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3.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updateLinks="always" codeName="ThisWorkbook"/>
  <mc:AlternateContent xmlns:mc="http://schemas.openxmlformats.org/markup-compatibility/2006">
    <mc:Choice Requires="x15">
      <x15ac:absPath xmlns:x15ac="http://schemas.microsoft.com/office/spreadsheetml/2010/11/ac" url="https://gulfextrusions-my.sharepoint.com/personal/vijeesh_gulfex_com/Documents/"/>
    </mc:Choice>
  </mc:AlternateContent>
  <xr:revisionPtr revIDLastSave="0" documentId="8_{B55FFE18-A598-43FD-9036-3026C74CFC80}" xr6:coauthVersionLast="47" xr6:coauthVersionMax="47" xr10:uidLastSave="{00000000-0000-0000-0000-000000000000}"/>
  <bookViews>
    <workbookView minimized="1" xWindow="4545" yWindow="4545" windowWidth="21600" windowHeight="11295" tabRatio="602" firstSheet="3" activeTab="3" xr2:uid="{DBC8CDD9-137D-48E7-981A-5F5B5F7FA79A}"/>
  </bookViews>
  <sheets>
    <sheet name="Summary" sheetId="3" r:id="rId1"/>
    <sheet name="Sheet1" sheetId="9" r:id="rId2"/>
    <sheet name="Sheet3" sheetId="11" state="hidden" r:id="rId3"/>
    <sheet name="Die Ordering" sheetId="1" r:id="rId4"/>
    <sheet name="Sheet4" sheetId="12" state="hidden" r:id="rId5"/>
    <sheet name="Veralco" sheetId="8" state="hidden" r:id="rId6"/>
    <sheet name="Quality Discrepancy 2025" sheetId="4" r:id="rId7"/>
    <sheet name="Backup die order process summar" sheetId="7" r:id="rId8"/>
    <sheet name="Backup Die ORdering Request" sheetId="5" r:id="rId9"/>
    <sheet name="request for design" sheetId="6" r:id="rId10"/>
    <sheet name="Data" sheetId="2" r:id="rId11"/>
    <sheet name="Sheet2" sheetId="10" r:id="rId12"/>
  </sheets>
  <externalReferences>
    <externalReference r:id="rId13"/>
  </externalReferences>
  <definedNames>
    <definedName name="_xlnm._FilterDatabase" localSheetId="10" hidden="1">Data!$S$1:$T$24201</definedName>
    <definedName name="_xlnm._FilterDatabase" localSheetId="6" hidden="1">'Quality Discrepancy 2025'!$A$1:$P$101</definedName>
    <definedName name="_xlnm._FilterDatabase" localSheetId="5" hidden="1">Veralco!$A$1:$U$1</definedName>
    <definedName name="Die_Type">Data!$E$2:$E$11</definedName>
    <definedName name="Password">Data!$G$1</definedName>
    <definedName name="Supplier">Table3[Supplier Name]</definedName>
    <definedName name="Z_1B796D89_5FC0_4B0E_A4FF_DB061E1B7439_.wvu.FilterData" localSheetId="6" hidden="1">'Quality Discrepancy 2025'!$B$1:$N$1</definedName>
    <definedName name="Z_356A7D43_EABA_4797_9A79_20C42803E0E9_.wvu.FilterData" localSheetId="6" hidden="1">'Quality Discrepancy 2025'!$B$1:$N$1</definedName>
    <definedName name="Z_C2B1E8F7_BDEF_43CB_8F2A_B9262641D9AD_.wvu.FilterData" localSheetId="6" hidden="1">'Quality Discrepancy 2025'!$B$1:$N$1</definedName>
  </definedNames>
  <calcPr calcId="191028"/>
  <pivotCaches>
    <pivotCache cacheId="1532" r:id="rId14"/>
    <pivotCache cacheId="1533" r:id="rId15"/>
    <pivotCache cacheId="1534" r:id="rId16"/>
    <pivotCache cacheId="153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62" i="1" l="1"/>
  <c r="AC1762" i="1"/>
  <c r="AF1762" i="1"/>
  <c r="AG1762" i="1"/>
  <c r="AB1763" i="1"/>
  <c r="AC1763" i="1"/>
  <c r="AF1763" i="1"/>
  <c r="AG1763" i="1"/>
  <c r="AB1764" i="1"/>
  <c r="AC1764" i="1"/>
  <c r="AF1764" i="1"/>
  <c r="AG1764" i="1"/>
  <c r="AB1765" i="1"/>
  <c r="AC1765" i="1"/>
  <c r="AF1765" i="1"/>
  <c r="AG1765" i="1"/>
  <c r="AB1766" i="1"/>
  <c r="AC1766" i="1"/>
  <c r="AF1766" i="1"/>
  <c r="AG1766" i="1"/>
  <c r="AB1767" i="1"/>
  <c r="AC1767" i="1"/>
  <c r="AF1767" i="1"/>
  <c r="AG1767" i="1"/>
  <c r="AB1768" i="1"/>
  <c r="AC1768" i="1"/>
  <c r="AF1768" i="1"/>
  <c r="AG1768" i="1"/>
  <c r="AB1769" i="1"/>
  <c r="AC1769" i="1"/>
  <c r="AF1769" i="1"/>
  <c r="AG1769" i="1"/>
  <c r="AB1770" i="1"/>
  <c r="AC1770" i="1"/>
  <c r="AF1770" i="1"/>
  <c r="AG1770" i="1"/>
  <c r="AB1771" i="1"/>
  <c r="AC1771" i="1"/>
  <c r="AF1771" i="1"/>
  <c r="AG1771" i="1"/>
  <c r="AB1772" i="1"/>
  <c r="AC1772" i="1"/>
  <c r="AF1772" i="1"/>
  <c r="AG1772" i="1"/>
  <c r="AB1773" i="1"/>
  <c r="AC1773" i="1"/>
  <c r="AF1773" i="1"/>
  <c r="AG1773" i="1"/>
  <c r="AB1774" i="1"/>
  <c r="AC1774" i="1"/>
  <c r="AF1774" i="1"/>
  <c r="AG1774" i="1"/>
  <c r="AB1775" i="1"/>
  <c r="AC1775" i="1"/>
  <c r="AF1775" i="1"/>
  <c r="AG1775" i="1"/>
  <c r="AB1776" i="1"/>
  <c r="AC1776" i="1"/>
  <c r="AF1776" i="1"/>
  <c r="AG1776" i="1"/>
  <c r="AB1777" i="1"/>
  <c r="AC1777" i="1"/>
  <c r="AF1777" i="1"/>
  <c r="AG1777" i="1"/>
  <c r="AB1778" i="1"/>
  <c r="AC1778" i="1"/>
  <c r="AF1778" i="1"/>
  <c r="AG1778" i="1"/>
  <c r="AB1779" i="1"/>
  <c r="AC1779" i="1"/>
  <c r="AF1779" i="1"/>
  <c r="AG1779" i="1"/>
  <c r="AB1780" i="1"/>
  <c r="AC1780" i="1"/>
  <c r="AF1780" i="1"/>
  <c r="AG1780" i="1"/>
  <c r="AB1781" i="1"/>
  <c r="AC1781" i="1"/>
  <c r="AF1781" i="1"/>
  <c r="AG1781" i="1"/>
  <c r="AB1782" i="1"/>
  <c r="AC1782" i="1"/>
  <c r="AF1782" i="1"/>
  <c r="AG1782" i="1"/>
  <c r="AB1783" i="1"/>
  <c r="AC1783" i="1"/>
  <c r="AF1783" i="1"/>
  <c r="AG1783" i="1"/>
  <c r="AB1784" i="1"/>
  <c r="AC1784" i="1"/>
  <c r="AF1784" i="1"/>
  <c r="AG1784" i="1"/>
  <c r="AB1785" i="1"/>
  <c r="AC1785" i="1"/>
  <c r="AF1785" i="1"/>
  <c r="AG1785" i="1"/>
  <c r="AB1786" i="1"/>
  <c r="AC1786" i="1"/>
  <c r="AF1786" i="1"/>
  <c r="AG1786" i="1"/>
  <c r="AB1787" i="1"/>
  <c r="AC1787" i="1"/>
  <c r="AF1787" i="1"/>
  <c r="AG1787" i="1"/>
  <c r="AB1788" i="1"/>
  <c r="AC1788" i="1"/>
  <c r="AF1788" i="1"/>
  <c r="AG1788" i="1"/>
  <c r="AB1789" i="1"/>
  <c r="AC1789" i="1"/>
  <c r="AF1789" i="1"/>
  <c r="AG1789" i="1"/>
  <c r="AB1790" i="1"/>
  <c r="AC1790" i="1"/>
  <c r="AF1790" i="1"/>
  <c r="AG1790" i="1"/>
  <c r="AB1791" i="1"/>
  <c r="AC1791" i="1"/>
  <c r="AF1791" i="1"/>
  <c r="AG1791" i="1"/>
  <c r="AB1792" i="1"/>
  <c r="AC1792" i="1"/>
  <c r="AF1792" i="1"/>
  <c r="AG1792" i="1"/>
  <c r="AB1793" i="1"/>
  <c r="AC1793" i="1"/>
  <c r="AF1793" i="1"/>
  <c r="AG1793" i="1"/>
  <c r="AB1794" i="1"/>
  <c r="AC1794" i="1"/>
  <c r="AF1794" i="1"/>
  <c r="AG1794" i="1"/>
  <c r="AB1795" i="1"/>
  <c r="AC1795" i="1"/>
  <c r="AF1795" i="1"/>
  <c r="AG1795" i="1"/>
  <c r="AB1796" i="1"/>
  <c r="AC1796" i="1"/>
  <c r="AF1796" i="1"/>
  <c r="AG1796" i="1"/>
  <c r="AB1797" i="1"/>
  <c r="AC1797" i="1"/>
  <c r="AF1797" i="1"/>
  <c r="AG1797" i="1"/>
  <c r="AB1798" i="1"/>
  <c r="AC1798" i="1"/>
  <c r="AF1798" i="1"/>
  <c r="AG1798" i="1"/>
  <c r="AB1799" i="1"/>
  <c r="AC1799" i="1"/>
  <c r="AF1799" i="1"/>
  <c r="AG1799" i="1"/>
  <c r="AB1800" i="1"/>
  <c r="AC1800" i="1"/>
  <c r="AF1800" i="1"/>
  <c r="AG1800" i="1"/>
  <c r="AB1801" i="1"/>
  <c r="AC1801" i="1"/>
  <c r="AF1801" i="1"/>
  <c r="AG1801" i="1"/>
  <c r="AB1802" i="1"/>
  <c r="AC1802" i="1"/>
  <c r="AF1802" i="1"/>
  <c r="AG1802" i="1"/>
  <c r="AB1803" i="1"/>
  <c r="AC1803" i="1"/>
  <c r="AF1803" i="1"/>
  <c r="AG1803" i="1"/>
  <c r="AB1804" i="1"/>
  <c r="AC1804" i="1"/>
  <c r="AF1804" i="1"/>
  <c r="AG1804" i="1"/>
  <c r="AB1805" i="1"/>
  <c r="AC1805" i="1"/>
  <c r="AF1805" i="1"/>
  <c r="AG1805" i="1"/>
  <c r="AB1806" i="1"/>
  <c r="AC1806" i="1"/>
  <c r="AF1806" i="1"/>
  <c r="AG1806" i="1"/>
  <c r="AB1807" i="1"/>
  <c r="AC1807" i="1"/>
  <c r="AF1807" i="1"/>
  <c r="AG1807" i="1"/>
  <c r="AB1808" i="1"/>
  <c r="AC1808" i="1"/>
  <c r="AF1808" i="1"/>
  <c r="AG1808" i="1"/>
  <c r="AB1809" i="1"/>
  <c r="AC1809" i="1"/>
  <c r="AF1809" i="1"/>
  <c r="AG1809" i="1"/>
  <c r="AB1810" i="1"/>
  <c r="AC1810" i="1"/>
  <c r="AF1810" i="1"/>
  <c r="AG1810" i="1"/>
  <c r="AB1811" i="1"/>
  <c r="AC1811" i="1"/>
  <c r="AF1811" i="1"/>
  <c r="AG1811" i="1"/>
  <c r="AB1812" i="1"/>
  <c r="AC1812" i="1"/>
  <c r="AF1812" i="1"/>
  <c r="AG1812" i="1"/>
  <c r="AB1813" i="1"/>
  <c r="AC1813" i="1"/>
  <c r="AF1813" i="1"/>
  <c r="AG1813" i="1"/>
  <c r="AB1814" i="1"/>
  <c r="AC1814" i="1"/>
  <c r="AF1814" i="1"/>
  <c r="AG1814" i="1"/>
  <c r="AB1815" i="1"/>
  <c r="AC1815" i="1"/>
  <c r="AF1815" i="1"/>
  <c r="AG1815" i="1"/>
  <c r="AB1816" i="1"/>
  <c r="AC1816" i="1"/>
  <c r="AF1816" i="1"/>
  <c r="AG1816" i="1"/>
  <c r="AB1817" i="1"/>
  <c r="AC1817" i="1"/>
  <c r="AF1817" i="1"/>
  <c r="AG1817" i="1"/>
  <c r="AB1818" i="1"/>
  <c r="AC1818" i="1"/>
  <c r="AF1818" i="1"/>
  <c r="AG1818" i="1"/>
  <c r="AB1819" i="1"/>
  <c r="AC1819" i="1"/>
  <c r="AF1819" i="1"/>
  <c r="AG1819" i="1"/>
  <c r="AB1820" i="1"/>
  <c r="AC1820" i="1"/>
  <c r="AF1820" i="1"/>
  <c r="AG1820" i="1"/>
  <c r="AB1821" i="1"/>
  <c r="AC1821" i="1"/>
  <c r="AF1821" i="1"/>
  <c r="AG1821" i="1"/>
  <c r="AB1822" i="1"/>
  <c r="AC1822" i="1"/>
  <c r="AF1822" i="1"/>
  <c r="AG1822" i="1"/>
  <c r="G1806" i="1"/>
  <c r="G1807" i="1"/>
  <c r="G1808" i="1"/>
  <c r="G1809" i="1"/>
  <c r="G1810" i="1"/>
  <c r="G1811" i="1"/>
  <c r="G1812" i="1"/>
  <c r="G1813" i="1"/>
  <c r="G1814" i="1"/>
  <c r="G1815" i="1"/>
  <c r="G1816" i="1"/>
  <c r="G1817" i="1"/>
  <c r="G1818" i="1"/>
  <c r="G1819" i="1"/>
  <c r="G1820" i="1"/>
  <c r="G1821" i="1"/>
  <c r="G1822" i="1"/>
  <c r="B1806" i="1"/>
  <c r="W1806" i="1" s="1"/>
  <c r="B1807" i="1"/>
  <c r="W1807" i="1" s="1"/>
  <c r="B1808" i="1"/>
  <c r="W1808" i="1" s="1"/>
  <c r="B1809" i="1"/>
  <c r="W1809" i="1" s="1"/>
  <c r="B1810" i="1"/>
  <c r="W1810" i="1" s="1"/>
  <c r="B1811" i="1"/>
  <c r="W1811" i="1" s="1"/>
  <c r="B1812" i="1"/>
  <c r="W1812" i="1" s="1"/>
  <c r="B1813" i="1"/>
  <c r="W1813" i="1" s="1"/>
  <c r="B1814" i="1"/>
  <c r="W1814" i="1" s="1"/>
  <c r="B1815" i="1"/>
  <c r="W1815" i="1" s="1"/>
  <c r="B1816" i="1"/>
  <c r="W1816" i="1" s="1"/>
  <c r="B1817" i="1"/>
  <c r="W1817" i="1" s="1"/>
  <c r="B1818" i="1"/>
  <c r="W1818" i="1" s="1"/>
  <c r="B1819" i="1"/>
  <c r="W1819" i="1" s="1"/>
  <c r="B1820" i="1"/>
  <c r="W1820" i="1" s="1"/>
  <c r="B1821" i="1"/>
  <c r="W1821" i="1" s="1"/>
  <c r="B1822" i="1"/>
  <c r="W1822" i="1" s="1"/>
  <c r="N1084" i="5"/>
  <c r="E1083" i="5"/>
  <c r="N1083" i="5"/>
  <c r="E1081" i="5"/>
  <c r="E1082" i="5"/>
  <c r="N1082" i="5"/>
  <c r="N1081" i="5"/>
  <c r="E1079" i="5"/>
  <c r="E1080" i="5"/>
  <c r="N1080" i="5"/>
  <c r="N1079" i="5"/>
  <c r="G1792" i="1"/>
  <c r="G1793" i="1"/>
  <c r="G1794" i="1"/>
  <c r="G1795" i="1"/>
  <c r="G1796" i="1"/>
  <c r="G1797" i="1"/>
  <c r="G1798" i="1"/>
  <c r="G1799" i="1"/>
  <c r="G1800" i="1"/>
  <c r="G1801" i="1"/>
  <c r="G1802" i="1"/>
  <c r="G1803" i="1"/>
  <c r="G1804" i="1"/>
  <c r="G1805" i="1"/>
  <c r="G1787" i="1"/>
  <c r="G1788" i="1"/>
  <c r="G1789" i="1"/>
  <c r="G1790" i="1"/>
  <c r="G1772" i="1"/>
  <c r="G1767" i="1"/>
  <c r="B1792" i="1"/>
  <c r="B1793" i="1"/>
  <c r="B1794" i="1"/>
  <c r="B1795" i="1"/>
  <c r="B1796" i="1"/>
  <c r="B1797" i="1"/>
  <c r="B1798" i="1"/>
  <c r="B1799" i="1"/>
  <c r="B1800" i="1"/>
  <c r="B1801" i="1"/>
  <c r="B1802" i="1"/>
  <c r="B1803" i="1"/>
  <c r="B1804" i="1"/>
  <c r="W1804" i="1" s="1"/>
  <c r="B1805" i="1"/>
  <c r="W1805" i="1" s="1"/>
  <c r="B1787" i="1"/>
  <c r="B1788" i="1"/>
  <c r="B1789" i="1"/>
  <c r="B1790" i="1"/>
  <c r="B1772" i="1"/>
  <c r="B1767" i="1"/>
  <c r="E1074" i="5"/>
  <c r="E1075" i="5"/>
  <c r="E1076" i="5"/>
  <c r="E1077" i="5"/>
  <c r="E1078" i="5"/>
  <c r="N1078" i="5"/>
  <c r="N1077" i="5"/>
  <c r="N1076" i="5"/>
  <c r="N1075" i="5"/>
  <c r="N1074" i="5"/>
  <c r="E1071" i="5"/>
  <c r="E1072" i="5"/>
  <c r="E1073" i="5"/>
  <c r="N1073" i="5"/>
  <c r="AB1586" i="1"/>
  <c r="AC1586" i="1"/>
  <c r="AF1586" i="1"/>
  <c r="AG1586" i="1"/>
  <c r="AB1587" i="1"/>
  <c r="AC1587" i="1"/>
  <c r="AF1587" i="1"/>
  <c r="AG1587" i="1"/>
  <c r="AB1588" i="1"/>
  <c r="AC1588" i="1"/>
  <c r="AF1588" i="1"/>
  <c r="AG1588" i="1"/>
  <c r="AB1589" i="1"/>
  <c r="AC1589" i="1"/>
  <c r="AF1589" i="1"/>
  <c r="AG1589" i="1"/>
  <c r="AB1590" i="1"/>
  <c r="AC1590" i="1"/>
  <c r="AF1590" i="1"/>
  <c r="AG1590" i="1"/>
  <c r="AB1591" i="1"/>
  <c r="AC1591" i="1"/>
  <c r="AF1591" i="1"/>
  <c r="AG1591" i="1"/>
  <c r="AB1592" i="1"/>
  <c r="AC1592" i="1"/>
  <c r="AF1592" i="1"/>
  <c r="AG1592" i="1"/>
  <c r="AB1593" i="1"/>
  <c r="AC1593" i="1"/>
  <c r="AF1593" i="1"/>
  <c r="AG1593" i="1"/>
  <c r="AB1594" i="1"/>
  <c r="AC1594" i="1"/>
  <c r="AF1594" i="1"/>
  <c r="AG1594" i="1"/>
  <c r="AB1595" i="1"/>
  <c r="AC1595" i="1"/>
  <c r="AF1595" i="1"/>
  <c r="AG1595" i="1"/>
  <c r="AB1596" i="1"/>
  <c r="AC1596" i="1"/>
  <c r="AF1596" i="1"/>
  <c r="AG1596" i="1"/>
  <c r="AB1597" i="1"/>
  <c r="AC1597" i="1"/>
  <c r="AF1597" i="1"/>
  <c r="AG1597" i="1"/>
  <c r="AB1598" i="1"/>
  <c r="AC1598" i="1"/>
  <c r="AF1598" i="1"/>
  <c r="AG1598" i="1"/>
  <c r="AB1599" i="1"/>
  <c r="AC1599" i="1"/>
  <c r="AF1599" i="1"/>
  <c r="AG1599" i="1"/>
  <c r="AB1600" i="1"/>
  <c r="AC1600" i="1"/>
  <c r="AF1600" i="1"/>
  <c r="AG1600" i="1"/>
  <c r="AB1601" i="1"/>
  <c r="AC1601" i="1"/>
  <c r="AF1601" i="1"/>
  <c r="AG1601" i="1"/>
  <c r="AB1602" i="1"/>
  <c r="AC1602" i="1"/>
  <c r="AF1602" i="1"/>
  <c r="AG1602" i="1"/>
  <c r="AB1603" i="1"/>
  <c r="AC1603" i="1"/>
  <c r="AF1603" i="1"/>
  <c r="AG1603" i="1"/>
  <c r="AB1604" i="1"/>
  <c r="AC1604" i="1"/>
  <c r="AF1604" i="1"/>
  <c r="AG1604" i="1"/>
  <c r="AB1605" i="1"/>
  <c r="AC1605" i="1"/>
  <c r="AF1605" i="1"/>
  <c r="AG1605" i="1"/>
  <c r="AB1606" i="1"/>
  <c r="AC1606" i="1"/>
  <c r="AF1606" i="1"/>
  <c r="AG1606" i="1"/>
  <c r="AB1607" i="1"/>
  <c r="AC1607" i="1"/>
  <c r="AF1607" i="1"/>
  <c r="AG1607" i="1"/>
  <c r="AB1608" i="1"/>
  <c r="AC1608" i="1"/>
  <c r="AF1608" i="1"/>
  <c r="AG1608" i="1"/>
  <c r="AB1609" i="1"/>
  <c r="AC1609" i="1"/>
  <c r="AF1609" i="1"/>
  <c r="AG1609" i="1"/>
  <c r="AB1610" i="1"/>
  <c r="AC1610" i="1"/>
  <c r="AF1610" i="1"/>
  <c r="AG1610" i="1"/>
  <c r="AB1611" i="1"/>
  <c r="AC1611" i="1"/>
  <c r="AF1611" i="1"/>
  <c r="AG1611" i="1"/>
  <c r="AB1612" i="1"/>
  <c r="AC1612" i="1"/>
  <c r="AF1612" i="1"/>
  <c r="AG1612" i="1"/>
  <c r="AB1613" i="1"/>
  <c r="AC1613" i="1"/>
  <c r="AF1613" i="1"/>
  <c r="AG1613" i="1"/>
  <c r="AB1614" i="1"/>
  <c r="AC1614" i="1"/>
  <c r="AF1614" i="1"/>
  <c r="AG1614" i="1"/>
  <c r="AB1615" i="1"/>
  <c r="AC1615" i="1"/>
  <c r="AF1615" i="1"/>
  <c r="AG1615" i="1"/>
  <c r="AB1616" i="1"/>
  <c r="AC1616" i="1"/>
  <c r="AF1616" i="1"/>
  <c r="AG1616" i="1"/>
  <c r="AB1617" i="1"/>
  <c r="AC1617" i="1"/>
  <c r="AF1617" i="1"/>
  <c r="AG1617" i="1"/>
  <c r="AB1618" i="1"/>
  <c r="AC1618" i="1"/>
  <c r="AF1618" i="1"/>
  <c r="AG1618" i="1"/>
  <c r="AB1619" i="1"/>
  <c r="AC1619" i="1"/>
  <c r="AF1619" i="1"/>
  <c r="AG1619" i="1"/>
  <c r="AB1620" i="1"/>
  <c r="AC1620" i="1"/>
  <c r="AF1620" i="1"/>
  <c r="AG1620" i="1"/>
  <c r="AB1621" i="1"/>
  <c r="AC1621" i="1"/>
  <c r="AF1621" i="1"/>
  <c r="AG1621" i="1"/>
  <c r="AB1622" i="1"/>
  <c r="AC1622" i="1"/>
  <c r="AF1622" i="1"/>
  <c r="AG1622" i="1"/>
  <c r="AB1623" i="1"/>
  <c r="AC1623" i="1"/>
  <c r="AF1623" i="1"/>
  <c r="AG1623" i="1"/>
  <c r="AB1624" i="1"/>
  <c r="AC1624" i="1"/>
  <c r="AF1624" i="1"/>
  <c r="AG1624" i="1"/>
  <c r="AB1625" i="1"/>
  <c r="AC1625" i="1"/>
  <c r="AF1625" i="1"/>
  <c r="AG1625" i="1"/>
  <c r="AB1626" i="1"/>
  <c r="AC1626" i="1"/>
  <c r="AF1626" i="1"/>
  <c r="AG1626" i="1"/>
  <c r="AB1627" i="1"/>
  <c r="AC1627" i="1"/>
  <c r="AF1627" i="1"/>
  <c r="AG1627" i="1"/>
  <c r="AB1628" i="1"/>
  <c r="AC1628" i="1"/>
  <c r="AF1628" i="1"/>
  <c r="AG1628" i="1"/>
  <c r="AB1629" i="1"/>
  <c r="AC1629" i="1"/>
  <c r="AF1629" i="1"/>
  <c r="AG1629" i="1"/>
  <c r="AB1630" i="1"/>
  <c r="AC1630" i="1"/>
  <c r="AF1630" i="1"/>
  <c r="AG1630" i="1"/>
  <c r="AB1631" i="1"/>
  <c r="AC1631" i="1"/>
  <c r="AF1631" i="1"/>
  <c r="AG1631" i="1"/>
  <c r="AB1632" i="1"/>
  <c r="AC1632" i="1"/>
  <c r="AF1632" i="1"/>
  <c r="AG1632" i="1"/>
  <c r="AB1633" i="1"/>
  <c r="AC1633" i="1"/>
  <c r="AF1633" i="1"/>
  <c r="AG1633" i="1"/>
  <c r="AB1634" i="1"/>
  <c r="AC1634" i="1"/>
  <c r="AF1634" i="1"/>
  <c r="AG1634" i="1"/>
  <c r="AB1635" i="1"/>
  <c r="AC1635" i="1"/>
  <c r="AF1635" i="1"/>
  <c r="AG1635" i="1"/>
  <c r="AB1636" i="1"/>
  <c r="AC1636" i="1"/>
  <c r="AF1636" i="1"/>
  <c r="AG1636" i="1"/>
  <c r="AB1637" i="1"/>
  <c r="AC1637" i="1"/>
  <c r="AF1637" i="1"/>
  <c r="AG1637" i="1"/>
  <c r="AB1638" i="1"/>
  <c r="AC1638" i="1"/>
  <c r="AF1638" i="1"/>
  <c r="AG1638" i="1"/>
  <c r="AB1639" i="1"/>
  <c r="AC1639" i="1"/>
  <c r="AF1639" i="1"/>
  <c r="AG1639" i="1"/>
  <c r="AB1640" i="1"/>
  <c r="AC1640" i="1"/>
  <c r="AF1640" i="1"/>
  <c r="AG1640" i="1"/>
  <c r="AB1641" i="1"/>
  <c r="AC1641" i="1"/>
  <c r="AF1641" i="1"/>
  <c r="AG1641" i="1"/>
  <c r="AB1642" i="1"/>
  <c r="AC1642" i="1"/>
  <c r="AF1642" i="1"/>
  <c r="AG1642" i="1"/>
  <c r="AB1643" i="1"/>
  <c r="AC1643" i="1"/>
  <c r="AF1643" i="1"/>
  <c r="AG1643" i="1"/>
  <c r="AB1644" i="1"/>
  <c r="AC1644" i="1"/>
  <c r="AF1644" i="1"/>
  <c r="AG1644" i="1"/>
  <c r="AB1645" i="1"/>
  <c r="AC1645" i="1"/>
  <c r="AF1645" i="1"/>
  <c r="AG1645" i="1"/>
  <c r="AB1646" i="1"/>
  <c r="AC1646" i="1"/>
  <c r="AF1646" i="1"/>
  <c r="AG1646" i="1"/>
  <c r="AB1647" i="1"/>
  <c r="AC1647" i="1"/>
  <c r="AF1647" i="1"/>
  <c r="AG1647" i="1"/>
  <c r="AB1648" i="1"/>
  <c r="AC1648" i="1"/>
  <c r="AF1648" i="1"/>
  <c r="AG1648" i="1"/>
  <c r="AB1649" i="1"/>
  <c r="AC1649" i="1"/>
  <c r="AF1649" i="1"/>
  <c r="AG1649" i="1"/>
  <c r="AB1650" i="1"/>
  <c r="AC1650" i="1"/>
  <c r="AF1650" i="1"/>
  <c r="AG1650" i="1"/>
  <c r="AB1651" i="1"/>
  <c r="AC1651" i="1"/>
  <c r="AF1651" i="1"/>
  <c r="AG1651" i="1"/>
  <c r="AB1652" i="1"/>
  <c r="AC1652" i="1"/>
  <c r="AF1652" i="1"/>
  <c r="AG1652" i="1"/>
  <c r="AB1653" i="1"/>
  <c r="AC1653" i="1"/>
  <c r="AF1653" i="1"/>
  <c r="AG1653" i="1"/>
  <c r="AB1654" i="1"/>
  <c r="AC1654" i="1"/>
  <c r="AF1654" i="1"/>
  <c r="AG1654" i="1"/>
  <c r="AB1655" i="1"/>
  <c r="AC1655" i="1"/>
  <c r="AF1655" i="1"/>
  <c r="AG1655" i="1"/>
  <c r="AB1656" i="1"/>
  <c r="AC1656" i="1"/>
  <c r="AF1656" i="1"/>
  <c r="AG1656" i="1"/>
  <c r="AB1657" i="1"/>
  <c r="AC1657" i="1"/>
  <c r="AF1657" i="1"/>
  <c r="AG1657" i="1"/>
  <c r="AB1658" i="1"/>
  <c r="AC1658" i="1"/>
  <c r="AF1658" i="1"/>
  <c r="AG1658" i="1"/>
  <c r="AB1659" i="1"/>
  <c r="AC1659" i="1"/>
  <c r="AF1659" i="1"/>
  <c r="AG1659" i="1"/>
  <c r="AB1660" i="1"/>
  <c r="AC1660" i="1"/>
  <c r="AF1660" i="1"/>
  <c r="AG1660" i="1"/>
  <c r="AB1661" i="1"/>
  <c r="AC1661" i="1"/>
  <c r="AF1661" i="1"/>
  <c r="AG1661" i="1"/>
  <c r="AB1662" i="1"/>
  <c r="AC1662" i="1"/>
  <c r="AF1662" i="1"/>
  <c r="AG1662" i="1"/>
  <c r="AB1663" i="1"/>
  <c r="AC1663" i="1"/>
  <c r="AF1663" i="1"/>
  <c r="AG1663" i="1"/>
  <c r="AB1664" i="1"/>
  <c r="AC1664" i="1"/>
  <c r="AF1664" i="1"/>
  <c r="AG1664" i="1"/>
  <c r="AB1665" i="1"/>
  <c r="AC1665" i="1"/>
  <c r="AF1665" i="1"/>
  <c r="AG1665" i="1"/>
  <c r="AB1666" i="1"/>
  <c r="AC1666" i="1"/>
  <c r="AF1666" i="1"/>
  <c r="AG1666" i="1"/>
  <c r="AB1667" i="1"/>
  <c r="AC1667" i="1"/>
  <c r="AF1667" i="1"/>
  <c r="AG1667" i="1"/>
  <c r="AB1668" i="1"/>
  <c r="AC1668" i="1"/>
  <c r="AF1668" i="1"/>
  <c r="AG1668" i="1"/>
  <c r="AB1669" i="1"/>
  <c r="AC1669" i="1"/>
  <c r="AF1669" i="1"/>
  <c r="AG1669" i="1"/>
  <c r="AB1670" i="1"/>
  <c r="AC1670" i="1"/>
  <c r="AF1670" i="1"/>
  <c r="AG1670" i="1"/>
  <c r="AB1671" i="1"/>
  <c r="AC1671" i="1"/>
  <c r="AF1671" i="1"/>
  <c r="AG1671" i="1"/>
  <c r="AB1672" i="1"/>
  <c r="AC1672" i="1"/>
  <c r="AF1672" i="1"/>
  <c r="AG1672" i="1"/>
  <c r="AB1673" i="1"/>
  <c r="AC1673" i="1"/>
  <c r="AF1673" i="1"/>
  <c r="AG1673" i="1"/>
  <c r="AB1674" i="1"/>
  <c r="AC1674" i="1"/>
  <c r="AF1674" i="1"/>
  <c r="AG1674" i="1"/>
  <c r="AB1675" i="1"/>
  <c r="AC1675" i="1"/>
  <c r="AF1675" i="1"/>
  <c r="AG1675" i="1"/>
  <c r="AB1676" i="1"/>
  <c r="AC1676" i="1"/>
  <c r="AF1676" i="1"/>
  <c r="AG1676" i="1"/>
  <c r="AB1677" i="1"/>
  <c r="AC1677" i="1"/>
  <c r="AF1677" i="1"/>
  <c r="AG1677" i="1"/>
  <c r="AB1678" i="1"/>
  <c r="AC1678" i="1"/>
  <c r="AF1678" i="1"/>
  <c r="AG1678" i="1"/>
  <c r="AB1679" i="1"/>
  <c r="AC1679" i="1"/>
  <c r="AF1679" i="1"/>
  <c r="AG1679" i="1"/>
  <c r="AB1680" i="1"/>
  <c r="AC1680" i="1"/>
  <c r="AF1680" i="1"/>
  <c r="AG1680" i="1"/>
  <c r="AB1681" i="1"/>
  <c r="AC1681" i="1"/>
  <c r="AF1681" i="1"/>
  <c r="AG1681" i="1"/>
  <c r="AB1682" i="1"/>
  <c r="AC1682" i="1"/>
  <c r="AF1682" i="1"/>
  <c r="AG1682" i="1"/>
  <c r="AB1683" i="1"/>
  <c r="AC1683" i="1"/>
  <c r="AF1683" i="1"/>
  <c r="AG1683" i="1"/>
  <c r="AB1684" i="1"/>
  <c r="AC1684" i="1"/>
  <c r="AF1684" i="1"/>
  <c r="AG1684" i="1"/>
  <c r="AB1685" i="1"/>
  <c r="AC1685" i="1"/>
  <c r="AF1685" i="1"/>
  <c r="AG1685" i="1"/>
  <c r="AB1686" i="1"/>
  <c r="AC1686" i="1"/>
  <c r="AF1686" i="1"/>
  <c r="AG1686" i="1"/>
  <c r="AB1687" i="1"/>
  <c r="AC1687" i="1"/>
  <c r="AF1687" i="1"/>
  <c r="AG1687" i="1"/>
  <c r="AB1688" i="1"/>
  <c r="AC1688" i="1"/>
  <c r="AF1688" i="1"/>
  <c r="AG1688" i="1"/>
  <c r="AB1689" i="1"/>
  <c r="AC1689" i="1"/>
  <c r="AF1689" i="1"/>
  <c r="AG1689" i="1"/>
  <c r="AB1690" i="1"/>
  <c r="AC1690" i="1"/>
  <c r="AF1690" i="1"/>
  <c r="AG1690" i="1"/>
  <c r="AB1691" i="1"/>
  <c r="AC1691" i="1"/>
  <c r="AF1691" i="1"/>
  <c r="AG1691" i="1"/>
  <c r="AB1692" i="1"/>
  <c r="AC1692" i="1"/>
  <c r="AF1692" i="1"/>
  <c r="AG1692" i="1"/>
  <c r="AB1693" i="1"/>
  <c r="AC1693" i="1"/>
  <c r="AF1693" i="1"/>
  <c r="AG1693" i="1"/>
  <c r="AB1694" i="1"/>
  <c r="AC1694" i="1"/>
  <c r="AF1694" i="1"/>
  <c r="AG1694" i="1"/>
  <c r="AB1695" i="1"/>
  <c r="AC1695" i="1"/>
  <c r="AF1695" i="1"/>
  <c r="AG1695" i="1"/>
  <c r="AB1696" i="1"/>
  <c r="AC1696" i="1"/>
  <c r="AF1696" i="1"/>
  <c r="AG1696" i="1"/>
  <c r="AB1697" i="1"/>
  <c r="AC1697" i="1"/>
  <c r="AF1697" i="1"/>
  <c r="AG1697" i="1"/>
  <c r="AB1698" i="1"/>
  <c r="AC1698" i="1"/>
  <c r="AF1698" i="1"/>
  <c r="AG1698" i="1"/>
  <c r="AB1699" i="1"/>
  <c r="AC1699" i="1"/>
  <c r="AF1699" i="1"/>
  <c r="AG1699" i="1"/>
  <c r="AB1700" i="1"/>
  <c r="AC1700" i="1"/>
  <c r="AF1700" i="1"/>
  <c r="AG1700" i="1"/>
  <c r="AB1701" i="1"/>
  <c r="AC1701" i="1"/>
  <c r="AF1701" i="1"/>
  <c r="AG1701" i="1"/>
  <c r="AB1702" i="1"/>
  <c r="AC1702" i="1"/>
  <c r="AF1702" i="1"/>
  <c r="AG1702" i="1"/>
  <c r="AB1703" i="1"/>
  <c r="AC1703" i="1"/>
  <c r="AF1703" i="1"/>
  <c r="AG1703" i="1"/>
  <c r="AB1704" i="1"/>
  <c r="AC1704" i="1"/>
  <c r="AF1704" i="1"/>
  <c r="AG1704" i="1"/>
  <c r="AB1705" i="1"/>
  <c r="AC1705" i="1"/>
  <c r="AF1705" i="1"/>
  <c r="AG1705" i="1"/>
  <c r="AB1706" i="1"/>
  <c r="AC1706" i="1"/>
  <c r="AF1706" i="1"/>
  <c r="AG1706" i="1"/>
  <c r="AB1707" i="1"/>
  <c r="AC1707" i="1"/>
  <c r="AF1707" i="1"/>
  <c r="AG1707" i="1"/>
  <c r="AB1708" i="1"/>
  <c r="AC1708" i="1"/>
  <c r="AF1708" i="1"/>
  <c r="AG1708" i="1"/>
  <c r="AB1709" i="1"/>
  <c r="AC1709" i="1"/>
  <c r="AF1709" i="1"/>
  <c r="AG1709" i="1"/>
  <c r="AB1710" i="1"/>
  <c r="AC1710" i="1"/>
  <c r="AF1710" i="1"/>
  <c r="AG1710" i="1"/>
  <c r="AB1711" i="1"/>
  <c r="AC1711" i="1"/>
  <c r="AF1711" i="1"/>
  <c r="AG1711" i="1"/>
  <c r="AB1712" i="1"/>
  <c r="AC1712" i="1"/>
  <c r="AF1712" i="1"/>
  <c r="AG1712" i="1"/>
  <c r="AB1713" i="1"/>
  <c r="AC1713" i="1"/>
  <c r="AF1713" i="1"/>
  <c r="AG1713" i="1"/>
  <c r="AB1714" i="1"/>
  <c r="AC1714" i="1"/>
  <c r="AF1714" i="1"/>
  <c r="AG1714" i="1"/>
  <c r="AB1715" i="1"/>
  <c r="AC1715" i="1"/>
  <c r="AF1715" i="1"/>
  <c r="AG1715" i="1"/>
  <c r="AB1716" i="1"/>
  <c r="AC1716" i="1"/>
  <c r="AF1716" i="1"/>
  <c r="AG1716" i="1"/>
  <c r="AB1717" i="1"/>
  <c r="AC1717" i="1"/>
  <c r="AF1717" i="1"/>
  <c r="AG1717" i="1"/>
  <c r="AB1718" i="1"/>
  <c r="AC1718" i="1"/>
  <c r="AF1718" i="1"/>
  <c r="AG1718" i="1"/>
  <c r="AB1719" i="1"/>
  <c r="AC1719" i="1"/>
  <c r="AF1719" i="1"/>
  <c r="AG1719" i="1"/>
  <c r="AB1720" i="1"/>
  <c r="AC1720" i="1"/>
  <c r="AF1720" i="1"/>
  <c r="AG1720" i="1"/>
  <c r="AB1721" i="1"/>
  <c r="AC1721" i="1"/>
  <c r="AF1721" i="1"/>
  <c r="AG1721" i="1"/>
  <c r="AB1722" i="1"/>
  <c r="AC1722" i="1"/>
  <c r="AF1722" i="1"/>
  <c r="AG1722" i="1"/>
  <c r="AB1723" i="1"/>
  <c r="AC1723" i="1"/>
  <c r="AF1723" i="1"/>
  <c r="AG1723" i="1"/>
  <c r="AB1724" i="1"/>
  <c r="AC1724" i="1"/>
  <c r="AF1724" i="1"/>
  <c r="AG1724" i="1"/>
  <c r="AB1725" i="1"/>
  <c r="AC1725" i="1"/>
  <c r="AF1725" i="1"/>
  <c r="AG1725" i="1"/>
  <c r="AB1726" i="1"/>
  <c r="AC1726" i="1"/>
  <c r="AF1726" i="1"/>
  <c r="AG1726" i="1"/>
  <c r="AB1727" i="1"/>
  <c r="AC1727" i="1"/>
  <c r="AF1727" i="1"/>
  <c r="AG1727" i="1"/>
  <c r="AB1728" i="1"/>
  <c r="AC1728" i="1"/>
  <c r="AF1728" i="1"/>
  <c r="AG1728" i="1"/>
  <c r="AB1729" i="1"/>
  <c r="AC1729" i="1"/>
  <c r="AF1729" i="1"/>
  <c r="AG1729" i="1"/>
  <c r="AB1730" i="1"/>
  <c r="AC1730" i="1"/>
  <c r="AF1730" i="1"/>
  <c r="AG1730" i="1"/>
  <c r="AB1731" i="1"/>
  <c r="AC1731" i="1"/>
  <c r="AF1731" i="1"/>
  <c r="AG1731" i="1"/>
  <c r="AB1732" i="1"/>
  <c r="AC1732" i="1"/>
  <c r="AF1732" i="1"/>
  <c r="AG1732" i="1"/>
  <c r="AB1733" i="1"/>
  <c r="AC1733" i="1"/>
  <c r="AF1733" i="1"/>
  <c r="AG1733" i="1"/>
  <c r="AB1734" i="1"/>
  <c r="AC1734" i="1"/>
  <c r="AF1734" i="1"/>
  <c r="AG1734" i="1"/>
  <c r="AB1735" i="1"/>
  <c r="AC1735" i="1"/>
  <c r="AF1735" i="1"/>
  <c r="AG1735" i="1"/>
  <c r="AB1736" i="1"/>
  <c r="AC1736" i="1"/>
  <c r="AF1736" i="1"/>
  <c r="AG1736" i="1"/>
  <c r="AB1737" i="1"/>
  <c r="AC1737" i="1"/>
  <c r="AF1737" i="1"/>
  <c r="AG1737" i="1"/>
  <c r="AB1738" i="1"/>
  <c r="AC1738" i="1"/>
  <c r="AF1738" i="1"/>
  <c r="AG1738" i="1"/>
  <c r="AB1739" i="1"/>
  <c r="AC1739" i="1"/>
  <c r="AF1739" i="1"/>
  <c r="AG1739" i="1"/>
  <c r="AB1740" i="1"/>
  <c r="AC1740" i="1"/>
  <c r="AF1740" i="1"/>
  <c r="AG1740" i="1"/>
  <c r="AB1741" i="1"/>
  <c r="AC1741" i="1"/>
  <c r="AF1741" i="1"/>
  <c r="AG1741" i="1"/>
  <c r="AB1742" i="1"/>
  <c r="AC1742" i="1"/>
  <c r="AF1742" i="1"/>
  <c r="AG1742" i="1"/>
  <c r="AB1743" i="1"/>
  <c r="AC1743" i="1"/>
  <c r="AF1743" i="1"/>
  <c r="AG1743" i="1"/>
  <c r="AB1744" i="1"/>
  <c r="AC1744" i="1"/>
  <c r="AF1744" i="1"/>
  <c r="AG1744" i="1"/>
  <c r="AB1745" i="1"/>
  <c r="AC1745" i="1"/>
  <c r="AF1745" i="1"/>
  <c r="AG1745" i="1"/>
  <c r="AB1746" i="1"/>
  <c r="AC1746" i="1"/>
  <c r="AF1746" i="1"/>
  <c r="AG1746" i="1"/>
  <c r="AB1747" i="1"/>
  <c r="AC1747" i="1"/>
  <c r="AF1747" i="1"/>
  <c r="AG1747" i="1"/>
  <c r="AB1748" i="1"/>
  <c r="AC1748" i="1"/>
  <c r="AF1748" i="1"/>
  <c r="AG1748" i="1"/>
  <c r="AB1749" i="1"/>
  <c r="AC1749" i="1"/>
  <c r="AF1749" i="1"/>
  <c r="AG1749" i="1"/>
  <c r="AB1750" i="1"/>
  <c r="AC1750" i="1"/>
  <c r="AF1750" i="1"/>
  <c r="AG1750" i="1"/>
  <c r="AB1751" i="1"/>
  <c r="AC1751" i="1"/>
  <c r="AF1751" i="1"/>
  <c r="AG1751" i="1"/>
  <c r="AB1752" i="1"/>
  <c r="AC1752" i="1"/>
  <c r="AF1752" i="1"/>
  <c r="AG1752" i="1"/>
  <c r="AB1753" i="1"/>
  <c r="AC1753" i="1"/>
  <c r="AF1753" i="1"/>
  <c r="AG1753" i="1"/>
  <c r="AB1754" i="1"/>
  <c r="AC1754" i="1"/>
  <c r="AF1754" i="1"/>
  <c r="AG1754" i="1"/>
  <c r="AB1755" i="1"/>
  <c r="AC1755" i="1"/>
  <c r="AF1755" i="1"/>
  <c r="AG1755" i="1"/>
  <c r="AB1756" i="1"/>
  <c r="AC1756" i="1"/>
  <c r="AF1756" i="1"/>
  <c r="AG1756" i="1"/>
  <c r="AB1757" i="1"/>
  <c r="AC1757" i="1"/>
  <c r="AF1757" i="1"/>
  <c r="AG1757" i="1"/>
  <c r="AB1758" i="1"/>
  <c r="AC1758" i="1"/>
  <c r="AF1758" i="1"/>
  <c r="AG1758" i="1"/>
  <c r="AB1759" i="1"/>
  <c r="AC1759" i="1"/>
  <c r="AF1759" i="1"/>
  <c r="AG1759" i="1"/>
  <c r="AB1760" i="1"/>
  <c r="AC1760" i="1"/>
  <c r="AF1760" i="1"/>
  <c r="AG1760" i="1"/>
  <c r="AB1761" i="1"/>
  <c r="AC1761" i="1"/>
  <c r="AF1761" i="1"/>
  <c r="AG1761" i="1"/>
  <c r="N1072" i="5"/>
  <c r="E1069" i="5" l="1"/>
  <c r="E1070" i="5"/>
  <c r="N1071" i="5"/>
  <c r="W1803" i="1"/>
  <c r="W1802" i="1"/>
  <c r="N1070" i="5"/>
  <c r="E1065" i="5"/>
  <c r="E1066" i="5"/>
  <c r="E1067" i="5"/>
  <c r="E1068" i="5"/>
  <c r="N1069" i="5"/>
  <c r="N1068" i="5"/>
  <c r="N1067" i="5"/>
  <c r="E1060" i="5"/>
  <c r="E1061" i="5"/>
  <c r="E1062" i="5"/>
  <c r="E1063" i="5"/>
  <c r="E1064" i="5"/>
  <c r="N1066" i="5"/>
  <c r="W1801" i="1"/>
  <c r="I788" i="5"/>
  <c r="I736" i="5"/>
  <c r="W1800" i="1"/>
  <c r="W1799" i="1"/>
  <c r="W1798" i="1"/>
  <c r="W1797" i="1"/>
  <c r="W1796" i="1"/>
  <c r="W1795" i="1"/>
  <c r="W1794" i="1"/>
  <c r="W1793" i="1"/>
  <c r="W1792" i="1"/>
  <c r="G1769" i="1"/>
  <c r="B846" i="1"/>
  <c r="AF1535" i="1"/>
  <c r="AG1535" i="1"/>
  <c r="AF1536" i="1"/>
  <c r="AG1536" i="1"/>
  <c r="AF1537" i="1"/>
  <c r="AG1537" i="1"/>
  <c r="AF1538" i="1"/>
  <c r="AG1538" i="1"/>
  <c r="AF1539" i="1"/>
  <c r="AG1539" i="1"/>
  <c r="AF1553" i="1"/>
  <c r="AG1553" i="1"/>
  <c r="AF1554" i="1"/>
  <c r="AG1554" i="1"/>
  <c r="AF1566" i="1"/>
  <c r="AG1566" i="1"/>
  <c r="AF1567" i="1"/>
  <c r="AG1567" i="1"/>
  <c r="AF1568" i="1"/>
  <c r="AG1568" i="1"/>
  <c r="AF1569" i="1"/>
  <c r="AG1569" i="1"/>
  <c r="AF1570" i="1"/>
  <c r="AG1570" i="1"/>
  <c r="AF1578" i="1"/>
  <c r="AG1578" i="1"/>
  <c r="AF1585" i="1"/>
  <c r="AG1585" i="1"/>
  <c r="W1790" i="1"/>
  <c r="W1789" i="1"/>
  <c r="W1788" i="1"/>
  <c r="W1787" i="1"/>
  <c r="G1781" i="1"/>
  <c r="G1782" i="1"/>
  <c r="G1783" i="1"/>
  <c r="G1784" i="1"/>
  <c r="G1785" i="1"/>
  <c r="G1786" i="1"/>
  <c r="G1791" i="1"/>
  <c r="B1782" i="1"/>
  <c r="B1783" i="1"/>
  <c r="W1783" i="1" s="1"/>
  <c r="B1784" i="1"/>
  <c r="W1784" i="1" s="1"/>
  <c r="B1785" i="1"/>
  <c r="W1785" i="1" s="1"/>
  <c r="B1786" i="1"/>
  <c r="W1786" i="1" s="1"/>
  <c r="B1791" i="1"/>
  <c r="W1791" i="1" s="1"/>
  <c r="B1741" i="1"/>
  <c r="N1061" i="5"/>
  <c r="N1062" i="5"/>
  <c r="N1063" i="5"/>
  <c r="N1064" i="5"/>
  <c r="N1065" i="5"/>
  <c r="E1046" i="5" l="1"/>
  <c r="E1047" i="5"/>
  <c r="E1048" i="5"/>
  <c r="E1049" i="5"/>
  <c r="E1050" i="5"/>
  <c r="E1051" i="5"/>
  <c r="E1052" i="5"/>
  <c r="E1053" i="5"/>
  <c r="E1054" i="5"/>
  <c r="E1055" i="5"/>
  <c r="E1056" i="5"/>
  <c r="E1057" i="5"/>
  <c r="E1058" i="5"/>
  <c r="E1059" i="5"/>
  <c r="N1060" i="5"/>
  <c r="N1046" i="5"/>
  <c r="N1047" i="5"/>
  <c r="N1048" i="5"/>
  <c r="N1049" i="5"/>
  <c r="N1050" i="5"/>
  <c r="N1051" i="5"/>
  <c r="N1052" i="5"/>
  <c r="N1053" i="5"/>
  <c r="N1054" i="5"/>
  <c r="N1055" i="5"/>
  <c r="N1056" i="5"/>
  <c r="N1057" i="5"/>
  <c r="N1058" i="5"/>
  <c r="N1059" i="5"/>
  <c r="G1708" i="1"/>
  <c r="G1764" i="1"/>
  <c r="G1765" i="1"/>
  <c r="G1766" i="1"/>
  <c r="G1768" i="1"/>
  <c r="G1770" i="1"/>
  <c r="G1771" i="1"/>
  <c r="G1773" i="1"/>
  <c r="G1774" i="1"/>
  <c r="G1775" i="1"/>
  <c r="G1776" i="1"/>
  <c r="G1777" i="1"/>
  <c r="G1778" i="1"/>
  <c r="G1779" i="1"/>
  <c r="G1780" i="1"/>
  <c r="B1764" i="1"/>
  <c r="W1764" i="1" s="1"/>
  <c r="B1765" i="1"/>
  <c r="W1765" i="1" s="1"/>
  <c r="B1766" i="1"/>
  <c r="W1766" i="1" s="1"/>
  <c r="B1769" i="1"/>
  <c r="W1769" i="1" s="1"/>
  <c r="W1767" i="1"/>
  <c r="B1768" i="1"/>
  <c r="W1768" i="1" s="1"/>
  <c r="B1770" i="1"/>
  <c r="W1770" i="1" s="1"/>
  <c r="B1771" i="1"/>
  <c r="W1771" i="1" s="1"/>
  <c r="W1772" i="1"/>
  <c r="B1773" i="1"/>
  <c r="W1773" i="1" s="1"/>
  <c r="B1774" i="1"/>
  <c r="W1774" i="1" s="1"/>
  <c r="B1775" i="1"/>
  <c r="W1775" i="1" s="1"/>
  <c r="B1776" i="1"/>
  <c r="W1776" i="1" s="1"/>
  <c r="B1777" i="1"/>
  <c r="W1777" i="1" s="1"/>
  <c r="B1778" i="1"/>
  <c r="W1778" i="1" s="1"/>
  <c r="B1779" i="1"/>
  <c r="W1779" i="1" s="1"/>
  <c r="B1780" i="1"/>
  <c r="W1780" i="1" s="1"/>
  <c r="B1781" i="1"/>
  <c r="W1781" i="1" s="1"/>
  <c r="E1041" i="5" l="1"/>
  <c r="E1042" i="5"/>
  <c r="E1043" i="5"/>
  <c r="E1044" i="5"/>
  <c r="E1045" i="5"/>
  <c r="N1045" i="5"/>
  <c r="N1044" i="5"/>
  <c r="I1044" i="5" s="1"/>
  <c r="N1043" i="5"/>
  <c r="I1043" i="5" s="1"/>
  <c r="W1741" i="1"/>
  <c r="N1041" i="5"/>
  <c r="N1042" i="5"/>
  <c r="N1039" i="5"/>
  <c r="N1040" i="5"/>
  <c r="E1039" i="5"/>
  <c r="E1040" i="5"/>
  <c r="B1749" i="1"/>
  <c r="N1028" i="5"/>
  <c r="I1028" i="5" s="1"/>
  <c r="N1029" i="5"/>
  <c r="I1029" i="5" s="1"/>
  <c r="N1030" i="5"/>
  <c r="I1030" i="5" s="1"/>
  <c r="N1031" i="5"/>
  <c r="I1031" i="5" s="1"/>
  <c r="N1032" i="5"/>
  <c r="I1032" i="5" s="1"/>
  <c r="N1033" i="5"/>
  <c r="I1033" i="5" s="1"/>
  <c r="N1034" i="5"/>
  <c r="I1034" i="5" s="1"/>
  <c r="N1035" i="5"/>
  <c r="I1035" i="5" s="1"/>
  <c r="N1036" i="5"/>
  <c r="I1036" i="5" s="1"/>
  <c r="N1037" i="5"/>
  <c r="I1037" i="5" s="1"/>
  <c r="N1038" i="5"/>
  <c r="I1038" i="5" s="1"/>
  <c r="B1744" i="1"/>
  <c r="B1708" i="1"/>
  <c r="W1708" i="1" s="1"/>
  <c r="E1025" i="5"/>
  <c r="N1026" i="5"/>
  <c r="N1027" i="5"/>
  <c r="I1027" i="5" s="1"/>
  <c r="N1025" i="5"/>
  <c r="G1724" i="1"/>
  <c r="B1724" i="1"/>
  <c r="E1023" i="5" l="1"/>
  <c r="N1023" i="5"/>
  <c r="I1023" i="5" s="1"/>
  <c r="N1024" i="5"/>
  <c r="G1737" i="1"/>
  <c r="G1738" i="1"/>
  <c r="G1739" i="1"/>
  <c r="G1740" i="1"/>
  <c r="G1742" i="1"/>
  <c r="G1743" i="1"/>
  <c r="G1744" i="1"/>
  <c r="G1745" i="1"/>
  <c r="G1749" i="1"/>
  <c r="G1746" i="1"/>
  <c r="G1747" i="1"/>
  <c r="G1748" i="1"/>
  <c r="G1750" i="1"/>
  <c r="G1751" i="1"/>
  <c r="G1752" i="1"/>
  <c r="G1753" i="1"/>
  <c r="G1754" i="1"/>
  <c r="G1755" i="1"/>
  <c r="G1756" i="1"/>
  <c r="G1757" i="1"/>
  <c r="G1758" i="1"/>
  <c r="G1759" i="1"/>
  <c r="G1760" i="1"/>
  <c r="G1761" i="1"/>
  <c r="G1762" i="1"/>
  <c r="G1763" i="1"/>
  <c r="B1727" i="1"/>
  <c r="B1728" i="1"/>
  <c r="B1729" i="1"/>
  <c r="B1730" i="1"/>
  <c r="B1731" i="1"/>
  <c r="B1732" i="1"/>
  <c r="B1733" i="1"/>
  <c r="B1734" i="1"/>
  <c r="B1735" i="1"/>
  <c r="B1736" i="1"/>
  <c r="B1737" i="1"/>
  <c r="B1738" i="1"/>
  <c r="B1739" i="1"/>
  <c r="B1740" i="1"/>
  <c r="B1742" i="1"/>
  <c r="B1743" i="1"/>
  <c r="B1745" i="1"/>
  <c r="B1746" i="1"/>
  <c r="B1747" i="1"/>
  <c r="B1748" i="1"/>
  <c r="B1750" i="1"/>
  <c r="B1751" i="1"/>
  <c r="B1752" i="1"/>
  <c r="B1753" i="1"/>
  <c r="B1754" i="1"/>
  <c r="B1755" i="1"/>
  <c r="B1756" i="1"/>
  <c r="B1757" i="1"/>
  <c r="B1758" i="1"/>
  <c r="B1759" i="1"/>
  <c r="B1760" i="1"/>
  <c r="B1761" i="1"/>
  <c r="B1762" i="1"/>
  <c r="B1763" i="1"/>
  <c r="E1019" i="5"/>
  <c r="E1020" i="5"/>
  <c r="E1021" i="5"/>
  <c r="E1022" i="5"/>
  <c r="N1017" i="5"/>
  <c r="N1018" i="5"/>
  <c r="N1019" i="5"/>
  <c r="N1020" i="5"/>
  <c r="N1021" i="5"/>
  <c r="N1022" i="5"/>
  <c r="AB526" i="1"/>
  <c r="AC526" i="1"/>
  <c r="AF526" i="1"/>
  <c r="AG526" i="1"/>
  <c r="AB527" i="1"/>
  <c r="AC527" i="1"/>
  <c r="AF527" i="1"/>
  <c r="AG527" i="1"/>
  <c r="AB528" i="1"/>
  <c r="AC528" i="1"/>
  <c r="AF528" i="1"/>
  <c r="AG528" i="1"/>
  <c r="AB529" i="1"/>
  <c r="AC529" i="1"/>
  <c r="AF529" i="1"/>
  <c r="AG529" i="1"/>
  <c r="AB530" i="1"/>
  <c r="AC530" i="1"/>
  <c r="AF530" i="1"/>
  <c r="AG530" i="1"/>
  <c r="AB531" i="1"/>
  <c r="AC531" i="1"/>
  <c r="AF531" i="1"/>
  <c r="AG531" i="1"/>
  <c r="AB532" i="1"/>
  <c r="AC532" i="1"/>
  <c r="AF532" i="1"/>
  <c r="AG532" i="1"/>
  <c r="AB533" i="1"/>
  <c r="AC533" i="1"/>
  <c r="AF533" i="1"/>
  <c r="AG533" i="1"/>
  <c r="AB534" i="1"/>
  <c r="AC534" i="1"/>
  <c r="AF534" i="1"/>
  <c r="AG534" i="1"/>
  <c r="AB535" i="1"/>
  <c r="AC535" i="1"/>
  <c r="AF535" i="1"/>
  <c r="AG535" i="1"/>
  <c r="AB536" i="1"/>
  <c r="AC536" i="1"/>
  <c r="AF536" i="1"/>
  <c r="AG536" i="1"/>
  <c r="AB537" i="1"/>
  <c r="AC537" i="1"/>
  <c r="AF537" i="1"/>
  <c r="AG537" i="1"/>
  <c r="AB538" i="1"/>
  <c r="AC538" i="1"/>
  <c r="AF538" i="1"/>
  <c r="AG538" i="1"/>
  <c r="AB539" i="1"/>
  <c r="AC539" i="1"/>
  <c r="AF539" i="1"/>
  <c r="AG539" i="1"/>
  <c r="AB540" i="1"/>
  <c r="AC540" i="1"/>
  <c r="AF540" i="1"/>
  <c r="AG540" i="1"/>
  <c r="AB541" i="1"/>
  <c r="AC541" i="1"/>
  <c r="AF541" i="1"/>
  <c r="AG541" i="1"/>
  <c r="AB542" i="1"/>
  <c r="AC542" i="1"/>
  <c r="AF542" i="1"/>
  <c r="AG542" i="1"/>
  <c r="AB543" i="1"/>
  <c r="AC543" i="1"/>
  <c r="AF543" i="1"/>
  <c r="AG543" i="1"/>
  <c r="AB544" i="1"/>
  <c r="AC544" i="1"/>
  <c r="AF544" i="1"/>
  <c r="AG544" i="1"/>
  <c r="AB545" i="1"/>
  <c r="AC545" i="1"/>
  <c r="AF545" i="1"/>
  <c r="AG545" i="1"/>
  <c r="AB546" i="1"/>
  <c r="AC546" i="1"/>
  <c r="AF546" i="1"/>
  <c r="AG546" i="1"/>
  <c r="AB547" i="1"/>
  <c r="AC547" i="1"/>
  <c r="AF547" i="1"/>
  <c r="AG547" i="1"/>
  <c r="AB548" i="1"/>
  <c r="AC548" i="1"/>
  <c r="AF548" i="1"/>
  <c r="AG548" i="1"/>
  <c r="AB549" i="1"/>
  <c r="AC549" i="1"/>
  <c r="AF549" i="1"/>
  <c r="AG549" i="1"/>
  <c r="AB550" i="1"/>
  <c r="AC550" i="1"/>
  <c r="AF550" i="1"/>
  <c r="AG550" i="1"/>
  <c r="AB551" i="1"/>
  <c r="AC551" i="1"/>
  <c r="AF551" i="1"/>
  <c r="AG551" i="1"/>
  <c r="AB552" i="1"/>
  <c r="AC552" i="1"/>
  <c r="AF552" i="1"/>
  <c r="AG552" i="1"/>
  <c r="AB553" i="1"/>
  <c r="AC553" i="1"/>
  <c r="AF553" i="1"/>
  <c r="AG553" i="1"/>
  <c r="AB554" i="1"/>
  <c r="AC554" i="1"/>
  <c r="AF554" i="1"/>
  <c r="AG554" i="1"/>
  <c r="AB555" i="1"/>
  <c r="AC555" i="1"/>
  <c r="AF555" i="1"/>
  <c r="AG555" i="1"/>
  <c r="AB556" i="1"/>
  <c r="AC556" i="1"/>
  <c r="AF556" i="1"/>
  <c r="AG556" i="1"/>
  <c r="AB557" i="1"/>
  <c r="AC557" i="1"/>
  <c r="AF557" i="1"/>
  <c r="AG557" i="1"/>
  <c r="AB558" i="1"/>
  <c r="AC558" i="1"/>
  <c r="AF558" i="1"/>
  <c r="AG558" i="1"/>
  <c r="AB559" i="1"/>
  <c r="AC559" i="1"/>
  <c r="AF559" i="1"/>
  <c r="AG559" i="1"/>
  <c r="AB560" i="1"/>
  <c r="AC560" i="1"/>
  <c r="AF560" i="1"/>
  <c r="AG560" i="1"/>
  <c r="AB561" i="1"/>
  <c r="AC561" i="1"/>
  <c r="AF561" i="1"/>
  <c r="AG561" i="1"/>
  <c r="AB562" i="1"/>
  <c r="AC562" i="1"/>
  <c r="AF562" i="1"/>
  <c r="AG562" i="1"/>
  <c r="AB563" i="1"/>
  <c r="AC563" i="1"/>
  <c r="AF563" i="1"/>
  <c r="AG563" i="1"/>
  <c r="AB564" i="1"/>
  <c r="AC564" i="1"/>
  <c r="AF564" i="1"/>
  <c r="AG564" i="1"/>
  <c r="AB565" i="1"/>
  <c r="AC565" i="1"/>
  <c r="AF565" i="1"/>
  <c r="AG565" i="1"/>
  <c r="AB566" i="1"/>
  <c r="AC566" i="1"/>
  <c r="AF566" i="1"/>
  <c r="AG566" i="1"/>
  <c r="AB567" i="1"/>
  <c r="AC567" i="1"/>
  <c r="AF567" i="1"/>
  <c r="AG567" i="1"/>
  <c r="AB568" i="1"/>
  <c r="AC568" i="1"/>
  <c r="AF568" i="1"/>
  <c r="AG568" i="1"/>
  <c r="AB569" i="1"/>
  <c r="AC569" i="1"/>
  <c r="AF569" i="1"/>
  <c r="AG569" i="1"/>
  <c r="AB570" i="1"/>
  <c r="AC570" i="1"/>
  <c r="AF570" i="1"/>
  <c r="AG570" i="1"/>
  <c r="AB571" i="1"/>
  <c r="AC571" i="1"/>
  <c r="AF571" i="1"/>
  <c r="AG571" i="1"/>
  <c r="AB572" i="1"/>
  <c r="AC572" i="1"/>
  <c r="AF572" i="1"/>
  <c r="AG572" i="1"/>
  <c r="AB573" i="1"/>
  <c r="AC573" i="1"/>
  <c r="AF573" i="1"/>
  <c r="AG573" i="1"/>
  <c r="AB574" i="1"/>
  <c r="AC574" i="1"/>
  <c r="AF574" i="1"/>
  <c r="AG574" i="1"/>
  <c r="AB575" i="1"/>
  <c r="AC575" i="1"/>
  <c r="AF575" i="1"/>
  <c r="AG575" i="1"/>
  <c r="AB576" i="1"/>
  <c r="AC576" i="1"/>
  <c r="AF576" i="1"/>
  <c r="AG576" i="1"/>
  <c r="AB577" i="1"/>
  <c r="AC577" i="1"/>
  <c r="AF577" i="1"/>
  <c r="AG577" i="1"/>
  <c r="AB578" i="1"/>
  <c r="AC578" i="1"/>
  <c r="AF578" i="1"/>
  <c r="AG578" i="1"/>
  <c r="AB579" i="1"/>
  <c r="AC579" i="1"/>
  <c r="AF579" i="1"/>
  <c r="AG579" i="1"/>
  <c r="AB580" i="1"/>
  <c r="AC580" i="1"/>
  <c r="AF580" i="1"/>
  <c r="AG580" i="1"/>
  <c r="AB581" i="1"/>
  <c r="AC581" i="1"/>
  <c r="AF581" i="1"/>
  <c r="AG581" i="1"/>
  <c r="AB582" i="1"/>
  <c r="AC582" i="1"/>
  <c r="AF582" i="1"/>
  <c r="AG582" i="1"/>
  <c r="AB583" i="1"/>
  <c r="AC583" i="1"/>
  <c r="AF583" i="1"/>
  <c r="AG583" i="1"/>
  <c r="AB584" i="1"/>
  <c r="AC584" i="1"/>
  <c r="AF584" i="1"/>
  <c r="AG584" i="1"/>
  <c r="AB585" i="1"/>
  <c r="AC585" i="1"/>
  <c r="AF585" i="1"/>
  <c r="AG585" i="1"/>
  <c r="AB586" i="1"/>
  <c r="AC586" i="1"/>
  <c r="AF586" i="1"/>
  <c r="AG586" i="1"/>
  <c r="AB587" i="1"/>
  <c r="AC587" i="1"/>
  <c r="AF587" i="1"/>
  <c r="AG587" i="1"/>
  <c r="AB588" i="1"/>
  <c r="AC588" i="1"/>
  <c r="AF588" i="1"/>
  <c r="AG588" i="1"/>
  <c r="AB589" i="1"/>
  <c r="AC589" i="1"/>
  <c r="AF589" i="1"/>
  <c r="AG589" i="1"/>
  <c r="AB590" i="1"/>
  <c r="AC590" i="1"/>
  <c r="AF590" i="1"/>
  <c r="AG590" i="1"/>
  <c r="AB591" i="1"/>
  <c r="AC591" i="1"/>
  <c r="AF591" i="1"/>
  <c r="AG591" i="1"/>
  <c r="AB592" i="1"/>
  <c r="AC592" i="1"/>
  <c r="AF592" i="1"/>
  <c r="AG592" i="1"/>
  <c r="AB593" i="1"/>
  <c r="AC593" i="1"/>
  <c r="AF593" i="1"/>
  <c r="AG593" i="1"/>
  <c r="AB594" i="1"/>
  <c r="AC594" i="1"/>
  <c r="AF594" i="1"/>
  <c r="AG594" i="1"/>
  <c r="AB595" i="1"/>
  <c r="AC595" i="1"/>
  <c r="AF595" i="1"/>
  <c r="AG595" i="1"/>
  <c r="AB596" i="1"/>
  <c r="AC596" i="1"/>
  <c r="AF596" i="1"/>
  <c r="AG596" i="1"/>
  <c r="AB597" i="1"/>
  <c r="AC597" i="1"/>
  <c r="AF597" i="1"/>
  <c r="AG597" i="1"/>
  <c r="AB598" i="1"/>
  <c r="AC598" i="1"/>
  <c r="AF598" i="1"/>
  <c r="AG598" i="1"/>
  <c r="AB599" i="1"/>
  <c r="AC599" i="1"/>
  <c r="AF599" i="1"/>
  <c r="AG599" i="1"/>
  <c r="AB600" i="1"/>
  <c r="AC600" i="1"/>
  <c r="AF600" i="1"/>
  <c r="AG600" i="1"/>
  <c r="AB601" i="1"/>
  <c r="AC601" i="1"/>
  <c r="AF601" i="1"/>
  <c r="AG601" i="1"/>
  <c r="AB602" i="1"/>
  <c r="AC602" i="1"/>
  <c r="AF602" i="1"/>
  <c r="AG602" i="1"/>
  <c r="AB603" i="1"/>
  <c r="AC603" i="1"/>
  <c r="AF603" i="1"/>
  <c r="AG603" i="1"/>
  <c r="AB604" i="1"/>
  <c r="AC604" i="1"/>
  <c r="AF604" i="1"/>
  <c r="AG604" i="1"/>
  <c r="AB605" i="1"/>
  <c r="AC605" i="1"/>
  <c r="AF605" i="1"/>
  <c r="AG605" i="1"/>
  <c r="AB606" i="1"/>
  <c r="AC606" i="1"/>
  <c r="AF606" i="1"/>
  <c r="AG606" i="1"/>
  <c r="AB607" i="1"/>
  <c r="AC607" i="1"/>
  <c r="AF607" i="1"/>
  <c r="AG607" i="1"/>
  <c r="AB608" i="1"/>
  <c r="AC608" i="1"/>
  <c r="AF608" i="1"/>
  <c r="AG608" i="1"/>
  <c r="AB609" i="1"/>
  <c r="AC609" i="1"/>
  <c r="AF609" i="1"/>
  <c r="AG609" i="1"/>
  <c r="AB610" i="1"/>
  <c r="AC610" i="1"/>
  <c r="AF610" i="1"/>
  <c r="AG610" i="1"/>
  <c r="AB611" i="1"/>
  <c r="AC611" i="1"/>
  <c r="AF611" i="1"/>
  <c r="AG611" i="1"/>
  <c r="AB612" i="1"/>
  <c r="AC612" i="1"/>
  <c r="AF612" i="1"/>
  <c r="AG612" i="1"/>
  <c r="AB613" i="1"/>
  <c r="AC613" i="1"/>
  <c r="AF613" i="1"/>
  <c r="AG613" i="1"/>
  <c r="AB614" i="1"/>
  <c r="AC614" i="1"/>
  <c r="AF614" i="1"/>
  <c r="AG614" i="1"/>
  <c r="AB615" i="1"/>
  <c r="AC615" i="1"/>
  <c r="AF615" i="1"/>
  <c r="AG615" i="1"/>
  <c r="AB616" i="1"/>
  <c r="AC616" i="1"/>
  <c r="AF616" i="1"/>
  <c r="AG616" i="1"/>
  <c r="AB617" i="1"/>
  <c r="AC617" i="1"/>
  <c r="AF617" i="1"/>
  <c r="AG617" i="1"/>
  <c r="AB618" i="1"/>
  <c r="AC618" i="1"/>
  <c r="AF618" i="1"/>
  <c r="AG618" i="1"/>
  <c r="AB619" i="1"/>
  <c r="AC619" i="1"/>
  <c r="AF619" i="1"/>
  <c r="AG619" i="1"/>
  <c r="AB620" i="1"/>
  <c r="AC620" i="1"/>
  <c r="AF620" i="1"/>
  <c r="AG620" i="1"/>
  <c r="AB621" i="1"/>
  <c r="AC621" i="1"/>
  <c r="AF621" i="1"/>
  <c r="AG621" i="1"/>
  <c r="AB622" i="1"/>
  <c r="AC622" i="1"/>
  <c r="AF622" i="1"/>
  <c r="AG622" i="1"/>
  <c r="AB623" i="1"/>
  <c r="AC623" i="1"/>
  <c r="AF623" i="1"/>
  <c r="AG623" i="1"/>
  <c r="AB624" i="1"/>
  <c r="AC624" i="1"/>
  <c r="AF624" i="1"/>
  <c r="AG624" i="1"/>
  <c r="AB625" i="1"/>
  <c r="AC625" i="1"/>
  <c r="AF625" i="1"/>
  <c r="AG625" i="1"/>
  <c r="AB626" i="1"/>
  <c r="AC626" i="1"/>
  <c r="AF626" i="1"/>
  <c r="AG626" i="1"/>
  <c r="AB627" i="1"/>
  <c r="AC627" i="1"/>
  <c r="AF627" i="1"/>
  <c r="AG627" i="1"/>
  <c r="AB628" i="1"/>
  <c r="AC628" i="1"/>
  <c r="AF628" i="1"/>
  <c r="AG628" i="1"/>
  <c r="AB629" i="1"/>
  <c r="AC629" i="1"/>
  <c r="AF629" i="1"/>
  <c r="AG629" i="1"/>
  <c r="AB630" i="1"/>
  <c r="AC630" i="1"/>
  <c r="AF630" i="1"/>
  <c r="AG630" i="1"/>
  <c r="AB631" i="1"/>
  <c r="AC631" i="1"/>
  <c r="AF631" i="1"/>
  <c r="AG631" i="1"/>
  <c r="AB632" i="1"/>
  <c r="AC632" i="1"/>
  <c r="AF632" i="1"/>
  <c r="AG632" i="1"/>
  <c r="AB633" i="1"/>
  <c r="AC633" i="1"/>
  <c r="AF633" i="1"/>
  <c r="AG633" i="1"/>
  <c r="AB634" i="1"/>
  <c r="AC634" i="1"/>
  <c r="AF634" i="1"/>
  <c r="AG634" i="1"/>
  <c r="AB635" i="1"/>
  <c r="AC635" i="1"/>
  <c r="AF635" i="1"/>
  <c r="AG635" i="1"/>
  <c r="AB636" i="1"/>
  <c r="AC636" i="1"/>
  <c r="AF636" i="1"/>
  <c r="AG636" i="1"/>
  <c r="AB637" i="1"/>
  <c r="AC637" i="1"/>
  <c r="AF637" i="1"/>
  <c r="AG637" i="1"/>
  <c r="AB638" i="1"/>
  <c r="AC638" i="1"/>
  <c r="AF638" i="1"/>
  <c r="AG638" i="1"/>
  <c r="AB639" i="1"/>
  <c r="AC639" i="1"/>
  <c r="AF639" i="1"/>
  <c r="AG639" i="1"/>
  <c r="AB640" i="1"/>
  <c r="AC640" i="1"/>
  <c r="AF640" i="1"/>
  <c r="AG640" i="1"/>
  <c r="AB641" i="1"/>
  <c r="AC641" i="1"/>
  <c r="AF641" i="1"/>
  <c r="AG641" i="1"/>
  <c r="AB642" i="1"/>
  <c r="AC642" i="1"/>
  <c r="AF642" i="1"/>
  <c r="AG642" i="1"/>
  <c r="AB643" i="1"/>
  <c r="AC643" i="1"/>
  <c r="AF643" i="1"/>
  <c r="AG643" i="1"/>
  <c r="AB644" i="1"/>
  <c r="AC644" i="1"/>
  <c r="AF644" i="1"/>
  <c r="AG644" i="1"/>
  <c r="AB645" i="1"/>
  <c r="AC645" i="1"/>
  <c r="AF645" i="1"/>
  <c r="AG645" i="1"/>
  <c r="AB646" i="1"/>
  <c r="AC646" i="1"/>
  <c r="AF646" i="1"/>
  <c r="AG646" i="1"/>
  <c r="AB647" i="1"/>
  <c r="AC647" i="1"/>
  <c r="AF647" i="1"/>
  <c r="AG647" i="1"/>
  <c r="AB648" i="1"/>
  <c r="AC648" i="1"/>
  <c r="AF648" i="1"/>
  <c r="AG648" i="1"/>
  <c r="AB649" i="1"/>
  <c r="AC649" i="1"/>
  <c r="AF649" i="1"/>
  <c r="AG649" i="1"/>
  <c r="AB650" i="1"/>
  <c r="AC650" i="1"/>
  <c r="AF650" i="1"/>
  <c r="AG650" i="1"/>
  <c r="AB651" i="1"/>
  <c r="AC651" i="1"/>
  <c r="AF651" i="1"/>
  <c r="AG651" i="1"/>
  <c r="AB652" i="1"/>
  <c r="AC652" i="1"/>
  <c r="AF652" i="1"/>
  <c r="AG652" i="1"/>
  <c r="AB653" i="1"/>
  <c r="AC653" i="1"/>
  <c r="AF653" i="1"/>
  <c r="AG653" i="1"/>
  <c r="AB654" i="1"/>
  <c r="AC654" i="1"/>
  <c r="AF654" i="1"/>
  <c r="AG654" i="1"/>
  <c r="AB655" i="1"/>
  <c r="AC655" i="1"/>
  <c r="AF655" i="1"/>
  <c r="AG655" i="1"/>
  <c r="AB656" i="1"/>
  <c r="AC656" i="1"/>
  <c r="AF656" i="1"/>
  <c r="AG656" i="1"/>
  <c r="AB657" i="1"/>
  <c r="AC657" i="1"/>
  <c r="AF657" i="1"/>
  <c r="AG657" i="1"/>
  <c r="AB658" i="1"/>
  <c r="AC658" i="1"/>
  <c r="AF658" i="1"/>
  <c r="AG658" i="1"/>
  <c r="AB659" i="1"/>
  <c r="AC659" i="1"/>
  <c r="AF659" i="1"/>
  <c r="AG659" i="1"/>
  <c r="AB660" i="1"/>
  <c r="AC660" i="1"/>
  <c r="AF660" i="1"/>
  <c r="AG660" i="1"/>
  <c r="AB661" i="1"/>
  <c r="AC661" i="1"/>
  <c r="AF661" i="1"/>
  <c r="AG661" i="1"/>
  <c r="AB662" i="1"/>
  <c r="AC662" i="1"/>
  <c r="AF662" i="1"/>
  <c r="AG662" i="1"/>
  <c r="AB663" i="1"/>
  <c r="AC663" i="1"/>
  <c r="AF663" i="1"/>
  <c r="AG663" i="1"/>
  <c r="AB664" i="1"/>
  <c r="AC664" i="1"/>
  <c r="AF664" i="1"/>
  <c r="AG664" i="1"/>
  <c r="AB665" i="1"/>
  <c r="AC665" i="1"/>
  <c r="AF665" i="1"/>
  <c r="AG665" i="1"/>
  <c r="AB666" i="1"/>
  <c r="AC666" i="1"/>
  <c r="AF666" i="1"/>
  <c r="AG666" i="1"/>
  <c r="AB667" i="1"/>
  <c r="AC667" i="1"/>
  <c r="AF667" i="1"/>
  <c r="AG667" i="1"/>
  <c r="AB668" i="1"/>
  <c r="AC668" i="1"/>
  <c r="AF668" i="1"/>
  <c r="AG668" i="1"/>
  <c r="AB669" i="1"/>
  <c r="AC669" i="1"/>
  <c r="AF669" i="1"/>
  <c r="AG669" i="1"/>
  <c r="AB670" i="1"/>
  <c r="AC670" i="1"/>
  <c r="AF670" i="1"/>
  <c r="AG670" i="1"/>
  <c r="AB671" i="1"/>
  <c r="AC671" i="1"/>
  <c r="AF671" i="1"/>
  <c r="AG671" i="1"/>
  <c r="AB672" i="1"/>
  <c r="AC672" i="1"/>
  <c r="AF672" i="1"/>
  <c r="AG672" i="1"/>
  <c r="AB673" i="1"/>
  <c r="AC673" i="1"/>
  <c r="AF673" i="1"/>
  <c r="AG673" i="1"/>
  <c r="AB674" i="1"/>
  <c r="AC674" i="1"/>
  <c r="AF674" i="1"/>
  <c r="AG674" i="1"/>
  <c r="AB675" i="1"/>
  <c r="AC675" i="1"/>
  <c r="AF675" i="1"/>
  <c r="AG675" i="1"/>
  <c r="AB676" i="1"/>
  <c r="AC676" i="1"/>
  <c r="AF676" i="1"/>
  <c r="AG676" i="1"/>
  <c r="AB677" i="1"/>
  <c r="AC677" i="1"/>
  <c r="AF677" i="1"/>
  <c r="AG677" i="1"/>
  <c r="AB678" i="1"/>
  <c r="AC678" i="1"/>
  <c r="AF678" i="1"/>
  <c r="AG678" i="1"/>
  <c r="AB679" i="1"/>
  <c r="AC679" i="1"/>
  <c r="AF679" i="1"/>
  <c r="AG679" i="1"/>
  <c r="AB680" i="1"/>
  <c r="AC680" i="1"/>
  <c r="AF680" i="1"/>
  <c r="AG680" i="1"/>
  <c r="AB681" i="1"/>
  <c r="AC681" i="1"/>
  <c r="AF681" i="1"/>
  <c r="AG681" i="1"/>
  <c r="AB682" i="1"/>
  <c r="AC682" i="1"/>
  <c r="AF682" i="1"/>
  <c r="AG682" i="1"/>
  <c r="AB683" i="1"/>
  <c r="AC683" i="1"/>
  <c r="AF683" i="1"/>
  <c r="AG683" i="1"/>
  <c r="AB684" i="1"/>
  <c r="AC684" i="1"/>
  <c r="AF684" i="1"/>
  <c r="AG684" i="1"/>
  <c r="AB685" i="1"/>
  <c r="AC685" i="1"/>
  <c r="AF685" i="1"/>
  <c r="AG685" i="1"/>
  <c r="AB686" i="1"/>
  <c r="AC686" i="1"/>
  <c r="AF686" i="1"/>
  <c r="AG686" i="1"/>
  <c r="AB687" i="1"/>
  <c r="AC687" i="1"/>
  <c r="AF687" i="1"/>
  <c r="AG687" i="1"/>
  <c r="AB688" i="1"/>
  <c r="AC688" i="1"/>
  <c r="AF688" i="1"/>
  <c r="AG688" i="1"/>
  <c r="AB689" i="1"/>
  <c r="AC689" i="1"/>
  <c r="AF689" i="1"/>
  <c r="AG689" i="1"/>
  <c r="AB690" i="1"/>
  <c r="AC690" i="1"/>
  <c r="AF690" i="1"/>
  <c r="AG690" i="1"/>
  <c r="AB691" i="1"/>
  <c r="AC691" i="1"/>
  <c r="AF691" i="1"/>
  <c r="AG691" i="1"/>
  <c r="AB692" i="1"/>
  <c r="AC692" i="1"/>
  <c r="AF692" i="1"/>
  <c r="AG692" i="1"/>
  <c r="AB693" i="1"/>
  <c r="AC693" i="1"/>
  <c r="AF693" i="1"/>
  <c r="AG693" i="1"/>
  <c r="AB694" i="1"/>
  <c r="AC694" i="1"/>
  <c r="AF694" i="1"/>
  <c r="AG694" i="1"/>
  <c r="AB695" i="1"/>
  <c r="AC695" i="1"/>
  <c r="AF695" i="1"/>
  <c r="AG695" i="1"/>
  <c r="AB696" i="1"/>
  <c r="AC696" i="1"/>
  <c r="AF696" i="1"/>
  <c r="AG696" i="1"/>
  <c r="AB697" i="1"/>
  <c r="AC697" i="1"/>
  <c r="AF697" i="1"/>
  <c r="AG697" i="1"/>
  <c r="AB698" i="1"/>
  <c r="AC698" i="1"/>
  <c r="AF698" i="1"/>
  <c r="AG698" i="1"/>
  <c r="AB699" i="1"/>
  <c r="AC699" i="1"/>
  <c r="AF699" i="1"/>
  <c r="AG699" i="1"/>
  <c r="AB700" i="1"/>
  <c r="AC700" i="1"/>
  <c r="AF700" i="1"/>
  <c r="AG700" i="1"/>
  <c r="AB701" i="1"/>
  <c r="AC701" i="1"/>
  <c r="AF701" i="1"/>
  <c r="AG701" i="1"/>
  <c r="AB702" i="1"/>
  <c r="AC702" i="1"/>
  <c r="AF702" i="1"/>
  <c r="AG702" i="1"/>
  <c r="AB703" i="1"/>
  <c r="AC703" i="1"/>
  <c r="AF703" i="1"/>
  <c r="AG703" i="1"/>
  <c r="AB704" i="1"/>
  <c r="AC704" i="1"/>
  <c r="AF704" i="1"/>
  <c r="AG704" i="1"/>
  <c r="AB705" i="1"/>
  <c r="AC705" i="1"/>
  <c r="AF705" i="1"/>
  <c r="AG705" i="1"/>
  <c r="AB706" i="1"/>
  <c r="AC706" i="1"/>
  <c r="AF706" i="1"/>
  <c r="AG706" i="1"/>
  <c r="AB707" i="1"/>
  <c r="AC707" i="1"/>
  <c r="AF707" i="1"/>
  <c r="AG707" i="1"/>
  <c r="AB708" i="1"/>
  <c r="AC708" i="1"/>
  <c r="AF708" i="1"/>
  <c r="AG708" i="1"/>
  <c r="AB709" i="1"/>
  <c r="AC709" i="1"/>
  <c r="AF709" i="1"/>
  <c r="AG709" i="1"/>
  <c r="AB710" i="1"/>
  <c r="AC710" i="1"/>
  <c r="AF710" i="1"/>
  <c r="AG710" i="1"/>
  <c r="AB711" i="1"/>
  <c r="AC711" i="1"/>
  <c r="AF711" i="1"/>
  <c r="AG711" i="1"/>
  <c r="AB712" i="1"/>
  <c r="AC712" i="1"/>
  <c r="AF712" i="1"/>
  <c r="AG712" i="1"/>
  <c r="AB713" i="1"/>
  <c r="AC713" i="1"/>
  <c r="AF713" i="1"/>
  <c r="AG713" i="1"/>
  <c r="AB714" i="1"/>
  <c r="AC714" i="1"/>
  <c r="AF714" i="1"/>
  <c r="AG714" i="1"/>
  <c r="AB715" i="1"/>
  <c r="AC715" i="1"/>
  <c r="AF715" i="1"/>
  <c r="AG715" i="1"/>
  <c r="AB716" i="1"/>
  <c r="AC716" i="1"/>
  <c r="AF716" i="1"/>
  <c r="AG716" i="1"/>
  <c r="AB717" i="1"/>
  <c r="AC717" i="1"/>
  <c r="AF717" i="1"/>
  <c r="AG717" i="1"/>
  <c r="AB718" i="1"/>
  <c r="AC718" i="1"/>
  <c r="AF718" i="1"/>
  <c r="AG718" i="1"/>
  <c r="AB719" i="1"/>
  <c r="AC719" i="1"/>
  <c r="AF719" i="1"/>
  <c r="AG719" i="1"/>
  <c r="AB720" i="1"/>
  <c r="AC720" i="1"/>
  <c r="AF720" i="1"/>
  <c r="AG720" i="1"/>
  <c r="AB721" i="1"/>
  <c r="AC721" i="1"/>
  <c r="AF721" i="1"/>
  <c r="AG721" i="1"/>
  <c r="AB722" i="1"/>
  <c r="AC722" i="1"/>
  <c r="AF722" i="1"/>
  <c r="AG722" i="1"/>
  <c r="AB723" i="1"/>
  <c r="AC723" i="1"/>
  <c r="AF723" i="1"/>
  <c r="AG723" i="1"/>
  <c r="AB724" i="1"/>
  <c r="AC724" i="1"/>
  <c r="AF724" i="1"/>
  <c r="AG724" i="1"/>
  <c r="AB725" i="1"/>
  <c r="AC725" i="1"/>
  <c r="AF725" i="1"/>
  <c r="AG725" i="1"/>
  <c r="AB726" i="1"/>
  <c r="AC726" i="1"/>
  <c r="AF726" i="1"/>
  <c r="AG726" i="1"/>
  <c r="AB727" i="1"/>
  <c r="AC727" i="1"/>
  <c r="AF727" i="1"/>
  <c r="AG727" i="1"/>
  <c r="AB728" i="1"/>
  <c r="AC728" i="1"/>
  <c r="AF728" i="1"/>
  <c r="AG728" i="1"/>
  <c r="AB729" i="1"/>
  <c r="AC729" i="1"/>
  <c r="AF729" i="1"/>
  <c r="AG729" i="1"/>
  <c r="AB730" i="1"/>
  <c r="AC730" i="1"/>
  <c r="AF730" i="1"/>
  <c r="AG730" i="1"/>
  <c r="AB731" i="1"/>
  <c r="AC731" i="1"/>
  <c r="AF731" i="1"/>
  <c r="AG731" i="1"/>
  <c r="AB732" i="1"/>
  <c r="AC732" i="1"/>
  <c r="AF732" i="1"/>
  <c r="AG732" i="1"/>
  <c r="AB733" i="1"/>
  <c r="AC733" i="1"/>
  <c r="AF733" i="1"/>
  <c r="AG733" i="1"/>
  <c r="AB734" i="1"/>
  <c r="AC734" i="1"/>
  <c r="AF734" i="1"/>
  <c r="AG734" i="1"/>
  <c r="AB735" i="1"/>
  <c r="AC735" i="1"/>
  <c r="AF735" i="1"/>
  <c r="AG735" i="1"/>
  <c r="AB736" i="1"/>
  <c r="AC736" i="1"/>
  <c r="AF736" i="1"/>
  <c r="AG736" i="1"/>
  <c r="AB737" i="1"/>
  <c r="AC737" i="1"/>
  <c r="AF737" i="1"/>
  <c r="AG737" i="1"/>
  <c r="AB738" i="1"/>
  <c r="AC738" i="1"/>
  <c r="AF738" i="1"/>
  <c r="AG738" i="1"/>
  <c r="AB739" i="1"/>
  <c r="AC739" i="1"/>
  <c r="AF739" i="1"/>
  <c r="AG739" i="1"/>
  <c r="AB740" i="1"/>
  <c r="AC740" i="1"/>
  <c r="AF740" i="1"/>
  <c r="AG740" i="1"/>
  <c r="AB741" i="1"/>
  <c r="AC741" i="1"/>
  <c r="AF741" i="1"/>
  <c r="AG741" i="1"/>
  <c r="AB742" i="1"/>
  <c r="AC742" i="1"/>
  <c r="AF742" i="1"/>
  <c r="AG742" i="1"/>
  <c r="AB743" i="1"/>
  <c r="AC743" i="1"/>
  <c r="AF743" i="1"/>
  <c r="AG743" i="1"/>
  <c r="AB744" i="1"/>
  <c r="AC744" i="1"/>
  <c r="AF744" i="1"/>
  <c r="AG744" i="1"/>
  <c r="AB745" i="1"/>
  <c r="AC745" i="1"/>
  <c r="AF745" i="1"/>
  <c r="AG745" i="1"/>
  <c r="AB746" i="1"/>
  <c r="AC746" i="1"/>
  <c r="AF746" i="1"/>
  <c r="AG746" i="1"/>
  <c r="AB747" i="1"/>
  <c r="AC747" i="1"/>
  <c r="AF747" i="1"/>
  <c r="AG747" i="1"/>
  <c r="AB748" i="1"/>
  <c r="AC748" i="1"/>
  <c r="AF748" i="1"/>
  <c r="AG748" i="1"/>
  <c r="AB749" i="1"/>
  <c r="AC749" i="1"/>
  <c r="AF749" i="1"/>
  <c r="AG749" i="1"/>
  <c r="AB750" i="1"/>
  <c r="AC750" i="1"/>
  <c r="AF750" i="1"/>
  <c r="AG750" i="1"/>
  <c r="AB751" i="1"/>
  <c r="AC751" i="1"/>
  <c r="AF751" i="1"/>
  <c r="AG751" i="1"/>
  <c r="AB752" i="1"/>
  <c r="AC752" i="1"/>
  <c r="AF752" i="1"/>
  <c r="AG752" i="1"/>
  <c r="AB753" i="1"/>
  <c r="AC753" i="1"/>
  <c r="AF753" i="1"/>
  <c r="AG753" i="1"/>
  <c r="AB754" i="1"/>
  <c r="AC754" i="1"/>
  <c r="AF754" i="1"/>
  <c r="AG754" i="1"/>
  <c r="AB755" i="1"/>
  <c r="AC755" i="1"/>
  <c r="AF755" i="1"/>
  <c r="AG755" i="1"/>
  <c r="AB756" i="1"/>
  <c r="AC756" i="1"/>
  <c r="AF756" i="1"/>
  <c r="AG756" i="1"/>
  <c r="AB757" i="1"/>
  <c r="AC757" i="1"/>
  <c r="AF757" i="1"/>
  <c r="AG757" i="1"/>
  <c r="AB758" i="1"/>
  <c r="AC758" i="1"/>
  <c r="AF758" i="1"/>
  <c r="AG758" i="1"/>
  <c r="AB759" i="1"/>
  <c r="AC759" i="1"/>
  <c r="AF759" i="1"/>
  <c r="AG759" i="1"/>
  <c r="AB760" i="1"/>
  <c r="AC760" i="1"/>
  <c r="AF760" i="1"/>
  <c r="AG760" i="1"/>
  <c r="AB761" i="1"/>
  <c r="AC761" i="1"/>
  <c r="AF761" i="1"/>
  <c r="AG761" i="1"/>
  <c r="AB762" i="1"/>
  <c r="AC762" i="1"/>
  <c r="AF762" i="1"/>
  <c r="AG762" i="1"/>
  <c r="AB763" i="1"/>
  <c r="AC763" i="1"/>
  <c r="AF763" i="1"/>
  <c r="AG763" i="1"/>
  <c r="AB764" i="1"/>
  <c r="AC764" i="1"/>
  <c r="AF764" i="1"/>
  <c r="AG764" i="1"/>
  <c r="AB765" i="1"/>
  <c r="AC765" i="1"/>
  <c r="AF765" i="1"/>
  <c r="AG765" i="1"/>
  <c r="AB766" i="1"/>
  <c r="AC766" i="1"/>
  <c r="AF766" i="1"/>
  <c r="AG766" i="1"/>
  <c r="AB767" i="1"/>
  <c r="AC767" i="1"/>
  <c r="AF767" i="1"/>
  <c r="AG767" i="1"/>
  <c r="AB768" i="1"/>
  <c r="AC768" i="1"/>
  <c r="AF768" i="1"/>
  <c r="AG768" i="1"/>
  <c r="AB769" i="1"/>
  <c r="AC769" i="1"/>
  <c r="AF769" i="1"/>
  <c r="AG769" i="1"/>
  <c r="AB770" i="1"/>
  <c r="AC770" i="1"/>
  <c r="AF770" i="1"/>
  <c r="AG770" i="1"/>
  <c r="AB771" i="1"/>
  <c r="AC771" i="1"/>
  <c r="AF771" i="1"/>
  <c r="AG771" i="1"/>
  <c r="AB772" i="1"/>
  <c r="AC772" i="1"/>
  <c r="AF772" i="1"/>
  <c r="AG772" i="1"/>
  <c r="AB773" i="1"/>
  <c r="AC773" i="1"/>
  <c r="AF773" i="1"/>
  <c r="AG773" i="1"/>
  <c r="AB774" i="1"/>
  <c r="AC774" i="1"/>
  <c r="AF774" i="1"/>
  <c r="AG774" i="1"/>
  <c r="AB775" i="1"/>
  <c r="AC775" i="1"/>
  <c r="AF775" i="1"/>
  <c r="AG775" i="1"/>
  <c r="AB776" i="1"/>
  <c r="AC776" i="1"/>
  <c r="AF776" i="1"/>
  <c r="AG776" i="1"/>
  <c r="AB777" i="1"/>
  <c r="AC777" i="1"/>
  <c r="AF777" i="1"/>
  <c r="AG777" i="1"/>
  <c r="AB778" i="1"/>
  <c r="AC778" i="1"/>
  <c r="AF778" i="1"/>
  <c r="AG778" i="1"/>
  <c r="AB779" i="1"/>
  <c r="AC779" i="1"/>
  <c r="AF779" i="1"/>
  <c r="AG779" i="1"/>
  <c r="AB780" i="1"/>
  <c r="AC780" i="1"/>
  <c r="AF780" i="1"/>
  <c r="AG780" i="1"/>
  <c r="AB781" i="1"/>
  <c r="AC781" i="1"/>
  <c r="AF781" i="1"/>
  <c r="AG781" i="1"/>
  <c r="AB782" i="1"/>
  <c r="AC782" i="1"/>
  <c r="AF782" i="1"/>
  <c r="AG782" i="1"/>
  <c r="AB783" i="1"/>
  <c r="AC783" i="1"/>
  <c r="AF783" i="1"/>
  <c r="AG783" i="1"/>
  <c r="AB784" i="1"/>
  <c r="AC784" i="1"/>
  <c r="AF784" i="1"/>
  <c r="AG784" i="1"/>
  <c r="AB785" i="1"/>
  <c r="AC785" i="1"/>
  <c r="AF785" i="1"/>
  <c r="AG785" i="1"/>
  <c r="AB786" i="1"/>
  <c r="AC786" i="1"/>
  <c r="AF786" i="1"/>
  <c r="AG786" i="1"/>
  <c r="AB787" i="1"/>
  <c r="AC787" i="1"/>
  <c r="AF787" i="1"/>
  <c r="AG787" i="1"/>
  <c r="AB788" i="1"/>
  <c r="AC788" i="1"/>
  <c r="AF788" i="1"/>
  <c r="AG788" i="1"/>
  <c r="AB789" i="1"/>
  <c r="AC789" i="1"/>
  <c r="AF789" i="1"/>
  <c r="AG789" i="1"/>
  <c r="AB790" i="1"/>
  <c r="AC790" i="1"/>
  <c r="AF790" i="1"/>
  <c r="AG790" i="1"/>
  <c r="AB791" i="1"/>
  <c r="AC791" i="1"/>
  <c r="AF791" i="1"/>
  <c r="AG791" i="1"/>
  <c r="AB792" i="1"/>
  <c r="AC792" i="1"/>
  <c r="AF792" i="1"/>
  <c r="AG792" i="1"/>
  <c r="AB793" i="1"/>
  <c r="AC793" i="1"/>
  <c r="AF793" i="1"/>
  <c r="AG793" i="1"/>
  <c r="AB794" i="1"/>
  <c r="AC794" i="1"/>
  <c r="AF794" i="1"/>
  <c r="AG794" i="1"/>
  <c r="AB795" i="1"/>
  <c r="AC795" i="1"/>
  <c r="AF795" i="1"/>
  <c r="AG795" i="1"/>
  <c r="AB796" i="1"/>
  <c r="AC796" i="1"/>
  <c r="AF796" i="1"/>
  <c r="AG796" i="1"/>
  <c r="AB797" i="1"/>
  <c r="AC797" i="1"/>
  <c r="AF797" i="1"/>
  <c r="AG797" i="1"/>
  <c r="AB798" i="1"/>
  <c r="AC798" i="1"/>
  <c r="AF798" i="1"/>
  <c r="AG798" i="1"/>
  <c r="AB799" i="1"/>
  <c r="AC799" i="1"/>
  <c r="AF799" i="1"/>
  <c r="AG799" i="1"/>
  <c r="AB800" i="1"/>
  <c r="AC800" i="1"/>
  <c r="AF800" i="1"/>
  <c r="AG800" i="1"/>
  <c r="AB801" i="1"/>
  <c r="AC801" i="1"/>
  <c r="AF801" i="1"/>
  <c r="AG801" i="1"/>
  <c r="AB802" i="1"/>
  <c r="AC802" i="1"/>
  <c r="AF802" i="1"/>
  <c r="AG802" i="1"/>
  <c r="AB803" i="1"/>
  <c r="AC803" i="1"/>
  <c r="AF803" i="1"/>
  <c r="AG803" i="1"/>
  <c r="AB804" i="1"/>
  <c r="AC804" i="1"/>
  <c r="AF804" i="1"/>
  <c r="AG804" i="1"/>
  <c r="AB805" i="1"/>
  <c r="AC805" i="1"/>
  <c r="AF805" i="1"/>
  <c r="AG805" i="1"/>
  <c r="AB806" i="1"/>
  <c r="AC806" i="1"/>
  <c r="AF806" i="1"/>
  <c r="AG806" i="1"/>
  <c r="AB807" i="1"/>
  <c r="AC807" i="1"/>
  <c r="AF807" i="1"/>
  <c r="AG807" i="1"/>
  <c r="AB808" i="1"/>
  <c r="AC808" i="1"/>
  <c r="AF808" i="1"/>
  <c r="AG808" i="1"/>
  <c r="AB809" i="1"/>
  <c r="AC809" i="1"/>
  <c r="AF809" i="1"/>
  <c r="AG809" i="1"/>
  <c r="AB810" i="1"/>
  <c r="AC810" i="1"/>
  <c r="AF810" i="1"/>
  <c r="AG810" i="1"/>
  <c r="AB811" i="1"/>
  <c r="AC811" i="1"/>
  <c r="AF811" i="1"/>
  <c r="AG811" i="1"/>
  <c r="AB812" i="1"/>
  <c r="AC812" i="1"/>
  <c r="AF812" i="1"/>
  <c r="AG812" i="1"/>
  <c r="AB813" i="1"/>
  <c r="AC813" i="1"/>
  <c r="AF813" i="1"/>
  <c r="AG813" i="1"/>
  <c r="AB814" i="1"/>
  <c r="AC814" i="1"/>
  <c r="AF814" i="1"/>
  <c r="AG814" i="1"/>
  <c r="AB815" i="1"/>
  <c r="AC815" i="1"/>
  <c r="AF815" i="1"/>
  <c r="AG815" i="1"/>
  <c r="AB816" i="1"/>
  <c r="AC816" i="1"/>
  <c r="AF816" i="1"/>
  <c r="AG816" i="1"/>
  <c r="AB817" i="1"/>
  <c r="AC817" i="1"/>
  <c r="AF817" i="1"/>
  <c r="AG817" i="1"/>
  <c r="AB818" i="1"/>
  <c r="AC818" i="1"/>
  <c r="AF818" i="1"/>
  <c r="AG818" i="1"/>
  <c r="AB819" i="1"/>
  <c r="AC819" i="1"/>
  <c r="AF819" i="1"/>
  <c r="AG819" i="1"/>
  <c r="AB820" i="1"/>
  <c r="AC820" i="1"/>
  <c r="AF820" i="1"/>
  <c r="AG820" i="1"/>
  <c r="AB821" i="1"/>
  <c r="AC821" i="1"/>
  <c r="AF821" i="1"/>
  <c r="AG821" i="1"/>
  <c r="AB822" i="1"/>
  <c r="AC822" i="1"/>
  <c r="AF822" i="1"/>
  <c r="AG822" i="1"/>
  <c r="AB823" i="1"/>
  <c r="AC823" i="1"/>
  <c r="AF823" i="1"/>
  <c r="AG823" i="1"/>
  <c r="AB824" i="1"/>
  <c r="AC824" i="1"/>
  <c r="AF824" i="1"/>
  <c r="AG824" i="1"/>
  <c r="AB825" i="1"/>
  <c r="AC825" i="1"/>
  <c r="AF825" i="1"/>
  <c r="AG825" i="1"/>
  <c r="AB826" i="1"/>
  <c r="AC826" i="1"/>
  <c r="AF826" i="1"/>
  <c r="AG826" i="1"/>
  <c r="AB827" i="1"/>
  <c r="AC827" i="1"/>
  <c r="AF827" i="1"/>
  <c r="AG827" i="1"/>
  <c r="AB828" i="1"/>
  <c r="AC828" i="1"/>
  <c r="AF828" i="1"/>
  <c r="AG828" i="1"/>
  <c r="AB829" i="1"/>
  <c r="AC829" i="1"/>
  <c r="AF829" i="1"/>
  <c r="AG829" i="1"/>
  <c r="AB830" i="1"/>
  <c r="AC830" i="1"/>
  <c r="AF830" i="1"/>
  <c r="AG830" i="1"/>
  <c r="AB831" i="1"/>
  <c r="AC831" i="1"/>
  <c r="AF831" i="1"/>
  <c r="AG831" i="1"/>
  <c r="AB832" i="1"/>
  <c r="AC832" i="1"/>
  <c r="AF832" i="1"/>
  <c r="AG832" i="1"/>
  <c r="AB833" i="1"/>
  <c r="AC833" i="1"/>
  <c r="AF833" i="1"/>
  <c r="AG833" i="1"/>
  <c r="AB834" i="1"/>
  <c r="AC834" i="1"/>
  <c r="AF834" i="1"/>
  <c r="AG834" i="1"/>
  <c r="AB835" i="1"/>
  <c r="AC835" i="1"/>
  <c r="AF835" i="1"/>
  <c r="AG835" i="1"/>
  <c r="AB836" i="1"/>
  <c r="AC836" i="1"/>
  <c r="AF836" i="1"/>
  <c r="AG836" i="1"/>
  <c r="AB837" i="1"/>
  <c r="AC837" i="1"/>
  <c r="AF837" i="1"/>
  <c r="AG837" i="1"/>
  <c r="AB838" i="1"/>
  <c r="AC838" i="1"/>
  <c r="AF838" i="1"/>
  <c r="AG838" i="1"/>
  <c r="AB839" i="1"/>
  <c r="AC839" i="1"/>
  <c r="AF839" i="1"/>
  <c r="AG839" i="1"/>
  <c r="AB840" i="1"/>
  <c r="AC840" i="1"/>
  <c r="AF840" i="1"/>
  <c r="AG840" i="1"/>
  <c r="AB841" i="1"/>
  <c r="AC841" i="1"/>
  <c r="AF841" i="1"/>
  <c r="AG841" i="1"/>
  <c r="AB842" i="1"/>
  <c r="AC842" i="1"/>
  <c r="AF842" i="1"/>
  <c r="AG842" i="1"/>
  <c r="AB843" i="1"/>
  <c r="AC843" i="1"/>
  <c r="AF843" i="1"/>
  <c r="AG843" i="1"/>
  <c r="AB844" i="1"/>
  <c r="AC844" i="1"/>
  <c r="AF844" i="1"/>
  <c r="AG844" i="1"/>
  <c r="AB845" i="1"/>
  <c r="AC845" i="1"/>
  <c r="AF845" i="1"/>
  <c r="AG845" i="1"/>
  <c r="AB846" i="1"/>
  <c r="AC846" i="1"/>
  <c r="AF846" i="1"/>
  <c r="AG846" i="1"/>
  <c r="AB847" i="1"/>
  <c r="AC847" i="1"/>
  <c r="AF847" i="1"/>
  <c r="AG847" i="1"/>
  <c r="AB848" i="1"/>
  <c r="AC848" i="1"/>
  <c r="AF848" i="1"/>
  <c r="AG848" i="1"/>
  <c r="AB849" i="1"/>
  <c r="AC849" i="1"/>
  <c r="AF849" i="1"/>
  <c r="AG849" i="1"/>
  <c r="AB850" i="1"/>
  <c r="AC850" i="1"/>
  <c r="AF850" i="1"/>
  <c r="AG850" i="1"/>
  <c r="AB851" i="1"/>
  <c r="AC851" i="1"/>
  <c r="AF851" i="1"/>
  <c r="AG851" i="1"/>
  <c r="AB852" i="1"/>
  <c r="AC852" i="1"/>
  <c r="AF852" i="1"/>
  <c r="AG852" i="1"/>
  <c r="AB853" i="1"/>
  <c r="AC853" i="1"/>
  <c r="AF853" i="1"/>
  <c r="AG853" i="1"/>
  <c r="AB854" i="1"/>
  <c r="AC854" i="1"/>
  <c r="AF854" i="1"/>
  <c r="AG854" i="1"/>
  <c r="AB855" i="1"/>
  <c r="AC855" i="1"/>
  <c r="AF855" i="1"/>
  <c r="AG855" i="1"/>
  <c r="AB856" i="1"/>
  <c r="AC856" i="1"/>
  <c r="AF856" i="1"/>
  <c r="AG856" i="1"/>
  <c r="AB857" i="1"/>
  <c r="AC857" i="1"/>
  <c r="AF857" i="1"/>
  <c r="AG857" i="1"/>
  <c r="AB858" i="1"/>
  <c r="AC858" i="1"/>
  <c r="AF858" i="1"/>
  <c r="AG858" i="1"/>
  <c r="AB859" i="1"/>
  <c r="AC859" i="1"/>
  <c r="AF859" i="1"/>
  <c r="AG859" i="1"/>
  <c r="AB860" i="1"/>
  <c r="AC860" i="1"/>
  <c r="AF860" i="1"/>
  <c r="AG860" i="1"/>
  <c r="AB861" i="1"/>
  <c r="AC861" i="1"/>
  <c r="AF861" i="1"/>
  <c r="AG861" i="1"/>
  <c r="AB862" i="1"/>
  <c r="AC862" i="1"/>
  <c r="AF862" i="1"/>
  <c r="AG862" i="1"/>
  <c r="AB863" i="1"/>
  <c r="AC863" i="1"/>
  <c r="AF863" i="1"/>
  <c r="AG863" i="1"/>
  <c r="AB864" i="1"/>
  <c r="AC864" i="1"/>
  <c r="AF864" i="1"/>
  <c r="AG864" i="1"/>
  <c r="AB865" i="1"/>
  <c r="AC865" i="1"/>
  <c r="AF865" i="1"/>
  <c r="AG865" i="1"/>
  <c r="AB866" i="1"/>
  <c r="AC866" i="1"/>
  <c r="AF866" i="1"/>
  <c r="AG866" i="1"/>
  <c r="AB867" i="1"/>
  <c r="AC867" i="1"/>
  <c r="AF867" i="1"/>
  <c r="AG867" i="1"/>
  <c r="AB868" i="1"/>
  <c r="AC868" i="1"/>
  <c r="AF868" i="1"/>
  <c r="AG868" i="1"/>
  <c r="AB869" i="1"/>
  <c r="AC869" i="1"/>
  <c r="AF869" i="1"/>
  <c r="AG869" i="1"/>
  <c r="AB870" i="1"/>
  <c r="AC870" i="1"/>
  <c r="AF870" i="1"/>
  <c r="AG870" i="1"/>
  <c r="AB871" i="1"/>
  <c r="AC871" i="1"/>
  <c r="AF871" i="1"/>
  <c r="AG871" i="1"/>
  <c r="AB872" i="1"/>
  <c r="AC872" i="1"/>
  <c r="AF872" i="1"/>
  <c r="AG872" i="1"/>
  <c r="AB873" i="1"/>
  <c r="AC873" i="1"/>
  <c r="AF873" i="1"/>
  <c r="AG873" i="1"/>
  <c r="AB874" i="1"/>
  <c r="AC874" i="1"/>
  <c r="AF874" i="1"/>
  <c r="AG874" i="1"/>
  <c r="AB875" i="1"/>
  <c r="AC875" i="1"/>
  <c r="AF875" i="1"/>
  <c r="AG875" i="1"/>
  <c r="AB876" i="1"/>
  <c r="AC876" i="1"/>
  <c r="AF876" i="1"/>
  <c r="AG876" i="1"/>
  <c r="AB877" i="1"/>
  <c r="AC877" i="1"/>
  <c r="AF877" i="1"/>
  <c r="AG877" i="1"/>
  <c r="AB878" i="1"/>
  <c r="AC878" i="1"/>
  <c r="AF878" i="1"/>
  <c r="AG878" i="1"/>
  <c r="AB879" i="1"/>
  <c r="AC879" i="1"/>
  <c r="AF879" i="1"/>
  <c r="AG879" i="1"/>
  <c r="AB880" i="1"/>
  <c r="AC880" i="1"/>
  <c r="AF880" i="1"/>
  <c r="AG880" i="1"/>
  <c r="AB881" i="1"/>
  <c r="AC881" i="1"/>
  <c r="AF881" i="1"/>
  <c r="AG881" i="1"/>
  <c r="AB882" i="1"/>
  <c r="AC882" i="1"/>
  <c r="AF882" i="1"/>
  <c r="AG882" i="1"/>
  <c r="AB883" i="1"/>
  <c r="AC883" i="1"/>
  <c r="AF883" i="1"/>
  <c r="AG883" i="1"/>
  <c r="AB884" i="1"/>
  <c r="AC884" i="1"/>
  <c r="AF884" i="1"/>
  <c r="AG884" i="1"/>
  <c r="AB885" i="1"/>
  <c r="AC885" i="1"/>
  <c r="AF885" i="1"/>
  <c r="AG885" i="1"/>
  <c r="AB886" i="1"/>
  <c r="AC886" i="1"/>
  <c r="AF886" i="1"/>
  <c r="AG886" i="1"/>
  <c r="AB887" i="1"/>
  <c r="AC887" i="1"/>
  <c r="AF887" i="1"/>
  <c r="AG887" i="1"/>
  <c r="AB888" i="1"/>
  <c r="AC888" i="1"/>
  <c r="AF888" i="1"/>
  <c r="AG888" i="1"/>
  <c r="AB889" i="1"/>
  <c r="AC889" i="1"/>
  <c r="AF889" i="1"/>
  <c r="AG889" i="1"/>
  <c r="AB890" i="1"/>
  <c r="AC890" i="1"/>
  <c r="AF890" i="1"/>
  <c r="AG890" i="1"/>
  <c r="AB891" i="1"/>
  <c r="AC891" i="1"/>
  <c r="AF891" i="1"/>
  <c r="AG891" i="1"/>
  <c r="AB892" i="1"/>
  <c r="AC892" i="1"/>
  <c r="AF892" i="1"/>
  <c r="AG892" i="1"/>
  <c r="AB893" i="1"/>
  <c r="AC893" i="1"/>
  <c r="AF893" i="1"/>
  <c r="AG893" i="1"/>
  <c r="AB894" i="1"/>
  <c r="AC894" i="1"/>
  <c r="AF894" i="1"/>
  <c r="AG894" i="1"/>
  <c r="AB895" i="1"/>
  <c r="AC895" i="1"/>
  <c r="AF895" i="1"/>
  <c r="AG895" i="1"/>
  <c r="AB896" i="1"/>
  <c r="AC896" i="1"/>
  <c r="AF896" i="1"/>
  <c r="AG896" i="1"/>
  <c r="AB897" i="1"/>
  <c r="AC897" i="1"/>
  <c r="AF897" i="1"/>
  <c r="AG897" i="1"/>
  <c r="AB898" i="1"/>
  <c r="AC898" i="1"/>
  <c r="AF898" i="1"/>
  <c r="AG898" i="1"/>
  <c r="AB899" i="1"/>
  <c r="AC899" i="1"/>
  <c r="AF899" i="1"/>
  <c r="AG899" i="1"/>
  <c r="AB900" i="1"/>
  <c r="AC900" i="1"/>
  <c r="AF900" i="1"/>
  <c r="AG900" i="1"/>
  <c r="AB901" i="1"/>
  <c r="AC901" i="1"/>
  <c r="AF901" i="1"/>
  <c r="AG901" i="1"/>
  <c r="AB902" i="1"/>
  <c r="AC902" i="1"/>
  <c r="AF902" i="1"/>
  <c r="AG902" i="1"/>
  <c r="AB903" i="1"/>
  <c r="AC903" i="1"/>
  <c r="AF903" i="1"/>
  <c r="AG903" i="1"/>
  <c r="AB904" i="1"/>
  <c r="AC904" i="1"/>
  <c r="AF904" i="1"/>
  <c r="AG904" i="1"/>
  <c r="AB905" i="1"/>
  <c r="AC905" i="1"/>
  <c r="AF905" i="1"/>
  <c r="AG905" i="1"/>
  <c r="AB906" i="1"/>
  <c r="AC906" i="1"/>
  <c r="AF906" i="1"/>
  <c r="AG906" i="1"/>
  <c r="AB907" i="1"/>
  <c r="AC907" i="1"/>
  <c r="AF907" i="1"/>
  <c r="AG907" i="1"/>
  <c r="AB908" i="1"/>
  <c r="AC908" i="1"/>
  <c r="AF908" i="1"/>
  <c r="AG908" i="1"/>
  <c r="AB909" i="1"/>
  <c r="AC909" i="1"/>
  <c r="AF909" i="1"/>
  <c r="AG909" i="1"/>
  <c r="AB910" i="1"/>
  <c r="AC910" i="1"/>
  <c r="AF910" i="1"/>
  <c r="AG910" i="1"/>
  <c r="AB911" i="1"/>
  <c r="AC911" i="1"/>
  <c r="AF911" i="1"/>
  <c r="AG911" i="1"/>
  <c r="AB912" i="1"/>
  <c r="AC912" i="1"/>
  <c r="AF912" i="1"/>
  <c r="AG912" i="1"/>
  <c r="AB913" i="1"/>
  <c r="AC913" i="1"/>
  <c r="AF913" i="1"/>
  <c r="AG913" i="1"/>
  <c r="AB914" i="1"/>
  <c r="AC914" i="1"/>
  <c r="AF914" i="1"/>
  <c r="AG914" i="1"/>
  <c r="AB915" i="1"/>
  <c r="AC915" i="1"/>
  <c r="AF915" i="1"/>
  <c r="AG915" i="1"/>
  <c r="AB916" i="1"/>
  <c r="AC916" i="1"/>
  <c r="AF916" i="1"/>
  <c r="AG916" i="1"/>
  <c r="AB917" i="1"/>
  <c r="AC917" i="1"/>
  <c r="AF917" i="1"/>
  <c r="AG917" i="1"/>
  <c r="AB918" i="1"/>
  <c r="AC918" i="1"/>
  <c r="AF918" i="1"/>
  <c r="AG918" i="1"/>
  <c r="AB919" i="1"/>
  <c r="AC919" i="1"/>
  <c r="AF919" i="1"/>
  <c r="AG919" i="1"/>
  <c r="AB920" i="1"/>
  <c r="AC920" i="1"/>
  <c r="AF920" i="1"/>
  <c r="AG920" i="1"/>
  <c r="AB921" i="1"/>
  <c r="AC921" i="1"/>
  <c r="AF921" i="1"/>
  <c r="AG921" i="1"/>
  <c r="AB922" i="1"/>
  <c r="AC922" i="1"/>
  <c r="AF922" i="1"/>
  <c r="AG922" i="1"/>
  <c r="AB923" i="1"/>
  <c r="AC923" i="1"/>
  <c r="AF923" i="1"/>
  <c r="AG923" i="1"/>
  <c r="AB924" i="1"/>
  <c r="AC924" i="1"/>
  <c r="AF924" i="1"/>
  <c r="AG924" i="1"/>
  <c r="AB925" i="1"/>
  <c r="AC925" i="1"/>
  <c r="AF925" i="1"/>
  <c r="AG925" i="1"/>
  <c r="AB926" i="1"/>
  <c r="AC926" i="1"/>
  <c r="AF926" i="1"/>
  <c r="AG926" i="1"/>
  <c r="AB927" i="1"/>
  <c r="AC927" i="1"/>
  <c r="AF927" i="1"/>
  <c r="AG927" i="1"/>
  <c r="AB928" i="1"/>
  <c r="AC928" i="1"/>
  <c r="AF928" i="1"/>
  <c r="AG928" i="1"/>
  <c r="AB929" i="1"/>
  <c r="AC929" i="1"/>
  <c r="AF929" i="1"/>
  <c r="AG929" i="1"/>
  <c r="AB930" i="1"/>
  <c r="AC930" i="1"/>
  <c r="AF930" i="1"/>
  <c r="AG930" i="1"/>
  <c r="AB931" i="1"/>
  <c r="AC931" i="1"/>
  <c r="AF931" i="1"/>
  <c r="AG931" i="1"/>
  <c r="AB932" i="1"/>
  <c r="AC932" i="1"/>
  <c r="AF932" i="1"/>
  <c r="AG932" i="1"/>
  <c r="AB933" i="1"/>
  <c r="AC933" i="1"/>
  <c r="AF933" i="1"/>
  <c r="AG933" i="1"/>
  <c r="AB934" i="1"/>
  <c r="AC934" i="1"/>
  <c r="AF934" i="1"/>
  <c r="AG934" i="1"/>
  <c r="AB935" i="1"/>
  <c r="AC935" i="1"/>
  <c r="AF935" i="1"/>
  <c r="AG935" i="1"/>
  <c r="AB936" i="1"/>
  <c r="AC936" i="1"/>
  <c r="AF936" i="1"/>
  <c r="AG936" i="1"/>
  <c r="AB937" i="1"/>
  <c r="AC937" i="1"/>
  <c r="AF937" i="1"/>
  <c r="AG937" i="1"/>
  <c r="AB938" i="1"/>
  <c r="AC938" i="1"/>
  <c r="AF938" i="1"/>
  <c r="AG938" i="1"/>
  <c r="AB939" i="1"/>
  <c r="AC939" i="1"/>
  <c r="AF939" i="1"/>
  <c r="AG939" i="1"/>
  <c r="AB940" i="1"/>
  <c r="AC940" i="1"/>
  <c r="AF940" i="1"/>
  <c r="AG940" i="1"/>
  <c r="AB941" i="1"/>
  <c r="AC941" i="1"/>
  <c r="AF941" i="1"/>
  <c r="AG941" i="1"/>
  <c r="AB942" i="1"/>
  <c r="AC942" i="1"/>
  <c r="AF942" i="1"/>
  <c r="AG942" i="1"/>
  <c r="AB943" i="1"/>
  <c r="AC943" i="1"/>
  <c r="AF943" i="1"/>
  <c r="AG943" i="1"/>
  <c r="AB944" i="1"/>
  <c r="AC944" i="1"/>
  <c r="AF944" i="1"/>
  <c r="AG944" i="1"/>
  <c r="AB945" i="1"/>
  <c r="AC945" i="1"/>
  <c r="AF945" i="1"/>
  <c r="AG945" i="1"/>
  <c r="AB946" i="1"/>
  <c r="AC946" i="1"/>
  <c r="AF946" i="1"/>
  <c r="AG946" i="1"/>
  <c r="AB947" i="1"/>
  <c r="AC947" i="1"/>
  <c r="AF947" i="1"/>
  <c r="AG947" i="1"/>
  <c r="AB948" i="1"/>
  <c r="AC948" i="1"/>
  <c r="AF948" i="1"/>
  <c r="AG948" i="1"/>
  <c r="AB949" i="1"/>
  <c r="AC949" i="1"/>
  <c r="AF949" i="1"/>
  <c r="AG949" i="1"/>
  <c r="AB950" i="1"/>
  <c r="AC950" i="1"/>
  <c r="AF950" i="1"/>
  <c r="AG950" i="1"/>
  <c r="AB951" i="1"/>
  <c r="AC951" i="1"/>
  <c r="AF951" i="1"/>
  <c r="AG951" i="1"/>
  <c r="AB952" i="1"/>
  <c r="AC952" i="1"/>
  <c r="AF952" i="1"/>
  <c r="AG952" i="1"/>
  <c r="AB953" i="1"/>
  <c r="AC953" i="1"/>
  <c r="AF953" i="1"/>
  <c r="AG953" i="1"/>
  <c r="AB954" i="1"/>
  <c r="AC954" i="1"/>
  <c r="AF954" i="1"/>
  <c r="AG954" i="1"/>
  <c r="AB955" i="1"/>
  <c r="AC955" i="1"/>
  <c r="AF955" i="1"/>
  <c r="AG955" i="1"/>
  <c r="AB956" i="1"/>
  <c r="AC956" i="1"/>
  <c r="AF956" i="1"/>
  <c r="AG956" i="1"/>
  <c r="AB957" i="1"/>
  <c r="AC957" i="1"/>
  <c r="AF957" i="1"/>
  <c r="AG957" i="1"/>
  <c r="AB958" i="1"/>
  <c r="AC958" i="1"/>
  <c r="AF958" i="1"/>
  <c r="AG958" i="1"/>
  <c r="AB959" i="1"/>
  <c r="AC959" i="1"/>
  <c r="AF959" i="1"/>
  <c r="AG959" i="1"/>
  <c r="AB960" i="1"/>
  <c r="AC960" i="1"/>
  <c r="AF960" i="1"/>
  <c r="AG960" i="1"/>
  <c r="AB961" i="1"/>
  <c r="AC961" i="1"/>
  <c r="AF961" i="1"/>
  <c r="AG961" i="1"/>
  <c r="AB962" i="1"/>
  <c r="AC962" i="1"/>
  <c r="AF962" i="1"/>
  <c r="AG962" i="1"/>
  <c r="AB963" i="1"/>
  <c r="AC963" i="1"/>
  <c r="AF963" i="1"/>
  <c r="AG963" i="1"/>
  <c r="AB964" i="1"/>
  <c r="AC964" i="1"/>
  <c r="AF964" i="1"/>
  <c r="AG964" i="1"/>
  <c r="AB965" i="1"/>
  <c r="AC965" i="1"/>
  <c r="AF965" i="1"/>
  <c r="AG965" i="1"/>
  <c r="AB966" i="1"/>
  <c r="AC966" i="1"/>
  <c r="AF966" i="1"/>
  <c r="AG966" i="1"/>
  <c r="AB967" i="1"/>
  <c r="AC967" i="1"/>
  <c r="AF967" i="1"/>
  <c r="AG967" i="1"/>
  <c r="AB968" i="1"/>
  <c r="AC968" i="1"/>
  <c r="AF968" i="1"/>
  <c r="AG968" i="1"/>
  <c r="AB969" i="1"/>
  <c r="AC969" i="1"/>
  <c r="AF969" i="1"/>
  <c r="AG969" i="1"/>
  <c r="AB970" i="1"/>
  <c r="AC970" i="1"/>
  <c r="AF970" i="1"/>
  <c r="AG970" i="1"/>
  <c r="AB971" i="1"/>
  <c r="AC971" i="1"/>
  <c r="AF971" i="1"/>
  <c r="AG971" i="1"/>
  <c r="AB972" i="1"/>
  <c r="AC972" i="1"/>
  <c r="AF972" i="1"/>
  <c r="AG972" i="1"/>
  <c r="AB973" i="1"/>
  <c r="AC973" i="1"/>
  <c r="AF973" i="1"/>
  <c r="AG973" i="1"/>
  <c r="AB974" i="1"/>
  <c r="AC974" i="1"/>
  <c r="AF974" i="1"/>
  <c r="AG974" i="1"/>
  <c r="AB975" i="1"/>
  <c r="AC975" i="1"/>
  <c r="AF975" i="1"/>
  <c r="AG975" i="1"/>
  <c r="AB976" i="1"/>
  <c r="AC976" i="1"/>
  <c r="AF976" i="1"/>
  <c r="AG976" i="1"/>
  <c r="AB977" i="1"/>
  <c r="AC977" i="1"/>
  <c r="AF977" i="1"/>
  <c r="AG977" i="1"/>
  <c r="AB978" i="1"/>
  <c r="AC978" i="1"/>
  <c r="AF978" i="1"/>
  <c r="AG978" i="1"/>
  <c r="AB979" i="1"/>
  <c r="AC979" i="1"/>
  <c r="AF979" i="1"/>
  <c r="AG979" i="1"/>
  <c r="AB980" i="1"/>
  <c r="AC980" i="1"/>
  <c r="AF980" i="1"/>
  <c r="AG980" i="1"/>
  <c r="AB981" i="1"/>
  <c r="AC981" i="1"/>
  <c r="AF981" i="1"/>
  <c r="AG981" i="1"/>
  <c r="AB982" i="1"/>
  <c r="AC982" i="1"/>
  <c r="AF982" i="1"/>
  <c r="AG982" i="1"/>
  <c r="AB1043" i="1"/>
  <c r="AC1043" i="1"/>
  <c r="AF1043" i="1"/>
  <c r="AG1043" i="1"/>
  <c r="AB983" i="1"/>
  <c r="AC983" i="1"/>
  <c r="AF983" i="1"/>
  <c r="AG983" i="1"/>
  <c r="AB984" i="1"/>
  <c r="AC984" i="1"/>
  <c r="AF984" i="1"/>
  <c r="AG984" i="1"/>
  <c r="AB985" i="1"/>
  <c r="AC985" i="1"/>
  <c r="AF985" i="1"/>
  <c r="AG985" i="1"/>
  <c r="AB986" i="1"/>
  <c r="AC986" i="1"/>
  <c r="AF986" i="1"/>
  <c r="AG986" i="1"/>
  <c r="AB987" i="1"/>
  <c r="AC987" i="1"/>
  <c r="AF987" i="1"/>
  <c r="AG987" i="1"/>
  <c r="AB989" i="1"/>
  <c r="AC989" i="1"/>
  <c r="AF989" i="1"/>
  <c r="AG989" i="1"/>
  <c r="AB990" i="1"/>
  <c r="AC990" i="1"/>
  <c r="AF990" i="1"/>
  <c r="AG990" i="1"/>
  <c r="AB991" i="1"/>
  <c r="AC991" i="1"/>
  <c r="AF991" i="1"/>
  <c r="AG991" i="1"/>
  <c r="AB992" i="1"/>
  <c r="AC992" i="1"/>
  <c r="AF992" i="1"/>
  <c r="AG992" i="1"/>
  <c r="AB993" i="1"/>
  <c r="AC993" i="1"/>
  <c r="AF993" i="1"/>
  <c r="AG993" i="1"/>
  <c r="AB994" i="1"/>
  <c r="AC994" i="1"/>
  <c r="AF994" i="1"/>
  <c r="AG994" i="1"/>
  <c r="AB995" i="1"/>
  <c r="AC995" i="1"/>
  <c r="AF995" i="1"/>
  <c r="AG995" i="1"/>
  <c r="AB996" i="1"/>
  <c r="AC996" i="1"/>
  <c r="AF996" i="1"/>
  <c r="AG996" i="1"/>
  <c r="AB997" i="1"/>
  <c r="AC997" i="1"/>
  <c r="AF997" i="1"/>
  <c r="AG997" i="1"/>
  <c r="AB998" i="1"/>
  <c r="AC998" i="1"/>
  <c r="AF998" i="1"/>
  <c r="AG998" i="1"/>
  <c r="AB999" i="1"/>
  <c r="AC999" i="1"/>
  <c r="AF999" i="1"/>
  <c r="AG999" i="1"/>
  <c r="AB1000" i="1"/>
  <c r="AC1000" i="1"/>
  <c r="AF1000" i="1"/>
  <c r="AG1000" i="1"/>
  <c r="AB1001" i="1"/>
  <c r="AC1001" i="1"/>
  <c r="AF1001" i="1"/>
  <c r="AG1001" i="1"/>
  <c r="AB1002" i="1"/>
  <c r="AC1002" i="1"/>
  <c r="AF1002" i="1"/>
  <c r="AG1002" i="1"/>
  <c r="AB1003" i="1"/>
  <c r="AC1003" i="1"/>
  <c r="AF1003" i="1"/>
  <c r="AG1003" i="1"/>
  <c r="AB1004" i="1"/>
  <c r="AC1004" i="1"/>
  <c r="AF1004" i="1"/>
  <c r="AG1004" i="1"/>
  <c r="AB1005" i="1"/>
  <c r="AC1005" i="1"/>
  <c r="AF1005" i="1"/>
  <c r="AG1005" i="1"/>
  <c r="AB1006" i="1"/>
  <c r="AC1006" i="1"/>
  <c r="AF1006" i="1"/>
  <c r="AG1006" i="1"/>
  <c r="AB1007" i="1"/>
  <c r="AC1007" i="1"/>
  <c r="AF1007" i="1"/>
  <c r="AG1007" i="1"/>
  <c r="AB1008" i="1"/>
  <c r="AC1008" i="1"/>
  <c r="AF1008" i="1"/>
  <c r="AG1008" i="1"/>
  <c r="AB1009" i="1"/>
  <c r="AC1009" i="1"/>
  <c r="AF1009" i="1"/>
  <c r="AG1009" i="1"/>
  <c r="AB1010" i="1"/>
  <c r="AC1010" i="1"/>
  <c r="AF1010" i="1"/>
  <c r="AG1010" i="1"/>
  <c r="AB1011" i="1"/>
  <c r="AC1011" i="1"/>
  <c r="AF1011" i="1"/>
  <c r="AG1011" i="1"/>
  <c r="AB1012" i="1"/>
  <c r="AC1012" i="1"/>
  <c r="AF1012" i="1"/>
  <c r="AG1012" i="1"/>
  <c r="AB1013" i="1"/>
  <c r="AC1013" i="1"/>
  <c r="AF1013" i="1"/>
  <c r="AG1013" i="1"/>
  <c r="AB1014" i="1"/>
  <c r="AC1014" i="1"/>
  <c r="AF1014" i="1"/>
  <c r="AG1014" i="1"/>
  <c r="AB1015" i="1"/>
  <c r="AC1015" i="1"/>
  <c r="AF1015" i="1"/>
  <c r="AG1015" i="1"/>
  <c r="AB1016" i="1"/>
  <c r="AC1016" i="1"/>
  <c r="AF1016" i="1"/>
  <c r="AG1016" i="1"/>
  <c r="AB1017" i="1"/>
  <c r="AC1017" i="1"/>
  <c r="AF1017" i="1"/>
  <c r="AG1017" i="1"/>
  <c r="AB1018" i="1"/>
  <c r="AC1018" i="1"/>
  <c r="AF1018" i="1"/>
  <c r="AG1018" i="1"/>
  <c r="AB1019" i="1"/>
  <c r="AC1019" i="1"/>
  <c r="AF1019" i="1"/>
  <c r="AG1019" i="1"/>
  <c r="AB1020" i="1"/>
  <c r="AC1020" i="1"/>
  <c r="AF1020" i="1"/>
  <c r="AG1020" i="1"/>
  <c r="AB1021" i="1"/>
  <c r="AC1021" i="1"/>
  <c r="AF1021" i="1"/>
  <c r="AG1021" i="1"/>
  <c r="AB1022" i="1"/>
  <c r="AC1022" i="1"/>
  <c r="AF1022" i="1"/>
  <c r="AG1022" i="1"/>
  <c r="AB1023" i="1"/>
  <c r="AC1023" i="1"/>
  <c r="AF1023" i="1"/>
  <c r="AG1023" i="1"/>
  <c r="AB1024" i="1"/>
  <c r="AC1024" i="1"/>
  <c r="AF1024" i="1"/>
  <c r="AG1024" i="1"/>
  <c r="AB1025" i="1"/>
  <c r="AC1025" i="1"/>
  <c r="AF1025" i="1"/>
  <c r="AG1025" i="1"/>
  <c r="AB1026" i="1"/>
  <c r="AC1026" i="1"/>
  <c r="AF1026" i="1"/>
  <c r="AG1026" i="1"/>
  <c r="AB1027" i="1"/>
  <c r="AC1027" i="1"/>
  <c r="AF1027" i="1"/>
  <c r="AG1027" i="1"/>
  <c r="AB1028" i="1"/>
  <c r="AC1028" i="1"/>
  <c r="AF1028" i="1"/>
  <c r="AG1028" i="1"/>
  <c r="AB1029" i="1"/>
  <c r="AC1029" i="1"/>
  <c r="AF1029" i="1"/>
  <c r="AG1029" i="1"/>
  <c r="AB1030" i="1"/>
  <c r="AC1030" i="1"/>
  <c r="AF1030" i="1"/>
  <c r="AG1030" i="1"/>
  <c r="AB1031" i="1"/>
  <c r="AC1031" i="1"/>
  <c r="AF1031" i="1"/>
  <c r="AG1031" i="1"/>
  <c r="AB1032" i="1"/>
  <c r="AC1032" i="1"/>
  <c r="AF1032" i="1"/>
  <c r="AG1032" i="1"/>
  <c r="AB1033" i="1"/>
  <c r="AC1033" i="1"/>
  <c r="AF1033" i="1"/>
  <c r="AG1033" i="1"/>
  <c r="AB1034" i="1"/>
  <c r="AC1034" i="1"/>
  <c r="AF1034" i="1"/>
  <c r="AG1034" i="1"/>
  <c r="AB1035" i="1"/>
  <c r="AC1035" i="1"/>
  <c r="AF1035" i="1"/>
  <c r="AG1035" i="1"/>
  <c r="AB1036" i="1"/>
  <c r="AC1036" i="1"/>
  <c r="AF1036" i="1"/>
  <c r="AG1036" i="1"/>
  <c r="AB1037" i="1"/>
  <c r="AC1037" i="1"/>
  <c r="AF1037" i="1"/>
  <c r="AG1037" i="1"/>
  <c r="AB1038" i="1"/>
  <c r="AC1038" i="1"/>
  <c r="AF1038" i="1"/>
  <c r="AG1038" i="1"/>
  <c r="AB988" i="1"/>
  <c r="AC988" i="1"/>
  <c r="AF988" i="1"/>
  <c r="AG988" i="1"/>
  <c r="AB1039" i="1"/>
  <c r="AC1039" i="1"/>
  <c r="AF1039" i="1"/>
  <c r="AG1039" i="1"/>
  <c r="AB1040" i="1"/>
  <c r="AC1040" i="1"/>
  <c r="AF1040" i="1"/>
  <c r="AG1040" i="1"/>
  <c r="AB1041" i="1"/>
  <c r="AC1041" i="1"/>
  <c r="AF1041" i="1"/>
  <c r="AG1041" i="1"/>
  <c r="AB1042" i="1"/>
  <c r="AC1042" i="1"/>
  <c r="AF1042" i="1"/>
  <c r="AG1042" i="1"/>
  <c r="AB1044" i="1"/>
  <c r="AC1044" i="1"/>
  <c r="AF1044" i="1"/>
  <c r="AG1044" i="1"/>
  <c r="AB1045" i="1"/>
  <c r="AC1045" i="1"/>
  <c r="AF1045" i="1"/>
  <c r="AG1045" i="1"/>
  <c r="AB1046" i="1"/>
  <c r="AC1046" i="1"/>
  <c r="AF1046" i="1"/>
  <c r="AG1046" i="1"/>
  <c r="AB1047" i="1"/>
  <c r="AC1047" i="1"/>
  <c r="AF1047" i="1"/>
  <c r="AG1047" i="1"/>
  <c r="AB1048" i="1"/>
  <c r="AC1048" i="1"/>
  <c r="AF1048" i="1"/>
  <c r="AG1048" i="1"/>
  <c r="AB1049" i="1"/>
  <c r="AC1049" i="1"/>
  <c r="AF1049" i="1"/>
  <c r="AG1049" i="1"/>
  <c r="AB1050" i="1"/>
  <c r="AC1050" i="1"/>
  <c r="AF1050" i="1"/>
  <c r="AG1050" i="1"/>
  <c r="AB1051" i="1"/>
  <c r="AC1051" i="1"/>
  <c r="AF1051" i="1"/>
  <c r="AG1051" i="1"/>
  <c r="AB1052" i="1"/>
  <c r="AC1052" i="1"/>
  <c r="AF1052" i="1"/>
  <c r="AG1052" i="1"/>
  <c r="AB1053" i="1"/>
  <c r="AC1053" i="1"/>
  <c r="AF1053" i="1"/>
  <c r="AG1053" i="1"/>
  <c r="AB1054" i="1"/>
  <c r="AC1054" i="1"/>
  <c r="AF1054" i="1"/>
  <c r="AG1054" i="1"/>
  <c r="AB1055" i="1"/>
  <c r="AC1055" i="1"/>
  <c r="AF1055" i="1"/>
  <c r="AG1055" i="1"/>
  <c r="AB1056" i="1"/>
  <c r="AC1056" i="1"/>
  <c r="AF1056" i="1"/>
  <c r="AG1056" i="1"/>
  <c r="AB1057" i="1"/>
  <c r="AC1057" i="1"/>
  <c r="AF1057" i="1"/>
  <c r="AG1057" i="1"/>
  <c r="AB1058" i="1"/>
  <c r="AC1058" i="1"/>
  <c r="AF1058" i="1"/>
  <c r="AG1058" i="1"/>
  <c r="AB1059" i="1"/>
  <c r="AC1059" i="1"/>
  <c r="AF1059" i="1"/>
  <c r="AG1059" i="1"/>
  <c r="AB1060" i="1"/>
  <c r="AC1060" i="1"/>
  <c r="AF1060" i="1"/>
  <c r="AG1060" i="1"/>
  <c r="AB1061" i="1"/>
  <c r="AC1061" i="1"/>
  <c r="AF1061" i="1"/>
  <c r="AG1061" i="1"/>
  <c r="AB1062" i="1"/>
  <c r="AC1062" i="1"/>
  <c r="AF1062" i="1"/>
  <c r="AG1062" i="1"/>
  <c r="AB1063" i="1"/>
  <c r="AC1063" i="1"/>
  <c r="AF1063" i="1"/>
  <c r="AG1063" i="1"/>
  <c r="AB1064" i="1"/>
  <c r="AC1064" i="1"/>
  <c r="AF1064" i="1"/>
  <c r="AG1064" i="1"/>
  <c r="AB1065" i="1"/>
  <c r="AC1065" i="1"/>
  <c r="AF1065" i="1"/>
  <c r="AG1065" i="1"/>
  <c r="AB1066" i="1"/>
  <c r="AC1066" i="1"/>
  <c r="AF1066" i="1"/>
  <c r="AG1066" i="1"/>
  <c r="AB1067" i="1"/>
  <c r="AC1067" i="1"/>
  <c r="AF1067" i="1"/>
  <c r="AG1067" i="1"/>
  <c r="AB1068" i="1"/>
  <c r="AC1068" i="1"/>
  <c r="AF1068" i="1"/>
  <c r="AG1068" i="1"/>
  <c r="AB1069" i="1"/>
  <c r="AC1069" i="1"/>
  <c r="AF1069" i="1"/>
  <c r="AG1069" i="1"/>
  <c r="AB1070" i="1"/>
  <c r="AC1070" i="1"/>
  <c r="AF1070" i="1"/>
  <c r="AG1070" i="1"/>
  <c r="AB1071" i="1"/>
  <c r="AC1071" i="1"/>
  <c r="AF1071" i="1"/>
  <c r="AG1071" i="1"/>
  <c r="AB1072" i="1"/>
  <c r="AC1072" i="1"/>
  <c r="AF1072" i="1"/>
  <c r="AG1072" i="1"/>
  <c r="AB1073" i="1"/>
  <c r="AC1073" i="1"/>
  <c r="AF1073" i="1"/>
  <c r="AG1073" i="1"/>
  <c r="AB1074" i="1"/>
  <c r="AC1074" i="1"/>
  <c r="AF1074" i="1"/>
  <c r="AG1074" i="1"/>
  <c r="AB1075" i="1"/>
  <c r="AC1075" i="1"/>
  <c r="AF1075" i="1"/>
  <c r="AG1075" i="1"/>
  <c r="AB1076" i="1"/>
  <c r="AC1076" i="1"/>
  <c r="AF1076" i="1"/>
  <c r="AG1076" i="1"/>
  <c r="AB1077" i="1"/>
  <c r="AC1077" i="1"/>
  <c r="AF1077" i="1"/>
  <c r="AG1077" i="1"/>
  <c r="AB1078" i="1"/>
  <c r="AC1078" i="1"/>
  <c r="AF1078" i="1"/>
  <c r="AG1078" i="1"/>
  <c r="AB1079" i="1"/>
  <c r="AC1079" i="1"/>
  <c r="AF1079" i="1"/>
  <c r="AG1079" i="1"/>
  <c r="AB1080" i="1"/>
  <c r="AC1080" i="1"/>
  <c r="AF1080" i="1"/>
  <c r="AG1080" i="1"/>
  <c r="AB1081" i="1"/>
  <c r="AC1081" i="1"/>
  <c r="AF1081" i="1"/>
  <c r="AG1081" i="1"/>
  <c r="AB1082" i="1"/>
  <c r="AC1082" i="1"/>
  <c r="AF1082" i="1"/>
  <c r="AG1082" i="1"/>
  <c r="AB1083" i="1"/>
  <c r="AC1083" i="1"/>
  <c r="AF1083" i="1"/>
  <c r="AG1083" i="1"/>
  <c r="AB1084" i="1"/>
  <c r="AC1084" i="1"/>
  <c r="AF1084" i="1"/>
  <c r="AG1084" i="1"/>
  <c r="AB1085" i="1"/>
  <c r="AC1085" i="1"/>
  <c r="AF1085" i="1"/>
  <c r="AG1085" i="1"/>
  <c r="AB1086" i="1"/>
  <c r="AC1086" i="1"/>
  <c r="AF1086" i="1"/>
  <c r="AG1086" i="1"/>
  <c r="AB1087" i="1"/>
  <c r="AC1087" i="1"/>
  <c r="AF1087" i="1"/>
  <c r="AG1087" i="1"/>
  <c r="AB1088" i="1"/>
  <c r="AC1088" i="1"/>
  <c r="AF1088" i="1"/>
  <c r="AG1088" i="1"/>
  <c r="AB1089" i="1"/>
  <c r="AC1089" i="1"/>
  <c r="AF1089" i="1"/>
  <c r="AG1089" i="1"/>
  <c r="AB1090" i="1"/>
  <c r="AC1090" i="1"/>
  <c r="AF1090" i="1"/>
  <c r="AG1090" i="1"/>
  <c r="AB1091" i="1"/>
  <c r="AC1091" i="1"/>
  <c r="AF1091" i="1"/>
  <c r="AG1091" i="1"/>
  <c r="AB1092" i="1"/>
  <c r="AC1092" i="1"/>
  <c r="AF1092" i="1"/>
  <c r="AG1092" i="1"/>
  <c r="AB1093" i="1"/>
  <c r="AC1093" i="1"/>
  <c r="AF1093" i="1"/>
  <c r="AG1093" i="1"/>
  <c r="AB1094" i="1"/>
  <c r="AC1094" i="1"/>
  <c r="AF1094" i="1"/>
  <c r="AG1094" i="1"/>
  <c r="AB1095" i="1"/>
  <c r="AC1095" i="1"/>
  <c r="AF1095" i="1"/>
  <c r="AG1095" i="1"/>
  <c r="AB1096" i="1"/>
  <c r="AC1096" i="1"/>
  <c r="AF1096" i="1"/>
  <c r="AG1096" i="1"/>
  <c r="AB1097" i="1"/>
  <c r="AC1097" i="1"/>
  <c r="AF1097" i="1"/>
  <c r="AG1097" i="1"/>
  <c r="AB1098" i="1"/>
  <c r="AC1098" i="1"/>
  <c r="AF1098" i="1"/>
  <c r="AG1098" i="1"/>
  <c r="AB1099" i="1"/>
  <c r="AC1099" i="1"/>
  <c r="AF1099" i="1"/>
  <c r="AG1099" i="1"/>
  <c r="AB1100" i="1"/>
  <c r="AC1100" i="1"/>
  <c r="AF1100" i="1"/>
  <c r="AG1100" i="1"/>
  <c r="AB1101" i="1"/>
  <c r="AC1101" i="1"/>
  <c r="AF1101" i="1"/>
  <c r="AG1101" i="1"/>
  <c r="AB1102" i="1"/>
  <c r="AC1102" i="1"/>
  <c r="AF1102" i="1"/>
  <c r="AG1102" i="1"/>
  <c r="AB1103" i="1"/>
  <c r="AC1103" i="1"/>
  <c r="AF1103" i="1"/>
  <c r="AG1103" i="1"/>
  <c r="AB1104" i="1"/>
  <c r="AC1104" i="1"/>
  <c r="AF1104" i="1"/>
  <c r="AG1104" i="1"/>
  <c r="AB1105" i="1"/>
  <c r="AC1105" i="1"/>
  <c r="AF1105" i="1"/>
  <c r="AG1105" i="1"/>
  <c r="AB1106" i="1"/>
  <c r="AC1106" i="1"/>
  <c r="AF1106" i="1"/>
  <c r="AG1106" i="1"/>
  <c r="AB1107" i="1"/>
  <c r="AC1107" i="1"/>
  <c r="AF1107" i="1"/>
  <c r="AG1107" i="1"/>
  <c r="AB1108" i="1"/>
  <c r="AC1108" i="1"/>
  <c r="AF1108" i="1"/>
  <c r="AG1108" i="1"/>
  <c r="AB1109" i="1"/>
  <c r="AC1109" i="1"/>
  <c r="AF1109" i="1"/>
  <c r="AG1109" i="1"/>
  <c r="AB1110" i="1"/>
  <c r="AC1110" i="1"/>
  <c r="AF1110" i="1"/>
  <c r="AG1110" i="1"/>
  <c r="AB1111" i="1"/>
  <c r="AC1111" i="1"/>
  <c r="AF1111" i="1"/>
  <c r="AG1111" i="1"/>
  <c r="AB1112" i="1"/>
  <c r="AC1112" i="1"/>
  <c r="AF1112" i="1"/>
  <c r="AG1112" i="1"/>
  <c r="AB1113" i="1"/>
  <c r="AC1113" i="1"/>
  <c r="AF1113" i="1"/>
  <c r="AG1113" i="1"/>
  <c r="AB1114" i="1"/>
  <c r="AC1114" i="1"/>
  <c r="AF1114" i="1"/>
  <c r="AG1114" i="1"/>
  <c r="AB1115" i="1"/>
  <c r="AC1115" i="1"/>
  <c r="AF1115" i="1"/>
  <c r="AG1115" i="1"/>
  <c r="AB1116" i="1"/>
  <c r="AC1116" i="1"/>
  <c r="AF1116" i="1"/>
  <c r="AG1116" i="1"/>
  <c r="AB1117" i="1"/>
  <c r="AC1117" i="1"/>
  <c r="AF1117" i="1"/>
  <c r="AG1117" i="1"/>
  <c r="AB1118" i="1"/>
  <c r="AC1118" i="1"/>
  <c r="AF1118" i="1"/>
  <c r="AG1118" i="1"/>
  <c r="AB1119" i="1"/>
  <c r="AC1119" i="1"/>
  <c r="AF1119" i="1"/>
  <c r="AG1119" i="1"/>
  <c r="AB1120" i="1"/>
  <c r="AC1120" i="1"/>
  <c r="AF1120" i="1"/>
  <c r="AG1120" i="1"/>
  <c r="AB1121" i="1"/>
  <c r="AC1121" i="1"/>
  <c r="AF1121" i="1"/>
  <c r="AG1121" i="1"/>
  <c r="AB1122" i="1"/>
  <c r="AC1122" i="1"/>
  <c r="AF1122" i="1"/>
  <c r="AG1122" i="1"/>
  <c r="AB1123" i="1"/>
  <c r="AC1123" i="1"/>
  <c r="AF1123" i="1"/>
  <c r="AG1123" i="1"/>
  <c r="AB1124" i="1"/>
  <c r="AC1124" i="1"/>
  <c r="AF1124" i="1"/>
  <c r="AG1124" i="1"/>
  <c r="AB1125" i="1"/>
  <c r="AC1125" i="1"/>
  <c r="AF1125" i="1"/>
  <c r="AG1125" i="1"/>
  <c r="AB1126" i="1"/>
  <c r="AC1126" i="1"/>
  <c r="AF1126" i="1"/>
  <c r="AG1126" i="1"/>
  <c r="AB1127" i="1"/>
  <c r="AC1127" i="1"/>
  <c r="AF1127" i="1"/>
  <c r="AG1127" i="1"/>
  <c r="AB1128" i="1"/>
  <c r="AC1128" i="1"/>
  <c r="AF1128" i="1"/>
  <c r="AG1128" i="1"/>
  <c r="AB1129" i="1"/>
  <c r="AC1129" i="1"/>
  <c r="AF1129" i="1"/>
  <c r="AG1129" i="1"/>
  <c r="AB1130" i="1"/>
  <c r="AC1130" i="1"/>
  <c r="AF1130" i="1"/>
  <c r="AG1130" i="1"/>
  <c r="AB1131" i="1"/>
  <c r="AC1131" i="1"/>
  <c r="AF1131" i="1"/>
  <c r="AG1131" i="1"/>
  <c r="AB1132" i="1"/>
  <c r="AC1132" i="1"/>
  <c r="AF1132" i="1"/>
  <c r="AG1132" i="1"/>
  <c r="AB1133" i="1"/>
  <c r="AC1133" i="1"/>
  <c r="AF1133" i="1"/>
  <c r="AG1133" i="1"/>
  <c r="AB1134" i="1"/>
  <c r="AC1134" i="1"/>
  <c r="AF1134" i="1"/>
  <c r="AG1134" i="1"/>
  <c r="AB1135" i="1"/>
  <c r="AC1135" i="1"/>
  <c r="AF1135" i="1"/>
  <c r="AG1135" i="1"/>
  <c r="AB1136" i="1"/>
  <c r="AC1136" i="1"/>
  <c r="AF1136" i="1"/>
  <c r="AG1136" i="1"/>
  <c r="AB1137" i="1"/>
  <c r="AC1137" i="1"/>
  <c r="AF1137" i="1"/>
  <c r="AG1137" i="1"/>
  <c r="AB1138" i="1"/>
  <c r="AC1138" i="1"/>
  <c r="AF1138" i="1"/>
  <c r="AG1138" i="1"/>
  <c r="AB1139" i="1"/>
  <c r="AC1139" i="1"/>
  <c r="AF1139" i="1"/>
  <c r="AG1139" i="1"/>
  <c r="AB1140" i="1"/>
  <c r="AC1140" i="1"/>
  <c r="AF1140" i="1"/>
  <c r="AG1140" i="1"/>
  <c r="AB1141" i="1"/>
  <c r="AC1141" i="1"/>
  <c r="AF1141" i="1"/>
  <c r="AG1141" i="1"/>
  <c r="AB1142" i="1"/>
  <c r="AC1142" i="1"/>
  <c r="AF1142" i="1"/>
  <c r="AG1142" i="1"/>
  <c r="AB1143" i="1"/>
  <c r="AC1143" i="1"/>
  <c r="AF1143" i="1"/>
  <c r="AG1143" i="1"/>
  <c r="AB1144" i="1"/>
  <c r="AC1144" i="1"/>
  <c r="AF1144" i="1"/>
  <c r="AG1144" i="1"/>
  <c r="AB1145" i="1"/>
  <c r="AC1145" i="1"/>
  <c r="AF1145" i="1"/>
  <c r="AG1145" i="1"/>
  <c r="AB1146" i="1"/>
  <c r="AC1146" i="1"/>
  <c r="AF1146" i="1"/>
  <c r="AG1146" i="1"/>
  <c r="AB1147" i="1"/>
  <c r="AC1147" i="1"/>
  <c r="AF1147" i="1"/>
  <c r="AG1147" i="1"/>
  <c r="AB1148" i="1"/>
  <c r="AC1148" i="1"/>
  <c r="AF1148" i="1"/>
  <c r="AG1148" i="1"/>
  <c r="AB1149" i="1"/>
  <c r="AC1149" i="1"/>
  <c r="AF1149" i="1"/>
  <c r="AG1149" i="1"/>
  <c r="AB1150" i="1"/>
  <c r="AC1150" i="1"/>
  <c r="AF1150" i="1"/>
  <c r="AG1150" i="1"/>
  <c r="AB1151" i="1"/>
  <c r="AC1151" i="1"/>
  <c r="AF1151" i="1"/>
  <c r="AG1151" i="1"/>
  <c r="AB1152" i="1"/>
  <c r="AC1152" i="1"/>
  <c r="AF1152" i="1"/>
  <c r="AG1152" i="1"/>
  <c r="AB1153" i="1"/>
  <c r="AC1153" i="1"/>
  <c r="AF1153" i="1"/>
  <c r="AG1153" i="1"/>
  <c r="AB1154" i="1"/>
  <c r="AC1154" i="1"/>
  <c r="AF1154" i="1"/>
  <c r="AG1154" i="1"/>
  <c r="AB1155" i="1"/>
  <c r="AC1155" i="1"/>
  <c r="AF1155" i="1"/>
  <c r="AG1155" i="1"/>
  <c r="AB1156" i="1"/>
  <c r="AC1156" i="1"/>
  <c r="AF1156" i="1"/>
  <c r="AG1156" i="1"/>
  <c r="AB1157" i="1"/>
  <c r="AC1157" i="1"/>
  <c r="AF1157" i="1"/>
  <c r="AG1157" i="1"/>
  <c r="AB1158" i="1"/>
  <c r="AC1158" i="1"/>
  <c r="AF1158" i="1"/>
  <c r="AG1158" i="1"/>
  <c r="AB1159" i="1"/>
  <c r="AC1159" i="1"/>
  <c r="AF1159" i="1"/>
  <c r="AG1159" i="1"/>
  <c r="AB1160" i="1"/>
  <c r="AC1160" i="1"/>
  <c r="AF1160" i="1"/>
  <c r="AG1160" i="1"/>
  <c r="AB1161" i="1"/>
  <c r="AC1161" i="1"/>
  <c r="AF1161" i="1"/>
  <c r="AG1161" i="1"/>
  <c r="AB1162" i="1"/>
  <c r="AC1162" i="1"/>
  <c r="AF1162" i="1"/>
  <c r="AG1162" i="1"/>
  <c r="AB1163" i="1"/>
  <c r="AC1163" i="1"/>
  <c r="AF1163" i="1"/>
  <c r="AG1163" i="1"/>
  <c r="AB1164" i="1"/>
  <c r="AC1164" i="1"/>
  <c r="AF1164" i="1"/>
  <c r="AG1164" i="1"/>
  <c r="AB1165" i="1"/>
  <c r="AC1165" i="1"/>
  <c r="AF1165" i="1"/>
  <c r="AG1165" i="1"/>
  <c r="AB1166" i="1"/>
  <c r="AC1166" i="1"/>
  <c r="AF1166" i="1"/>
  <c r="AG1166" i="1"/>
  <c r="AB1167" i="1"/>
  <c r="AC1167" i="1"/>
  <c r="AF1167" i="1"/>
  <c r="AG1167" i="1"/>
  <c r="AB1168" i="1"/>
  <c r="AC1168" i="1"/>
  <c r="AF1168" i="1"/>
  <c r="AG1168" i="1"/>
  <c r="AB1169" i="1"/>
  <c r="AC1169" i="1"/>
  <c r="AF1169" i="1"/>
  <c r="AG1169" i="1"/>
  <c r="AB1170" i="1"/>
  <c r="AC1170" i="1"/>
  <c r="AF1170" i="1"/>
  <c r="AG1170" i="1"/>
  <c r="AB1171" i="1"/>
  <c r="AC1171" i="1"/>
  <c r="AF1171" i="1"/>
  <c r="AG1171" i="1"/>
  <c r="AB1172" i="1"/>
  <c r="AC1172" i="1"/>
  <c r="AF1172" i="1"/>
  <c r="AG1172" i="1"/>
  <c r="AB1173" i="1"/>
  <c r="AC1173" i="1"/>
  <c r="AF1173" i="1"/>
  <c r="AG1173" i="1"/>
  <c r="AB1174" i="1"/>
  <c r="AC1174" i="1"/>
  <c r="AF1174" i="1"/>
  <c r="AG1174" i="1"/>
  <c r="AB1175" i="1"/>
  <c r="AC1175" i="1"/>
  <c r="AF1175" i="1"/>
  <c r="AG1175" i="1"/>
  <c r="AB1176" i="1"/>
  <c r="AC1176" i="1"/>
  <c r="AF1176" i="1"/>
  <c r="AG1176" i="1"/>
  <c r="AB1177" i="1"/>
  <c r="AC1177" i="1"/>
  <c r="AF1177" i="1"/>
  <c r="AG1177" i="1"/>
  <c r="AB1178" i="1"/>
  <c r="AC1178" i="1"/>
  <c r="AF1178" i="1"/>
  <c r="AG1178" i="1"/>
  <c r="AB1179" i="1"/>
  <c r="AC1179" i="1"/>
  <c r="AF1179" i="1"/>
  <c r="AG1179" i="1"/>
  <c r="AB1180" i="1"/>
  <c r="AC1180" i="1"/>
  <c r="AF1180" i="1"/>
  <c r="AG1180" i="1"/>
  <c r="AB1181" i="1"/>
  <c r="AC1181" i="1"/>
  <c r="AF1181" i="1"/>
  <c r="AG1181" i="1"/>
  <c r="AB1182" i="1"/>
  <c r="AC1182" i="1"/>
  <c r="AF1182" i="1"/>
  <c r="AG1182" i="1"/>
  <c r="AB1183" i="1"/>
  <c r="AC1183" i="1"/>
  <c r="AF1183" i="1"/>
  <c r="AG1183" i="1"/>
  <c r="AB1184" i="1"/>
  <c r="AC1184" i="1"/>
  <c r="AF1184" i="1"/>
  <c r="AG1184" i="1"/>
  <c r="AB1185" i="1"/>
  <c r="AC1185" i="1"/>
  <c r="AF1185" i="1"/>
  <c r="AG1185" i="1"/>
  <c r="AB1186" i="1"/>
  <c r="AC1186" i="1"/>
  <c r="AF1186" i="1"/>
  <c r="AG1186" i="1"/>
  <c r="AB1187" i="1"/>
  <c r="AC1187" i="1"/>
  <c r="AF1187" i="1"/>
  <c r="AG1187" i="1"/>
  <c r="AB1188" i="1"/>
  <c r="AC1188" i="1"/>
  <c r="AF1188" i="1"/>
  <c r="AG1188" i="1"/>
  <c r="AB1189" i="1"/>
  <c r="AC1189" i="1"/>
  <c r="AF1189" i="1"/>
  <c r="AG1189" i="1"/>
  <c r="AB1190" i="1"/>
  <c r="AC1190" i="1"/>
  <c r="AF1190" i="1"/>
  <c r="AG1190" i="1"/>
  <c r="AB1191" i="1"/>
  <c r="AC1191" i="1"/>
  <c r="AF1191" i="1"/>
  <c r="AG1191" i="1"/>
  <c r="AB1192" i="1"/>
  <c r="AC1192" i="1"/>
  <c r="AF1192" i="1"/>
  <c r="AG1192" i="1"/>
  <c r="AB1193" i="1"/>
  <c r="AC1193" i="1"/>
  <c r="AF1193" i="1"/>
  <c r="AG1193" i="1"/>
  <c r="AB1194" i="1"/>
  <c r="AC1194" i="1"/>
  <c r="AF1194" i="1"/>
  <c r="AG1194" i="1"/>
  <c r="AB1195" i="1"/>
  <c r="AC1195" i="1"/>
  <c r="AF1195" i="1"/>
  <c r="AG1195" i="1"/>
  <c r="AB1196" i="1"/>
  <c r="AC1196" i="1"/>
  <c r="AF1196" i="1"/>
  <c r="AG1196" i="1"/>
  <c r="AB1197" i="1"/>
  <c r="AC1197" i="1"/>
  <c r="AF1197" i="1"/>
  <c r="AG1197" i="1"/>
  <c r="AB1198" i="1"/>
  <c r="AC1198" i="1"/>
  <c r="AF1198" i="1"/>
  <c r="AG1198" i="1"/>
  <c r="AB1199" i="1"/>
  <c r="AC1199" i="1"/>
  <c r="AF1199" i="1"/>
  <c r="AG1199" i="1"/>
  <c r="AB1200" i="1"/>
  <c r="AC1200" i="1"/>
  <c r="AF1200" i="1"/>
  <c r="AG1200" i="1"/>
  <c r="AB1201" i="1"/>
  <c r="AC1201" i="1"/>
  <c r="AF1201" i="1"/>
  <c r="AG1201" i="1"/>
  <c r="AB1202" i="1"/>
  <c r="AC1202" i="1"/>
  <c r="AF1202" i="1"/>
  <c r="AG1202" i="1"/>
  <c r="AB1203" i="1"/>
  <c r="AC1203" i="1"/>
  <c r="AF1203" i="1"/>
  <c r="AG1203" i="1"/>
  <c r="AB1204" i="1"/>
  <c r="AC1204" i="1"/>
  <c r="AF1204" i="1"/>
  <c r="AG1204" i="1"/>
  <c r="AB1205" i="1"/>
  <c r="AC1205" i="1"/>
  <c r="AF1205" i="1"/>
  <c r="AG1205" i="1"/>
  <c r="AB1206" i="1"/>
  <c r="AC1206" i="1"/>
  <c r="AF1206" i="1"/>
  <c r="AG1206" i="1"/>
  <c r="AB1207" i="1"/>
  <c r="AC1207" i="1"/>
  <c r="AF1207" i="1"/>
  <c r="AG1207" i="1"/>
  <c r="AB1208" i="1"/>
  <c r="AC1208" i="1"/>
  <c r="AF1208" i="1"/>
  <c r="AG1208" i="1"/>
  <c r="AB1209" i="1"/>
  <c r="AC1209" i="1"/>
  <c r="AF1209" i="1"/>
  <c r="AG1209" i="1"/>
  <c r="AB1210" i="1"/>
  <c r="AC1210" i="1"/>
  <c r="AF1210" i="1"/>
  <c r="AG1210" i="1"/>
  <c r="AB1211" i="1"/>
  <c r="AC1211" i="1"/>
  <c r="AF1211" i="1"/>
  <c r="AG1211" i="1"/>
  <c r="AB1212" i="1"/>
  <c r="AC1212" i="1"/>
  <c r="AF1212" i="1"/>
  <c r="AG1212" i="1"/>
  <c r="AB1213" i="1"/>
  <c r="AC1213" i="1"/>
  <c r="AF1213" i="1"/>
  <c r="AG1213" i="1"/>
  <c r="AB1214" i="1"/>
  <c r="AC1214" i="1"/>
  <c r="AF1214" i="1"/>
  <c r="AG1214" i="1"/>
  <c r="AB1215" i="1"/>
  <c r="AC1215" i="1"/>
  <c r="AF1215" i="1"/>
  <c r="AG1215" i="1"/>
  <c r="AB1216" i="1"/>
  <c r="AC1216" i="1"/>
  <c r="AF1216" i="1"/>
  <c r="AG1216" i="1"/>
  <c r="AB1217" i="1"/>
  <c r="AC1217" i="1"/>
  <c r="AF1217" i="1"/>
  <c r="AG1217" i="1"/>
  <c r="AB1218" i="1"/>
  <c r="AC1218" i="1"/>
  <c r="AF1218" i="1"/>
  <c r="AG1218" i="1"/>
  <c r="AB1219" i="1"/>
  <c r="AC1219" i="1"/>
  <c r="AF1219" i="1"/>
  <c r="AG1219" i="1"/>
  <c r="AB1220" i="1"/>
  <c r="AC1220" i="1"/>
  <c r="AF1220" i="1"/>
  <c r="AG1220" i="1"/>
  <c r="AB1221" i="1"/>
  <c r="AC1221" i="1"/>
  <c r="AF1221" i="1"/>
  <c r="AG1221" i="1"/>
  <c r="AB1222" i="1"/>
  <c r="AC1222" i="1"/>
  <c r="AF1222" i="1"/>
  <c r="AG1222" i="1"/>
  <c r="AB1223" i="1"/>
  <c r="AC1223" i="1"/>
  <c r="AF1223" i="1"/>
  <c r="AG1223" i="1"/>
  <c r="AB1224" i="1"/>
  <c r="AC1224" i="1"/>
  <c r="AF1224" i="1"/>
  <c r="AG1224" i="1"/>
  <c r="AB1225" i="1"/>
  <c r="AC1225" i="1"/>
  <c r="AF1225" i="1"/>
  <c r="AG1225" i="1"/>
  <c r="AB1226" i="1"/>
  <c r="AC1226" i="1"/>
  <c r="AF1226" i="1"/>
  <c r="AG1226" i="1"/>
  <c r="AB1227" i="1"/>
  <c r="AC1227" i="1"/>
  <c r="AF1227" i="1"/>
  <c r="AG1227" i="1"/>
  <c r="AB1228" i="1"/>
  <c r="AC1228" i="1"/>
  <c r="AF1228" i="1"/>
  <c r="AG1228" i="1"/>
  <c r="AB1229" i="1"/>
  <c r="AC1229" i="1"/>
  <c r="AF1229" i="1"/>
  <c r="AG1229" i="1"/>
  <c r="AB1230" i="1"/>
  <c r="AC1230" i="1"/>
  <c r="AF1230" i="1"/>
  <c r="AG1230" i="1"/>
  <c r="AB1231" i="1"/>
  <c r="AC1231" i="1"/>
  <c r="AF1231" i="1"/>
  <c r="AG1231" i="1"/>
  <c r="AB1232" i="1"/>
  <c r="AC1232" i="1"/>
  <c r="AF1232" i="1"/>
  <c r="AG1232" i="1"/>
  <c r="AB1233" i="1"/>
  <c r="AC1233" i="1"/>
  <c r="AF1233" i="1"/>
  <c r="AG1233" i="1"/>
  <c r="AB1234" i="1"/>
  <c r="AC1234" i="1"/>
  <c r="AF1234" i="1"/>
  <c r="AG1234" i="1"/>
  <c r="AB1235" i="1"/>
  <c r="AC1235" i="1"/>
  <c r="AF1235" i="1"/>
  <c r="AG1235" i="1"/>
  <c r="AB1236" i="1"/>
  <c r="AC1236" i="1"/>
  <c r="AF1236" i="1"/>
  <c r="AG1236" i="1"/>
  <c r="AB1237" i="1"/>
  <c r="AC1237" i="1"/>
  <c r="AF1237" i="1"/>
  <c r="AG1237" i="1"/>
  <c r="AB1238" i="1"/>
  <c r="AC1238" i="1"/>
  <c r="AF1238" i="1"/>
  <c r="AG1238" i="1"/>
  <c r="AB1239" i="1"/>
  <c r="AC1239" i="1"/>
  <c r="AF1239" i="1"/>
  <c r="AG1239" i="1"/>
  <c r="AB1240" i="1"/>
  <c r="AC1240" i="1"/>
  <c r="AF1240" i="1"/>
  <c r="AG1240" i="1"/>
  <c r="AB1241" i="1"/>
  <c r="AC1241" i="1"/>
  <c r="AF1241" i="1"/>
  <c r="AG1241" i="1"/>
  <c r="AB1242" i="1"/>
  <c r="AC1242" i="1"/>
  <c r="AF1242" i="1"/>
  <c r="AG1242" i="1"/>
  <c r="AB1243" i="1"/>
  <c r="AC1243" i="1"/>
  <c r="AF1243" i="1"/>
  <c r="AG1243" i="1"/>
  <c r="AB1244" i="1"/>
  <c r="AC1244" i="1"/>
  <c r="AF1244" i="1"/>
  <c r="AG1244" i="1"/>
  <c r="AB1245" i="1"/>
  <c r="AC1245" i="1"/>
  <c r="AF1245" i="1"/>
  <c r="AG1245" i="1"/>
  <c r="AB1246" i="1"/>
  <c r="AC1246" i="1"/>
  <c r="AF1246" i="1"/>
  <c r="AG1246" i="1"/>
  <c r="AB1247" i="1"/>
  <c r="AC1247" i="1"/>
  <c r="AF1247" i="1"/>
  <c r="AG1247" i="1"/>
  <c r="AB1248" i="1"/>
  <c r="AC1248" i="1"/>
  <c r="AF1248" i="1"/>
  <c r="AG1248" i="1"/>
  <c r="AB1249" i="1"/>
  <c r="AC1249" i="1"/>
  <c r="AF1249" i="1"/>
  <c r="AG1249" i="1"/>
  <c r="AB1250" i="1"/>
  <c r="AC1250" i="1"/>
  <c r="AF1250" i="1"/>
  <c r="AG1250" i="1"/>
  <c r="AB1251" i="1"/>
  <c r="AC1251" i="1"/>
  <c r="AF1251" i="1"/>
  <c r="AG1251" i="1"/>
  <c r="AB1252" i="1"/>
  <c r="AC1252" i="1"/>
  <c r="AF1252" i="1"/>
  <c r="AG1252" i="1"/>
  <c r="AB1253" i="1"/>
  <c r="AC1253" i="1"/>
  <c r="AF1253" i="1"/>
  <c r="AG1253" i="1"/>
  <c r="AB1254" i="1"/>
  <c r="AC1254" i="1"/>
  <c r="AF1254" i="1"/>
  <c r="AG1254" i="1"/>
  <c r="AB1255" i="1"/>
  <c r="AC1255" i="1"/>
  <c r="AF1255" i="1"/>
  <c r="AG1255" i="1"/>
  <c r="AB1256" i="1"/>
  <c r="AC1256" i="1"/>
  <c r="AF1256" i="1"/>
  <c r="AG1256" i="1"/>
  <c r="AB1257" i="1"/>
  <c r="AC1257" i="1"/>
  <c r="AF1257" i="1"/>
  <c r="AG1257" i="1"/>
  <c r="AB1258" i="1"/>
  <c r="AC1258" i="1"/>
  <c r="AF1258" i="1"/>
  <c r="AG1258" i="1"/>
  <c r="AB1259" i="1"/>
  <c r="AC1259" i="1"/>
  <c r="AF1259" i="1"/>
  <c r="AG1259" i="1"/>
  <c r="AB1260" i="1"/>
  <c r="AC1260" i="1"/>
  <c r="AF1260" i="1"/>
  <c r="AG1260" i="1"/>
  <c r="AB1261" i="1"/>
  <c r="AC1261" i="1"/>
  <c r="AF1261" i="1"/>
  <c r="AG1261" i="1"/>
  <c r="AB1262" i="1"/>
  <c r="AC1262" i="1"/>
  <c r="AF1262" i="1"/>
  <c r="AG1262" i="1"/>
  <c r="AB1263" i="1"/>
  <c r="AC1263" i="1"/>
  <c r="AF1263" i="1"/>
  <c r="AG1263" i="1"/>
  <c r="AB1264" i="1"/>
  <c r="AC1264" i="1"/>
  <c r="AF1264" i="1"/>
  <c r="AG1264" i="1"/>
  <c r="AB1265" i="1"/>
  <c r="AC1265" i="1"/>
  <c r="AF1265" i="1"/>
  <c r="AG1265" i="1"/>
  <c r="AB1266" i="1"/>
  <c r="AC1266" i="1"/>
  <c r="AF1266" i="1"/>
  <c r="AG1266" i="1"/>
  <c r="AB1267" i="1"/>
  <c r="AC1267" i="1"/>
  <c r="AF1267" i="1"/>
  <c r="AG1267" i="1"/>
  <c r="AB1268" i="1"/>
  <c r="AC1268" i="1"/>
  <c r="AF1268" i="1"/>
  <c r="AG1268" i="1"/>
  <c r="AB1269" i="1"/>
  <c r="AC1269" i="1"/>
  <c r="AF1269" i="1"/>
  <c r="AG1269" i="1"/>
  <c r="AB1270" i="1"/>
  <c r="AC1270" i="1"/>
  <c r="AF1270" i="1"/>
  <c r="AG1270" i="1"/>
  <c r="AB1271" i="1"/>
  <c r="AC1271" i="1"/>
  <c r="AF1271" i="1"/>
  <c r="AG1271" i="1"/>
  <c r="AB1272" i="1"/>
  <c r="AC1272" i="1"/>
  <c r="AF1272" i="1"/>
  <c r="AG1272" i="1"/>
  <c r="AB1273" i="1"/>
  <c r="AC1273" i="1"/>
  <c r="AF1273" i="1"/>
  <c r="AG1273" i="1"/>
  <c r="AB1274" i="1"/>
  <c r="AC1274" i="1"/>
  <c r="AF1274" i="1"/>
  <c r="AG1274" i="1"/>
  <c r="AB1275" i="1"/>
  <c r="AC1275" i="1"/>
  <c r="AF1275" i="1"/>
  <c r="AG1275" i="1"/>
  <c r="AB1276" i="1"/>
  <c r="AC1276" i="1"/>
  <c r="AF1276" i="1"/>
  <c r="AG1276" i="1"/>
  <c r="AB1277" i="1"/>
  <c r="AC1277" i="1"/>
  <c r="AF1277" i="1"/>
  <c r="AG1277" i="1"/>
  <c r="AB1278" i="1"/>
  <c r="AC1278" i="1"/>
  <c r="AF1278" i="1"/>
  <c r="AG1278" i="1"/>
  <c r="AB1279" i="1"/>
  <c r="AC1279" i="1"/>
  <c r="AF1279" i="1"/>
  <c r="AG1279" i="1"/>
  <c r="AB1280" i="1"/>
  <c r="AC1280" i="1"/>
  <c r="AF1280" i="1"/>
  <c r="AG1280" i="1"/>
  <c r="AB1281" i="1"/>
  <c r="AC1281" i="1"/>
  <c r="AF1281" i="1"/>
  <c r="AG1281" i="1"/>
  <c r="AB1282" i="1"/>
  <c r="AC1282" i="1"/>
  <c r="AF1282" i="1"/>
  <c r="AG1282" i="1"/>
  <c r="AB1283" i="1"/>
  <c r="AC1283" i="1"/>
  <c r="AF1283" i="1"/>
  <c r="AG1283" i="1"/>
  <c r="AB1284" i="1"/>
  <c r="AC1284" i="1"/>
  <c r="AF1284" i="1"/>
  <c r="AG1284" i="1"/>
  <c r="AB1285" i="1"/>
  <c r="AC1285" i="1"/>
  <c r="AF1285" i="1"/>
  <c r="AG1285" i="1"/>
  <c r="AB1286" i="1"/>
  <c r="AC1286" i="1"/>
  <c r="AF1286" i="1"/>
  <c r="AG1286" i="1"/>
  <c r="AB1287" i="1"/>
  <c r="AC1287" i="1"/>
  <c r="AF1287" i="1"/>
  <c r="AG1287" i="1"/>
  <c r="AB1288" i="1"/>
  <c r="AC1288" i="1"/>
  <c r="AF1288" i="1"/>
  <c r="AG1288" i="1"/>
  <c r="AB1289" i="1"/>
  <c r="AC1289" i="1"/>
  <c r="AF1289" i="1"/>
  <c r="AG1289" i="1"/>
  <c r="AB1290" i="1"/>
  <c r="AC1290" i="1"/>
  <c r="AF1290" i="1"/>
  <c r="AG1290" i="1"/>
  <c r="AB1291" i="1"/>
  <c r="AC1291" i="1"/>
  <c r="AF1291" i="1"/>
  <c r="AG1291" i="1"/>
  <c r="AB1292" i="1"/>
  <c r="AC1292" i="1"/>
  <c r="AF1292" i="1"/>
  <c r="AG1292" i="1"/>
  <c r="AB1293" i="1"/>
  <c r="AC1293" i="1"/>
  <c r="AF1293" i="1"/>
  <c r="AG1293" i="1"/>
  <c r="AB1294" i="1"/>
  <c r="AC1294" i="1"/>
  <c r="AF1294" i="1"/>
  <c r="AG1294" i="1"/>
  <c r="AB1295" i="1"/>
  <c r="AC1295" i="1"/>
  <c r="AF1295" i="1"/>
  <c r="AG1295" i="1"/>
  <c r="AB1296" i="1"/>
  <c r="AC1296" i="1"/>
  <c r="AF1296" i="1"/>
  <c r="AG1296" i="1"/>
  <c r="AB1297" i="1"/>
  <c r="AC1297" i="1"/>
  <c r="AF1297" i="1"/>
  <c r="AG1297" i="1"/>
  <c r="AB1298" i="1"/>
  <c r="AC1298" i="1"/>
  <c r="AF1298" i="1"/>
  <c r="AG1298" i="1"/>
  <c r="AB1299" i="1"/>
  <c r="AC1299" i="1"/>
  <c r="AF1299" i="1"/>
  <c r="AG1299" i="1"/>
  <c r="AB1300" i="1"/>
  <c r="AC1300" i="1"/>
  <c r="AF1300" i="1"/>
  <c r="AG1300" i="1"/>
  <c r="AB1301" i="1"/>
  <c r="AC1301" i="1"/>
  <c r="AF1301" i="1"/>
  <c r="AG1301" i="1"/>
  <c r="AB1302" i="1"/>
  <c r="AC1302" i="1"/>
  <c r="AF1302" i="1"/>
  <c r="AG1302" i="1"/>
  <c r="AB1303" i="1"/>
  <c r="AC1303" i="1"/>
  <c r="AF1303" i="1"/>
  <c r="AG1303" i="1"/>
  <c r="AB1304" i="1"/>
  <c r="AC1304" i="1"/>
  <c r="AF1304" i="1"/>
  <c r="AG1304" i="1"/>
  <c r="AB1305" i="1"/>
  <c r="AC1305" i="1"/>
  <c r="AF1305" i="1"/>
  <c r="AG1305" i="1"/>
  <c r="AB1306" i="1"/>
  <c r="AC1306" i="1"/>
  <c r="AF1306" i="1"/>
  <c r="AG1306" i="1"/>
  <c r="AB1307" i="1"/>
  <c r="AC1307" i="1"/>
  <c r="AF1307" i="1"/>
  <c r="AG1307" i="1"/>
  <c r="AB1308" i="1"/>
  <c r="AC1308" i="1"/>
  <c r="AF1308" i="1"/>
  <c r="AG1308" i="1"/>
  <c r="AB1309" i="1"/>
  <c r="AC1309" i="1"/>
  <c r="AF1309" i="1"/>
  <c r="AG1309" i="1"/>
  <c r="AB1310" i="1"/>
  <c r="AC1310" i="1"/>
  <c r="AF1310" i="1"/>
  <c r="AG1310" i="1"/>
  <c r="AB1311" i="1"/>
  <c r="AC1311" i="1"/>
  <c r="AF1311" i="1"/>
  <c r="AG1311" i="1"/>
  <c r="AB1312" i="1"/>
  <c r="AC1312" i="1"/>
  <c r="AF1312" i="1"/>
  <c r="AG1312" i="1"/>
  <c r="AB1313" i="1"/>
  <c r="AC1313" i="1"/>
  <c r="AF1313" i="1"/>
  <c r="AG1313" i="1"/>
  <c r="AB1314" i="1"/>
  <c r="AC1314" i="1"/>
  <c r="AF1314" i="1"/>
  <c r="AG1314" i="1"/>
  <c r="AB1315" i="1"/>
  <c r="AC1315" i="1"/>
  <c r="AF1315" i="1"/>
  <c r="AG1315" i="1"/>
  <c r="AB1316" i="1"/>
  <c r="AC1316" i="1"/>
  <c r="AF1316" i="1"/>
  <c r="AG1316" i="1"/>
  <c r="AB1317" i="1"/>
  <c r="AC1317" i="1"/>
  <c r="AF1317" i="1"/>
  <c r="AG1317" i="1"/>
  <c r="AB1318" i="1"/>
  <c r="AC1318" i="1"/>
  <c r="AF1318" i="1"/>
  <c r="AG1318" i="1"/>
  <c r="AB1319" i="1"/>
  <c r="AC1319" i="1"/>
  <c r="AF1319" i="1"/>
  <c r="AG1319" i="1"/>
  <c r="AB1320" i="1"/>
  <c r="AC1320" i="1"/>
  <c r="AF1320" i="1"/>
  <c r="AG1320" i="1"/>
  <c r="AB1321" i="1"/>
  <c r="AC1321" i="1"/>
  <c r="AF1321" i="1"/>
  <c r="AG1321" i="1"/>
  <c r="AB1322" i="1"/>
  <c r="AC1322" i="1"/>
  <c r="AF1322" i="1"/>
  <c r="AG1322" i="1"/>
  <c r="AB1323" i="1"/>
  <c r="AC1323" i="1"/>
  <c r="AF1323" i="1"/>
  <c r="AG1323" i="1"/>
  <c r="AB1324" i="1"/>
  <c r="AC1324" i="1"/>
  <c r="AF1324" i="1"/>
  <c r="AG1324" i="1"/>
  <c r="AB1325" i="1"/>
  <c r="AC1325" i="1"/>
  <c r="AF1325" i="1"/>
  <c r="AG1325" i="1"/>
  <c r="AB1326" i="1"/>
  <c r="AC1326" i="1"/>
  <c r="AF1326" i="1"/>
  <c r="AG1326" i="1"/>
  <c r="AB1327" i="1"/>
  <c r="AC1327" i="1"/>
  <c r="AF1327" i="1"/>
  <c r="AG1327" i="1"/>
  <c r="AB1328" i="1"/>
  <c r="AC1328" i="1"/>
  <c r="AF1328" i="1"/>
  <c r="AG1328" i="1"/>
  <c r="AB1329" i="1"/>
  <c r="AC1329" i="1"/>
  <c r="AF1329" i="1"/>
  <c r="AG1329" i="1"/>
  <c r="AB1330" i="1"/>
  <c r="AC1330" i="1"/>
  <c r="AF1330" i="1"/>
  <c r="AG1330" i="1"/>
  <c r="AB1331" i="1"/>
  <c r="AC1331" i="1"/>
  <c r="AF1331" i="1"/>
  <c r="AG1331" i="1"/>
  <c r="AB1332" i="1"/>
  <c r="AC1332" i="1"/>
  <c r="AF1332" i="1"/>
  <c r="AG1332" i="1"/>
  <c r="AB1333" i="1"/>
  <c r="AC1333" i="1"/>
  <c r="AF1333" i="1"/>
  <c r="AG1333" i="1"/>
  <c r="AB1334" i="1"/>
  <c r="AC1334" i="1"/>
  <c r="AF1334" i="1"/>
  <c r="AG1334" i="1"/>
  <c r="AB1335" i="1"/>
  <c r="AC1335" i="1"/>
  <c r="AF1335" i="1"/>
  <c r="AG1335" i="1"/>
  <c r="AB1336" i="1"/>
  <c r="AC1336" i="1"/>
  <c r="AF1336" i="1"/>
  <c r="AG1336" i="1"/>
  <c r="AB1337" i="1"/>
  <c r="AC1337" i="1"/>
  <c r="AF1337" i="1"/>
  <c r="AG1337" i="1"/>
  <c r="AB1338" i="1"/>
  <c r="AC1338" i="1"/>
  <c r="AF1338" i="1"/>
  <c r="AG1338" i="1"/>
  <c r="AB1339" i="1"/>
  <c r="AC1339" i="1"/>
  <c r="AF1339" i="1"/>
  <c r="AG1339" i="1"/>
  <c r="AB1340" i="1"/>
  <c r="AC1340" i="1"/>
  <c r="AF1340" i="1"/>
  <c r="AG1340" i="1"/>
  <c r="AB1341" i="1"/>
  <c r="AC1341" i="1"/>
  <c r="AF1341" i="1"/>
  <c r="AG1341" i="1"/>
  <c r="AB1342" i="1"/>
  <c r="AC1342" i="1"/>
  <c r="AF1342" i="1"/>
  <c r="AG1342" i="1"/>
  <c r="AB1343" i="1"/>
  <c r="AC1343" i="1"/>
  <c r="AF1343" i="1"/>
  <c r="AG1343" i="1"/>
  <c r="AB1344" i="1"/>
  <c r="AC1344" i="1"/>
  <c r="AF1344" i="1"/>
  <c r="AG1344" i="1"/>
  <c r="AB1345" i="1"/>
  <c r="AC1345" i="1"/>
  <c r="AF1345" i="1"/>
  <c r="AG1345" i="1"/>
  <c r="AB1346" i="1"/>
  <c r="AC1346" i="1"/>
  <c r="AF1346" i="1"/>
  <c r="AG1346" i="1"/>
  <c r="AB1347" i="1"/>
  <c r="AC1347" i="1"/>
  <c r="AF1347" i="1"/>
  <c r="AG1347" i="1"/>
  <c r="AB1348" i="1"/>
  <c r="AC1348" i="1"/>
  <c r="AF1348" i="1"/>
  <c r="AG1348" i="1"/>
  <c r="AB1349" i="1"/>
  <c r="AC1349" i="1"/>
  <c r="AF1349" i="1"/>
  <c r="AG1349" i="1"/>
  <c r="AB1350" i="1"/>
  <c r="AC1350" i="1"/>
  <c r="AF1350" i="1"/>
  <c r="AG1350" i="1"/>
  <c r="AB1351" i="1"/>
  <c r="AC1351" i="1"/>
  <c r="AF1351" i="1"/>
  <c r="AG1351" i="1"/>
  <c r="AB1352" i="1"/>
  <c r="AC1352" i="1"/>
  <c r="AF1352" i="1"/>
  <c r="AG1352" i="1"/>
  <c r="AB1353" i="1"/>
  <c r="AC1353" i="1"/>
  <c r="AF1353" i="1"/>
  <c r="AG1353" i="1"/>
  <c r="AB1354" i="1"/>
  <c r="AC1354" i="1"/>
  <c r="AF1354" i="1"/>
  <c r="AG1354" i="1"/>
  <c r="AB1355" i="1"/>
  <c r="AC1355" i="1"/>
  <c r="AF1355" i="1"/>
  <c r="AG1355" i="1"/>
  <c r="AB1356" i="1"/>
  <c r="AC1356" i="1"/>
  <c r="AF1356" i="1"/>
  <c r="AG1356" i="1"/>
  <c r="AB1357" i="1"/>
  <c r="AC1357" i="1"/>
  <c r="AF1357" i="1"/>
  <c r="AG1357" i="1"/>
  <c r="AB1358" i="1"/>
  <c r="AC1358" i="1"/>
  <c r="AF1358" i="1"/>
  <c r="AG1358" i="1"/>
  <c r="AB1359" i="1"/>
  <c r="AC1359" i="1"/>
  <c r="AF1359" i="1"/>
  <c r="AG1359" i="1"/>
  <c r="AB1360" i="1"/>
  <c r="AC1360" i="1"/>
  <c r="AF1360" i="1"/>
  <c r="AG1360" i="1"/>
  <c r="AB1361" i="1"/>
  <c r="AC1361" i="1"/>
  <c r="AF1361" i="1"/>
  <c r="AG1361" i="1"/>
  <c r="AB1362" i="1"/>
  <c r="AC1362" i="1"/>
  <c r="AF1362" i="1"/>
  <c r="AG1362" i="1"/>
  <c r="AB1363" i="1"/>
  <c r="AC1363" i="1"/>
  <c r="AF1363" i="1"/>
  <c r="AG1363" i="1"/>
  <c r="AB1364" i="1"/>
  <c r="AC1364" i="1"/>
  <c r="AF1364" i="1"/>
  <c r="AG1364" i="1"/>
  <c r="AB1365" i="1"/>
  <c r="AC1365" i="1"/>
  <c r="AF1365" i="1"/>
  <c r="AG1365" i="1"/>
  <c r="AB1366" i="1"/>
  <c r="AC1366" i="1"/>
  <c r="AF1366" i="1"/>
  <c r="AG1366" i="1"/>
  <c r="AB1367" i="1"/>
  <c r="AC1367" i="1"/>
  <c r="AF1367" i="1"/>
  <c r="AG1367" i="1"/>
  <c r="AB1368" i="1"/>
  <c r="AC1368" i="1"/>
  <c r="AF1368" i="1"/>
  <c r="AG1368" i="1"/>
  <c r="AB1369" i="1"/>
  <c r="AC1369" i="1"/>
  <c r="AF1369" i="1"/>
  <c r="AG1369" i="1"/>
  <c r="AB1370" i="1"/>
  <c r="AC1370" i="1"/>
  <c r="AF1370" i="1"/>
  <c r="AG1370" i="1"/>
  <c r="AB1371" i="1"/>
  <c r="AC1371" i="1"/>
  <c r="AF1371" i="1"/>
  <c r="AG1371" i="1"/>
  <c r="AB1372" i="1"/>
  <c r="AC1372" i="1"/>
  <c r="AF1372" i="1"/>
  <c r="AG1372" i="1"/>
  <c r="AB1373" i="1"/>
  <c r="AC1373" i="1"/>
  <c r="AF1373" i="1"/>
  <c r="AG1373" i="1"/>
  <c r="AB1374" i="1"/>
  <c r="AC1374" i="1"/>
  <c r="AF1374" i="1"/>
  <c r="AG1374" i="1"/>
  <c r="AB1375" i="1"/>
  <c r="AC1375" i="1"/>
  <c r="AF1375" i="1"/>
  <c r="AG1375" i="1"/>
  <c r="AB1376" i="1"/>
  <c r="AC1376" i="1"/>
  <c r="AF1376" i="1"/>
  <c r="AG1376" i="1"/>
  <c r="AB1377" i="1"/>
  <c r="AC1377" i="1"/>
  <c r="AF1377" i="1"/>
  <c r="AG1377" i="1"/>
  <c r="AB1378" i="1"/>
  <c r="AC1378" i="1"/>
  <c r="AF1378" i="1"/>
  <c r="AG1378" i="1"/>
  <c r="AB1379" i="1"/>
  <c r="AC1379" i="1"/>
  <c r="AF1379" i="1"/>
  <c r="AG1379" i="1"/>
  <c r="AB1380" i="1"/>
  <c r="AC1380" i="1"/>
  <c r="AF1380" i="1"/>
  <c r="AG1380" i="1"/>
  <c r="AB1381" i="1"/>
  <c r="AC1381" i="1"/>
  <c r="AF1381" i="1"/>
  <c r="AG1381" i="1"/>
  <c r="AB1382" i="1"/>
  <c r="AC1382" i="1"/>
  <c r="AF1382" i="1"/>
  <c r="AG1382" i="1"/>
  <c r="AB1383" i="1"/>
  <c r="AC1383" i="1"/>
  <c r="AF1383" i="1"/>
  <c r="AG1383" i="1"/>
  <c r="AB1384" i="1"/>
  <c r="AC1384" i="1"/>
  <c r="AF1384" i="1"/>
  <c r="AG1384" i="1"/>
  <c r="AB1385" i="1"/>
  <c r="AC1385" i="1"/>
  <c r="AF1385" i="1"/>
  <c r="AG1385" i="1"/>
  <c r="AB1386" i="1"/>
  <c r="AC1386" i="1"/>
  <c r="AF1386" i="1"/>
  <c r="AG1386" i="1"/>
  <c r="AB1387" i="1"/>
  <c r="AC1387" i="1"/>
  <c r="AF1387" i="1"/>
  <c r="AG1387" i="1"/>
  <c r="AB1388" i="1"/>
  <c r="AC1388" i="1"/>
  <c r="AF1388" i="1"/>
  <c r="AG1388" i="1"/>
  <c r="AB1389" i="1"/>
  <c r="AC1389" i="1"/>
  <c r="AF1389" i="1"/>
  <c r="AG1389" i="1"/>
  <c r="AB1390" i="1"/>
  <c r="AC1390" i="1"/>
  <c r="AF1390" i="1"/>
  <c r="AG1390" i="1"/>
  <c r="AB1391" i="1"/>
  <c r="AC1391" i="1"/>
  <c r="AF1391" i="1"/>
  <c r="AG1391" i="1"/>
  <c r="AB1392" i="1"/>
  <c r="AC1392" i="1"/>
  <c r="AF1392" i="1"/>
  <c r="AG1392" i="1"/>
  <c r="AB1393" i="1"/>
  <c r="AC1393" i="1"/>
  <c r="AF1393" i="1"/>
  <c r="AG1393" i="1"/>
  <c r="AB1394" i="1"/>
  <c r="AC1394" i="1"/>
  <c r="AF1394" i="1"/>
  <c r="AG1394" i="1"/>
  <c r="AB1395" i="1"/>
  <c r="AC1395" i="1"/>
  <c r="AF1395" i="1"/>
  <c r="AG1395" i="1"/>
  <c r="AB1396" i="1"/>
  <c r="AC1396" i="1"/>
  <c r="AF1396" i="1"/>
  <c r="AG1396" i="1"/>
  <c r="AB1397" i="1"/>
  <c r="AC1397" i="1"/>
  <c r="AF1397" i="1"/>
  <c r="AG1397" i="1"/>
  <c r="AB1398" i="1"/>
  <c r="AC1398" i="1"/>
  <c r="AF1398" i="1"/>
  <c r="AG1398" i="1"/>
  <c r="AB1399" i="1"/>
  <c r="AC1399" i="1"/>
  <c r="AF1399" i="1"/>
  <c r="AG1399" i="1"/>
  <c r="AB1400" i="1"/>
  <c r="AC1400" i="1"/>
  <c r="AF1400" i="1"/>
  <c r="AG1400" i="1"/>
  <c r="AB1401" i="1"/>
  <c r="AC1401" i="1"/>
  <c r="AF1401" i="1"/>
  <c r="AG1401" i="1"/>
  <c r="AB1402" i="1"/>
  <c r="AC1402" i="1"/>
  <c r="AF1402" i="1"/>
  <c r="AG1402" i="1"/>
  <c r="AB1403" i="1"/>
  <c r="AC1403" i="1"/>
  <c r="AF1403" i="1"/>
  <c r="AG1403" i="1"/>
  <c r="AB1404" i="1"/>
  <c r="AC1404" i="1"/>
  <c r="AF1404" i="1"/>
  <c r="AG1404" i="1"/>
  <c r="AB1405" i="1"/>
  <c r="AC1405" i="1"/>
  <c r="AF1405" i="1"/>
  <c r="AG1405" i="1"/>
  <c r="AB1406" i="1"/>
  <c r="AC1406" i="1"/>
  <c r="AF1406" i="1"/>
  <c r="AG1406" i="1"/>
  <c r="AB1407" i="1"/>
  <c r="AC1407" i="1"/>
  <c r="AF1407" i="1"/>
  <c r="AG1407" i="1"/>
  <c r="AB1408" i="1"/>
  <c r="AC1408" i="1"/>
  <c r="AF1408" i="1"/>
  <c r="AG1408" i="1"/>
  <c r="AB1409" i="1"/>
  <c r="AC1409" i="1"/>
  <c r="AF1409" i="1"/>
  <c r="AG1409" i="1"/>
  <c r="AB1410" i="1"/>
  <c r="AC1410" i="1"/>
  <c r="AF1410" i="1"/>
  <c r="AG1410" i="1"/>
  <c r="AB1411" i="1"/>
  <c r="AC1411" i="1"/>
  <c r="AF1411" i="1"/>
  <c r="AG1411" i="1"/>
  <c r="AB1412" i="1"/>
  <c r="AC1412" i="1"/>
  <c r="AF1412" i="1"/>
  <c r="AG1412" i="1"/>
  <c r="AB1413" i="1"/>
  <c r="AC1413" i="1"/>
  <c r="AF1413" i="1"/>
  <c r="AG1413" i="1"/>
  <c r="AB1414" i="1"/>
  <c r="AC1414" i="1"/>
  <c r="AF1414" i="1"/>
  <c r="AG1414" i="1"/>
  <c r="AB1415" i="1"/>
  <c r="AC1415" i="1"/>
  <c r="AF1415" i="1"/>
  <c r="AG1415" i="1"/>
  <c r="AB1416" i="1"/>
  <c r="AC1416" i="1"/>
  <c r="AF1416" i="1"/>
  <c r="AG1416" i="1"/>
  <c r="AB1417" i="1"/>
  <c r="AC1417" i="1"/>
  <c r="AF1417" i="1"/>
  <c r="AG1417" i="1"/>
  <c r="AB1418" i="1"/>
  <c r="AC1418" i="1"/>
  <c r="AF1418" i="1"/>
  <c r="AG1418" i="1"/>
  <c r="AB1419" i="1"/>
  <c r="AC1419" i="1"/>
  <c r="AF1419" i="1"/>
  <c r="AG1419" i="1"/>
  <c r="AB1420" i="1"/>
  <c r="AC1420" i="1"/>
  <c r="AF1420" i="1"/>
  <c r="AG1420" i="1"/>
  <c r="AB1421" i="1"/>
  <c r="AC1421" i="1"/>
  <c r="AF1421" i="1"/>
  <c r="AG1421" i="1"/>
  <c r="AB1422" i="1"/>
  <c r="AC1422" i="1"/>
  <c r="AF1422" i="1"/>
  <c r="AG1422" i="1"/>
  <c r="AB1423" i="1"/>
  <c r="AC1423" i="1"/>
  <c r="AF1423" i="1"/>
  <c r="AG1423" i="1"/>
  <c r="AB1424" i="1"/>
  <c r="AC1424" i="1"/>
  <c r="AF1424" i="1"/>
  <c r="AG1424" i="1"/>
  <c r="AB1425" i="1"/>
  <c r="AC1425" i="1"/>
  <c r="AF1425" i="1"/>
  <c r="AG1425" i="1"/>
  <c r="AB1426" i="1"/>
  <c r="AC1426" i="1"/>
  <c r="AF1426" i="1"/>
  <c r="AG1426" i="1"/>
  <c r="AB1427" i="1"/>
  <c r="AC1427" i="1"/>
  <c r="AF1427" i="1"/>
  <c r="AG1427" i="1"/>
  <c r="AB1428" i="1"/>
  <c r="AC1428" i="1"/>
  <c r="AF1428" i="1"/>
  <c r="AG1428" i="1"/>
  <c r="AB1429" i="1"/>
  <c r="AC1429" i="1"/>
  <c r="AF1429" i="1"/>
  <c r="AG1429" i="1"/>
  <c r="AB1430" i="1"/>
  <c r="AC1430" i="1"/>
  <c r="AF1430" i="1"/>
  <c r="AG1430" i="1"/>
  <c r="AB1431" i="1"/>
  <c r="AC1431" i="1"/>
  <c r="AF1431" i="1"/>
  <c r="AG1431" i="1"/>
  <c r="AB1432" i="1"/>
  <c r="AC1432" i="1"/>
  <c r="AF1432" i="1"/>
  <c r="AG1432" i="1"/>
  <c r="AB1433" i="1"/>
  <c r="AC1433" i="1"/>
  <c r="AF1433" i="1"/>
  <c r="AG1433" i="1"/>
  <c r="AB1434" i="1"/>
  <c r="AC1434" i="1"/>
  <c r="AF1434" i="1"/>
  <c r="AG1434" i="1"/>
  <c r="AB1435" i="1"/>
  <c r="AC1435" i="1"/>
  <c r="AF1435" i="1"/>
  <c r="AG1435" i="1"/>
  <c r="AB1436" i="1"/>
  <c r="AC1436" i="1"/>
  <c r="AF1436" i="1"/>
  <c r="AG1436" i="1"/>
  <c r="AB1437" i="1"/>
  <c r="AC1437" i="1"/>
  <c r="AF1437" i="1"/>
  <c r="AG1437" i="1"/>
  <c r="AB1438" i="1"/>
  <c r="AC1438" i="1"/>
  <c r="AF1438" i="1"/>
  <c r="AG1438" i="1"/>
  <c r="AB1439" i="1"/>
  <c r="AC1439" i="1"/>
  <c r="AF1439" i="1"/>
  <c r="AG1439" i="1"/>
  <c r="AB1440" i="1"/>
  <c r="AC1440" i="1"/>
  <c r="AF1440" i="1"/>
  <c r="AG1440" i="1"/>
  <c r="AB1441" i="1"/>
  <c r="AC1441" i="1"/>
  <c r="AF1441" i="1"/>
  <c r="AG1441" i="1"/>
  <c r="AB1442" i="1"/>
  <c r="AC1442" i="1"/>
  <c r="AF1442" i="1"/>
  <c r="AG1442" i="1"/>
  <c r="AB1443" i="1"/>
  <c r="AC1443" i="1"/>
  <c r="AF1443" i="1"/>
  <c r="AG1443" i="1"/>
  <c r="AB1444" i="1"/>
  <c r="AC1444" i="1"/>
  <c r="AF1444" i="1"/>
  <c r="AG1444" i="1"/>
  <c r="AB1445" i="1"/>
  <c r="AC1445" i="1"/>
  <c r="AF1445" i="1"/>
  <c r="AG1445" i="1"/>
  <c r="AB1446" i="1"/>
  <c r="AC1446" i="1"/>
  <c r="AF1446" i="1"/>
  <c r="AG1446" i="1"/>
  <c r="AB1447" i="1"/>
  <c r="AC1447" i="1"/>
  <c r="AF1447" i="1"/>
  <c r="AG1447" i="1"/>
  <c r="AB1448" i="1"/>
  <c r="AC1448" i="1"/>
  <c r="AF1448" i="1"/>
  <c r="AG1448" i="1"/>
  <c r="AB1449" i="1"/>
  <c r="AC1449" i="1"/>
  <c r="AF1449" i="1"/>
  <c r="AG1449" i="1"/>
  <c r="AB1450" i="1"/>
  <c r="AC1450" i="1"/>
  <c r="AF1450" i="1"/>
  <c r="AG1450" i="1"/>
  <c r="AB1451" i="1"/>
  <c r="AC1451" i="1"/>
  <c r="AF1451" i="1"/>
  <c r="AG1451" i="1"/>
  <c r="AB1452" i="1"/>
  <c r="AC1452" i="1"/>
  <c r="AF1452" i="1"/>
  <c r="AG1452" i="1"/>
  <c r="AB1453" i="1"/>
  <c r="AC1453" i="1"/>
  <c r="AF1453" i="1"/>
  <c r="AG1453" i="1"/>
  <c r="AB1454" i="1"/>
  <c r="AC1454" i="1"/>
  <c r="AF1454" i="1"/>
  <c r="AG1454" i="1"/>
  <c r="AB1455" i="1"/>
  <c r="AC1455" i="1"/>
  <c r="AF1455" i="1"/>
  <c r="AG1455" i="1"/>
  <c r="AB1456" i="1"/>
  <c r="AC1456" i="1"/>
  <c r="AF1456" i="1"/>
  <c r="AG1456" i="1"/>
  <c r="AB1457" i="1"/>
  <c r="AC1457" i="1"/>
  <c r="AF1457" i="1"/>
  <c r="AG1457" i="1"/>
  <c r="AB1458" i="1"/>
  <c r="AC1458" i="1"/>
  <c r="AF1458" i="1"/>
  <c r="AG1458" i="1"/>
  <c r="AB1459" i="1"/>
  <c r="AC1459" i="1"/>
  <c r="AF1459" i="1"/>
  <c r="AG1459" i="1"/>
  <c r="AB1460" i="1"/>
  <c r="AC1460" i="1"/>
  <c r="AF1460" i="1"/>
  <c r="AG1460" i="1"/>
  <c r="AB1461" i="1"/>
  <c r="AC1461" i="1"/>
  <c r="AF1461" i="1"/>
  <c r="AG1461" i="1"/>
  <c r="AB1462" i="1"/>
  <c r="AC1462" i="1"/>
  <c r="AF1462" i="1"/>
  <c r="AG1462" i="1"/>
  <c r="AB1463" i="1"/>
  <c r="AC1463" i="1"/>
  <c r="AF1463" i="1"/>
  <c r="AG1463" i="1"/>
  <c r="AB1464" i="1"/>
  <c r="AC1464" i="1"/>
  <c r="AF1464" i="1"/>
  <c r="AG1464" i="1"/>
  <c r="AB1465" i="1"/>
  <c r="AC1465" i="1"/>
  <c r="AF1465" i="1"/>
  <c r="AG1465" i="1"/>
  <c r="AB1466" i="1"/>
  <c r="AC1466" i="1"/>
  <c r="AF1466" i="1"/>
  <c r="AG1466" i="1"/>
  <c r="AB1467" i="1"/>
  <c r="AC1467" i="1"/>
  <c r="AF1467" i="1"/>
  <c r="AG1467" i="1"/>
  <c r="AB1468" i="1"/>
  <c r="AC1468" i="1"/>
  <c r="AF1468" i="1"/>
  <c r="AG1468" i="1"/>
  <c r="AB1469" i="1"/>
  <c r="AC1469" i="1"/>
  <c r="AF1469" i="1"/>
  <c r="AG1469" i="1"/>
  <c r="AB1470" i="1"/>
  <c r="AC1470" i="1"/>
  <c r="AF1470" i="1"/>
  <c r="AG1470" i="1"/>
  <c r="AB1471" i="1"/>
  <c r="AC1471" i="1"/>
  <c r="AF1471" i="1"/>
  <c r="AG1471" i="1"/>
  <c r="AB1472" i="1"/>
  <c r="AC1472" i="1"/>
  <c r="AF1472" i="1"/>
  <c r="AG1472" i="1"/>
  <c r="AB1473" i="1"/>
  <c r="AC1473" i="1"/>
  <c r="AF1473" i="1"/>
  <c r="AG1473" i="1"/>
  <c r="AB1474" i="1"/>
  <c r="AC1474" i="1"/>
  <c r="AF1474" i="1"/>
  <c r="AG1474" i="1"/>
  <c r="AB1475" i="1"/>
  <c r="AC1475" i="1"/>
  <c r="AF1475" i="1"/>
  <c r="AG1475" i="1"/>
  <c r="AB1476" i="1"/>
  <c r="AC1476" i="1"/>
  <c r="AF1476" i="1"/>
  <c r="AG1476" i="1"/>
  <c r="AB1477" i="1"/>
  <c r="AC1477" i="1"/>
  <c r="AF1477" i="1"/>
  <c r="AG1477" i="1"/>
  <c r="AB1478" i="1"/>
  <c r="AC1478" i="1"/>
  <c r="AF1478" i="1"/>
  <c r="AG1478" i="1"/>
  <c r="AB1479" i="1"/>
  <c r="AC1479" i="1"/>
  <c r="AF1479" i="1"/>
  <c r="AG1479" i="1"/>
  <c r="AB1480" i="1"/>
  <c r="AC1480" i="1"/>
  <c r="AF1480" i="1"/>
  <c r="AG1480" i="1"/>
  <c r="AB1481" i="1"/>
  <c r="AC1481" i="1"/>
  <c r="AF1481" i="1"/>
  <c r="AG1481" i="1"/>
  <c r="AB1482" i="1"/>
  <c r="AC1482" i="1"/>
  <c r="AF1482" i="1"/>
  <c r="AG1482" i="1"/>
  <c r="AB1483" i="1"/>
  <c r="AC1483" i="1"/>
  <c r="AF1483" i="1"/>
  <c r="AG1483" i="1"/>
  <c r="AB1484" i="1"/>
  <c r="AC1484" i="1"/>
  <c r="AF1484" i="1"/>
  <c r="AG1484" i="1"/>
  <c r="AB1485" i="1"/>
  <c r="AC1485" i="1"/>
  <c r="AF1485" i="1"/>
  <c r="AG1485" i="1"/>
  <c r="AB1486" i="1"/>
  <c r="AC1486" i="1"/>
  <c r="AF1486" i="1"/>
  <c r="AG1486" i="1"/>
  <c r="AB1487" i="1"/>
  <c r="AC1487" i="1"/>
  <c r="AF1487" i="1"/>
  <c r="AG1487" i="1"/>
  <c r="AB1488" i="1"/>
  <c r="AC1488" i="1"/>
  <c r="AF1488" i="1"/>
  <c r="AG1488" i="1"/>
  <c r="AB1489" i="1"/>
  <c r="AC1489" i="1"/>
  <c r="AF1489" i="1"/>
  <c r="AG1489" i="1"/>
  <c r="AB1490" i="1"/>
  <c r="AC1490" i="1"/>
  <c r="AF1490" i="1"/>
  <c r="AG1490" i="1"/>
  <c r="AB1491" i="1"/>
  <c r="AC1491" i="1"/>
  <c r="AF1491" i="1"/>
  <c r="AG1491" i="1"/>
  <c r="AB1492" i="1"/>
  <c r="AC1492" i="1"/>
  <c r="AF1492" i="1"/>
  <c r="AG1492" i="1"/>
  <c r="AB1493" i="1"/>
  <c r="AC1493" i="1"/>
  <c r="AF1493" i="1"/>
  <c r="AG1493" i="1"/>
  <c r="AB1494" i="1"/>
  <c r="AC1494" i="1"/>
  <c r="AF1494" i="1"/>
  <c r="AG1494" i="1"/>
  <c r="AB1495" i="1"/>
  <c r="AC1495" i="1"/>
  <c r="AF1495" i="1"/>
  <c r="AG1495" i="1"/>
  <c r="AB1496" i="1"/>
  <c r="AC1496" i="1"/>
  <c r="AF1496" i="1"/>
  <c r="AG1496" i="1"/>
  <c r="AB1497" i="1"/>
  <c r="AC1497" i="1"/>
  <c r="AF1497" i="1"/>
  <c r="AG1497" i="1"/>
  <c r="AB1498" i="1"/>
  <c r="AC1498" i="1"/>
  <c r="AF1498" i="1"/>
  <c r="AG1498" i="1"/>
  <c r="AB1499" i="1"/>
  <c r="AC1499" i="1"/>
  <c r="AF1499" i="1"/>
  <c r="AG1499" i="1"/>
  <c r="AB1500" i="1"/>
  <c r="AC1500" i="1"/>
  <c r="AF1500" i="1"/>
  <c r="AG1500" i="1"/>
  <c r="AB1501" i="1"/>
  <c r="AC1501" i="1"/>
  <c r="AF1501" i="1"/>
  <c r="AG1501" i="1"/>
  <c r="AB1502" i="1"/>
  <c r="AC1502" i="1"/>
  <c r="AF1502" i="1"/>
  <c r="AG1502" i="1"/>
  <c r="AB1503" i="1"/>
  <c r="AC1503" i="1"/>
  <c r="AF1503" i="1"/>
  <c r="AG1503" i="1"/>
  <c r="AB1504" i="1"/>
  <c r="AC1504" i="1"/>
  <c r="AF1504" i="1"/>
  <c r="AG1504" i="1"/>
  <c r="AB1505" i="1"/>
  <c r="AC1505" i="1"/>
  <c r="AF1505" i="1"/>
  <c r="AG1505" i="1"/>
  <c r="AB1506" i="1"/>
  <c r="AC1506" i="1"/>
  <c r="AF1506" i="1"/>
  <c r="AG1506" i="1"/>
  <c r="AB1507" i="1"/>
  <c r="AC1507" i="1"/>
  <c r="AF1507" i="1"/>
  <c r="AG1507" i="1"/>
  <c r="AB1508" i="1"/>
  <c r="AC1508" i="1"/>
  <c r="AF1508" i="1"/>
  <c r="AG1508" i="1"/>
  <c r="AB1509" i="1"/>
  <c r="AC1509" i="1"/>
  <c r="AF1509" i="1"/>
  <c r="AG1509" i="1"/>
  <c r="AB1510" i="1"/>
  <c r="AC1510" i="1"/>
  <c r="AF1510" i="1"/>
  <c r="AG1510" i="1"/>
  <c r="AB1511" i="1"/>
  <c r="AC1511" i="1"/>
  <c r="AF1511" i="1"/>
  <c r="AG1511" i="1"/>
  <c r="AB1512" i="1"/>
  <c r="AC1512" i="1"/>
  <c r="AF1512" i="1"/>
  <c r="AG1512" i="1"/>
  <c r="AB1513" i="1"/>
  <c r="AC1513" i="1"/>
  <c r="AF1513" i="1"/>
  <c r="AG1513" i="1"/>
  <c r="AB1514" i="1"/>
  <c r="AC1514" i="1"/>
  <c r="AF1514" i="1"/>
  <c r="AG1514" i="1"/>
  <c r="AB1515" i="1"/>
  <c r="AC1515" i="1"/>
  <c r="AF1515" i="1"/>
  <c r="AG1515" i="1"/>
  <c r="AB1516" i="1"/>
  <c r="AC1516" i="1"/>
  <c r="AF1516" i="1"/>
  <c r="AG1516" i="1"/>
  <c r="AB1517" i="1"/>
  <c r="AC1517" i="1"/>
  <c r="AF1517" i="1"/>
  <c r="AG1517" i="1"/>
  <c r="AB1518" i="1"/>
  <c r="AC1518" i="1"/>
  <c r="AF1518" i="1"/>
  <c r="AG1518" i="1"/>
  <c r="AB1519" i="1"/>
  <c r="AC1519" i="1"/>
  <c r="AF1519" i="1"/>
  <c r="AG1519" i="1"/>
  <c r="AB1520" i="1"/>
  <c r="AC1520" i="1"/>
  <c r="AF1520" i="1"/>
  <c r="AG1520" i="1"/>
  <c r="AB1521" i="1"/>
  <c r="AC1521" i="1"/>
  <c r="AF1521" i="1"/>
  <c r="AG1521" i="1"/>
  <c r="AB1522" i="1"/>
  <c r="AC1522" i="1"/>
  <c r="AF1522" i="1"/>
  <c r="AG1522" i="1"/>
  <c r="AB1523" i="1"/>
  <c r="AC1523" i="1"/>
  <c r="AF1523" i="1"/>
  <c r="AG1523" i="1"/>
  <c r="AB1524" i="1"/>
  <c r="AC1524" i="1"/>
  <c r="AF1524" i="1"/>
  <c r="AG1524" i="1"/>
  <c r="AB1525" i="1"/>
  <c r="AC1525" i="1"/>
  <c r="AF1525" i="1"/>
  <c r="AG1525" i="1"/>
  <c r="AB1526" i="1"/>
  <c r="AC1526" i="1"/>
  <c r="AF1526" i="1"/>
  <c r="AG1526" i="1"/>
  <c r="AB1527" i="1"/>
  <c r="AC1527" i="1"/>
  <c r="AF1527" i="1"/>
  <c r="AG1527" i="1"/>
  <c r="AB1528" i="1"/>
  <c r="AC1528" i="1"/>
  <c r="AF1528" i="1"/>
  <c r="AG1528" i="1"/>
  <c r="AB1529" i="1"/>
  <c r="AC1529" i="1"/>
  <c r="AF1529" i="1"/>
  <c r="AG1529" i="1"/>
  <c r="AB1530" i="1"/>
  <c r="AC1530" i="1"/>
  <c r="AF1530" i="1"/>
  <c r="AG1530" i="1"/>
  <c r="AB1531" i="1"/>
  <c r="AC1531" i="1"/>
  <c r="AF1531" i="1"/>
  <c r="AG1531" i="1"/>
  <c r="AB1532" i="1"/>
  <c r="AC1532" i="1"/>
  <c r="AF1532" i="1"/>
  <c r="AG1532" i="1"/>
  <c r="AB1533" i="1"/>
  <c r="AC1533" i="1"/>
  <c r="AF1533" i="1"/>
  <c r="AG1533" i="1"/>
  <c r="AB1534" i="1"/>
  <c r="AC1534" i="1"/>
  <c r="AF1534" i="1"/>
  <c r="AG1534" i="1"/>
  <c r="AB1535" i="1"/>
  <c r="AC1535" i="1"/>
  <c r="AB1536" i="1"/>
  <c r="AC1536" i="1"/>
  <c r="AB1537" i="1"/>
  <c r="AC1537" i="1"/>
  <c r="AB1538" i="1"/>
  <c r="AC1538" i="1"/>
  <c r="AB1539" i="1"/>
  <c r="AC1539" i="1"/>
  <c r="AB1540" i="1"/>
  <c r="AC1540" i="1"/>
  <c r="AF1540" i="1"/>
  <c r="AG1540" i="1"/>
  <c r="AB1541" i="1"/>
  <c r="AC1541" i="1"/>
  <c r="AF1541" i="1"/>
  <c r="AG1541" i="1"/>
  <c r="AB1542" i="1"/>
  <c r="AC1542" i="1"/>
  <c r="AF1542" i="1"/>
  <c r="AG1542" i="1"/>
  <c r="AB1543" i="1"/>
  <c r="AC1543" i="1"/>
  <c r="AF1543" i="1"/>
  <c r="AG1543" i="1"/>
  <c r="AB1544" i="1"/>
  <c r="AC1544" i="1"/>
  <c r="AF1544" i="1"/>
  <c r="AG1544" i="1"/>
  <c r="AB1545" i="1"/>
  <c r="AC1545" i="1"/>
  <c r="AF1545" i="1"/>
  <c r="AG1545" i="1"/>
  <c r="AB1546" i="1"/>
  <c r="AC1546" i="1"/>
  <c r="AF1546" i="1"/>
  <c r="AG1546" i="1"/>
  <c r="AB1547" i="1"/>
  <c r="AC1547" i="1"/>
  <c r="AF1547" i="1"/>
  <c r="AG1547" i="1"/>
  <c r="AB1548" i="1"/>
  <c r="AC1548" i="1"/>
  <c r="AF1548" i="1"/>
  <c r="AG1548" i="1"/>
  <c r="AB1549" i="1"/>
  <c r="AC1549" i="1"/>
  <c r="AF1549" i="1"/>
  <c r="AG1549" i="1"/>
  <c r="AB1550" i="1"/>
  <c r="AC1550" i="1"/>
  <c r="AF1550" i="1"/>
  <c r="AG1550" i="1"/>
  <c r="AB1551" i="1"/>
  <c r="AC1551" i="1"/>
  <c r="AF1551" i="1"/>
  <c r="AG1551" i="1"/>
  <c r="AB1552" i="1"/>
  <c r="AC1552" i="1"/>
  <c r="AF1552" i="1"/>
  <c r="AG1552" i="1"/>
  <c r="AB1553" i="1"/>
  <c r="AC1553" i="1"/>
  <c r="AB1554" i="1"/>
  <c r="AC1554" i="1"/>
  <c r="AB1555" i="1"/>
  <c r="AC1555" i="1"/>
  <c r="AF1555" i="1"/>
  <c r="AG1555" i="1"/>
  <c r="AB1556" i="1"/>
  <c r="AC1556" i="1"/>
  <c r="AF1556" i="1"/>
  <c r="AG1556" i="1"/>
  <c r="AB1557" i="1"/>
  <c r="AC1557" i="1"/>
  <c r="AF1557" i="1"/>
  <c r="AG1557" i="1"/>
  <c r="AB1558" i="1"/>
  <c r="AC1558" i="1"/>
  <c r="AF1558" i="1"/>
  <c r="AG1558" i="1"/>
  <c r="AB1559" i="1"/>
  <c r="AC1559" i="1"/>
  <c r="AF1559" i="1"/>
  <c r="AG1559" i="1"/>
  <c r="AB1560" i="1"/>
  <c r="AC1560" i="1"/>
  <c r="AF1560" i="1"/>
  <c r="AG1560" i="1"/>
  <c r="AB1561" i="1"/>
  <c r="AC1561" i="1"/>
  <c r="AF1561" i="1"/>
  <c r="AG1561" i="1"/>
  <c r="AB1562" i="1"/>
  <c r="AC1562" i="1"/>
  <c r="AF1562" i="1"/>
  <c r="AG1562" i="1"/>
  <c r="AB1563" i="1"/>
  <c r="AC1563" i="1"/>
  <c r="AF1563" i="1"/>
  <c r="AG1563" i="1"/>
  <c r="AB1564" i="1"/>
  <c r="AC1564" i="1"/>
  <c r="AF1564" i="1"/>
  <c r="AG1564" i="1"/>
  <c r="AB1565" i="1"/>
  <c r="AC1565" i="1"/>
  <c r="AF1565" i="1"/>
  <c r="AG1565" i="1"/>
  <c r="AB1566" i="1"/>
  <c r="AC1566" i="1"/>
  <c r="AB1567" i="1"/>
  <c r="AC1567" i="1"/>
  <c r="AB1568" i="1"/>
  <c r="AC1568" i="1"/>
  <c r="AB1569" i="1"/>
  <c r="AC1569" i="1"/>
  <c r="AB1570" i="1"/>
  <c r="AC1570" i="1"/>
  <c r="AB1571" i="1"/>
  <c r="AC1571" i="1"/>
  <c r="AF1571" i="1"/>
  <c r="AG1571" i="1"/>
  <c r="AB1572" i="1"/>
  <c r="AC1572" i="1"/>
  <c r="AF1572" i="1"/>
  <c r="AG1572" i="1"/>
  <c r="AB1573" i="1"/>
  <c r="AC1573" i="1"/>
  <c r="AF1573" i="1"/>
  <c r="AG1573" i="1"/>
  <c r="AB1574" i="1"/>
  <c r="AC1574" i="1"/>
  <c r="AF1574" i="1"/>
  <c r="AG1574" i="1"/>
  <c r="AB1575" i="1"/>
  <c r="AC1575" i="1"/>
  <c r="AF1575" i="1"/>
  <c r="AG1575" i="1"/>
  <c r="AB1576" i="1"/>
  <c r="AC1576" i="1"/>
  <c r="AF1576" i="1"/>
  <c r="AG1576" i="1"/>
  <c r="AB1577" i="1"/>
  <c r="AC1577" i="1"/>
  <c r="AF1577" i="1"/>
  <c r="AG1577" i="1"/>
  <c r="AB1578" i="1"/>
  <c r="AC1578" i="1"/>
  <c r="AB1579" i="1"/>
  <c r="AC1579" i="1"/>
  <c r="AF1579" i="1"/>
  <c r="AG1579" i="1"/>
  <c r="AB1580" i="1"/>
  <c r="AC1580" i="1"/>
  <c r="AF1580" i="1"/>
  <c r="AG1580" i="1"/>
  <c r="AB1581" i="1"/>
  <c r="AC1581" i="1"/>
  <c r="AF1581" i="1"/>
  <c r="AG1581" i="1"/>
  <c r="AB1582" i="1"/>
  <c r="AC1582" i="1"/>
  <c r="AF1582" i="1"/>
  <c r="AG1582" i="1"/>
  <c r="AB1583" i="1"/>
  <c r="AC1583" i="1"/>
  <c r="AF1583" i="1"/>
  <c r="AG1583" i="1"/>
  <c r="AB1584" i="1"/>
  <c r="AC1584" i="1"/>
  <c r="AF1584" i="1"/>
  <c r="AG1584" i="1"/>
  <c r="AB1585" i="1"/>
  <c r="AC1585" i="1"/>
  <c r="W1763" i="1" l="1"/>
  <c r="W1762" i="1"/>
  <c r="W1761" i="1"/>
  <c r="W1760" i="1"/>
  <c r="N1016" i="5"/>
  <c r="N1015" i="5"/>
  <c r="I1015" i="5" s="1"/>
  <c r="E1015" i="5"/>
  <c r="E1016" i="5"/>
  <c r="AB467" i="1"/>
  <c r="AC467" i="1"/>
  <c r="AF467" i="1"/>
  <c r="AG467" i="1"/>
  <c r="W1759" i="1"/>
  <c r="W1758" i="1"/>
  <c r="W1749" i="1"/>
  <c r="N1013" i="5"/>
  <c r="I1013" i="5" s="1"/>
  <c r="N1014" i="5"/>
  <c r="I1014" i="5" s="1"/>
  <c r="E1012" i="5"/>
  <c r="E1013" i="5"/>
  <c r="E1014" i="5"/>
  <c r="W1757" i="1" l="1"/>
  <c r="W1756" i="1"/>
  <c r="W1755" i="1"/>
  <c r="W1754" i="1"/>
  <c r="W1753" i="1"/>
  <c r="W1752" i="1"/>
  <c r="W1751" i="1"/>
  <c r="W1750" i="1"/>
  <c r="W1748" i="1"/>
  <c r="W1747" i="1"/>
  <c r="W1746" i="1"/>
  <c r="N1012" i="5"/>
  <c r="G1717" i="1" l="1"/>
  <c r="G1718" i="1"/>
  <c r="G1714" i="1"/>
  <c r="G1719" i="1"/>
  <c r="G1720" i="1"/>
  <c r="G1721" i="1"/>
  <c r="G1722" i="1"/>
  <c r="G1723" i="1"/>
  <c r="G1725" i="1"/>
  <c r="G1726" i="1"/>
  <c r="G1727" i="1"/>
  <c r="G1728" i="1"/>
  <c r="G1729" i="1"/>
  <c r="G1730" i="1"/>
  <c r="G1731" i="1"/>
  <c r="G1732" i="1"/>
  <c r="G1733" i="1"/>
  <c r="G1734" i="1"/>
  <c r="G1735" i="1"/>
  <c r="G1736" i="1"/>
  <c r="B1716" i="1"/>
  <c r="B1712" i="1"/>
  <c r="B1711" i="1"/>
  <c r="B1713" i="1"/>
  <c r="B1710" i="1"/>
  <c r="B1717" i="1"/>
  <c r="B1718" i="1"/>
  <c r="B1714" i="1"/>
  <c r="B1719" i="1"/>
  <c r="B1720" i="1"/>
  <c r="B1721" i="1"/>
  <c r="B1722" i="1"/>
  <c r="B1723" i="1"/>
  <c r="W1724" i="1" s="1"/>
  <c r="B1725" i="1"/>
  <c r="B1726" i="1"/>
  <c r="B1715" i="1" l="1"/>
  <c r="B1690" i="1"/>
  <c r="B1652" i="1"/>
  <c r="G1715" i="1"/>
  <c r="G1716" i="1"/>
  <c r="G1712" i="1"/>
  <c r="G1711" i="1"/>
  <c r="G1713" i="1"/>
  <c r="G1710" i="1"/>
  <c r="B1709" i="1"/>
  <c r="W1722" i="1"/>
  <c r="W1723" i="1"/>
  <c r="W1726" i="1"/>
  <c r="W1728" i="1"/>
  <c r="W1730" i="1"/>
  <c r="W1731" i="1"/>
  <c r="W1732" i="1"/>
  <c r="W1733" i="1"/>
  <c r="W1734" i="1"/>
  <c r="W1735" i="1"/>
  <c r="W1736" i="1"/>
  <c r="W1737" i="1"/>
  <c r="W1738" i="1"/>
  <c r="W1739" i="1"/>
  <c r="W1740" i="1"/>
  <c r="W1742" i="1"/>
  <c r="W1743" i="1"/>
  <c r="W1744" i="1"/>
  <c r="W1745" i="1"/>
  <c r="W1729" i="1"/>
  <c r="W1727" i="1"/>
  <c r="W1725" i="1"/>
  <c r="N1005" i="5"/>
  <c r="N1006" i="5"/>
  <c r="N1007" i="5"/>
  <c r="N1008" i="5"/>
  <c r="N1009" i="5"/>
  <c r="N1010" i="5"/>
  <c r="N1011" i="5"/>
  <c r="E1006" i="5"/>
  <c r="E1007" i="5"/>
  <c r="E1008" i="5"/>
  <c r="E1009" i="5"/>
  <c r="E1010" i="5"/>
  <c r="E1011" i="5"/>
  <c r="B1672" i="1"/>
  <c r="N1003" i="5"/>
  <c r="N1004" i="5"/>
  <c r="E1005" i="5"/>
  <c r="E1004" i="5"/>
  <c r="E1003" i="5"/>
  <c r="N998" i="5"/>
  <c r="N999" i="5"/>
  <c r="I999" i="5" s="1"/>
  <c r="N1000" i="5"/>
  <c r="I1000" i="5" s="1"/>
  <c r="N1001" i="5"/>
  <c r="I1001" i="5" s="1"/>
  <c r="N1002" i="5"/>
  <c r="I1002" i="5" s="1"/>
  <c r="E996" i="5" l="1"/>
  <c r="E997" i="5"/>
  <c r="E998" i="5"/>
  <c r="N997" i="5"/>
  <c r="N996" i="5"/>
  <c r="W1721" i="1"/>
  <c r="W1720" i="1"/>
  <c r="W1719" i="1"/>
  <c r="W1714" i="1"/>
  <c r="W1718" i="1"/>
  <c r="W1717" i="1"/>
  <c r="G1652" i="1"/>
  <c r="W1710" i="1" l="1"/>
  <c r="W1713" i="1"/>
  <c r="W1711" i="1"/>
  <c r="W1712" i="1"/>
  <c r="W1716" i="1"/>
  <c r="W1715" i="1"/>
  <c r="G1690" i="1"/>
  <c r="W1690" i="1"/>
  <c r="E994" i="5"/>
  <c r="E993" i="5"/>
  <c r="N993" i="5"/>
  <c r="N994" i="5"/>
  <c r="N995" i="5"/>
  <c r="E992" i="5"/>
  <c r="N990" i="5"/>
  <c r="N991" i="5"/>
  <c r="N992" i="5"/>
  <c r="G1687" i="1"/>
  <c r="G1709" i="1"/>
  <c r="G1706" i="1"/>
  <c r="B1683" i="1"/>
  <c r="W1683" i="1" s="1"/>
  <c r="B1706" i="1"/>
  <c r="W1706" i="1" s="1"/>
  <c r="B1680" i="1"/>
  <c r="B1681" i="1"/>
  <c r="B1688" i="1"/>
  <c r="W1688" i="1" s="1"/>
  <c r="B1689" i="1"/>
  <c r="W1689" i="1" s="1"/>
  <c r="B1701" i="1"/>
  <c r="W1701" i="1" s="1"/>
  <c r="B1698" i="1"/>
  <c r="W1698" i="1" s="1"/>
  <c r="B1691" i="1"/>
  <c r="W1691" i="1" s="1"/>
  <c r="B1692" i="1"/>
  <c r="W1692" i="1" s="1"/>
  <c r="B1699" i="1"/>
  <c r="W1699" i="1" s="1"/>
  <c r="B1702" i="1"/>
  <c r="W1702" i="1" s="1"/>
  <c r="B1693" i="1"/>
  <c r="W1693" i="1" s="1"/>
  <c r="B1703" i="1"/>
  <c r="W1703" i="1" s="1"/>
  <c r="B1694" i="1"/>
  <c r="W1694" i="1" s="1"/>
  <c r="B1704" i="1"/>
  <c r="W1704" i="1" s="1"/>
  <c r="B1705" i="1"/>
  <c r="W1705" i="1" s="1"/>
  <c r="B1695" i="1"/>
  <c r="W1695" i="1" s="1"/>
  <c r="B1696" i="1"/>
  <c r="W1696" i="1" s="1"/>
  <c r="B1682" i="1"/>
  <c r="W1682" i="1" s="1"/>
  <c r="B1684" i="1"/>
  <c r="W1684" i="1" s="1"/>
  <c r="B1697" i="1"/>
  <c r="W1697" i="1" s="1"/>
  <c r="B1685" i="1"/>
  <c r="W1685" i="1" s="1"/>
  <c r="B1686" i="1"/>
  <c r="W1686" i="1" s="1"/>
  <c r="B1707" i="1"/>
  <c r="W1707" i="1" s="1"/>
  <c r="B1700" i="1"/>
  <c r="W1700" i="1" s="1"/>
  <c r="W1709" i="1"/>
  <c r="B1687" i="1"/>
  <c r="W1687" i="1" s="1"/>
  <c r="B1670" i="1"/>
  <c r="B1675" i="1"/>
  <c r="B1677" i="1"/>
  <c r="B1678" i="1"/>
  <c r="B1679" i="1"/>
  <c r="G1675" i="1"/>
  <c r="G1677" i="1"/>
  <c r="G1678" i="1"/>
  <c r="G1679" i="1"/>
  <c r="G1680" i="1"/>
  <c r="G1681" i="1"/>
  <c r="G1688" i="1"/>
  <c r="G1689" i="1"/>
  <c r="G1701" i="1"/>
  <c r="G1698" i="1"/>
  <c r="G1691" i="1"/>
  <c r="G1692" i="1"/>
  <c r="G1699" i="1"/>
  <c r="G1702" i="1"/>
  <c r="G1693" i="1"/>
  <c r="G1703" i="1"/>
  <c r="G1694" i="1"/>
  <c r="G1704" i="1"/>
  <c r="G1705" i="1"/>
  <c r="G1695" i="1"/>
  <c r="G1696" i="1"/>
  <c r="G1682" i="1"/>
  <c r="G1683" i="1"/>
  <c r="G1684" i="1"/>
  <c r="G1697" i="1"/>
  <c r="G1685" i="1"/>
  <c r="G1686" i="1"/>
  <c r="G1707" i="1"/>
  <c r="G1700" i="1"/>
  <c r="N978" i="5"/>
  <c r="I978" i="5" s="1"/>
  <c r="N979" i="5"/>
  <c r="N980" i="5"/>
  <c r="N981" i="5"/>
  <c r="N982" i="5"/>
  <c r="N983" i="5"/>
  <c r="N984" i="5"/>
  <c r="N985" i="5"/>
  <c r="I985" i="5" s="1"/>
  <c r="N986" i="5"/>
  <c r="I986" i="5" s="1"/>
  <c r="N987" i="5"/>
  <c r="I987" i="5" s="1"/>
  <c r="N988" i="5"/>
  <c r="I988" i="5" s="1"/>
  <c r="N989" i="5"/>
  <c r="E990" i="5"/>
  <c r="E989" i="5"/>
  <c r="E986" i="5"/>
  <c r="E985" i="5"/>
  <c r="E984" i="5"/>
  <c r="E983" i="5"/>
  <c r="E982" i="5"/>
  <c r="E981" i="5"/>
  <c r="E980" i="5"/>
  <c r="E979" i="5"/>
  <c r="W1675" i="1" l="1"/>
  <c r="W1677" i="1"/>
  <c r="W1678" i="1"/>
  <c r="W1679" i="1"/>
  <c r="W1680" i="1"/>
  <c r="W1681" i="1"/>
  <c r="B1665" i="1"/>
  <c r="W1665" i="1" s="1"/>
  <c r="B1666" i="1"/>
  <c r="W1666" i="1" s="1"/>
  <c r="B1671" i="1"/>
  <c r="W1671" i="1" s="1"/>
  <c r="W1672" i="1"/>
  <c r="B1667" i="1"/>
  <c r="W1667" i="1" s="1"/>
  <c r="B1668" i="1"/>
  <c r="W1668" i="1" s="1"/>
  <c r="B1669" i="1"/>
  <c r="W1669" i="1" s="1"/>
  <c r="B1676" i="1"/>
  <c r="W1676" i="1" s="1"/>
  <c r="W1670" i="1"/>
  <c r="G1670" i="1"/>
  <c r="G1676" i="1"/>
  <c r="G1669" i="1"/>
  <c r="G1668" i="1"/>
  <c r="G1667" i="1"/>
  <c r="G1672" i="1"/>
  <c r="G1671" i="1"/>
  <c r="G1666" i="1"/>
  <c r="G1665" i="1"/>
  <c r="G1659" i="1"/>
  <c r="G1660" i="1"/>
  <c r="G1661" i="1"/>
  <c r="G1662" i="1"/>
  <c r="G1663" i="1"/>
  <c r="G1673" i="1"/>
  <c r="G1674" i="1"/>
  <c r="G1664" i="1"/>
  <c r="B1659" i="1"/>
  <c r="B1660" i="1"/>
  <c r="B1661" i="1"/>
  <c r="B1662" i="1"/>
  <c r="B1663" i="1"/>
  <c r="B1673" i="1"/>
  <c r="B1674" i="1"/>
  <c r="B1664" i="1"/>
  <c r="E973" i="5" l="1"/>
  <c r="E974" i="5"/>
  <c r="E975" i="5"/>
  <c r="E976" i="5"/>
  <c r="N973" i="5"/>
  <c r="N974" i="5"/>
  <c r="N975" i="5"/>
  <c r="N976" i="5"/>
  <c r="N977" i="5"/>
  <c r="N967" i="5"/>
  <c r="N968" i="5"/>
  <c r="N969" i="5"/>
  <c r="I969" i="5" s="1"/>
  <c r="N970" i="5"/>
  <c r="I970" i="5" s="1"/>
  <c r="N971" i="5"/>
  <c r="I971" i="5" s="1"/>
  <c r="N972" i="5"/>
  <c r="I972" i="5" s="1"/>
  <c r="E969" i="5"/>
  <c r="E970" i="5"/>
  <c r="E971" i="5"/>
  <c r="E972" i="5"/>
  <c r="W1664" i="1"/>
  <c r="W1674" i="1"/>
  <c r="W1673" i="1"/>
  <c r="W1663" i="1"/>
  <c r="W1662" i="1"/>
  <c r="W1661" i="1"/>
  <c r="W1660" i="1"/>
  <c r="G1658" i="1" l="1"/>
  <c r="G1657" i="1"/>
  <c r="G1656" i="1"/>
  <c r="G1655" i="1"/>
  <c r="G1654" i="1"/>
  <c r="G1653" i="1"/>
  <c r="B1658" i="1"/>
  <c r="W1658" i="1" s="1"/>
  <c r="B1657" i="1"/>
  <c r="W1657" i="1" s="1"/>
  <c r="B1656" i="1"/>
  <c r="W1656" i="1" s="1"/>
  <c r="B1655" i="1"/>
  <c r="W1655" i="1" s="1"/>
  <c r="B1654" i="1"/>
  <c r="W1654" i="1" s="1"/>
  <c r="B1653" i="1"/>
  <c r="W1653" i="1" s="1"/>
  <c r="W1659" i="1"/>
  <c r="N964" i="5"/>
  <c r="N965" i="5"/>
  <c r="I965" i="5" s="1"/>
  <c r="N966" i="5"/>
  <c r="E964" i="5"/>
  <c r="E965" i="5"/>
  <c r="E966" i="5"/>
  <c r="E967" i="5"/>
  <c r="E968" i="5"/>
  <c r="B1646" i="1"/>
  <c r="W1646" i="1" s="1"/>
  <c r="B1647" i="1"/>
  <c r="W1647" i="1" s="1"/>
  <c r="B1648" i="1"/>
  <c r="W1648" i="1" s="1"/>
  <c r="B1649" i="1"/>
  <c r="W1649" i="1" s="1"/>
  <c r="B1650" i="1"/>
  <c r="W1650" i="1" s="1"/>
  <c r="B1651" i="1"/>
  <c r="W1651" i="1" s="1"/>
  <c r="W1652" i="1"/>
  <c r="N942" i="5"/>
  <c r="N943" i="5"/>
  <c r="N944" i="5"/>
  <c r="N945" i="5"/>
  <c r="N946" i="5"/>
  <c r="N947" i="5"/>
  <c r="N948" i="5"/>
  <c r="N949" i="5"/>
  <c r="N950" i="5"/>
  <c r="N951" i="5"/>
  <c r="N952" i="5"/>
  <c r="N953" i="5"/>
  <c r="N954" i="5"/>
  <c r="N955" i="5"/>
  <c r="N956" i="5"/>
  <c r="N957" i="5"/>
  <c r="N958" i="5"/>
  <c r="I958" i="5" s="1"/>
  <c r="N959" i="5"/>
  <c r="I959" i="5" s="1"/>
  <c r="N960" i="5"/>
  <c r="I960" i="5" s="1"/>
  <c r="N961" i="5"/>
  <c r="I961" i="5" s="1"/>
  <c r="N962" i="5"/>
  <c r="I962" i="5" s="1"/>
  <c r="N963" i="5"/>
  <c r="E957" i="5"/>
  <c r="E958" i="5"/>
  <c r="E959" i="5"/>
  <c r="E960" i="5"/>
  <c r="E961" i="5"/>
  <c r="E962" i="5"/>
  <c r="E963" i="5"/>
  <c r="E942" i="5"/>
  <c r="E943" i="5"/>
  <c r="E944" i="5"/>
  <c r="E945" i="5"/>
  <c r="E946" i="5"/>
  <c r="E947" i="5"/>
  <c r="E948" i="5"/>
  <c r="E949" i="5"/>
  <c r="E950" i="5"/>
  <c r="E951" i="5"/>
  <c r="E952" i="5"/>
  <c r="E953" i="5"/>
  <c r="E954" i="5"/>
  <c r="E955" i="5"/>
  <c r="E956" i="5"/>
  <c r="G1597" i="1"/>
  <c r="G1598" i="1"/>
  <c r="G1599" i="1"/>
  <c r="G1606" i="1"/>
  <c r="G1600" i="1"/>
  <c r="G1601" i="1"/>
  <c r="G1602" i="1"/>
  <c r="G1603" i="1"/>
  <c r="G1604" i="1"/>
  <c r="G1596" i="1"/>
  <c r="G1605" i="1"/>
  <c r="G1607" i="1"/>
  <c r="G1608" i="1"/>
  <c r="G1609" i="1"/>
  <c r="G1610" i="1"/>
  <c r="G1611" i="1"/>
  <c r="G1612" i="1"/>
  <c r="G1617" i="1"/>
  <c r="G1613" i="1"/>
  <c r="G1614" i="1"/>
  <c r="G1615" i="1"/>
  <c r="G1616" i="1"/>
  <c r="G1618" i="1"/>
  <c r="G1619" i="1"/>
  <c r="G1620" i="1"/>
  <c r="G1621" i="1"/>
  <c r="G1622" i="1"/>
  <c r="G1623" i="1"/>
  <c r="G1624" i="1"/>
  <c r="G1637" i="1"/>
  <c r="G1625" i="1"/>
  <c r="G1626" i="1"/>
  <c r="G1627" i="1"/>
  <c r="G1628" i="1"/>
  <c r="G1629" i="1"/>
  <c r="G1630" i="1"/>
  <c r="G1638" i="1"/>
  <c r="G1631" i="1"/>
  <c r="G1632" i="1"/>
  <c r="G1633" i="1"/>
  <c r="G1640" i="1"/>
  <c r="G1639" i="1"/>
  <c r="G1634" i="1"/>
  <c r="G1635" i="1"/>
  <c r="G1636" i="1"/>
  <c r="G1641" i="1"/>
  <c r="G1642" i="1"/>
  <c r="G1643" i="1"/>
  <c r="G1644" i="1"/>
  <c r="I933" i="5" s="1"/>
  <c r="G1645" i="1"/>
  <c r="I957" i="5" s="1"/>
  <c r="G1646" i="1"/>
  <c r="G1647" i="1"/>
  <c r="G1648" i="1"/>
  <c r="I938" i="5" s="1"/>
  <c r="G1649" i="1"/>
  <c r="G1650" i="1"/>
  <c r="G1651" i="1"/>
  <c r="B1644" i="1"/>
  <c r="W1644" i="1" s="1"/>
  <c r="B1643" i="1"/>
  <c r="W1643" i="1" s="1"/>
  <c r="B1642" i="1"/>
  <c r="W1642" i="1" s="1"/>
  <c r="B1641" i="1"/>
  <c r="W1641" i="1" s="1"/>
  <c r="B1635" i="1"/>
  <c r="W1635" i="1" s="1"/>
  <c r="B1634" i="1"/>
  <c r="W1634" i="1" s="1"/>
  <c r="B1633" i="1"/>
  <c r="W1633" i="1" s="1"/>
  <c r="B1629" i="1"/>
  <c r="W1629" i="1" s="1"/>
  <c r="B1626" i="1"/>
  <c r="W1626" i="1" s="1"/>
  <c r="B1619" i="1"/>
  <c r="W1619" i="1" s="1"/>
  <c r="B1618" i="1"/>
  <c r="W1618" i="1" s="1"/>
  <c r="B1615" i="1"/>
  <c r="W1615" i="1" s="1"/>
  <c r="B1604" i="1"/>
  <c r="N941" i="5"/>
  <c r="N933" i="5"/>
  <c r="N934" i="5"/>
  <c r="N935" i="5"/>
  <c r="I935" i="5" s="1"/>
  <c r="N936" i="5"/>
  <c r="I936" i="5" s="1"/>
  <c r="N937" i="5"/>
  <c r="I937" i="5" s="1"/>
  <c r="N938" i="5"/>
  <c r="N939" i="5"/>
  <c r="I939" i="5" s="1"/>
  <c r="N940" i="5"/>
  <c r="I940" i="5" s="1"/>
  <c r="B1630" i="1"/>
  <c r="W1630" i="1" s="1"/>
  <c r="B1638" i="1"/>
  <c r="W1638" i="1" s="1"/>
  <c r="B1631" i="1"/>
  <c r="W1631" i="1" s="1"/>
  <c r="B1632" i="1"/>
  <c r="W1632" i="1" s="1"/>
  <c r="B1640" i="1"/>
  <c r="W1640" i="1" s="1"/>
  <c r="B1639" i="1"/>
  <c r="W1639" i="1" s="1"/>
  <c r="B1636" i="1"/>
  <c r="W1636" i="1" s="1"/>
  <c r="B1645" i="1"/>
  <c r="W1645" i="1" s="1"/>
  <c r="I720" i="5"/>
  <c r="N931" i="5"/>
  <c r="I931" i="5" s="1"/>
  <c r="N925" i="5"/>
  <c r="N926" i="5"/>
  <c r="N927" i="5"/>
  <c r="N928" i="5"/>
  <c r="N929" i="5"/>
  <c r="N930" i="5"/>
  <c r="N932" i="5"/>
  <c r="I932" i="5" s="1"/>
  <c r="B1620" i="1"/>
  <c r="W1620" i="1" s="1"/>
  <c r="B1621" i="1"/>
  <c r="W1621" i="1" s="1"/>
  <c r="B1622" i="1"/>
  <c r="W1622" i="1" s="1"/>
  <c r="B1623" i="1"/>
  <c r="W1623" i="1" s="1"/>
  <c r="B1624" i="1"/>
  <c r="W1624" i="1" s="1"/>
  <c r="B1637" i="1"/>
  <c r="W1637" i="1" s="1"/>
  <c r="B1625" i="1"/>
  <c r="W1625" i="1" s="1"/>
  <c r="B1627" i="1"/>
  <c r="W1627" i="1" s="1"/>
  <c r="B1628" i="1"/>
  <c r="W1628" i="1" s="1"/>
  <c r="N909" i="5"/>
  <c r="N910" i="5"/>
  <c r="N911" i="5"/>
  <c r="N912" i="5"/>
  <c r="I912" i="5" s="1"/>
  <c r="N913" i="5"/>
  <c r="N914" i="5"/>
  <c r="N915" i="5"/>
  <c r="N916" i="5"/>
  <c r="N917" i="5"/>
  <c r="N918" i="5"/>
  <c r="N919" i="5"/>
  <c r="N920" i="5"/>
  <c r="N921" i="5"/>
  <c r="N922" i="5"/>
  <c r="N923" i="5"/>
  <c r="N924" i="5"/>
  <c r="B1614" i="1"/>
  <c r="W1614" i="1" s="1"/>
  <c r="B1605" i="1"/>
  <c r="B1607" i="1"/>
  <c r="W1607" i="1" s="1"/>
  <c r="B1608" i="1"/>
  <c r="W1608" i="1" s="1"/>
  <c r="B1609" i="1"/>
  <c r="W1609" i="1" s="1"/>
  <c r="B1610" i="1"/>
  <c r="W1610" i="1" s="1"/>
  <c r="B1611" i="1"/>
  <c r="W1611" i="1" s="1"/>
  <c r="B1612" i="1"/>
  <c r="W1612" i="1" s="1"/>
  <c r="B1617" i="1"/>
  <c r="W1617" i="1" s="1"/>
  <c r="B1613" i="1"/>
  <c r="W1613" i="1" s="1"/>
  <c r="B1616" i="1"/>
  <c r="W1616" i="1" s="1"/>
  <c r="N894" i="5"/>
  <c r="I894" i="5" s="1"/>
  <c r="N895" i="5"/>
  <c r="I895" i="5" s="1"/>
  <c r="N896" i="5"/>
  <c r="I896" i="5" s="1"/>
  <c r="N897" i="5"/>
  <c r="I897" i="5" s="1"/>
  <c r="N898" i="5"/>
  <c r="N899" i="5"/>
  <c r="N900" i="5"/>
  <c r="N901" i="5"/>
  <c r="N902" i="5"/>
  <c r="N903" i="5"/>
  <c r="N904" i="5"/>
  <c r="I904" i="5" s="1"/>
  <c r="N905" i="5"/>
  <c r="I905" i="5" s="1"/>
  <c r="N906" i="5"/>
  <c r="N907" i="5"/>
  <c r="I907" i="5" s="1"/>
  <c r="N908" i="5"/>
  <c r="I908" i="5" s="1"/>
  <c r="N888" i="5"/>
  <c r="N889" i="5"/>
  <c r="I889" i="5" s="1"/>
  <c r="N890" i="5"/>
  <c r="I890" i="5" s="1"/>
  <c r="N891" i="5"/>
  <c r="I891" i="5" s="1"/>
  <c r="N892" i="5"/>
  <c r="I892" i="5" s="1"/>
  <c r="N893" i="5"/>
  <c r="I893" i="5" s="1"/>
  <c r="T21" i="3"/>
  <c r="AB172" i="1"/>
  <c r="AC172" i="1"/>
  <c r="AF172" i="1"/>
  <c r="AG172" i="1"/>
  <c r="AB173" i="1"/>
  <c r="AC173" i="1"/>
  <c r="AF173" i="1"/>
  <c r="AG173" i="1"/>
  <c r="AB174" i="1"/>
  <c r="AC174" i="1"/>
  <c r="AF174" i="1"/>
  <c r="AG174" i="1"/>
  <c r="AB175" i="1"/>
  <c r="AC175" i="1"/>
  <c r="AF175" i="1"/>
  <c r="AG175" i="1"/>
  <c r="AB176" i="1"/>
  <c r="AC176" i="1"/>
  <c r="AF176" i="1"/>
  <c r="AG176" i="1"/>
  <c r="AB177" i="1"/>
  <c r="AC177" i="1"/>
  <c r="AF177" i="1"/>
  <c r="AG177" i="1"/>
  <c r="AB178" i="1"/>
  <c r="AC178" i="1"/>
  <c r="AF178" i="1"/>
  <c r="AG178" i="1"/>
  <c r="AB179" i="1"/>
  <c r="AC179" i="1"/>
  <c r="AF179" i="1"/>
  <c r="AG179" i="1"/>
  <c r="AB180" i="1"/>
  <c r="AC180" i="1"/>
  <c r="AF180" i="1"/>
  <c r="AG180" i="1"/>
  <c r="AB181" i="1"/>
  <c r="AC181" i="1"/>
  <c r="AF181" i="1"/>
  <c r="AG181" i="1"/>
  <c r="AB182" i="1"/>
  <c r="AC182" i="1"/>
  <c r="AF182" i="1"/>
  <c r="AG182" i="1"/>
  <c r="AB183" i="1"/>
  <c r="AC183" i="1"/>
  <c r="AF183" i="1"/>
  <c r="AG183" i="1"/>
  <c r="AB184" i="1"/>
  <c r="AC184" i="1"/>
  <c r="AF184" i="1"/>
  <c r="AG184" i="1"/>
  <c r="AB185" i="1"/>
  <c r="AC185" i="1"/>
  <c r="AF185" i="1"/>
  <c r="AG185" i="1"/>
  <c r="AB186" i="1"/>
  <c r="AC186" i="1"/>
  <c r="AF186" i="1"/>
  <c r="AG186" i="1"/>
  <c r="AB187" i="1"/>
  <c r="AC187" i="1"/>
  <c r="AF187" i="1"/>
  <c r="AG187" i="1"/>
  <c r="AB188" i="1"/>
  <c r="AC188" i="1"/>
  <c r="AF188" i="1"/>
  <c r="AG188" i="1"/>
  <c r="AB189" i="1"/>
  <c r="AC189" i="1"/>
  <c r="AF189" i="1"/>
  <c r="AG189" i="1"/>
  <c r="AB190" i="1"/>
  <c r="AC190" i="1"/>
  <c r="AF190" i="1"/>
  <c r="AG190" i="1"/>
  <c r="AB191" i="1"/>
  <c r="AC191" i="1"/>
  <c r="AF191" i="1"/>
  <c r="AG191" i="1"/>
  <c r="AB192" i="1"/>
  <c r="AC192" i="1"/>
  <c r="AF192" i="1"/>
  <c r="AG192" i="1"/>
  <c r="AB193" i="1"/>
  <c r="AC193" i="1"/>
  <c r="AF193" i="1"/>
  <c r="AG193" i="1"/>
  <c r="AB194" i="1"/>
  <c r="AC194" i="1"/>
  <c r="AF194" i="1"/>
  <c r="AG194" i="1"/>
  <c r="AB195" i="1"/>
  <c r="AC195" i="1"/>
  <c r="AF195" i="1"/>
  <c r="AG195" i="1"/>
  <c r="AB196" i="1"/>
  <c r="AC196" i="1"/>
  <c r="AF196" i="1"/>
  <c r="AG196" i="1"/>
  <c r="AB197" i="1"/>
  <c r="AC197" i="1"/>
  <c r="AF197" i="1"/>
  <c r="AG197" i="1"/>
  <c r="AB198" i="1"/>
  <c r="AC198" i="1"/>
  <c r="AF198" i="1"/>
  <c r="AG198" i="1"/>
  <c r="AB199" i="1"/>
  <c r="AC199" i="1"/>
  <c r="AF199" i="1"/>
  <c r="AG199" i="1"/>
  <c r="AB200" i="1"/>
  <c r="AC200" i="1"/>
  <c r="AF200" i="1"/>
  <c r="AG200" i="1"/>
  <c r="AB201" i="1"/>
  <c r="AC201" i="1"/>
  <c r="AF201" i="1"/>
  <c r="AG201" i="1"/>
  <c r="AB202" i="1"/>
  <c r="AC202" i="1"/>
  <c r="AF202" i="1"/>
  <c r="AG202" i="1"/>
  <c r="AB203" i="1"/>
  <c r="AC203" i="1"/>
  <c r="AF203" i="1"/>
  <c r="AG203" i="1"/>
  <c r="AB204" i="1"/>
  <c r="AC204" i="1"/>
  <c r="AF204" i="1"/>
  <c r="AG204" i="1"/>
  <c r="AB205" i="1"/>
  <c r="AC205" i="1"/>
  <c r="AF205" i="1"/>
  <c r="AG205" i="1"/>
  <c r="AB206" i="1"/>
  <c r="AC206" i="1"/>
  <c r="AF206" i="1"/>
  <c r="AG206" i="1"/>
  <c r="AB207" i="1"/>
  <c r="AC207" i="1"/>
  <c r="AF207" i="1"/>
  <c r="AG207" i="1"/>
  <c r="AB208" i="1"/>
  <c r="AC208" i="1"/>
  <c r="AF208" i="1"/>
  <c r="AG208" i="1"/>
  <c r="AB209" i="1"/>
  <c r="AC209" i="1"/>
  <c r="AF209" i="1"/>
  <c r="AG209" i="1"/>
  <c r="AB210" i="1"/>
  <c r="AC210" i="1"/>
  <c r="AF210" i="1"/>
  <c r="AG210" i="1"/>
  <c r="AB211" i="1"/>
  <c r="AC211" i="1"/>
  <c r="AF211" i="1"/>
  <c r="AG211" i="1"/>
  <c r="AB212" i="1"/>
  <c r="AC212" i="1"/>
  <c r="AF212" i="1"/>
  <c r="AG212" i="1"/>
  <c r="AB213" i="1"/>
  <c r="AC213" i="1"/>
  <c r="AF213" i="1"/>
  <c r="AG213" i="1"/>
  <c r="AB214" i="1"/>
  <c r="AC214" i="1"/>
  <c r="AF214" i="1"/>
  <c r="AG214" i="1"/>
  <c r="AB215" i="1"/>
  <c r="AC215" i="1"/>
  <c r="AF215" i="1"/>
  <c r="AG215" i="1"/>
  <c r="AB216" i="1"/>
  <c r="AC216" i="1"/>
  <c r="AF216" i="1"/>
  <c r="AG216" i="1"/>
  <c r="AB217" i="1"/>
  <c r="AC217" i="1"/>
  <c r="AF217" i="1"/>
  <c r="AG217" i="1"/>
  <c r="AB218" i="1"/>
  <c r="AC218" i="1"/>
  <c r="AF218" i="1"/>
  <c r="AG218" i="1"/>
  <c r="AB219" i="1"/>
  <c r="AC219" i="1"/>
  <c r="AF219" i="1"/>
  <c r="AG219" i="1"/>
  <c r="AB220" i="1"/>
  <c r="AC220" i="1"/>
  <c r="AF220" i="1"/>
  <c r="AG220" i="1"/>
  <c r="AB221" i="1"/>
  <c r="AC221" i="1"/>
  <c r="AF221" i="1"/>
  <c r="AG221" i="1"/>
  <c r="AB222" i="1"/>
  <c r="AC222" i="1"/>
  <c r="AF222" i="1"/>
  <c r="AG222" i="1"/>
  <c r="AB223" i="1"/>
  <c r="AC223" i="1"/>
  <c r="AF223" i="1"/>
  <c r="AG223" i="1"/>
  <c r="AB224" i="1"/>
  <c r="AC224" i="1"/>
  <c r="AF224" i="1"/>
  <c r="AG224" i="1"/>
  <c r="AB225" i="1"/>
  <c r="AC225" i="1"/>
  <c r="AF225" i="1"/>
  <c r="AG225" i="1"/>
  <c r="AB226" i="1"/>
  <c r="AC226" i="1"/>
  <c r="AF226" i="1"/>
  <c r="AG226" i="1"/>
  <c r="AB227" i="1"/>
  <c r="AC227" i="1"/>
  <c r="AF227" i="1"/>
  <c r="AG227" i="1"/>
  <c r="AB228" i="1"/>
  <c r="AC228" i="1"/>
  <c r="AF228" i="1"/>
  <c r="AG228" i="1"/>
  <c r="AB229" i="1"/>
  <c r="AC229" i="1"/>
  <c r="AF229" i="1"/>
  <c r="AG229" i="1"/>
  <c r="AB230" i="1"/>
  <c r="AC230" i="1"/>
  <c r="AF230" i="1"/>
  <c r="AG230" i="1"/>
  <c r="AB231" i="1"/>
  <c r="AC231" i="1"/>
  <c r="AF231" i="1"/>
  <c r="AG231" i="1"/>
  <c r="AB232" i="1"/>
  <c r="AC232" i="1"/>
  <c r="AF232" i="1"/>
  <c r="AG232" i="1"/>
  <c r="AB233" i="1"/>
  <c r="AC233" i="1"/>
  <c r="AF233" i="1"/>
  <c r="AG233" i="1"/>
  <c r="AB234" i="1"/>
  <c r="AC234" i="1"/>
  <c r="AF234" i="1"/>
  <c r="AG234" i="1"/>
  <c r="AB235" i="1"/>
  <c r="AC235" i="1"/>
  <c r="AF235" i="1"/>
  <c r="AG235" i="1"/>
  <c r="AB236" i="1"/>
  <c r="AC236" i="1"/>
  <c r="AF236" i="1"/>
  <c r="AG236" i="1"/>
  <c r="AB237" i="1"/>
  <c r="AC237" i="1"/>
  <c r="AF237" i="1"/>
  <c r="AG237" i="1"/>
  <c r="AB238" i="1"/>
  <c r="AC238" i="1"/>
  <c r="AF238" i="1"/>
  <c r="AG238" i="1"/>
  <c r="AB239" i="1"/>
  <c r="AC239" i="1"/>
  <c r="AF239" i="1"/>
  <c r="AG239" i="1"/>
  <c r="AB240" i="1"/>
  <c r="AC240" i="1"/>
  <c r="AF240" i="1"/>
  <c r="AG240" i="1"/>
  <c r="AB241" i="1"/>
  <c r="AC241" i="1"/>
  <c r="AF241" i="1"/>
  <c r="AG241" i="1"/>
  <c r="AB242" i="1"/>
  <c r="AC242" i="1"/>
  <c r="AF242" i="1"/>
  <c r="AG242" i="1"/>
  <c r="AB243" i="1"/>
  <c r="AC243" i="1"/>
  <c r="AF243" i="1"/>
  <c r="AG243" i="1"/>
  <c r="AB244" i="1"/>
  <c r="AC244" i="1"/>
  <c r="AF244" i="1"/>
  <c r="AG244" i="1"/>
  <c r="AB245" i="1"/>
  <c r="AC245" i="1"/>
  <c r="AF245" i="1"/>
  <c r="AG245" i="1"/>
  <c r="AB246" i="1"/>
  <c r="AC246" i="1"/>
  <c r="AF246" i="1"/>
  <c r="AG246" i="1"/>
  <c r="AB247" i="1"/>
  <c r="AC247" i="1"/>
  <c r="AF247" i="1"/>
  <c r="AG247" i="1"/>
  <c r="AB248" i="1"/>
  <c r="AC248" i="1"/>
  <c r="AF248" i="1"/>
  <c r="AG248" i="1"/>
  <c r="AB249" i="1"/>
  <c r="AC249" i="1"/>
  <c r="AF249" i="1"/>
  <c r="AG249" i="1"/>
  <c r="AB250" i="1"/>
  <c r="AC250" i="1"/>
  <c r="AF250" i="1"/>
  <c r="AG250" i="1"/>
  <c r="AB251" i="1"/>
  <c r="AC251" i="1"/>
  <c r="AF251" i="1"/>
  <c r="AG251" i="1"/>
  <c r="AB252" i="1"/>
  <c r="AC252" i="1"/>
  <c r="AF252" i="1"/>
  <c r="AG252" i="1"/>
  <c r="AB253" i="1"/>
  <c r="AC253" i="1"/>
  <c r="AF253" i="1"/>
  <c r="AG253" i="1"/>
  <c r="AB254" i="1"/>
  <c r="AC254" i="1"/>
  <c r="AF254" i="1"/>
  <c r="AG254" i="1"/>
  <c r="AB255" i="1"/>
  <c r="AC255" i="1"/>
  <c r="AF255" i="1"/>
  <c r="AG255" i="1"/>
  <c r="AB256" i="1"/>
  <c r="AC256" i="1"/>
  <c r="AF256" i="1"/>
  <c r="AG256" i="1"/>
  <c r="AB257" i="1"/>
  <c r="AC257" i="1"/>
  <c r="AF257" i="1"/>
  <c r="AG257" i="1"/>
  <c r="AB258" i="1"/>
  <c r="AC258" i="1"/>
  <c r="AF258" i="1"/>
  <c r="AG258" i="1"/>
  <c r="AB259" i="1"/>
  <c r="AC259" i="1"/>
  <c r="AF259" i="1"/>
  <c r="AG259" i="1"/>
  <c r="AB260" i="1"/>
  <c r="AC260" i="1"/>
  <c r="AF260" i="1"/>
  <c r="AG260" i="1"/>
  <c r="AB261" i="1"/>
  <c r="AC261" i="1"/>
  <c r="AF261" i="1"/>
  <c r="AG261" i="1"/>
  <c r="AB262" i="1"/>
  <c r="AC262" i="1"/>
  <c r="AF262" i="1"/>
  <c r="AG262" i="1"/>
  <c r="AB263" i="1"/>
  <c r="AC263" i="1"/>
  <c r="AF263" i="1"/>
  <c r="AG263" i="1"/>
  <c r="AB264" i="1"/>
  <c r="AC264" i="1"/>
  <c r="AF264" i="1"/>
  <c r="AG264" i="1"/>
  <c r="AB265" i="1"/>
  <c r="AC265" i="1"/>
  <c r="AF265" i="1"/>
  <c r="AG265" i="1"/>
  <c r="AB266" i="1"/>
  <c r="AC266" i="1"/>
  <c r="AF266" i="1"/>
  <c r="AG266" i="1"/>
  <c r="AB267" i="1"/>
  <c r="AC267" i="1"/>
  <c r="AF267" i="1"/>
  <c r="AG267" i="1"/>
  <c r="AB268" i="1"/>
  <c r="AC268" i="1"/>
  <c r="AF268" i="1"/>
  <c r="AG268" i="1"/>
  <c r="AB269" i="1"/>
  <c r="AC269" i="1"/>
  <c r="AF269" i="1"/>
  <c r="AG269" i="1"/>
  <c r="AB270" i="1"/>
  <c r="AC270" i="1"/>
  <c r="AF270" i="1"/>
  <c r="AG270" i="1"/>
  <c r="AB271" i="1"/>
  <c r="AC271" i="1"/>
  <c r="AF271" i="1"/>
  <c r="AG271" i="1"/>
  <c r="AB272" i="1"/>
  <c r="AC272" i="1"/>
  <c r="AF272" i="1"/>
  <c r="AG272" i="1"/>
  <c r="AB273" i="1"/>
  <c r="AC273" i="1"/>
  <c r="AF273" i="1"/>
  <c r="AG273" i="1"/>
  <c r="AB274" i="1"/>
  <c r="AC274" i="1"/>
  <c r="AF274" i="1"/>
  <c r="AG274" i="1"/>
  <c r="AB275" i="1"/>
  <c r="AC275" i="1"/>
  <c r="AF275" i="1"/>
  <c r="AG275" i="1"/>
  <c r="AB276" i="1"/>
  <c r="AC276" i="1"/>
  <c r="AF276" i="1"/>
  <c r="AG276" i="1"/>
  <c r="AB277" i="1"/>
  <c r="AC277" i="1"/>
  <c r="AF277" i="1"/>
  <c r="AG277" i="1"/>
  <c r="AB278" i="1"/>
  <c r="AC278" i="1"/>
  <c r="AF278" i="1"/>
  <c r="AG278" i="1"/>
  <c r="AB279" i="1"/>
  <c r="AC279" i="1"/>
  <c r="AF279" i="1"/>
  <c r="AG279" i="1"/>
  <c r="AB280" i="1"/>
  <c r="AC280" i="1"/>
  <c r="AF280" i="1"/>
  <c r="AG280" i="1"/>
  <c r="AB281" i="1"/>
  <c r="AC281" i="1"/>
  <c r="AF281" i="1"/>
  <c r="AG281" i="1"/>
  <c r="AB282" i="1"/>
  <c r="AC282" i="1"/>
  <c r="AF282" i="1"/>
  <c r="AG282" i="1"/>
  <c r="AB283" i="1"/>
  <c r="AC283" i="1"/>
  <c r="AF283" i="1"/>
  <c r="AG283" i="1"/>
  <c r="AB284" i="1"/>
  <c r="AC284" i="1"/>
  <c r="AF284" i="1"/>
  <c r="AG284" i="1"/>
  <c r="AB285" i="1"/>
  <c r="AC285" i="1"/>
  <c r="AF285" i="1"/>
  <c r="AG285" i="1"/>
  <c r="AB286" i="1"/>
  <c r="AC286" i="1"/>
  <c r="AF286" i="1"/>
  <c r="AG286" i="1"/>
  <c r="AB287" i="1"/>
  <c r="AC287" i="1"/>
  <c r="AF287" i="1"/>
  <c r="AG287" i="1"/>
  <c r="AB288" i="1"/>
  <c r="AC288" i="1"/>
  <c r="AF288" i="1"/>
  <c r="AG288" i="1"/>
  <c r="AB289" i="1"/>
  <c r="AC289" i="1"/>
  <c r="AF289" i="1"/>
  <c r="AG289" i="1"/>
  <c r="AB290" i="1"/>
  <c r="AC290" i="1"/>
  <c r="AF290" i="1"/>
  <c r="AG290" i="1"/>
  <c r="AB291" i="1"/>
  <c r="AC291" i="1"/>
  <c r="AF291" i="1"/>
  <c r="AG291" i="1"/>
  <c r="AB292" i="1"/>
  <c r="AC292" i="1"/>
  <c r="AF292" i="1"/>
  <c r="AG292" i="1"/>
  <c r="AB293" i="1"/>
  <c r="AC293" i="1"/>
  <c r="AF293" i="1"/>
  <c r="AG293" i="1"/>
  <c r="AB294" i="1"/>
  <c r="AC294" i="1"/>
  <c r="AF294" i="1"/>
  <c r="AG294" i="1"/>
  <c r="AB295" i="1"/>
  <c r="AC295" i="1"/>
  <c r="AF295" i="1"/>
  <c r="AG295" i="1"/>
  <c r="AB296" i="1"/>
  <c r="AC296" i="1"/>
  <c r="AF296" i="1"/>
  <c r="AG296" i="1"/>
  <c r="AB297" i="1"/>
  <c r="AC297" i="1"/>
  <c r="AF297" i="1"/>
  <c r="AG297" i="1"/>
  <c r="AB298" i="1"/>
  <c r="AC298" i="1"/>
  <c r="AF298" i="1"/>
  <c r="AG298" i="1"/>
  <c r="AB299" i="1"/>
  <c r="AC299" i="1"/>
  <c r="AF299" i="1"/>
  <c r="AG299" i="1"/>
  <c r="AB300" i="1"/>
  <c r="AC300" i="1"/>
  <c r="AF300" i="1"/>
  <c r="AG300" i="1"/>
  <c r="AB301" i="1"/>
  <c r="AC301" i="1"/>
  <c r="AF301" i="1"/>
  <c r="AG301" i="1"/>
  <c r="AB302" i="1"/>
  <c r="AC302" i="1"/>
  <c r="AF302" i="1"/>
  <c r="AG302" i="1"/>
  <c r="AB303" i="1"/>
  <c r="AC303" i="1"/>
  <c r="AF303" i="1"/>
  <c r="AG303" i="1"/>
  <c r="AB304" i="1"/>
  <c r="AC304" i="1"/>
  <c r="AF304" i="1"/>
  <c r="AG304" i="1"/>
  <c r="AB305" i="1"/>
  <c r="AC305" i="1"/>
  <c r="AF305" i="1"/>
  <c r="AG305" i="1"/>
  <c r="AB306" i="1"/>
  <c r="AC306" i="1"/>
  <c r="AF306" i="1"/>
  <c r="AG306" i="1"/>
  <c r="AB307" i="1"/>
  <c r="AC307" i="1"/>
  <c r="AF307" i="1"/>
  <c r="AG307" i="1"/>
  <c r="AB308" i="1"/>
  <c r="AC308" i="1"/>
  <c r="AF308" i="1"/>
  <c r="AG308" i="1"/>
  <c r="AB309" i="1"/>
  <c r="AC309" i="1"/>
  <c r="AF309" i="1"/>
  <c r="AG309" i="1"/>
  <c r="AB310" i="1"/>
  <c r="AC310" i="1"/>
  <c r="AF310" i="1"/>
  <c r="AG310" i="1"/>
  <c r="AB311" i="1"/>
  <c r="AC311" i="1"/>
  <c r="AF311" i="1"/>
  <c r="AG311" i="1"/>
  <c r="AB312" i="1"/>
  <c r="AC312" i="1"/>
  <c r="AF312" i="1"/>
  <c r="AG312" i="1"/>
  <c r="AB313" i="1"/>
  <c r="AC313" i="1"/>
  <c r="AF313" i="1"/>
  <c r="AG313" i="1"/>
  <c r="AB314" i="1"/>
  <c r="AC314" i="1"/>
  <c r="AF314" i="1"/>
  <c r="AG314" i="1"/>
  <c r="AB315" i="1"/>
  <c r="AC315" i="1"/>
  <c r="AF315" i="1"/>
  <c r="AG315" i="1"/>
  <c r="AB316" i="1"/>
  <c r="AC316" i="1"/>
  <c r="AF316" i="1"/>
  <c r="AG316" i="1"/>
  <c r="AB317" i="1"/>
  <c r="AC317" i="1"/>
  <c r="AF317" i="1"/>
  <c r="AG317" i="1"/>
  <c r="AB318" i="1"/>
  <c r="AC318" i="1"/>
  <c r="AF318" i="1"/>
  <c r="AG318" i="1"/>
  <c r="AB319" i="1"/>
  <c r="AC319" i="1"/>
  <c r="AF319" i="1"/>
  <c r="AG319" i="1"/>
  <c r="AB320" i="1"/>
  <c r="AC320" i="1"/>
  <c r="AF320" i="1"/>
  <c r="AG320" i="1"/>
  <c r="AB321" i="1"/>
  <c r="AC321" i="1"/>
  <c r="AF321" i="1"/>
  <c r="AG321" i="1"/>
  <c r="AB322" i="1"/>
  <c r="AC322" i="1"/>
  <c r="AF322" i="1"/>
  <c r="AG322" i="1"/>
  <c r="AB323" i="1"/>
  <c r="AC323" i="1"/>
  <c r="AF323" i="1"/>
  <c r="AG323" i="1"/>
  <c r="AB324" i="1"/>
  <c r="AC324" i="1"/>
  <c r="AF324" i="1"/>
  <c r="AG324" i="1"/>
  <c r="AB325" i="1"/>
  <c r="AC325" i="1"/>
  <c r="AF325" i="1"/>
  <c r="AG325" i="1"/>
  <c r="AB326" i="1"/>
  <c r="AC326" i="1"/>
  <c r="AF326" i="1"/>
  <c r="AG326" i="1"/>
  <c r="AB327" i="1"/>
  <c r="AC327" i="1"/>
  <c r="AF327" i="1"/>
  <c r="AG327" i="1"/>
  <c r="AB328" i="1"/>
  <c r="AC328" i="1"/>
  <c r="AF328" i="1"/>
  <c r="AG328" i="1"/>
  <c r="AB329" i="1"/>
  <c r="AC329" i="1"/>
  <c r="AF329" i="1"/>
  <c r="AG329" i="1"/>
  <c r="AB330" i="1"/>
  <c r="AC330" i="1"/>
  <c r="AF330" i="1"/>
  <c r="AG330" i="1"/>
  <c r="AB331" i="1"/>
  <c r="AC331" i="1"/>
  <c r="AF331" i="1"/>
  <c r="AG331" i="1"/>
  <c r="AB332" i="1"/>
  <c r="AC332" i="1"/>
  <c r="AF332" i="1"/>
  <c r="AG332" i="1"/>
  <c r="AB333" i="1"/>
  <c r="AC333" i="1"/>
  <c r="AF333" i="1"/>
  <c r="AG333" i="1"/>
  <c r="AB334" i="1"/>
  <c r="AC334" i="1"/>
  <c r="AF334" i="1"/>
  <c r="AG334" i="1"/>
  <c r="AB335" i="1"/>
  <c r="AC335" i="1"/>
  <c r="AF335" i="1"/>
  <c r="AG335" i="1"/>
  <c r="AB336" i="1"/>
  <c r="AC336" i="1"/>
  <c r="AF336" i="1"/>
  <c r="AG336" i="1"/>
  <c r="AB337" i="1"/>
  <c r="AC337" i="1"/>
  <c r="AF337" i="1"/>
  <c r="AG337" i="1"/>
  <c r="AB338" i="1"/>
  <c r="AC338" i="1"/>
  <c r="AF338" i="1"/>
  <c r="AG338" i="1"/>
  <c r="AB339" i="1"/>
  <c r="AC339" i="1"/>
  <c r="AF339" i="1"/>
  <c r="AG339" i="1"/>
  <c r="AB340" i="1"/>
  <c r="AC340" i="1"/>
  <c r="AF340" i="1"/>
  <c r="AG340" i="1"/>
  <c r="AB341" i="1"/>
  <c r="AC341" i="1"/>
  <c r="AF341" i="1"/>
  <c r="AG341" i="1"/>
  <c r="AB342" i="1"/>
  <c r="AC342" i="1"/>
  <c r="AF342" i="1"/>
  <c r="AG342" i="1"/>
  <c r="AB343" i="1"/>
  <c r="AC343" i="1"/>
  <c r="AF343" i="1"/>
  <c r="AG343" i="1"/>
  <c r="AB344" i="1"/>
  <c r="AC344" i="1"/>
  <c r="AF344" i="1"/>
  <c r="AG344" i="1"/>
  <c r="AB345" i="1"/>
  <c r="AC345" i="1"/>
  <c r="AF345" i="1"/>
  <c r="AG345" i="1"/>
  <c r="AB346" i="1"/>
  <c r="AC346" i="1"/>
  <c r="AF346" i="1"/>
  <c r="AG346" i="1"/>
  <c r="AB347" i="1"/>
  <c r="AC347" i="1"/>
  <c r="AF347" i="1"/>
  <c r="AG347" i="1"/>
  <c r="AB348" i="1"/>
  <c r="AC348" i="1"/>
  <c r="AF348" i="1"/>
  <c r="AG348" i="1"/>
  <c r="AB349" i="1"/>
  <c r="AC349" i="1"/>
  <c r="AF349" i="1"/>
  <c r="AG349" i="1"/>
  <c r="AB350" i="1"/>
  <c r="AC350" i="1"/>
  <c r="AF350" i="1"/>
  <c r="AG350" i="1"/>
  <c r="AB351" i="1"/>
  <c r="AC351" i="1"/>
  <c r="AF351" i="1"/>
  <c r="AG351" i="1"/>
  <c r="AB352" i="1"/>
  <c r="AC352" i="1"/>
  <c r="AF352" i="1"/>
  <c r="AG352" i="1"/>
  <c r="AB353" i="1"/>
  <c r="AC353" i="1"/>
  <c r="AF353" i="1"/>
  <c r="AG353" i="1"/>
  <c r="AB354" i="1"/>
  <c r="AC354" i="1"/>
  <c r="AF354" i="1"/>
  <c r="AG354" i="1"/>
  <c r="AB355" i="1"/>
  <c r="AC355" i="1"/>
  <c r="AF355" i="1"/>
  <c r="AG355" i="1"/>
  <c r="AB356" i="1"/>
  <c r="AC356" i="1"/>
  <c r="AF356" i="1"/>
  <c r="AG356" i="1"/>
  <c r="AB357" i="1"/>
  <c r="AC357" i="1"/>
  <c r="AF357" i="1"/>
  <c r="AG357" i="1"/>
  <c r="AB358" i="1"/>
  <c r="AC358" i="1"/>
  <c r="AF358" i="1"/>
  <c r="AG358" i="1"/>
  <c r="AB359" i="1"/>
  <c r="AC359" i="1"/>
  <c r="AF359" i="1"/>
  <c r="AG359" i="1"/>
  <c r="AB360" i="1"/>
  <c r="AC360" i="1"/>
  <c r="AF360" i="1"/>
  <c r="AG360" i="1"/>
  <c r="AB361" i="1"/>
  <c r="AC361" i="1"/>
  <c r="AF361" i="1"/>
  <c r="AG361" i="1"/>
  <c r="AB362" i="1"/>
  <c r="AC362" i="1"/>
  <c r="AF362" i="1"/>
  <c r="AG362" i="1"/>
  <c r="AB363" i="1"/>
  <c r="AC363" i="1"/>
  <c r="AF363" i="1"/>
  <c r="AG363" i="1"/>
  <c r="AB364" i="1"/>
  <c r="AC364" i="1"/>
  <c r="AF364" i="1"/>
  <c r="AG364" i="1"/>
  <c r="AB365" i="1"/>
  <c r="AC365" i="1"/>
  <c r="AF365" i="1"/>
  <c r="AG365" i="1"/>
  <c r="AB366" i="1"/>
  <c r="AC366" i="1"/>
  <c r="AF366" i="1"/>
  <c r="AG366" i="1"/>
  <c r="AB367" i="1"/>
  <c r="AC367" i="1"/>
  <c r="AF367" i="1"/>
  <c r="AG367" i="1"/>
  <c r="AB368" i="1"/>
  <c r="AC368" i="1"/>
  <c r="AF368" i="1"/>
  <c r="AG368" i="1"/>
  <c r="AB369" i="1"/>
  <c r="AC369" i="1"/>
  <c r="AF369" i="1"/>
  <c r="AG369" i="1"/>
  <c r="AB370" i="1"/>
  <c r="AC370" i="1"/>
  <c r="AF370" i="1"/>
  <c r="AG370" i="1"/>
  <c r="AB371" i="1"/>
  <c r="AC371" i="1"/>
  <c r="AF371" i="1"/>
  <c r="AG371" i="1"/>
  <c r="AB372" i="1"/>
  <c r="AC372" i="1"/>
  <c r="AF372" i="1"/>
  <c r="AG372" i="1"/>
  <c r="AB373" i="1"/>
  <c r="AC373" i="1"/>
  <c r="AF373" i="1"/>
  <c r="AG373" i="1"/>
  <c r="AB374" i="1"/>
  <c r="AC374" i="1"/>
  <c r="AF374" i="1"/>
  <c r="AG374" i="1"/>
  <c r="AB375" i="1"/>
  <c r="AC375" i="1"/>
  <c r="AF375" i="1"/>
  <c r="AG375" i="1"/>
  <c r="AB376" i="1"/>
  <c r="AC376" i="1"/>
  <c r="AF376" i="1"/>
  <c r="AG376" i="1"/>
  <c r="AB377" i="1"/>
  <c r="AC377" i="1"/>
  <c r="AF377" i="1"/>
  <c r="AG377" i="1"/>
  <c r="AB378" i="1"/>
  <c r="AC378" i="1"/>
  <c r="AF378" i="1"/>
  <c r="AG378" i="1"/>
  <c r="AB379" i="1"/>
  <c r="AC379" i="1"/>
  <c r="AF379" i="1"/>
  <c r="AG379" i="1"/>
  <c r="AB380" i="1"/>
  <c r="AC380" i="1"/>
  <c r="AF380" i="1"/>
  <c r="AG380" i="1"/>
  <c r="AB381" i="1"/>
  <c r="AC381" i="1"/>
  <c r="AF381" i="1"/>
  <c r="AG381" i="1"/>
  <c r="AB382" i="1"/>
  <c r="AC382" i="1"/>
  <c r="AF382" i="1"/>
  <c r="AG382" i="1"/>
  <c r="AB383" i="1"/>
  <c r="AC383" i="1"/>
  <c r="AF383" i="1"/>
  <c r="AG383" i="1"/>
  <c r="AB384" i="1"/>
  <c r="AC384" i="1"/>
  <c r="AF384" i="1"/>
  <c r="AG384" i="1"/>
  <c r="AB385" i="1"/>
  <c r="AC385" i="1"/>
  <c r="AF385" i="1"/>
  <c r="AG385" i="1"/>
  <c r="AB386" i="1"/>
  <c r="AC386" i="1"/>
  <c r="AF386" i="1"/>
  <c r="AG386" i="1"/>
  <c r="AB387" i="1"/>
  <c r="AC387" i="1"/>
  <c r="AF387" i="1"/>
  <c r="AG387" i="1"/>
  <c r="AB388" i="1"/>
  <c r="AC388" i="1"/>
  <c r="AF388" i="1"/>
  <c r="AG388" i="1"/>
  <c r="AB389" i="1"/>
  <c r="AC389" i="1"/>
  <c r="AF389" i="1"/>
  <c r="AG389" i="1"/>
  <c r="AB390" i="1"/>
  <c r="AC390" i="1"/>
  <c r="AF390" i="1"/>
  <c r="AG390" i="1"/>
  <c r="AB391" i="1"/>
  <c r="AC391" i="1"/>
  <c r="AF391" i="1"/>
  <c r="AG391" i="1"/>
  <c r="AB392" i="1"/>
  <c r="AC392" i="1"/>
  <c r="AF392" i="1"/>
  <c r="AG392" i="1"/>
  <c r="AB393" i="1"/>
  <c r="AC393" i="1"/>
  <c r="AF393" i="1"/>
  <c r="AG393" i="1"/>
  <c r="AB394" i="1"/>
  <c r="AC394" i="1"/>
  <c r="AF394" i="1"/>
  <c r="AG394" i="1"/>
  <c r="AB395" i="1"/>
  <c r="AC395" i="1"/>
  <c r="AF395" i="1"/>
  <c r="AG395" i="1"/>
  <c r="AB396" i="1"/>
  <c r="AC396" i="1"/>
  <c r="AF396" i="1"/>
  <c r="AG396" i="1"/>
  <c r="AB397" i="1"/>
  <c r="AC397" i="1"/>
  <c r="AF397" i="1"/>
  <c r="AG397" i="1"/>
  <c r="AB398" i="1"/>
  <c r="AC398" i="1"/>
  <c r="AF398" i="1"/>
  <c r="AG398" i="1"/>
  <c r="AB399" i="1"/>
  <c r="AC399" i="1"/>
  <c r="AF399" i="1"/>
  <c r="AG399" i="1"/>
  <c r="AB400" i="1"/>
  <c r="AC400" i="1"/>
  <c r="AF400" i="1"/>
  <c r="AG400" i="1"/>
  <c r="AB401" i="1"/>
  <c r="AC401" i="1"/>
  <c r="AF401" i="1"/>
  <c r="AG401" i="1"/>
  <c r="AB402" i="1"/>
  <c r="AC402" i="1"/>
  <c r="AF402" i="1"/>
  <c r="AG402" i="1"/>
  <c r="AB403" i="1"/>
  <c r="AC403" i="1"/>
  <c r="AF403" i="1"/>
  <c r="AG403" i="1"/>
  <c r="AB404" i="1"/>
  <c r="AC404" i="1"/>
  <c r="AF404" i="1"/>
  <c r="AG404" i="1"/>
  <c r="AB405" i="1"/>
  <c r="AC405" i="1"/>
  <c r="AF405" i="1"/>
  <c r="AG405" i="1"/>
  <c r="AB406" i="1"/>
  <c r="AC406" i="1"/>
  <c r="AF406" i="1"/>
  <c r="AG406" i="1"/>
  <c r="AB407" i="1"/>
  <c r="AC407" i="1"/>
  <c r="AF407" i="1"/>
  <c r="AG407" i="1"/>
  <c r="AB408" i="1"/>
  <c r="AC408" i="1"/>
  <c r="AF408" i="1"/>
  <c r="AG408" i="1"/>
  <c r="AB409" i="1"/>
  <c r="AC409" i="1"/>
  <c r="AF409" i="1"/>
  <c r="AG409" i="1"/>
  <c r="AB410" i="1"/>
  <c r="AC410" i="1"/>
  <c r="AF410" i="1"/>
  <c r="AG410" i="1"/>
  <c r="AB411" i="1"/>
  <c r="AC411" i="1"/>
  <c r="AF411" i="1"/>
  <c r="AG411" i="1"/>
  <c r="AB412" i="1"/>
  <c r="AC412" i="1"/>
  <c r="AF412" i="1"/>
  <c r="AG412" i="1"/>
  <c r="AB413" i="1"/>
  <c r="AC413" i="1"/>
  <c r="AF413" i="1"/>
  <c r="AG413" i="1"/>
  <c r="AB414" i="1"/>
  <c r="AC414" i="1"/>
  <c r="AF414" i="1"/>
  <c r="AG414" i="1"/>
  <c r="AB415" i="1"/>
  <c r="AC415" i="1"/>
  <c r="AF415" i="1"/>
  <c r="AG415" i="1"/>
  <c r="AB416" i="1"/>
  <c r="AC416" i="1"/>
  <c r="AF416" i="1"/>
  <c r="AG416" i="1"/>
  <c r="AB417" i="1"/>
  <c r="AC417" i="1"/>
  <c r="AF417" i="1"/>
  <c r="AG417" i="1"/>
  <c r="AB418" i="1"/>
  <c r="AC418" i="1"/>
  <c r="AF418" i="1"/>
  <c r="AG418" i="1"/>
  <c r="AB419" i="1"/>
  <c r="AC419" i="1"/>
  <c r="AF419" i="1"/>
  <c r="AG419" i="1"/>
  <c r="AB420" i="1"/>
  <c r="AC420" i="1"/>
  <c r="AF420" i="1"/>
  <c r="AG420" i="1"/>
  <c r="AB421" i="1"/>
  <c r="AC421" i="1"/>
  <c r="AF421" i="1"/>
  <c r="AG421" i="1"/>
  <c r="AB422" i="1"/>
  <c r="AC422" i="1"/>
  <c r="AF422" i="1"/>
  <c r="AG422" i="1"/>
  <c r="AB423" i="1"/>
  <c r="AC423" i="1"/>
  <c r="AF423" i="1"/>
  <c r="AG423" i="1"/>
  <c r="AB424" i="1"/>
  <c r="AC424" i="1"/>
  <c r="AF424" i="1"/>
  <c r="AG424" i="1"/>
  <c r="AB425" i="1"/>
  <c r="AC425" i="1"/>
  <c r="AF425" i="1"/>
  <c r="AG425" i="1"/>
  <c r="AB426" i="1"/>
  <c r="AC426" i="1"/>
  <c r="AF426" i="1"/>
  <c r="AG426" i="1"/>
  <c r="AB427" i="1"/>
  <c r="AC427" i="1"/>
  <c r="AF427" i="1"/>
  <c r="AG427" i="1"/>
  <c r="AB428" i="1"/>
  <c r="AC428" i="1"/>
  <c r="AF428" i="1"/>
  <c r="AG428" i="1"/>
  <c r="AB429" i="1"/>
  <c r="AC429" i="1"/>
  <c r="AF429" i="1"/>
  <c r="AG429" i="1"/>
  <c r="AB430" i="1"/>
  <c r="AC430" i="1"/>
  <c r="AF430" i="1"/>
  <c r="AG430" i="1"/>
  <c r="AB431" i="1"/>
  <c r="AC431" i="1"/>
  <c r="AF431" i="1"/>
  <c r="AG431" i="1"/>
  <c r="AB435" i="1"/>
  <c r="AC435" i="1"/>
  <c r="AF435" i="1"/>
  <c r="AG435" i="1"/>
  <c r="AB432" i="1"/>
  <c r="AC432" i="1"/>
  <c r="AF432" i="1"/>
  <c r="AG432" i="1"/>
  <c r="AB433" i="1"/>
  <c r="AC433" i="1"/>
  <c r="AF433" i="1"/>
  <c r="AG433" i="1"/>
  <c r="AB434" i="1"/>
  <c r="AC434" i="1"/>
  <c r="AF434" i="1"/>
  <c r="AG434" i="1"/>
  <c r="AB436" i="1"/>
  <c r="AC436" i="1"/>
  <c r="AF436" i="1"/>
  <c r="AG436" i="1"/>
  <c r="AB437" i="1"/>
  <c r="AC437" i="1"/>
  <c r="AF437" i="1"/>
  <c r="AG437" i="1"/>
  <c r="AB438" i="1"/>
  <c r="AC438" i="1"/>
  <c r="AF438" i="1"/>
  <c r="AG438" i="1"/>
  <c r="AB439" i="1"/>
  <c r="AC439" i="1"/>
  <c r="AF439" i="1"/>
  <c r="AG439" i="1"/>
  <c r="AB440" i="1"/>
  <c r="AC440" i="1"/>
  <c r="AF440" i="1"/>
  <c r="AG440" i="1"/>
  <c r="AB441" i="1"/>
  <c r="AC441" i="1"/>
  <c r="AF441" i="1"/>
  <c r="AG441" i="1"/>
  <c r="AB442" i="1"/>
  <c r="AC442" i="1"/>
  <c r="AF442" i="1"/>
  <c r="AG442" i="1"/>
  <c r="AB443" i="1"/>
  <c r="AC443" i="1"/>
  <c r="AF443" i="1"/>
  <c r="AG443" i="1"/>
  <c r="AB444" i="1"/>
  <c r="AC444" i="1"/>
  <c r="AF444" i="1"/>
  <c r="AG444" i="1"/>
  <c r="AB445" i="1"/>
  <c r="AC445" i="1"/>
  <c r="AF445" i="1"/>
  <c r="AG445" i="1"/>
  <c r="AB446" i="1"/>
  <c r="AC446" i="1"/>
  <c r="AF446" i="1"/>
  <c r="AG446" i="1"/>
  <c r="AB447" i="1"/>
  <c r="AC447" i="1"/>
  <c r="AF447" i="1"/>
  <c r="AG447" i="1"/>
  <c r="AB448" i="1"/>
  <c r="AC448" i="1"/>
  <c r="AF448" i="1"/>
  <c r="AG448" i="1"/>
  <c r="AB449" i="1"/>
  <c r="AC449" i="1"/>
  <c r="AF449" i="1"/>
  <c r="AG449" i="1"/>
  <c r="AB450" i="1"/>
  <c r="AC450" i="1"/>
  <c r="AF450" i="1"/>
  <c r="AG450" i="1"/>
  <c r="AB451" i="1"/>
  <c r="AC451" i="1"/>
  <c r="AF451" i="1"/>
  <c r="AG451" i="1"/>
  <c r="AB452" i="1"/>
  <c r="AC452" i="1"/>
  <c r="AF452" i="1"/>
  <c r="AG452" i="1"/>
  <c r="AB453" i="1"/>
  <c r="AC453" i="1"/>
  <c r="AF453" i="1"/>
  <c r="AG453" i="1"/>
  <c r="AB454" i="1"/>
  <c r="AC454" i="1"/>
  <c r="AF454" i="1"/>
  <c r="AG454" i="1"/>
  <c r="AB455" i="1"/>
  <c r="AC455" i="1"/>
  <c r="AF455" i="1"/>
  <c r="AG455" i="1"/>
  <c r="AB456" i="1"/>
  <c r="AC456" i="1"/>
  <c r="AF456" i="1"/>
  <c r="AG456" i="1"/>
  <c r="AB457" i="1"/>
  <c r="AC457" i="1"/>
  <c r="AF457" i="1"/>
  <c r="AG457" i="1"/>
  <c r="AB458" i="1"/>
  <c r="AC458" i="1"/>
  <c r="AF458" i="1"/>
  <c r="AG458" i="1"/>
  <c r="AB459" i="1"/>
  <c r="AC459" i="1"/>
  <c r="AF459" i="1"/>
  <c r="AG459" i="1"/>
  <c r="AB460" i="1"/>
  <c r="AC460" i="1"/>
  <c r="AF460" i="1"/>
  <c r="AG460" i="1"/>
  <c r="AB461" i="1"/>
  <c r="AC461" i="1"/>
  <c r="AF461" i="1"/>
  <c r="AG461" i="1"/>
  <c r="AB462" i="1"/>
  <c r="AC462" i="1"/>
  <c r="AF462" i="1"/>
  <c r="AG462" i="1"/>
  <c r="AB463" i="1"/>
  <c r="AC463" i="1"/>
  <c r="AF463" i="1"/>
  <c r="AG463" i="1"/>
  <c r="AB464" i="1"/>
  <c r="AC464" i="1"/>
  <c r="AF464" i="1"/>
  <c r="AG464" i="1"/>
  <c r="AB465" i="1"/>
  <c r="AC465" i="1"/>
  <c r="AF465" i="1"/>
  <c r="AG465" i="1"/>
  <c r="AB466" i="1"/>
  <c r="AC466" i="1"/>
  <c r="AF466" i="1"/>
  <c r="AG466" i="1"/>
  <c r="AB468" i="1"/>
  <c r="AC468" i="1"/>
  <c r="AF468" i="1"/>
  <c r="AG468" i="1"/>
  <c r="AB469" i="1"/>
  <c r="AC469" i="1"/>
  <c r="AF469" i="1"/>
  <c r="AG469" i="1"/>
  <c r="AB470" i="1"/>
  <c r="AC470" i="1"/>
  <c r="AF470" i="1"/>
  <c r="AG470" i="1"/>
  <c r="AB471" i="1"/>
  <c r="AC471" i="1"/>
  <c r="AF471" i="1"/>
  <c r="AG471" i="1"/>
  <c r="AB472" i="1"/>
  <c r="AC472" i="1"/>
  <c r="AF472" i="1"/>
  <c r="AG472" i="1"/>
  <c r="AB473" i="1"/>
  <c r="AC473" i="1"/>
  <c r="AF473" i="1"/>
  <c r="AG473" i="1"/>
  <c r="AB474" i="1"/>
  <c r="AC474" i="1"/>
  <c r="AF474" i="1"/>
  <c r="AG474" i="1"/>
  <c r="AB475" i="1"/>
  <c r="AC475" i="1"/>
  <c r="AF475" i="1"/>
  <c r="AG475" i="1"/>
  <c r="AB476" i="1"/>
  <c r="AC476" i="1"/>
  <c r="AF476" i="1"/>
  <c r="AG476" i="1"/>
  <c r="AB477" i="1"/>
  <c r="AC477" i="1"/>
  <c r="AF477" i="1"/>
  <c r="AG477" i="1"/>
  <c r="AB478" i="1"/>
  <c r="AC478" i="1"/>
  <c r="AF478" i="1"/>
  <c r="AG478" i="1"/>
  <c r="AB479" i="1"/>
  <c r="AC479" i="1"/>
  <c r="AF479" i="1"/>
  <c r="AG479" i="1"/>
  <c r="AB480" i="1"/>
  <c r="AC480" i="1"/>
  <c r="AF480" i="1"/>
  <c r="AG480" i="1"/>
  <c r="AB481" i="1"/>
  <c r="AC481" i="1"/>
  <c r="AF481" i="1"/>
  <c r="AG481" i="1"/>
  <c r="AB482" i="1"/>
  <c r="AC482" i="1"/>
  <c r="AF482" i="1"/>
  <c r="AG482" i="1"/>
  <c r="AB483" i="1"/>
  <c r="AC483" i="1"/>
  <c r="AF483" i="1"/>
  <c r="AG483" i="1"/>
  <c r="AB484" i="1"/>
  <c r="AC484" i="1"/>
  <c r="AF484" i="1"/>
  <c r="AG484" i="1"/>
  <c r="AB485" i="1"/>
  <c r="AC485" i="1"/>
  <c r="AF485" i="1"/>
  <c r="AG485" i="1"/>
  <c r="AB486" i="1"/>
  <c r="AC486" i="1"/>
  <c r="AF486" i="1"/>
  <c r="AG486" i="1"/>
  <c r="AB487" i="1"/>
  <c r="AC487" i="1"/>
  <c r="AF487" i="1"/>
  <c r="AG487" i="1"/>
  <c r="AB488" i="1"/>
  <c r="AC488" i="1"/>
  <c r="AF488" i="1"/>
  <c r="AG488" i="1"/>
  <c r="AB489" i="1"/>
  <c r="AC489" i="1"/>
  <c r="AF489" i="1"/>
  <c r="AG489" i="1"/>
  <c r="AB490" i="1"/>
  <c r="AC490" i="1"/>
  <c r="AF490" i="1"/>
  <c r="AG490" i="1"/>
  <c r="AB491" i="1"/>
  <c r="AC491" i="1"/>
  <c r="AF491" i="1"/>
  <c r="AG491" i="1"/>
  <c r="AB492" i="1"/>
  <c r="AC492" i="1"/>
  <c r="AF492" i="1"/>
  <c r="AG492" i="1"/>
  <c r="AB493" i="1"/>
  <c r="AC493" i="1"/>
  <c r="AF493" i="1"/>
  <c r="AG493" i="1"/>
  <c r="AB494" i="1"/>
  <c r="AC494" i="1"/>
  <c r="AF494" i="1"/>
  <c r="AG494" i="1"/>
  <c r="AB495" i="1"/>
  <c r="AC495" i="1"/>
  <c r="AF495" i="1"/>
  <c r="AG495" i="1"/>
  <c r="AB496" i="1"/>
  <c r="AC496" i="1"/>
  <c r="AF496" i="1"/>
  <c r="AG496" i="1"/>
  <c r="AB497" i="1"/>
  <c r="AC497" i="1"/>
  <c r="AF497" i="1"/>
  <c r="AG497" i="1"/>
  <c r="AB498" i="1"/>
  <c r="AC498" i="1"/>
  <c r="AF498" i="1"/>
  <c r="AG498" i="1"/>
  <c r="AB499" i="1"/>
  <c r="AC499" i="1"/>
  <c r="AF499" i="1"/>
  <c r="AG499" i="1"/>
  <c r="AB500" i="1"/>
  <c r="AC500" i="1"/>
  <c r="AF500" i="1"/>
  <c r="AG500" i="1"/>
  <c r="AB501" i="1"/>
  <c r="AC501" i="1"/>
  <c r="AF501" i="1"/>
  <c r="AG501" i="1"/>
  <c r="AB502" i="1"/>
  <c r="AC502" i="1"/>
  <c r="AF502" i="1"/>
  <c r="AG502" i="1"/>
  <c r="AB503" i="1"/>
  <c r="AC503" i="1"/>
  <c r="AF503" i="1"/>
  <c r="AG503" i="1"/>
  <c r="AB504" i="1"/>
  <c r="AC504" i="1"/>
  <c r="AF504" i="1"/>
  <c r="AG504" i="1"/>
  <c r="AB505" i="1"/>
  <c r="AC505" i="1"/>
  <c r="AF505" i="1"/>
  <c r="AG505" i="1"/>
  <c r="AB506" i="1"/>
  <c r="AC506" i="1"/>
  <c r="AF506" i="1"/>
  <c r="AG506" i="1"/>
  <c r="AB507" i="1"/>
  <c r="AC507" i="1"/>
  <c r="AF507" i="1"/>
  <c r="AG507" i="1"/>
  <c r="AB508" i="1"/>
  <c r="AC508" i="1"/>
  <c r="AF508" i="1"/>
  <c r="AG508" i="1"/>
  <c r="AB509" i="1"/>
  <c r="AC509" i="1"/>
  <c r="AF509" i="1"/>
  <c r="AG509" i="1"/>
  <c r="AB510" i="1"/>
  <c r="AC510" i="1"/>
  <c r="AF510" i="1"/>
  <c r="AG510" i="1"/>
  <c r="AB511" i="1"/>
  <c r="AC511" i="1"/>
  <c r="AF511" i="1"/>
  <c r="AG511" i="1"/>
  <c r="AB512" i="1"/>
  <c r="AC512" i="1"/>
  <c r="AF512" i="1"/>
  <c r="AG512" i="1"/>
  <c r="AB513" i="1"/>
  <c r="AC513" i="1"/>
  <c r="AF513" i="1"/>
  <c r="AG513" i="1"/>
  <c r="AB514" i="1"/>
  <c r="AC514" i="1"/>
  <c r="AF514" i="1"/>
  <c r="AG514" i="1"/>
  <c r="AB515" i="1"/>
  <c r="AC515" i="1"/>
  <c r="AF515" i="1"/>
  <c r="AG515" i="1"/>
  <c r="AB516" i="1"/>
  <c r="AC516" i="1"/>
  <c r="AF516" i="1"/>
  <c r="AG516" i="1"/>
  <c r="AB517" i="1"/>
  <c r="AC517" i="1"/>
  <c r="AF517" i="1"/>
  <c r="AG517" i="1"/>
  <c r="AB518" i="1"/>
  <c r="AC518" i="1"/>
  <c r="AF518" i="1"/>
  <c r="AG518" i="1"/>
  <c r="AB519" i="1"/>
  <c r="AC519" i="1"/>
  <c r="AF519" i="1"/>
  <c r="AG519" i="1"/>
  <c r="AB520" i="1"/>
  <c r="AC520" i="1"/>
  <c r="AF520" i="1"/>
  <c r="AG520" i="1"/>
  <c r="AB521" i="1"/>
  <c r="AC521" i="1"/>
  <c r="AF521" i="1"/>
  <c r="AG521" i="1"/>
  <c r="AB522" i="1"/>
  <c r="AC522" i="1"/>
  <c r="AF522" i="1"/>
  <c r="AG522" i="1"/>
  <c r="AB523" i="1"/>
  <c r="AC523" i="1"/>
  <c r="AF523" i="1"/>
  <c r="AG523" i="1"/>
  <c r="AB524" i="1"/>
  <c r="AC524" i="1"/>
  <c r="AF524" i="1"/>
  <c r="AG524" i="1"/>
  <c r="AB525" i="1"/>
  <c r="AC525" i="1"/>
  <c r="AF525" i="1"/>
  <c r="AG525" i="1"/>
  <c r="AB158" i="1"/>
  <c r="AC158" i="1"/>
  <c r="AF158" i="1"/>
  <c r="AG158" i="1"/>
  <c r="AB159" i="1"/>
  <c r="AC159" i="1"/>
  <c r="AF159" i="1"/>
  <c r="AG159" i="1"/>
  <c r="AB160" i="1"/>
  <c r="AC160" i="1"/>
  <c r="AF160" i="1"/>
  <c r="AG160" i="1"/>
  <c r="AB161" i="1"/>
  <c r="AC161" i="1"/>
  <c r="AF161" i="1"/>
  <c r="AG161" i="1"/>
  <c r="AB162" i="1"/>
  <c r="AC162" i="1"/>
  <c r="AF162" i="1"/>
  <c r="AG162" i="1"/>
  <c r="AB163" i="1"/>
  <c r="AC163" i="1"/>
  <c r="AF163" i="1"/>
  <c r="AG163" i="1"/>
  <c r="AB164" i="1"/>
  <c r="AC164" i="1"/>
  <c r="AF164" i="1"/>
  <c r="AG164" i="1"/>
  <c r="AB165" i="1"/>
  <c r="AC165" i="1"/>
  <c r="AF165" i="1"/>
  <c r="AG165" i="1"/>
  <c r="AB166" i="1"/>
  <c r="AC166" i="1"/>
  <c r="AF166" i="1"/>
  <c r="AG166" i="1"/>
  <c r="AB167" i="1"/>
  <c r="AC167" i="1"/>
  <c r="AF167" i="1"/>
  <c r="AG167" i="1"/>
  <c r="AB168" i="1"/>
  <c r="AC168" i="1"/>
  <c r="AF168" i="1"/>
  <c r="AG168" i="1"/>
  <c r="AB169" i="1"/>
  <c r="AC169" i="1"/>
  <c r="AF169" i="1"/>
  <c r="AG169" i="1"/>
  <c r="AB170" i="1"/>
  <c r="AC170" i="1"/>
  <c r="AF170" i="1"/>
  <c r="AG170" i="1"/>
  <c r="AB171" i="1"/>
  <c r="AC171" i="1"/>
  <c r="AF171" i="1"/>
  <c r="AG171" i="1"/>
  <c r="AB155" i="1"/>
  <c r="AC155" i="1"/>
  <c r="AF155" i="1"/>
  <c r="AG155" i="1"/>
  <c r="AB156" i="1"/>
  <c r="AC156" i="1"/>
  <c r="AF156" i="1"/>
  <c r="AG156" i="1"/>
  <c r="AB157" i="1"/>
  <c r="AC157" i="1"/>
  <c r="AF157" i="1"/>
  <c r="AG157" i="1"/>
  <c r="AB153" i="1"/>
  <c r="AC153" i="1"/>
  <c r="AF153" i="1"/>
  <c r="AG153" i="1"/>
  <c r="AB154" i="1"/>
  <c r="AC154" i="1"/>
  <c r="AF154" i="1"/>
  <c r="AG154" i="1"/>
  <c r="N1598" i="1"/>
  <c r="N1594" i="1"/>
  <c r="I888" i="5" l="1"/>
  <c r="I906" i="5"/>
  <c r="G1589" i="1"/>
  <c r="G1590" i="1"/>
  <c r="B1589" i="1"/>
  <c r="B1594" i="1"/>
  <c r="B1597" i="1"/>
  <c r="B1598" i="1"/>
  <c r="B1599" i="1"/>
  <c r="B1606" i="1"/>
  <c r="B1600" i="1"/>
  <c r="B1601" i="1"/>
  <c r="B1602" i="1"/>
  <c r="B1603" i="1"/>
  <c r="B1596" i="1"/>
  <c r="E882" i="5"/>
  <c r="E884" i="5"/>
  <c r="E885" i="5"/>
  <c r="E886" i="5"/>
  <c r="E887" i="5"/>
  <c r="N887" i="5"/>
  <c r="N886" i="5"/>
  <c r="N885" i="5"/>
  <c r="N884" i="5"/>
  <c r="N883" i="5"/>
  <c r="N882" i="5" l="1"/>
  <c r="W1605" i="1"/>
  <c r="W1596" i="1"/>
  <c r="W1604" i="1"/>
  <c r="W1603" i="1"/>
  <c r="W1602" i="1"/>
  <c r="W1601" i="1"/>
  <c r="W1600" i="1"/>
  <c r="W1606" i="1"/>
  <c r="W1599" i="1"/>
  <c r="W1598" i="1"/>
  <c r="W1597" i="1"/>
  <c r="G1584" i="1"/>
  <c r="G1585" i="1"/>
  <c r="G1586" i="1"/>
  <c r="G1587" i="1"/>
  <c r="G1588" i="1"/>
  <c r="G1591" i="1"/>
  <c r="G1592" i="1"/>
  <c r="G1593" i="1"/>
  <c r="G1594" i="1"/>
  <c r="G1595" i="1"/>
  <c r="G1560" i="1"/>
  <c r="B1593" i="1"/>
  <c r="B1595" i="1"/>
  <c r="B1560" i="1"/>
  <c r="E881" i="5"/>
  <c r="N881" i="5"/>
  <c r="B1592" i="1" l="1"/>
  <c r="W1560"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E880" i="5"/>
  <c r="N880" i="5"/>
  <c r="E875" i="5"/>
  <c r="E876" i="5"/>
  <c r="E877" i="5"/>
  <c r="E879" i="5"/>
  <c r="N879" i="5"/>
  <c r="N878" i="5"/>
  <c r="N877" i="5"/>
  <c r="N876" i="5"/>
  <c r="N875" i="5"/>
  <c r="E874" i="5"/>
  <c r="N874" i="5"/>
  <c r="I874" i="5" s="1"/>
  <c r="V15" i="3" l="1"/>
  <c r="T15" i="3"/>
  <c r="U15" i="3"/>
  <c r="W1595" i="1"/>
  <c r="W1594" i="1"/>
  <c r="W1592" i="1"/>
  <c r="W1593" i="1"/>
  <c r="E862" i="5"/>
  <c r="E863" i="5"/>
  <c r="E864" i="5"/>
  <c r="E865" i="5"/>
  <c r="E866" i="5"/>
  <c r="E867" i="5"/>
  <c r="E868" i="5"/>
  <c r="E869" i="5"/>
  <c r="E870" i="5"/>
  <c r="E871" i="5"/>
  <c r="E872" i="5"/>
  <c r="E873" i="5"/>
  <c r="N873" i="5"/>
  <c r="N872" i="5"/>
  <c r="N871" i="5"/>
  <c r="N870" i="5"/>
  <c r="N869" i="5"/>
  <c r="N868" i="5"/>
  <c r="N867" i="5"/>
  <c r="N866" i="5"/>
  <c r="I866" i="5" s="1"/>
  <c r="N865" i="5"/>
  <c r="I865" i="5" s="1"/>
  <c r="N864" i="5"/>
  <c r="N863" i="5"/>
  <c r="N862" i="5"/>
  <c r="B1590" i="1"/>
  <c r="W1590" i="1" l="1"/>
  <c r="B1591" i="1"/>
  <c r="W1591" i="1" s="1"/>
  <c r="E861" i="5"/>
  <c r="E860" i="5"/>
  <c r="E859" i="5"/>
  <c r="E858" i="5"/>
  <c r="E857" i="5"/>
  <c r="E856" i="5"/>
  <c r="N861" i="5"/>
  <c r="N860" i="5"/>
  <c r="N859" i="5"/>
  <c r="N858" i="5"/>
  <c r="N857" i="5"/>
  <c r="N856" i="5"/>
  <c r="N1582" i="1"/>
  <c r="N1583" i="1"/>
  <c r="N1584" i="1"/>
  <c r="N1585" i="1"/>
  <c r="N1586" i="1"/>
  <c r="N1587" i="1"/>
  <c r="N1588" i="1"/>
  <c r="N1589" i="1"/>
  <c r="N1528" i="1"/>
  <c r="N1529" i="1"/>
  <c r="N1530" i="1"/>
  <c r="N1531" i="1"/>
  <c r="N1532" i="1"/>
  <c r="N1533" i="1"/>
  <c r="N1534" i="1"/>
  <c r="N1535" i="1"/>
  <c r="N1536" i="1"/>
  <c r="N1537" i="1"/>
  <c r="N1538" i="1"/>
  <c r="N1539" i="1"/>
  <c r="N1540" i="1"/>
  <c r="N1546" i="1"/>
  <c r="N1547" i="1"/>
  <c r="N1548" i="1"/>
  <c r="N1541" i="1"/>
  <c r="N1542" i="1"/>
  <c r="N1549" i="1"/>
  <c r="N1550" i="1"/>
  <c r="N1551" i="1"/>
  <c r="N1552" i="1"/>
  <c r="N1543" i="1"/>
  <c r="N1544" i="1"/>
  <c r="N1553" i="1"/>
  <c r="N1557" i="1"/>
  <c r="N1554" i="1"/>
  <c r="N1555" i="1"/>
  <c r="N1556" i="1"/>
  <c r="N1558" i="1"/>
  <c r="N1559" i="1"/>
  <c r="N1561" i="1"/>
  <c r="N1562" i="1"/>
  <c r="N1563" i="1"/>
  <c r="N1564" i="1"/>
  <c r="N1565" i="1"/>
  <c r="N1566" i="1"/>
  <c r="N1567" i="1"/>
  <c r="N1568" i="1"/>
  <c r="N1569" i="1"/>
  <c r="N1570" i="1"/>
  <c r="N1571" i="1"/>
  <c r="N1572" i="1"/>
  <c r="N1573" i="1"/>
  <c r="N1574" i="1"/>
  <c r="N1575" i="1"/>
  <c r="N1511" i="1"/>
  <c r="N1545" i="1"/>
  <c r="N1576" i="1"/>
  <c r="N1577" i="1"/>
  <c r="N1578" i="1"/>
  <c r="N1579" i="1"/>
  <c r="N1580" i="1"/>
  <c r="N1581" i="1"/>
  <c r="N1496" i="1"/>
  <c r="N1497" i="1"/>
  <c r="N1498" i="1"/>
  <c r="N1502" i="1"/>
  <c r="N1503" i="1"/>
  <c r="N1504" i="1"/>
  <c r="N1505" i="1"/>
  <c r="N1506" i="1"/>
  <c r="N1507" i="1"/>
  <c r="N1508" i="1"/>
  <c r="N1509" i="1"/>
  <c r="N1499" i="1"/>
  <c r="N1500" i="1"/>
  <c r="N1501" i="1"/>
  <c r="N1510" i="1"/>
  <c r="N1512" i="1"/>
  <c r="N1513" i="1"/>
  <c r="N1514" i="1"/>
  <c r="N1515" i="1"/>
  <c r="N1516" i="1"/>
  <c r="N1517" i="1"/>
  <c r="N1518" i="1"/>
  <c r="N1519" i="1"/>
  <c r="N1520" i="1"/>
  <c r="N1521" i="1"/>
  <c r="N1522" i="1"/>
  <c r="N1523" i="1"/>
  <c r="N1524" i="1"/>
  <c r="N1525" i="1"/>
  <c r="N1526" i="1"/>
  <c r="N1527"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G1568" i="1"/>
  <c r="G1569" i="1"/>
  <c r="G1570" i="1"/>
  <c r="G1575" i="1"/>
  <c r="G1511" i="1"/>
  <c r="G1580" i="1"/>
  <c r="G1581" i="1"/>
  <c r="B1579" i="1"/>
  <c r="B1580" i="1"/>
  <c r="B1581" i="1"/>
  <c r="B1582" i="1"/>
  <c r="B1583" i="1"/>
  <c r="B1584" i="1"/>
  <c r="B1585" i="1"/>
  <c r="W1585" i="1" s="1"/>
  <c r="B1586" i="1"/>
  <c r="W1586" i="1" s="1"/>
  <c r="B1587" i="1"/>
  <c r="W1587" i="1" s="1"/>
  <c r="B1588" i="1"/>
  <c r="W1588" i="1" s="1"/>
  <c r="W1589" i="1"/>
  <c r="N1434" i="1"/>
  <c r="G1583" i="1"/>
  <c r="G1582" i="1"/>
  <c r="G1579" i="1"/>
  <c r="G1578" i="1"/>
  <c r="G1577" i="1"/>
  <c r="G1576" i="1"/>
  <c r="G1545" i="1"/>
  <c r="G1574" i="1"/>
  <c r="G1573" i="1"/>
  <c r="G1572" i="1"/>
  <c r="G1571" i="1"/>
  <c r="G1562" i="1"/>
  <c r="G1559" i="1"/>
  <c r="E854" i="5" l="1"/>
  <c r="E853" i="5"/>
  <c r="N855" i="5"/>
  <c r="N854" i="5"/>
  <c r="I854" i="5" s="1"/>
  <c r="N853" i="5"/>
  <c r="W1584" i="1" l="1"/>
  <c r="W1583" i="1"/>
  <c r="E852" i="5"/>
  <c r="E851" i="5"/>
  <c r="N852" i="5"/>
  <c r="N851" i="5"/>
  <c r="G1567" i="1"/>
  <c r="G1566" i="1"/>
  <c r="N850" i="5"/>
  <c r="B1576" i="1" l="1"/>
  <c r="W1576" i="1" s="1"/>
  <c r="B1577" i="1"/>
  <c r="W1577" i="1" s="1"/>
  <c r="B1578" i="1"/>
  <c r="W1578" i="1" s="1"/>
  <c r="W1579" i="1"/>
  <c r="W1580" i="1"/>
  <c r="W1581" i="1"/>
  <c r="W1582" i="1"/>
  <c r="N849" i="5"/>
  <c r="E847" i="5"/>
  <c r="E846" i="5"/>
  <c r="N848" i="5"/>
  <c r="N847" i="5"/>
  <c r="I847" i="5" s="1"/>
  <c r="N846" i="5"/>
  <c r="E845" i="5"/>
  <c r="N845" i="5"/>
  <c r="I845" i="5" s="1"/>
  <c r="E844" i="5"/>
  <c r="E843" i="5"/>
  <c r="E842" i="5"/>
  <c r="E841" i="5"/>
  <c r="N844" i="5"/>
  <c r="N843" i="5"/>
  <c r="N842" i="5"/>
  <c r="N841" i="5"/>
  <c r="B1569" i="1" l="1"/>
  <c r="B1570" i="1"/>
  <c r="B1571" i="1"/>
  <c r="B1572" i="1"/>
  <c r="B1573" i="1"/>
  <c r="B1574" i="1"/>
  <c r="B1575" i="1"/>
  <c r="B1511" i="1"/>
  <c r="W1511" i="1" s="1"/>
  <c r="B1545" i="1"/>
  <c r="W1545" i="1" s="1"/>
  <c r="G1467" i="1"/>
  <c r="G1469" i="1"/>
  <c r="G1470" i="1"/>
  <c r="G1468" i="1"/>
  <c r="G1471" i="1"/>
  <c r="E837" i="5" l="1"/>
  <c r="E838" i="5"/>
  <c r="E839" i="5"/>
  <c r="E840" i="5"/>
  <c r="N840" i="5"/>
  <c r="N839" i="5"/>
  <c r="N838" i="5"/>
  <c r="N837" i="5"/>
  <c r="W1575" i="1"/>
  <c r="E836" i="5"/>
  <c r="N836" i="5"/>
  <c r="E834" i="5"/>
  <c r="E835" i="5"/>
  <c r="N835" i="5"/>
  <c r="I835" i="5" s="1"/>
  <c r="B1561" i="1"/>
  <c r="B1562" i="1"/>
  <c r="B1563" i="1"/>
  <c r="B1564" i="1"/>
  <c r="B1565" i="1"/>
  <c r="B1566" i="1"/>
  <c r="B1567" i="1"/>
  <c r="B1568" i="1"/>
  <c r="E829" i="5"/>
  <c r="E830" i="5"/>
  <c r="E831" i="5"/>
  <c r="E832" i="5"/>
  <c r="E833" i="5"/>
  <c r="N834" i="5"/>
  <c r="I834" i="5" s="1"/>
  <c r="N833" i="5"/>
  <c r="N832" i="5"/>
  <c r="N831" i="5"/>
  <c r="N830" i="5"/>
  <c r="N829" i="5"/>
  <c r="W1574" i="1" l="1"/>
  <c r="E828" i="5" l="1"/>
  <c r="E827" i="5"/>
  <c r="N828" i="5"/>
  <c r="N827" i="5"/>
  <c r="N826" i="5"/>
  <c r="B1559" i="1" l="1"/>
  <c r="W1559" i="1" s="1"/>
  <c r="W1573" i="1" l="1"/>
  <c r="W1572" i="1"/>
  <c r="W1571" i="1"/>
  <c r="W1561" i="1"/>
  <c r="W1562" i="1"/>
  <c r="W1563" i="1"/>
  <c r="W1564" i="1"/>
  <c r="W1565" i="1"/>
  <c r="W1566" i="1"/>
  <c r="W1570" i="1"/>
  <c r="W1569" i="1"/>
  <c r="W1568" i="1"/>
  <c r="W1567" i="1"/>
  <c r="G1561" i="1"/>
  <c r="G1563" i="1"/>
  <c r="G1564" i="1"/>
  <c r="G1565" i="1"/>
  <c r="E820" i="5" l="1"/>
  <c r="E821" i="5"/>
  <c r="E823" i="5"/>
  <c r="E825" i="5"/>
  <c r="N825" i="5"/>
  <c r="N824" i="5"/>
  <c r="N823" i="5"/>
  <c r="N822" i="5"/>
  <c r="N821" i="5"/>
  <c r="N820" i="5"/>
  <c r="E818" i="5"/>
  <c r="E819" i="5"/>
  <c r="G1546" i="1"/>
  <c r="G1540" i="1"/>
  <c r="G1542" i="1"/>
  <c r="G1549" i="1"/>
  <c r="G1547" i="1"/>
  <c r="G1541" i="1"/>
  <c r="G1548" i="1"/>
  <c r="G1543" i="1"/>
  <c r="G1544" i="1"/>
  <c r="G1550" i="1"/>
  <c r="G1551" i="1"/>
  <c r="G1552" i="1"/>
  <c r="G1539" i="1"/>
  <c r="G1553" i="1"/>
  <c r="G1554" i="1"/>
  <c r="G1558" i="1"/>
  <c r="G1557" i="1"/>
  <c r="G1555" i="1"/>
  <c r="G1556" i="1"/>
  <c r="N819" i="5"/>
  <c r="I819" i="5" s="1"/>
  <c r="N818" i="5"/>
  <c r="I818" i="5" s="1"/>
  <c r="B1554" i="1" l="1"/>
  <c r="B1558" i="1"/>
  <c r="B1557" i="1"/>
  <c r="B1555" i="1"/>
  <c r="B1556" i="1"/>
  <c r="W1556" i="1" l="1"/>
  <c r="W1555" i="1"/>
  <c r="W1557" i="1"/>
  <c r="W1558" i="1"/>
  <c r="W1554" i="1"/>
  <c r="E817" i="5"/>
  <c r="E816" i="5"/>
  <c r="E815" i="5"/>
  <c r="N817" i="5"/>
  <c r="N816" i="5"/>
  <c r="N815" i="5"/>
  <c r="E814" i="5" l="1"/>
  <c r="E813" i="5"/>
  <c r="N814" i="5"/>
  <c r="N813" i="5"/>
  <c r="E812" i="5"/>
  <c r="N812" i="5"/>
  <c r="E811" i="5"/>
  <c r="N811" i="5"/>
  <c r="B1553" i="1" l="1"/>
  <c r="W1553" i="1" s="1"/>
  <c r="E807" i="5"/>
  <c r="E808" i="5"/>
  <c r="E809" i="5"/>
  <c r="E810" i="5"/>
  <c r="N810" i="5"/>
  <c r="N809" i="5"/>
  <c r="N808" i="5"/>
  <c r="N807" i="5"/>
  <c r="E806" i="5" l="1"/>
  <c r="N806" i="5"/>
  <c r="I806" i="5" s="1"/>
  <c r="E805" i="5"/>
  <c r="N805" i="5"/>
  <c r="I805" i="5" s="1"/>
  <c r="B1538" i="1" l="1"/>
  <c r="B1546" i="1"/>
  <c r="W1546" i="1" s="1"/>
  <c r="B1540" i="1"/>
  <c r="W1540" i="1" s="1"/>
  <c r="B1542" i="1"/>
  <c r="W1542" i="1" s="1"/>
  <c r="B1549" i="1"/>
  <c r="W1549" i="1" s="1"/>
  <c r="B1547" i="1"/>
  <c r="W1547" i="1" s="1"/>
  <c r="B1541" i="1"/>
  <c r="W1541" i="1" s="1"/>
  <c r="B1548" i="1"/>
  <c r="W1548" i="1" s="1"/>
  <c r="B1543" i="1"/>
  <c r="W1543" i="1" s="1"/>
  <c r="B1544" i="1"/>
  <c r="W1544" i="1" s="1"/>
  <c r="B1550" i="1"/>
  <c r="W1550" i="1" s="1"/>
  <c r="B1551" i="1"/>
  <c r="W1551" i="1" s="1"/>
  <c r="B1552" i="1"/>
  <c r="W1552" i="1" s="1"/>
  <c r="B1539" i="1"/>
  <c r="W1539" i="1" s="1"/>
  <c r="E804" i="5"/>
  <c r="E803" i="5"/>
  <c r="N804" i="5"/>
  <c r="I804" i="5" s="1"/>
  <c r="N803" i="5"/>
  <c r="I803" i="5" s="1"/>
  <c r="G1515" i="1" l="1"/>
  <c r="G1530" i="1"/>
  <c r="G1531" i="1"/>
  <c r="G1532" i="1"/>
  <c r="G1533" i="1"/>
  <c r="G1534" i="1"/>
  <c r="G1535" i="1"/>
  <c r="G1529" i="1"/>
  <c r="G1536" i="1"/>
  <c r="G1537" i="1"/>
  <c r="G1538" i="1"/>
  <c r="E797" i="5"/>
  <c r="E798" i="5"/>
  <c r="E799" i="5"/>
  <c r="E800" i="5"/>
  <c r="E801" i="5"/>
  <c r="E802" i="5"/>
  <c r="N802" i="5"/>
  <c r="I802" i="5" s="1"/>
  <c r="N801" i="5"/>
  <c r="I801" i="5" s="1"/>
  <c r="N800" i="5"/>
  <c r="I800" i="5" s="1"/>
  <c r="N799" i="5"/>
  <c r="I799" i="5" s="1"/>
  <c r="N798" i="5"/>
  <c r="I798" i="5" s="1"/>
  <c r="W1538" i="1"/>
  <c r="B1530" i="1"/>
  <c r="W1530" i="1" s="1"/>
  <c r="B1531" i="1"/>
  <c r="W1531" i="1" s="1"/>
  <c r="B1532" i="1"/>
  <c r="W1532" i="1" s="1"/>
  <c r="B1533" i="1"/>
  <c r="W1533" i="1" s="1"/>
  <c r="B1534" i="1"/>
  <c r="W1534" i="1" s="1"/>
  <c r="B1535" i="1"/>
  <c r="W1535" i="1" s="1"/>
  <c r="B1529" i="1"/>
  <c r="W1529" i="1" s="1"/>
  <c r="B1536" i="1"/>
  <c r="W1536" i="1" s="1"/>
  <c r="B1537" i="1"/>
  <c r="W1537" i="1" s="1"/>
  <c r="G1472" i="1" l="1"/>
  <c r="G1473" i="1"/>
  <c r="G1479" i="1"/>
  <c r="G1474" i="1"/>
  <c r="G1480" i="1"/>
  <c r="G1478" i="1"/>
  <c r="G1475" i="1"/>
  <c r="G1481" i="1"/>
  <c r="G1482" i="1"/>
  <c r="G1476" i="1"/>
  <c r="G1477" i="1"/>
  <c r="G1502" i="1"/>
  <c r="G1503" i="1"/>
  <c r="G1483" i="1"/>
  <c r="G1504" i="1"/>
  <c r="G1505" i="1"/>
  <c r="G1506" i="1"/>
  <c r="G1484" i="1"/>
  <c r="G1507" i="1"/>
  <c r="G1508" i="1"/>
  <c r="G1509" i="1"/>
  <c r="G1496" i="1"/>
  <c r="G1485" i="1"/>
  <c r="G1486" i="1"/>
  <c r="G1487" i="1"/>
  <c r="G1488" i="1"/>
  <c r="G1489" i="1"/>
  <c r="G1490" i="1"/>
  <c r="G1491" i="1"/>
  <c r="G1499" i="1"/>
  <c r="G1500" i="1"/>
  <c r="G1492" i="1"/>
  <c r="G1493" i="1"/>
  <c r="G1494" i="1"/>
  <c r="G1501" i="1"/>
  <c r="G1497" i="1"/>
  <c r="G1495" i="1"/>
  <c r="G1498" i="1"/>
  <c r="G1510" i="1"/>
  <c r="G1528" i="1"/>
  <c r="G1524" i="1"/>
  <c r="G1516" i="1"/>
  <c r="G1517" i="1"/>
  <c r="G1518" i="1"/>
  <c r="G1519" i="1"/>
  <c r="G1520" i="1"/>
  <c r="G1512" i="1"/>
  <c r="G1521" i="1"/>
  <c r="G1522" i="1"/>
  <c r="G1523" i="1"/>
  <c r="G1513" i="1"/>
  <c r="G1514" i="1"/>
  <c r="G1525" i="1"/>
  <c r="G1526" i="1"/>
  <c r="G1527" i="1"/>
  <c r="N797" i="5" l="1"/>
  <c r="I797" i="5" s="1"/>
  <c r="E796" i="5"/>
  <c r="E795" i="5"/>
  <c r="N796" i="5"/>
  <c r="I796" i="5" s="1"/>
  <c r="N795" i="5"/>
  <c r="I795" i="5" s="1"/>
  <c r="B1528" i="1"/>
  <c r="W1528" i="1" s="1"/>
  <c r="B1524" i="1"/>
  <c r="W1524" i="1" s="1"/>
  <c r="B1516" i="1"/>
  <c r="W1516" i="1" s="1"/>
  <c r="B1517" i="1"/>
  <c r="W1517" i="1" s="1"/>
  <c r="B1518" i="1"/>
  <c r="W1518" i="1" s="1"/>
  <c r="B1519" i="1"/>
  <c r="W1519" i="1" s="1"/>
  <c r="B1520" i="1"/>
  <c r="W1520" i="1" s="1"/>
  <c r="B1512" i="1"/>
  <c r="W1512" i="1" s="1"/>
  <c r="B1521" i="1"/>
  <c r="W1521" i="1" s="1"/>
  <c r="B1522" i="1"/>
  <c r="W1522" i="1" s="1"/>
  <c r="B1523" i="1"/>
  <c r="W1523" i="1" s="1"/>
  <c r="B1513" i="1"/>
  <c r="W1513" i="1" s="1"/>
  <c r="B1514" i="1"/>
  <c r="W1514" i="1" s="1"/>
  <c r="B1525" i="1"/>
  <c r="W1525" i="1" s="1"/>
  <c r="B1526" i="1"/>
  <c r="W1526" i="1" s="1"/>
  <c r="B1527" i="1"/>
  <c r="W1527" i="1" s="1"/>
  <c r="B1515" i="1"/>
  <c r="W1515" i="1" s="1"/>
  <c r="E794" i="5"/>
  <c r="N794" i="5"/>
  <c r="I794" i="5" s="1"/>
  <c r="E793" i="5"/>
  <c r="N793" i="5"/>
  <c r="I793" i="5" s="1"/>
  <c r="E792" i="5"/>
  <c r="N792" i="5"/>
  <c r="I792" i="5" s="1"/>
  <c r="E790" i="5"/>
  <c r="E791" i="5"/>
  <c r="N791" i="5"/>
  <c r="I791" i="5" s="1"/>
  <c r="N790" i="5"/>
  <c r="I790" i="5" s="1"/>
  <c r="E789" i="5"/>
  <c r="N789" i="5"/>
  <c r="I789" i="5" s="1"/>
  <c r="B1472" i="1"/>
  <c r="B1509" i="1"/>
  <c r="B1496" i="1"/>
  <c r="B1485" i="1"/>
  <c r="B1486" i="1"/>
  <c r="B1487" i="1"/>
  <c r="B1488" i="1"/>
  <c r="B1489" i="1"/>
  <c r="W1489" i="1" s="1"/>
  <c r="B1490" i="1"/>
  <c r="W1490" i="1" s="1"/>
  <c r="B1491" i="1"/>
  <c r="W1491" i="1" s="1"/>
  <c r="B1499" i="1"/>
  <c r="W1499" i="1" s="1"/>
  <c r="B1500" i="1"/>
  <c r="W1500" i="1" s="1"/>
  <c r="B1492" i="1"/>
  <c r="W1492" i="1" s="1"/>
  <c r="B1493" i="1"/>
  <c r="W1493" i="1" s="1"/>
  <c r="B1494" i="1"/>
  <c r="W1494" i="1" s="1"/>
  <c r="B1501" i="1"/>
  <c r="W1501" i="1" s="1"/>
  <c r="B1497" i="1"/>
  <c r="W1497" i="1" s="1"/>
  <c r="B1495" i="1"/>
  <c r="W1495" i="1" s="1"/>
  <c r="B1498" i="1"/>
  <c r="W1498" i="1" s="1"/>
  <c r="B1510" i="1"/>
  <c r="W1510" i="1" s="1"/>
  <c r="B1473" i="1"/>
  <c r="B1479" i="1"/>
  <c r="B1474" i="1"/>
  <c r="B1480" i="1"/>
  <c r="B1478" i="1"/>
  <c r="B1475" i="1"/>
  <c r="E785" i="5"/>
  <c r="E786" i="5"/>
  <c r="E787" i="5"/>
  <c r="E788" i="5"/>
  <c r="B1481" i="1"/>
  <c r="B1482" i="1"/>
  <c r="B1476" i="1"/>
  <c r="B1477" i="1"/>
  <c r="B1502" i="1"/>
  <c r="B1503" i="1"/>
  <c r="B1483" i="1"/>
  <c r="B1504" i="1"/>
  <c r="B1505" i="1"/>
  <c r="B1506" i="1"/>
  <c r="B1484" i="1"/>
  <c r="B1507" i="1"/>
  <c r="B1508" i="1"/>
  <c r="W1488" i="1" l="1"/>
  <c r="W1487" i="1"/>
  <c r="W1486" i="1"/>
  <c r="W1485" i="1"/>
  <c r="W1496" i="1"/>
  <c r="W1509" i="1"/>
  <c r="W1508" i="1"/>
  <c r="W1507" i="1"/>
  <c r="W1484" i="1"/>
  <c r="W1506" i="1"/>
  <c r="W1505" i="1"/>
  <c r="W1504" i="1"/>
  <c r="W1483" i="1"/>
  <c r="W1503" i="1"/>
  <c r="W1477" i="1"/>
  <c r="W1502" i="1"/>
  <c r="B1467" i="1"/>
  <c r="W1473" i="1"/>
  <c r="W1479" i="1"/>
  <c r="W1474" i="1"/>
  <c r="W1480" i="1"/>
  <c r="W1478" i="1"/>
  <c r="W1475" i="1"/>
  <c r="W1481" i="1"/>
  <c r="W1482" i="1"/>
  <c r="W1476" i="1"/>
  <c r="N787" i="5"/>
  <c r="I787" i="5" s="1"/>
  <c r="N786" i="5"/>
  <c r="I786" i="5" s="1"/>
  <c r="N785" i="5"/>
  <c r="I785" i="5" s="1"/>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N784" i="5"/>
  <c r="I784" i="5" s="1"/>
  <c r="N783" i="5"/>
  <c r="I783" i="5" s="1"/>
  <c r="N782" i="5"/>
  <c r="I782" i="5" s="1"/>
  <c r="N781" i="5"/>
  <c r="I781" i="5" s="1"/>
  <c r="N780" i="5"/>
  <c r="I780" i="5" s="1"/>
  <c r="N779" i="5"/>
  <c r="I779" i="5" s="1"/>
  <c r="N778" i="5"/>
  <c r="I778" i="5" s="1"/>
  <c r="N777" i="5"/>
  <c r="I777" i="5" s="1"/>
  <c r="N776" i="5"/>
  <c r="I776" i="5" s="1"/>
  <c r="N775" i="5"/>
  <c r="I775" i="5" s="1"/>
  <c r="N774" i="5"/>
  <c r="I774" i="5" s="1"/>
  <c r="N773" i="5"/>
  <c r="I773" i="5" s="1"/>
  <c r="N772" i="5"/>
  <c r="I772" i="5" s="1"/>
  <c r="N771" i="5"/>
  <c r="I771" i="5" s="1"/>
  <c r="N770" i="5"/>
  <c r="I770" i="5" s="1"/>
  <c r="N769" i="5"/>
  <c r="I769" i="5" s="1"/>
  <c r="N768" i="5"/>
  <c r="I768" i="5" s="1"/>
  <c r="N767" i="5"/>
  <c r="I767" i="5" s="1"/>
  <c r="N766" i="5"/>
  <c r="I766" i="5" s="1"/>
  <c r="N765" i="5"/>
  <c r="I765" i="5" s="1"/>
  <c r="N764" i="5"/>
  <c r="I764" i="5" s="1"/>
  <c r="N763" i="5"/>
  <c r="I763" i="5" s="1"/>
  <c r="N762" i="5"/>
  <c r="I762" i="5" s="1"/>
  <c r="N761" i="5"/>
  <c r="I761" i="5" s="1"/>
  <c r="N760" i="5"/>
  <c r="I760" i="5" s="1"/>
  <c r="N759" i="5"/>
  <c r="I759" i="5" s="1"/>
  <c r="N758" i="5"/>
  <c r="I758" i="5" s="1"/>
  <c r="N757" i="5"/>
  <c r="I757" i="5" s="1"/>
  <c r="N756" i="5"/>
  <c r="I756" i="5" s="1"/>
  <c r="N755" i="5"/>
  <c r="I755" i="5" s="1"/>
  <c r="N754" i="5"/>
  <c r="I754" i="5" s="1"/>
  <c r="N753" i="5"/>
  <c r="I753" i="5" s="1"/>
  <c r="N752" i="5"/>
  <c r="I752" i="5" s="1"/>
  <c r="N751" i="5"/>
  <c r="I751" i="5" s="1"/>
  <c r="N750" i="5"/>
  <c r="I750" i="5" s="1"/>
  <c r="N749" i="5"/>
  <c r="I749" i="5" s="1"/>
  <c r="N748" i="5"/>
  <c r="I748" i="5" s="1"/>
  <c r="N747" i="5"/>
  <c r="I747" i="5" s="1"/>
  <c r="N746" i="5"/>
  <c r="I746" i="5" s="1"/>
  <c r="N745" i="5"/>
  <c r="I745" i="5" s="1"/>
  <c r="N744" i="5"/>
  <c r="I744" i="5" s="1"/>
  <c r="N743" i="5"/>
  <c r="I743" i="5" s="1"/>
  <c r="N742" i="5"/>
  <c r="I742" i="5" s="1"/>
  <c r="N741" i="5"/>
  <c r="I741" i="5" s="1"/>
  <c r="N740" i="5"/>
  <c r="I740" i="5" s="1"/>
  <c r="N739" i="5"/>
  <c r="I739" i="5" s="1"/>
  <c r="W1467" i="1" l="1"/>
  <c r="I424" i="5"/>
  <c r="I423" i="5"/>
  <c r="I415" i="5"/>
  <c r="I413" i="5"/>
  <c r="I411" i="5"/>
  <c r="I409" i="5"/>
  <c r="I408" i="5"/>
  <c r="I398" i="5"/>
  <c r="I397" i="5"/>
  <c r="I394" i="5"/>
  <c r="I392" i="5"/>
  <c r="I391" i="5"/>
  <c r="I390" i="5"/>
  <c r="I386" i="5"/>
  <c r="I383" i="5"/>
  <c r="I380" i="5"/>
  <c r="I378" i="5"/>
  <c r="I376" i="5"/>
  <c r="I372" i="5"/>
  <c r="I367" i="5"/>
  <c r="I366" i="5"/>
  <c r="I364" i="5"/>
  <c r="I360" i="5"/>
  <c r="I358" i="5"/>
  <c r="I357" i="5"/>
  <c r="I347" i="5"/>
  <c r="I345" i="5"/>
  <c r="I344" i="5"/>
  <c r="I343" i="5"/>
  <c r="I339" i="5"/>
  <c r="I338" i="5"/>
  <c r="I337" i="5"/>
  <c r="I328" i="5"/>
  <c r="I327" i="5"/>
  <c r="I316" i="5"/>
  <c r="I314" i="5"/>
  <c r="I313" i="5"/>
  <c r="I311" i="5"/>
  <c r="I305" i="5"/>
  <c r="I304" i="5"/>
  <c r="I303" i="5"/>
  <c r="I302" i="5"/>
  <c r="I300" i="5"/>
  <c r="I298" i="5"/>
  <c r="I297" i="5"/>
  <c r="I296" i="5"/>
  <c r="I295" i="5"/>
  <c r="I294" i="5"/>
  <c r="I293" i="5"/>
  <c r="I292" i="5"/>
  <c r="I290" i="5"/>
  <c r="I288" i="5"/>
  <c r="I285" i="5"/>
  <c r="I284" i="5"/>
  <c r="I283" i="5"/>
  <c r="I282" i="5"/>
  <c r="I279" i="5"/>
  <c r="I278" i="5"/>
  <c r="I276" i="5"/>
  <c r="I275" i="5"/>
  <c r="I273" i="5"/>
  <c r="I271" i="5"/>
  <c r="I270" i="5"/>
  <c r="I263" i="5"/>
  <c r="I259" i="5"/>
  <c r="I253" i="5"/>
  <c r="I252" i="5"/>
  <c r="I250" i="5"/>
  <c r="I248" i="5"/>
  <c r="I232" i="5"/>
  <c r="I230" i="5"/>
  <c r="I228" i="5"/>
  <c r="I220" i="5"/>
  <c r="I217" i="5"/>
  <c r="I216" i="5"/>
  <c r="I209" i="5"/>
  <c r="I207" i="5"/>
  <c r="I205" i="5"/>
  <c r="I199" i="5"/>
  <c r="I198" i="5"/>
  <c r="I197" i="5"/>
  <c r="I195" i="5"/>
  <c r="I194" i="5"/>
  <c r="I190" i="5"/>
  <c r="I188" i="5"/>
  <c r="I186" i="5"/>
  <c r="I184" i="5"/>
  <c r="I182" i="5"/>
  <c r="I181" i="5"/>
  <c r="I178" i="5"/>
  <c r="I177" i="5"/>
  <c r="I176" i="5"/>
  <c r="I175" i="5"/>
  <c r="I173" i="5"/>
  <c r="I172" i="5"/>
  <c r="I171" i="5"/>
  <c r="I166" i="5"/>
  <c r="I165" i="5"/>
  <c r="I161" i="5"/>
  <c r="I160" i="5"/>
  <c r="I159" i="5"/>
  <c r="I158" i="5"/>
  <c r="I157" i="5"/>
  <c r="I156" i="5"/>
  <c r="I155" i="5"/>
  <c r="I154" i="5"/>
  <c r="I153" i="5"/>
  <c r="I152" i="5"/>
  <c r="I150" i="5"/>
  <c r="I149" i="5"/>
  <c r="I148" i="5"/>
  <c r="I147" i="5"/>
  <c r="I146" i="5"/>
  <c r="I145" i="5"/>
  <c r="I144" i="5"/>
  <c r="I143" i="5"/>
  <c r="I142" i="5"/>
  <c r="I141" i="5"/>
  <c r="I140" i="5"/>
  <c r="I138" i="5"/>
  <c r="I137" i="5"/>
  <c r="I136" i="5"/>
  <c r="I134" i="5"/>
  <c r="I133" i="5"/>
  <c r="I132" i="5"/>
  <c r="I131" i="5"/>
  <c r="I130" i="5"/>
  <c r="I129" i="5"/>
  <c r="I128" i="5"/>
  <c r="I127" i="5"/>
  <c r="I126" i="5"/>
  <c r="I125" i="5"/>
  <c r="I124" i="5"/>
  <c r="I122" i="5"/>
  <c r="I121" i="5"/>
  <c r="I119" i="5"/>
  <c r="I117" i="5"/>
  <c r="I115" i="5"/>
  <c r="I114" i="5"/>
  <c r="I111" i="5"/>
  <c r="I110" i="5"/>
  <c r="I109" i="5"/>
  <c r="I108" i="5"/>
  <c r="I105" i="5"/>
  <c r="I103" i="5"/>
  <c r="I102" i="5"/>
  <c r="I100" i="5"/>
  <c r="I98" i="5"/>
  <c r="I97" i="5"/>
  <c r="I95" i="5"/>
  <c r="I92" i="5"/>
  <c r="I91" i="5"/>
  <c r="I90" i="5"/>
  <c r="I89" i="5"/>
  <c r="I88" i="5"/>
  <c r="I87" i="5"/>
  <c r="I86" i="5"/>
  <c r="I85" i="5"/>
  <c r="I84" i="5"/>
  <c r="I83" i="5"/>
  <c r="I82" i="5"/>
  <c r="I81" i="5"/>
  <c r="I80" i="5"/>
  <c r="I78" i="5"/>
  <c r="I77" i="5"/>
  <c r="I76" i="5"/>
  <c r="I75" i="5"/>
  <c r="I74" i="5"/>
  <c r="I71" i="5"/>
  <c r="I70" i="5"/>
  <c r="I69" i="5"/>
  <c r="I68" i="5"/>
  <c r="I67" i="5"/>
  <c r="I66" i="5"/>
  <c r="I65" i="5"/>
  <c r="I64" i="5"/>
  <c r="I63" i="5"/>
  <c r="I62" i="5"/>
  <c r="I61" i="5"/>
  <c r="I60" i="5"/>
  <c r="I58" i="5"/>
  <c r="I57" i="5"/>
  <c r="I55" i="5"/>
  <c r="I54" i="5"/>
  <c r="I53" i="5"/>
  <c r="I52" i="5"/>
  <c r="I51" i="5"/>
  <c r="I50" i="5"/>
  <c r="I49" i="5"/>
  <c r="I48" i="5"/>
  <c r="I47" i="5"/>
  <c r="I46" i="5"/>
  <c r="I45" i="5"/>
  <c r="I44" i="5"/>
  <c r="I43" i="5"/>
  <c r="I42" i="5"/>
  <c r="I38" i="5"/>
  <c r="I28" i="5"/>
  <c r="I27" i="5"/>
  <c r="I26" i="5"/>
  <c r="I25" i="5"/>
  <c r="I23" i="5"/>
  <c r="I22" i="5"/>
  <c r="I21" i="5"/>
  <c r="I20" i="5"/>
  <c r="I19" i="5"/>
  <c r="I18" i="5"/>
  <c r="I17" i="5"/>
  <c r="I16" i="5"/>
  <c r="I15" i="5"/>
  <c r="I14" i="5"/>
  <c r="I13" i="5"/>
  <c r="I12" i="5"/>
  <c r="I11" i="5"/>
  <c r="E737" i="5" l="1"/>
  <c r="E738" i="5"/>
  <c r="N738" i="5"/>
  <c r="I738" i="5" s="1"/>
  <c r="N737" i="5" l="1"/>
  <c r="E731" i="5" l="1"/>
  <c r="E732" i="5"/>
  <c r="E733" i="5"/>
  <c r="E734" i="5"/>
  <c r="E735" i="5"/>
  <c r="E736" i="5"/>
  <c r="N735" i="5"/>
  <c r="I735" i="5" s="1"/>
  <c r="N1315" i="1" l="1"/>
  <c r="N1316" i="1"/>
  <c r="N1317" i="1"/>
  <c r="N1314" i="1"/>
  <c r="N1318" i="1"/>
  <c r="N1319" i="1"/>
  <c r="N1321" i="1"/>
  <c r="N1322" i="1"/>
  <c r="N1323" i="1"/>
  <c r="N1324" i="1"/>
  <c r="N1325" i="1"/>
  <c r="N1326" i="1"/>
  <c r="N1327" i="1"/>
  <c r="N1328" i="1"/>
  <c r="N1320"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5" i="1"/>
  <c r="N1436" i="1"/>
  <c r="N1437" i="1"/>
  <c r="N1438" i="1"/>
  <c r="N1439" i="1"/>
  <c r="N1451" i="1"/>
  <c r="N1440" i="1"/>
  <c r="N1441" i="1"/>
  <c r="N1442" i="1"/>
  <c r="N1443" i="1"/>
  <c r="N1452" i="1"/>
  <c r="N1444" i="1"/>
  <c r="N1445" i="1"/>
  <c r="N1446" i="1"/>
  <c r="N1447" i="1"/>
  <c r="N1448" i="1"/>
  <c r="N1449" i="1"/>
  <c r="N1450" i="1"/>
  <c r="N1453" i="1"/>
  <c r="N1454" i="1"/>
  <c r="N1455" i="1"/>
  <c r="N1456" i="1"/>
  <c r="N1457" i="1"/>
  <c r="N1469" i="1"/>
  <c r="N1470" i="1"/>
  <c r="N1458" i="1"/>
  <c r="N1468" i="1"/>
  <c r="N1459" i="1"/>
  <c r="N1460" i="1"/>
  <c r="N1313" i="1"/>
  <c r="N734" i="5"/>
  <c r="I734" i="5" s="1"/>
  <c r="N733" i="5"/>
  <c r="I733" i="5" s="1"/>
  <c r="N732" i="5"/>
  <c r="I732" i="5" s="1"/>
  <c r="N731" i="5"/>
  <c r="I731" i="5" s="1"/>
  <c r="E730" i="5"/>
  <c r="N730" i="5"/>
  <c r="E724" i="5"/>
  <c r="E725" i="5"/>
  <c r="E726" i="5"/>
  <c r="E727" i="5"/>
  <c r="E728" i="5"/>
  <c r="E729" i="5"/>
  <c r="N729" i="5"/>
  <c r="I729" i="5" s="1"/>
  <c r="N728" i="5"/>
  <c r="I728" i="5" s="1"/>
  <c r="N727" i="5"/>
  <c r="N726" i="5" l="1"/>
  <c r="I726" i="5" s="1"/>
  <c r="N725" i="5"/>
  <c r="I725" i="5" s="1"/>
  <c r="N724" i="5"/>
  <c r="E723" i="5"/>
  <c r="N723" i="5"/>
  <c r="E722" i="5"/>
  <c r="N722" i="5"/>
  <c r="I722" i="5" s="1"/>
  <c r="E721" i="5"/>
  <c r="N721" i="5"/>
  <c r="I721" i="5" s="1"/>
  <c r="E707" i="5"/>
  <c r="E708" i="5"/>
  <c r="E709" i="5"/>
  <c r="E710" i="5"/>
  <c r="E711" i="5"/>
  <c r="E712" i="5"/>
  <c r="E713" i="5"/>
  <c r="E714" i="5"/>
  <c r="E715" i="5"/>
  <c r="E716" i="5"/>
  <c r="E717" i="5"/>
  <c r="E718" i="5"/>
  <c r="E719" i="5"/>
  <c r="E720" i="5"/>
  <c r="X140" i="1"/>
  <c r="X141" i="1"/>
  <c r="H719" i="5"/>
  <c r="H718" i="5"/>
  <c r="H717" i="5"/>
  <c r="H716" i="5"/>
  <c r="H715" i="5"/>
  <c r="H714" i="5"/>
  <c r="H713" i="5"/>
  <c r="H712" i="5"/>
  <c r="H711" i="5"/>
  <c r="H710" i="5"/>
  <c r="H709" i="5"/>
  <c r="H708" i="5"/>
  <c r="H707" i="5"/>
  <c r="H706" i="5"/>
  <c r="H705" i="5"/>
  <c r="H704" i="5"/>
  <c r="H703" i="5"/>
  <c r="H702" i="5"/>
  <c r="H701" i="5"/>
  <c r="H700" i="5"/>
  <c r="H699" i="5"/>
  <c r="H698" i="5"/>
  <c r="H697" i="5"/>
  <c r="H696" i="5"/>
  <c r="H695" i="5"/>
  <c r="H694" i="5"/>
  <c r="H693" i="5"/>
  <c r="H692" i="5"/>
  <c r="H691" i="5"/>
  <c r="H690" i="5"/>
  <c r="H689" i="5"/>
  <c r="H688" i="5"/>
  <c r="H687" i="5"/>
  <c r="H686" i="5"/>
  <c r="H685" i="5"/>
  <c r="H684" i="5"/>
  <c r="H683" i="5"/>
  <c r="H682" i="5"/>
  <c r="H681" i="5"/>
  <c r="H680" i="5"/>
  <c r="H679" i="5"/>
  <c r="H678" i="5"/>
  <c r="H677" i="5"/>
  <c r="H676" i="5"/>
  <c r="H675" i="5"/>
  <c r="H674" i="5"/>
  <c r="H673" i="5"/>
  <c r="H672" i="5"/>
  <c r="H671" i="5"/>
  <c r="X1184" i="1"/>
  <c r="N1184" i="1"/>
  <c r="N719" i="5" l="1"/>
  <c r="I719" i="5" s="1"/>
  <c r="N718" i="5"/>
  <c r="N717" i="5"/>
  <c r="I717" i="5" s="1"/>
  <c r="N716" i="5"/>
  <c r="I716" i="5" s="1"/>
  <c r="N715" i="5"/>
  <c r="N714" i="5" l="1"/>
  <c r="I714" i="5" s="1"/>
  <c r="N713" i="5"/>
  <c r="I713" i="5" s="1"/>
  <c r="N712" i="5"/>
  <c r="I712" i="5" s="1"/>
  <c r="N711" i="5"/>
  <c r="I711" i="5" s="1"/>
  <c r="N710" i="5"/>
  <c r="N709" i="5"/>
  <c r="I709" i="5" s="1"/>
  <c r="N708" i="5"/>
  <c r="I708" i="5" s="1"/>
  <c r="E706" i="5"/>
  <c r="E705" i="5"/>
  <c r="N707" i="5"/>
  <c r="I707" i="5" s="1"/>
  <c r="N706" i="5"/>
  <c r="I706" i="5" s="1"/>
  <c r="N705" i="5"/>
  <c r="I705" i="5" s="1"/>
  <c r="N704" i="5"/>
  <c r="I704" i="5" s="1"/>
  <c r="N703" i="5"/>
  <c r="E495" i="5" l="1"/>
  <c r="E504" i="5"/>
  <c r="E505" i="5"/>
  <c r="E702" i="5" l="1"/>
  <c r="N702" i="5"/>
  <c r="I702" i="5" s="1"/>
  <c r="E683" i="5"/>
  <c r="E684" i="5"/>
  <c r="E685" i="5"/>
  <c r="E686" i="5"/>
  <c r="E687" i="5"/>
  <c r="E688" i="5"/>
  <c r="E689" i="5"/>
  <c r="E690" i="5"/>
  <c r="E691" i="5"/>
  <c r="E692" i="5"/>
  <c r="E693" i="5"/>
  <c r="E694" i="5"/>
  <c r="E695" i="5"/>
  <c r="E696" i="5"/>
  <c r="E697" i="5"/>
  <c r="E698" i="5"/>
  <c r="E699" i="5"/>
  <c r="E700" i="5"/>
  <c r="E701" i="5"/>
  <c r="N701" i="5"/>
  <c r="N695" i="5"/>
  <c r="N696" i="5"/>
  <c r="I696" i="5" s="1"/>
  <c r="N697" i="5"/>
  <c r="I697" i="5" s="1"/>
  <c r="N698" i="5"/>
  <c r="N699" i="5"/>
  <c r="I699" i="5" s="1"/>
  <c r="N700" i="5"/>
  <c r="I700" i="5" s="1"/>
  <c r="N694" i="5" l="1"/>
  <c r="N693" i="5"/>
  <c r="N692" i="5"/>
  <c r="N691" i="5"/>
  <c r="N690" i="5"/>
  <c r="N689" i="5"/>
  <c r="N688" i="5"/>
  <c r="N687" i="5"/>
  <c r="N686" i="5"/>
  <c r="N685" i="5"/>
  <c r="N684" i="5"/>
  <c r="N683" i="5"/>
  <c r="E682" i="5"/>
  <c r="N682" i="5"/>
  <c r="E681" i="5"/>
  <c r="N681" i="5"/>
  <c r="I681" i="5" s="1"/>
  <c r="E680" i="5"/>
  <c r="N680" i="5"/>
  <c r="E666" i="5"/>
  <c r="E667" i="5"/>
  <c r="E668" i="5"/>
  <c r="E669" i="5"/>
  <c r="E670" i="5"/>
  <c r="E671" i="5"/>
  <c r="E672" i="5"/>
  <c r="E673" i="5"/>
  <c r="E674" i="5"/>
  <c r="E675" i="5"/>
  <c r="E676" i="5"/>
  <c r="E677" i="5"/>
  <c r="E678" i="5"/>
  <c r="E679" i="5"/>
  <c r="N679" i="5"/>
  <c r="N678" i="5"/>
  <c r="I678" i="5" s="1"/>
  <c r="N677" i="5"/>
  <c r="N676" i="5" l="1"/>
  <c r="I676" i="5" s="1"/>
  <c r="N675" i="5"/>
  <c r="N674" i="5"/>
  <c r="I674" i="5" s="1"/>
  <c r="N673" i="5"/>
  <c r="I673" i="5" s="1"/>
  <c r="N672" i="5"/>
  <c r="E664" i="5" l="1"/>
  <c r="N671" i="5"/>
  <c r="I671" i="5" s="1"/>
  <c r="H669" i="5"/>
  <c r="H670" i="5"/>
  <c r="H668" i="5"/>
  <c r="N670" i="5"/>
  <c r="I670" i="5" s="1"/>
  <c r="N669" i="5"/>
  <c r="I669" i="5" s="1"/>
  <c r="N668" i="5"/>
  <c r="I668" i="5" s="1"/>
  <c r="N667" i="5"/>
  <c r="N666" i="5"/>
  <c r="I666" i="5" s="1"/>
  <c r="E665" i="5"/>
  <c r="N665" i="5"/>
  <c r="I665" i="5" s="1"/>
  <c r="E661" i="5"/>
  <c r="E663" i="5"/>
  <c r="N664" i="5"/>
  <c r="N663" i="5"/>
  <c r="I663" i="5" s="1"/>
  <c r="N662" i="5"/>
  <c r="I662" i="5" s="1"/>
  <c r="N661" i="5"/>
  <c r="I661" i="5" s="1"/>
  <c r="E660" i="5" l="1"/>
  <c r="N660" i="5"/>
  <c r="E659" i="5"/>
  <c r="N659" i="5"/>
  <c r="E658" i="5"/>
  <c r="N658" i="5"/>
  <c r="E657" i="5"/>
  <c r="N657" i="5"/>
  <c r="E656" i="5"/>
  <c r="N656" i="5"/>
  <c r="E645" i="5"/>
  <c r="E646" i="5"/>
  <c r="E647" i="5"/>
  <c r="E648" i="5"/>
  <c r="E649" i="5"/>
  <c r="E650" i="5"/>
  <c r="E651" i="5"/>
  <c r="E652" i="5"/>
  <c r="E653" i="5"/>
  <c r="E654" i="5"/>
  <c r="E655" i="5"/>
  <c r="N655" i="5"/>
  <c r="N654" i="5"/>
  <c r="W1337" i="1"/>
  <c r="N632" i="5" l="1"/>
  <c r="I632" i="5" s="1"/>
  <c r="N633" i="5"/>
  <c r="I633" i="5" s="1"/>
  <c r="E634" i="5"/>
  <c r="N634" i="5"/>
  <c r="I634" i="5" s="1"/>
  <c r="E635" i="5"/>
  <c r="N635" i="5"/>
  <c r="I635" i="5" s="1"/>
  <c r="E636" i="5"/>
  <c r="N636" i="5"/>
  <c r="I636" i="5" s="1"/>
  <c r="E637" i="5"/>
  <c r="N637" i="5"/>
  <c r="I637" i="5" s="1"/>
  <c r="E638" i="5"/>
  <c r="N638" i="5"/>
  <c r="E639" i="5"/>
  <c r="N639" i="5"/>
  <c r="E640" i="5"/>
  <c r="N640" i="5"/>
  <c r="I640" i="5" s="1"/>
  <c r="E641" i="5"/>
  <c r="N641" i="5"/>
  <c r="E642" i="5"/>
  <c r="N642" i="5"/>
  <c r="I642" i="5" s="1"/>
  <c r="E643" i="5"/>
  <c r="N643" i="5"/>
  <c r="I643" i="5" s="1"/>
  <c r="E644" i="5"/>
  <c r="N644" i="5"/>
  <c r="I644" i="5" s="1"/>
  <c r="N645" i="5"/>
  <c r="I645" i="5" s="1"/>
  <c r="N646" i="5"/>
  <c r="N647" i="5"/>
  <c r="I647" i="5" s="1"/>
  <c r="N648" i="5"/>
  <c r="I648" i="5" s="1"/>
  <c r="N649" i="5"/>
  <c r="N650" i="5"/>
  <c r="I650" i="5" s="1"/>
  <c r="N651" i="5"/>
  <c r="I651" i="5" s="1"/>
  <c r="N652" i="5"/>
  <c r="I652" i="5" s="1"/>
  <c r="N653" i="5"/>
  <c r="I653" i="5" s="1"/>
  <c r="E631" i="5"/>
  <c r="N631" i="5"/>
  <c r="E630" i="5"/>
  <c r="N630" i="5"/>
  <c r="E629" i="5"/>
  <c r="N629" i="5"/>
  <c r="E628" i="5"/>
  <c r="N628" i="5"/>
  <c r="E627" i="5"/>
  <c r="E626" i="5"/>
  <c r="E625" i="5"/>
  <c r="E624" i="5"/>
  <c r="E623" i="5"/>
  <c r="E594" i="5"/>
  <c r="E593" i="5"/>
  <c r="E570" i="5"/>
  <c r="E569" i="5"/>
  <c r="N627" i="5"/>
  <c r="I627" i="5" s="1"/>
  <c r="N626" i="5"/>
  <c r="N625" i="5" l="1"/>
  <c r="N624" i="5"/>
  <c r="N623" i="5"/>
  <c r="N622" i="5"/>
  <c r="N621" i="5"/>
  <c r="N620" i="5"/>
  <c r="N619" i="5"/>
  <c r="N618" i="5"/>
  <c r="N617" i="5"/>
  <c r="N616" i="5"/>
  <c r="I616" i="5" s="1"/>
  <c r="N607" i="5" l="1"/>
  <c r="N615" i="5"/>
  <c r="N614" i="5"/>
  <c r="N613" i="5"/>
  <c r="N612" i="5"/>
  <c r="N611" i="5"/>
  <c r="N610" i="5"/>
  <c r="N609" i="5"/>
  <c r="N608" i="5"/>
  <c r="N606" i="5"/>
  <c r="N605" i="5"/>
  <c r="N604" i="5"/>
  <c r="N603" i="5"/>
  <c r="N602" i="5"/>
  <c r="I602" i="5" s="1"/>
  <c r="N601" i="5"/>
  <c r="I601" i="5" s="1"/>
  <c r="N600" i="5"/>
  <c r="N599" i="5"/>
  <c r="N598" i="5"/>
  <c r="I598" i="5" s="1"/>
  <c r="N597" i="5"/>
  <c r="N596" i="5"/>
  <c r="N595" i="5"/>
  <c r="H592" i="5" l="1"/>
  <c r="H591" i="5"/>
  <c r="H590" i="5"/>
  <c r="H589" i="5"/>
  <c r="H588" i="5"/>
  <c r="H587" i="5"/>
  <c r="H586" i="5"/>
  <c r="H585" i="5"/>
  <c r="H584" i="5"/>
  <c r="H583" i="5"/>
  <c r="H582" i="5"/>
  <c r="H581" i="5"/>
  <c r="H580" i="5"/>
  <c r="H579" i="5"/>
  <c r="H578" i="5"/>
  <c r="H577" i="5"/>
  <c r="H576" i="5"/>
  <c r="H575" i="5"/>
  <c r="H574" i="5"/>
  <c r="H573" i="5"/>
  <c r="H572" i="5"/>
  <c r="H571" i="5"/>
  <c r="H566" i="5"/>
  <c r="H565" i="5"/>
  <c r="H564" i="5"/>
  <c r="H563" i="5"/>
  <c r="H562" i="5"/>
  <c r="H561" i="5"/>
  <c r="H560" i="5"/>
  <c r="H559" i="5"/>
  <c r="H558" i="5"/>
  <c r="H557" i="5"/>
  <c r="H556" i="5"/>
  <c r="H555" i="5"/>
  <c r="H554" i="5"/>
  <c r="H553" i="5"/>
  <c r="H552" i="5"/>
  <c r="H551" i="5"/>
  <c r="H545" i="5"/>
  <c r="H544" i="5"/>
  <c r="H543" i="5"/>
  <c r="H542" i="5"/>
  <c r="H541" i="5"/>
  <c r="H540" i="5"/>
  <c r="H539" i="5"/>
  <c r="H538" i="5"/>
  <c r="H536" i="5"/>
  <c r="H535" i="5"/>
  <c r="H534" i="5"/>
  <c r="H533" i="5"/>
  <c r="H532" i="5"/>
  <c r="H531" i="5"/>
  <c r="H530" i="5"/>
  <c r="H529" i="5"/>
  <c r="H528" i="5"/>
  <c r="H527" i="5"/>
  <c r="H522" i="5"/>
  <c r="H521" i="5"/>
  <c r="H520" i="5"/>
  <c r="H519" i="5"/>
  <c r="H518" i="5"/>
  <c r="H517" i="5"/>
  <c r="H516" i="5"/>
  <c r="H515" i="5"/>
  <c r="H514" i="5"/>
  <c r="H513" i="5"/>
  <c r="H512" i="5"/>
  <c r="H510" i="5"/>
  <c r="H509" i="5"/>
  <c r="H508" i="5"/>
  <c r="H506" i="5"/>
  <c r="H503" i="5"/>
  <c r="H502" i="5"/>
  <c r="H501" i="5"/>
  <c r="H500" i="5"/>
  <c r="H499" i="5"/>
  <c r="H498" i="5"/>
  <c r="H497" i="5"/>
  <c r="H496" i="5"/>
  <c r="H490" i="5"/>
  <c r="H489" i="5"/>
  <c r="H488" i="5"/>
  <c r="H484" i="5"/>
  <c r="H483" i="5"/>
  <c r="H482" i="5"/>
  <c r="H481" i="5"/>
  <c r="H480" i="5"/>
  <c r="H479" i="5"/>
  <c r="H478" i="5"/>
  <c r="H477" i="5"/>
  <c r="H476" i="5"/>
  <c r="H475" i="5"/>
  <c r="H474" i="5"/>
  <c r="H473" i="5"/>
  <c r="H470" i="5"/>
  <c r="H469" i="5"/>
  <c r="H468" i="5"/>
  <c r="H467" i="5"/>
  <c r="H466" i="5"/>
  <c r="H465" i="5"/>
  <c r="H464" i="5"/>
  <c r="H463" i="5"/>
  <c r="H462" i="5"/>
  <c r="H461" i="5"/>
  <c r="H460" i="5"/>
  <c r="H459" i="5"/>
  <c r="H458" i="5"/>
  <c r="H457" i="5"/>
  <c r="H456" i="5"/>
  <c r="H455" i="5"/>
  <c r="H454" i="5"/>
  <c r="H453" i="5"/>
  <c r="H452" i="5"/>
  <c r="H449" i="5"/>
  <c r="H448" i="5"/>
  <c r="H447" i="5"/>
  <c r="H446" i="5"/>
  <c r="H445" i="5"/>
  <c r="H444" i="5"/>
  <c r="H443" i="5"/>
  <c r="H442" i="5"/>
  <c r="H441" i="5"/>
  <c r="H440" i="5"/>
  <c r="H439" i="5"/>
  <c r="H438" i="5"/>
  <c r="H437" i="5"/>
  <c r="H436" i="5"/>
  <c r="H435" i="5"/>
  <c r="H434" i="5"/>
  <c r="H433" i="5"/>
  <c r="H432" i="5"/>
  <c r="H431" i="5"/>
  <c r="H430" i="5"/>
  <c r="H429" i="5"/>
  <c r="H428" i="5"/>
  <c r="H427" i="5"/>
  <c r="H426" i="5"/>
  <c r="H425" i="5"/>
  <c r="H424" i="5"/>
  <c r="H423" i="5"/>
  <c r="H416" i="5"/>
  <c r="H415" i="5"/>
  <c r="H414" i="5"/>
  <c r="H413" i="5"/>
  <c r="H412" i="5"/>
  <c r="H411" i="5"/>
  <c r="H410" i="5"/>
  <c r="H409" i="5"/>
  <c r="H408" i="5"/>
  <c r="H407" i="5"/>
  <c r="H399" i="5"/>
  <c r="H398" i="5"/>
  <c r="H397" i="5"/>
  <c r="H396" i="5"/>
  <c r="H395" i="5"/>
  <c r="H394" i="5"/>
  <c r="H393" i="5"/>
  <c r="H392" i="5"/>
  <c r="H391" i="5"/>
  <c r="H390" i="5"/>
  <c r="H389" i="5"/>
  <c r="H388" i="5"/>
  <c r="H387" i="5"/>
  <c r="H386" i="5"/>
  <c r="H385" i="5"/>
  <c r="H384" i="5"/>
  <c r="H383" i="5"/>
  <c r="H382" i="5"/>
  <c r="H381" i="5"/>
  <c r="H380" i="5"/>
  <c r="H379" i="5"/>
  <c r="H378" i="5"/>
  <c r="H373" i="5"/>
  <c r="H372" i="5"/>
  <c r="H371" i="5"/>
  <c r="H370" i="5"/>
  <c r="H369" i="5"/>
  <c r="H368" i="5"/>
  <c r="H367" i="5"/>
  <c r="H366" i="5"/>
  <c r="H365" i="5"/>
  <c r="H364" i="5"/>
  <c r="H363" i="5"/>
  <c r="H362" i="5"/>
  <c r="H361" i="5"/>
  <c r="H360" i="5"/>
  <c r="H359" i="5"/>
  <c r="H358" i="5"/>
  <c r="H357" i="5"/>
  <c r="H348" i="5"/>
  <c r="H347" i="5"/>
  <c r="H346" i="5"/>
  <c r="H345" i="5"/>
  <c r="H344" i="5"/>
  <c r="H343" i="5"/>
  <c r="H342" i="5"/>
  <c r="H341" i="5"/>
  <c r="H340" i="5"/>
  <c r="H339" i="5"/>
  <c r="H338" i="5"/>
  <c r="H337" i="5"/>
  <c r="H336" i="5"/>
  <c r="H335" i="5"/>
  <c r="H334" i="5"/>
  <c r="H331" i="5"/>
  <c r="H329" i="5"/>
  <c r="H328" i="5"/>
  <c r="H327" i="5"/>
  <c r="H326" i="5"/>
  <c r="H324" i="5"/>
  <c r="H317" i="5"/>
  <c r="H316" i="5"/>
  <c r="H315" i="5"/>
  <c r="H314" i="5"/>
  <c r="H313" i="5"/>
  <c r="H312" i="5"/>
  <c r="H311" i="5"/>
  <c r="H310" i="5"/>
  <c r="H309" i="5"/>
  <c r="H308" i="5"/>
  <c r="H307" i="5"/>
  <c r="H306" i="5"/>
  <c r="H305" i="5"/>
  <c r="H304" i="5"/>
  <c r="H303" i="5"/>
  <c r="H302" i="5"/>
  <c r="H300" i="5"/>
  <c r="H299" i="5"/>
  <c r="H298" i="5"/>
  <c r="H297" i="5"/>
  <c r="H296" i="5"/>
  <c r="H295" i="5"/>
  <c r="H294" i="5"/>
  <c r="H293" i="5"/>
  <c r="H292" i="5"/>
  <c r="H291" i="5"/>
  <c r="H290" i="5"/>
  <c r="H289" i="5"/>
  <c r="H288" i="5"/>
  <c r="H287" i="5"/>
  <c r="H286" i="5"/>
  <c r="H285" i="5"/>
  <c r="H284" i="5"/>
  <c r="H283" i="5"/>
  <c r="H282" i="5"/>
  <c r="H279" i="5"/>
  <c r="H278" i="5"/>
  <c r="H277" i="5"/>
  <c r="H276" i="5"/>
  <c r="H275" i="5"/>
  <c r="H274" i="5"/>
  <c r="H273" i="5"/>
  <c r="H272" i="5"/>
  <c r="H271" i="5"/>
  <c r="H270" i="5"/>
  <c r="H263" i="5"/>
  <c r="H262" i="5"/>
  <c r="H261" i="5"/>
  <c r="H260" i="5"/>
  <c r="H259" i="5"/>
  <c r="H258" i="5"/>
  <c r="H257" i="5"/>
  <c r="H256" i="5"/>
  <c r="H255" i="5"/>
  <c r="H254" i="5"/>
  <c r="H253" i="5"/>
  <c r="H252" i="5"/>
  <c r="H251" i="5"/>
  <c r="H250" i="5"/>
  <c r="H249" i="5"/>
  <c r="H248" i="5"/>
  <c r="H247" i="5"/>
  <c r="H246" i="5"/>
  <c r="H245" i="5"/>
  <c r="H244" i="5"/>
  <c r="H243" i="5"/>
  <c r="H242" i="5"/>
  <c r="H241" i="5"/>
  <c r="H240" i="5"/>
  <c r="H238" i="5"/>
  <c r="H237" i="5"/>
  <c r="H217" i="5"/>
  <c r="H216" i="5"/>
  <c r="H215" i="5"/>
  <c r="H214" i="5"/>
  <c r="H213" i="5"/>
  <c r="H212" i="5"/>
  <c r="H211" i="5"/>
  <c r="H210" i="5"/>
  <c r="H209" i="5"/>
  <c r="H208" i="5"/>
  <c r="H207" i="5"/>
  <c r="H206" i="5"/>
  <c r="H205" i="5"/>
  <c r="H204" i="5"/>
  <c r="H203" i="5"/>
  <c r="H202"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38" i="5"/>
  <c r="H37" i="5"/>
  <c r="H29" i="5"/>
  <c r="H28" i="5"/>
  <c r="H27" i="5"/>
  <c r="H26" i="5"/>
  <c r="H23" i="5"/>
  <c r="H22" i="5"/>
  <c r="H21" i="5"/>
  <c r="H20" i="5"/>
  <c r="H19" i="5"/>
  <c r="H18" i="5"/>
  <c r="H17" i="5"/>
  <c r="H16" i="5"/>
  <c r="H15" i="5"/>
  <c r="H14" i="5"/>
  <c r="H13" i="5"/>
  <c r="H12" i="5"/>
  <c r="H11" i="5"/>
  <c r="H10" i="5"/>
  <c r="E563" i="5"/>
  <c r="N563" i="5"/>
  <c r="N594" i="5"/>
  <c r="N593" i="5"/>
  <c r="N592" i="5"/>
  <c r="N591" i="5"/>
  <c r="N590" i="5"/>
  <c r="N589" i="5"/>
  <c r="N588" i="5"/>
  <c r="I588" i="5" s="1"/>
  <c r="N587" i="5"/>
  <c r="I587" i="5" s="1"/>
  <c r="N586" i="5"/>
  <c r="N585" i="5"/>
  <c r="N584" i="5"/>
  <c r="I584" i="5" s="1"/>
  <c r="N583" i="5"/>
  <c r="N582" i="5"/>
  <c r="I582" i="5" s="1"/>
  <c r="N581" i="5"/>
  <c r="I581" i="5" s="1"/>
  <c r="N580" i="5"/>
  <c r="I580" i="5" s="1"/>
  <c r="N579" i="5"/>
  <c r="N578" i="5"/>
  <c r="N577" i="5"/>
  <c r="N576" i="5"/>
  <c r="I576" i="5" s="1"/>
  <c r="N575" i="5"/>
  <c r="N574" i="5"/>
  <c r="N573" i="5"/>
  <c r="N572" i="5"/>
  <c r="N571" i="5"/>
  <c r="I571" i="5" s="1"/>
  <c r="N570" i="5"/>
  <c r="N569" i="5"/>
  <c r="N568" i="5"/>
  <c r="N567" i="5"/>
  <c r="I567" i="5" s="1"/>
  <c r="N566" i="5"/>
  <c r="N565" i="5"/>
  <c r="N564" i="5"/>
  <c r="N562" i="5"/>
  <c r="N561" i="5"/>
  <c r="N560" i="5"/>
  <c r="N559" i="5"/>
  <c r="I559" i="5" s="1"/>
  <c r="N558" i="5"/>
  <c r="N557" i="5"/>
  <c r="I557" i="5" s="1"/>
  <c r="N556" i="5"/>
  <c r="I556" i="5" s="1"/>
  <c r="N555" i="5"/>
  <c r="N554" i="5"/>
  <c r="N553" i="5"/>
  <c r="I553" i="5" s="1"/>
  <c r="N552" i="5"/>
  <c r="N551" i="5"/>
  <c r="N550" i="5"/>
  <c r="N549" i="5"/>
  <c r="N548" i="5"/>
  <c r="N547" i="5"/>
  <c r="N546" i="5"/>
  <c r="N545" i="5"/>
  <c r="N544" i="5"/>
  <c r="N543" i="5"/>
  <c r="N542" i="5"/>
  <c r="N541" i="5"/>
  <c r="N540" i="5"/>
  <c r="N539" i="5"/>
  <c r="N538" i="5"/>
  <c r="N537" i="5"/>
  <c r="I537" i="5" s="1"/>
  <c r="N536" i="5"/>
  <c r="N535" i="5"/>
  <c r="N534" i="5"/>
  <c r="N533" i="5"/>
  <c r="I533" i="5" s="1"/>
  <c r="N532" i="5"/>
  <c r="N531" i="5"/>
  <c r="N530" i="5"/>
  <c r="N529" i="5"/>
  <c r="N528" i="5"/>
  <c r="N527" i="5"/>
  <c r="N526" i="5"/>
  <c r="N525" i="5"/>
  <c r="N524" i="5"/>
  <c r="N523" i="5"/>
  <c r="N522" i="5"/>
  <c r="N521" i="5"/>
  <c r="N520" i="5"/>
  <c r="I520" i="5" s="1"/>
  <c r="N519" i="5"/>
  <c r="N518" i="5"/>
  <c r="N517" i="5"/>
  <c r="I517" i="5" s="1"/>
  <c r="N516" i="5"/>
  <c r="N515" i="5"/>
  <c r="N514" i="5"/>
  <c r="I514" i="5" s="1"/>
  <c r="N513" i="5"/>
  <c r="I513" i="5" s="1"/>
  <c r="N512" i="5"/>
  <c r="N511" i="5"/>
  <c r="I511" i="5" s="1"/>
  <c r="N510" i="5"/>
  <c r="N509" i="5"/>
  <c r="N508" i="5"/>
  <c r="N507" i="5"/>
  <c r="N506" i="5"/>
  <c r="I506" i="5" s="1"/>
  <c r="N505" i="5"/>
  <c r="N504" i="5"/>
  <c r="N503" i="5"/>
  <c r="N502" i="5"/>
  <c r="N501" i="5"/>
  <c r="N500" i="5"/>
  <c r="N499" i="5"/>
  <c r="N498" i="5"/>
  <c r="N497" i="5"/>
  <c r="N496" i="5"/>
  <c r="N495" i="5"/>
  <c r="I495" i="5" s="1"/>
  <c r="N494" i="5"/>
  <c r="N493" i="5"/>
  <c r="N1297" i="1"/>
  <c r="X1319" i="1"/>
  <c r="X1267" i="1"/>
  <c r="N1267" i="1"/>
  <c r="W71" i="1"/>
  <c r="W110" i="1"/>
  <c r="W299" i="1"/>
  <c r="W310" i="1"/>
  <c r="W466" i="1"/>
  <c r="W452" i="1"/>
  <c r="W484" i="1"/>
  <c r="W485" i="1"/>
  <c r="W525" i="1"/>
  <c r="W713" i="1"/>
  <c r="W757" i="1"/>
  <c r="X1316" i="1" l="1"/>
  <c r="X1314" i="1"/>
  <c r="X1318" i="1"/>
  <c r="X1317" i="1"/>
  <c r="E572" i="5" l="1"/>
  <c r="E571" i="5"/>
  <c r="X1315" i="1"/>
  <c r="N1282" i="1"/>
  <c r="X1282" i="1"/>
  <c r="X1304" i="1"/>
  <c r="N1304" i="1"/>
  <c r="X1306" i="1"/>
  <c r="N1306" i="1"/>
  <c r="X1312" i="1"/>
  <c r="N1312" i="1"/>
  <c r="X1311" i="1"/>
  <c r="N1311" i="1"/>
  <c r="X1310" i="1"/>
  <c r="N1310" i="1"/>
  <c r="X1307" i="1"/>
  <c r="N1307" i="1"/>
  <c r="X1309" i="1"/>
  <c r="N1309" i="1"/>
  <c r="X1305" i="1"/>
  <c r="N1305" i="1"/>
  <c r="E568" i="5"/>
  <c r="E565" i="5"/>
  <c r="E566" i="5"/>
  <c r="E567" i="5"/>
  <c r="X1308" i="1"/>
  <c r="N1308" i="1"/>
  <c r="N1299" i="1"/>
  <c r="X1299" i="1"/>
  <c r="N1303" i="1"/>
  <c r="X1303" i="1"/>
  <c r="N1295" i="1"/>
  <c r="X1295" i="1"/>
  <c r="N1294" i="1"/>
  <c r="X1294" i="1"/>
  <c r="N1302" i="1"/>
  <c r="X1302" i="1"/>
  <c r="N1298" i="1"/>
  <c r="X1298" i="1"/>
  <c r="N1293" i="1"/>
  <c r="X1293" i="1"/>
  <c r="N1292" i="1"/>
  <c r="X1292" i="1"/>
  <c r="N1291" i="1"/>
  <c r="X1291" i="1"/>
  <c r="N1300" i="1"/>
  <c r="X1300" i="1"/>
  <c r="N1301" i="1"/>
  <c r="X1301" i="1"/>
  <c r="X1297" i="1"/>
  <c r="N1290" i="1"/>
  <c r="X1290" i="1"/>
  <c r="N1289" i="1"/>
  <c r="X1289" i="1"/>
  <c r="N1288" i="1"/>
  <c r="X1288" i="1"/>
  <c r="N1287" i="1"/>
  <c r="X1287" i="1"/>
  <c r="N1286" i="1"/>
  <c r="X1286" i="1"/>
  <c r="N1285" i="1"/>
  <c r="X1285" i="1"/>
  <c r="N1284" i="1"/>
  <c r="X1284" i="1"/>
  <c r="N1283" i="1"/>
  <c r="X1283" i="1"/>
  <c r="N1281" i="1"/>
  <c r="X1281" i="1"/>
  <c r="N1280" i="1"/>
  <c r="X1280" i="1"/>
  <c r="E557" i="5"/>
  <c r="E558" i="5"/>
  <c r="E559" i="5"/>
  <c r="E560" i="5"/>
  <c r="E561" i="5"/>
  <c r="E564" i="5"/>
  <c r="X1268" i="1"/>
  <c r="N1268" i="1"/>
  <c r="N1278" i="1"/>
  <c r="X1278" i="1"/>
  <c r="N1274" i="1"/>
  <c r="X1274" i="1"/>
  <c r="N1271" i="1"/>
  <c r="X1271" i="1"/>
  <c r="N1270" i="1"/>
  <c r="X1270" i="1"/>
  <c r="N1272" i="1"/>
  <c r="N1275" i="1"/>
  <c r="N1269" i="1"/>
  <c r="N1277" i="1"/>
  <c r="N1273" i="1"/>
  <c r="N1276" i="1"/>
  <c r="N1279" i="1"/>
  <c r="X1272" i="1"/>
  <c r="X1275" i="1"/>
  <c r="X1269" i="1"/>
  <c r="X1277" i="1"/>
  <c r="X1273" i="1"/>
  <c r="X1276" i="1"/>
  <c r="X1279" i="1"/>
  <c r="E556" i="5"/>
  <c r="E553" i="5" l="1"/>
  <c r="E554" i="5"/>
  <c r="E555" i="5"/>
  <c r="W7" i="3"/>
  <c r="N1264" i="1" l="1"/>
  <c r="X1264" i="1"/>
  <c r="N1266" i="1"/>
  <c r="X1266" i="1"/>
  <c r="N1265" i="1"/>
  <c r="X1265" i="1"/>
  <c r="N1263" i="1"/>
  <c r="X1263" i="1"/>
  <c r="E552" i="5"/>
  <c r="E551" i="5"/>
  <c r="X1242" i="1" l="1"/>
  <c r="N1242" i="1"/>
  <c r="X1259" i="1"/>
  <c r="N1259" i="1"/>
  <c r="X1260" i="1"/>
  <c r="N1260" i="1"/>
  <c r="X1258" i="1"/>
  <c r="N1258" i="1"/>
  <c r="X1257" i="1"/>
  <c r="N1257" i="1"/>
  <c r="X1249" i="1"/>
  <c r="N1249" i="1"/>
  <c r="X1247" i="1"/>
  <c r="N1247" i="1"/>
  <c r="X1252" i="1"/>
  <c r="N1252" i="1"/>
  <c r="X1262" i="1"/>
  <c r="N1262" i="1"/>
  <c r="X1250" i="1"/>
  <c r="N1250" i="1"/>
  <c r="X1261" i="1"/>
  <c r="N1261" i="1"/>
  <c r="X1256" i="1"/>
  <c r="N1256" i="1"/>
  <c r="X1248" i="1"/>
  <c r="N1248" i="1"/>
  <c r="X1246" i="1"/>
  <c r="N1246" i="1"/>
  <c r="X1251" i="1"/>
  <c r="N1251" i="1"/>
  <c r="X1245" i="1"/>
  <c r="N1245" i="1"/>
  <c r="X1244" i="1"/>
  <c r="N1244" i="1"/>
  <c r="X1243" i="1"/>
  <c r="N1243" i="1"/>
  <c r="X1254" i="1"/>
  <c r="N1254" i="1"/>
  <c r="X1253" i="1"/>
  <c r="N1253" i="1"/>
  <c r="X1255" i="1"/>
  <c r="N1255" i="1"/>
  <c r="X1233" i="1"/>
  <c r="N1233" i="1"/>
  <c r="X1236" i="1"/>
  <c r="N1236" i="1"/>
  <c r="X1232" i="1"/>
  <c r="N1232" i="1"/>
  <c r="X1230" i="1"/>
  <c r="N1230" i="1"/>
  <c r="X1225" i="1"/>
  <c r="N1225" i="1"/>
  <c r="X1229" i="1"/>
  <c r="N1229" i="1"/>
  <c r="X1224" i="1"/>
  <c r="N1224" i="1"/>
  <c r="X1228" i="1"/>
  <c r="N1228" i="1"/>
  <c r="X1240" i="1"/>
  <c r="N1240" i="1"/>
  <c r="X1227" i="1"/>
  <c r="N1227" i="1"/>
  <c r="X1237" i="1"/>
  <c r="N1237" i="1"/>
  <c r="X1223" i="1"/>
  <c r="N1223" i="1"/>
  <c r="X1234" i="1"/>
  <c r="N1234" i="1"/>
  <c r="X1226" i="1"/>
  <c r="N1226" i="1"/>
  <c r="X1222" i="1"/>
  <c r="N1222" i="1"/>
  <c r="X1235" i="1"/>
  <c r="N1235" i="1"/>
  <c r="X1221" i="1"/>
  <c r="N1221" i="1"/>
  <c r="X1231" i="1"/>
  <c r="N1231" i="1"/>
  <c r="X1241" i="1"/>
  <c r="N1241" i="1"/>
  <c r="X1238" i="1"/>
  <c r="N1238" i="1"/>
  <c r="X1239" i="1"/>
  <c r="N1239" i="1"/>
  <c r="E550" i="5"/>
  <c r="E549" i="5"/>
  <c r="E548" i="5"/>
  <c r="E547" i="5"/>
  <c r="E546" i="5"/>
  <c r="N1083" i="1"/>
  <c r="X1083" i="1"/>
  <c r="N1042" i="1" l="1"/>
  <c r="X1042" i="1"/>
  <c r="E538" i="5"/>
  <c r="E539" i="5"/>
  <c r="E540" i="5"/>
  <c r="E541" i="5"/>
  <c r="E542" i="5"/>
  <c r="E543" i="5"/>
  <c r="E545" i="5"/>
  <c r="X1186" i="1" l="1"/>
  <c r="N1186" i="1"/>
  <c r="E537" i="5"/>
  <c r="X1113" i="1"/>
  <c r="N1113" i="1"/>
  <c r="E536" i="5" l="1"/>
  <c r="E535" i="5"/>
  <c r="E534" i="5"/>
  <c r="E533" i="5"/>
  <c r="N1218" i="1" l="1"/>
  <c r="X1218" i="1"/>
  <c r="N1217" i="1"/>
  <c r="X1217" i="1"/>
  <c r="E527" i="5"/>
  <c r="E528" i="5"/>
  <c r="E529" i="5"/>
  <c r="E530" i="5"/>
  <c r="E531" i="5"/>
  <c r="E532" i="5"/>
  <c r="E526" i="5"/>
  <c r="E525" i="5"/>
  <c r="E524" i="5"/>
  <c r="X1195" i="1"/>
  <c r="N1195" i="1"/>
  <c r="E523" i="5"/>
  <c r="W5" i="3"/>
  <c r="N1108" i="1"/>
  <c r="E508" i="5"/>
  <c r="E509" i="5"/>
  <c r="E510" i="5"/>
  <c r="E511" i="5"/>
  <c r="E512" i="5"/>
  <c r="E513" i="5"/>
  <c r="E514" i="5"/>
  <c r="E515" i="5"/>
  <c r="E516" i="5"/>
  <c r="E517" i="5"/>
  <c r="E518" i="5"/>
  <c r="E519" i="5"/>
  <c r="E520" i="5"/>
  <c r="E521" i="5"/>
  <c r="E522" i="5"/>
  <c r="E507" i="5"/>
  <c r="X1215" i="1"/>
  <c r="N1215" i="1"/>
  <c r="X1197" i="1"/>
  <c r="N1197" i="1"/>
  <c r="X1196" i="1"/>
  <c r="N1196" i="1"/>
  <c r="X1205" i="1"/>
  <c r="N1205" i="1"/>
  <c r="X1204" i="1"/>
  <c r="N1204" i="1"/>
  <c r="X1203" i="1"/>
  <c r="N1203" i="1"/>
  <c r="X1202" i="1"/>
  <c r="N1202" i="1"/>
  <c r="X1201" i="1"/>
  <c r="N1201" i="1"/>
  <c r="X1214" i="1"/>
  <c r="N1214" i="1"/>
  <c r="X1213" i="1"/>
  <c r="N1213" i="1"/>
  <c r="X1212" i="1"/>
  <c r="N1212" i="1"/>
  <c r="X1211" i="1"/>
  <c r="N1211" i="1"/>
  <c r="X1210" i="1"/>
  <c r="N1210" i="1"/>
  <c r="X1209" i="1"/>
  <c r="N1209" i="1"/>
  <c r="X1208" i="1"/>
  <c r="N1208" i="1"/>
  <c r="X1207" i="1"/>
  <c r="N1207" i="1"/>
  <c r="X1206" i="1"/>
  <c r="N1206" i="1"/>
  <c r="X1200" i="1"/>
  <c r="N1200" i="1"/>
  <c r="X1199" i="1"/>
  <c r="N1199" i="1"/>
  <c r="X1198" i="1"/>
  <c r="N1198" i="1"/>
  <c r="X1194" i="1"/>
  <c r="N1194" i="1"/>
  <c r="X1193" i="1"/>
  <c r="N1193" i="1"/>
  <c r="X1192" i="1"/>
  <c r="N1192" i="1"/>
  <c r="X1216" i="1"/>
  <c r="N1216" i="1"/>
  <c r="X1191" i="1" l="1"/>
  <c r="N1191" i="1"/>
  <c r="E506" i="5" l="1"/>
  <c r="X1119" i="1"/>
  <c r="N1119" i="1"/>
  <c r="X1151" i="1"/>
  <c r="N1151" i="1"/>
  <c r="X1189" i="1"/>
  <c r="N1189" i="1"/>
  <c r="X1188" i="1"/>
  <c r="N1188" i="1"/>
  <c r="X1187" i="1"/>
  <c r="N1187" i="1"/>
  <c r="X1070" i="1"/>
  <c r="N1070" i="1"/>
  <c r="X1190" i="1"/>
  <c r="N1190" i="1"/>
  <c r="E503" i="5"/>
  <c r="E502" i="5"/>
  <c r="N1075" i="1" l="1"/>
  <c r="X1075" i="1"/>
  <c r="N1183" i="1"/>
  <c r="X1183" i="1"/>
  <c r="N1178" i="1"/>
  <c r="X1178" i="1"/>
  <c r="N1177" i="1"/>
  <c r="X1177" i="1"/>
  <c r="N1167" i="1"/>
  <c r="X1167" i="1"/>
  <c r="N1176" i="1"/>
  <c r="X1176" i="1"/>
  <c r="N1175" i="1"/>
  <c r="X1175" i="1"/>
  <c r="N1174" i="1"/>
  <c r="X1174" i="1"/>
  <c r="N1173" i="1"/>
  <c r="X1173" i="1"/>
  <c r="N1172" i="1"/>
  <c r="X1172" i="1"/>
  <c r="N1171" i="1"/>
  <c r="X1171" i="1"/>
  <c r="N1170" i="1"/>
  <c r="X1170" i="1"/>
  <c r="N1169" i="1"/>
  <c r="X1169" i="1"/>
  <c r="N1168" i="1"/>
  <c r="X1168" i="1"/>
  <c r="N1182" i="1"/>
  <c r="X1182" i="1"/>
  <c r="N1181" i="1"/>
  <c r="X1181" i="1"/>
  <c r="N1180" i="1"/>
  <c r="X1180" i="1"/>
  <c r="N1179" i="1"/>
  <c r="X1179" i="1"/>
  <c r="X1130" i="1"/>
  <c r="N1130" i="1"/>
  <c r="X1129" i="1"/>
  <c r="N1129" i="1"/>
  <c r="X1148" i="1"/>
  <c r="N1148" i="1"/>
  <c r="X1156" i="1"/>
  <c r="N1156" i="1"/>
  <c r="X1128" i="1"/>
  <c r="N1128" i="1"/>
  <c r="X1147" i="1"/>
  <c r="N1147" i="1"/>
  <c r="X1146" i="1"/>
  <c r="N1146" i="1"/>
  <c r="E501" i="5"/>
  <c r="E500" i="5"/>
  <c r="E499" i="5"/>
  <c r="X1125" i="1"/>
  <c r="N1125" i="1"/>
  <c r="X1145" i="1"/>
  <c r="N1145" i="1"/>
  <c r="X1124" i="1"/>
  <c r="N1124" i="1"/>
  <c r="X1127" i="1"/>
  <c r="N1127" i="1"/>
  <c r="X1144" i="1"/>
  <c r="N1144" i="1"/>
  <c r="X1126" i="1"/>
  <c r="N1126" i="1"/>
  <c r="X1143" i="1"/>
  <c r="N1143" i="1"/>
  <c r="X1164" i="1"/>
  <c r="N1164" i="1"/>
  <c r="X1163" i="1"/>
  <c r="N1163" i="1"/>
  <c r="X1142" i="1"/>
  <c r="N1142" i="1"/>
  <c r="X1141" i="1"/>
  <c r="N1141" i="1"/>
  <c r="X1137" i="1"/>
  <c r="N1137" i="1"/>
  <c r="X1136" i="1"/>
  <c r="N1136" i="1"/>
  <c r="X1159" i="1"/>
  <c r="N1159" i="1"/>
  <c r="X1166" i="1"/>
  <c r="N1166" i="1"/>
  <c r="X1158" i="1"/>
  <c r="N1158" i="1"/>
  <c r="X1150" i="1"/>
  <c r="N1150" i="1"/>
  <c r="X1149" i="1"/>
  <c r="N1149" i="1"/>
  <c r="X1162" i="1"/>
  <c r="N1162" i="1"/>
  <c r="X1157" i="1"/>
  <c r="N1157" i="1"/>
  <c r="X1161" i="1"/>
  <c r="N1161" i="1"/>
  <c r="X1140" i="1"/>
  <c r="N1140" i="1"/>
  <c r="X1135" i="1"/>
  <c r="N1135" i="1"/>
  <c r="X1134" i="1"/>
  <c r="N1134" i="1"/>
  <c r="X1133" i="1"/>
  <c r="N1133" i="1"/>
  <c r="X1132" i="1"/>
  <c r="N1132" i="1"/>
  <c r="X1154" i="1"/>
  <c r="N1154" i="1"/>
  <c r="X1185" i="1"/>
  <c r="N1185" i="1"/>
  <c r="X1165" i="1"/>
  <c r="N1165" i="1"/>
  <c r="X1155" i="1"/>
  <c r="N1155" i="1"/>
  <c r="X1131" i="1"/>
  <c r="N1131" i="1"/>
  <c r="X1123" i="1"/>
  <c r="N1123" i="1"/>
  <c r="X1122" i="1"/>
  <c r="N1122" i="1"/>
  <c r="X1121" i="1"/>
  <c r="N1121" i="1"/>
  <c r="X1153" i="1"/>
  <c r="N1153" i="1"/>
  <c r="X1139" i="1"/>
  <c r="N1139" i="1"/>
  <c r="X1138" i="1"/>
  <c r="N1138" i="1"/>
  <c r="X1160" i="1"/>
  <c r="N1160" i="1"/>
  <c r="X1152" i="1"/>
  <c r="N1152" i="1"/>
  <c r="X1120" i="1"/>
  <c r="N1120" i="1"/>
  <c r="E498" i="5"/>
  <c r="E497" i="5"/>
  <c r="N1118" i="1"/>
  <c r="X1118" i="1"/>
  <c r="N1117" i="1"/>
  <c r="X1117" i="1"/>
  <c r="N1116" i="1"/>
  <c r="X1116" i="1"/>
  <c r="N1115" i="1"/>
  <c r="X1115" i="1"/>
  <c r="N1101" i="1"/>
  <c r="X1101" i="1"/>
  <c r="E496" i="5" l="1"/>
  <c r="X1112" i="1" l="1"/>
  <c r="N1112" i="1"/>
  <c r="X1109" i="1"/>
  <c r="N1109" i="1"/>
  <c r="X1110" i="1"/>
  <c r="N1110" i="1"/>
  <c r="X1108" i="1"/>
  <c r="X1107" i="1"/>
  <c r="N1107" i="1"/>
  <c r="X1104" i="1"/>
  <c r="N1104" i="1"/>
  <c r="X1106" i="1"/>
  <c r="N1106" i="1"/>
  <c r="X1105" i="1"/>
  <c r="N1105" i="1"/>
  <c r="X1103" i="1"/>
  <c r="N1103" i="1"/>
  <c r="X1102" i="1"/>
  <c r="N1102" i="1"/>
  <c r="X1111" i="1"/>
  <c r="N1111" i="1"/>
  <c r="X1114" i="1" l="1"/>
  <c r="N1114" i="1"/>
  <c r="X4" i="1"/>
  <c r="X14" i="1"/>
  <c r="X5" i="1"/>
  <c r="X15" i="1"/>
  <c r="X9" i="1"/>
  <c r="X16" i="1"/>
  <c r="X10" i="1"/>
  <c r="X11" i="1"/>
  <c r="X17" i="1"/>
  <c r="X18" i="1"/>
  <c r="X12" i="1"/>
  <c r="X6" i="1"/>
  <c r="X7" i="1"/>
  <c r="X13" i="1"/>
  <c r="X8" i="1"/>
  <c r="X3" i="1"/>
  <c r="X19" i="1"/>
  <c r="X20" i="1"/>
  <c r="X21" i="1"/>
  <c r="X22" i="1"/>
  <c r="X23" i="1"/>
  <c r="X24" i="1"/>
  <c r="X25" i="1"/>
  <c r="X26" i="1"/>
  <c r="X27" i="1"/>
  <c r="X29" i="1"/>
  <c r="X32" i="1"/>
  <c r="X33" i="1"/>
  <c r="X28" i="1"/>
  <c r="X30" i="1"/>
  <c r="X31" i="1"/>
  <c r="X35" i="1"/>
  <c r="X43" i="1"/>
  <c r="X42" i="1"/>
  <c r="X41" i="1"/>
  <c r="X40" i="1"/>
  <c r="X36" i="1"/>
  <c r="X44" i="1"/>
  <c r="X39" i="1"/>
  <c r="X34" i="1"/>
  <c r="X37" i="1"/>
  <c r="X38" i="1"/>
  <c r="X46" i="1"/>
  <c r="X47" i="1"/>
  <c r="X48" i="1"/>
  <c r="X56" i="1"/>
  <c r="X58" i="1"/>
  <c r="X59" i="1"/>
  <c r="X57" i="1"/>
  <c r="X51" i="1"/>
  <c r="X52" i="1"/>
  <c r="X45" i="1"/>
  <c r="X49" i="1"/>
  <c r="X50" i="1"/>
  <c r="X53" i="1"/>
  <c r="X54" i="1"/>
  <c r="X60" i="1"/>
  <c r="X55" i="1"/>
  <c r="X69" i="1"/>
  <c r="X67" i="1"/>
  <c r="X68" i="1"/>
  <c r="X70" i="1"/>
  <c r="X61" i="1"/>
  <c r="X62" i="1"/>
  <c r="X63" i="1"/>
  <c r="X64" i="1"/>
  <c r="X65" i="1"/>
  <c r="X66" i="1"/>
  <c r="X71" i="1"/>
  <c r="X72" i="1"/>
  <c r="X74" i="1"/>
  <c r="X73" i="1"/>
  <c r="X75" i="1"/>
  <c r="X76" i="1"/>
  <c r="X79" i="1"/>
  <c r="X80" i="1"/>
  <c r="X81" i="1"/>
  <c r="X82" i="1"/>
  <c r="X89" i="1"/>
  <c r="X90" i="1"/>
  <c r="X83" i="1"/>
  <c r="X84" i="1"/>
  <c r="X85" i="1"/>
  <c r="X91" i="1"/>
  <c r="X92" i="1"/>
  <c r="X93" i="1"/>
  <c r="X86" i="1"/>
  <c r="X87" i="1"/>
  <c r="X88" i="1"/>
  <c r="X77" i="1"/>
  <c r="X78" i="1"/>
  <c r="X94" i="1"/>
  <c r="X95" i="1"/>
  <c r="X99" i="1"/>
  <c r="X96" i="1"/>
  <c r="X97" i="1"/>
  <c r="X98" i="1"/>
  <c r="X101" i="1"/>
  <c r="X100" i="1"/>
  <c r="X102" i="1"/>
  <c r="X103" i="1"/>
  <c r="X104" i="1"/>
  <c r="X105" i="1"/>
  <c r="X106" i="1"/>
  <c r="X107" i="1"/>
  <c r="X108" i="1"/>
  <c r="X109" i="1"/>
  <c r="X110" i="1"/>
  <c r="X116" i="1"/>
  <c r="X114" i="1"/>
  <c r="X115" i="1"/>
  <c r="X112" i="1"/>
  <c r="X113" i="1"/>
  <c r="X111" i="1"/>
  <c r="X118" i="1"/>
  <c r="X122" i="1"/>
  <c r="X121" i="1"/>
  <c r="X119" i="1"/>
  <c r="X117" i="1"/>
  <c r="X120" i="1"/>
  <c r="X134" i="1"/>
  <c r="X135" i="1"/>
  <c r="X133" i="1"/>
  <c r="X123" i="1"/>
  <c r="X136" i="1"/>
  <c r="X128" i="1"/>
  <c r="X132" i="1"/>
  <c r="X126" i="1"/>
  <c r="X124" i="1"/>
  <c r="X125" i="1"/>
  <c r="X127" i="1"/>
  <c r="X129" i="1"/>
  <c r="X130" i="1"/>
  <c r="X131" i="1"/>
  <c r="X138" i="1"/>
  <c r="X139" i="1"/>
  <c r="X137" i="1"/>
  <c r="X142" i="1"/>
  <c r="X143" i="1"/>
  <c r="X144" i="1"/>
  <c r="X146" i="1"/>
  <c r="X145" i="1"/>
  <c r="X147" i="1"/>
  <c r="X149" i="1"/>
  <c r="X150" i="1"/>
  <c r="X148" i="1"/>
  <c r="X151" i="1"/>
  <c r="X152" i="1"/>
  <c r="X153" i="1"/>
  <c r="X182" i="1"/>
  <c r="X183" i="1"/>
  <c r="X184" i="1"/>
  <c r="X154" i="1"/>
  <c r="X155" i="1"/>
  <c r="X156" i="1"/>
  <c r="X157" i="1"/>
  <c r="X158" i="1"/>
  <c r="X178" i="1"/>
  <c r="X179" i="1"/>
  <c r="X180" i="1"/>
  <c r="X181" i="1"/>
  <c r="X159" i="1"/>
  <c r="X160" i="1"/>
  <c r="X161" i="1"/>
  <c r="X177" i="1"/>
  <c r="X162" i="1"/>
  <c r="X163" i="1"/>
  <c r="X164" i="1"/>
  <c r="X165" i="1"/>
  <c r="X166" i="1"/>
  <c r="X167" i="1"/>
  <c r="X168" i="1"/>
  <c r="X169" i="1"/>
  <c r="X170" i="1"/>
  <c r="X171" i="1"/>
  <c r="X172" i="1"/>
  <c r="X173" i="1"/>
  <c r="X174" i="1"/>
  <c r="X175" i="1"/>
  <c r="X176" i="1"/>
  <c r="X185" i="1"/>
  <c r="X186" i="1"/>
  <c r="X187" i="1"/>
  <c r="X188" i="1"/>
  <c r="X189" i="1"/>
  <c r="X191" i="1"/>
  <c r="X190" i="1"/>
  <c r="X192" i="1"/>
  <c r="X193" i="1"/>
  <c r="X194" i="1"/>
  <c r="X195" i="1"/>
  <c r="X196" i="1"/>
  <c r="X202" i="1"/>
  <c r="X203" i="1"/>
  <c r="X197" i="1"/>
  <c r="X198" i="1"/>
  <c r="X199" i="1"/>
  <c r="X200" i="1"/>
  <c r="X201" i="1"/>
  <c r="X209" i="1"/>
  <c r="X204" i="1"/>
  <c r="X210" i="1"/>
  <c r="X205" i="1"/>
  <c r="X211" i="1"/>
  <c r="X206" i="1"/>
  <c r="X207" i="1"/>
  <c r="X208" i="1"/>
  <c r="X213" i="1"/>
  <c r="X216" i="1"/>
  <c r="X214" i="1"/>
  <c r="X217" i="1"/>
  <c r="X218" i="1"/>
  <c r="X219" i="1"/>
  <c r="X220" i="1"/>
  <c r="X212" i="1"/>
  <c r="X215" i="1"/>
  <c r="X221" i="1"/>
  <c r="X222" i="1"/>
  <c r="X223" i="1"/>
  <c r="X224" i="1"/>
  <c r="X239" i="1"/>
  <c r="X247" i="1"/>
  <c r="X240" i="1"/>
  <c r="X241" i="1"/>
  <c r="X242" i="1"/>
  <c r="X243" i="1"/>
  <c r="X226" i="1"/>
  <c r="X246" i="1"/>
  <c r="X245" i="1"/>
  <c r="X244" i="1"/>
  <c r="X234" i="1"/>
  <c r="X248" i="1"/>
  <c r="X225" i="1"/>
  <c r="X227" i="1"/>
  <c r="X235" i="1"/>
  <c r="X228" i="1"/>
  <c r="X236" i="1"/>
  <c r="X237" i="1"/>
  <c r="X229" i="1"/>
  <c r="X230" i="1"/>
  <c r="X231" i="1"/>
  <c r="X232" i="1"/>
  <c r="X238" i="1"/>
  <c r="X233" i="1"/>
  <c r="X249" i="1"/>
  <c r="X250" i="1"/>
  <c r="X251" i="1"/>
  <c r="X252" i="1"/>
  <c r="X253" i="1"/>
  <c r="X257" i="1"/>
  <c r="X254" i="1"/>
  <c r="X255" i="1"/>
  <c r="X256" i="1"/>
  <c r="X258" i="1"/>
  <c r="X259" i="1"/>
  <c r="X260" i="1"/>
  <c r="X261" i="1"/>
  <c r="X262" i="1"/>
  <c r="X263" i="1"/>
  <c r="X265" i="1"/>
  <c r="X266" i="1"/>
  <c r="X267" i="1"/>
  <c r="X268" i="1"/>
  <c r="X264" i="1"/>
  <c r="X279" i="1"/>
  <c r="X280" i="1"/>
  <c r="X281" i="1"/>
  <c r="X273" i="1"/>
  <c r="X274" i="1"/>
  <c r="X275" i="1"/>
  <c r="X285" i="1"/>
  <c r="X276" i="1"/>
  <c r="X277" i="1"/>
  <c r="X270" i="1"/>
  <c r="X271" i="1"/>
  <c r="X272" i="1"/>
  <c r="X282" i="1"/>
  <c r="X283" i="1"/>
  <c r="X278" i="1"/>
  <c r="X269" i="1"/>
  <c r="X284" i="1"/>
  <c r="X286" i="1"/>
  <c r="X287" i="1"/>
  <c r="X290" i="1"/>
  <c r="X288" i="1"/>
  <c r="X292" i="1"/>
  <c r="X289" i="1"/>
  <c r="X291" i="1"/>
  <c r="X293" i="1"/>
  <c r="X295" i="1"/>
  <c r="X296" i="1"/>
  <c r="X297" i="1"/>
  <c r="X294" i="1"/>
  <c r="X300" i="1"/>
  <c r="X298" i="1"/>
  <c r="X299" i="1"/>
  <c r="X302" i="1"/>
  <c r="X301" i="1"/>
  <c r="X303" i="1"/>
  <c r="X304" i="1"/>
  <c r="X305" i="1"/>
  <c r="X307" i="1"/>
  <c r="X308" i="1"/>
  <c r="X309" i="1"/>
  <c r="X306" i="1"/>
  <c r="X310" i="1"/>
  <c r="X311" i="1"/>
  <c r="X312" i="1"/>
  <c r="X316" i="1"/>
  <c r="X314" i="1"/>
  <c r="X315" i="1"/>
  <c r="X313" i="1"/>
  <c r="X317" i="1"/>
  <c r="X328" i="1"/>
  <c r="X318" i="1"/>
  <c r="X326" i="1"/>
  <c r="X325" i="1"/>
  <c r="X327" i="1"/>
  <c r="X320" i="1"/>
  <c r="X329" i="1"/>
  <c r="X321" i="1"/>
  <c r="X331" i="1"/>
  <c r="X322" i="1"/>
  <c r="X319" i="1"/>
  <c r="X323" i="1"/>
  <c r="X324" i="1"/>
  <c r="X330" i="1"/>
  <c r="X332" i="1"/>
  <c r="X333" i="1"/>
  <c r="X360" i="1"/>
  <c r="X341" i="1"/>
  <c r="X342" i="1"/>
  <c r="X355" i="1"/>
  <c r="X343" i="1"/>
  <c r="X334" i="1"/>
  <c r="X335" i="1"/>
  <c r="X336" i="1"/>
  <c r="X337" i="1"/>
  <c r="X338" i="1"/>
  <c r="X356" i="1"/>
  <c r="X344" i="1"/>
  <c r="X339" i="1"/>
  <c r="X345" i="1"/>
  <c r="X346" i="1"/>
  <c r="X347" i="1"/>
  <c r="X357" i="1"/>
  <c r="X348" i="1"/>
  <c r="X349" i="1"/>
  <c r="X350" i="1"/>
  <c r="X358" i="1"/>
  <c r="X359" i="1"/>
  <c r="X351" i="1"/>
  <c r="X340" i="1"/>
  <c r="X352" i="1"/>
  <c r="X353" i="1"/>
  <c r="X354" i="1"/>
  <c r="X361" i="1"/>
  <c r="X362" i="1"/>
  <c r="X363" i="1"/>
  <c r="X366" i="1"/>
  <c r="X364" i="1"/>
  <c r="X371" i="1"/>
  <c r="X372" i="1"/>
  <c r="X367" i="1"/>
  <c r="X374" i="1"/>
  <c r="X368" i="1"/>
  <c r="X369" i="1"/>
  <c r="X365" i="1"/>
  <c r="X373" i="1"/>
  <c r="X370" i="1"/>
  <c r="X375" i="1"/>
  <c r="X376" i="1"/>
  <c r="X377" i="1"/>
  <c r="X378" i="1"/>
  <c r="X379" i="1"/>
  <c r="X382" i="1"/>
  <c r="X380" i="1"/>
  <c r="X381" i="1"/>
  <c r="X384" i="1"/>
  <c r="X385" i="1"/>
  <c r="X389" i="1"/>
  <c r="X387" i="1"/>
  <c r="X383" i="1"/>
  <c r="X394" i="1"/>
  <c r="X390" i="1"/>
  <c r="X391" i="1"/>
  <c r="X388" i="1"/>
  <c r="X392" i="1"/>
  <c r="X386" i="1"/>
  <c r="X393" i="1"/>
  <c r="X395" i="1"/>
  <c r="X396" i="1"/>
  <c r="X397" i="1"/>
  <c r="X398" i="1"/>
  <c r="X399" i="1"/>
  <c r="X400" i="1"/>
  <c r="X401" i="1"/>
  <c r="X402" i="1"/>
  <c r="X403" i="1"/>
  <c r="X404" i="1"/>
  <c r="X413" i="1"/>
  <c r="X415" i="1"/>
  <c r="X416" i="1"/>
  <c r="X417" i="1"/>
  <c r="X405" i="1"/>
  <c r="X406" i="1"/>
  <c r="X407" i="1"/>
  <c r="X408" i="1"/>
  <c r="X411" i="1"/>
  <c r="X418" i="1"/>
  <c r="X409" i="1"/>
  <c r="X410" i="1"/>
  <c r="X412" i="1"/>
  <c r="X414" i="1"/>
  <c r="X419" i="1"/>
  <c r="X423" i="1"/>
  <c r="X424" i="1"/>
  <c r="X420" i="1"/>
  <c r="X429" i="1"/>
  <c r="X425" i="1"/>
  <c r="X421" i="1"/>
  <c r="X422" i="1"/>
  <c r="X426" i="1"/>
  <c r="X427" i="1"/>
  <c r="X430" i="1"/>
  <c r="X428" i="1"/>
  <c r="X431" i="1"/>
  <c r="X435" i="1"/>
  <c r="X432" i="1"/>
  <c r="X433" i="1"/>
  <c r="X434" i="1"/>
  <c r="X440" i="1"/>
  <c r="X441" i="1"/>
  <c r="X443" i="1"/>
  <c r="X436" i="1"/>
  <c r="X437" i="1"/>
  <c r="X438" i="1"/>
  <c r="X442" i="1"/>
  <c r="X439" i="1"/>
  <c r="X444" i="1"/>
  <c r="X445" i="1"/>
  <c r="X446" i="1"/>
  <c r="X447" i="1"/>
  <c r="X448" i="1"/>
  <c r="X449" i="1"/>
  <c r="X450" i="1"/>
  <c r="X455" i="1"/>
  <c r="X453" i="1"/>
  <c r="X454" i="1"/>
  <c r="X456" i="1"/>
  <c r="X464" i="1"/>
  <c r="X461" i="1"/>
  <c r="X462" i="1"/>
  <c r="X457" i="1"/>
  <c r="X458" i="1"/>
  <c r="X459" i="1"/>
  <c r="X460" i="1"/>
  <c r="X467" i="1"/>
  <c r="X451" i="1"/>
  <c r="X463" i="1"/>
  <c r="X465" i="1"/>
  <c r="X466" i="1"/>
  <c r="X452" i="1"/>
  <c r="X468" i="1"/>
  <c r="X469" i="1"/>
  <c r="X470" i="1"/>
  <c r="X471" i="1"/>
  <c r="X472" i="1"/>
  <c r="X473" i="1"/>
  <c r="X474" i="1"/>
  <c r="X475" i="1"/>
  <c r="X476" i="1"/>
  <c r="X477" i="1"/>
  <c r="X478" i="1"/>
  <c r="X479" i="1"/>
  <c r="X481" i="1"/>
  <c r="X482" i="1"/>
  <c r="X483" i="1"/>
  <c r="X480" i="1"/>
  <c r="X484" i="1"/>
  <c r="X485" i="1"/>
  <c r="X487" i="1"/>
  <c r="X488" i="1"/>
  <c r="X491" i="1"/>
  <c r="X492" i="1"/>
  <c r="X493" i="1"/>
  <c r="X489" i="1"/>
  <c r="X490" i="1"/>
  <c r="X486" i="1"/>
  <c r="X494" i="1"/>
  <c r="X495" i="1"/>
  <c r="X496" i="1"/>
  <c r="X497" i="1"/>
  <c r="X505" i="1"/>
  <c r="X506" i="1"/>
  <c r="X503" i="1"/>
  <c r="X504" i="1"/>
  <c r="X507" i="1"/>
  <c r="X498" i="1"/>
  <c r="X499" i="1"/>
  <c r="X508" i="1"/>
  <c r="X500" i="1"/>
  <c r="X509" i="1"/>
  <c r="X501" i="1"/>
  <c r="X502" i="1"/>
  <c r="X510" i="1"/>
  <c r="X518" i="1"/>
  <c r="X519" i="1"/>
  <c r="X514" i="1"/>
  <c r="X511" i="1"/>
  <c r="X517" i="1"/>
  <c r="X515" i="1"/>
  <c r="X512" i="1"/>
  <c r="X516" i="1"/>
  <c r="X520" i="1"/>
  <c r="X521" i="1"/>
  <c r="X513" i="1"/>
  <c r="X525" i="1"/>
  <c r="X530" i="1"/>
  <c r="X526" i="1"/>
  <c r="X522" i="1"/>
  <c r="X523" i="1"/>
  <c r="X524" i="1"/>
  <c r="X527" i="1"/>
  <c r="X528" i="1"/>
  <c r="X531" i="1"/>
  <c r="X532" i="1"/>
  <c r="X529" i="1"/>
  <c r="X534" i="1"/>
  <c r="X533" i="1"/>
  <c r="X535" i="1"/>
  <c r="X536" i="1"/>
  <c r="X537" i="1"/>
  <c r="X541" i="1"/>
  <c r="X539" i="1"/>
  <c r="X540" i="1"/>
  <c r="X538" i="1"/>
  <c r="X543" i="1"/>
  <c r="X552" i="1"/>
  <c r="X544" i="1"/>
  <c r="X545" i="1"/>
  <c r="X553" i="1"/>
  <c r="X555" i="1"/>
  <c r="X546" i="1"/>
  <c r="X547" i="1"/>
  <c r="X548" i="1"/>
  <c r="X549" i="1"/>
  <c r="X542" i="1"/>
  <c r="X550" i="1"/>
  <c r="X551" i="1"/>
  <c r="X554" i="1"/>
  <c r="X556" i="1"/>
  <c r="X557" i="1"/>
  <c r="X565" i="1"/>
  <c r="X558" i="1"/>
  <c r="X559" i="1"/>
  <c r="X560" i="1"/>
  <c r="X561" i="1"/>
  <c r="X562" i="1"/>
  <c r="X563" i="1"/>
  <c r="X564" i="1"/>
  <c r="X566" i="1"/>
  <c r="X567" i="1"/>
  <c r="X569" i="1"/>
  <c r="X570" i="1"/>
  <c r="X571" i="1"/>
  <c r="X572" i="1"/>
  <c r="X573" i="1"/>
  <c r="X575" i="1"/>
  <c r="X574" i="1"/>
  <c r="X568" i="1"/>
  <c r="X577" i="1"/>
  <c r="X578" i="1"/>
  <c r="X579" i="1"/>
  <c r="X576" i="1"/>
  <c r="X591" i="1"/>
  <c r="X592" i="1"/>
  <c r="X593" i="1"/>
  <c r="X580" i="1"/>
  <c r="X587" i="1"/>
  <c r="X581" i="1"/>
  <c r="X582" i="1"/>
  <c r="X586" i="1"/>
  <c r="X583" i="1"/>
  <c r="X584" i="1"/>
  <c r="X585" i="1"/>
  <c r="X588" i="1"/>
  <c r="X589" i="1"/>
  <c r="X590" i="1"/>
  <c r="X601" i="1"/>
  <c r="X594" i="1"/>
  <c r="X595" i="1"/>
  <c r="X596" i="1"/>
  <c r="X599" i="1"/>
  <c r="X597" i="1"/>
  <c r="X598" i="1"/>
  <c r="X600" i="1"/>
  <c r="X602" i="1"/>
  <c r="X603" i="1"/>
  <c r="X612" i="1"/>
  <c r="X613" i="1"/>
  <c r="X604" i="1"/>
  <c r="X605" i="1"/>
  <c r="X608" i="1"/>
  <c r="X609" i="1"/>
  <c r="X610" i="1"/>
  <c r="X611" i="1"/>
  <c r="X614" i="1"/>
  <c r="X606" i="1"/>
  <c r="X607" i="1"/>
  <c r="X617" i="1"/>
  <c r="X623" i="1"/>
  <c r="X618" i="1"/>
  <c r="X619" i="1"/>
  <c r="X620" i="1"/>
  <c r="X621" i="1"/>
  <c r="X624" i="1"/>
  <c r="X622" i="1"/>
  <c r="X615" i="1"/>
  <c r="X625" i="1"/>
  <c r="X616" i="1"/>
  <c r="X626" i="1"/>
  <c r="X627" i="1"/>
  <c r="X628" i="1"/>
  <c r="X631" i="1"/>
  <c r="X632" i="1"/>
  <c r="X636" i="1"/>
  <c r="X645" i="1"/>
  <c r="X633" i="1"/>
  <c r="X634" i="1"/>
  <c r="X635" i="1"/>
  <c r="X637" i="1"/>
  <c r="X649" i="1"/>
  <c r="X638" i="1"/>
  <c r="X639" i="1"/>
  <c r="X640" i="1"/>
  <c r="X641" i="1"/>
  <c r="X650" i="1"/>
  <c r="X646" i="1"/>
  <c r="X651" i="1"/>
  <c r="X642" i="1"/>
  <c r="X629" i="1"/>
  <c r="X656" i="1"/>
  <c r="X652" i="1"/>
  <c r="X653" i="1"/>
  <c r="X643" i="1"/>
  <c r="X654" i="1"/>
  <c r="X644" i="1"/>
  <c r="X647" i="1"/>
  <c r="X648" i="1"/>
  <c r="X655" i="1"/>
  <c r="X630" i="1"/>
  <c r="X657" i="1"/>
  <c r="X658" i="1"/>
  <c r="X659" i="1"/>
  <c r="X663" i="1"/>
  <c r="X664" i="1"/>
  <c r="X665" i="1"/>
  <c r="X670" i="1"/>
  <c r="X666" i="1"/>
  <c r="X669" i="1"/>
  <c r="X667" i="1"/>
  <c r="X660" i="1"/>
  <c r="X661" i="1"/>
  <c r="X668" i="1"/>
  <c r="X662" i="1"/>
  <c r="X671" i="1"/>
  <c r="X675" i="1"/>
  <c r="X676" i="1"/>
  <c r="X682" i="1"/>
  <c r="X677" i="1"/>
  <c r="X683" i="1"/>
  <c r="X678" i="1"/>
  <c r="X679" i="1"/>
  <c r="X680" i="1"/>
  <c r="X681" i="1"/>
  <c r="X684" i="1"/>
  <c r="X685" i="1"/>
  <c r="X686" i="1"/>
  <c r="X689" i="1"/>
  <c r="X687" i="1"/>
  <c r="X690" i="1"/>
  <c r="X691" i="1"/>
  <c r="X688" i="1"/>
  <c r="X673" i="1"/>
  <c r="X674" i="1"/>
  <c r="X672" i="1"/>
  <c r="X692" i="1"/>
  <c r="X693" i="1"/>
  <c r="X694" i="1"/>
  <c r="X695" i="1"/>
  <c r="X696" i="1"/>
  <c r="X697" i="1"/>
  <c r="X698" i="1"/>
  <c r="X699" i="1"/>
  <c r="X700" i="1"/>
  <c r="X701" i="1"/>
  <c r="X702" i="1"/>
  <c r="X703" i="1"/>
  <c r="X704" i="1"/>
  <c r="X705" i="1"/>
  <c r="X706" i="1"/>
  <c r="X712" i="1"/>
  <c r="X707" i="1"/>
  <c r="X711" i="1"/>
  <c r="X708" i="1"/>
  <c r="X709" i="1"/>
  <c r="X710" i="1"/>
  <c r="X718" i="1"/>
  <c r="X715" i="1"/>
  <c r="X716" i="1"/>
  <c r="X717" i="1"/>
  <c r="X714" i="1"/>
  <c r="X713" i="1"/>
  <c r="X719" i="1"/>
  <c r="X720" i="1"/>
  <c r="X721" i="1"/>
  <c r="X722" i="1"/>
  <c r="X723" i="1"/>
  <c r="X724" i="1"/>
  <c r="X725" i="1"/>
  <c r="X729" i="1"/>
  <c r="X730" i="1"/>
  <c r="X726" i="1"/>
  <c r="X727" i="1"/>
  <c r="X728" i="1"/>
  <c r="X735" i="1"/>
  <c r="X731" i="1"/>
  <c r="X733" i="1"/>
  <c r="X732" i="1"/>
  <c r="X734" i="1"/>
  <c r="X736" i="1"/>
  <c r="X737" i="1"/>
  <c r="X747" i="1"/>
  <c r="X738" i="1"/>
  <c r="X739" i="1"/>
  <c r="X740" i="1"/>
  <c r="X741" i="1"/>
  <c r="X742" i="1"/>
  <c r="X746" i="1"/>
  <c r="X743" i="1"/>
  <c r="X744" i="1"/>
  <c r="X745" i="1"/>
  <c r="X748" i="1"/>
  <c r="X750" i="1"/>
  <c r="X749" i="1"/>
  <c r="X751" i="1"/>
  <c r="X752" i="1"/>
  <c r="X754" i="1"/>
  <c r="X755" i="1"/>
  <c r="X753" i="1"/>
  <c r="X756" i="1"/>
  <c r="X758" i="1"/>
  <c r="X757" i="1"/>
  <c r="X759" i="1"/>
  <c r="X760" i="1"/>
  <c r="X761" i="1"/>
  <c r="X764" i="1"/>
  <c r="X767" i="1"/>
  <c r="X765" i="1"/>
  <c r="X766" i="1"/>
  <c r="X762" i="1"/>
  <c r="X763" i="1"/>
  <c r="X768" i="1"/>
  <c r="X769" i="1"/>
  <c r="X770" i="1"/>
  <c r="X771" i="1"/>
  <c r="X772" i="1"/>
  <c r="X773" i="1"/>
  <c r="X774" i="1"/>
  <c r="X775" i="1"/>
  <c r="X776" i="1"/>
  <c r="X777" i="1"/>
  <c r="X778" i="1"/>
  <c r="X782" i="1"/>
  <c r="X779" i="1"/>
  <c r="X780" i="1"/>
  <c r="X781" i="1"/>
  <c r="X785" i="1"/>
  <c r="X784" i="1"/>
  <c r="X783" i="1"/>
  <c r="X786" i="1"/>
  <c r="X788" i="1"/>
  <c r="X789" i="1"/>
  <c r="X787" i="1"/>
  <c r="X790" i="1"/>
  <c r="X792" i="1"/>
  <c r="X796" i="1"/>
  <c r="X791" i="1"/>
  <c r="X793" i="1"/>
  <c r="X794" i="1"/>
  <c r="X795" i="1"/>
  <c r="X797" i="1"/>
  <c r="X800" i="1"/>
  <c r="X801" i="1"/>
  <c r="X798" i="1"/>
  <c r="X799" i="1"/>
  <c r="X805" i="1"/>
  <c r="X804" i="1"/>
  <c r="X803" i="1"/>
  <c r="X802" i="1"/>
  <c r="X806" i="1"/>
  <c r="X807" i="1"/>
  <c r="X808" i="1"/>
  <c r="X814" i="1"/>
  <c r="X812" i="1"/>
  <c r="X809" i="1"/>
  <c r="X810" i="1"/>
  <c r="X813" i="1"/>
  <c r="X811" i="1"/>
  <c r="X819" i="1"/>
  <c r="X820" i="1"/>
  <c r="X824" i="1"/>
  <c r="X816" i="1"/>
  <c r="X817" i="1"/>
  <c r="X825" i="1"/>
  <c r="X818" i="1"/>
  <c r="X826" i="1"/>
  <c r="X821" i="1"/>
  <c r="X822" i="1"/>
  <c r="X827" i="1"/>
  <c r="X815" i="1"/>
  <c r="X823" i="1"/>
  <c r="X828" i="1"/>
  <c r="X829" i="1"/>
  <c r="X831" i="1"/>
  <c r="X830" i="1"/>
  <c r="X832" i="1"/>
  <c r="X834" i="1"/>
  <c r="X835" i="1"/>
  <c r="X836" i="1"/>
  <c r="X837" i="1"/>
  <c r="X833" i="1"/>
  <c r="X838" i="1"/>
  <c r="X841" i="1"/>
  <c r="X839" i="1"/>
  <c r="X840" i="1"/>
  <c r="X842" i="1"/>
  <c r="X845" i="1"/>
  <c r="X846" i="1"/>
  <c r="X847" i="1"/>
  <c r="X843" i="1"/>
  <c r="X844" i="1"/>
  <c r="X849" i="1"/>
  <c r="X848" i="1"/>
  <c r="X850" i="1"/>
  <c r="X851" i="1"/>
  <c r="X852" i="1"/>
  <c r="X853" i="1"/>
  <c r="X854" i="1"/>
  <c r="X869" i="1"/>
  <c r="X873" i="1"/>
  <c r="X874" i="1"/>
  <c r="X861" i="1"/>
  <c r="X862" i="1"/>
  <c r="X863" i="1"/>
  <c r="X864" i="1"/>
  <c r="X870" i="1"/>
  <c r="X875" i="1"/>
  <c r="X855" i="1"/>
  <c r="X856" i="1"/>
  <c r="X859" i="1"/>
  <c r="X860" i="1"/>
  <c r="X857" i="1"/>
  <c r="X867" i="1"/>
  <c r="X868" i="1"/>
  <c r="X865" i="1"/>
  <c r="X866" i="1"/>
  <c r="X871" i="1"/>
  <c r="X872" i="1"/>
  <c r="X858" i="1"/>
  <c r="X876" i="1"/>
  <c r="X877" i="1"/>
  <c r="X878" i="1"/>
  <c r="X884" i="1"/>
  <c r="X888" i="1"/>
  <c r="X880" i="1"/>
  <c r="X885" i="1"/>
  <c r="X882" i="1"/>
  <c r="X883" i="1"/>
  <c r="X886" i="1"/>
  <c r="X887" i="1"/>
  <c r="X881" i="1"/>
  <c r="X879" i="1"/>
  <c r="X889" i="1"/>
  <c r="X890" i="1"/>
  <c r="X893" i="1"/>
  <c r="X892" i="1"/>
  <c r="X894" i="1"/>
  <c r="X895" i="1"/>
  <c r="X896" i="1"/>
  <c r="X891" i="1"/>
  <c r="X899" i="1"/>
  <c r="X898" i="1"/>
  <c r="X900" i="1"/>
  <c r="X897" i="1"/>
  <c r="X901" i="1"/>
  <c r="X907" i="1"/>
  <c r="X904" i="1"/>
  <c r="X902" i="1"/>
  <c r="X905" i="1"/>
  <c r="X903" i="1"/>
  <c r="X906" i="1"/>
  <c r="X908" i="1"/>
  <c r="X909" i="1"/>
  <c r="X918" i="1"/>
  <c r="X919" i="1"/>
  <c r="X926" i="1"/>
  <c r="X922" i="1"/>
  <c r="X920" i="1"/>
  <c r="X921" i="1"/>
  <c r="X927" i="1"/>
  <c r="X910" i="1"/>
  <c r="X911" i="1"/>
  <c r="X912" i="1"/>
  <c r="X923" i="1"/>
  <c r="X913" i="1"/>
  <c r="X916" i="1"/>
  <c r="X924" i="1"/>
  <c r="X914" i="1"/>
  <c r="X917" i="1"/>
  <c r="X925" i="1"/>
  <c r="X915" i="1"/>
  <c r="X928" i="1"/>
  <c r="X929" i="1"/>
  <c r="X933" i="1"/>
  <c r="X930" i="1"/>
  <c r="X932" i="1"/>
  <c r="X931" i="1"/>
  <c r="X944" i="1"/>
  <c r="X945" i="1"/>
  <c r="X949" i="1"/>
  <c r="X946" i="1"/>
  <c r="X947" i="1"/>
  <c r="X950" i="1"/>
  <c r="X948" i="1"/>
  <c r="X934" i="1"/>
  <c r="X935" i="1"/>
  <c r="X943" i="1"/>
  <c r="X936" i="1"/>
  <c r="X937" i="1"/>
  <c r="X940" i="1"/>
  <c r="X938" i="1"/>
  <c r="X939" i="1"/>
  <c r="X941" i="1"/>
  <c r="X942" i="1"/>
  <c r="X951" i="1"/>
  <c r="X952" i="1"/>
  <c r="X954" i="1"/>
  <c r="X953" i="1"/>
  <c r="X956" i="1"/>
  <c r="X957" i="1"/>
  <c r="X955" i="1"/>
  <c r="X959" i="1"/>
  <c r="X961" i="1"/>
  <c r="X960" i="1"/>
  <c r="X958" i="1"/>
  <c r="X962" i="1"/>
  <c r="X965" i="1"/>
  <c r="X970" i="1"/>
  <c r="X966" i="1"/>
  <c r="X971" i="1"/>
  <c r="X967" i="1"/>
  <c r="X968" i="1"/>
  <c r="X973" i="1"/>
  <c r="X963" i="1"/>
  <c r="X964" i="1"/>
  <c r="X972" i="1"/>
  <c r="X969" i="1"/>
  <c r="X976" i="1"/>
  <c r="X977" i="1"/>
  <c r="X978" i="1"/>
  <c r="X979" i="1"/>
  <c r="X980" i="1"/>
  <c r="X974" i="1"/>
  <c r="X975" i="1"/>
  <c r="X982" i="1"/>
  <c r="X981" i="1"/>
  <c r="X1043" i="1"/>
  <c r="X983" i="1"/>
  <c r="X986" i="1"/>
  <c r="X984" i="1"/>
  <c r="X985" i="1"/>
  <c r="X987" i="1"/>
  <c r="X989" i="1"/>
  <c r="X990" i="1"/>
  <c r="X991" i="1"/>
  <c r="X992" i="1"/>
  <c r="X999" i="1"/>
  <c r="X993" i="1"/>
  <c r="X1003" i="1"/>
  <c r="X994" i="1"/>
  <c r="X995" i="1"/>
  <c r="X996" i="1"/>
  <c r="X1004" i="1"/>
  <c r="X997" i="1"/>
  <c r="X998" i="1"/>
  <c r="X1000" i="1"/>
  <c r="X1001" i="1"/>
  <c r="X1005" i="1"/>
  <c r="X1002" i="1"/>
  <c r="X1006" i="1"/>
  <c r="X1007" i="1"/>
  <c r="X1008" i="1"/>
  <c r="X1009" i="1"/>
  <c r="X1010" i="1"/>
  <c r="X1014" i="1"/>
  <c r="X1015" i="1"/>
  <c r="X1016" i="1"/>
  <c r="X1017" i="1"/>
  <c r="X1011" i="1"/>
  <c r="X1012" i="1"/>
  <c r="X1013" i="1"/>
  <c r="X1025" i="1"/>
  <c r="X1018" i="1"/>
  <c r="X1019" i="1"/>
  <c r="X1021" i="1"/>
  <c r="X1023" i="1"/>
  <c r="X1022" i="1"/>
  <c r="X1020" i="1"/>
  <c r="X1024" i="1"/>
  <c r="X1029" i="1"/>
  <c r="X1031" i="1"/>
  <c r="X1026" i="1"/>
  <c r="X1027" i="1"/>
  <c r="X1028" i="1"/>
  <c r="X1030" i="1"/>
  <c r="X1035" i="1"/>
  <c r="X1034" i="1"/>
  <c r="X1036" i="1"/>
  <c r="X1032" i="1"/>
  <c r="X1033" i="1"/>
  <c r="X1037" i="1"/>
  <c r="X1038" i="1"/>
  <c r="X988" i="1"/>
  <c r="X1039" i="1"/>
  <c r="X1040" i="1"/>
  <c r="X1041" i="1"/>
  <c r="X1044" i="1"/>
  <c r="X1045" i="1"/>
  <c r="X1054" i="1"/>
  <c r="X1057" i="1"/>
  <c r="X1060" i="1"/>
  <c r="X1055" i="1"/>
  <c r="X1058" i="1"/>
  <c r="X1056" i="1"/>
  <c r="X1059" i="1"/>
  <c r="X1046" i="1"/>
  <c r="X1048" i="1"/>
  <c r="X1047" i="1"/>
  <c r="X1061" i="1"/>
  <c r="X1062" i="1"/>
  <c r="X1063" i="1"/>
  <c r="X1069" i="1"/>
  <c r="X1064" i="1"/>
  <c r="X1065" i="1"/>
  <c r="X1066" i="1"/>
  <c r="X1049" i="1"/>
  <c r="X1051" i="1"/>
  <c r="X1067" i="1"/>
  <c r="X1052" i="1"/>
  <c r="X1068" i="1"/>
  <c r="X1053" i="1"/>
  <c r="X1050" i="1"/>
  <c r="X1099" i="1"/>
  <c r="X1100" i="1"/>
  <c r="X1098" i="1"/>
  <c r="X1096" i="1"/>
  <c r="X1094" i="1"/>
  <c r="X1095" i="1"/>
  <c r="X1097" i="1"/>
  <c r="X1087" i="1"/>
  <c r="X1080" i="1"/>
  <c r="X1084" i="1"/>
  <c r="X1085" i="1"/>
  <c r="X1092" i="1"/>
  <c r="X1093" i="1"/>
  <c r="X1088" i="1"/>
  <c r="X1089" i="1"/>
  <c r="X1074" i="1"/>
  <c r="X1076" i="1"/>
  <c r="X1077" i="1"/>
  <c r="X1090" i="1"/>
  <c r="X1071" i="1"/>
  <c r="X1072" i="1"/>
  <c r="X1073" i="1"/>
  <c r="X1086" i="1"/>
  <c r="X1091" i="1"/>
  <c r="X1081" i="1"/>
  <c r="X1082" i="1"/>
  <c r="X1078" i="1"/>
  <c r="X1079" i="1"/>
  <c r="N491" i="5" l="1"/>
  <c r="N492" i="5"/>
  <c r="E490" i="5" l="1"/>
  <c r="N490" i="5"/>
  <c r="N1045" i="1"/>
  <c r="N1044" i="1"/>
  <c r="N1041" i="1"/>
  <c r="N988" i="1"/>
  <c r="N1039" i="1"/>
  <c r="N1078" i="1"/>
  <c r="N1082" i="1"/>
  <c r="N1073" i="1"/>
  <c r="N1089" i="1"/>
  <c r="N1093" i="1"/>
  <c r="N1079" i="1"/>
  <c r="N1081" i="1"/>
  <c r="N1091" i="1"/>
  <c r="N1086" i="1"/>
  <c r="N1072" i="1"/>
  <c r="N1071" i="1"/>
  <c r="N1090" i="1"/>
  <c r="N1077" i="1"/>
  <c r="N1076" i="1"/>
  <c r="N1074" i="1"/>
  <c r="N1088" i="1"/>
  <c r="N1092" i="1"/>
  <c r="N1085" i="1"/>
  <c r="N1084" i="1"/>
  <c r="N1080" i="1"/>
  <c r="N1087" i="1"/>
  <c r="N1097" i="1"/>
  <c r="N1095" i="1"/>
  <c r="N1094" i="1"/>
  <c r="N1096" i="1"/>
  <c r="N1098" i="1"/>
  <c r="N1100" i="1"/>
  <c r="N1099" i="1"/>
  <c r="N1050" i="1"/>
  <c r="N1053" i="1"/>
  <c r="N1068" i="1"/>
  <c r="N1052" i="1"/>
  <c r="N1067" i="1"/>
  <c r="N1051" i="1"/>
  <c r="N1049" i="1"/>
  <c r="N1066" i="1"/>
  <c r="N1065" i="1"/>
  <c r="N1064" i="1"/>
  <c r="E489" i="5" l="1"/>
  <c r="N489" i="5"/>
  <c r="E488" i="5" l="1"/>
  <c r="N488" i="5"/>
  <c r="N1069" i="1"/>
  <c r="N1063" i="1"/>
  <c r="N1062" i="1"/>
  <c r="N1061" i="1"/>
  <c r="N1047" i="1"/>
  <c r="N1048" i="1"/>
  <c r="N1046" i="1"/>
  <c r="N1059" i="1"/>
  <c r="N1056" i="1"/>
  <c r="N1058" i="1"/>
  <c r="N1055" i="1"/>
  <c r="N1060" i="1"/>
  <c r="N1057" i="1"/>
  <c r="N1054" i="1"/>
  <c r="E487" i="5"/>
  <c r="N487" i="5"/>
  <c r="E486" i="5"/>
  <c r="N486" i="5"/>
  <c r="E485" i="5"/>
  <c r="N485" i="5"/>
  <c r="E484" i="5" l="1"/>
  <c r="N484" i="5"/>
  <c r="E479" i="5"/>
  <c r="E480" i="5"/>
  <c r="E481" i="5"/>
  <c r="E482" i="5"/>
  <c r="E483" i="5"/>
  <c r="N483" i="5"/>
  <c r="I483" i="5" s="1"/>
  <c r="N482" i="5"/>
  <c r="I482" i="5" s="1"/>
  <c r="N481" i="5"/>
  <c r="I481" i="5" s="1"/>
  <c r="N480" i="5"/>
  <c r="I480" i="5" s="1"/>
  <c r="N479" i="5"/>
  <c r="I479" i="5" s="1"/>
  <c r="N1040" i="1"/>
  <c r="E473" i="5"/>
  <c r="E474" i="5"/>
  <c r="E476" i="5"/>
  <c r="E477" i="5"/>
  <c r="E478" i="5"/>
  <c r="N478" i="5"/>
  <c r="I478" i="5" s="1"/>
  <c r="N477" i="5"/>
  <c r="N476" i="5"/>
  <c r="N475" i="5"/>
  <c r="N474" i="5"/>
  <c r="I474" i="5" s="1"/>
  <c r="N473" i="5" l="1"/>
  <c r="N1038" i="1"/>
  <c r="N1037" i="1"/>
  <c r="E471" i="5" l="1"/>
  <c r="E472" i="5"/>
  <c r="N472" i="5"/>
  <c r="I472" i="5" s="1"/>
  <c r="N471" i="5"/>
  <c r="I471" i="5" s="1"/>
  <c r="E452" i="5"/>
  <c r="E453" i="5"/>
  <c r="E454" i="5"/>
  <c r="E455" i="5"/>
  <c r="E456" i="5"/>
  <c r="E457" i="5"/>
  <c r="E458" i="5"/>
  <c r="E459" i="5"/>
  <c r="E460" i="5"/>
  <c r="E461" i="5"/>
  <c r="E462" i="5"/>
  <c r="E463" i="5"/>
  <c r="E464" i="5"/>
  <c r="E465" i="5"/>
  <c r="E466" i="5"/>
  <c r="E467" i="5"/>
  <c r="E468" i="5"/>
  <c r="E469" i="5"/>
  <c r="E470" i="5"/>
  <c r="N470" i="5"/>
  <c r="N469" i="5"/>
  <c r="N468" i="5"/>
  <c r="N467" i="5"/>
  <c r="I467" i="5" s="1"/>
  <c r="N466" i="5"/>
  <c r="N465" i="5"/>
  <c r="N464" i="5"/>
  <c r="N463" i="5"/>
  <c r="N462" i="5"/>
  <c r="N461" i="5"/>
  <c r="N460" i="5"/>
  <c r="I460" i="5" s="1"/>
  <c r="N459" i="5"/>
  <c r="I459" i="5" s="1"/>
  <c r="N458" i="5"/>
  <c r="N457" i="5"/>
  <c r="N456" i="5"/>
  <c r="N455" i="5"/>
  <c r="I455" i="5" s="1"/>
  <c r="N454" i="5"/>
  <c r="N453" i="5"/>
  <c r="N452" i="5"/>
  <c r="E451" i="5" l="1"/>
  <c r="N451" i="5" l="1"/>
  <c r="E450" i="5" l="1"/>
  <c r="N450" i="5"/>
  <c r="N1033" i="1"/>
  <c r="N1032" i="1"/>
  <c r="N1036" i="1"/>
  <c r="N1034" i="1"/>
  <c r="N1035" i="1"/>
  <c r="N1030" i="1"/>
  <c r="N1028" i="1"/>
  <c r="N1027" i="1"/>
  <c r="N1026" i="1"/>
  <c r="N1031" i="1"/>
  <c r="N1029" i="1"/>
  <c r="N1024" i="1"/>
  <c r="N1020" i="1"/>
  <c r="N1022" i="1"/>
  <c r="N1023" i="1"/>
  <c r="N1021" i="1"/>
  <c r="N1019" i="1"/>
  <c r="N1018" i="1"/>
  <c r="N1025" i="1"/>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N449" i="5" l="1"/>
  <c r="N448" i="5"/>
  <c r="N447" i="5"/>
  <c r="N1013" i="1" l="1"/>
  <c r="N1012" i="1"/>
  <c r="N1011" i="1"/>
  <c r="N1017" i="1"/>
  <c r="N1016" i="1"/>
  <c r="N1015" i="1"/>
  <c r="N1014" i="1"/>
  <c r="N1010" i="1"/>
  <c r="N1009" i="1"/>
  <c r="N1008" i="1"/>
  <c r="N1007" i="1"/>
  <c r="N1006" i="1"/>
  <c r="N1002" i="1"/>
  <c r="N1005" i="1"/>
  <c r="N1001" i="1"/>
  <c r="N1000" i="1"/>
  <c r="N998" i="1"/>
  <c r="N997" i="1"/>
  <c r="N1004" i="1"/>
  <c r="N996" i="1"/>
  <c r="N995" i="1"/>
  <c r="N994" i="1"/>
  <c r="N1003" i="1"/>
  <c r="N993" i="1"/>
  <c r="N999" i="1"/>
  <c r="N992" i="1"/>
  <c r="N446" i="5"/>
  <c r="N445" i="5"/>
  <c r="N444" i="5"/>
  <c r="N443" i="5"/>
  <c r="N442" i="5"/>
  <c r="N441" i="5"/>
  <c r="I441" i="5" s="1"/>
  <c r="N425" i="5"/>
  <c r="I425" i="5" s="1"/>
  <c r="N426" i="5"/>
  <c r="N427" i="5"/>
  <c r="N428" i="5"/>
  <c r="I428" i="5" s="1"/>
  <c r="N429" i="5"/>
  <c r="I429" i="5" s="1"/>
  <c r="N430" i="5"/>
  <c r="N431" i="5"/>
  <c r="I431" i="5" s="1"/>
  <c r="N432" i="5"/>
  <c r="N433" i="5"/>
  <c r="N434" i="5"/>
  <c r="N435" i="5"/>
  <c r="I435" i="5" s="1"/>
  <c r="N436" i="5"/>
  <c r="I436" i="5" s="1"/>
  <c r="N437" i="5"/>
  <c r="I437" i="5" s="1"/>
  <c r="N438" i="5"/>
  <c r="I438" i="5" s="1"/>
  <c r="N439" i="5"/>
  <c r="I439" i="5" s="1"/>
  <c r="N440" i="5"/>
  <c r="N991" i="1"/>
  <c r="N990" i="1"/>
  <c r="N989" i="1"/>
  <c r="N987" i="1"/>
  <c r="N985" i="1"/>
  <c r="N984" i="1"/>
  <c r="N986" i="1"/>
  <c r="N983" i="1" l="1"/>
  <c r="N1043" i="1"/>
  <c r="N981" i="1" l="1"/>
  <c r="N982" i="1"/>
  <c r="N975" i="1" l="1"/>
  <c r="N974" i="1"/>
  <c r="N980" i="1"/>
  <c r="N979" i="1"/>
  <c r="N978" i="1"/>
  <c r="N930" i="1"/>
  <c r="N962" i="1"/>
  <c r="N976" i="1"/>
  <c r="N969" i="1" l="1"/>
  <c r="N972" i="1"/>
  <c r="N977" i="1"/>
  <c r="N964" i="1"/>
  <c r="N963" i="1"/>
  <c r="N973" i="1"/>
  <c r="N968" i="1"/>
  <c r="N967" i="1"/>
  <c r="N971" i="1"/>
  <c r="N966" i="1"/>
  <c r="N970" i="1"/>
  <c r="N965" i="1"/>
  <c r="N958" i="1" l="1"/>
  <c r="N960" i="1"/>
  <c r="N961" i="1" l="1"/>
  <c r="N959" i="1"/>
  <c r="N955" i="1" l="1"/>
  <c r="N957" i="1"/>
  <c r="N956" i="1"/>
  <c r="N953" i="1"/>
  <c r="N954" i="1"/>
  <c r="N952" i="1"/>
  <c r="N951" i="1"/>
  <c r="N942" i="1"/>
  <c r="N941" i="1"/>
  <c r="N939" i="1"/>
  <c r="N938" i="1"/>
  <c r="N940" i="1"/>
  <c r="N937" i="1"/>
  <c r="N936" i="1"/>
  <c r="N943" i="1"/>
  <c r="N935" i="1"/>
  <c r="N934" i="1"/>
  <c r="N948" i="1" l="1"/>
  <c r="N950" i="1"/>
  <c r="N947" i="1"/>
  <c r="N946" i="1"/>
  <c r="N949" i="1"/>
  <c r="N945" i="1"/>
  <c r="N944" i="1" l="1"/>
  <c r="N931" i="1"/>
  <c r="N932" i="1"/>
  <c r="N933" i="1"/>
  <c r="N874" i="1" l="1"/>
  <c r="N929" i="1"/>
  <c r="N928" i="1"/>
  <c r="N915" i="1"/>
  <c r="N925" i="1"/>
  <c r="N917" i="1"/>
  <c r="N914" i="1"/>
  <c r="N924" i="1"/>
  <c r="N916" i="1"/>
  <c r="N913" i="1"/>
  <c r="N923" i="1"/>
  <c r="N912" i="1"/>
  <c r="N911" i="1"/>
  <c r="N910" i="1"/>
  <c r="N927" i="1"/>
  <c r="N921" i="1"/>
  <c r="N920" i="1"/>
  <c r="N922" i="1"/>
  <c r="N926" i="1"/>
  <c r="N919" i="1"/>
  <c r="N918" i="1"/>
  <c r="N909" i="1"/>
  <c r="N908" i="1"/>
  <c r="N906" i="1" l="1"/>
  <c r="N903" i="1"/>
  <c r="N905" i="1"/>
  <c r="N902" i="1"/>
  <c r="N904" i="1"/>
  <c r="N907" i="1"/>
  <c r="N901" i="1" l="1"/>
  <c r="N897" i="1"/>
  <c r="N900" i="1"/>
  <c r="N898" i="1"/>
  <c r="N899" i="1"/>
  <c r="N879" i="1" l="1"/>
  <c r="N881" i="1"/>
  <c r="N891" i="1"/>
  <c r="N896" i="1"/>
  <c r="N895" i="1"/>
  <c r="N894" i="1"/>
  <c r="N892" i="1"/>
  <c r="N887" i="1" l="1"/>
  <c r="N886" i="1"/>
  <c r="N883" i="1"/>
  <c r="N882" i="1"/>
  <c r="N885" i="1"/>
  <c r="N880" i="1"/>
  <c r="N888" i="1"/>
  <c r="N884" i="1"/>
  <c r="N878" i="1" l="1"/>
  <c r="N858" i="1"/>
  <c r="N876" i="1"/>
  <c r="N877" i="1"/>
  <c r="N872" i="1"/>
  <c r="N871" i="1"/>
  <c r="N866" i="1"/>
  <c r="N865" i="1"/>
  <c r="N868" i="1"/>
  <c r="N867" i="1"/>
  <c r="N857" i="1"/>
  <c r="N860" i="1"/>
  <c r="N859" i="1"/>
  <c r="N856" i="1"/>
  <c r="N855" i="1"/>
  <c r="N875" i="1"/>
  <c r="N870" i="1"/>
  <c r="N864" i="1"/>
  <c r="N863" i="1"/>
  <c r="N862" i="1"/>
  <c r="N861" i="1"/>
  <c r="N873" i="1"/>
  <c r="N869" i="1"/>
  <c r="N854" i="1"/>
  <c r="N853" i="1"/>
  <c r="N852" i="1"/>
  <c r="N851" i="1" l="1"/>
  <c r="N850" i="1"/>
  <c r="F20" i="4" l="1"/>
  <c r="F19" i="4"/>
  <c r="F18" i="4"/>
  <c r="F17" i="4"/>
  <c r="F16" i="4"/>
  <c r="F15" i="4"/>
  <c r="F14" i="4"/>
  <c r="F13" i="4"/>
  <c r="F12" i="4"/>
  <c r="F11" i="4"/>
  <c r="F10" i="4"/>
  <c r="F9" i="4"/>
  <c r="F8" i="4"/>
  <c r="F7" i="4"/>
  <c r="F6" i="4"/>
  <c r="F5" i="4"/>
  <c r="F4" i="4"/>
  <c r="F3" i="4"/>
  <c r="N848" i="1" l="1"/>
  <c r="N849" i="1"/>
  <c r="O21" i="3"/>
  <c r="N844" i="1"/>
  <c r="N843" i="1"/>
  <c r="N842" i="1"/>
  <c r="N840" i="1"/>
  <c r="N839" i="1"/>
  <c r="N847" i="1"/>
  <c r="N846" i="1"/>
  <c r="N845" i="1"/>
  <c r="N841" i="1"/>
  <c r="AG4" i="1"/>
  <c r="AG14" i="1"/>
  <c r="AG5" i="1"/>
  <c r="AG15" i="1"/>
  <c r="AG9" i="1"/>
  <c r="AG16" i="1"/>
  <c r="AG10" i="1"/>
  <c r="AG11" i="1"/>
  <c r="AG17" i="1"/>
  <c r="AG18" i="1"/>
  <c r="AG12" i="1"/>
  <c r="AG6" i="1"/>
  <c r="AG7" i="1"/>
  <c r="AG13" i="1"/>
  <c r="AG8" i="1"/>
  <c r="AG3" i="1"/>
  <c r="AG19" i="1"/>
  <c r="AG20" i="1"/>
  <c r="AG21" i="1"/>
  <c r="AG22" i="1"/>
  <c r="AG23" i="1"/>
  <c r="AG24" i="1"/>
  <c r="AG25" i="1"/>
  <c r="AG26" i="1"/>
  <c r="AG27" i="1"/>
  <c r="AG29" i="1"/>
  <c r="AG32" i="1"/>
  <c r="AG33" i="1"/>
  <c r="AG28" i="1"/>
  <c r="AG30" i="1"/>
  <c r="AG31" i="1"/>
  <c r="AG35" i="1"/>
  <c r="AG43" i="1"/>
  <c r="AG42" i="1"/>
  <c r="AG41" i="1"/>
  <c r="AG40" i="1"/>
  <c r="AG36" i="1"/>
  <c r="AG44" i="1"/>
  <c r="AG39" i="1"/>
  <c r="AG34" i="1"/>
  <c r="AG37" i="1"/>
  <c r="AG38" i="1"/>
  <c r="AG46" i="1"/>
  <c r="AG47" i="1"/>
  <c r="AG48" i="1"/>
  <c r="AG56" i="1"/>
  <c r="AG58" i="1"/>
  <c r="AG59" i="1"/>
  <c r="AG57" i="1"/>
  <c r="AG51" i="1"/>
  <c r="AG52" i="1"/>
  <c r="AG45" i="1"/>
  <c r="AG49" i="1"/>
  <c r="AG50" i="1"/>
  <c r="AG53" i="1"/>
  <c r="AG54" i="1"/>
  <c r="AG60" i="1"/>
  <c r="AG55" i="1"/>
  <c r="AG69" i="1"/>
  <c r="AG67" i="1"/>
  <c r="AG68" i="1"/>
  <c r="AG70" i="1"/>
  <c r="AG61" i="1"/>
  <c r="AG62" i="1"/>
  <c r="AG63" i="1"/>
  <c r="AG64" i="1"/>
  <c r="AG65" i="1"/>
  <c r="AG66" i="1"/>
  <c r="AG71" i="1"/>
  <c r="AG72" i="1"/>
  <c r="AG74" i="1"/>
  <c r="AG73" i="1"/>
  <c r="AG75" i="1"/>
  <c r="AG76" i="1"/>
  <c r="AG79" i="1"/>
  <c r="AG80" i="1"/>
  <c r="AG81" i="1"/>
  <c r="AG82" i="1"/>
  <c r="AG89" i="1"/>
  <c r="AG90" i="1"/>
  <c r="AG83" i="1"/>
  <c r="AG84" i="1"/>
  <c r="AG85" i="1"/>
  <c r="AG91" i="1"/>
  <c r="AG92" i="1"/>
  <c r="AG93" i="1"/>
  <c r="AG86" i="1"/>
  <c r="AG87" i="1"/>
  <c r="AG88" i="1"/>
  <c r="AG77" i="1"/>
  <c r="AG78" i="1"/>
  <c r="AG94" i="1"/>
  <c r="AG95" i="1"/>
  <c r="AG99" i="1"/>
  <c r="AG96" i="1"/>
  <c r="AG97" i="1"/>
  <c r="AG98" i="1"/>
  <c r="AG101" i="1"/>
  <c r="AG100" i="1"/>
  <c r="AG102" i="1"/>
  <c r="AG103" i="1"/>
  <c r="AG104" i="1"/>
  <c r="AG105" i="1"/>
  <c r="AG106" i="1"/>
  <c r="AG107" i="1"/>
  <c r="AG108" i="1"/>
  <c r="AG109" i="1"/>
  <c r="AG110" i="1"/>
  <c r="AG116" i="1"/>
  <c r="AG114" i="1"/>
  <c r="AG115" i="1"/>
  <c r="AG112" i="1"/>
  <c r="AG113" i="1"/>
  <c r="AG111" i="1"/>
  <c r="AG118" i="1"/>
  <c r="AG122" i="1"/>
  <c r="AG121" i="1"/>
  <c r="AG119" i="1"/>
  <c r="AG117" i="1"/>
  <c r="AG120" i="1"/>
  <c r="AG134" i="1"/>
  <c r="AG135" i="1"/>
  <c r="AG133" i="1"/>
  <c r="AG123" i="1"/>
  <c r="AG136" i="1"/>
  <c r="AG128" i="1"/>
  <c r="AG132" i="1"/>
  <c r="AG126" i="1"/>
  <c r="AG124" i="1"/>
  <c r="AG125" i="1"/>
  <c r="AG127" i="1"/>
  <c r="AG129" i="1"/>
  <c r="AG130" i="1"/>
  <c r="AG131" i="1"/>
  <c r="AG138" i="1"/>
  <c r="AG139" i="1"/>
  <c r="AG140" i="1"/>
  <c r="AG141" i="1"/>
  <c r="AG137" i="1"/>
  <c r="AG142" i="1"/>
  <c r="AG143" i="1"/>
  <c r="AG144" i="1"/>
  <c r="AG146" i="1"/>
  <c r="AG145" i="1"/>
  <c r="AG147" i="1"/>
  <c r="AG149" i="1"/>
  <c r="AG150" i="1"/>
  <c r="AG148" i="1"/>
  <c r="AG151" i="1"/>
  <c r="AG152" i="1"/>
  <c r="N757" i="1"/>
  <c r="N751" i="1" l="1"/>
  <c r="N754" i="1"/>
  <c r="N755" i="1"/>
  <c r="N753" i="1"/>
  <c r="N756" i="1"/>
  <c r="N758" i="1"/>
  <c r="N759" i="1"/>
  <c r="N760" i="1"/>
  <c r="N761" i="1"/>
  <c r="N764" i="1"/>
  <c r="N767" i="1"/>
  <c r="N765" i="1"/>
  <c r="N766" i="1"/>
  <c r="N762" i="1"/>
  <c r="N763" i="1"/>
  <c r="N889" i="1"/>
  <c r="N890" i="1"/>
  <c r="N893" i="1"/>
  <c r="N769" i="1"/>
  <c r="N770" i="1"/>
  <c r="N771" i="1"/>
  <c r="N772" i="1"/>
  <c r="N773" i="1"/>
  <c r="N774" i="1"/>
  <c r="N775" i="1"/>
  <c r="N776" i="1"/>
  <c r="N777" i="1"/>
  <c r="N778" i="1"/>
  <c r="N782" i="1"/>
  <c r="N779" i="1"/>
  <c r="N780" i="1"/>
  <c r="N781" i="1"/>
  <c r="N785" i="1"/>
  <c r="N784" i="1"/>
  <c r="N786" i="1"/>
  <c r="N783" i="1"/>
  <c r="N792" i="1"/>
  <c r="N796" i="1"/>
  <c r="N791" i="1"/>
  <c r="N793" i="1"/>
  <c r="N794" i="1"/>
  <c r="N795" i="1"/>
  <c r="N805" i="1"/>
  <c r="N804" i="1"/>
  <c r="N803" i="1"/>
  <c r="N802" i="1"/>
  <c r="N806" i="1"/>
  <c r="N807" i="1"/>
  <c r="N808" i="1"/>
  <c r="N812" i="1"/>
  <c r="N809" i="1"/>
  <c r="N810" i="1"/>
  <c r="N813" i="1"/>
  <c r="N811" i="1"/>
  <c r="N814" i="1"/>
  <c r="N819" i="1"/>
  <c r="N820" i="1"/>
  <c r="N824" i="1"/>
  <c r="N816" i="1"/>
  <c r="N817" i="1"/>
  <c r="N825" i="1"/>
  <c r="N818" i="1"/>
  <c r="N828" i="1"/>
  <c r="N830" i="1"/>
  <c r="N829" i="1"/>
  <c r="N19" i="1"/>
  <c r="N20" i="1"/>
  <c r="N21" i="1"/>
  <c r="N22" i="1"/>
  <c r="N23" i="1"/>
  <c r="N24" i="1"/>
  <c r="N69" i="1"/>
  <c r="N67" i="1"/>
  <c r="N68" i="1"/>
  <c r="N70" i="1"/>
  <c r="N61" i="1"/>
  <c r="N62" i="1"/>
  <c r="N72" i="1"/>
  <c r="N63" i="1"/>
  <c r="N64" i="1"/>
  <c r="N65" i="1"/>
  <c r="N66" i="1"/>
  <c r="N75" i="1"/>
  <c r="N76" i="1"/>
  <c r="N104" i="1"/>
  <c r="N106" i="1"/>
  <c r="N107" i="1"/>
  <c r="N108" i="1"/>
  <c r="N109" i="1"/>
  <c r="N111" i="1"/>
  <c r="N118" i="1"/>
  <c r="N122" i="1"/>
  <c r="N121" i="1"/>
  <c r="N119" i="1"/>
  <c r="N117" i="1"/>
  <c r="N120" i="1"/>
  <c r="N138" i="1"/>
  <c r="N139" i="1"/>
  <c r="N140" i="1"/>
  <c r="N141" i="1"/>
  <c r="N137" i="1"/>
  <c r="N143" i="1"/>
  <c r="N144" i="1"/>
  <c r="N146" i="1"/>
  <c r="N145" i="1"/>
  <c r="N151" i="1"/>
  <c r="N152" i="1"/>
  <c r="N153" i="1"/>
  <c r="N162" i="1"/>
  <c r="N163" i="1"/>
  <c r="N164" i="1"/>
  <c r="N165" i="1"/>
  <c r="N166" i="1"/>
  <c r="N167" i="1"/>
  <c r="N168" i="1"/>
  <c r="N169" i="1"/>
  <c r="N170" i="1"/>
  <c r="N171" i="1"/>
  <c r="N172" i="1"/>
  <c r="N173" i="1"/>
  <c r="N174" i="1"/>
  <c r="N175" i="1"/>
  <c r="N176" i="1"/>
  <c r="N185" i="1"/>
  <c r="N186" i="1"/>
  <c r="N187" i="1"/>
  <c r="N188" i="1"/>
  <c r="N189" i="1"/>
  <c r="N191" i="1"/>
  <c r="N190" i="1"/>
  <c r="N209" i="1"/>
  <c r="N204" i="1"/>
  <c r="N210" i="1"/>
  <c r="N205" i="1"/>
  <c r="N211" i="1"/>
  <c r="N206" i="1"/>
  <c r="N207" i="1"/>
  <c r="N208" i="1"/>
  <c r="N193" i="1"/>
  <c r="N194" i="1"/>
  <c r="N239" i="1"/>
  <c r="N247" i="1"/>
  <c r="N240" i="1"/>
  <c r="N241" i="1"/>
  <c r="N242" i="1"/>
  <c r="N243" i="1"/>
  <c r="N226" i="1"/>
  <c r="N246" i="1"/>
  <c r="N245" i="1"/>
  <c r="N244" i="1"/>
  <c r="N234" i="1"/>
  <c r="N248" i="1"/>
  <c r="N225" i="1"/>
  <c r="N227" i="1"/>
  <c r="N235" i="1"/>
  <c r="N228" i="1"/>
  <c r="N236" i="1"/>
  <c r="N237" i="1"/>
  <c r="N229" i="1"/>
  <c r="N230" i="1"/>
  <c r="N231" i="1"/>
  <c r="N232" i="1"/>
  <c r="N238" i="1"/>
  <c r="N233" i="1"/>
  <c r="N251" i="1"/>
  <c r="N252" i="1"/>
  <c r="N258" i="1"/>
  <c r="N259" i="1"/>
  <c r="N260" i="1"/>
  <c r="N263" i="1"/>
  <c r="N286" i="1"/>
  <c r="N287" i="1"/>
  <c r="N295" i="1"/>
  <c r="N296" i="1"/>
  <c r="N297" i="1"/>
  <c r="N294" i="1"/>
  <c r="N302" i="1"/>
  <c r="N301" i="1"/>
  <c r="N303" i="1"/>
  <c r="N304" i="1"/>
  <c r="N307" i="1"/>
  <c r="N305" i="1"/>
  <c r="N308" i="1"/>
  <c r="N309" i="1"/>
  <c r="N306" i="1"/>
  <c r="N317" i="1"/>
  <c r="N362" i="1"/>
  <c r="N363" i="1"/>
  <c r="N366" i="1"/>
  <c r="N364" i="1"/>
  <c r="N371" i="1"/>
  <c r="N372" i="1"/>
  <c r="N367" i="1"/>
  <c r="N374" i="1"/>
  <c r="N368" i="1"/>
  <c r="N369" i="1"/>
  <c r="N365" i="1"/>
  <c r="N373" i="1"/>
  <c r="N370" i="1"/>
  <c r="N400" i="1"/>
  <c r="N444" i="1"/>
  <c r="N423" i="1"/>
  <c r="N424" i="1"/>
  <c r="N420" i="1"/>
  <c r="N429" i="1"/>
  <c r="N425" i="1"/>
  <c r="N421" i="1"/>
  <c r="N422" i="1"/>
  <c r="N426" i="1"/>
  <c r="N427" i="1"/>
  <c r="N430" i="1"/>
  <c r="N428" i="1"/>
  <c r="N431" i="1"/>
  <c r="N464" i="1"/>
  <c r="N461" i="1"/>
  <c r="N462" i="1"/>
  <c r="N457" i="1"/>
  <c r="N458" i="1"/>
  <c r="N459" i="1"/>
  <c r="N460" i="1"/>
  <c r="N467" i="1"/>
  <c r="N451" i="1"/>
  <c r="N463" i="1"/>
  <c r="N473" i="1"/>
  <c r="N481" i="1"/>
  <c r="N484" i="1"/>
  <c r="N482" i="1"/>
  <c r="N483" i="1"/>
  <c r="N485" i="1"/>
  <c r="N480" i="1"/>
  <c r="N487" i="1"/>
  <c r="N494" i="1"/>
  <c r="N525" i="1"/>
  <c r="N530" i="1"/>
  <c r="N526" i="1"/>
  <c r="N522" i="1"/>
  <c r="N523" i="1"/>
  <c r="N524" i="1"/>
  <c r="N527" i="1"/>
  <c r="N528" i="1"/>
  <c r="N531" i="1"/>
  <c r="N532" i="1"/>
  <c r="N529" i="1"/>
  <c r="N565" i="1"/>
  <c r="N558" i="1"/>
  <c r="N559" i="1"/>
  <c r="N560" i="1"/>
  <c r="N561" i="1"/>
  <c r="N562" i="1"/>
  <c r="N563" i="1"/>
  <c r="N564" i="1"/>
  <c r="N566" i="1"/>
  <c r="N577" i="1"/>
  <c r="N578" i="1"/>
  <c r="N579" i="1"/>
  <c r="N612" i="1"/>
  <c r="N613" i="1"/>
  <c r="N604" i="1"/>
  <c r="N605" i="1"/>
  <c r="N608" i="1"/>
  <c r="N609" i="1"/>
  <c r="N603" i="1"/>
  <c r="N610" i="1"/>
  <c r="N611" i="1"/>
  <c r="N614" i="1"/>
  <c r="N606" i="1"/>
  <c r="N607" i="1"/>
  <c r="N630" i="1"/>
  <c r="N657" i="1"/>
  <c r="N658" i="1"/>
  <c r="N659" i="1"/>
  <c r="N692" i="1"/>
  <c r="N693" i="1"/>
  <c r="N694" i="1"/>
  <c r="N695" i="1"/>
  <c r="N696" i="1"/>
  <c r="N697" i="1"/>
  <c r="N698" i="1"/>
  <c r="N699" i="1"/>
  <c r="N700" i="1"/>
  <c r="N703" i="1"/>
  <c r="N712" i="1"/>
  <c r="N707" i="1"/>
  <c r="N711" i="1"/>
  <c r="N708" i="1"/>
  <c r="N709" i="1"/>
  <c r="N710" i="1"/>
  <c r="N797" i="1"/>
  <c r="N800" i="1"/>
  <c r="N801" i="1"/>
  <c r="N798" i="1"/>
  <c r="N799" i="1"/>
  <c r="N719" i="1"/>
  <c r="N720" i="1"/>
  <c r="N721" i="1"/>
  <c r="N722" i="1"/>
  <c r="N725" i="1"/>
  <c r="N736" i="1"/>
  <c r="N737" i="1"/>
  <c r="N729" i="1"/>
  <c r="N730" i="1"/>
  <c r="N726" i="1"/>
  <c r="N727" i="1"/>
  <c r="N728" i="1"/>
  <c r="N752" i="1"/>
  <c r="N768" i="1"/>
  <c r="N788" i="1"/>
  <c r="N789" i="1"/>
  <c r="N787" i="1"/>
  <c r="N790" i="1"/>
  <c r="N826" i="1"/>
  <c r="N821" i="1"/>
  <c r="N822" i="1"/>
  <c r="N827" i="1"/>
  <c r="N823" i="1"/>
  <c r="N831" i="1"/>
  <c r="N832" i="1"/>
  <c r="N834" i="1"/>
  <c r="N835" i="1"/>
  <c r="N836" i="1"/>
  <c r="N837" i="1"/>
  <c r="N833" i="1"/>
  <c r="N838" i="1"/>
  <c r="N4" i="1"/>
  <c r="N14" i="1"/>
  <c r="N5" i="1"/>
  <c r="N15" i="1"/>
  <c r="N9" i="1"/>
  <c r="N16" i="1"/>
  <c r="N10" i="1"/>
  <c r="N11" i="1"/>
  <c r="N17" i="1"/>
  <c r="N18" i="1"/>
  <c r="N12" i="1"/>
  <c r="N6" i="1"/>
  <c r="N7" i="1"/>
  <c r="N13" i="1"/>
  <c r="N8" i="1"/>
  <c r="N3" i="1"/>
  <c r="N25" i="1"/>
  <c r="N26" i="1"/>
  <c r="N27" i="1"/>
  <c r="N29" i="1"/>
  <c r="N32" i="1"/>
  <c r="N33" i="1"/>
  <c r="N28" i="1"/>
  <c r="N30" i="1"/>
  <c r="N31" i="1"/>
  <c r="N35" i="1"/>
  <c r="N43" i="1"/>
  <c r="N42" i="1"/>
  <c r="N41" i="1"/>
  <c r="N40" i="1"/>
  <c r="N36" i="1"/>
  <c r="N44" i="1"/>
  <c r="N39" i="1"/>
  <c r="N34" i="1"/>
  <c r="N37" i="1"/>
  <c r="N38" i="1"/>
  <c r="N46" i="1"/>
  <c r="N47" i="1"/>
  <c r="N48" i="1"/>
  <c r="N56" i="1"/>
  <c r="N58" i="1"/>
  <c r="N59" i="1"/>
  <c r="N71" i="1"/>
  <c r="N57" i="1"/>
  <c r="N51" i="1"/>
  <c r="N52" i="1"/>
  <c r="N45" i="1"/>
  <c r="N49" i="1"/>
  <c r="N50" i="1"/>
  <c r="N53" i="1"/>
  <c r="N54" i="1"/>
  <c r="N60" i="1"/>
  <c r="N55" i="1"/>
  <c r="N74" i="1"/>
  <c r="N73" i="1"/>
  <c r="N79" i="1"/>
  <c r="N80" i="1"/>
  <c r="N81" i="1"/>
  <c r="N82" i="1"/>
  <c r="N89" i="1"/>
  <c r="N90" i="1"/>
  <c r="N83" i="1"/>
  <c r="N84" i="1"/>
  <c r="N85" i="1"/>
  <c r="N91" i="1"/>
  <c r="N92" i="1"/>
  <c r="N93" i="1"/>
  <c r="N86" i="1"/>
  <c r="N87" i="1"/>
  <c r="N88" i="1"/>
  <c r="N77" i="1"/>
  <c r="N78" i="1"/>
  <c r="N94" i="1"/>
  <c r="N95" i="1"/>
  <c r="N99" i="1"/>
  <c r="N96" i="1"/>
  <c r="N97" i="1"/>
  <c r="N98" i="1"/>
  <c r="N101" i="1"/>
  <c r="N110" i="1"/>
  <c r="N100" i="1"/>
  <c r="N102" i="1"/>
  <c r="N103" i="1"/>
  <c r="N105" i="1"/>
  <c r="N116" i="1"/>
  <c r="N114" i="1"/>
  <c r="N115" i="1"/>
  <c r="N112" i="1"/>
  <c r="N113" i="1"/>
  <c r="N134" i="1"/>
  <c r="N135" i="1"/>
  <c r="N133" i="1"/>
  <c r="N123" i="1"/>
  <c r="N136" i="1"/>
  <c r="N128" i="1"/>
  <c r="N132" i="1"/>
  <c r="N126" i="1"/>
  <c r="N124" i="1"/>
  <c r="N125" i="1"/>
  <c r="N127" i="1"/>
  <c r="N129" i="1"/>
  <c r="N130" i="1"/>
  <c r="N131" i="1"/>
  <c r="N142" i="1"/>
  <c r="N147" i="1"/>
  <c r="N149" i="1"/>
  <c r="N150" i="1"/>
  <c r="N148" i="1"/>
  <c r="N182" i="1"/>
  <c r="N183" i="1"/>
  <c r="N184" i="1"/>
  <c r="N154" i="1"/>
  <c r="N155" i="1"/>
  <c r="N156" i="1"/>
  <c r="N157" i="1"/>
  <c r="N158" i="1"/>
  <c r="N192" i="1"/>
  <c r="N178" i="1"/>
  <c r="N179" i="1"/>
  <c r="N180" i="1"/>
  <c r="N181" i="1"/>
  <c r="N159" i="1"/>
  <c r="N160" i="1"/>
  <c r="N161" i="1"/>
  <c r="N177" i="1"/>
  <c r="N195" i="1"/>
  <c r="N196" i="1"/>
  <c r="N202" i="1"/>
  <c r="N203" i="1"/>
  <c r="N197" i="1"/>
  <c r="N198" i="1"/>
  <c r="N199" i="1"/>
  <c r="N200" i="1"/>
  <c r="N201" i="1"/>
  <c r="N213" i="1"/>
  <c r="N216" i="1"/>
  <c r="N214" i="1"/>
  <c r="N217" i="1"/>
  <c r="N218" i="1"/>
  <c r="N219" i="1"/>
  <c r="N220" i="1"/>
  <c r="N212" i="1"/>
  <c r="N215" i="1"/>
  <c r="N221" i="1"/>
  <c r="N222" i="1"/>
  <c r="N223" i="1"/>
  <c r="N224" i="1"/>
  <c r="N249" i="1"/>
  <c r="N250" i="1"/>
  <c r="N253" i="1"/>
  <c r="N257" i="1"/>
  <c r="N254" i="1"/>
  <c r="N255" i="1"/>
  <c r="N256" i="1"/>
  <c r="N261" i="1"/>
  <c r="N262" i="1"/>
  <c r="N265" i="1"/>
  <c r="N266" i="1"/>
  <c r="N267" i="1"/>
  <c r="N268" i="1"/>
  <c r="N264" i="1"/>
  <c r="N279" i="1"/>
  <c r="N280" i="1"/>
  <c r="N281" i="1"/>
  <c r="N273" i="1"/>
  <c r="N274" i="1"/>
  <c r="N275" i="1"/>
  <c r="N285" i="1"/>
  <c r="N276" i="1"/>
  <c r="N277" i="1"/>
  <c r="N270" i="1"/>
  <c r="N271" i="1"/>
  <c r="N272" i="1"/>
  <c r="N282" i="1"/>
  <c r="N283" i="1"/>
  <c r="N278" i="1"/>
  <c r="N269" i="1"/>
  <c r="N284" i="1"/>
  <c r="N290" i="1"/>
  <c r="N288" i="1"/>
  <c r="N292" i="1"/>
  <c r="N289" i="1"/>
  <c r="N291" i="1"/>
  <c r="N293" i="1"/>
  <c r="N300" i="1"/>
  <c r="N298" i="1"/>
  <c r="N299" i="1"/>
  <c r="N310" i="1"/>
  <c r="N311" i="1"/>
  <c r="N312" i="1"/>
  <c r="N316" i="1"/>
  <c r="N314" i="1"/>
  <c r="N315" i="1"/>
  <c r="N313" i="1"/>
  <c r="N328" i="1"/>
  <c r="N318" i="1"/>
  <c r="N326" i="1"/>
  <c r="N325" i="1"/>
  <c r="N327" i="1"/>
  <c r="N320" i="1"/>
  <c r="N329" i="1"/>
  <c r="N321" i="1"/>
  <c r="N331" i="1"/>
  <c r="N322" i="1"/>
  <c r="N319" i="1"/>
  <c r="N323" i="1"/>
  <c r="N324" i="1"/>
  <c r="N330" i="1"/>
  <c r="N332" i="1"/>
  <c r="N333" i="1"/>
  <c r="N360" i="1"/>
  <c r="N341" i="1"/>
  <c r="N342" i="1"/>
  <c r="N355" i="1"/>
  <c r="N343" i="1"/>
  <c r="N334" i="1"/>
  <c r="N335" i="1"/>
  <c r="N336" i="1"/>
  <c r="N337" i="1"/>
  <c r="N338" i="1"/>
  <c r="N356" i="1"/>
  <c r="N344" i="1"/>
  <c r="N339" i="1"/>
  <c r="N345" i="1"/>
  <c r="N346" i="1"/>
  <c r="N347" i="1"/>
  <c r="N357" i="1"/>
  <c r="N348" i="1"/>
  <c r="N349" i="1"/>
  <c r="N350" i="1"/>
  <c r="N358" i="1"/>
  <c r="N359" i="1"/>
  <c r="N351" i="1"/>
  <c r="N340" i="1"/>
  <c r="N352" i="1"/>
  <c r="N353" i="1"/>
  <c r="N354" i="1"/>
  <c r="N361" i="1"/>
  <c r="N375" i="1"/>
  <c r="N376" i="1"/>
  <c r="N377" i="1"/>
  <c r="N378" i="1"/>
  <c r="N379" i="1"/>
  <c r="N382" i="1"/>
  <c r="N380" i="1"/>
  <c r="N381" i="1"/>
  <c r="N384" i="1"/>
  <c r="N385" i="1"/>
  <c r="N389" i="1"/>
  <c r="N387" i="1"/>
  <c r="N383" i="1"/>
  <c r="N394" i="1"/>
  <c r="N390" i="1"/>
  <c r="N391" i="1"/>
  <c r="N388" i="1"/>
  <c r="N392" i="1"/>
  <c r="N386" i="1"/>
  <c r="N393" i="1"/>
  <c r="N395" i="1"/>
  <c r="N396" i="1"/>
  <c r="N397" i="1"/>
  <c r="N398" i="1"/>
  <c r="N399" i="1"/>
  <c r="N401" i="1"/>
  <c r="N402" i="1"/>
  <c r="N403" i="1"/>
  <c r="N404" i="1"/>
  <c r="N413" i="1"/>
  <c r="N415" i="1"/>
  <c r="N416" i="1"/>
  <c r="N417" i="1"/>
  <c r="N405" i="1"/>
  <c r="N406" i="1"/>
  <c r="N407" i="1"/>
  <c r="N408" i="1"/>
  <c r="N411" i="1"/>
  <c r="N418" i="1"/>
  <c r="N409" i="1"/>
  <c r="N410" i="1"/>
  <c r="N412" i="1"/>
  <c r="N414" i="1"/>
  <c r="N432" i="1"/>
  <c r="N433" i="1"/>
  <c r="N434" i="1"/>
  <c r="N419" i="1"/>
  <c r="N440" i="1"/>
  <c r="N441" i="1"/>
  <c r="N443" i="1"/>
  <c r="N436" i="1"/>
  <c r="N437" i="1"/>
  <c r="N438" i="1"/>
  <c r="N442" i="1"/>
  <c r="N439" i="1"/>
  <c r="N435" i="1"/>
  <c r="N445" i="1"/>
  <c r="N446" i="1"/>
  <c r="N447" i="1"/>
  <c r="N448" i="1"/>
  <c r="N449" i="1"/>
  <c r="N450" i="1"/>
  <c r="N455" i="1"/>
  <c r="N466" i="1"/>
  <c r="N465" i="1"/>
  <c r="N453" i="1"/>
  <c r="N454" i="1"/>
  <c r="N456" i="1"/>
  <c r="N452" i="1"/>
  <c r="N468" i="1"/>
  <c r="N469" i="1"/>
  <c r="N470" i="1"/>
  <c r="N471" i="1"/>
  <c r="N472" i="1"/>
  <c r="N475" i="1"/>
  <c r="N476" i="1"/>
  <c r="N477" i="1"/>
  <c r="N478" i="1"/>
  <c r="N479" i="1"/>
  <c r="N488" i="1"/>
  <c r="N495" i="1"/>
  <c r="N491" i="1"/>
  <c r="N492" i="1"/>
  <c r="N493" i="1"/>
  <c r="N489" i="1"/>
  <c r="N490" i="1"/>
  <c r="N486" i="1"/>
  <c r="N496" i="1"/>
  <c r="N497" i="1"/>
  <c r="N505" i="1"/>
  <c r="N506" i="1"/>
  <c r="N503" i="1"/>
  <c r="N504" i="1"/>
  <c r="N507" i="1"/>
  <c r="N498" i="1"/>
  <c r="N499" i="1"/>
  <c r="N508" i="1"/>
  <c r="N500" i="1"/>
  <c r="N509" i="1"/>
  <c r="N501" i="1"/>
  <c r="N502" i="1"/>
  <c r="N510" i="1"/>
  <c r="N518" i="1"/>
  <c r="N519" i="1"/>
  <c r="N514" i="1"/>
  <c r="N511" i="1"/>
  <c r="N517" i="1"/>
  <c r="N515" i="1"/>
  <c r="N512" i="1"/>
  <c r="N516" i="1"/>
  <c r="N520" i="1"/>
  <c r="N521" i="1"/>
  <c r="N513" i="1"/>
  <c r="N534" i="1"/>
  <c r="N533" i="1"/>
  <c r="N535" i="1"/>
  <c r="N536" i="1"/>
  <c r="N537" i="1"/>
  <c r="N541" i="1"/>
  <c r="N539" i="1"/>
  <c r="N540" i="1"/>
  <c r="N538" i="1"/>
  <c r="N543" i="1"/>
  <c r="N552" i="1"/>
  <c r="N544" i="1"/>
  <c r="N545" i="1"/>
  <c r="N553" i="1"/>
  <c r="N555" i="1"/>
  <c r="N546" i="1"/>
  <c r="N547" i="1"/>
  <c r="N548" i="1"/>
  <c r="N549" i="1"/>
  <c r="N542" i="1"/>
  <c r="N550" i="1"/>
  <c r="N551" i="1"/>
  <c r="N557" i="1"/>
  <c r="N567" i="1"/>
  <c r="N569" i="1"/>
  <c r="N570" i="1"/>
  <c r="N576" i="1"/>
  <c r="N571" i="1"/>
  <c r="N572" i="1"/>
  <c r="N573" i="1"/>
  <c r="N575" i="1"/>
  <c r="N574" i="1"/>
  <c r="N568" i="1"/>
  <c r="N591" i="1"/>
  <c r="N592" i="1"/>
  <c r="N593" i="1"/>
  <c r="N580" i="1"/>
  <c r="N587" i="1"/>
  <c r="N581" i="1"/>
  <c r="N582" i="1"/>
  <c r="N586" i="1"/>
  <c r="N583" i="1"/>
  <c r="N584" i="1"/>
  <c r="N585" i="1"/>
  <c r="N588" i="1"/>
  <c r="N589" i="1"/>
  <c r="N590" i="1"/>
  <c r="N601" i="1"/>
  <c r="N594" i="1"/>
  <c r="N595" i="1"/>
  <c r="N596" i="1"/>
  <c r="N599" i="1"/>
  <c r="N597" i="1"/>
  <c r="N598" i="1"/>
  <c r="N600" i="1"/>
  <c r="N556" i="1"/>
  <c r="N554" i="1"/>
  <c r="N602" i="1"/>
  <c r="N617" i="1"/>
  <c r="N623" i="1"/>
  <c r="N618" i="1"/>
  <c r="N619" i="1"/>
  <c r="N620" i="1"/>
  <c r="N621" i="1"/>
  <c r="N624" i="1"/>
  <c r="N622" i="1"/>
  <c r="N615" i="1"/>
  <c r="N625" i="1"/>
  <c r="N616" i="1"/>
  <c r="N626" i="1"/>
  <c r="N627" i="1"/>
  <c r="N628" i="1"/>
  <c r="N631" i="1"/>
  <c r="N632" i="1"/>
  <c r="N636" i="1"/>
  <c r="N645" i="1"/>
  <c r="N633" i="1"/>
  <c r="N474" i="1"/>
  <c r="N634" i="1"/>
  <c r="N635" i="1"/>
  <c r="N637" i="1"/>
  <c r="N649" i="1"/>
  <c r="N638" i="1"/>
  <c r="N639" i="1"/>
  <c r="N640" i="1"/>
  <c r="N641" i="1"/>
  <c r="N650" i="1"/>
  <c r="N646" i="1"/>
  <c r="N651" i="1"/>
  <c r="N642" i="1"/>
  <c r="N629" i="1"/>
  <c r="N656" i="1"/>
  <c r="N652" i="1"/>
  <c r="N653" i="1"/>
  <c r="N643" i="1"/>
  <c r="N654" i="1"/>
  <c r="N644" i="1"/>
  <c r="N647" i="1"/>
  <c r="N648" i="1"/>
  <c r="N655" i="1"/>
  <c r="N671" i="1"/>
  <c r="N663" i="1"/>
  <c r="N664" i="1"/>
  <c r="N665" i="1"/>
  <c r="N670" i="1"/>
  <c r="N666" i="1"/>
  <c r="N669" i="1"/>
  <c r="N667" i="1"/>
  <c r="N660" i="1"/>
  <c r="N661" i="1"/>
  <c r="N668" i="1"/>
  <c r="N662" i="1"/>
  <c r="N675" i="1"/>
  <c r="N676" i="1"/>
  <c r="N682" i="1"/>
  <c r="N677" i="1"/>
  <c r="N683" i="1"/>
  <c r="N678" i="1"/>
  <c r="N679" i="1"/>
  <c r="N680" i="1"/>
  <c r="N681" i="1"/>
  <c r="N684" i="1"/>
  <c r="N685" i="1"/>
  <c r="N686" i="1"/>
  <c r="N689" i="1"/>
  <c r="N687" i="1"/>
  <c r="N690" i="1"/>
  <c r="N691" i="1"/>
  <c r="N688" i="1"/>
  <c r="N673" i="1"/>
  <c r="N674" i="1"/>
  <c r="N672" i="1"/>
  <c r="N701" i="1"/>
  <c r="N702" i="1"/>
  <c r="N704" i="1"/>
  <c r="N705" i="1"/>
  <c r="N706" i="1"/>
  <c r="N718" i="1"/>
  <c r="N715" i="1"/>
  <c r="N716" i="1"/>
  <c r="N717" i="1"/>
  <c r="N714" i="1"/>
  <c r="N713" i="1"/>
  <c r="N723" i="1"/>
  <c r="N724" i="1"/>
  <c r="N735" i="1"/>
  <c r="N731" i="1"/>
  <c r="N733" i="1"/>
  <c r="N732" i="1"/>
  <c r="N734" i="1"/>
  <c r="N738" i="1"/>
  <c r="N739" i="1"/>
  <c r="N740" i="1"/>
  <c r="N741" i="1"/>
  <c r="N747" i="1"/>
  <c r="N742" i="1"/>
  <c r="N746" i="1"/>
  <c r="N743" i="1"/>
  <c r="N744" i="1"/>
  <c r="N745" i="1"/>
  <c r="N748" i="1"/>
  <c r="N750" i="1"/>
  <c r="N749" i="1"/>
  <c r="L19" i="3" l="1"/>
  <c r="M19" i="3"/>
  <c r="N19" i="3"/>
  <c r="O19" i="3"/>
  <c r="P19" i="3"/>
  <c r="Q19" i="3"/>
  <c r="R19" i="3"/>
  <c r="S19" i="3"/>
  <c r="T19" i="3"/>
  <c r="U19" i="3"/>
  <c r="V19" i="3"/>
  <c r="L21" i="3"/>
  <c r="M21" i="3"/>
  <c r="N21" i="3"/>
  <c r="P21" i="3"/>
  <c r="Q21" i="3"/>
  <c r="R21" i="3"/>
  <c r="S21" i="3"/>
  <c r="U21" i="3"/>
  <c r="V21" i="3"/>
  <c r="K21" i="3"/>
  <c r="K19" i="3"/>
  <c r="W21" i="3" l="1"/>
  <c r="W19" i="3"/>
  <c r="W14" i="3" l="1"/>
  <c r="W12" i="3"/>
  <c r="AF3" i="1" l="1"/>
  <c r="T8" i="3" l="1"/>
  <c r="T22" i="3" s="1"/>
  <c r="T6" i="3"/>
  <c r="S8" i="3"/>
  <c r="S6" i="3"/>
  <c r="S15" i="3"/>
  <c r="R15" i="3"/>
  <c r="R6" i="3"/>
  <c r="Q6" i="3"/>
  <c r="R8" i="3"/>
  <c r="Q15" i="3"/>
  <c r="Q8" i="3"/>
  <c r="P15" i="3"/>
  <c r="O15" i="3"/>
  <c r="O13" i="3"/>
  <c r="O6" i="3"/>
  <c r="O8" i="3"/>
  <c r="K15" i="3"/>
  <c r="P13" i="3"/>
  <c r="V13" i="3"/>
  <c r="N13" i="3"/>
  <c r="V8" i="3"/>
  <c r="V22" i="3" s="1"/>
  <c r="N15" i="3"/>
  <c r="U13" i="3"/>
  <c r="M13" i="3"/>
  <c r="M15" i="3"/>
  <c r="T13" i="3"/>
  <c r="L13" i="3"/>
  <c r="P8" i="3"/>
  <c r="L15" i="3"/>
  <c r="S13" i="3"/>
  <c r="K13" i="3"/>
  <c r="R13" i="3"/>
  <c r="Q13" i="3"/>
  <c r="U8" i="3"/>
  <c r="U22" i="3" s="1"/>
  <c r="N8" i="3"/>
  <c r="M8" i="3"/>
  <c r="L8" i="3"/>
  <c r="P6" i="3"/>
  <c r="K6" i="3"/>
  <c r="K8" i="3"/>
  <c r="V6" i="3"/>
  <c r="N6" i="3"/>
  <c r="L6" i="3"/>
  <c r="U6" i="3"/>
  <c r="M6" i="3"/>
  <c r="U20" i="3" l="1"/>
  <c r="S22" i="3"/>
  <c r="K22" i="3"/>
  <c r="L22" i="3"/>
  <c r="AA7" i="3"/>
  <c r="W8" i="3"/>
  <c r="X7" i="3" s="1"/>
  <c r="W6" i="3"/>
  <c r="X5" i="3" s="1"/>
  <c r="Q22" i="3"/>
  <c r="P22" i="3"/>
  <c r="O20" i="3"/>
  <c r="N22" i="3"/>
  <c r="R20" i="3"/>
  <c r="K20" i="3"/>
  <c r="P20" i="3"/>
  <c r="M20" i="3"/>
  <c r="M22" i="3"/>
  <c r="T20" i="3"/>
  <c r="L20" i="3"/>
  <c r="N20" i="3"/>
  <c r="V20" i="3"/>
  <c r="O22" i="3"/>
  <c r="Q20" i="3"/>
  <c r="S20" i="3"/>
  <c r="W13" i="3"/>
  <c r="X12" i="3" s="1"/>
  <c r="AA20" i="3" l="1"/>
  <c r="W20" i="3"/>
  <c r="R22" i="3" l="1"/>
  <c r="W22" i="3" s="1"/>
  <c r="W15" i="3"/>
  <c r="X14" i="3" s="1"/>
  <c r="W1472" i="1" l="1"/>
  <c r="B1471" i="1"/>
  <c r="W1471" i="1" s="1"/>
  <c r="G1460" i="1"/>
  <c r="AC3" i="1"/>
  <c r="AC151" i="1"/>
  <c r="AC139" i="1"/>
  <c r="AC127" i="1"/>
  <c r="AC112" i="1"/>
  <c r="AC103" i="1"/>
  <c r="AC91" i="1"/>
  <c r="AC79" i="1"/>
  <c r="AC68" i="1"/>
  <c r="AC56" i="1"/>
  <c r="AC44" i="1"/>
  <c r="AC31" i="1"/>
  <c r="AC19" i="1"/>
  <c r="AC7" i="1"/>
  <c r="AC143" i="1"/>
  <c r="AC131" i="1"/>
  <c r="AC119" i="1"/>
  <c r="AC107" i="1"/>
  <c r="AC95" i="1"/>
  <c r="AC83" i="1"/>
  <c r="AC71" i="1"/>
  <c r="AC60" i="1"/>
  <c r="AC48" i="1"/>
  <c r="AC142" i="1"/>
  <c r="AC130" i="1"/>
  <c r="AC118" i="1"/>
  <c r="AC106" i="1"/>
  <c r="AC94" i="1"/>
  <c r="AC82" i="1"/>
  <c r="AC45" i="1"/>
  <c r="AC59" i="1"/>
  <c r="AC47" i="1"/>
  <c r="AC138" i="1"/>
  <c r="AC123" i="1"/>
  <c r="AC108" i="1"/>
  <c r="AC90" i="1"/>
  <c r="AC75" i="1"/>
  <c r="AC61" i="1"/>
  <c r="AC43" i="1"/>
  <c r="AC29" i="1"/>
  <c r="AC16" i="1"/>
  <c r="AC137" i="1"/>
  <c r="AC122" i="1"/>
  <c r="AC105" i="1"/>
  <c r="AC89" i="1"/>
  <c r="AC74" i="1"/>
  <c r="AC58" i="1"/>
  <c r="AC42" i="1"/>
  <c r="AC28" i="1"/>
  <c r="AC15" i="1"/>
  <c r="AC152" i="1"/>
  <c r="AC136" i="1"/>
  <c r="AC121" i="1"/>
  <c r="AC104" i="1"/>
  <c r="AC88" i="1"/>
  <c r="AC73" i="1"/>
  <c r="AC57" i="1"/>
  <c r="AC41" i="1"/>
  <c r="AC27" i="1"/>
  <c r="AC14" i="1"/>
  <c r="AC150" i="1"/>
  <c r="AC135" i="1"/>
  <c r="AC120" i="1"/>
  <c r="AC102" i="1"/>
  <c r="AC87" i="1"/>
  <c r="AC72" i="1"/>
  <c r="AC55" i="1"/>
  <c r="AC40" i="1"/>
  <c r="AC26" i="1"/>
  <c r="AC13" i="1"/>
  <c r="AC149" i="1"/>
  <c r="AC134" i="1"/>
  <c r="AC117" i="1"/>
  <c r="AC101" i="1"/>
  <c r="AC86" i="1"/>
  <c r="AC70" i="1"/>
  <c r="AC54" i="1"/>
  <c r="AC39" i="1"/>
  <c r="AC25" i="1"/>
  <c r="AC12" i="1"/>
  <c r="AC148" i="1"/>
  <c r="AC133" i="1"/>
  <c r="AC113" i="1"/>
  <c r="AC100" i="1"/>
  <c r="AC85" i="1"/>
  <c r="AC69" i="1"/>
  <c r="AC53" i="1"/>
  <c r="AC38" i="1"/>
  <c r="AC24" i="1"/>
  <c r="AC11" i="1"/>
  <c r="AC147" i="1"/>
  <c r="AC132" i="1"/>
  <c r="AC111" i="1"/>
  <c r="AC99" i="1"/>
  <c r="AC84" i="1"/>
  <c r="AC67" i="1"/>
  <c r="AC52" i="1"/>
  <c r="AC37" i="1"/>
  <c r="AC23" i="1"/>
  <c r="AC10" i="1"/>
  <c r="AC146" i="1"/>
  <c r="AC129" i="1"/>
  <c r="AC116" i="1"/>
  <c r="AC98" i="1"/>
  <c r="AC81" i="1"/>
  <c r="AC66" i="1"/>
  <c r="AC51" i="1"/>
  <c r="AC36" i="1"/>
  <c r="AC22" i="1"/>
  <c r="AC9" i="1"/>
  <c r="AC145" i="1"/>
  <c r="AC128" i="1"/>
  <c r="AC115" i="1"/>
  <c r="AC97" i="1"/>
  <c r="AC80" i="1"/>
  <c r="AC65" i="1"/>
  <c r="AC50" i="1"/>
  <c r="AC35" i="1"/>
  <c r="AC21" i="1"/>
  <c r="AC8" i="1"/>
  <c r="AC144" i="1"/>
  <c r="AC126" i="1"/>
  <c r="AC114" i="1"/>
  <c r="AC96" i="1"/>
  <c r="AC78" i="1"/>
  <c r="AC64" i="1"/>
  <c r="AC49" i="1"/>
  <c r="AC33" i="1"/>
  <c r="AC20" i="1"/>
  <c r="AC6" i="1"/>
  <c r="AC109" i="1"/>
  <c r="AC17" i="1"/>
  <c r="AC93" i="1"/>
  <c r="AC5" i="1"/>
  <c r="AC62" i="1"/>
  <c r="AC46" i="1"/>
  <c r="AC34" i="1"/>
  <c r="AC141" i="1"/>
  <c r="AC32" i="1"/>
  <c r="AB143" i="1"/>
  <c r="AB131" i="1"/>
  <c r="AB119" i="1"/>
  <c r="AB107" i="1"/>
  <c r="AB95" i="1"/>
  <c r="AB83" i="1"/>
  <c r="AB71" i="1"/>
  <c r="AB60" i="1"/>
  <c r="AB48" i="1"/>
  <c r="AB36" i="1"/>
  <c r="AB23" i="1"/>
  <c r="AB11" i="1"/>
  <c r="G1445" i="1"/>
  <c r="I701" i="5" s="1"/>
  <c r="G1435" i="1"/>
  <c r="I379" i="5" s="1"/>
  <c r="G1423" i="1"/>
  <c r="I524" i="5" s="1"/>
  <c r="G1411" i="1"/>
  <c r="G1399" i="1"/>
  <c r="G1387" i="1"/>
  <c r="I608" i="5" s="1"/>
  <c r="G1375" i="1"/>
  <c r="I600" i="5" s="1"/>
  <c r="G1363" i="1"/>
  <c r="G1351" i="1"/>
  <c r="I625" i="5" s="1"/>
  <c r="G1339" i="1"/>
  <c r="I620" i="5" s="1"/>
  <c r="G1327" i="1"/>
  <c r="I570" i="5" s="1"/>
  <c r="G1315" i="1"/>
  <c r="I452" i="5" s="1"/>
  <c r="G1301" i="1"/>
  <c r="I530" i="5" s="1"/>
  <c r="G1289" i="1"/>
  <c r="I534" i="5" s="1"/>
  <c r="G1277" i="1"/>
  <c r="I546" i="5" s="1"/>
  <c r="G1265" i="1"/>
  <c r="G1253" i="1"/>
  <c r="G1241" i="1"/>
  <c r="I548" i="5" s="1"/>
  <c r="G1229" i="1"/>
  <c r="I96" i="5" s="1"/>
  <c r="G1217" i="1"/>
  <c r="G1205" i="1"/>
  <c r="G1193" i="1"/>
  <c r="G1180" i="1"/>
  <c r="I420" i="5" s="1"/>
  <c r="G1168" i="1"/>
  <c r="I427" i="5" s="1"/>
  <c r="G1156" i="1"/>
  <c r="G1144" i="1"/>
  <c r="G1132" i="1"/>
  <c r="G1121" i="1"/>
  <c r="G1110" i="1"/>
  <c r="I496" i="5" s="1"/>
  <c r="G1097" i="1"/>
  <c r="G1085" i="1"/>
  <c r="G1073" i="1"/>
  <c r="G1061" i="1"/>
  <c r="I381" i="5" s="1"/>
  <c r="G1050" i="1"/>
  <c r="G1037" i="1"/>
  <c r="G1025" i="1"/>
  <c r="G1013" i="1"/>
  <c r="G1001" i="1"/>
  <c r="G989" i="1"/>
  <c r="G980" i="1"/>
  <c r="G965" i="1"/>
  <c r="I382" i="5" s="1"/>
  <c r="G953" i="1"/>
  <c r="I373" i="5" s="1"/>
  <c r="G941" i="1"/>
  <c r="G928" i="1"/>
  <c r="G916" i="1"/>
  <c r="I299" i="5" s="1"/>
  <c r="G904" i="1"/>
  <c r="G892" i="1"/>
  <c r="G880" i="1"/>
  <c r="I179" i="5" s="1"/>
  <c r="G867" i="1"/>
  <c r="I99" i="5" s="1"/>
  <c r="G855" i="1"/>
  <c r="I262" i="5" s="1"/>
  <c r="G843" i="1"/>
  <c r="I286" i="5" s="1"/>
  <c r="G831" i="1"/>
  <c r="G820" i="1"/>
  <c r="I192" i="5" s="1"/>
  <c r="G807" i="1"/>
  <c r="AC140" i="1"/>
  <c r="AC30" i="1"/>
  <c r="AC125" i="1"/>
  <c r="AC18" i="1"/>
  <c r="AC124" i="1"/>
  <c r="AC4" i="1"/>
  <c r="AC110" i="1"/>
  <c r="AB151" i="1"/>
  <c r="AB139" i="1"/>
  <c r="AB127" i="1"/>
  <c r="AB112" i="1"/>
  <c r="AB103" i="1"/>
  <c r="AB91" i="1"/>
  <c r="AB79" i="1"/>
  <c r="AB68" i="1"/>
  <c r="AB56" i="1"/>
  <c r="AB44" i="1"/>
  <c r="AB31" i="1"/>
  <c r="AB19" i="1"/>
  <c r="AB7" i="1"/>
  <c r="G1455" i="1"/>
  <c r="I10" i="5" s="1"/>
  <c r="G1442" i="1"/>
  <c r="G1431" i="1"/>
  <c r="I658" i="5" s="1"/>
  <c r="G1419" i="1"/>
  <c r="I694" i="5" s="1"/>
  <c r="G1407" i="1"/>
  <c r="I664" i="5" s="1"/>
  <c r="G1395" i="1"/>
  <c r="I583" i="5" s="1"/>
  <c r="G1383" i="1"/>
  <c r="I604" i="5" s="1"/>
  <c r="G1371" i="1"/>
  <c r="I621" i="5" s="1"/>
  <c r="G1359" i="1"/>
  <c r="G1347" i="1"/>
  <c r="I235" i="5" s="1"/>
  <c r="G1334" i="1"/>
  <c r="G1323" i="1"/>
  <c r="G1309" i="1"/>
  <c r="G1297" i="1"/>
  <c r="I515" i="5" s="1"/>
  <c r="G1285" i="1"/>
  <c r="I529" i="5" s="1"/>
  <c r="G1273" i="1"/>
  <c r="I450" i="5" s="1"/>
  <c r="G1261" i="1"/>
  <c r="G1249" i="1"/>
  <c r="G1237" i="1"/>
  <c r="I430" i="5" s="1"/>
  <c r="G1225" i="1"/>
  <c r="I93" i="5" s="1"/>
  <c r="G1213" i="1"/>
  <c r="G1201" i="1"/>
  <c r="G1189" i="1"/>
  <c r="I503" i="5" s="1"/>
  <c r="G1176" i="1"/>
  <c r="I412" i="5" s="1"/>
  <c r="G1164" i="1"/>
  <c r="G1152" i="1"/>
  <c r="G1140" i="1"/>
  <c r="G1128" i="1"/>
  <c r="G1118" i="1"/>
  <c r="I494" i="5" s="1"/>
  <c r="G1106" i="1"/>
  <c r="I255" i="5" s="1"/>
  <c r="G1093" i="1"/>
  <c r="AC92" i="1"/>
  <c r="AB150" i="1"/>
  <c r="AB138" i="1"/>
  <c r="AB126" i="1"/>
  <c r="AB111" i="1"/>
  <c r="AB102" i="1"/>
  <c r="AB90" i="1"/>
  <c r="AB78" i="1"/>
  <c r="AB67" i="1"/>
  <c r="AB55" i="1"/>
  <c r="AB43" i="1"/>
  <c r="AB30" i="1"/>
  <c r="AB18" i="1"/>
  <c r="AB6" i="1"/>
  <c r="G1454" i="1"/>
  <c r="I727" i="5" s="1"/>
  <c r="G1441" i="1"/>
  <c r="G1430" i="1"/>
  <c r="I691" i="5" s="1"/>
  <c r="G1418" i="1"/>
  <c r="I692" i="5" s="1"/>
  <c r="G1406" i="1"/>
  <c r="I667" i="5" s="1"/>
  <c r="G1394" i="1"/>
  <c r="I586" i="5" s="1"/>
  <c r="G1382" i="1"/>
  <c r="I595" i="5" s="1"/>
  <c r="G1370" i="1"/>
  <c r="I560" i="5" s="1"/>
  <c r="G1358" i="1"/>
  <c r="G1346" i="1"/>
  <c r="I550" i="5" s="1"/>
  <c r="G1333" i="1"/>
  <c r="G1322" i="1"/>
  <c r="I591" i="5" s="1"/>
  <c r="G1304" i="1"/>
  <c r="G1296" i="1"/>
  <c r="I551" i="5" s="1"/>
  <c r="G1284" i="1"/>
  <c r="I522" i="5" s="1"/>
  <c r="G1272" i="1"/>
  <c r="G1260" i="1"/>
  <c r="G1248" i="1"/>
  <c r="G1236" i="1"/>
  <c r="I544" i="5" s="1"/>
  <c r="G1224" i="1"/>
  <c r="I536" i="5" s="1"/>
  <c r="G1212" i="1"/>
  <c r="G1200" i="1"/>
  <c r="G1188" i="1"/>
  <c r="G1175" i="1"/>
  <c r="I498" i="5" s="1"/>
  <c r="G1163" i="1"/>
  <c r="G1151" i="1"/>
  <c r="I453" i="5" s="1"/>
  <c r="G1139" i="1"/>
  <c r="AC77" i="1"/>
  <c r="AC76" i="1"/>
  <c r="AB148" i="1"/>
  <c r="AB133" i="1"/>
  <c r="AB117" i="1"/>
  <c r="AB100" i="1"/>
  <c r="AB85" i="1"/>
  <c r="AB70" i="1"/>
  <c r="AB53" i="1"/>
  <c r="AB38" i="1"/>
  <c r="AB21" i="1"/>
  <c r="AB4" i="1"/>
  <c r="G1447" i="1"/>
  <c r="I685" i="5" s="1"/>
  <c r="G1433" i="1"/>
  <c r="G1416" i="1"/>
  <c r="I672" i="5" s="1"/>
  <c r="G1401" i="1"/>
  <c r="I660" i="5" s="1"/>
  <c r="G1385" i="1"/>
  <c r="I614" i="5" s="1"/>
  <c r="G1368" i="1"/>
  <c r="G1353" i="1"/>
  <c r="I629" i="5" s="1"/>
  <c r="G1336" i="1"/>
  <c r="G1319" i="1"/>
  <c r="G1303" i="1"/>
  <c r="I543" i="5" s="1"/>
  <c r="G1287" i="1"/>
  <c r="I554" i="5" s="1"/>
  <c r="G1270" i="1"/>
  <c r="I523" i="5" s="1"/>
  <c r="G1255" i="1"/>
  <c r="G1239" i="1"/>
  <c r="I504" i="5" s="1"/>
  <c r="G1222" i="1"/>
  <c r="I528" i="5" s="1"/>
  <c r="G1207" i="1"/>
  <c r="G1191" i="1"/>
  <c r="G1173" i="1"/>
  <c r="I497" i="5" s="1"/>
  <c r="G1158" i="1"/>
  <c r="G1142" i="1"/>
  <c r="G1126" i="1"/>
  <c r="G1114" i="1"/>
  <c r="G1099" i="1"/>
  <c r="I29" i="5" s="1"/>
  <c r="G1084" i="1"/>
  <c r="G1071" i="1"/>
  <c r="G1059" i="1"/>
  <c r="I404" i="5" s="1"/>
  <c r="G1045" i="1"/>
  <c r="G1035" i="1"/>
  <c r="I405" i="5" s="1"/>
  <c r="G1019" i="1"/>
  <c r="I446" i="5" s="1"/>
  <c r="G1006" i="1"/>
  <c r="G993" i="1"/>
  <c r="G978" i="1"/>
  <c r="I368" i="5" s="1"/>
  <c r="G967" i="1"/>
  <c r="G954" i="1"/>
  <c r="G940" i="1"/>
  <c r="G926" i="1"/>
  <c r="G913" i="1"/>
  <c r="I272" i="5" s="1"/>
  <c r="G900" i="1"/>
  <c r="I323" i="5" s="1"/>
  <c r="G887" i="1"/>
  <c r="I317" i="5" s="1"/>
  <c r="G873" i="1"/>
  <c r="I113" i="5" s="1"/>
  <c r="G860" i="1"/>
  <c r="I260" i="5" s="1"/>
  <c r="G847" i="1"/>
  <c r="G835" i="1"/>
  <c r="G822" i="1"/>
  <c r="G808" i="1"/>
  <c r="G795" i="1"/>
  <c r="G783" i="1"/>
  <c r="G771" i="1"/>
  <c r="G759" i="1"/>
  <c r="G747" i="1"/>
  <c r="G735" i="1"/>
  <c r="G723" i="1"/>
  <c r="G711" i="1"/>
  <c r="G699" i="1"/>
  <c r="G687" i="1"/>
  <c r="G675" i="1"/>
  <c r="G663" i="1"/>
  <c r="G653" i="1"/>
  <c r="G641" i="1"/>
  <c r="G615" i="1"/>
  <c r="G617" i="1"/>
  <c r="G603" i="1"/>
  <c r="G592" i="1"/>
  <c r="G579" i="1"/>
  <c r="G567" i="1"/>
  <c r="G555" i="1"/>
  <c r="G543" i="1"/>
  <c r="G531" i="1"/>
  <c r="G519" i="1"/>
  <c r="G507" i="1"/>
  <c r="G495" i="1"/>
  <c r="G480" i="1"/>
  <c r="G471" i="1"/>
  <c r="G461" i="1"/>
  <c r="G447" i="1"/>
  <c r="G434" i="1"/>
  <c r="G423" i="1"/>
  <c r="G411" i="1"/>
  <c r="G399" i="1"/>
  <c r="G387" i="1"/>
  <c r="AB147" i="1"/>
  <c r="AB132" i="1"/>
  <c r="AB113" i="1"/>
  <c r="AB99" i="1"/>
  <c r="AB84" i="1"/>
  <c r="AB69" i="1"/>
  <c r="AB52" i="1"/>
  <c r="AB37" i="1"/>
  <c r="AB20" i="1"/>
  <c r="AB3" i="1"/>
  <c r="G1446" i="1"/>
  <c r="I690" i="5" s="1"/>
  <c r="G1432" i="1"/>
  <c r="I695" i="5" s="1"/>
  <c r="G1415" i="1"/>
  <c r="I677" i="5" s="1"/>
  <c r="G1400" i="1"/>
  <c r="I659" i="5" s="1"/>
  <c r="G1384" i="1"/>
  <c r="I613" i="5" s="1"/>
  <c r="G1367" i="1"/>
  <c r="I585" i="5" s="1"/>
  <c r="G1352" i="1"/>
  <c r="I628" i="5" s="1"/>
  <c r="G1335" i="1"/>
  <c r="G1318" i="1"/>
  <c r="I566" i="5" s="1"/>
  <c r="G1302" i="1"/>
  <c r="I542" i="5" s="1"/>
  <c r="G1286" i="1"/>
  <c r="I521" i="5" s="1"/>
  <c r="G1269" i="1"/>
  <c r="I422" i="5" s="1"/>
  <c r="G1254" i="1"/>
  <c r="G1238" i="1"/>
  <c r="I507" i="5" s="1"/>
  <c r="G1221" i="1"/>
  <c r="I510" i="5" s="1"/>
  <c r="G1206" i="1"/>
  <c r="G1190" i="1"/>
  <c r="G1172" i="1"/>
  <c r="I183" i="5" s="1"/>
  <c r="G1157" i="1"/>
  <c r="G1141" i="1"/>
  <c r="G1125" i="1"/>
  <c r="G1113" i="1"/>
  <c r="I359" i="5" s="1"/>
  <c r="G1098" i="1"/>
  <c r="G1083" i="1"/>
  <c r="G1070" i="1"/>
  <c r="G1058" i="1"/>
  <c r="I451" i="5" s="1"/>
  <c r="AC63" i="1"/>
  <c r="AB146" i="1"/>
  <c r="AB130" i="1"/>
  <c r="AB116" i="1"/>
  <c r="AB98" i="1"/>
  <c r="AB82" i="1"/>
  <c r="AB66" i="1"/>
  <c r="AB51" i="1"/>
  <c r="AB35" i="1"/>
  <c r="AB17" i="1"/>
  <c r="G1459" i="1"/>
  <c r="G1444" i="1"/>
  <c r="I689" i="5" s="1"/>
  <c r="G1429" i="1"/>
  <c r="I683" i="5" s="1"/>
  <c r="G1414" i="1"/>
  <c r="I649" i="5" s="1"/>
  <c r="G1398" i="1"/>
  <c r="G1381" i="1"/>
  <c r="I609" i="5" s="1"/>
  <c r="G1366" i="1"/>
  <c r="I574" i="5" s="1"/>
  <c r="G1350" i="1"/>
  <c r="I569" i="5" s="1"/>
  <c r="G1332" i="1"/>
  <c r="G1314" i="1"/>
  <c r="I555" i="5" s="1"/>
  <c r="G1300" i="1"/>
  <c r="I541" i="5" s="1"/>
  <c r="G1283" i="1"/>
  <c r="I512" i="5" s="1"/>
  <c r="G1268" i="1"/>
  <c r="I558" i="5" s="1"/>
  <c r="G1252" i="1"/>
  <c r="G1235" i="1"/>
  <c r="I484" i="5" s="1"/>
  <c r="G1220" i="1"/>
  <c r="G1204" i="1"/>
  <c r="G1186" i="1"/>
  <c r="G1171" i="1"/>
  <c r="I434" i="5" s="1"/>
  <c r="G1155" i="1"/>
  <c r="G1138" i="1"/>
  <c r="G1124" i="1"/>
  <c r="G1112" i="1"/>
  <c r="I384" i="5" s="1"/>
  <c r="G1096" i="1"/>
  <c r="G1082" i="1"/>
  <c r="G1069" i="1"/>
  <c r="I488" i="5" s="1"/>
  <c r="G1057" i="1"/>
  <c r="I417" i="5" s="1"/>
  <c r="G1042" i="1"/>
  <c r="G1030" i="1"/>
  <c r="I416" i="5" s="1"/>
  <c r="G1017" i="1"/>
  <c r="G1004" i="1"/>
  <c r="AB145" i="1"/>
  <c r="AB129" i="1"/>
  <c r="AB115" i="1"/>
  <c r="AB97" i="1"/>
  <c r="AB81" i="1"/>
  <c r="AB65" i="1"/>
  <c r="AB50" i="1"/>
  <c r="AB33" i="1"/>
  <c r="AB16" i="1"/>
  <c r="G1452" i="1"/>
  <c r="G1428" i="1"/>
  <c r="I680" i="5" s="1"/>
  <c r="G1413" i="1"/>
  <c r="I675" i="5" s="1"/>
  <c r="G1397" i="1"/>
  <c r="G1380" i="1"/>
  <c r="I597" i="5" s="1"/>
  <c r="G1365" i="1"/>
  <c r="I577" i="5" s="1"/>
  <c r="G1349" i="1"/>
  <c r="G1331" i="1"/>
  <c r="G1317" i="1"/>
  <c r="I578" i="5" s="1"/>
  <c r="G1299" i="1"/>
  <c r="I518" i="5" s="1"/>
  <c r="G1282" i="1"/>
  <c r="I508" i="5" s="1"/>
  <c r="G1267" i="1"/>
  <c r="I531" i="5" s="1"/>
  <c r="G1251" i="1"/>
  <c r="G1234" i="1"/>
  <c r="I538" i="5" s="1"/>
  <c r="G1219" i="1"/>
  <c r="G1203" i="1"/>
  <c r="G1187" i="1"/>
  <c r="G1170" i="1"/>
  <c r="G1154" i="1"/>
  <c r="G1137" i="1"/>
  <c r="G1185" i="1"/>
  <c r="G1111" i="1"/>
  <c r="G1095" i="1"/>
  <c r="G1081" i="1"/>
  <c r="G1068" i="1"/>
  <c r="I477" i="5" s="1"/>
  <c r="G1056" i="1"/>
  <c r="I418" i="5" s="1"/>
  <c r="G1041" i="1"/>
  <c r="G1029" i="1"/>
  <c r="I369" i="5" s="1"/>
  <c r="G1016" i="1"/>
  <c r="G1003" i="1"/>
  <c r="G990" i="1"/>
  <c r="I375" i="5" s="1"/>
  <c r="G979" i="1"/>
  <c r="G963" i="1"/>
  <c r="G950" i="1"/>
  <c r="I352" i="5" s="1"/>
  <c r="G937" i="1"/>
  <c r="G923" i="1"/>
  <c r="G910" i="1"/>
  <c r="G897" i="1"/>
  <c r="I322" i="5" s="1"/>
  <c r="G884" i="1"/>
  <c r="I246" i="5" s="1"/>
  <c r="G870" i="1"/>
  <c r="I169" i="5" s="1"/>
  <c r="G857" i="1"/>
  <c r="I167" i="5" s="1"/>
  <c r="G844" i="1"/>
  <c r="I289" i="5" s="1"/>
  <c r="G830" i="1"/>
  <c r="I202" i="5" s="1"/>
  <c r="G818" i="1"/>
  <c r="I200" i="5" s="1"/>
  <c r="G804" i="1"/>
  <c r="I241" i="5" s="1"/>
  <c r="G792" i="1"/>
  <c r="I258" i="5" s="1"/>
  <c r="G780" i="1"/>
  <c r="G768" i="1"/>
  <c r="G756" i="1"/>
  <c r="G744" i="1"/>
  <c r="G732" i="1"/>
  <c r="G720" i="1"/>
  <c r="G708" i="1"/>
  <c r="G696" i="1"/>
  <c r="G684" i="1"/>
  <c r="G672" i="1"/>
  <c r="G660" i="1"/>
  <c r="G650" i="1"/>
  <c r="G638" i="1"/>
  <c r="G626" i="1"/>
  <c r="G612" i="1"/>
  <c r="G600" i="1"/>
  <c r="G589" i="1"/>
  <c r="G576" i="1"/>
  <c r="G564" i="1"/>
  <c r="G552" i="1"/>
  <c r="G540" i="1"/>
  <c r="G528" i="1"/>
  <c r="G516" i="1"/>
  <c r="G504" i="1"/>
  <c r="G493" i="1"/>
  <c r="G477" i="1"/>
  <c r="G468" i="1"/>
  <c r="G458" i="1"/>
  <c r="G444" i="1"/>
  <c r="G435" i="1"/>
  <c r="G420" i="1"/>
  <c r="G408" i="1"/>
  <c r="G396" i="1"/>
  <c r="G384" i="1"/>
  <c r="G372" i="1"/>
  <c r="G360" i="1"/>
  <c r="G348" i="1"/>
  <c r="G336" i="1"/>
  <c r="G324" i="1"/>
  <c r="G312" i="1"/>
  <c r="G299" i="1"/>
  <c r="G288" i="1"/>
  <c r="G276" i="1"/>
  <c r="G265" i="1"/>
  <c r="G252" i="1"/>
  <c r="G240" i="1"/>
  <c r="G228" i="1"/>
  <c r="G216" i="1"/>
  <c r="G204" i="1"/>
  <c r="G192" i="1"/>
  <c r="G166" i="1"/>
  <c r="G154" i="1"/>
  <c r="G180" i="1"/>
  <c r="G144" i="1"/>
  <c r="G132" i="1"/>
  <c r="G120" i="1"/>
  <c r="G108" i="1"/>
  <c r="G96" i="1"/>
  <c r="G84" i="1"/>
  <c r="G72" i="1"/>
  <c r="G61" i="1"/>
  <c r="G49" i="1"/>
  <c r="G37" i="1"/>
  <c r="G24" i="1"/>
  <c r="G12" i="1"/>
  <c r="W1464" i="1"/>
  <c r="B1455" i="1"/>
  <c r="W1455" i="1" s="1"/>
  <c r="B1442" i="1"/>
  <c r="W1442" i="1" s="1"/>
  <c r="B1431" i="1"/>
  <c r="W1431" i="1" s="1"/>
  <c r="B1419" i="1"/>
  <c r="W1419" i="1" s="1"/>
  <c r="B1407" i="1"/>
  <c r="W1407" i="1" s="1"/>
  <c r="B1395" i="1"/>
  <c r="W1395" i="1" s="1"/>
  <c r="B1383" i="1"/>
  <c r="W1383" i="1" s="1"/>
  <c r="B1371" i="1"/>
  <c r="W1371" i="1" s="1"/>
  <c r="B1359" i="1"/>
  <c r="W1359" i="1" s="1"/>
  <c r="B1347" i="1"/>
  <c r="W1347" i="1" s="1"/>
  <c r="B1334" i="1"/>
  <c r="W1334" i="1" s="1"/>
  <c r="B1323" i="1"/>
  <c r="W1323" i="1" s="1"/>
  <c r="B1310" i="1"/>
  <c r="W1310" i="1" s="1"/>
  <c r="B1298" i="1"/>
  <c r="W1298" i="1" s="1"/>
  <c r="B1286" i="1"/>
  <c r="W1286" i="1" s="1"/>
  <c r="B1274" i="1"/>
  <c r="W1274" i="1" s="1"/>
  <c r="B1262" i="1"/>
  <c r="W1262" i="1" s="1"/>
  <c r="B1250" i="1"/>
  <c r="W1250" i="1" s="1"/>
  <c r="B1238" i="1"/>
  <c r="W1238" i="1" s="1"/>
  <c r="B1226" i="1"/>
  <c r="W1226" i="1" s="1"/>
  <c r="B1214" i="1"/>
  <c r="W1214" i="1" s="1"/>
  <c r="B1202" i="1"/>
  <c r="W1202" i="1" s="1"/>
  <c r="B1190" i="1"/>
  <c r="W1190" i="1" s="1"/>
  <c r="B1177" i="1"/>
  <c r="W1177" i="1" s="1"/>
  <c r="B1165" i="1"/>
  <c r="W1165" i="1" s="1"/>
  <c r="B1153" i="1"/>
  <c r="W1153" i="1" s="1"/>
  <c r="B1141" i="1"/>
  <c r="W1141" i="1" s="1"/>
  <c r="B1129" i="1"/>
  <c r="W1129" i="1" s="1"/>
  <c r="B1101" i="1"/>
  <c r="W1101" i="1" s="1"/>
  <c r="B1107" i="1"/>
  <c r="W1107" i="1" s="1"/>
  <c r="B1094" i="1"/>
  <c r="W1094" i="1" s="1"/>
  <c r="B1082" i="1"/>
  <c r="W1082" i="1" s="1"/>
  <c r="B1070" i="1"/>
  <c r="W1070" i="1" s="1"/>
  <c r="AB144" i="1"/>
  <c r="AB128" i="1"/>
  <c r="AB114" i="1"/>
  <c r="AB96" i="1"/>
  <c r="AB80" i="1"/>
  <c r="AB64" i="1"/>
  <c r="AB49" i="1"/>
  <c r="AB32" i="1"/>
  <c r="AB15" i="1"/>
  <c r="G1458" i="1"/>
  <c r="I723" i="5" s="1"/>
  <c r="G1443" i="1"/>
  <c r="G1427" i="1"/>
  <c r="I688" i="5" s="1"/>
  <c r="G1412" i="1"/>
  <c r="G1396" i="1"/>
  <c r="G1379" i="1"/>
  <c r="I607" i="5" s="1"/>
  <c r="G1364" i="1"/>
  <c r="I617" i="5" s="1"/>
  <c r="AB142" i="1"/>
  <c r="AB125" i="1"/>
  <c r="AB110" i="1"/>
  <c r="AB94" i="1"/>
  <c r="AB77" i="1"/>
  <c r="AB63" i="1"/>
  <c r="AB141" i="1"/>
  <c r="AB124" i="1"/>
  <c r="AB109" i="1"/>
  <c r="AB93" i="1"/>
  <c r="AB140" i="1"/>
  <c r="AB123" i="1"/>
  <c r="AB108" i="1"/>
  <c r="AB92" i="1"/>
  <c r="AB75" i="1"/>
  <c r="AB61" i="1"/>
  <c r="AB34" i="1"/>
  <c r="AB27" i="1"/>
  <c r="AB12" i="1"/>
  <c r="G1456" i="1"/>
  <c r="I724" i="5" s="1"/>
  <c r="G1439" i="1"/>
  <c r="G1424" i="1"/>
  <c r="I686" i="5" s="1"/>
  <c r="G1408" i="1"/>
  <c r="I341" i="5" s="1"/>
  <c r="G1391" i="1"/>
  <c r="I698" i="5" s="1"/>
  <c r="G1376" i="1"/>
  <c r="I612" i="5" s="1"/>
  <c r="G1360" i="1"/>
  <c r="G1343" i="1"/>
  <c r="I593" i="5" s="1"/>
  <c r="G1328" i="1"/>
  <c r="G1310" i="1"/>
  <c r="G1293" i="1"/>
  <c r="I516" i="5" s="1"/>
  <c r="G1278" i="1"/>
  <c r="G1262" i="1"/>
  <c r="G1245" i="1"/>
  <c r="G1230" i="1"/>
  <c r="I501" i="5" s="1"/>
  <c r="G1214" i="1"/>
  <c r="G1197" i="1"/>
  <c r="G1181" i="1"/>
  <c r="I486" i="5" s="1"/>
  <c r="G1165" i="1"/>
  <c r="G1148" i="1"/>
  <c r="G1133" i="1"/>
  <c r="G1119" i="1"/>
  <c r="G1105" i="1"/>
  <c r="I203" i="5" s="1"/>
  <c r="G1090" i="1"/>
  <c r="G1077" i="1"/>
  <c r="G1064" i="1"/>
  <c r="I461" i="5" s="1"/>
  <c r="G1052" i="1"/>
  <c r="I440" i="5" s="1"/>
  <c r="G1038" i="1"/>
  <c r="I444" i="5" s="1"/>
  <c r="G1024" i="1"/>
  <c r="I443" i="5" s="1"/>
  <c r="G1011" i="1"/>
  <c r="G998" i="1"/>
  <c r="G986" i="1"/>
  <c r="I407" i="5" s="1"/>
  <c r="G972" i="1"/>
  <c r="I399" i="5" s="1"/>
  <c r="G959" i="1"/>
  <c r="G946" i="1"/>
  <c r="G933" i="1"/>
  <c r="G919" i="1"/>
  <c r="I332" i="5" s="1"/>
  <c r="G906" i="1"/>
  <c r="G893" i="1"/>
  <c r="G879" i="1"/>
  <c r="I318" i="5" s="1"/>
  <c r="G865" i="1"/>
  <c r="I174" i="5" s="1"/>
  <c r="G852" i="1"/>
  <c r="I307" i="5" s="1"/>
  <c r="G839" i="1"/>
  <c r="G827" i="1"/>
  <c r="G813" i="1"/>
  <c r="I249" i="5" s="1"/>
  <c r="G798" i="1"/>
  <c r="G788" i="1"/>
  <c r="G776" i="1"/>
  <c r="G764" i="1"/>
  <c r="AB137" i="1"/>
  <c r="AB122" i="1"/>
  <c r="AB106" i="1"/>
  <c r="AB89" i="1"/>
  <c r="AB74" i="1"/>
  <c r="AB59" i="1"/>
  <c r="AB136" i="1"/>
  <c r="AB121" i="1"/>
  <c r="AB105" i="1"/>
  <c r="AB88" i="1"/>
  <c r="AB73" i="1"/>
  <c r="AB58" i="1"/>
  <c r="AB41" i="1"/>
  <c r="AB25" i="1"/>
  <c r="AB9" i="1"/>
  <c r="G1450" i="1"/>
  <c r="I219" i="5" s="1"/>
  <c r="G1437" i="1"/>
  <c r="I703" i="5" s="1"/>
  <c r="G1421" i="1"/>
  <c r="I682" i="5" s="1"/>
  <c r="G1404" i="1"/>
  <c r="I654" i="5" s="1"/>
  <c r="G1389" i="1"/>
  <c r="G1373" i="1"/>
  <c r="I596" i="5" s="1"/>
  <c r="G1356" i="1"/>
  <c r="I630" i="5" s="1"/>
  <c r="G1341" i="1"/>
  <c r="G1325" i="1"/>
  <c r="I226" i="5" s="1"/>
  <c r="G1307" i="1"/>
  <c r="G1291" i="1"/>
  <c r="I462" i="5" s="1"/>
  <c r="G1275" i="1"/>
  <c r="I505" i="5" s="1"/>
  <c r="G1258" i="1"/>
  <c r="G1243" i="1"/>
  <c r="G1227" i="1"/>
  <c r="I499" i="5" s="1"/>
  <c r="G1210" i="1"/>
  <c r="G1195" i="1"/>
  <c r="G1178" i="1"/>
  <c r="G1161" i="1"/>
  <c r="G1146" i="1"/>
  <c r="G1130" i="1"/>
  <c r="G1117" i="1"/>
  <c r="I493" i="5" s="1"/>
  <c r="G1103" i="1"/>
  <c r="I162" i="5" s="1"/>
  <c r="G1088" i="1"/>
  <c r="G1075" i="1"/>
  <c r="G1062" i="1"/>
  <c r="I458" i="5" s="1"/>
  <c r="G1049" i="1"/>
  <c r="I470" i="5" s="1"/>
  <c r="G1033" i="1"/>
  <c r="I400" i="5" s="1"/>
  <c r="G1022" i="1"/>
  <c r="I448" i="5" s="1"/>
  <c r="G1009" i="1"/>
  <c r="G996" i="1"/>
  <c r="G984" i="1"/>
  <c r="I393" i="5" s="1"/>
  <c r="G970" i="1"/>
  <c r="I120" i="5" s="1"/>
  <c r="G957" i="1"/>
  <c r="I353" i="5" s="1"/>
  <c r="G944" i="1"/>
  <c r="I355" i="5" s="1"/>
  <c r="AB152" i="1"/>
  <c r="AB135" i="1"/>
  <c r="AB120" i="1"/>
  <c r="AB104" i="1"/>
  <c r="AB87" i="1"/>
  <c r="AB72" i="1"/>
  <c r="AB57" i="1"/>
  <c r="AB40" i="1"/>
  <c r="AB24" i="1"/>
  <c r="AB8" i="1"/>
  <c r="G1449" i="1"/>
  <c r="G1436" i="1"/>
  <c r="I639" i="5" s="1"/>
  <c r="G1420" i="1"/>
  <c r="I227" i="5" s="1"/>
  <c r="G1403" i="1"/>
  <c r="I657" i="5" s="1"/>
  <c r="G1388" i="1"/>
  <c r="I603" i="5" s="1"/>
  <c r="G1372" i="1"/>
  <c r="I619" i="5" s="1"/>
  <c r="G1355" i="1"/>
  <c r="I626" i="5" s="1"/>
  <c r="G1340" i="1"/>
  <c r="G1324" i="1"/>
  <c r="G1306" i="1"/>
  <c r="G1290" i="1"/>
  <c r="I476" i="5" s="1"/>
  <c r="G1274" i="1"/>
  <c r="I426" i="5" s="1"/>
  <c r="G1257" i="1"/>
  <c r="G1242" i="1"/>
  <c r="G1226" i="1"/>
  <c r="I527" i="5" s="1"/>
  <c r="G1209" i="1"/>
  <c r="G1194" i="1"/>
  <c r="G1177" i="1"/>
  <c r="I490" i="5" s="1"/>
  <c r="G1160" i="1"/>
  <c r="G1145" i="1"/>
  <c r="G1129" i="1"/>
  <c r="G1116" i="1"/>
  <c r="I492" i="5" s="1"/>
  <c r="G1102" i="1"/>
  <c r="I468" i="5" s="1"/>
  <c r="G1087" i="1"/>
  <c r="G1074" i="1"/>
  <c r="G1046" i="1"/>
  <c r="G1048" i="1"/>
  <c r="I433" i="5" s="1"/>
  <c r="G1032" i="1"/>
  <c r="I402" i="5" s="1"/>
  <c r="G1021" i="1"/>
  <c r="I447" i="5" s="1"/>
  <c r="G1008" i="1"/>
  <c r="G995" i="1"/>
  <c r="G982" i="1"/>
  <c r="G969" i="1"/>
  <c r="I346" i="5" s="1"/>
  <c r="G956" i="1"/>
  <c r="I356" i="5" s="1"/>
  <c r="G943" i="1"/>
  <c r="G929" i="1"/>
  <c r="G915" i="1"/>
  <c r="I336" i="5" s="1"/>
  <c r="AB149" i="1"/>
  <c r="AB134" i="1"/>
  <c r="AB118" i="1"/>
  <c r="AB101" i="1"/>
  <c r="AB86" i="1"/>
  <c r="AB45" i="1"/>
  <c r="AB54" i="1"/>
  <c r="AB39" i="1"/>
  <c r="AB22" i="1"/>
  <c r="AB5" i="1"/>
  <c r="G1448" i="1"/>
  <c r="I710" i="5" s="1"/>
  <c r="G1434" i="1"/>
  <c r="G1417" i="1"/>
  <c r="I693" i="5" s="1"/>
  <c r="G1402" i="1"/>
  <c r="I655" i="5" s="1"/>
  <c r="G1386" i="1"/>
  <c r="I606" i="5" s="1"/>
  <c r="G1369" i="1"/>
  <c r="I573" i="5" s="1"/>
  <c r="G1354" i="1"/>
  <c r="I631" i="5" s="1"/>
  <c r="G1338" i="1"/>
  <c r="G1321" i="1"/>
  <c r="I572" i="5" s="1"/>
  <c r="G1305" i="1"/>
  <c r="G1288" i="1"/>
  <c r="I540" i="5" s="1"/>
  <c r="G1271" i="1"/>
  <c r="I525" i="5" s="1"/>
  <c r="G1256" i="1"/>
  <c r="G1240" i="1"/>
  <c r="I388" i="5" s="1"/>
  <c r="AB76" i="1"/>
  <c r="G1457" i="1"/>
  <c r="I730" i="5" s="1"/>
  <c r="G1392" i="1"/>
  <c r="I532" i="5" s="1"/>
  <c r="G1330" i="1"/>
  <c r="G1281" i="1"/>
  <c r="I335" i="5" s="1"/>
  <c r="G1233" i="1"/>
  <c r="I519" i="5" s="1"/>
  <c r="G1198" i="1"/>
  <c r="G1159" i="1"/>
  <c r="G1122" i="1"/>
  <c r="G1089" i="1"/>
  <c r="G1055" i="1"/>
  <c r="I401" i="5" s="1"/>
  <c r="G1028" i="1"/>
  <c r="I396" i="5" s="1"/>
  <c r="G1002" i="1"/>
  <c r="G977" i="1"/>
  <c r="G958" i="1"/>
  <c r="I385" i="5" s="1"/>
  <c r="G935" i="1"/>
  <c r="G914" i="1"/>
  <c r="I251" i="5" s="1"/>
  <c r="G896" i="1"/>
  <c r="G878" i="1"/>
  <c r="G861" i="1"/>
  <c r="G842" i="1"/>
  <c r="G826" i="1"/>
  <c r="G809" i="1"/>
  <c r="I247" i="5" s="1"/>
  <c r="G791" i="1"/>
  <c r="I238" i="5" s="1"/>
  <c r="G775" i="1"/>
  <c r="G760" i="1"/>
  <c r="G745" i="1"/>
  <c r="G730" i="1"/>
  <c r="G717" i="1"/>
  <c r="G702" i="1"/>
  <c r="G688" i="1"/>
  <c r="G673" i="1"/>
  <c r="AB62" i="1"/>
  <c r="G1453" i="1"/>
  <c r="I718" i="5" s="1"/>
  <c r="G1390" i="1"/>
  <c r="I615" i="5" s="1"/>
  <c r="G1329" i="1"/>
  <c r="G1280" i="1"/>
  <c r="I539" i="5" s="1"/>
  <c r="G1232" i="1"/>
  <c r="I509" i="5" s="1"/>
  <c r="G1196" i="1"/>
  <c r="G1153" i="1"/>
  <c r="G1120" i="1"/>
  <c r="G1086" i="1"/>
  <c r="G1054" i="1"/>
  <c r="I421" i="5" s="1"/>
  <c r="G1027" i="1"/>
  <c r="I291" i="5" s="1"/>
  <c r="G1000" i="1"/>
  <c r="G976" i="1"/>
  <c r="G955" i="1"/>
  <c r="I351" i="5" s="1"/>
  <c r="G934" i="1"/>
  <c r="G912" i="1"/>
  <c r="I240" i="5" s="1"/>
  <c r="G895" i="1"/>
  <c r="G877" i="1"/>
  <c r="G859" i="1"/>
  <c r="I73" i="5" s="1"/>
  <c r="G841" i="1"/>
  <c r="G825" i="1"/>
  <c r="G806" i="1"/>
  <c r="AB47" i="1"/>
  <c r="G1440" i="1"/>
  <c r="G1378" i="1"/>
  <c r="I610" i="5" s="1"/>
  <c r="G1320" i="1"/>
  <c r="I568" i="5" s="1"/>
  <c r="G1279" i="1"/>
  <c r="I526" i="5" s="1"/>
  <c r="G1231" i="1"/>
  <c r="I432" i="5" s="1"/>
  <c r="G1192" i="1"/>
  <c r="G1150" i="1"/>
  <c r="G1101" i="1"/>
  <c r="I485" i="5" s="1"/>
  <c r="G1080" i="1"/>
  <c r="G1053" i="1"/>
  <c r="I348" i="5" s="1"/>
  <c r="G1026" i="1"/>
  <c r="I387" i="5" s="1"/>
  <c r="G999" i="1"/>
  <c r="G975" i="1"/>
  <c r="I374" i="5" s="1"/>
  <c r="G952" i="1"/>
  <c r="G932" i="1"/>
  <c r="I362" i="5" s="1"/>
  <c r="G911" i="1"/>
  <c r="I112" i="5" s="1"/>
  <c r="G894" i="1"/>
  <c r="G876" i="1"/>
  <c r="G858" i="1"/>
  <c r="G840" i="1"/>
  <c r="G824" i="1"/>
  <c r="I196" i="5" s="1"/>
  <c r="G805" i="1"/>
  <c r="I245" i="5" s="1"/>
  <c r="G789" i="1"/>
  <c r="G773" i="1"/>
  <c r="G757" i="1"/>
  <c r="G742" i="1"/>
  <c r="G728" i="1"/>
  <c r="G715" i="1"/>
  <c r="G700" i="1"/>
  <c r="G685" i="1"/>
  <c r="G670" i="1"/>
  <c r="G658" i="1"/>
  <c r="G644" i="1"/>
  <c r="G616" i="1"/>
  <c r="G613" i="1"/>
  <c r="G598" i="1"/>
  <c r="I395" i="5" s="1"/>
  <c r="G585" i="1"/>
  <c r="G570" i="1"/>
  <c r="G556" i="1"/>
  <c r="G541" i="1"/>
  <c r="G526" i="1"/>
  <c r="G512" i="1"/>
  <c r="G498" i="1"/>
  <c r="G484" i="1"/>
  <c r="G469" i="1"/>
  <c r="G456" i="1"/>
  <c r="G440" i="1"/>
  <c r="G426" i="1"/>
  <c r="G412" i="1"/>
  <c r="G397" i="1"/>
  <c r="G382" i="1"/>
  <c r="G369" i="1"/>
  <c r="G356" i="1"/>
  <c r="G343" i="1"/>
  <c r="G330" i="1"/>
  <c r="G317" i="1"/>
  <c r="G301" i="1"/>
  <c r="G291" i="1"/>
  <c r="G278" i="1"/>
  <c r="G266" i="1"/>
  <c r="G251" i="1"/>
  <c r="G238" i="1"/>
  <c r="G225" i="1"/>
  <c r="AB46" i="1"/>
  <c r="G1451" i="1"/>
  <c r="I715" i="5" s="1"/>
  <c r="G1377" i="1"/>
  <c r="I611" i="5" s="1"/>
  <c r="G1326" i="1"/>
  <c r="I549" i="5" s="1"/>
  <c r="G1276" i="1"/>
  <c r="I233" i="5" s="1"/>
  <c r="G1228" i="1"/>
  <c r="I500" i="5" s="1"/>
  <c r="G1184" i="1"/>
  <c r="G1149" i="1"/>
  <c r="G1115" i="1"/>
  <c r="I491" i="5" s="1"/>
  <c r="G1079" i="1"/>
  <c r="G1051" i="1"/>
  <c r="I454" i="5" s="1"/>
  <c r="G1023" i="1"/>
  <c r="G997" i="1"/>
  <c r="G974" i="1"/>
  <c r="G951" i="1"/>
  <c r="I79" i="5" s="1"/>
  <c r="G931" i="1"/>
  <c r="I361" i="5" s="1"/>
  <c r="G909" i="1"/>
  <c r="G891" i="1"/>
  <c r="I331" i="5" s="1"/>
  <c r="G875" i="1"/>
  <c r="G856" i="1"/>
  <c r="G838" i="1"/>
  <c r="G823" i="1"/>
  <c r="G803" i="1"/>
  <c r="I254" i="5" s="1"/>
  <c r="G787" i="1"/>
  <c r="AB42" i="1"/>
  <c r="G1438" i="1"/>
  <c r="I592" i="5" s="1"/>
  <c r="G1374" i="1"/>
  <c r="G1316" i="1"/>
  <c r="I563" i="5" s="1"/>
  <c r="G1266" i="1"/>
  <c r="G1223" i="1"/>
  <c r="I502" i="5" s="1"/>
  <c r="G1183" i="1"/>
  <c r="G1147" i="1"/>
  <c r="G1109" i="1"/>
  <c r="I457" i="5" s="1"/>
  <c r="G1078" i="1"/>
  <c r="G1047" i="1"/>
  <c r="I170" i="5" s="1"/>
  <c r="G1020" i="1"/>
  <c r="I449" i="5" s="1"/>
  <c r="G994" i="1"/>
  <c r="G973" i="1"/>
  <c r="G949" i="1"/>
  <c r="I349" i="5" s="1"/>
  <c r="G927" i="1"/>
  <c r="I325" i="5" s="1"/>
  <c r="G908" i="1"/>
  <c r="I342" i="5" s="1"/>
  <c r="G890" i="1"/>
  <c r="G872" i="1"/>
  <c r="I310" i="5" s="1"/>
  <c r="G854" i="1"/>
  <c r="I309" i="5" s="1"/>
  <c r="G833" i="1"/>
  <c r="G821" i="1"/>
  <c r="G802" i="1"/>
  <c r="I256" i="5" s="1"/>
  <c r="G786" i="1"/>
  <c r="G770" i="1"/>
  <c r="G754" i="1"/>
  <c r="G740" i="1"/>
  <c r="G726" i="1"/>
  <c r="G712" i="1"/>
  <c r="G697" i="1"/>
  <c r="G682" i="1"/>
  <c r="G668" i="1"/>
  <c r="G656" i="1"/>
  <c r="G642" i="1"/>
  <c r="G627" i="1"/>
  <c r="G610" i="1"/>
  <c r="G596" i="1"/>
  <c r="G583" i="1"/>
  <c r="G568" i="1"/>
  <c r="G553" i="1"/>
  <c r="AB29" i="1"/>
  <c r="G1426" i="1"/>
  <c r="I684" i="5" s="1"/>
  <c r="G1362" i="1"/>
  <c r="G1312" i="1"/>
  <c r="G1264" i="1"/>
  <c r="G1218" i="1"/>
  <c r="G1182" i="1"/>
  <c r="I487" i="5" s="1"/>
  <c r="G1143" i="1"/>
  <c r="G1108" i="1"/>
  <c r="I312" i="5" s="1"/>
  <c r="G1076" i="1"/>
  <c r="G1044" i="1"/>
  <c r="G1018" i="1"/>
  <c r="I445" i="5" s="1"/>
  <c r="G992" i="1"/>
  <c r="G971" i="1"/>
  <c r="I340" i="5" s="1"/>
  <c r="G948" i="1"/>
  <c r="G925" i="1"/>
  <c r="I180" i="5" s="1"/>
  <c r="G907" i="1"/>
  <c r="G889" i="1"/>
  <c r="G871" i="1"/>
  <c r="G853" i="1"/>
  <c r="I308" i="5" s="1"/>
  <c r="G837" i="1"/>
  <c r="G819" i="1"/>
  <c r="G799" i="1"/>
  <c r="G785" i="1"/>
  <c r="G769" i="1"/>
  <c r="AB28" i="1"/>
  <c r="G1425" i="1"/>
  <c r="G1361" i="1"/>
  <c r="G1311" i="1"/>
  <c r="G1263" i="1"/>
  <c r="G1216" i="1"/>
  <c r="G1179" i="1"/>
  <c r="I419" i="5" s="1"/>
  <c r="G1136" i="1"/>
  <c r="G1107" i="1"/>
  <c r="G1072" i="1"/>
  <c r="G1040" i="1"/>
  <c r="I473" i="5" s="1"/>
  <c r="G1015" i="1"/>
  <c r="G991" i="1"/>
  <c r="I377" i="5" s="1"/>
  <c r="G968" i="1"/>
  <c r="I365" i="5" s="1"/>
  <c r="G947" i="1"/>
  <c r="I350" i="5" s="1"/>
  <c r="G924" i="1"/>
  <c r="I287" i="5" s="1"/>
  <c r="G905" i="1"/>
  <c r="G888" i="1"/>
  <c r="I244" i="5" s="1"/>
  <c r="G869" i="1"/>
  <c r="I213" i="5" s="1"/>
  <c r="G851" i="1"/>
  <c r="G836" i="1"/>
  <c r="G817" i="1"/>
  <c r="I277" i="5" s="1"/>
  <c r="AB26" i="1"/>
  <c r="G1422" i="1"/>
  <c r="G1357" i="1"/>
  <c r="G1308" i="1"/>
  <c r="I565" i="5" s="1"/>
  <c r="G1259" i="1"/>
  <c r="G1215" i="1"/>
  <c r="G1174" i="1"/>
  <c r="I151" i="5" s="1"/>
  <c r="G1135" i="1"/>
  <c r="G1104" i="1"/>
  <c r="I442" i="5" s="1"/>
  <c r="G1067" i="1"/>
  <c r="I475" i="5" s="1"/>
  <c r="G1039" i="1"/>
  <c r="G1014" i="1"/>
  <c r="G983" i="1"/>
  <c r="G966" i="1"/>
  <c r="I72" i="5" s="1"/>
  <c r="G945" i="1"/>
  <c r="I354" i="5" s="1"/>
  <c r="G922" i="1"/>
  <c r="I333" i="5" s="1"/>
  <c r="G903" i="1"/>
  <c r="G886" i="1"/>
  <c r="I315" i="5" s="1"/>
  <c r="G868" i="1"/>
  <c r="G850" i="1"/>
  <c r="G834" i="1"/>
  <c r="G816" i="1"/>
  <c r="I107" i="5" s="1"/>
  <c r="G800" i="1"/>
  <c r="G782" i="1"/>
  <c r="G766" i="1"/>
  <c r="G751" i="1"/>
  <c r="G737" i="1"/>
  <c r="G722" i="1"/>
  <c r="G707" i="1"/>
  <c r="G693" i="1"/>
  <c r="G679" i="1"/>
  <c r="G665" i="1"/>
  <c r="G652" i="1"/>
  <c r="G637" i="1"/>
  <c r="G623" i="1"/>
  <c r="G607" i="1"/>
  <c r="G580" i="1"/>
  <c r="G578" i="1"/>
  <c r="G563" i="1"/>
  <c r="G549" i="1"/>
  <c r="G535" i="1"/>
  <c r="G521" i="1"/>
  <c r="G506" i="1"/>
  <c r="G492" i="1"/>
  <c r="G481" i="1"/>
  <c r="G467" i="1"/>
  <c r="G449" i="1"/>
  <c r="G433" i="1"/>
  <c r="G419" i="1"/>
  <c r="G405" i="1"/>
  <c r="G391" i="1"/>
  <c r="G377" i="1"/>
  <c r="G364" i="1"/>
  <c r="G351" i="1"/>
  <c r="G338" i="1"/>
  <c r="G325" i="1"/>
  <c r="G311" i="1"/>
  <c r="G300" i="1"/>
  <c r="G285" i="1"/>
  <c r="G272" i="1"/>
  <c r="G259" i="1"/>
  <c r="G246" i="1"/>
  <c r="G233" i="1"/>
  <c r="G220" i="1"/>
  <c r="G207" i="1"/>
  <c r="G194" i="1"/>
  <c r="G167" i="1"/>
  <c r="G191" i="1"/>
  <c r="G178" i="1"/>
  <c r="G141" i="1"/>
  <c r="G128" i="1"/>
  <c r="G112" i="1"/>
  <c r="AB14" i="1"/>
  <c r="G1410" i="1"/>
  <c r="G1348" i="1"/>
  <c r="I301" i="5" s="1"/>
  <c r="G1298" i="1"/>
  <c r="G1250" i="1"/>
  <c r="G1211" i="1"/>
  <c r="G1169" i="1"/>
  <c r="I135" i="5" s="1"/>
  <c r="G1134" i="1"/>
  <c r="G1100" i="1"/>
  <c r="I489" i="5" s="1"/>
  <c r="G1066" i="1"/>
  <c r="I465" i="5" s="1"/>
  <c r="G988" i="1"/>
  <c r="G1012" i="1"/>
  <c r="G1043" i="1"/>
  <c r="G964" i="1"/>
  <c r="G942" i="1"/>
  <c r="G921" i="1"/>
  <c r="I330" i="5" s="1"/>
  <c r="G902" i="1"/>
  <c r="G885" i="1"/>
  <c r="I187" i="5" s="1"/>
  <c r="G866" i="1"/>
  <c r="I211" i="5" s="1"/>
  <c r="G849" i="1"/>
  <c r="G832" i="1"/>
  <c r="G814" i="1"/>
  <c r="I191" i="5" s="1"/>
  <c r="G797" i="1"/>
  <c r="G781" i="1"/>
  <c r="G765" i="1"/>
  <c r="AB13" i="1"/>
  <c r="G1409" i="1"/>
  <c r="G1345" i="1"/>
  <c r="I594" i="5" s="1"/>
  <c r="G1295" i="1"/>
  <c r="I545" i="5" s="1"/>
  <c r="G1247" i="1"/>
  <c r="G1208" i="1"/>
  <c r="G1167" i="1"/>
  <c r="I414" i="5" s="1"/>
  <c r="G1131" i="1"/>
  <c r="G1094" i="1"/>
  <c r="G1065" i="1"/>
  <c r="I464" i="5" s="1"/>
  <c r="G1034" i="1"/>
  <c r="I403" i="5" s="1"/>
  <c r="G1010" i="1"/>
  <c r="G987" i="1"/>
  <c r="I193" i="5" s="1"/>
  <c r="G962" i="1"/>
  <c r="G939" i="1"/>
  <c r="G920" i="1"/>
  <c r="G901" i="1"/>
  <c r="I320" i="5" s="1"/>
  <c r="G883" i="1"/>
  <c r="G864" i="1"/>
  <c r="G848" i="1"/>
  <c r="G829" i="1"/>
  <c r="G812" i="1"/>
  <c r="I208" i="5" s="1"/>
  <c r="G796" i="1"/>
  <c r="I237" i="5" s="1"/>
  <c r="G779" i="1"/>
  <c r="I139" i="5" s="1"/>
  <c r="G763" i="1"/>
  <c r="G749" i="1"/>
  <c r="G734" i="1"/>
  <c r="G719" i="1"/>
  <c r="G705" i="1"/>
  <c r="G691" i="1"/>
  <c r="G677" i="1"/>
  <c r="G662" i="1"/>
  <c r="G649" i="1"/>
  <c r="G635" i="1"/>
  <c r="G621" i="1"/>
  <c r="G605" i="1"/>
  <c r="G591" i="1"/>
  <c r="G575" i="1"/>
  <c r="G561" i="1"/>
  <c r="G547" i="1"/>
  <c r="G533" i="1"/>
  <c r="G518" i="1"/>
  <c r="G503" i="1"/>
  <c r="G490" i="1"/>
  <c r="G475" i="1"/>
  <c r="G463" i="1"/>
  <c r="G446" i="1"/>
  <c r="G431" i="1"/>
  <c r="G417" i="1"/>
  <c r="G403" i="1"/>
  <c r="G389" i="1"/>
  <c r="G375" i="1"/>
  <c r="G362" i="1"/>
  <c r="G349" i="1"/>
  <c r="G335" i="1"/>
  <c r="G322" i="1"/>
  <c r="G309" i="1"/>
  <c r="G296" i="1"/>
  <c r="G283" i="1"/>
  <c r="G270" i="1"/>
  <c r="G257" i="1"/>
  <c r="G244" i="1"/>
  <c r="G231" i="1"/>
  <c r="G218" i="1"/>
  <c r="G205" i="1"/>
  <c r="G177" i="1"/>
  <c r="G164" i="1"/>
  <c r="G189" i="1"/>
  <c r="G152" i="1"/>
  <c r="G139" i="1"/>
  <c r="G126" i="1"/>
  <c r="G116" i="1"/>
  <c r="G100" i="1"/>
  <c r="G87" i="1"/>
  <c r="G74" i="1"/>
  <c r="G62" i="1"/>
  <c r="G48" i="1"/>
  <c r="G35" i="1"/>
  <c r="G21" i="1"/>
  <c r="G8" i="1"/>
  <c r="B1459" i="1"/>
  <c r="W1459" i="1" s="1"/>
  <c r="B1447" i="1"/>
  <c r="W1447" i="1" s="1"/>
  <c r="B1436" i="1"/>
  <c r="W1436" i="1" s="1"/>
  <c r="AB10" i="1"/>
  <c r="G1405" i="1"/>
  <c r="I656" i="5" s="1"/>
  <c r="G1344" i="1"/>
  <c r="I547" i="5" s="1"/>
  <c r="G1294" i="1"/>
  <c r="I466" i="5" s="1"/>
  <c r="G1246" i="1"/>
  <c r="G1202" i="1"/>
  <c r="G1166" i="1"/>
  <c r="G1127" i="1"/>
  <c r="G1092" i="1"/>
  <c r="G1063" i="1"/>
  <c r="I456" i="5" s="1"/>
  <c r="G1036" i="1"/>
  <c r="I406" i="5" s="1"/>
  <c r="G1007" i="1"/>
  <c r="G985" i="1"/>
  <c r="I410" i="5" s="1"/>
  <c r="G961" i="1"/>
  <c r="G938" i="1"/>
  <c r="G918" i="1"/>
  <c r="G899" i="1"/>
  <c r="I321" i="5" s="1"/>
  <c r="G882" i="1"/>
  <c r="I104" i="5" s="1"/>
  <c r="G863" i="1"/>
  <c r="I215" i="5" s="1"/>
  <c r="G846" i="1"/>
  <c r="G828" i="1"/>
  <c r="G811" i="1"/>
  <c r="G794" i="1"/>
  <c r="I243" i="5" s="1"/>
  <c r="G778" i="1"/>
  <c r="G762" i="1"/>
  <c r="G748" i="1"/>
  <c r="G733" i="1"/>
  <c r="G713" i="1"/>
  <c r="G704" i="1"/>
  <c r="G690" i="1"/>
  <c r="G676" i="1"/>
  <c r="G661" i="1"/>
  <c r="G648" i="1"/>
  <c r="G634" i="1"/>
  <c r="G620" i="1"/>
  <c r="G604" i="1"/>
  <c r="G590" i="1"/>
  <c r="G574" i="1"/>
  <c r="G560" i="1"/>
  <c r="G546" i="1"/>
  <c r="G532" i="1"/>
  <c r="G517" i="1"/>
  <c r="G502" i="1"/>
  <c r="G489" i="1"/>
  <c r="G474" i="1"/>
  <c r="G462" i="1"/>
  <c r="G445" i="1"/>
  <c r="G430" i="1"/>
  <c r="G416" i="1"/>
  <c r="G402" i="1"/>
  <c r="G388" i="1"/>
  <c r="G374" i="1"/>
  <c r="G361" i="1"/>
  <c r="G347" i="1"/>
  <c r="G334" i="1"/>
  <c r="G321" i="1"/>
  <c r="G308" i="1"/>
  <c r="G1393" i="1"/>
  <c r="I624" i="5" s="1"/>
  <c r="G1342" i="1"/>
  <c r="G1292" i="1"/>
  <c r="I463" i="5" s="1"/>
  <c r="G1244" i="1"/>
  <c r="G1199" i="1"/>
  <c r="G1162" i="1"/>
  <c r="G1123" i="1"/>
  <c r="G1091" i="1"/>
  <c r="G1060" i="1"/>
  <c r="G1031" i="1"/>
  <c r="I389" i="5" s="1"/>
  <c r="G1005" i="1"/>
  <c r="G981" i="1"/>
  <c r="G960" i="1"/>
  <c r="G936" i="1"/>
  <c r="G917" i="1"/>
  <c r="I306" i="5" s="1"/>
  <c r="G898" i="1"/>
  <c r="I319" i="5" s="1"/>
  <c r="G881" i="1"/>
  <c r="I329" i="5" s="1"/>
  <c r="G862" i="1"/>
  <c r="I214" i="5" s="1"/>
  <c r="G845" i="1"/>
  <c r="G815" i="1"/>
  <c r="G810" i="1"/>
  <c r="I168" i="5" s="1"/>
  <c r="G793" i="1"/>
  <c r="G777" i="1"/>
  <c r="G761" i="1"/>
  <c r="G746" i="1"/>
  <c r="G731" i="1"/>
  <c r="G718" i="1"/>
  <c r="G703" i="1"/>
  <c r="G689" i="1"/>
  <c r="G674" i="1"/>
  <c r="G630" i="1"/>
  <c r="G647" i="1"/>
  <c r="G633" i="1"/>
  <c r="G619" i="1"/>
  <c r="G602" i="1"/>
  <c r="G588" i="1"/>
  <c r="G573" i="1"/>
  <c r="G559" i="1"/>
  <c r="G545" i="1"/>
  <c r="G530" i="1"/>
  <c r="G515" i="1"/>
  <c r="G501" i="1"/>
  <c r="G488" i="1"/>
  <c r="G473" i="1"/>
  <c r="G460" i="1"/>
  <c r="G443" i="1"/>
  <c r="G429" i="1"/>
  <c r="G415" i="1"/>
  <c r="G401" i="1"/>
  <c r="G386" i="1"/>
  <c r="G373" i="1"/>
  <c r="G359" i="1"/>
  <c r="G346" i="1"/>
  <c r="G333" i="1"/>
  <c r="G320" i="1"/>
  <c r="G307" i="1"/>
  <c r="G294" i="1"/>
  <c r="G281" i="1"/>
  <c r="G264" i="1"/>
  <c r="G255" i="1"/>
  <c r="G242" i="1"/>
  <c r="G229" i="1"/>
  <c r="G215" i="1"/>
  <c r="G202" i="1"/>
  <c r="G175" i="1"/>
  <c r="G162" i="1"/>
  <c r="G187" i="1"/>
  <c r="G150" i="1"/>
  <c r="G137" i="1"/>
  <c r="G124" i="1"/>
  <c r="G114" i="1"/>
  <c r="G98" i="1"/>
  <c r="G85" i="1"/>
  <c r="G71" i="1"/>
  <c r="G59" i="1"/>
  <c r="G46" i="1"/>
  <c r="G32" i="1"/>
  <c r="G19" i="1"/>
  <c r="G6" i="1"/>
  <c r="B1458" i="1"/>
  <c r="W1458" i="1" s="1"/>
  <c r="B1445" i="1"/>
  <c r="W1445" i="1" s="1"/>
  <c r="B1434" i="1"/>
  <c r="W1434" i="1" s="1"/>
  <c r="B1421" i="1"/>
  <c r="W1421" i="1" s="1"/>
  <c r="B1408" i="1"/>
  <c r="W1408" i="1" s="1"/>
  <c r="G801" i="1"/>
  <c r="G741" i="1"/>
  <c r="G709" i="1"/>
  <c r="G671" i="1"/>
  <c r="G645" i="1"/>
  <c r="G614" i="1"/>
  <c r="G586" i="1"/>
  <c r="G557" i="1"/>
  <c r="G529" i="1"/>
  <c r="G508" i="1"/>
  <c r="G478" i="1"/>
  <c r="G457" i="1"/>
  <c r="G432" i="1"/>
  <c r="G407" i="1"/>
  <c r="G381" i="1"/>
  <c r="G358" i="1"/>
  <c r="G339" i="1"/>
  <c r="G315" i="1"/>
  <c r="G293" i="1"/>
  <c r="G274" i="1"/>
  <c r="G254" i="1"/>
  <c r="G235" i="1"/>
  <c r="G214" i="1"/>
  <c r="G198" i="1"/>
  <c r="G168" i="1"/>
  <c r="G186" i="1"/>
  <c r="G146" i="1"/>
  <c r="G129" i="1"/>
  <c r="G110" i="1"/>
  <c r="G94" i="1"/>
  <c r="G79" i="1"/>
  <c r="G65" i="1"/>
  <c r="G50" i="1"/>
  <c r="G31" i="1"/>
  <c r="G16" i="1"/>
  <c r="W1465" i="1"/>
  <c r="B1450" i="1"/>
  <c r="W1450" i="1" s="1"/>
  <c r="B1437" i="1"/>
  <c r="W1437" i="1" s="1"/>
  <c r="B1422" i="1"/>
  <c r="W1422" i="1" s="1"/>
  <c r="B1406" i="1"/>
  <c r="W1406" i="1" s="1"/>
  <c r="B1393" i="1"/>
  <c r="W1393" i="1" s="1"/>
  <c r="B1380" i="1"/>
  <c r="W1380" i="1" s="1"/>
  <c r="B1367" i="1"/>
  <c r="W1367" i="1" s="1"/>
  <c r="B1354" i="1"/>
  <c r="W1354" i="1" s="1"/>
  <c r="B1341" i="1"/>
  <c r="W1341" i="1" s="1"/>
  <c r="B1328" i="1"/>
  <c r="W1328" i="1" s="1"/>
  <c r="B1315" i="1"/>
  <c r="W1315" i="1" s="1"/>
  <c r="B1301" i="1"/>
  <c r="W1301" i="1" s="1"/>
  <c r="B1288" i="1"/>
  <c r="W1288" i="1" s="1"/>
  <c r="B1275" i="1"/>
  <c r="W1275" i="1" s="1"/>
  <c r="B1261" i="1"/>
  <c r="W1261" i="1" s="1"/>
  <c r="B1248" i="1"/>
  <c r="W1248" i="1" s="1"/>
  <c r="B1235" i="1"/>
  <c r="W1235" i="1" s="1"/>
  <c r="B1222" i="1"/>
  <c r="W1222" i="1" s="1"/>
  <c r="B1209" i="1"/>
  <c r="W1209" i="1" s="1"/>
  <c r="B1196" i="1"/>
  <c r="W1196" i="1" s="1"/>
  <c r="B1182" i="1"/>
  <c r="W1182" i="1" s="1"/>
  <c r="B1169" i="1"/>
  <c r="W1169" i="1" s="1"/>
  <c r="B1156" i="1"/>
  <c r="W1156" i="1" s="1"/>
  <c r="B1143" i="1"/>
  <c r="W1143" i="1" s="1"/>
  <c r="B1130" i="1"/>
  <c r="W1130" i="1" s="1"/>
  <c r="B1118" i="1"/>
  <c r="W1118" i="1" s="1"/>
  <c r="B1105" i="1"/>
  <c r="W1105" i="1" s="1"/>
  <c r="B1091" i="1"/>
  <c r="W1091" i="1" s="1"/>
  <c r="B1078" i="1"/>
  <c r="W1078" i="1" s="1"/>
  <c r="B1065" i="1"/>
  <c r="W1065" i="1" s="1"/>
  <c r="B1054" i="1"/>
  <c r="W1054" i="1" s="1"/>
  <c r="B1040" i="1"/>
  <c r="W1040" i="1" s="1"/>
  <c r="B1029" i="1"/>
  <c r="W1029" i="1" s="1"/>
  <c r="B1017" i="1"/>
  <c r="W1017" i="1" s="1"/>
  <c r="B1005" i="1"/>
  <c r="W1005" i="1" s="1"/>
  <c r="B993" i="1"/>
  <c r="W993" i="1" s="1"/>
  <c r="B981" i="1"/>
  <c r="W981" i="1" s="1"/>
  <c r="B969" i="1"/>
  <c r="W969" i="1" s="1"/>
  <c r="B957" i="1"/>
  <c r="W957" i="1" s="1"/>
  <c r="B945" i="1"/>
  <c r="W945" i="1" s="1"/>
  <c r="B933" i="1"/>
  <c r="W933" i="1" s="1"/>
  <c r="B921" i="1"/>
  <c r="W921" i="1" s="1"/>
  <c r="B909" i="1"/>
  <c r="W909" i="1" s="1"/>
  <c r="B897" i="1"/>
  <c r="W897" i="1" s="1"/>
  <c r="B885" i="1"/>
  <c r="W885" i="1" s="1"/>
  <c r="B873" i="1"/>
  <c r="W873" i="1" s="1"/>
  <c r="B861" i="1"/>
  <c r="W861" i="1" s="1"/>
  <c r="B849" i="1"/>
  <c r="W849" i="1" s="1"/>
  <c r="B833" i="1"/>
  <c r="W833" i="1" s="1"/>
  <c r="B826" i="1"/>
  <c r="W826" i="1" s="1"/>
  <c r="B813" i="1"/>
  <c r="W813" i="1" s="1"/>
  <c r="B799" i="1"/>
  <c r="W799" i="1" s="1"/>
  <c r="B789" i="1"/>
  <c r="W789" i="1" s="1"/>
  <c r="B777" i="1"/>
  <c r="W777" i="1" s="1"/>
  <c r="B765" i="1"/>
  <c r="W765" i="1" s="1"/>
  <c r="B752" i="1"/>
  <c r="W752" i="1" s="1"/>
  <c r="B740" i="1"/>
  <c r="W740" i="1" s="1"/>
  <c r="B728" i="1"/>
  <c r="W728" i="1" s="1"/>
  <c r="B716" i="1"/>
  <c r="W716" i="1" s="1"/>
  <c r="B703" i="1"/>
  <c r="W703" i="1" s="1"/>
  <c r="B691" i="1"/>
  <c r="W691" i="1" s="1"/>
  <c r="B679" i="1"/>
  <c r="W679" i="1" s="1"/>
  <c r="B667" i="1"/>
  <c r="W667" i="1" s="1"/>
  <c r="B657" i="1"/>
  <c r="W657" i="1" s="1"/>
  <c r="B645" i="1"/>
  <c r="W645" i="1" s="1"/>
  <c r="B633" i="1"/>
  <c r="W633" i="1" s="1"/>
  <c r="B621" i="1"/>
  <c r="W621" i="1" s="1"/>
  <c r="B607" i="1"/>
  <c r="W607" i="1" s="1"/>
  <c r="B595" i="1"/>
  <c r="W595" i="1" s="1"/>
  <c r="B584" i="1"/>
  <c r="W584" i="1" s="1"/>
  <c r="B571" i="1"/>
  <c r="W571" i="1" s="1"/>
  <c r="B559" i="1"/>
  <c r="W559" i="1" s="1"/>
  <c r="B547" i="1"/>
  <c r="W547" i="1" s="1"/>
  <c r="B535" i="1"/>
  <c r="W535" i="1" s="1"/>
  <c r="B522" i="1"/>
  <c r="W522" i="1" s="1"/>
  <c r="B510" i="1"/>
  <c r="W510" i="1" s="1"/>
  <c r="B498" i="1"/>
  <c r="W498" i="1" s="1"/>
  <c r="B487" i="1"/>
  <c r="W487" i="1" s="1"/>
  <c r="B472" i="1"/>
  <c r="W472" i="1" s="1"/>
  <c r="B460" i="1"/>
  <c r="W460" i="1" s="1"/>
  <c r="B446" i="1"/>
  <c r="W446" i="1" s="1"/>
  <c r="B433" i="1"/>
  <c r="W433" i="1" s="1"/>
  <c r="B422" i="1"/>
  <c r="W422" i="1" s="1"/>
  <c r="B410" i="1"/>
  <c r="W410" i="1" s="1"/>
  <c r="B398" i="1"/>
  <c r="W398" i="1" s="1"/>
  <c r="B386" i="1"/>
  <c r="W386" i="1" s="1"/>
  <c r="B374" i="1"/>
  <c r="W374" i="1" s="1"/>
  <c r="B362" i="1"/>
  <c r="W362" i="1" s="1"/>
  <c r="B350" i="1"/>
  <c r="W350" i="1" s="1"/>
  <c r="B338" i="1"/>
  <c r="W338" i="1" s="1"/>
  <c r="B326" i="1"/>
  <c r="W326" i="1" s="1"/>
  <c r="B314" i="1"/>
  <c r="W314" i="1" s="1"/>
  <c r="B302" i="1"/>
  <c r="W302" i="1" s="1"/>
  <c r="B288" i="1"/>
  <c r="W288" i="1" s="1"/>
  <c r="B276" i="1"/>
  <c r="W276" i="1" s="1"/>
  <c r="B265" i="1"/>
  <c r="W265" i="1" s="1"/>
  <c r="B252" i="1"/>
  <c r="W252" i="1" s="1"/>
  <c r="B240" i="1"/>
  <c r="W240" i="1" s="1"/>
  <c r="B228" i="1"/>
  <c r="W228" i="1" s="1"/>
  <c r="B216" i="1"/>
  <c r="W216" i="1" s="1"/>
  <c r="B204" i="1"/>
  <c r="W204" i="1" s="1"/>
  <c r="B192" i="1"/>
  <c r="W192" i="1" s="1"/>
  <c r="B166" i="1"/>
  <c r="W166" i="1" s="1"/>
  <c r="B154" i="1"/>
  <c r="W154" i="1" s="1"/>
  <c r="B1039" i="1"/>
  <c r="W1039" i="1" s="1"/>
  <c r="B992" i="1"/>
  <c r="W992" i="1" s="1"/>
  <c r="B978" i="1"/>
  <c r="W978" i="1" s="1"/>
  <c r="B956" i="1"/>
  <c r="W956" i="1" s="1"/>
  <c r="B932" i="1"/>
  <c r="W932" i="1" s="1"/>
  <c r="B920" i="1"/>
  <c r="W920" i="1" s="1"/>
  <c r="B896" i="1"/>
  <c r="W896" i="1" s="1"/>
  <c r="B884" i="1"/>
  <c r="W884" i="1" s="1"/>
  <c r="B860" i="1"/>
  <c r="W860" i="1" s="1"/>
  <c r="B837" i="1"/>
  <c r="W837" i="1" s="1"/>
  <c r="B825" i="1"/>
  <c r="W825" i="1" s="1"/>
  <c r="B798" i="1"/>
  <c r="W798" i="1" s="1"/>
  <c r="B788" i="1"/>
  <c r="W788" i="1" s="1"/>
  <c r="B764" i="1"/>
  <c r="W764" i="1" s="1"/>
  <c r="B739" i="1"/>
  <c r="W739" i="1" s="1"/>
  <c r="B715" i="1"/>
  <c r="W715" i="1" s="1"/>
  <c r="B702" i="1"/>
  <c r="W702" i="1" s="1"/>
  <c r="B678" i="1"/>
  <c r="W678" i="1" s="1"/>
  <c r="B656" i="1"/>
  <c r="W656" i="1" s="1"/>
  <c r="B644" i="1"/>
  <c r="W644" i="1" s="1"/>
  <c r="B620" i="1"/>
  <c r="W620" i="1" s="1"/>
  <c r="B594" i="1"/>
  <c r="W594" i="1" s="1"/>
  <c r="B570" i="1"/>
  <c r="W570" i="1" s="1"/>
  <c r="B546" i="1"/>
  <c r="W546" i="1" s="1"/>
  <c r="B534" i="1"/>
  <c r="W534" i="1" s="1"/>
  <c r="G790" i="1"/>
  <c r="G739" i="1"/>
  <c r="G706" i="1"/>
  <c r="G669" i="1"/>
  <c r="G643" i="1"/>
  <c r="G611" i="1"/>
  <c r="G584" i="1"/>
  <c r="G554" i="1"/>
  <c r="G527" i="1"/>
  <c r="G505" i="1"/>
  <c r="G483" i="1"/>
  <c r="G455" i="1"/>
  <c r="G428" i="1"/>
  <c r="G406" i="1"/>
  <c r="G380" i="1"/>
  <c r="G357" i="1"/>
  <c r="G337" i="1"/>
  <c r="G314" i="1"/>
  <c r="G292" i="1"/>
  <c r="G273" i="1"/>
  <c r="G253" i="1"/>
  <c r="G234" i="1"/>
  <c r="G213" i="1"/>
  <c r="G197" i="1"/>
  <c r="G165" i="1"/>
  <c r="G185" i="1"/>
  <c r="G145" i="1"/>
  <c r="G127" i="1"/>
  <c r="G109" i="1"/>
  <c r="G93" i="1"/>
  <c r="G78" i="1"/>
  <c r="G64" i="1"/>
  <c r="G47" i="1"/>
  <c r="G30" i="1"/>
  <c r="G15" i="1"/>
  <c r="W1463" i="1"/>
  <c r="B1449" i="1"/>
  <c r="W1449" i="1" s="1"/>
  <c r="B1435" i="1"/>
  <c r="W1435" i="1" s="1"/>
  <c r="B1420" i="1"/>
  <c r="W1420" i="1" s="1"/>
  <c r="B1405" i="1"/>
  <c r="W1405" i="1" s="1"/>
  <c r="B1392" i="1"/>
  <c r="W1392" i="1" s="1"/>
  <c r="B1379" i="1"/>
  <c r="W1379" i="1" s="1"/>
  <c r="B1366" i="1"/>
  <c r="W1366" i="1" s="1"/>
  <c r="B1353" i="1"/>
  <c r="W1353" i="1" s="1"/>
  <c r="B1340" i="1"/>
  <c r="W1340" i="1" s="1"/>
  <c r="B1327" i="1"/>
  <c r="W1327" i="1" s="1"/>
  <c r="B1313" i="1"/>
  <c r="W1313" i="1" s="1"/>
  <c r="B1300" i="1"/>
  <c r="W1300" i="1" s="1"/>
  <c r="B1287" i="1"/>
  <c r="W1287" i="1" s="1"/>
  <c r="B1273" i="1"/>
  <c r="W1273" i="1" s="1"/>
  <c r="B1260" i="1"/>
  <c r="W1260" i="1" s="1"/>
  <c r="B1247" i="1"/>
  <c r="W1247" i="1" s="1"/>
  <c r="B1234" i="1"/>
  <c r="W1234" i="1" s="1"/>
  <c r="B1221" i="1"/>
  <c r="W1221" i="1" s="1"/>
  <c r="B1208" i="1"/>
  <c r="W1208" i="1" s="1"/>
  <c r="B1195" i="1"/>
  <c r="W1195" i="1" s="1"/>
  <c r="B1181" i="1"/>
  <c r="W1181" i="1" s="1"/>
  <c r="B1168" i="1"/>
  <c r="W1168" i="1" s="1"/>
  <c r="B1155" i="1"/>
  <c r="W1155" i="1" s="1"/>
  <c r="B1142" i="1"/>
  <c r="W1142" i="1" s="1"/>
  <c r="B1128" i="1"/>
  <c r="W1128" i="1" s="1"/>
  <c r="B1117" i="1"/>
  <c r="W1117" i="1" s="1"/>
  <c r="B1104" i="1"/>
  <c r="W1104" i="1" s="1"/>
  <c r="B1090" i="1"/>
  <c r="W1090" i="1" s="1"/>
  <c r="B1077" i="1"/>
  <c r="W1077" i="1" s="1"/>
  <c r="B1064" i="1"/>
  <c r="W1064" i="1" s="1"/>
  <c r="B1053" i="1"/>
  <c r="W1053" i="1" s="1"/>
  <c r="B1028" i="1"/>
  <c r="W1028" i="1" s="1"/>
  <c r="B1016" i="1"/>
  <c r="W1016" i="1" s="1"/>
  <c r="B1004" i="1"/>
  <c r="W1004" i="1" s="1"/>
  <c r="B968" i="1"/>
  <c r="W968" i="1" s="1"/>
  <c r="B944" i="1"/>
  <c r="W944" i="1" s="1"/>
  <c r="B908" i="1"/>
  <c r="W908" i="1" s="1"/>
  <c r="B872" i="1"/>
  <c r="W872" i="1" s="1"/>
  <c r="B848" i="1"/>
  <c r="W848" i="1" s="1"/>
  <c r="B812" i="1"/>
  <c r="W812" i="1" s="1"/>
  <c r="B776" i="1"/>
  <c r="W776" i="1" s="1"/>
  <c r="B751" i="1"/>
  <c r="W751" i="1" s="1"/>
  <c r="B727" i="1"/>
  <c r="W727" i="1" s="1"/>
  <c r="B690" i="1"/>
  <c r="W690" i="1" s="1"/>
  <c r="B666" i="1"/>
  <c r="W666" i="1" s="1"/>
  <c r="B632" i="1"/>
  <c r="W632" i="1" s="1"/>
  <c r="B606" i="1"/>
  <c r="W606" i="1" s="1"/>
  <c r="B583" i="1"/>
  <c r="W583" i="1" s="1"/>
  <c r="B558" i="1"/>
  <c r="W558" i="1" s="1"/>
  <c r="G784" i="1"/>
  <c r="G738" i="1"/>
  <c r="G701" i="1"/>
  <c r="G667" i="1"/>
  <c r="G640" i="1"/>
  <c r="G609" i="1"/>
  <c r="G582" i="1"/>
  <c r="G551" i="1"/>
  <c r="G525" i="1"/>
  <c r="G500" i="1"/>
  <c r="G482" i="1"/>
  <c r="G454" i="1"/>
  <c r="G427" i="1"/>
  <c r="G404" i="1"/>
  <c r="G379" i="1"/>
  <c r="G355" i="1"/>
  <c r="G332" i="1"/>
  <c r="G313" i="1"/>
  <c r="G290" i="1"/>
  <c r="G271" i="1"/>
  <c r="G250" i="1"/>
  <c r="G232" i="1"/>
  <c r="G212" i="1"/>
  <c r="G196" i="1"/>
  <c r="G163" i="1"/>
  <c r="G184" i="1"/>
  <c r="G143" i="1"/>
  <c r="G125" i="1"/>
  <c r="G107" i="1"/>
  <c r="G92" i="1"/>
  <c r="G77" i="1"/>
  <c r="G63" i="1"/>
  <c r="G34" i="1"/>
  <c r="G29" i="1"/>
  <c r="G14" i="1"/>
  <c r="W1462" i="1"/>
  <c r="B1448" i="1"/>
  <c r="W1448" i="1" s="1"/>
  <c r="B1433" i="1"/>
  <c r="W1433" i="1" s="1"/>
  <c r="B1418" i="1"/>
  <c r="W1418" i="1" s="1"/>
  <c r="B1404" i="1"/>
  <c r="W1404" i="1" s="1"/>
  <c r="B1391" i="1"/>
  <c r="W1391" i="1" s="1"/>
  <c r="B1378" i="1"/>
  <c r="W1378" i="1" s="1"/>
  <c r="B1365" i="1"/>
  <c r="W1365" i="1" s="1"/>
  <c r="B1352" i="1"/>
  <c r="W1352" i="1" s="1"/>
  <c r="B1339" i="1"/>
  <c r="W1339" i="1" s="1"/>
  <c r="B1326" i="1"/>
  <c r="W1326" i="1" s="1"/>
  <c r="B1312" i="1"/>
  <c r="W1312" i="1" s="1"/>
  <c r="B1299" i="1"/>
  <c r="W1299" i="1" s="1"/>
  <c r="B1285" i="1"/>
  <c r="W1285" i="1" s="1"/>
  <c r="B1272" i="1"/>
  <c r="W1272" i="1" s="1"/>
  <c r="B1259" i="1"/>
  <c r="W1259" i="1" s="1"/>
  <c r="B1246" i="1"/>
  <c r="W1246" i="1" s="1"/>
  <c r="B1233" i="1"/>
  <c r="W1233" i="1" s="1"/>
  <c r="B1220" i="1"/>
  <c r="W1220" i="1" s="1"/>
  <c r="B1207" i="1"/>
  <c r="W1207" i="1" s="1"/>
  <c r="B1194" i="1"/>
  <c r="W1194" i="1" s="1"/>
  <c r="B1180" i="1"/>
  <c r="W1180" i="1" s="1"/>
  <c r="B1167" i="1"/>
  <c r="W1167" i="1" s="1"/>
  <c r="B1154" i="1"/>
  <c r="W1154" i="1" s="1"/>
  <c r="B1140" i="1"/>
  <c r="W1140" i="1" s="1"/>
  <c r="B1127" i="1"/>
  <c r="W1127" i="1" s="1"/>
  <c r="B1116" i="1"/>
  <c r="W1116" i="1" s="1"/>
  <c r="B1103" i="1"/>
  <c r="W1103" i="1" s="1"/>
  <c r="B1089" i="1"/>
  <c r="W1089" i="1" s="1"/>
  <c r="B1076" i="1"/>
  <c r="W1076" i="1" s="1"/>
  <c r="B1063" i="1"/>
  <c r="W1063" i="1" s="1"/>
  <c r="B1052" i="1"/>
  <c r="W1052" i="1" s="1"/>
  <c r="B988" i="1"/>
  <c r="W988" i="1" s="1"/>
  <c r="B1027" i="1"/>
  <c r="W1027" i="1" s="1"/>
  <c r="B1015" i="1"/>
  <c r="W1015" i="1" s="1"/>
  <c r="B1003" i="1"/>
  <c r="W1003" i="1" s="1"/>
  <c r="B991" i="1"/>
  <c r="W991" i="1" s="1"/>
  <c r="B977" i="1"/>
  <c r="W977" i="1" s="1"/>
  <c r="B967" i="1"/>
  <c r="W967" i="1" s="1"/>
  <c r="B955" i="1"/>
  <c r="W955" i="1" s="1"/>
  <c r="G774" i="1"/>
  <c r="G736" i="1"/>
  <c r="G698" i="1"/>
  <c r="G666" i="1"/>
  <c r="G639" i="1"/>
  <c r="G608" i="1"/>
  <c r="G581" i="1"/>
  <c r="G550" i="1"/>
  <c r="G524" i="1"/>
  <c r="G499" i="1"/>
  <c r="G476" i="1"/>
  <c r="G453" i="1"/>
  <c r="G425" i="1"/>
  <c r="G400" i="1"/>
  <c r="G378" i="1"/>
  <c r="G354" i="1"/>
  <c r="G331" i="1"/>
  <c r="G310" i="1"/>
  <c r="G289" i="1"/>
  <c r="G269" i="1"/>
  <c r="G249" i="1"/>
  <c r="G230" i="1"/>
  <c r="G211" i="1"/>
  <c r="G195" i="1"/>
  <c r="G161" i="1"/>
  <c r="G183" i="1"/>
  <c r="G142" i="1"/>
  <c r="G123" i="1"/>
  <c r="G106" i="1"/>
  <c r="G91" i="1"/>
  <c r="G76" i="1"/>
  <c r="G60" i="1"/>
  <c r="G44" i="1"/>
  <c r="G28" i="1"/>
  <c r="G13" i="1"/>
  <c r="W1461" i="1"/>
  <c r="B1446" i="1"/>
  <c r="W1446" i="1" s="1"/>
  <c r="B1432" i="1"/>
  <c r="W1432" i="1" s="1"/>
  <c r="B1417" i="1"/>
  <c r="W1417" i="1" s="1"/>
  <c r="B1403" i="1"/>
  <c r="W1403" i="1" s="1"/>
  <c r="B1390" i="1"/>
  <c r="W1390" i="1" s="1"/>
  <c r="B1377" i="1"/>
  <c r="W1377" i="1" s="1"/>
  <c r="B1364" i="1"/>
  <c r="W1364" i="1" s="1"/>
  <c r="B1351" i="1"/>
  <c r="W1351" i="1" s="1"/>
  <c r="B1338" i="1"/>
  <c r="W1338" i="1" s="1"/>
  <c r="B1325" i="1"/>
  <c r="W1325" i="1" s="1"/>
  <c r="B1311" i="1"/>
  <c r="W1311" i="1" s="1"/>
  <c r="B1297" i="1"/>
  <c r="W1297" i="1" s="1"/>
  <c r="B1284" i="1"/>
  <c r="W1284" i="1" s="1"/>
  <c r="B1271" i="1"/>
  <c r="W1271" i="1" s="1"/>
  <c r="B1258" i="1"/>
  <c r="W1258" i="1" s="1"/>
  <c r="B1245" i="1"/>
  <c r="W1245" i="1" s="1"/>
  <c r="B1232" i="1"/>
  <c r="W1232" i="1" s="1"/>
  <c r="B1219" i="1"/>
  <c r="W1219" i="1" s="1"/>
  <c r="B1206" i="1"/>
  <c r="W1206" i="1" s="1"/>
  <c r="B1193" i="1"/>
  <c r="W1193" i="1" s="1"/>
  <c r="B1179" i="1"/>
  <c r="W1179" i="1" s="1"/>
  <c r="B1166" i="1"/>
  <c r="W1166" i="1" s="1"/>
  <c r="B1152" i="1"/>
  <c r="W1152" i="1" s="1"/>
  <c r="B1139" i="1"/>
  <c r="W1139" i="1" s="1"/>
  <c r="B1126" i="1"/>
  <c r="W1126" i="1" s="1"/>
  <c r="B1115" i="1"/>
  <c r="W1115" i="1" s="1"/>
  <c r="B1102" i="1"/>
  <c r="W1102" i="1" s="1"/>
  <c r="B1088" i="1"/>
  <c r="W1088" i="1" s="1"/>
  <c r="B1075" i="1"/>
  <c r="W1075" i="1" s="1"/>
  <c r="B1062" i="1"/>
  <c r="W1062" i="1" s="1"/>
  <c r="B1051" i="1"/>
  <c r="W1051" i="1" s="1"/>
  <c r="B1038" i="1"/>
  <c r="W1038" i="1" s="1"/>
  <c r="B1026" i="1"/>
  <c r="W1026" i="1" s="1"/>
  <c r="B1014" i="1"/>
  <c r="W1014" i="1" s="1"/>
  <c r="B1002" i="1"/>
  <c r="W1002" i="1" s="1"/>
  <c r="B990" i="1"/>
  <c r="W990" i="1" s="1"/>
  <c r="B976" i="1"/>
  <c r="W976" i="1" s="1"/>
  <c r="B966" i="1"/>
  <c r="W966" i="1" s="1"/>
  <c r="B954" i="1"/>
  <c r="W954" i="1" s="1"/>
  <c r="B942" i="1"/>
  <c r="W942" i="1" s="1"/>
  <c r="B930" i="1"/>
  <c r="W930" i="1" s="1"/>
  <c r="B918" i="1"/>
  <c r="W918" i="1" s="1"/>
  <c r="B906" i="1"/>
  <c r="W906" i="1" s="1"/>
  <c r="B894" i="1"/>
  <c r="W894" i="1" s="1"/>
  <c r="B882" i="1"/>
  <c r="W882" i="1" s="1"/>
  <c r="G772" i="1"/>
  <c r="G729" i="1"/>
  <c r="G695" i="1"/>
  <c r="G664" i="1"/>
  <c r="G636" i="1"/>
  <c r="G606" i="1"/>
  <c r="G577" i="1"/>
  <c r="G548" i="1"/>
  <c r="G523" i="1"/>
  <c r="G497" i="1"/>
  <c r="G472" i="1"/>
  <c r="G450" i="1"/>
  <c r="G424" i="1"/>
  <c r="G398" i="1"/>
  <c r="G376" i="1"/>
  <c r="G353" i="1"/>
  <c r="G329" i="1"/>
  <c r="G306" i="1"/>
  <c r="G287" i="1"/>
  <c r="G268" i="1"/>
  <c r="G248" i="1"/>
  <c r="G227" i="1"/>
  <c r="G210" i="1"/>
  <c r="G193" i="1"/>
  <c r="G160" i="1"/>
  <c r="G182" i="1"/>
  <c r="G140" i="1"/>
  <c r="G122" i="1"/>
  <c r="G105" i="1"/>
  <c r="G90" i="1"/>
  <c r="G75" i="1"/>
  <c r="G58" i="1"/>
  <c r="G43" i="1"/>
  <c r="G27" i="1"/>
  <c r="G11" i="1"/>
  <c r="B1460" i="1"/>
  <c r="W1460" i="1" s="1"/>
  <c r="B1444" i="1"/>
  <c r="W1444" i="1" s="1"/>
  <c r="B1430" i="1"/>
  <c r="W1430" i="1" s="1"/>
  <c r="B1416" i="1"/>
  <c r="W1416" i="1" s="1"/>
  <c r="B1402" i="1"/>
  <c r="W1402" i="1" s="1"/>
  <c r="B1389" i="1"/>
  <c r="W1389" i="1" s="1"/>
  <c r="B1376" i="1"/>
  <c r="W1376" i="1" s="1"/>
  <c r="B1363" i="1"/>
  <c r="W1363" i="1" s="1"/>
  <c r="B1350" i="1"/>
  <c r="W1350" i="1" s="1"/>
  <c r="B1336" i="1"/>
  <c r="W1336" i="1" s="1"/>
  <c r="B1324" i="1"/>
  <c r="W1324" i="1" s="1"/>
  <c r="B1309" i="1"/>
  <c r="W1309" i="1" s="1"/>
  <c r="B1296" i="1"/>
  <c r="W1296" i="1" s="1"/>
  <c r="B1283" i="1"/>
  <c r="W1283" i="1" s="1"/>
  <c r="B1270" i="1"/>
  <c r="W1270" i="1" s="1"/>
  <c r="B1257" i="1"/>
  <c r="W1257" i="1" s="1"/>
  <c r="B1244" i="1"/>
  <c r="W1244" i="1" s="1"/>
  <c r="B1231" i="1"/>
  <c r="W1231" i="1" s="1"/>
  <c r="B1218" i="1"/>
  <c r="W1218" i="1" s="1"/>
  <c r="B1205" i="1"/>
  <c r="W1205" i="1" s="1"/>
  <c r="B1192" i="1"/>
  <c r="W1192" i="1" s="1"/>
  <c r="B1178" i="1"/>
  <c r="W1178" i="1" s="1"/>
  <c r="B1164" i="1"/>
  <c r="W1164" i="1" s="1"/>
  <c r="B1151" i="1"/>
  <c r="W1151" i="1" s="1"/>
  <c r="B1138" i="1"/>
  <c r="W1138" i="1" s="1"/>
  <c r="B1125" i="1"/>
  <c r="W1125" i="1" s="1"/>
  <c r="B1114" i="1"/>
  <c r="W1114" i="1" s="1"/>
  <c r="B1100" i="1"/>
  <c r="W1100" i="1" s="1"/>
  <c r="B1087" i="1"/>
  <c r="W1087" i="1" s="1"/>
  <c r="B1074" i="1"/>
  <c r="W1074" i="1" s="1"/>
  <c r="B1061" i="1"/>
  <c r="W1061" i="1" s="1"/>
  <c r="B1050" i="1"/>
  <c r="W1050" i="1" s="1"/>
  <c r="B1037" i="1"/>
  <c r="W1037" i="1" s="1"/>
  <c r="B1025" i="1"/>
  <c r="W1025" i="1" s="1"/>
  <c r="B1013" i="1"/>
  <c r="W1013" i="1" s="1"/>
  <c r="B1001" i="1"/>
  <c r="W1001" i="1" s="1"/>
  <c r="B989" i="1"/>
  <c r="W989" i="1" s="1"/>
  <c r="B980" i="1"/>
  <c r="W980" i="1" s="1"/>
  <c r="B965" i="1"/>
  <c r="W965" i="1" s="1"/>
  <c r="B953" i="1"/>
  <c r="W953" i="1" s="1"/>
  <c r="B941" i="1"/>
  <c r="W941" i="1" s="1"/>
  <c r="B929" i="1"/>
  <c r="W929" i="1" s="1"/>
  <c r="B917" i="1"/>
  <c r="W917" i="1" s="1"/>
  <c r="B905" i="1"/>
  <c r="W905" i="1" s="1"/>
  <c r="B893" i="1"/>
  <c r="W893" i="1" s="1"/>
  <c r="B881" i="1"/>
  <c r="W881" i="1" s="1"/>
  <c r="B869" i="1"/>
  <c r="W869" i="1" s="1"/>
  <c r="B857" i="1"/>
  <c r="W857" i="1" s="1"/>
  <c r="B845" i="1"/>
  <c r="W845" i="1" s="1"/>
  <c r="G767" i="1"/>
  <c r="G727" i="1"/>
  <c r="G694" i="1"/>
  <c r="G629" i="1"/>
  <c r="G632" i="1"/>
  <c r="G601" i="1"/>
  <c r="G572" i="1"/>
  <c r="G544" i="1"/>
  <c r="G522" i="1"/>
  <c r="G496" i="1"/>
  <c r="G470" i="1"/>
  <c r="G448" i="1"/>
  <c r="G422" i="1"/>
  <c r="G395" i="1"/>
  <c r="G371" i="1"/>
  <c r="G352" i="1"/>
  <c r="G328" i="1"/>
  <c r="G305" i="1"/>
  <c r="G286" i="1"/>
  <c r="G267" i="1"/>
  <c r="G247" i="1"/>
  <c r="G226" i="1"/>
  <c r="G209" i="1"/>
  <c r="G176" i="1"/>
  <c r="G159" i="1"/>
  <c r="G181" i="1"/>
  <c r="G138" i="1"/>
  <c r="G121" i="1"/>
  <c r="G104" i="1"/>
  <c r="G89" i="1"/>
  <c r="G73" i="1"/>
  <c r="G57" i="1"/>
  <c r="G42" i="1"/>
  <c r="G26" i="1"/>
  <c r="G10" i="1"/>
  <c r="B1468" i="1"/>
  <c r="W1468" i="1" s="1"/>
  <c r="B1452" i="1"/>
  <c r="W1452" i="1" s="1"/>
  <c r="B1429" i="1"/>
  <c r="W1429" i="1" s="1"/>
  <c r="B1415" i="1"/>
  <c r="W1415" i="1" s="1"/>
  <c r="B1401" i="1"/>
  <c r="W1401" i="1" s="1"/>
  <c r="B1388" i="1"/>
  <c r="W1388" i="1" s="1"/>
  <c r="B1375" i="1"/>
  <c r="W1375" i="1" s="1"/>
  <c r="B1362" i="1"/>
  <c r="W1362" i="1" s="1"/>
  <c r="B1349" i="1"/>
  <c r="W1349" i="1" s="1"/>
  <c r="B1335" i="1"/>
  <c r="W1335" i="1" s="1"/>
  <c r="B1322" i="1"/>
  <c r="W1322" i="1" s="1"/>
  <c r="B1304" i="1"/>
  <c r="W1304" i="1" s="1"/>
  <c r="B1295" i="1"/>
  <c r="W1295" i="1" s="1"/>
  <c r="B1282" i="1"/>
  <c r="W1282" i="1" s="1"/>
  <c r="B1269" i="1"/>
  <c r="W1269" i="1" s="1"/>
  <c r="B1256" i="1"/>
  <c r="W1256" i="1" s="1"/>
  <c r="B1243" i="1"/>
  <c r="W1243" i="1" s="1"/>
  <c r="B1230" i="1"/>
  <c r="W1230" i="1" s="1"/>
  <c r="B1217" i="1"/>
  <c r="W1217" i="1" s="1"/>
  <c r="B1204" i="1"/>
  <c r="W1204" i="1" s="1"/>
  <c r="B1191" i="1"/>
  <c r="W1191" i="1" s="1"/>
  <c r="B1176" i="1"/>
  <c r="W1176" i="1" s="1"/>
  <c r="B1163" i="1"/>
  <c r="W1163" i="1" s="1"/>
  <c r="B1150" i="1"/>
  <c r="W1150" i="1" s="1"/>
  <c r="B1137" i="1"/>
  <c r="W1137" i="1" s="1"/>
  <c r="B1124" i="1"/>
  <c r="W1124" i="1" s="1"/>
  <c r="B1113" i="1"/>
  <c r="W1113" i="1" s="1"/>
  <c r="B1099" i="1"/>
  <c r="W1099" i="1" s="1"/>
  <c r="B1086" i="1"/>
  <c r="W1086" i="1" s="1"/>
  <c r="B1073" i="1"/>
  <c r="W1073" i="1" s="1"/>
  <c r="B1046" i="1"/>
  <c r="W1046" i="1" s="1"/>
  <c r="B1049" i="1"/>
  <c r="W1049" i="1" s="1"/>
  <c r="B1034" i="1"/>
  <c r="W1034" i="1" s="1"/>
  <c r="B1024" i="1"/>
  <c r="W1024" i="1" s="1"/>
  <c r="B1012" i="1"/>
  <c r="W1012" i="1" s="1"/>
  <c r="B1000" i="1"/>
  <c r="W1000" i="1" s="1"/>
  <c r="B983" i="1"/>
  <c r="W983" i="1" s="1"/>
  <c r="B979" i="1"/>
  <c r="W979" i="1" s="1"/>
  <c r="B964" i="1"/>
  <c r="W964" i="1" s="1"/>
  <c r="B952" i="1"/>
  <c r="W952" i="1" s="1"/>
  <c r="G758" i="1"/>
  <c r="G725" i="1"/>
  <c r="G692" i="1"/>
  <c r="G659" i="1"/>
  <c r="G631" i="1"/>
  <c r="G599" i="1"/>
  <c r="G571" i="1"/>
  <c r="G542" i="1"/>
  <c r="G520" i="1"/>
  <c r="G486" i="1"/>
  <c r="G452" i="1"/>
  <c r="G442" i="1"/>
  <c r="G421" i="1"/>
  <c r="G394" i="1"/>
  <c r="G370" i="1"/>
  <c r="G350" i="1"/>
  <c r="G327" i="1"/>
  <c r="G304" i="1"/>
  <c r="G284" i="1"/>
  <c r="G263" i="1"/>
  <c r="G245" i="1"/>
  <c r="G224" i="1"/>
  <c r="G208" i="1"/>
  <c r="G174" i="1"/>
  <c r="G158" i="1"/>
  <c r="G179" i="1"/>
  <c r="G136" i="1"/>
  <c r="G119" i="1"/>
  <c r="G103" i="1"/>
  <c r="G88" i="1"/>
  <c r="G45" i="1"/>
  <c r="G56" i="1"/>
  <c r="G41" i="1"/>
  <c r="G25" i="1"/>
  <c r="G9" i="1"/>
  <c r="B1470" i="1"/>
  <c r="W1470" i="1" s="1"/>
  <c r="B1443" i="1"/>
  <c r="W1443" i="1" s="1"/>
  <c r="B1428" i="1"/>
  <c r="W1428" i="1" s="1"/>
  <c r="B1414" i="1"/>
  <c r="W1414" i="1" s="1"/>
  <c r="B1400" i="1"/>
  <c r="W1400" i="1" s="1"/>
  <c r="B1387" i="1"/>
  <c r="W1387" i="1" s="1"/>
  <c r="B1374" i="1"/>
  <c r="W1374" i="1" s="1"/>
  <c r="B1361" i="1"/>
  <c r="W1361" i="1" s="1"/>
  <c r="B1348" i="1"/>
  <c r="W1348" i="1" s="1"/>
  <c r="B1333" i="1"/>
  <c r="W1333" i="1" s="1"/>
  <c r="B1321" i="1"/>
  <c r="W1321" i="1" s="1"/>
  <c r="B1308" i="1"/>
  <c r="W1308" i="1" s="1"/>
  <c r="B1294" i="1"/>
  <c r="W1294" i="1" s="1"/>
  <c r="B1281" i="1"/>
  <c r="W1281" i="1" s="1"/>
  <c r="B1268" i="1"/>
  <c r="W1268" i="1" s="1"/>
  <c r="B1255" i="1"/>
  <c r="W1255" i="1" s="1"/>
  <c r="B1242" i="1"/>
  <c r="W1242" i="1" s="1"/>
  <c r="B1229" i="1"/>
  <c r="W1229" i="1" s="1"/>
  <c r="B1216" i="1"/>
  <c r="W1216" i="1" s="1"/>
  <c r="B1203" i="1"/>
  <c r="W1203" i="1" s="1"/>
  <c r="B1189" i="1"/>
  <c r="W1189" i="1" s="1"/>
  <c r="B1175" i="1"/>
  <c r="W1175" i="1" s="1"/>
  <c r="B1162" i="1"/>
  <c r="W1162" i="1" s="1"/>
  <c r="B1149" i="1"/>
  <c r="W1149" i="1" s="1"/>
  <c r="B1136" i="1"/>
  <c r="W1136" i="1" s="1"/>
  <c r="B1185" i="1"/>
  <c r="W1185" i="1" s="1"/>
  <c r="B1112" i="1"/>
  <c r="W1112" i="1" s="1"/>
  <c r="B1098" i="1"/>
  <c r="W1098" i="1" s="1"/>
  <c r="B1085" i="1"/>
  <c r="W1085" i="1" s="1"/>
  <c r="B1072" i="1"/>
  <c r="W1072" i="1" s="1"/>
  <c r="B1060" i="1"/>
  <c r="W1060" i="1" s="1"/>
  <c r="B1048" i="1"/>
  <c r="W1048" i="1" s="1"/>
  <c r="B1033" i="1"/>
  <c r="W1033" i="1" s="1"/>
  <c r="B1023" i="1"/>
  <c r="W1023" i="1" s="1"/>
  <c r="B1011" i="1"/>
  <c r="W1011" i="1" s="1"/>
  <c r="B999" i="1"/>
  <c r="W999" i="1" s="1"/>
  <c r="B1043" i="1"/>
  <c r="W1043" i="1" s="1"/>
  <c r="B975" i="1"/>
  <c r="W975" i="1" s="1"/>
  <c r="G755" i="1"/>
  <c r="G724" i="1"/>
  <c r="G686" i="1"/>
  <c r="G657" i="1"/>
  <c r="G628" i="1"/>
  <c r="G597" i="1"/>
  <c r="G569" i="1"/>
  <c r="G539" i="1"/>
  <c r="G514" i="1"/>
  <c r="G494" i="1"/>
  <c r="G466" i="1"/>
  <c r="G441" i="1"/>
  <c r="G418" i="1"/>
  <c r="G393" i="1"/>
  <c r="G368" i="1"/>
  <c r="G345" i="1"/>
  <c r="G326" i="1"/>
  <c r="G303" i="1"/>
  <c r="G282" i="1"/>
  <c r="G262" i="1"/>
  <c r="G243" i="1"/>
  <c r="G223" i="1"/>
  <c r="G206" i="1"/>
  <c r="G173" i="1"/>
  <c r="G157" i="1"/>
  <c r="G153" i="1"/>
  <c r="G135" i="1"/>
  <c r="G118" i="1"/>
  <c r="G102" i="1"/>
  <c r="G86" i="1"/>
  <c r="G70" i="1"/>
  <c r="G55" i="1"/>
  <c r="G40" i="1"/>
  <c r="G23" i="1"/>
  <c r="G7" i="1"/>
  <c r="B1469" i="1"/>
  <c r="W1469" i="1" s="1"/>
  <c r="B1441" i="1"/>
  <c r="W1441" i="1" s="1"/>
  <c r="B1427" i="1"/>
  <c r="W1427" i="1" s="1"/>
  <c r="B1413" i="1"/>
  <c r="W1413" i="1" s="1"/>
  <c r="B1399" i="1"/>
  <c r="W1399" i="1" s="1"/>
  <c r="B1386" i="1"/>
  <c r="W1386" i="1" s="1"/>
  <c r="B1373" i="1"/>
  <c r="W1373" i="1" s="1"/>
  <c r="B1360" i="1"/>
  <c r="W1360" i="1" s="1"/>
  <c r="B1346" i="1"/>
  <c r="W1346" i="1" s="1"/>
  <c r="B1332" i="1"/>
  <c r="W1332" i="1" s="1"/>
  <c r="B1319" i="1"/>
  <c r="W1319" i="1" s="1"/>
  <c r="B1307" i="1"/>
  <c r="W1307" i="1" s="1"/>
  <c r="B1293" i="1"/>
  <c r="W1293" i="1" s="1"/>
  <c r="B1280" i="1"/>
  <c r="W1280" i="1" s="1"/>
  <c r="B1267" i="1"/>
  <c r="W1267" i="1" s="1"/>
  <c r="B1254" i="1"/>
  <c r="W1254" i="1" s="1"/>
  <c r="B1241" i="1"/>
  <c r="W1241" i="1" s="1"/>
  <c r="B1228" i="1"/>
  <c r="W1228" i="1" s="1"/>
  <c r="B1215" i="1"/>
  <c r="W1215" i="1" s="1"/>
  <c r="B1201" i="1"/>
  <c r="W1201" i="1" s="1"/>
  <c r="B1188" i="1"/>
  <c r="W1188" i="1" s="1"/>
  <c r="B1174" i="1"/>
  <c r="W1174" i="1" s="1"/>
  <c r="B1161" i="1"/>
  <c r="W1161" i="1" s="1"/>
  <c r="B1148" i="1"/>
  <c r="W1148" i="1" s="1"/>
  <c r="B1135" i="1"/>
  <c r="W1135" i="1" s="1"/>
  <c r="B1123" i="1"/>
  <c r="W1123" i="1" s="1"/>
  <c r="B1111" i="1"/>
  <c r="W1111" i="1" s="1"/>
  <c r="B1097" i="1"/>
  <c r="W1097" i="1" s="1"/>
  <c r="B1084" i="1"/>
  <c r="W1084" i="1" s="1"/>
  <c r="B1071" i="1"/>
  <c r="W1071" i="1" s="1"/>
  <c r="B1059" i="1"/>
  <c r="W1059" i="1" s="1"/>
  <c r="B1047" i="1"/>
  <c r="W1047" i="1" s="1"/>
  <c r="B1032" i="1"/>
  <c r="W1032" i="1" s="1"/>
  <c r="B1022" i="1"/>
  <c r="W1022" i="1" s="1"/>
  <c r="B1010" i="1"/>
  <c r="W1010" i="1" s="1"/>
  <c r="B998" i="1"/>
  <c r="W998" i="1" s="1"/>
  <c r="B987" i="1"/>
  <c r="W987" i="1" s="1"/>
  <c r="G753" i="1"/>
  <c r="G721" i="1"/>
  <c r="G683" i="1"/>
  <c r="G655" i="1"/>
  <c r="G625" i="1"/>
  <c r="G595" i="1"/>
  <c r="G566" i="1"/>
  <c r="G538" i="1"/>
  <c r="G513" i="1"/>
  <c r="G491" i="1"/>
  <c r="G465" i="1"/>
  <c r="G439" i="1"/>
  <c r="G414" i="1"/>
  <c r="G392" i="1"/>
  <c r="G367" i="1"/>
  <c r="G344" i="1"/>
  <c r="G323" i="1"/>
  <c r="G302" i="1"/>
  <c r="G280" i="1"/>
  <c r="G261" i="1"/>
  <c r="G241" i="1"/>
  <c r="G222" i="1"/>
  <c r="G203" i="1"/>
  <c r="G172" i="1"/>
  <c r="G156" i="1"/>
  <c r="G151" i="1"/>
  <c r="G134" i="1"/>
  <c r="G117" i="1"/>
  <c r="G101" i="1"/>
  <c r="G83" i="1"/>
  <c r="G69" i="1"/>
  <c r="G54" i="1"/>
  <c r="G39" i="1"/>
  <c r="G22" i="1"/>
  <c r="G5" i="1"/>
  <c r="B1457" i="1"/>
  <c r="W1457" i="1" s="1"/>
  <c r="B1440" i="1"/>
  <c r="W1440" i="1" s="1"/>
  <c r="B1426" i="1"/>
  <c r="W1426" i="1" s="1"/>
  <c r="B1412" i="1"/>
  <c r="W1412" i="1" s="1"/>
  <c r="B1398" i="1"/>
  <c r="W1398" i="1" s="1"/>
  <c r="B1385" i="1"/>
  <c r="W1385" i="1" s="1"/>
  <c r="B1372" i="1"/>
  <c r="W1372" i="1" s="1"/>
  <c r="B1358" i="1"/>
  <c r="W1358" i="1" s="1"/>
  <c r="B1345" i="1"/>
  <c r="W1345" i="1" s="1"/>
  <c r="B1331" i="1"/>
  <c r="W1331" i="1" s="1"/>
  <c r="B1318" i="1"/>
  <c r="W1318" i="1" s="1"/>
  <c r="B1306" i="1"/>
  <c r="W1306" i="1" s="1"/>
  <c r="B1292" i="1"/>
  <c r="W1292" i="1" s="1"/>
  <c r="B1279" i="1"/>
  <c r="W1279" i="1" s="1"/>
  <c r="B1266" i="1"/>
  <c r="W1266" i="1" s="1"/>
  <c r="B1253" i="1"/>
  <c r="W1253" i="1" s="1"/>
  <c r="B1240" i="1"/>
  <c r="W1240" i="1" s="1"/>
  <c r="B1227" i="1"/>
  <c r="W1227" i="1" s="1"/>
  <c r="B1213" i="1"/>
  <c r="W1213" i="1" s="1"/>
  <c r="B1200" i="1"/>
  <c r="W1200" i="1" s="1"/>
  <c r="B1186" i="1"/>
  <c r="W1186" i="1" s="1"/>
  <c r="B1173" i="1"/>
  <c r="W1173" i="1" s="1"/>
  <c r="B1160" i="1"/>
  <c r="W1160" i="1" s="1"/>
  <c r="B1147" i="1"/>
  <c r="W1147" i="1" s="1"/>
  <c r="B1134" i="1"/>
  <c r="W1134" i="1" s="1"/>
  <c r="B1122" i="1"/>
  <c r="W1122" i="1" s="1"/>
  <c r="B1110" i="1"/>
  <c r="W1110" i="1" s="1"/>
  <c r="B1096" i="1"/>
  <c r="W1096" i="1" s="1"/>
  <c r="B1083" i="1"/>
  <c r="W1083" i="1" s="1"/>
  <c r="B1069" i="1"/>
  <c r="W1069" i="1" s="1"/>
  <c r="B1058" i="1"/>
  <c r="W1058" i="1" s="1"/>
  <c r="B1045" i="1"/>
  <c r="W1045" i="1" s="1"/>
  <c r="B1036" i="1"/>
  <c r="W1036" i="1" s="1"/>
  <c r="B1021" i="1"/>
  <c r="W1021" i="1" s="1"/>
  <c r="B1009" i="1"/>
  <c r="W1009" i="1" s="1"/>
  <c r="B997" i="1"/>
  <c r="W997" i="1" s="1"/>
  <c r="B986" i="1"/>
  <c r="W986" i="1" s="1"/>
  <c r="B973" i="1"/>
  <c r="W973" i="1" s="1"/>
  <c r="B961" i="1"/>
  <c r="W961" i="1" s="1"/>
  <c r="B949" i="1"/>
  <c r="W949" i="1" s="1"/>
  <c r="B937" i="1"/>
  <c r="W937" i="1" s="1"/>
  <c r="B925" i="1"/>
  <c r="W925" i="1" s="1"/>
  <c r="B913" i="1"/>
  <c r="W913" i="1" s="1"/>
  <c r="B901" i="1"/>
  <c r="W901" i="1" s="1"/>
  <c r="B889" i="1"/>
  <c r="W889" i="1" s="1"/>
  <c r="B877" i="1"/>
  <c r="W877" i="1" s="1"/>
  <c r="B865" i="1"/>
  <c r="W865" i="1" s="1"/>
  <c r="B853" i="1"/>
  <c r="W853" i="1" s="1"/>
  <c r="B841" i="1"/>
  <c r="W841" i="1" s="1"/>
  <c r="B829" i="1"/>
  <c r="W829" i="1" s="1"/>
  <c r="B818" i="1"/>
  <c r="W818" i="1" s="1"/>
  <c r="B805" i="1"/>
  <c r="W805" i="1" s="1"/>
  <c r="B793" i="1"/>
  <c r="W793" i="1" s="1"/>
  <c r="B781" i="1"/>
  <c r="W781" i="1" s="1"/>
  <c r="B769" i="1"/>
  <c r="W769" i="1" s="1"/>
  <c r="B756" i="1"/>
  <c r="W756" i="1" s="1"/>
  <c r="B744" i="1"/>
  <c r="W744" i="1" s="1"/>
  <c r="B732" i="1"/>
  <c r="W732" i="1" s="1"/>
  <c r="B720" i="1"/>
  <c r="W720" i="1" s="1"/>
  <c r="B707" i="1"/>
  <c r="W707" i="1" s="1"/>
  <c r="B695" i="1"/>
  <c r="W695" i="1" s="1"/>
  <c r="B683" i="1"/>
  <c r="W683" i="1" s="1"/>
  <c r="B671" i="1"/>
  <c r="W671" i="1" s="1"/>
  <c r="B630" i="1"/>
  <c r="W630" i="1" s="1"/>
  <c r="B649" i="1"/>
  <c r="W649" i="1" s="1"/>
  <c r="B637" i="1"/>
  <c r="W637" i="1" s="1"/>
  <c r="B625" i="1"/>
  <c r="W625" i="1" s="1"/>
  <c r="B611" i="1"/>
  <c r="W611" i="1" s="1"/>
  <c r="B599" i="1"/>
  <c r="W599" i="1" s="1"/>
  <c r="B588" i="1"/>
  <c r="W588" i="1" s="1"/>
  <c r="B575" i="1"/>
  <c r="W575" i="1" s="1"/>
  <c r="B563" i="1"/>
  <c r="W563" i="1" s="1"/>
  <c r="B551" i="1"/>
  <c r="W551" i="1" s="1"/>
  <c r="B539" i="1"/>
  <c r="W539" i="1" s="1"/>
  <c r="B527" i="1"/>
  <c r="W527" i="1" s="1"/>
  <c r="B514" i="1"/>
  <c r="W514" i="1" s="1"/>
  <c r="B502" i="1"/>
  <c r="W502" i="1" s="1"/>
  <c r="B491" i="1"/>
  <c r="W491" i="1" s="1"/>
  <c r="B476" i="1"/>
  <c r="W476" i="1" s="1"/>
  <c r="B464" i="1"/>
  <c r="W464" i="1" s="1"/>
  <c r="B450" i="1"/>
  <c r="W450" i="1" s="1"/>
  <c r="B438" i="1"/>
  <c r="W438" i="1" s="1"/>
  <c r="B426" i="1"/>
  <c r="W426" i="1" s="1"/>
  <c r="B414" i="1"/>
  <c r="W414" i="1" s="1"/>
  <c r="B402" i="1"/>
  <c r="W402" i="1" s="1"/>
  <c r="B390" i="1"/>
  <c r="W390" i="1" s="1"/>
  <c r="B378" i="1"/>
  <c r="W378" i="1" s="1"/>
  <c r="B366" i="1"/>
  <c r="W366" i="1" s="1"/>
  <c r="B354" i="1"/>
  <c r="W354" i="1" s="1"/>
  <c r="B342" i="1"/>
  <c r="W342" i="1" s="1"/>
  <c r="B330" i="1"/>
  <c r="W330" i="1" s="1"/>
  <c r="B318" i="1"/>
  <c r="W318" i="1" s="1"/>
  <c r="B305" i="1"/>
  <c r="W305" i="1" s="1"/>
  <c r="B292" i="1"/>
  <c r="W292" i="1" s="1"/>
  <c r="B280" i="1"/>
  <c r="W280" i="1" s="1"/>
  <c r="B264" i="1"/>
  <c r="W264" i="1" s="1"/>
  <c r="B256" i="1"/>
  <c r="W256" i="1" s="1"/>
  <c r="B244" i="1"/>
  <c r="W244" i="1" s="1"/>
  <c r="B232" i="1"/>
  <c r="W232" i="1" s="1"/>
  <c r="B220" i="1"/>
  <c r="W220" i="1" s="1"/>
  <c r="B208" i="1"/>
  <c r="W208" i="1" s="1"/>
  <c r="B196" i="1"/>
  <c r="W196" i="1" s="1"/>
  <c r="B170" i="1"/>
  <c r="W170" i="1" s="1"/>
  <c r="B158" i="1"/>
  <c r="W158" i="1" s="1"/>
  <c r="G256" i="1"/>
  <c r="G17" i="1"/>
  <c r="G752" i="1"/>
  <c r="G716" i="1"/>
  <c r="G681" i="1"/>
  <c r="G654" i="1"/>
  <c r="G624" i="1"/>
  <c r="G594" i="1"/>
  <c r="G565" i="1"/>
  <c r="G537" i="1"/>
  <c r="G511" i="1"/>
  <c r="G487" i="1"/>
  <c r="G451" i="1"/>
  <c r="G438" i="1"/>
  <c r="G413" i="1"/>
  <c r="G390" i="1"/>
  <c r="G366" i="1"/>
  <c r="G342" i="1"/>
  <c r="G319" i="1"/>
  <c r="G298" i="1"/>
  <c r="G279" i="1"/>
  <c r="G260" i="1"/>
  <c r="G239" i="1"/>
  <c r="G221" i="1"/>
  <c r="G201" i="1"/>
  <c r="G171" i="1"/>
  <c r="G155" i="1"/>
  <c r="G149" i="1"/>
  <c r="G133" i="1"/>
  <c r="G113" i="1"/>
  <c r="G99" i="1"/>
  <c r="G82" i="1"/>
  <c r="G68" i="1"/>
  <c r="G53" i="1"/>
  <c r="G38" i="1"/>
  <c r="G20" i="1"/>
  <c r="G4" i="1"/>
  <c r="B1456" i="1"/>
  <c r="W1456" i="1" s="1"/>
  <c r="B1451" i="1"/>
  <c r="W1451" i="1" s="1"/>
  <c r="B1425" i="1"/>
  <c r="W1425" i="1" s="1"/>
  <c r="B1411" i="1"/>
  <c r="W1411" i="1" s="1"/>
  <c r="B1397" i="1"/>
  <c r="W1397" i="1" s="1"/>
  <c r="B1384" i="1"/>
  <c r="W1384" i="1" s="1"/>
  <c r="B1370" i="1"/>
  <c r="W1370" i="1" s="1"/>
  <c r="B1357" i="1"/>
  <c r="W1357" i="1" s="1"/>
  <c r="B1344" i="1"/>
  <c r="W1344" i="1" s="1"/>
  <c r="B1330" i="1"/>
  <c r="W1330" i="1" s="1"/>
  <c r="B1314" i="1"/>
  <c r="W1314" i="1" s="1"/>
  <c r="B1305" i="1"/>
  <c r="W1305" i="1" s="1"/>
  <c r="B1291" i="1"/>
  <c r="W1291" i="1" s="1"/>
  <c r="B1278" i="1"/>
  <c r="W1278" i="1" s="1"/>
  <c r="B1265" i="1"/>
  <c r="W1265" i="1" s="1"/>
  <c r="B1252" i="1"/>
  <c r="W1252" i="1" s="1"/>
  <c r="B1239" i="1"/>
  <c r="W1239" i="1" s="1"/>
  <c r="B1225" i="1"/>
  <c r="W1225" i="1" s="1"/>
  <c r="B1212" i="1"/>
  <c r="W1212" i="1" s="1"/>
  <c r="B1199" i="1"/>
  <c r="W1199" i="1" s="1"/>
  <c r="B1187" i="1"/>
  <c r="W1187" i="1" s="1"/>
  <c r="B1172" i="1"/>
  <c r="W1172" i="1" s="1"/>
  <c r="B1159" i="1"/>
  <c r="W1159" i="1" s="1"/>
  <c r="B1146" i="1"/>
  <c r="W1146" i="1" s="1"/>
  <c r="B1133" i="1"/>
  <c r="W1133" i="1" s="1"/>
  <c r="B1121" i="1"/>
  <c r="W1121" i="1" s="1"/>
  <c r="B1109" i="1"/>
  <c r="W1109" i="1" s="1"/>
  <c r="B1095" i="1"/>
  <c r="W1095" i="1" s="1"/>
  <c r="B1081" i="1"/>
  <c r="W1081" i="1" s="1"/>
  <c r="B1068" i="1"/>
  <c r="W1068" i="1" s="1"/>
  <c r="B1057" i="1"/>
  <c r="W1057" i="1" s="1"/>
  <c r="B1044" i="1"/>
  <c r="W1044" i="1" s="1"/>
  <c r="B1035" i="1"/>
  <c r="W1035" i="1" s="1"/>
  <c r="B1020" i="1"/>
  <c r="W1020" i="1" s="1"/>
  <c r="B1008" i="1"/>
  <c r="W1008" i="1" s="1"/>
  <c r="B996" i="1"/>
  <c r="W996" i="1" s="1"/>
  <c r="B985" i="1"/>
  <c r="W985" i="1" s="1"/>
  <c r="B972" i="1"/>
  <c r="W972" i="1" s="1"/>
  <c r="B960" i="1"/>
  <c r="W960" i="1" s="1"/>
  <c r="B948" i="1"/>
  <c r="W948" i="1" s="1"/>
  <c r="B936" i="1"/>
  <c r="W936" i="1" s="1"/>
  <c r="B924" i="1"/>
  <c r="W924" i="1" s="1"/>
  <c r="B912" i="1"/>
  <c r="W912" i="1" s="1"/>
  <c r="B900" i="1"/>
  <c r="W900" i="1" s="1"/>
  <c r="B888" i="1"/>
  <c r="W888" i="1" s="1"/>
  <c r="B876" i="1"/>
  <c r="W876" i="1" s="1"/>
  <c r="B864" i="1"/>
  <c r="W864" i="1" s="1"/>
  <c r="B852" i="1"/>
  <c r="W852" i="1" s="1"/>
  <c r="B840" i="1"/>
  <c r="W840" i="1" s="1"/>
  <c r="B828" i="1"/>
  <c r="W828" i="1" s="1"/>
  <c r="B817" i="1"/>
  <c r="W817" i="1" s="1"/>
  <c r="B804" i="1"/>
  <c r="W804" i="1" s="1"/>
  <c r="B792" i="1"/>
  <c r="W792" i="1" s="1"/>
  <c r="B780" i="1"/>
  <c r="W780" i="1" s="1"/>
  <c r="B768" i="1"/>
  <c r="W768" i="1" s="1"/>
  <c r="B755" i="1"/>
  <c r="W755" i="1" s="1"/>
  <c r="B743" i="1"/>
  <c r="W743" i="1" s="1"/>
  <c r="B731" i="1"/>
  <c r="W731" i="1" s="1"/>
  <c r="B719" i="1"/>
  <c r="W719" i="1" s="1"/>
  <c r="B706" i="1"/>
  <c r="W706" i="1" s="1"/>
  <c r="B694" i="1"/>
  <c r="W694" i="1" s="1"/>
  <c r="B682" i="1"/>
  <c r="W682" i="1" s="1"/>
  <c r="B670" i="1"/>
  <c r="W670" i="1" s="1"/>
  <c r="B629" i="1"/>
  <c r="W629" i="1" s="1"/>
  <c r="B648" i="1"/>
  <c r="W648" i="1" s="1"/>
  <c r="B636" i="1"/>
  <c r="W636" i="1" s="1"/>
  <c r="B624" i="1"/>
  <c r="W624" i="1" s="1"/>
  <c r="B610" i="1"/>
  <c r="W610" i="1" s="1"/>
  <c r="B598" i="1"/>
  <c r="W598" i="1" s="1"/>
  <c r="B587" i="1"/>
  <c r="W587" i="1" s="1"/>
  <c r="B574" i="1"/>
  <c r="W574" i="1" s="1"/>
  <c r="B562" i="1"/>
  <c r="W562" i="1" s="1"/>
  <c r="B550" i="1"/>
  <c r="W550" i="1" s="1"/>
  <c r="B538" i="1"/>
  <c r="W538" i="1" s="1"/>
  <c r="B526" i="1"/>
  <c r="W526" i="1" s="1"/>
  <c r="B513" i="1"/>
  <c r="W513" i="1" s="1"/>
  <c r="B501" i="1"/>
  <c r="W501" i="1" s="1"/>
  <c r="B490" i="1"/>
  <c r="W490" i="1" s="1"/>
  <c r="B475" i="1"/>
  <c r="W475" i="1" s="1"/>
  <c r="B463" i="1"/>
  <c r="W463" i="1" s="1"/>
  <c r="B449" i="1"/>
  <c r="W449" i="1" s="1"/>
  <c r="B437" i="1"/>
  <c r="W437" i="1" s="1"/>
  <c r="B425" i="1"/>
  <c r="W425" i="1" s="1"/>
  <c r="B413" i="1"/>
  <c r="W413" i="1" s="1"/>
  <c r="B401" i="1"/>
  <c r="W401" i="1" s="1"/>
  <c r="B389" i="1"/>
  <c r="W389" i="1" s="1"/>
  <c r="B377" i="1"/>
  <c r="W377" i="1" s="1"/>
  <c r="B365" i="1"/>
  <c r="W365" i="1" s="1"/>
  <c r="B353" i="1"/>
  <c r="W353" i="1" s="1"/>
  <c r="B341" i="1"/>
  <c r="W341" i="1" s="1"/>
  <c r="B329" i="1"/>
  <c r="W329" i="1" s="1"/>
  <c r="B317" i="1"/>
  <c r="W317" i="1" s="1"/>
  <c r="B301" i="1"/>
  <c r="W301" i="1" s="1"/>
  <c r="B291" i="1"/>
  <c r="W291" i="1" s="1"/>
  <c r="B279" i="1"/>
  <c r="W279" i="1" s="1"/>
  <c r="B268" i="1"/>
  <c r="W268" i="1" s="1"/>
  <c r="B255" i="1"/>
  <c r="W255" i="1" s="1"/>
  <c r="B243" i="1"/>
  <c r="W243" i="1" s="1"/>
  <c r="B231" i="1"/>
  <c r="W231" i="1" s="1"/>
  <c r="B219" i="1"/>
  <c r="W219" i="1" s="1"/>
  <c r="B207" i="1"/>
  <c r="W207" i="1" s="1"/>
  <c r="B195" i="1"/>
  <c r="W195" i="1" s="1"/>
  <c r="B169" i="1"/>
  <c r="W169" i="1" s="1"/>
  <c r="B157" i="1"/>
  <c r="W157" i="1" s="1"/>
  <c r="G316" i="1"/>
  <c r="G199" i="1"/>
  <c r="G147" i="1"/>
  <c r="G115" i="1"/>
  <c r="G66" i="1"/>
  <c r="G33" i="1"/>
  <c r="G750" i="1"/>
  <c r="G714" i="1"/>
  <c r="G680" i="1"/>
  <c r="G651" i="1"/>
  <c r="G622" i="1"/>
  <c r="G593" i="1"/>
  <c r="G562" i="1"/>
  <c r="G536" i="1"/>
  <c r="G510" i="1"/>
  <c r="G485" i="1"/>
  <c r="G464" i="1"/>
  <c r="G437" i="1"/>
  <c r="G410" i="1"/>
  <c r="G385" i="1"/>
  <c r="G365" i="1"/>
  <c r="G341" i="1"/>
  <c r="G318" i="1"/>
  <c r="G297" i="1"/>
  <c r="G277" i="1"/>
  <c r="G258" i="1"/>
  <c r="G237" i="1"/>
  <c r="G219" i="1"/>
  <c r="G200" i="1"/>
  <c r="G170" i="1"/>
  <c r="G190" i="1"/>
  <c r="G148" i="1"/>
  <c r="G131" i="1"/>
  <c r="G111" i="1"/>
  <c r="G97" i="1"/>
  <c r="G81" i="1"/>
  <c r="G67" i="1"/>
  <c r="G52" i="1"/>
  <c r="G36" i="1"/>
  <c r="G18" i="1"/>
  <c r="G3" i="1"/>
  <c r="B1454" i="1"/>
  <c r="W1454" i="1" s="1"/>
  <c r="B1439" i="1"/>
  <c r="W1439" i="1" s="1"/>
  <c r="B1424" i="1"/>
  <c r="W1424" i="1" s="1"/>
  <c r="B1410" i="1"/>
  <c r="W1410" i="1" s="1"/>
  <c r="B1396" i="1"/>
  <c r="W1396" i="1" s="1"/>
  <c r="B1382" i="1"/>
  <c r="W1382" i="1" s="1"/>
  <c r="B1369" i="1"/>
  <c r="W1369" i="1" s="1"/>
  <c r="B1356" i="1"/>
  <c r="W1356" i="1" s="1"/>
  <c r="B1343" i="1"/>
  <c r="W1343" i="1" s="1"/>
  <c r="B1329" i="1"/>
  <c r="W1329" i="1" s="1"/>
  <c r="B1317" i="1"/>
  <c r="W1317" i="1" s="1"/>
  <c r="B1303" i="1"/>
  <c r="W1303" i="1" s="1"/>
  <c r="B1290" i="1"/>
  <c r="W1290" i="1" s="1"/>
  <c r="B1277" i="1"/>
  <c r="W1277" i="1" s="1"/>
  <c r="B1264" i="1"/>
  <c r="W1264" i="1" s="1"/>
  <c r="B1251" i="1"/>
  <c r="W1251" i="1" s="1"/>
  <c r="B1237" i="1"/>
  <c r="W1237" i="1" s="1"/>
  <c r="B1224" i="1"/>
  <c r="W1224" i="1" s="1"/>
  <c r="B1211" i="1"/>
  <c r="W1211" i="1" s="1"/>
  <c r="B1198" i="1"/>
  <c r="W1198" i="1" s="1"/>
  <c r="B1184" i="1"/>
  <c r="W1184" i="1" s="1"/>
  <c r="B1171" i="1"/>
  <c r="W1171" i="1" s="1"/>
  <c r="B1158" i="1"/>
  <c r="W1158" i="1" s="1"/>
  <c r="B1145" i="1"/>
  <c r="W1145" i="1" s="1"/>
  <c r="B1132" i="1"/>
  <c r="W1132" i="1" s="1"/>
  <c r="B1120" i="1"/>
  <c r="W1120" i="1" s="1"/>
  <c r="B1108" i="1"/>
  <c r="W1108" i="1" s="1"/>
  <c r="B1093" i="1"/>
  <c r="W1093" i="1" s="1"/>
  <c r="B1080" i="1"/>
  <c r="W1080" i="1" s="1"/>
  <c r="B1067" i="1"/>
  <c r="W1067" i="1" s="1"/>
  <c r="B1056" i="1"/>
  <c r="W1056" i="1" s="1"/>
  <c r="B1042" i="1"/>
  <c r="W1042" i="1" s="1"/>
  <c r="B1031" i="1"/>
  <c r="W1031" i="1" s="1"/>
  <c r="B1019" i="1"/>
  <c r="W1019" i="1" s="1"/>
  <c r="B1007" i="1"/>
  <c r="W1007" i="1" s="1"/>
  <c r="B995" i="1"/>
  <c r="W995" i="1" s="1"/>
  <c r="B984" i="1"/>
  <c r="W984" i="1" s="1"/>
  <c r="B971" i="1"/>
  <c r="W971" i="1" s="1"/>
  <c r="B959" i="1"/>
  <c r="W959" i="1" s="1"/>
  <c r="B947" i="1"/>
  <c r="W947" i="1" s="1"/>
  <c r="B935" i="1"/>
  <c r="W935" i="1" s="1"/>
  <c r="B923" i="1"/>
  <c r="W923" i="1" s="1"/>
  <c r="B911" i="1"/>
  <c r="W911" i="1" s="1"/>
  <c r="B899" i="1"/>
  <c r="W899" i="1" s="1"/>
  <c r="B887" i="1"/>
  <c r="W887" i="1" s="1"/>
  <c r="B875" i="1"/>
  <c r="W875" i="1" s="1"/>
  <c r="B863" i="1"/>
  <c r="W863" i="1" s="1"/>
  <c r="B851" i="1"/>
  <c r="W851" i="1" s="1"/>
  <c r="B839" i="1"/>
  <c r="W839" i="1" s="1"/>
  <c r="B815" i="1"/>
  <c r="W815" i="1" s="1"/>
  <c r="B816" i="1"/>
  <c r="W816" i="1" s="1"/>
  <c r="B803" i="1"/>
  <c r="W803" i="1" s="1"/>
  <c r="B791" i="1"/>
  <c r="W791" i="1" s="1"/>
  <c r="B779" i="1"/>
  <c r="W779" i="1" s="1"/>
  <c r="B767" i="1"/>
  <c r="W767" i="1" s="1"/>
  <c r="B754" i="1"/>
  <c r="W754" i="1" s="1"/>
  <c r="B742" i="1"/>
  <c r="W742" i="1" s="1"/>
  <c r="B730" i="1"/>
  <c r="W730" i="1" s="1"/>
  <c r="B718" i="1"/>
  <c r="W718" i="1" s="1"/>
  <c r="B705" i="1"/>
  <c r="W705" i="1" s="1"/>
  <c r="B693" i="1"/>
  <c r="W693" i="1" s="1"/>
  <c r="B681" i="1"/>
  <c r="W681" i="1" s="1"/>
  <c r="B669" i="1"/>
  <c r="W669" i="1" s="1"/>
  <c r="B659" i="1"/>
  <c r="W659" i="1" s="1"/>
  <c r="B647" i="1"/>
  <c r="W647" i="1" s="1"/>
  <c r="B635" i="1"/>
  <c r="W635" i="1" s="1"/>
  <c r="B623" i="1"/>
  <c r="W623" i="1" s="1"/>
  <c r="B609" i="1"/>
  <c r="W609" i="1" s="1"/>
  <c r="B597" i="1"/>
  <c r="W597" i="1" s="1"/>
  <c r="B586" i="1"/>
  <c r="W586" i="1" s="1"/>
  <c r="B573" i="1"/>
  <c r="W573" i="1" s="1"/>
  <c r="B561" i="1"/>
  <c r="W561" i="1" s="1"/>
  <c r="B549" i="1"/>
  <c r="W549" i="1" s="1"/>
  <c r="B537" i="1"/>
  <c r="W537" i="1" s="1"/>
  <c r="B524" i="1"/>
  <c r="W524" i="1" s="1"/>
  <c r="B512" i="1"/>
  <c r="W512" i="1" s="1"/>
  <c r="B500" i="1"/>
  <c r="W500" i="1" s="1"/>
  <c r="B489" i="1"/>
  <c r="W489" i="1" s="1"/>
  <c r="B474" i="1"/>
  <c r="W474" i="1" s="1"/>
  <c r="B462" i="1"/>
  <c r="W462" i="1" s="1"/>
  <c r="B448" i="1"/>
  <c r="W448" i="1" s="1"/>
  <c r="B436" i="1"/>
  <c r="W436" i="1" s="1"/>
  <c r="B424" i="1"/>
  <c r="W424" i="1" s="1"/>
  <c r="B412" i="1"/>
  <c r="W412" i="1" s="1"/>
  <c r="B400" i="1"/>
  <c r="W400" i="1" s="1"/>
  <c r="B388" i="1"/>
  <c r="W388" i="1" s="1"/>
  <c r="B376" i="1"/>
  <c r="W376" i="1" s="1"/>
  <c r="B364" i="1"/>
  <c r="W364" i="1" s="1"/>
  <c r="B352" i="1"/>
  <c r="W352" i="1" s="1"/>
  <c r="B340" i="1"/>
  <c r="W340" i="1" s="1"/>
  <c r="B328" i="1"/>
  <c r="W328" i="1" s="1"/>
  <c r="B316" i="1"/>
  <c r="W316" i="1" s="1"/>
  <c r="B304" i="1"/>
  <c r="W304" i="1" s="1"/>
  <c r="B290" i="1"/>
  <c r="W290" i="1" s="1"/>
  <c r="B278" i="1"/>
  <c r="W278" i="1" s="1"/>
  <c r="B267" i="1"/>
  <c r="W267" i="1" s="1"/>
  <c r="B254" i="1"/>
  <c r="W254" i="1" s="1"/>
  <c r="B242" i="1"/>
  <c r="W242" i="1" s="1"/>
  <c r="B230" i="1"/>
  <c r="W230" i="1" s="1"/>
  <c r="B218" i="1"/>
  <c r="W218" i="1" s="1"/>
  <c r="B206" i="1"/>
  <c r="W206" i="1" s="1"/>
  <c r="B194" i="1"/>
  <c r="W194" i="1" s="1"/>
  <c r="B168" i="1"/>
  <c r="W168" i="1" s="1"/>
  <c r="B156" i="1"/>
  <c r="W156" i="1" s="1"/>
  <c r="G363" i="1"/>
  <c r="G217" i="1"/>
  <c r="G188" i="1"/>
  <c r="G130" i="1"/>
  <c r="G80" i="1"/>
  <c r="G51" i="1"/>
  <c r="G743" i="1"/>
  <c r="G710" i="1"/>
  <c r="G678" i="1"/>
  <c r="G646" i="1"/>
  <c r="G618" i="1"/>
  <c r="G587" i="1"/>
  <c r="G558" i="1"/>
  <c r="G534" i="1"/>
  <c r="G509" i="1"/>
  <c r="G479" i="1"/>
  <c r="G459" i="1"/>
  <c r="G436" i="1"/>
  <c r="G409" i="1"/>
  <c r="G383" i="1"/>
  <c r="G340" i="1"/>
  <c r="G295" i="1"/>
  <c r="G275" i="1"/>
  <c r="G236" i="1"/>
  <c r="G169" i="1"/>
  <c r="G95" i="1"/>
  <c r="W1466" i="1"/>
  <c r="B1302" i="1"/>
  <c r="W1302" i="1" s="1"/>
  <c r="B1144" i="1"/>
  <c r="W1144" i="1" s="1"/>
  <c r="B994" i="1"/>
  <c r="W994" i="1" s="1"/>
  <c r="B939" i="1"/>
  <c r="W939" i="1" s="1"/>
  <c r="B910" i="1"/>
  <c r="W910" i="1" s="1"/>
  <c r="B880" i="1"/>
  <c r="W880" i="1" s="1"/>
  <c r="B856" i="1"/>
  <c r="W856" i="1" s="1"/>
  <c r="B834" i="1"/>
  <c r="W834" i="1" s="1"/>
  <c r="B811" i="1"/>
  <c r="W811" i="1" s="1"/>
  <c r="B794" i="1"/>
  <c r="W794" i="1" s="1"/>
  <c r="B772" i="1"/>
  <c r="W772" i="1" s="1"/>
  <c r="B749" i="1"/>
  <c r="W749" i="1" s="1"/>
  <c r="B729" i="1"/>
  <c r="W729" i="1" s="1"/>
  <c r="B709" i="1"/>
  <c r="W709" i="1" s="1"/>
  <c r="B687" i="1"/>
  <c r="W687" i="1" s="1"/>
  <c r="B665" i="1"/>
  <c r="W665" i="1" s="1"/>
  <c r="B650" i="1"/>
  <c r="W650" i="1" s="1"/>
  <c r="B628" i="1"/>
  <c r="W628" i="1" s="1"/>
  <c r="B604" i="1"/>
  <c r="W604" i="1" s="1"/>
  <c r="B585" i="1"/>
  <c r="W585" i="1" s="1"/>
  <c r="B565" i="1"/>
  <c r="W565" i="1" s="1"/>
  <c r="B543" i="1"/>
  <c r="W543" i="1" s="1"/>
  <c r="B521" i="1"/>
  <c r="W521" i="1" s="1"/>
  <c r="B505" i="1"/>
  <c r="W505" i="1" s="1"/>
  <c r="B480" i="1"/>
  <c r="W480" i="1" s="1"/>
  <c r="B465" i="1"/>
  <c r="W465" i="1" s="1"/>
  <c r="B445" i="1"/>
  <c r="W445" i="1" s="1"/>
  <c r="B429" i="1"/>
  <c r="W429" i="1" s="1"/>
  <c r="B409" i="1"/>
  <c r="W409" i="1" s="1"/>
  <c r="B393" i="1"/>
  <c r="W393" i="1" s="1"/>
  <c r="B373" i="1"/>
  <c r="W373" i="1" s="1"/>
  <c r="B357" i="1"/>
  <c r="W357" i="1" s="1"/>
  <c r="B337" i="1"/>
  <c r="W337" i="1" s="1"/>
  <c r="B321" i="1"/>
  <c r="W321" i="1" s="1"/>
  <c r="B298" i="1"/>
  <c r="W298" i="1" s="1"/>
  <c r="B283" i="1"/>
  <c r="W283" i="1" s="1"/>
  <c r="B263" i="1"/>
  <c r="W263" i="1" s="1"/>
  <c r="B247" i="1"/>
  <c r="W247" i="1" s="1"/>
  <c r="B227" i="1"/>
  <c r="W227" i="1" s="1"/>
  <c r="B211" i="1"/>
  <c r="W211" i="1" s="1"/>
  <c r="B177" i="1"/>
  <c r="W177" i="1" s="1"/>
  <c r="B161" i="1"/>
  <c r="W161" i="1" s="1"/>
  <c r="B1453" i="1"/>
  <c r="W1453" i="1" s="1"/>
  <c r="B1289" i="1"/>
  <c r="W1289" i="1" s="1"/>
  <c r="B1131" i="1"/>
  <c r="W1131" i="1" s="1"/>
  <c r="B982" i="1"/>
  <c r="W982" i="1" s="1"/>
  <c r="B938" i="1"/>
  <c r="W938" i="1" s="1"/>
  <c r="B879" i="1"/>
  <c r="W879" i="1" s="1"/>
  <c r="B855" i="1"/>
  <c r="W855" i="1" s="1"/>
  <c r="B832" i="1"/>
  <c r="W832" i="1" s="1"/>
  <c r="B810" i="1"/>
  <c r="W810" i="1" s="1"/>
  <c r="B790" i="1"/>
  <c r="W790" i="1" s="1"/>
  <c r="B771" i="1"/>
  <c r="W771" i="1" s="1"/>
  <c r="B748" i="1"/>
  <c r="W748" i="1" s="1"/>
  <c r="B726" i="1"/>
  <c r="W726" i="1" s="1"/>
  <c r="B708" i="1"/>
  <c r="W708" i="1" s="1"/>
  <c r="B686" i="1"/>
  <c r="W686" i="1" s="1"/>
  <c r="B646" i="1"/>
  <c r="W646" i="1" s="1"/>
  <c r="B627" i="1"/>
  <c r="W627" i="1" s="1"/>
  <c r="B603" i="1"/>
  <c r="W603" i="1" s="1"/>
  <c r="B582" i="1"/>
  <c r="W582" i="1" s="1"/>
  <c r="B564" i="1"/>
  <c r="W564" i="1" s="1"/>
  <c r="B520" i="1"/>
  <c r="W520" i="1" s="1"/>
  <c r="B504" i="1"/>
  <c r="W504" i="1" s="1"/>
  <c r="B451" i="1"/>
  <c r="W451" i="1" s="1"/>
  <c r="B444" i="1"/>
  <c r="W444" i="1" s="1"/>
  <c r="B392" i="1"/>
  <c r="W392" i="1" s="1"/>
  <c r="B336" i="1"/>
  <c r="W336" i="1" s="1"/>
  <c r="B246" i="1"/>
  <c r="W246" i="1" s="1"/>
  <c r="B478" i="1"/>
  <c r="W478" i="1" s="1"/>
  <c r="B371" i="1"/>
  <c r="W371" i="1" s="1"/>
  <c r="B261" i="1"/>
  <c r="W261" i="1" s="1"/>
  <c r="B159" i="1"/>
  <c r="W159" i="1" s="1"/>
  <c r="B662" i="1"/>
  <c r="W662" i="1" s="1"/>
  <c r="B540" i="1"/>
  <c r="W540" i="1" s="1"/>
  <c r="B477" i="1"/>
  <c r="W477" i="1" s="1"/>
  <c r="B334" i="1"/>
  <c r="W334" i="1" s="1"/>
  <c r="B260" i="1"/>
  <c r="W260" i="1" s="1"/>
  <c r="B619" i="1"/>
  <c r="W619" i="1" s="1"/>
  <c r="B441" i="1"/>
  <c r="W441" i="1" s="1"/>
  <c r="B313" i="1"/>
  <c r="W313" i="1" s="1"/>
  <c r="B203" i="1"/>
  <c r="W203" i="1" s="1"/>
  <c r="B516" i="1"/>
  <c r="W516" i="1" s="1"/>
  <c r="B348" i="1"/>
  <c r="W348" i="1" s="1"/>
  <c r="B172" i="1"/>
  <c r="W172" i="1" s="1"/>
  <c r="B457" i="1"/>
  <c r="W457" i="1" s="1"/>
  <c r="B257" i="1"/>
  <c r="W257" i="1" s="1"/>
  <c r="B486" i="1"/>
  <c r="W486" i="1" s="1"/>
  <c r="B309" i="1"/>
  <c r="W309" i="1" s="1"/>
  <c r="B907" i="1"/>
  <c r="W907" i="1" s="1"/>
  <c r="B664" i="1"/>
  <c r="W664" i="1" s="1"/>
  <c r="B542" i="1"/>
  <c r="W542" i="1" s="1"/>
  <c r="B479" i="1"/>
  <c r="W479" i="1" s="1"/>
  <c r="B408" i="1"/>
  <c r="W408" i="1" s="1"/>
  <c r="B262" i="1"/>
  <c r="W262" i="1" s="1"/>
  <c r="B319" i="1"/>
  <c r="W319" i="1" s="1"/>
  <c r="B746" i="1"/>
  <c r="W746" i="1" s="1"/>
  <c r="B406" i="1"/>
  <c r="W406" i="1" s="1"/>
  <c r="B578" i="1"/>
  <c r="W578" i="1" s="1"/>
  <c r="B349" i="1"/>
  <c r="W349" i="1" s="1"/>
  <c r="B496" i="1"/>
  <c r="W496" i="1" s="1"/>
  <c r="B202" i="1"/>
  <c r="W202" i="1" s="1"/>
  <c r="B311" i="1"/>
  <c r="W311" i="1" s="1"/>
  <c r="B382" i="1"/>
  <c r="W382" i="1" s="1"/>
  <c r="B167" i="1"/>
  <c r="W167" i="1" s="1"/>
  <c r="B1438" i="1"/>
  <c r="W1438" i="1" s="1"/>
  <c r="B1276" i="1"/>
  <c r="W1276" i="1" s="1"/>
  <c r="B1119" i="1"/>
  <c r="W1119" i="1" s="1"/>
  <c r="B974" i="1"/>
  <c r="W974" i="1" s="1"/>
  <c r="B934" i="1"/>
  <c r="W934" i="1" s="1"/>
  <c r="B904" i="1"/>
  <c r="W904" i="1" s="1"/>
  <c r="B878" i="1"/>
  <c r="W878" i="1" s="1"/>
  <c r="B854" i="1"/>
  <c r="W854" i="1" s="1"/>
  <c r="B831" i="1"/>
  <c r="W831" i="1" s="1"/>
  <c r="B809" i="1"/>
  <c r="W809" i="1" s="1"/>
  <c r="B787" i="1"/>
  <c r="W787" i="1" s="1"/>
  <c r="B770" i="1"/>
  <c r="W770" i="1" s="1"/>
  <c r="B747" i="1"/>
  <c r="W747" i="1" s="1"/>
  <c r="B725" i="1"/>
  <c r="W725" i="1" s="1"/>
  <c r="B704" i="1"/>
  <c r="W704" i="1" s="1"/>
  <c r="B685" i="1"/>
  <c r="W685" i="1" s="1"/>
  <c r="B663" i="1"/>
  <c r="W663" i="1" s="1"/>
  <c r="B643" i="1"/>
  <c r="W643" i="1" s="1"/>
  <c r="B626" i="1"/>
  <c r="W626" i="1" s="1"/>
  <c r="B602" i="1"/>
  <c r="W602" i="1" s="1"/>
  <c r="B581" i="1"/>
  <c r="W581" i="1" s="1"/>
  <c r="B560" i="1"/>
  <c r="W560" i="1" s="1"/>
  <c r="B541" i="1"/>
  <c r="W541" i="1" s="1"/>
  <c r="B519" i="1"/>
  <c r="W519" i="1" s="1"/>
  <c r="B503" i="1"/>
  <c r="W503" i="1" s="1"/>
  <c r="B467" i="1"/>
  <c r="W467" i="1" s="1"/>
  <c r="B297" i="1"/>
  <c r="W297" i="1" s="1"/>
  <c r="B601" i="1"/>
  <c r="W601" i="1" s="1"/>
  <c r="B387" i="1"/>
  <c r="W387" i="1" s="1"/>
  <c r="B224" i="1"/>
  <c r="W224" i="1" s="1"/>
  <c r="B483" i="1"/>
  <c r="W483" i="1" s="1"/>
  <c r="B223" i="1"/>
  <c r="W223" i="1" s="1"/>
  <c r="B440" i="1"/>
  <c r="W440" i="1" s="1"/>
  <c r="B222" i="1"/>
  <c r="W222" i="1" s="1"/>
  <c r="B367" i="1"/>
  <c r="W367" i="1" s="1"/>
  <c r="B418" i="1"/>
  <c r="W418" i="1" s="1"/>
  <c r="B217" i="1"/>
  <c r="W217" i="1" s="1"/>
  <c r="B1423" i="1"/>
  <c r="W1423" i="1" s="1"/>
  <c r="B1263" i="1"/>
  <c r="W1263" i="1" s="1"/>
  <c r="B1106" i="1"/>
  <c r="W1106" i="1" s="1"/>
  <c r="B970" i="1"/>
  <c r="W970" i="1" s="1"/>
  <c r="B931" i="1"/>
  <c r="W931" i="1" s="1"/>
  <c r="B903" i="1"/>
  <c r="W903" i="1" s="1"/>
  <c r="B874" i="1"/>
  <c r="W874" i="1" s="1"/>
  <c r="B850" i="1"/>
  <c r="W850" i="1" s="1"/>
  <c r="B830" i="1"/>
  <c r="W830" i="1" s="1"/>
  <c r="B808" i="1"/>
  <c r="W808" i="1" s="1"/>
  <c r="B786" i="1"/>
  <c r="W786" i="1" s="1"/>
  <c r="B766" i="1"/>
  <c r="W766" i="1" s="1"/>
  <c r="B701" i="1"/>
  <c r="W701" i="1" s="1"/>
  <c r="B579" i="1"/>
  <c r="W579" i="1" s="1"/>
  <c r="B351" i="1"/>
  <c r="W351" i="1" s="1"/>
  <c r="B497" i="1"/>
  <c r="W497" i="1" s="1"/>
  <c r="B333" i="1"/>
  <c r="W333" i="1" s="1"/>
  <c r="B533" i="1"/>
  <c r="W533" i="1" s="1"/>
  <c r="B312" i="1"/>
  <c r="W312" i="1" s="1"/>
  <c r="B347" i="1"/>
  <c r="W347" i="1" s="1"/>
  <c r="B201" i="1"/>
  <c r="W201" i="1" s="1"/>
  <c r="B289" i="1"/>
  <c r="W289" i="1" s="1"/>
  <c r="B1409" i="1"/>
  <c r="W1409" i="1" s="1"/>
  <c r="B1249" i="1"/>
  <c r="W1249" i="1" s="1"/>
  <c r="B1092" i="1"/>
  <c r="W1092" i="1" s="1"/>
  <c r="B963" i="1"/>
  <c r="W963" i="1" s="1"/>
  <c r="B928" i="1"/>
  <c r="W928" i="1" s="1"/>
  <c r="B902" i="1"/>
  <c r="W902" i="1" s="1"/>
  <c r="B871" i="1"/>
  <c r="W871" i="1" s="1"/>
  <c r="B847" i="1"/>
  <c r="W847" i="1" s="1"/>
  <c r="B827" i="1"/>
  <c r="W827" i="1" s="1"/>
  <c r="B807" i="1"/>
  <c r="W807" i="1" s="1"/>
  <c r="B785" i="1"/>
  <c r="W785" i="1" s="1"/>
  <c r="B763" i="1"/>
  <c r="W763" i="1" s="1"/>
  <c r="B745" i="1"/>
  <c r="W745" i="1" s="1"/>
  <c r="B723" i="1"/>
  <c r="W723" i="1" s="1"/>
  <c r="B700" i="1"/>
  <c r="W700" i="1" s="1"/>
  <c r="B680" i="1"/>
  <c r="W680" i="1" s="1"/>
  <c r="B661" i="1"/>
  <c r="W661" i="1" s="1"/>
  <c r="B641" i="1"/>
  <c r="W641" i="1" s="1"/>
  <c r="B556" i="1"/>
  <c r="W556" i="1" s="1"/>
  <c r="B369" i="1"/>
  <c r="W369" i="1" s="1"/>
  <c r="B420" i="1"/>
  <c r="W420" i="1" s="1"/>
  <c r="B258" i="1"/>
  <c r="W258" i="1" s="1"/>
  <c r="B403" i="1"/>
  <c r="W403" i="1" s="1"/>
  <c r="B171" i="1"/>
  <c r="W171" i="1" s="1"/>
  <c r="B253" i="1"/>
  <c r="W253" i="1" s="1"/>
  <c r="B1394" i="1"/>
  <c r="W1394" i="1" s="1"/>
  <c r="B1236" i="1"/>
  <c r="W1236" i="1" s="1"/>
  <c r="B1079" i="1"/>
  <c r="W1079" i="1" s="1"/>
  <c r="B962" i="1"/>
  <c r="W962" i="1" s="1"/>
  <c r="B927" i="1"/>
  <c r="W927" i="1" s="1"/>
  <c r="B898" i="1"/>
  <c r="W898" i="1" s="1"/>
  <c r="B870" i="1"/>
  <c r="W870" i="1" s="1"/>
  <c r="W846" i="1"/>
  <c r="B824" i="1"/>
  <c r="W824" i="1" s="1"/>
  <c r="B806" i="1"/>
  <c r="W806" i="1" s="1"/>
  <c r="B784" i="1"/>
  <c r="W784" i="1" s="1"/>
  <c r="B762" i="1"/>
  <c r="W762" i="1" s="1"/>
  <c r="B741" i="1"/>
  <c r="W741" i="1" s="1"/>
  <c r="B722" i="1"/>
  <c r="W722" i="1" s="1"/>
  <c r="B699" i="1"/>
  <c r="W699" i="1" s="1"/>
  <c r="B677" i="1"/>
  <c r="W677" i="1" s="1"/>
  <c r="B660" i="1"/>
  <c r="W660" i="1" s="1"/>
  <c r="B640" i="1"/>
  <c r="W640" i="1" s="1"/>
  <c r="B618" i="1"/>
  <c r="W618" i="1" s="1"/>
  <c r="B596" i="1"/>
  <c r="W596" i="1" s="1"/>
  <c r="B404" i="1"/>
  <c r="W404" i="1" s="1"/>
  <c r="B419" i="1"/>
  <c r="W419" i="1" s="1"/>
  <c r="B221" i="1"/>
  <c r="W221" i="1" s="1"/>
  <c r="B272" i="1"/>
  <c r="W272" i="1" s="1"/>
  <c r="B1381" i="1"/>
  <c r="W1381" i="1" s="1"/>
  <c r="B1223" i="1"/>
  <c r="W1223" i="1" s="1"/>
  <c r="B1066" i="1"/>
  <c r="W1066" i="1" s="1"/>
  <c r="B958" i="1"/>
  <c r="W958" i="1" s="1"/>
  <c r="B926" i="1"/>
  <c r="W926" i="1" s="1"/>
  <c r="B895" i="1"/>
  <c r="W895" i="1" s="1"/>
  <c r="B868" i="1"/>
  <c r="W868" i="1" s="1"/>
  <c r="B844" i="1"/>
  <c r="W844" i="1" s="1"/>
  <c r="B823" i="1"/>
  <c r="W823" i="1" s="1"/>
  <c r="B802" i="1"/>
  <c r="W802" i="1" s="1"/>
  <c r="B783" i="1"/>
  <c r="W783" i="1" s="1"/>
  <c r="B761" i="1"/>
  <c r="W761" i="1" s="1"/>
  <c r="B738" i="1"/>
  <c r="W738" i="1" s="1"/>
  <c r="B721" i="1"/>
  <c r="W721" i="1" s="1"/>
  <c r="B698" i="1"/>
  <c r="W698" i="1" s="1"/>
  <c r="B676" i="1"/>
  <c r="W676" i="1" s="1"/>
  <c r="B658" i="1"/>
  <c r="W658" i="1" s="1"/>
  <c r="B639" i="1"/>
  <c r="W639" i="1" s="1"/>
  <c r="B617" i="1"/>
  <c r="W617" i="1" s="1"/>
  <c r="B580" i="1"/>
  <c r="W580" i="1" s="1"/>
  <c r="B576" i="1"/>
  <c r="W576" i="1" s="1"/>
  <c r="B554" i="1"/>
  <c r="W554" i="1" s="1"/>
  <c r="B532" i="1"/>
  <c r="W532" i="1" s="1"/>
  <c r="B439" i="1"/>
  <c r="W439" i="1" s="1"/>
  <c r="B237" i="1"/>
  <c r="W237" i="1" s="1"/>
  <c r="B200" i="1"/>
  <c r="W200" i="1" s="1"/>
  <c r="B1368" i="1"/>
  <c r="W1368" i="1" s="1"/>
  <c r="B1210" i="1"/>
  <c r="W1210" i="1" s="1"/>
  <c r="B1055" i="1"/>
  <c r="W1055" i="1" s="1"/>
  <c r="B951" i="1"/>
  <c r="W951" i="1" s="1"/>
  <c r="B922" i="1"/>
  <c r="W922" i="1" s="1"/>
  <c r="B892" i="1"/>
  <c r="W892" i="1" s="1"/>
  <c r="B867" i="1"/>
  <c r="W867" i="1" s="1"/>
  <c r="B843" i="1"/>
  <c r="W843" i="1" s="1"/>
  <c r="B822" i="1"/>
  <c r="W822" i="1" s="1"/>
  <c r="B801" i="1"/>
  <c r="W801" i="1" s="1"/>
  <c r="B782" i="1"/>
  <c r="W782" i="1" s="1"/>
  <c r="B760" i="1"/>
  <c r="W760" i="1" s="1"/>
  <c r="B737" i="1"/>
  <c r="W737" i="1" s="1"/>
  <c r="B717" i="1"/>
  <c r="W717" i="1" s="1"/>
  <c r="B697" i="1"/>
  <c r="W697" i="1" s="1"/>
  <c r="B675" i="1"/>
  <c r="W675" i="1" s="1"/>
  <c r="B655" i="1"/>
  <c r="W655" i="1" s="1"/>
  <c r="B638" i="1"/>
  <c r="W638" i="1" s="1"/>
  <c r="B614" i="1"/>
  <c r="W614" i="1" s="1"/>
  <c r="B593" i="1"/>
  <c r="W593" i="1" s="1"/>
  <c r="B572" i="1"/>
  <c r="W572" i="1" s="1"/>
  <c r="B553" i="1"/>
  <c r="W553" i="1" s="1"/>
  <c r="B531" i="1"/>
  <c r="W531" i="1" s="1"/>
  <c r="B434" i="1"/>
  <c r="W434" i="1" s="1"/>
  <c r="B1355" i="1"/>
  <c r="W1355" i="1" s="1"/>
  <c r="B1197" i="1"/>
  <c r="W1197" i="1" s="1"/>
  <c r="B1041" i="1"/>
  <c r="W1041" i="1" s="1"/>
  <c r="B950" i="1"/>
  <c r="W950" i="1" s="1"/>
  <c r="B919" i="1"/>
  <c r="W919" i="1" s="1"/>
  <c r="B891" i="1"/>
  <c r="W891" i="1" s="1"/>
  <c r="B866" i="1"/>
  <c r="W866" i="1" s="1"/>
  <c r="B842" i="1"/>
  <c r="W842" i="1" s="1"/>
  <c r="B821" i="1"/>
  <c r="W821" i="1" s="1"/>
  <c r="B800" i="1"/>
  <c r="W800" i="1" s="1"/>
  <c r="B778" i="1"/>
  <c r="W778" i="1" s="1"/>
  <c r="B759" i="1"/>
  <c r="W759" i="1" s="1"/>
  <c r="B736" i="1"/>
  <c r="W736" i="1" s="1"/>
  <c r="B714" i="1"/>
  <c r="W714" i="1" s="1"/>
  <c r="B696" i="1"/>
  <c r="W696" i="1" s="1"/>
  <c r="B674" i="1"/>
  <c r="W674" i="1" s="1"/>
  <c r="B654" i="1"/>
  <c r="W654" i="1" s="1"/>
  <c r="B634" i="1"/>
  <c r="W634" i="1" s="1"/>
  <c r="B613" i="1"/>
  <c r="W613" i="1" s="1"/>
  <c r="B592" i="1"/>
  <c r="W592" i="1" s="1"/>
  <c r="B569" i="1"/>
  <c r="W569" i="1" s="1"/>
  <c r="B552" i="1"/>
  <c r="W552" i="1" s="1"/>
  <c r="B530" i="1"/>
  <c r="W530" i="1" s="1"/>
  <c r="B509" i="1"/>
  <c r="W509" i="1" s="1"/>
  <c r="B494" i="1"/>
  <c r="W494" i="1" s="1"/>
  <c r="B471" i="1"/>
  <c r="W471" i="1" s="1"/>
  <c r="B455" i="1"/>
  <c r="W455" i="1" s="1"/>
  <c r="B432" i="1"/>
  <c r="W432" i="1" s="1"/>
  <c r="B417" i="1"/>
  <c r="W417" i="1" s="1"/>
  <c r="B397" i="1"/>
  <c r="W397" i="1" s="1"/>
  <c r="B381" i="1"/>
  <c r="W381" i="1" s="1"/>
  <c r="B361" i="1"/>
  <c r="W361" i="1" s="1"/>
  <c r="B345" i="1"/>
  <c r="W345" i="1" s="1"/>
  <c r="B325" i="1"/>
  <c r="W325" i="1" s="1"/>
  <c r="B308" i="1"/>
  <c r="W308" i="1" s="1"/>
  <c r="B287" i="1"/>
  <c r="W287" i="1" s="1"/>
  <c r="B271" i="1"/>
  <c r="W271" i="1" s="1"/>
  <c r="B251" i="1"/>
  <c r="W251" i="1" s="1"/>
  <c r="B235" i="1"/>
  <c r="W235" i="1" s="1"/>
  <c r="B215" i="1"/>
  <c r="W215" i="1" s="1"/>
  <c r="B199" i="1"/>
  <c r="W199" i="1" s="1"/>
  <c r="B165" i="1"/>
  <c r="W165" i="1" s="1"/>
  <c r="B234" i="1"/>
  <c r="W234" i="1" s="1"/>
  <c r="B198" i="1"/>
  <c r="W198" i="1" s="1"/>
  <c r="B197" i="1"/>
  <c r="W197" i="1" s="1"/>
  <c r="B1157" i="1"/>
  <c r="W1157" i="1" s="1"/>
  <c r="B858" i="1"/>
  <c r="W858" i="1" s="1"/>
  <c r="B795" i="1"/>
  <c r="W795" i="1" s="1"/>
  <c r="B733" i="1"/>
  <c r="W733" i="1" s="1"/>
  <c r="B668" i="1"/>
  <c r="W668" i="1" s="1"/>
  <c r="B605" i="1"/>
  <c r="W605" i="1" s="1"/>
  <c r="B544" i="1"/>
  <c r="W544" i="1" s="1"/>
  <c r="B468" i="1"/>
  <c r="W468" i="1" s="1"/>
  <c r="B411" i="1"/>
  <c r="W411" i="1" s="1"/>
  <c r="B339" i="1"/>
  <c r="W339" i="1" s="1"/>
  <c r="B266" i="1"/>
  <c r="W266" i="1" s="1"/>
  <c r="B193" i="1"/>
  <c r="W193" i="1" s="1"/>
  <c r="B372" i="1"/>
  <c r="W372" i="1" s="1"/>
  <c r="B282" i="1"/>
  <c r="W282" i="1" s="1"/>
  <c r="B160" i="1"/>
  <c r="W160" i="1" s="1"/>
  <c r="B407" i="1"/>
  <c r="W407" i="1" s="1"/>
  <c r="B281" i="1"/>
  <c r="W281" i="1" s="1"/>
  <c r="B175" i="1"/>
  <c r="W175" i="1" s="1"/>
  <c r="B642" i="1"/>
  <c r="W642" i="1" s="1"/>
  <c r="B499" i="1"/>
  <c r="W499" i="1" s="1"/>
  <c r="B442" i="1"/>
  <c r="W442" i="1" s="1"/>
  <c r="B315" i="1"/>
  <c r="W315" i="1" s="1"/>
  <c r="B241" i="1"/>
  <c r="W241" i="1" s="1"/>
  <c r="B600" i="1"/>
  <c r="W600" i="1" s="1"/>
  <c r="B421" i="1"/>
  <c r="W421" i="1" s="1"/>
  <c r="B275" i="1"/>
  <c r="W275" i="1" s="1"/>
  <c r="B173" i="1"/>
  <c r="W173" i="1" s="1"/>
  <c r="B482" i="1"/>
  <c r="W482" i="1" s="1"/>
  <c r="B332" i="1"/>
  <c r="W332" i="1" s="1"/>
  <c r="B515" i="1"/>
  <c r="W515" i="1" s="1"/>
  <c r="B331" i="1"/>
  <c r="W331" i="1" s="1"/>
  <c r="B456" i="1"/>
  <c r="W456" i="1" s="1"/>
  <c r="B346" i="1"/>
  <c r="W346" i="1" s="1"/>
  <c r="B1342" i="1"/>
  <c r="W1342" i="1" s="1"/>
  <c r="B1183" i="1"/>
  <c r="W1183" i="1" s="1"/>
  <c r="B1030" i="1"/>
  <c r="W1030" i="1" s="1"/>
  <c r="B946" i="1"/>
  <c r="W946" i="1" s="1"/>
  <c r="B916" i="1"/>
  <c r="W916" i="1" s="1"/>
  <c r="B890" i="1"/>
  <c r="W890" i="1" s="1"/>
  <c r="B862" i="1"/>
  <c r="W862" i="1" s="1"/>
  <c r="B838" i="1"/>
  <c r="W838" i="1" s="1"/>
  <c r="B820" i="1"/>
  <c r="W820" i="1" s="1"/>
  <c r="B797" i="1"/>
  <c r="W797" i="1" s="1"/>
  <c r="B775" i="1"/>
  <c r="W775" i="1" s="1"/>
  <c r="B758" i="1"/>
  <c r="W758" i="1" s="1"/>
  <c r="B735" i="1"/>
  <c r="W735" i="1" s="1"/>
  <c r="B712" i="1"/>
  <c r="W712" i="1" s="1"/>
  <c r="B692" i="1"/>
  <c r="W692" i="1" s="1"/>
  <c r="B673" i="1"/>
  <c r="W673" i="1" s="1"/>
  <c r="B653" i="1"/>
  <c r="W653" i="1" s="1"/>
  <c r="B631" i="1"/>
  <c r="W631" i="1" s="1"/>
  <c r="B612" i="1"/>
  <c r="W612" i="1" s="1"/>
  <c r="B591" i="1"/>
  <c r="W591" i="1" s="1"/>
  <c r="B568" i="1"/>
  <c r="W568" i="1" s="1"/>
  <c r="B548" i="1"/>
  <c r="W548" i="1" s="1"/>
  <c r="B529" i="1"/>
  <c r="W529" i="1" s="1"/>
  <c r="B508" i="1"/>
  <c r="W508" i="1" s="1"/>
  <c r="B493" i="1"/>
  <c r="W493" i="1" s="1"/>
  <c r="B470" i="1"/>
  <c r="W470" i="1" s="1"/>
  <c r="B454" i="1"/>
  <c r="W454" i="1" s="1"/>
  <c r="B435" i="1"/>
  <c r="W435" i="1" s="1"/>
  <c r="B416" i="1"/>
  <c r="W416" i="1" s="1"/>
  <c r="B396" i="1"/>
  <c r="W396" i="1" s="1"/>
  <c r="B380" i="1"/>
  <c r="W380" i="1" s="1"/>
  <c r="B360" i="1"/>
  <c r="W360" i="1" s="1"/>
  <c r="B344" i="1"/>
  <c r="W344" i="1" s="1"/>
  <c r="B324" i="1"/>
  <c r="W324" i="1" s="1"/>
  <c r="B307" i="1"/>
  <c r="W307" i="1" s="1"/>
  <c r="B286" i="1"/>
  <c r="W286" i="1" s="1"/>
  <c r="B270" i="1"/>
  <c r="W270" i="1" s="1"/>
  <c r="B250" i="1"/>
  <c r="W250" i="1" s="1"/>
  <c r="B214" i="1"/>
  <c r="W214" i="1" s="1"/>
  <c r="B164" i="1"/>
  <c r="W164" i="1" s="1"/>
  <c r="B1316" i="1"/>
  <c r="W1316" i="1" s="1"/>
  <c r="B883" i="1"/>
  <c r="W883" i="1" s="1"/>
  <c r="B814" i="1"/>
  <c r="W814" i="1" s="1"/>
  <c r="B750" i="1"/>
  <c r="W750" i="1" s="1"/>
  <c r="B688" i="1"/>
  <c r="W688" i="1" s="1"/>
  <c r="B615" i="1"/>
  <c r="W615" i="1" s="1"/>
  <c r="B566" i="1"/>
  <c r="W566" i="1" s="1"/>
  <c r="B488" i="1"/>
  <c r="W488" i="1" s="1"/>
  <c r="B430" i="1"/>
  <c r="W430" i="1" s="1"/>
  <c r="B375" i="1"/>
  <c r="W375" i="1" s="1"/>
  <c r="B322" i="1"/>
  <c r="W322" i="1" s="1"/>
  <c r="B284" i="1"/>
  <c r="W284" i="1" s="1"/>
  <c r="B212" i="1"/>
  <c r="W212" i="1" s="1"/>
  <c r="B428" i="1"/>
  <c r="W428" i="1" s="1"/>
  <c r="B320" i="1"/>
  <c r="W320" i="1" s="1"/>
  <c r="B176" i="1"/>
  <c r="W176" i="1" s="1"/>
  <c r="B427" i="1"/>
  <c r="W427" i="1" s="1"/>
  <c r="B355" i="1"/>
  <c r="W355" i="1" s="1"/>
  <c r="B225" i="1"/>
  <c r="W225" i="1" s="1"/>
  <c r="B684" i="1"/>
  <c r="W684" i="1" s="1"/>
  <c r="B557" i="1"/>
  <c r="W557" i="1" s="1"/>
  <c r="B461" i="1"/>
  <c r="W461" i="1" s="1"/>
  <c r="B296" i="1"/>
  <c r="W296" i="1" s="1"/>
  <c r="B174" i="1"/>
  <c r="W174" i="1" s="1"/>
  <c r="B517" i="1"/>
  <c r="W517" i="1" s="1"/>
  <c r="B405" i="1"/>
  <c r="W405" i="1" s="1"/>
  <c r="B295" i="1"/>
  <c r="W295" i="1" s="1"/>
  <c r="B577" i="1"/>
  <c r="W577" i="1" s="1"/>
  <c r="B368" i="1"/>
  <c r="W368" i="1" s="1"/>
  <c r="B274" i="1"/>
  <c r="W274" i="1" s="1"/>
  <c r="B481" i="1"/>
  <c r="W481" i="1" s="1"/>
  <c r="B273" i="1"/>
  <c r="W273" i="1" s="1"/>
  <c r="B511" i="1"/>
  <c r="W511" i="1" s="1"/>
  <c r="B327" i="1"/>
  <c r="W327" i="1" s="1"/>
  <c r="B1320" i="1"/>
  <c r="W1320" i="1" s="1"/>
  <c r="B1170" i="1"/>
  <c r="W1170" i="1" s="1"/>
  <c r="B1018" i="1"/>
  <c r="W1018" i="1" s="1"/>
  <c r="B943" i="1"/>
  <c r="W943" i="1" s="1"/>
  <c r="B915" i="1"/>
  <c r="W915" i="1" s="1"/>
  <c r="B886" i="1"/>
  <c r="W886" i="1" s="1"/>
  <c r="B859" i="1"/>
  <c r="W859" i="1" s="1"/>
  <c r="B836" i="1"/>
  <c r="W836" i="1" s="1"/>
  <c r="B819" i="1"/>
  <c r="W819" i="1" s="1"/>
  <c r="B796" i="1"/>
  <c r="W796" i="1" s="1"/>
  <c r="B774" i="1"/>
  <c r="W774" i="1" s="1"/>
  <c r="B753" i="1"/>
  <c r="W753" i="1" s="1"/>
  <c r="B734" i="1"/>
  <c r="W734" i="1" s="1"/>
  <c r="B711" i="1"/>
  <c r="W711" i="1" s="1"/>
  <c r="B689" i="1"/>
  <c r="W689" i="1" s="1"/>
  <c r="B672" i="1"/>
  <c r="W672" i="1" s="1"/>
  <c r="B652" i="1"/>
  <c r="W652" i="1" s="1"/>
  <c r="B616" i="1"/>
  <c r="W616" i="1" s="1"/>
  <c r="B608" i="1"/>
  <c r="W608" i="1" s="1"/>
  <c r="B590" i="1"/>
  <c r="W590" i="1" s="1"/>
  <c r="B567" i="1"/>
  <c r="W567" i="1" s="1"/>
  <c r="B545" i="1"/>
  <c r="W545" i="1" s="1"/>
  <c r="B528" i="1"/>
  <c r="W528" i="1" s="1"/>
  <c r="B507" i="1"/>
  <c r="W507" i="1" s="1"/>
  <c r="B492" i="1"/>
  <c r="W492" i="1" s="1"/>
  <c r="B469" i="1"/>
  <c r="W469" i="1" s="1"/>
  <c r="B453" i="1"/>
  <c r="W453" i="1" s="1"/>
  <c r="B431" i="1"/>
  <c r="W431" i="1" s="1"/>
  <c r="B415" i="1"/>
  <c r="W415" i="1" s="1"/>
  <c r="B395" i="1"/>
  <c r="W395" i="1" s="1"/>
  <c r="B379" i="1"/>
  <c r="W379" i="1" s="1"/>
  <c r="B359" i="1"/>
  <c r="W359" i="1" s="1"/>
  <c r="B343" i="1"/>
  <c r="W343" i="1" s="1"/>
  <c r="B323" i="1"/>
  <c r="W323" i="1" s="1"/>
  <c r="B306" i="1"/>
  <c r="W306" i="1" s="1"/>
  <c r="B285" i="1"/>
  <c r="W285" i="1" s="1"/>
  <c r="B269" i="1"/>
  <c r="W269" i="1" s="1"/>
  <c r="B249" i="1"/>
  <c r="W249" i="1" s="1"/>
  <c r="B233" i="1"/>
  <c r="W233" i="1" s="1"/>
  <c r="B213" i="1"/>
  <c r="W213" i="1" s="1"/>
  <c r="B163" i="1"/>
  <c r="W163" i="1" s="1"/>
  <c r="B940" i="1"/>
  <c r="W940" i="1" s="1"/>
  <c r="B914" i="1"/>
  <c r="W914" i="1" s="1"/>
  <c r="B835" i="1"/>
  <c r="W835" i="1" s="1"/>
  <c r="B773" i="1"/>
  <c r="W773" i="1" s="1"/>
  <c r="B710" i="1"/>
  <c r="W710" i="1" s="1"/>
  <c r="B651" i="1"/>
  <c r="W651" i="1" s="1"/>
  <c r="B589" i="1"/>
  <c r="W589" i="1" s="1"/>
  <c r="B506" i="1"/>
  <c r="W506" i="1" s="1"/>
  <c r="B447" i="1"/>
  <c r="W447" i="1" s="1"/>
  <c r="B394" i="1"/>
  <c r="W394" i="1" s="1"/>
  <c r="B358" i="1"/>
  <c r="W358" i="1" s="1"/>
  <c r="B303" i="1"/>
  <c r="W303" i="1" s="1"/>
  <c r="B229" i="1"/>
  <c r="W229" i="1" s="1"/>
  <c r="B162" i="1"/>
  <c r="W162" i="1" s="1"/>
  <c r="B356" i="1"/>
  <c r="W356" i="1" s="1"/>
  <c r="B300" i="1"/>
  <c r="W300" i="1" s="1"/>
  <c r="B210" i="1"/>
  <c r="W210" i="1" s="1"/>
  <c r="B443" i="1"/>
  <c r="W443" i="1" s="1"/>
  <c r="B335" i="1"/>
  <c r="W335" i="1" s="1"/>
  <c r="B245" i="1"/>
  <c r="W245" i="1" s="1"/>
  <c r="B724" i="1"/>
  <c r="W724" i="1" s="1"/>
  <c r="B518" i="1"/>
  <c r="W518" i="1" s="1"/>
  <c r="B423" i="1"/>
  <c r="W423" i="1" s="1"/>
  <c r="B277" i="1"/>
  <c r="W277" i="1" s="1"/>
  <c r="B155" i="1"/>
  <c r="W155" i="1" s="1"/>
  <c r="B536" i="1"/>
  <c r="W536" i="1" s="1"/>
  <c r="B385" i="1"/>
  <c r="W385" i="1" s="1"/>
  <c r="B259" i="1"/>
  <c r="W259" i="1" s="1"/>
  <c r="B555" i="1"/>
  <c r="W555" i="1" s="1"/>
  <c r="B384" i="1"/>
  <c r="W384" i="1" s="1"/>
  <c r="B294" i="1"/>
  <c r="W294" i="1" s="1"/>
  <c r="B495" i="1"/>
  <c r="W495" i="1" s="1"/>
  <c r="B293" i="1"/>
  <c r="W293" i="1" s="1"/>
  <c r="B473" i="1"/>
  <c r="W473" i="1" s="1"/>
  <c r="B363" i="1"/>
  <c r="W363" i="1" s="1"/>
  <c r="B1006" i="1"/>
  <c r="W1006" i="1" s="1"/>
  <c r="B523" i="1"/>
  <c r="W523" i="1" s="1"/>
  <c r="B248" i="1"/>
  <c r="W248" i="1" s="1"/>
  <c r="B226" i="1"/>
  <c r="W226" i="1" s="1"/>
  <c r="B391" i="1"/>
  <c r="W391" i="1" s="1"/>
  <c r="B209" i="1"/>
  <c r="W209" i="1" s="1"/>
  <c r="B622" i="1"/>
  <c r="W622" i="1" s="1"/>
  <c r="B370" i="1"/>
  <c r="W370" i="1" s="1"/>
  <c r="B205" i="1"/>
  <c r="W205" i="1" s="1"/>
  <c r="B459" i="1"/>
  <c r="W459" i="1" s="1"/>
  <c r="B239" i="1"/>
  <c r="W239" i="1" s="1"/>
  <c r="B458" i="1"/>
  <c r="W458" i="1" s="1"/>
  <c r="B238" i="1"/>
  <c r="W238" i="1" s="1"/>
  <c r="B383" i="1"/>
  <c r="W383" i="1" s="1"/>
  <c r="B399" i="1"/>
  <c r="W399" i="1" s="1"/>
  <c r="B236" i="1"/>
  <c r="W236" i="1" s="1"/>
  <c r="B180" i="1"/>
  <c r="W180" i="1" s="1"/>
  <c r="B144" i="1"/>
  <c r="W144" i="1" s="1"/>
  <c r="B132" i="1"/>
  <c r="W132" i="1" s="1"/>
  <c r="B120" i="1"/>
  <c r="W120" i="1" s="1"/>
  <c r="B107" i="1"/>
  <c r="W107" i="1" s="1"/>
  <c r="B95" i="1"/>
  <c r="W95" i="1" s="1"/>
  <c r="B83" i="1"/>
  <c r="W83" i="1" s="1"/>
  <c r="B45" i="1"/>
  <c r="W45" i="1" s="1"/>
  <c r="B59" i="1"/>
  <c r="W59" i="1" s="1"/>
  <c r="B47" i="1"/>
  <c r="W47" i="1" s="1"/>
  <c r="B35" i="1"/>
  <c r="W35" i="1" s="1"/>
  <c r="B22" i="1"/>
  <c r="W22" i="1" s="1"/>
  <c r="B10" i="1"/>
  <c r="W10" i="1" s="1"/>
  <c r="B191" i="1"/>
  <c r="W191" i="1" s="1"/>
  <c r="B179" i="1"/>
  <c r="W179" i="1" s="1"/>
  <c r="B143" i="1"/>
  <c r="W143" i="1" s="1"/>
  <c r="B131" i="1"/>
  <c r="W131" i="1" s="1"/>
  <c r="B119" i="1"/>
  <c r="W119" i="1" s="1"/>
  <c r="B106" i="1"/>
  <c r="W106" i="1" s="1"/>
  <c r="B94" i="1"/>
  <c r="W94" i="1" s="1"/>
  <c r="B82" i="1"/>
  <c r="W82" i="1" s="1"/>
  <c r="B70" i="1"/>
  <c r="W70" i="1" s="1"/>
  <c r="B58" i="1"/>
  <c r="W58" i="1" s="1"/>
  <c r="B46" i="1"/>
  <c r="W46" i="1" s="1"/>
  <c r="B33" i="1"/>
  <c r="W33" i="1" s="1"/>
  <c r="B21" i="1"/>
  <c r="W21" i="1" s="1"/>
  <c r="B9" i="1"/>
  <c r="W9" i="1" s="1"/>
  <c r="B190" i="1"/>
  <c r="W190" i="1" s="1"/>
  <c r="B178" i="1"/>
  <c r="W178" i="1" s="1"/>
  <c r="B142" i="1"/>
  <c r="W142" i="1" s="1"/>
  <c r="B130" i="1"/>
  <c r="W130" i="1" s="1"/>
  <c r="B118" i="1"/>
  <c r="W118" i="1" s="1"/>
  <c r="B105" i="1"/>
  <c r="W105" i="1" s="1"/>
  <c r="B93" i="1"/>
  <c r="W93" i="1" s="1"/>
  <c r="B81" i="1"/>
  <c r="W81" i="1" s="1"/>
  <c r="B69" i="1"/>
  <c r="W69" i="1" s="1"/>
  <c r="B57" i="1"/>
  <c r="W57" i="1" s="1"/>
  <c r="B34" i="1"/>
  <c r="W34" i="1" s="1"/>
  <c r="B32" i="1"/>
  <c r="W32" i="1" s="1"/>
  <c r="B20" i="1"/>
  <c r="W20" i="1" s="1"/>
  <c r="B8" i="1"/>
  <c r="W8" i="1" s="1"/>
  <c r="B189" i="1"/>
  <c r="W189" i="1" s="1"/>
  <c r="B153" i="1"/>
  <c r="W153" i="1" s="1"/>
  <c r="B141" i="1"/>
  <c r="W141" i="1" s="1"/>
  <c r="B129" i="1"/>
  <c r="W129" i="1" s="1"/>
  <c r="B104" i="1"/>
  <c r="W104" i="1" s="1"/>
  <c r="B92" i="1"/>
  <c r="W92" i="1" s="1"/>
  <c r="B80" i="1"/>
  <c r="W80" i="1" s="1"/>
  <c r="B68" i="1"/>
  <c r="W68" i="1" s="1"/>
  <c r="B56" i="1"/>
  <c r="W56" i="1" s="1"/>
  <c r="B31" i="1"/>
  <c r="W31" i="1" s="1"/>
  <c r="B19" i="1"/>
  <c r="W19" i="1" s="1"/>
  <c r="B152" i="1"/>
  <c r="W152" i="1" s="1"/>
  <c r="B113" i="1"/>
  <c r="W113" i="1" s="1"/>
  <c r="B91" i="1"/>
  <c r="W91" i="1" s="1"/>
  <c r="B67" i="1"/>
  <c r="W67" i="1" s="1"/>
  <c r="B43" i="1"/>
  <c r="W43" i="1" s="1"/>
  <c r="B18" i="1"/>
  <c r="W18" i="1" s="1"/>
  <c r="B187" i="1"/>
  <c r="W187" i="1" s="1"/>
  <c r="B139" i="1"/>
  <c r="W139" i="1" s="1"/>
  <c r="B112" i="1"/>
  <c r="W112" i="1" s="1"/>
  <c r="B90" i="1"/>
  <c r="W90" i="1" s="1"/>
  <c r="B66" i="1"/>
  <c r="W66" i="1" s="1"/>
  <c r="B42" i="1"/>
  <c r="W42" i="1" s="1"/>
  <c r="B5" i="1"/>
  <c r="W5" i="1" s="1"/>
  <c r="B150" i="1"/>
  <c r="W150" i="1" s="1"/>
  <c r="B138" i="1"/>
  <c r="W138" i="1" s="1"/>
  <c r="B101" i="1"/>
  <c r="W101" i="1" s="1"/>
  <c r="B77" i="1"/>
  <c r="W77" i="1" s="1"/>
  <c r="B53" i="1"/>
  <c r="W53" i="1" s="1"/>
  <c r="B28" i="1"/>
  <c r="W28" i="1" s="1"/>
  <c r="B4" i="1"/>
  <c r="W4" i="1" s="1"/>
  <c r="B185" i="1"/>
  <c r="W185" i="1" s="1"/>
  <c r="B117" i="1"/>
  <c r="W117" i="1" s="1"/>
  <c r="B44" i="1"/>
  <c r="W44" i="1" s="1"/>
  <c r="B7" i="1"/>
  <c r="W7" i="1" s="1"/>
  <c r="B188" i="1"/>
  <c r="W188" i="1" s="1"/>
  <c r="B140" i="1"/>
  <c r="W140" i="1" s="1"/>
  <c r="B128" i="1"/>
  <c r="W128" i="1" s="1"/>
  <c r="B103" i="1"/>
  <c r="W103" i="1" s="1"/>
  <c r="B79" i="1"/>
  <c r="W79" i="1" s="1"/>
  <c r="B55" i="1"/>
  <c r="W55" i="1" s="1"/>
  <c r="B30" i="1"/>
  <c r="W30" i="1" s="1"/>
  <c r="B6" i="1"/>
  <c r="W6" i="1" s="1"/>
  <c r="B151" i="1"/>
  <c r="W151" i="1" s="1"/>
  <c r="B127" i="1"/>
  <c r="W127" i="1" s="1"/>
  <c r="B102" i="1"/>
  <c r="W102" i="1" s="1"/>
  <c r="B78" i="1"/>
  <c r="W78" i="1" s="1"/>
  <c r="B54" i="1"/>
  <c r="W54" i="1" s="1"/>
  <c r="B29" i="1"/>
  <c r="W29" i="1" s="1"/>
  <c r="B17" i="1"/>
  <c r="W17" i="1" s="1"/>
  <c r="B186" i="1"/>
  <c r="W186" i="1" s="1"/>
  <c r="B126" i="1"/>
  <c r="W126" i="1" s="1"/>
  <c r="B111" i="1"/>
  <c r="W111" i="1" s="1"/>
  <c r="B89" i="1"/>
  <c r="W89" i="1" s="1"/>
  <c r="B65" i="1"/>
  <c r="W65" i="1" s="1"/>
  <c r="B41" i="1"/>
  <c r="W41" i="1" s="1"/>
  <c r="B16" i="1"/>
  <c r="W16" i="1" s="1"/>
  <c r="B149" i="1"/>
  <c r="W149" i="1" s="1"/>
  <c r="B123" i="1"/>
  <c r="W123" i="1" s="1"/>
  <c r="B96" i="1"/>
  <c r="W96" i="1" s="1"/>
  <c r="B63" i="1"/>
  <c r="W63" i="1" s="1"/>
  <c r="B37" i="1"/>
  <c r="W37" i="1" s="1"/>
  <c r="B3" i="1"/>
  <c r="W3" i="1" s="1"/>
  <c r="B148" i="1"/>
  <c r="W148" i="1" s="1"/>
  <c r="B122" i="1"/>
  <c r="W122" i="1" s="1"/>
  <c r="B88" i="1"/>
  <c r="W88" i="1" s="1"/>
  <c r="B62" i="1"/>
  <c r="W62" i="1" s="1"/>
  <c r="B36" i="1"/>
  <c r="W36" i="1" s="1"/>
  <c r="B147" i="1"/>
  <c r="W147" i="1" s="1"/>
  <c r="B121" i="1"/>
  <c r="W121" i="1" s="1"/>
  <c r="B87" i="1"/>
  <c r="W87" i="1" s="1"/>
  <c r="B61" i="1"/>
  <c r="W61" i="1" s="1"/>
  <c r="B27" i="1"/>
  <c r="W27" i="1" s="1"/>
  <c r="B146" i="1"/>
  <c r="W146" i="1" s="1"/>
  <c r="B116" i="1"/>
  <c r="W116" i="1" s="1"/>
  <c r="B86" i="1"/>
  <c r="W86" i="1" s="1"/>
  <c r="B60" i="1"/>
  <c r="W60" i="1" s="1"/>
  <c r="B26" i="1"/>
  <c r="W26" i="1" s="1"/>
  <c r="B145" i="1"/>
  <c r="W145" i="1" s="1"/>
  <c r="B52" i="1"/>
  <c r="W52" i="1" s="1"/>
  <c r="B25" i="1"/>
  <c r="W25" i="1" s="1"/>
  <c r="B51" i="1"/>
  <c r="W51" i="1" s="1"/>
  <c r="B24" i="1"/>
  <c r="W24" i="1" s="1"/>
  <c r="B136" i="1"/>
  <c r="W136" i="1" s="1"/>
  <c r="B76" i="1"/>
  <c r="W76" i="1" s="1"/>
  <c r="B23" i="1"/>
  <c r="W23" i="1" s="1"/>
  <c r="B115" i="1"/>
  <c r="W115" i="1" s="1"/>
  <c r="B85" i="1"/>
  <c r="W85" i="1" s="1"/>
  <c r="B84" i="1"/>
  <c r="W84" i="1" s="1"/>
  <c r="B137" i="1"/>
  <c r="W137" i="1" s="1"/>
  <c r="B114" i="1"/>
  <c r="W114" i="1" s="1"/>
  <c r="B109" i="1"/>
  <c r="W109" i="1" s="1"/>
  <c r="B135" i="1"/>
  <c r="W135" i="1" s="1"/>
  <c r="B108" i="1"/>
  <c r="W108" i="1" s="1"/>
  <c r="B75" i="1"/>
  <c r="W75" i="1" s="1"/>
  <c r="B49" i="1"/>
  <c r="W49" i="1" s="1"/>
  <c r="B15" i="1"/>
  <c r="W15" i="1" s="1"/>
  <c r="B184" i="1"/>
  <c r="W184" i="1" s="1"/>
  <c r="B134" i="1"/>
  <c r="W134" i="1" s="1"/>
  <c r="B100" i="1"/>
  <c r="W100" i="1" s="1"/>
  <c r="B74" i="1"/>
  <c r="W74" i="1" s="1"/>
  <c r="B48" i="1"/>
  <c r="W48" i="1" s="1"/>
  <c r="B14" i="1"/>
  <c r="W14" i="1" s="1"/>
  <c r="B183" i="1"/>
  <c r="W183" i="1" s="1"/>
  <c r="B133" i="1"/>
  <c r="W133" i="1" s="1"/>
  <c r="B99" i="1"/>
  <c r="W99" i="1" s="1"/>
  <c r="B73" i="1"/>
  <c r="W73" i="1" s="1"/>
  <c r="B40" i="1"/>
  <c r="W40" i="1" s="1"/>
  <c r="B13" i="1"/>
  <c r="W13" i="1" s="1"/>
  <c r="B182" i="1"/>
  <c r="W182" i="1" s="1"/>
  <c r="B125" i="1"/>
  <c r="W125" i="1" s="1"/>
  <c r="B98" i="1"/>
  <c r="W98" i="1" s="1"/>
  <c r="B72" i="1"/>
  <c r="W72" i="1" s="1"/>
  <c r="B39" i="1"/>
  <c r="W39" i="1" s="1"/>
  <c r="B12" i="1"/>
  <c r="W12" i="1" s="1"/>
  <c r="B181" i="1"/>
  <c r="W181" i="1" s="1"/>
  <c r="B124" i="1"/>
  <c r="W124" i="1" s="1"/>
  <c r="B97" i="1"/>
  <c r="W97" i="1" s="1"/>
  <c r="B64" i="1"/>
  <c r="W64" i="1" s="1"/>
  <c r="B38" i="1"/>
  <c r="W38" i="1" s="1"/>
  <c r="B11" i="1"/>
  <c r="W11" i="1" s="1"/>
  <c r="B50" i="1"/>
  <c r="W50" i="1" s="1"/>
  <c r="I56" i="5" l="1"/>
  <c r="I737" i="5"/>
  <c r="I535" i="5"/>
  <c r="I579" i="5"/>
  <c r="I185" i="5"/>
  <c r="I204" i="5"/>
  <c r="L2" i="2"/>
  <c r="L7" i="2"/>
  <c r="L6" i="2"/>
  <c r="L5" i="2"/>
  <c r="L4" i="2"/>
  <c r="L3" i="2"/>
  <c r="L8" i="2"/>
  <c r="K7" i="2"/>
  <c r="M2" i="2"/>
  <c r="K4" i="2"/>
  <c r="K3" i="2"/>
  <c r="K6" i="2"/>
  <c r="K8" i="2"/>
  <c r="K5" i="2"/>
  <c r="I638" i="5"/>
  <c r="I564" i="5"/>
  <c r="I679" i="5"/>
  <c r="I229" i="5"/>
  <c r="I618" i="5"/>
  <c r="I687" i="5"/>
  <c r="I231" i="5"/>
  <c r="I599" i="5"/>
  <c r="I123" i="5"/>
  <c r="I370" i="5"/>
  <c r="I605" i="5"/>
  <c r="I274" i="5"/>
  <c r="K2" i="2"/>
  <c r="I371" i="5"/>
  <c r="I118" i="5"/>
  <c r="I116" i="5"/>
  <c r="I59" i="5"/>
  <c r="I575" i="5"/>
  <c r="I562" i="5"/>
  <c r="I622" i="5"/>
  <c r="I469" i="5"/>
  <c r="I210" i="5"/>
  <c r="I37" i="5"/>
  <c r="I641" i="5"/>
  <c r="I589" i="5"/>
  <c r="I623" i="5"/>
  <c r="I561" i="5"/>
  <c r="I326" i="5"/>
  <c r="I324" i="5"/>
  <c r="I164" i="5"/>
  <c r="I646" i="5"/>
  <c r="I552" i="5"/>
  <c r="I189" i="5"/>
  <c r="I334" i="5"/>
  <c r="I257" i="5"/>
  <c r="I206" i="5"/>
  <c r="I242" i="5"/>
  <c r="I106" i="5"/>
  <c r="I163" i="5"/>
  <c r="I101" i="5"/>
  <c r="I212" i="5"/>
  <c r="I363" i="5"/>
  <c r="I261" i="5"/>
  <c r="I94" i="5"/>
  <c r="M5" i="2" l="1"/>
  <c r="M6" i="2"/>
  <c r="M3" i="2"/>
  <c r="M8" i="2"/>
  <c r="K9" i="2"/>
  <c r="L9" i="2"/>
  <c r="M4" i="2"/>
  <c r="M7" i="2"/>
  <c r="M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tc={53280C30-2645-49AA-966B-FA66CBA0DB1A}</author>
    <author>Vabibhav Biranje</author>
    <author>tc={AFAEBCD3-1C51-4C16-B599-AA6E4251F4B7}</author>
  </authors>
  <commentList>
    <comment ref="C811" authorId="0" shapeId="0" xr:uid="{53280C30-2645-49AA-966B-FA66CBA0DB1A}">
      <text>
        <t>[Threaded comment]
Your version of Excel allows you to read this threaded comment; however, any edits to it will get removed if the file is opened in a newer version of Excel. Learn more: https://go.microsoft.com/fwlink/?linkid=870924
Comment:
    13237-403 actual die is 403.</t>
      </text>
    </comment>
    <comment ref="P1698" authorId="1" shapeId="0" xr:uid="{E67C42D7-9A32-4DD5-AFF3-A4D020EC5152}">
      <text>
        <r>
          <rPr>
            <b/>
            <sz val="9"/>
            <color indexed="81"/>
            <rFont val="Tahoma"/>
            <family val="2"/>
          </rPr>
          <t>Vabibhav Biranje:</t>
        </r>
        <r>
          <rPr>
            <sz val="9"/>
            <color indexed="81"/>
            <rFont val="Tahoma"/>
            <family val="2"/>
          </rPr>
          <t xml:space="preserve">
Profile Master Not yet Cretated 03-12-2025</t>
        </r>
      </text>
    </comment>
    <comment ref="P1699" authorId="2" shapeId="0" xr:uid="{AFAEBCD3-1C51-4C16-B599-AA6E4251F4B7}">
      <text>
        <t>[Threaded comment]
Your version of Excel allows you to read this threaded comment; however, any edits to it will get removed if the file is opened in a newer version of Excel. Learn more: https://go.microsoft.com/fwlink/?linkid=870924
Comment:
    Profile Master Not yet Cretated 03-12-2025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 authorId="0" shapeId="0" xr:uid="{3D7429AD-D8D7-4902-B97E-9FA339F27FB6}">
      <text>
        <r>
          <rPr>
            <b/>
            <sz val="9"/>
            <color indexed="81"/>
            <rFont val="Tahoma"/>
            <family val="2"/>
          </rPr>
          <t xml:space="preserve">Author:
</t>
        </r>
      </text>
    </comment>
  </commentList>
</comments>
</file>

<file path=xl/sharedStrings.xml><?xml version="1.0" encoding="utf-8"?>
<sst xmlns="http://schemas.openxmlformats.org/spreadsheetml/2006/main" count="45834" uniqueCount="5804">
  <si>
    <t>Plant</t>
  </si>
  <si>
    <t>STATUS</t>
  </si>
  <si>
    <t>Supplier</t>
  </si>
  <si>
    <t>DIE NO</t>
  </si>
  <si>
    <t>Count of Order No</t>
  </si>
  <si>
    <t>GEX-1 Dies Budgeted Vs Actual  -2025</t>
  </si>
  <si>
    <t>GEX 1</t>
  </si>
  <si>
    <t>AWAITING FOR DESIGN</t>
  </si>
  <si>
    <t xml:space="preserve">Type </t>
  </si>
  <si>
    <t>JAN</t>
  </si>
  <si>
    <t>FEB</t>
  </si>
  <si>
    <t>MAR</t>
  </si>
  <si>
    <t>APR</t>
  </si>
  <si>
    <t>MAY</t>
  </si>
  <si>
    <t>JUN</t>
  </si>
  <si>
    <t>JUL</t>
  </si>
  <si>
    <t>AUG</t>
  </si>
  <si>
    <t>SEP</t>
  </si>
  <si>
    <t>OCT</t>
  </si>
  <si>
    <t>NOV</t>
  </si>
  <si>
    <t>DEC</t>
  </si>
  <si>
    <t>YTD</t>
  </si>
  <si>
    <t>Deviation YTD</t>
  </si>
  <si>
    <t>PENDING FOR DESIGN APPROVAL</t>
  </si>
  <si>
    <t>BACK UP DIES</t>
  </si>
  <si>
    <t>PENDING FOR ORDERING</t>
  </si>
  <si>
    <t>ACTUAL</t>
  </si>
  <si>
    <t>UNDER SIMULATION</t>
  </si>
  <si>
    <t>NEW DIES</t>
  </si>
  <si>
    <t>GEX 2</t>
  </si>
  <si>
    <t>HOLD</t>
  </si>
  <si>
    <t>PENDING FOR ORACLE ENTRY</t>
  </si>
  <si>
    <t xml:space="preserve">GEX-2 Dies Budgeted Vs Actual  </t>
  </si>
  <si>
    <t>Grand Total</t>
  </si>
  <si>
    <t xml:space="preserve">Status </t>
  </si>
  <si>
    <t xml:space="preserve">Die no </t>
  </si>
  <si>
    <t>Quality Issue</t>
  </si>
  <si>
    <t xml:space="preserve">Hold </t>
  </si>
  <si>
    <t>OPEN</t>
  </si>
  <si>
    <t>014861-3502</t>
  </si>
  <si>
    <t>Mandrel deflection and Rib crack</t>
  </si>
  <si>
    <t>28117-426</t>
  </si>
  <si>
    <t>not good shape flow defect. Requested for full set foc die</t>
  </si>
  <si>
    <t>29826-203</t>
  </si>
  <si>
    <t>unbalance flow. Foc Die (full set) requested</t>
  </si>
  <si>
    <t>30143-401</t>
  </si>
  <si>
    <t xml:space="preserve">Profile shape and dimension  not ok. Quality desicrepancy raised for FOC Die Set. Foc die received on 12/04/2025.  again QD is reopen due to Diesize Issue. QD sent again on 19/05/2025. </t>
  </si>
  <si>
    <t>90324-409</t>
  </si>
  <si>
    <t xml:space="preserve">even after 3 trials, shape is not able to achieve, involving supplier for correction </t>
  </si>
  <si>
    <t>Ins-23396</t>
  </si>
  <si>
    <t>The QD was sent to Gulfex Purchase on 19/05/2025. Upon inspection, no lifting hole was found on the insert. Therefore, we sent it to a local supplier to have the lifting hole made.
The cost for this modification is to be borne by the supplier, Ekstek.</t>
  </si>
  <si>
    <t xml:space="preserve">Rejected </t>
  </si>
  <si>
    <t>29826-204</t>
  </si>
  <si>
    <t>mandrel deflected Foc Mandrel Requested</t>
  </si>
  <si>
    <t>Months (Die Requested Date)</t>
  </si>
  <si>
    <t>Oct</t>
  </si>
  <si>
    <t>Days (Die Requested Date)</t>
  </si>
  <si>
    <t>(All)</t>
  </si>
  <si>
    <t>Die Requested Date</t>
  </si>
  <si>
    <t>Row Labels</t>
  </si>
  <si>
    <t>Count of Die Size</t>
  </si>
  <si>
    <t>Al saho</t>
  </si>
  <si>
    <t>Continual  Facade</t>
  </si>
  <si>
    <t>Emirates Global</t>
  </si>
  <si>
    <t xml:space="preserve">Hueck </t>
  </si>
  <si>
    <t>Redcom Contruction</t>
  </si>
  <si>
    <t>Schuco</t>
  </si>
  <si>
    <t>Sobha construction</t>
  </si>
  <si>
    <t>Order No</t>
  </si>
  <si>
    <t>TYPE</t>
  </si>
  <si>
    <t>Die Size</t>
  </si>
  <si>
    <t>Ordered date</t>
  </si>
  <si>
    <t>Type of shipment</t>
  </si>
  <si>
    <t>Mandrels per Cavity</t>
  </si>
  <si>
    <t>Total Mandrels</t>
  </si>
  <si>
    <t>Design Received Date</t>
  </si>
  <si>
    <t>Design Approved Date</t>
  </si>
  <si>
    <t>Sim</t>
  </si>
  <si>
    <t>Delay</t>
  </si>
  <si>
    <t>PR Entry</t>
  </si>
  <si>
    <t>Oracle Entry</t>
  </si>
  <si>
    <t>PR Forwarded date</t>
  </si>
  <si>
    <t>PR No.:</t>
  </si>
  <si>
    <t>Design saved to EMS FOLDER</t>
  </si>
  <si>
    <t>Customer of new profile</t>
  </si>
  <si>
    <t>Remarks</t>
  </si>
  <si>
    <t/>
  </si>
  <si>
    <t>30392-602</t>
  </si>
  <si>
    <t>B</t>
  </si>
  <si>
    <t>450X250</t>
  </si>
  <si>
    <t>AIR</t>
  </si>
  <si>
    <t>WEFA</t>
  </si>
  <si>
    <t>005279-3507</t>
  </si>
  <si>
    <t>355X200</t>
  </si>
  <si>
    <t>LAND</t>
  </si>
  <si>
    <t>PHME</t>
  </si>
  <si>
    <t>027911-3501</t>
  </si>
  <si>
    <r>
      <t>450X</t>
    </r>
    <r>
      <rPr>
        <b/>
        <sz val="12"/>
        <color rgb="FFFF0000"/>
        <rFont val="Aptos Narrow"/>
        <family val="2"/>
        <scheme val="minor"/>
      </rPr>
      <t>260</t>
    </r>
  </si>
  <si>
    <t>212501595</t>
  </si>
  <si>
    <t>07098-607</t>
  </si>
  <si>
    <t>320X160</t>
  </si>
  <si>
    <t>PDTMC</t>
  </si>
  <si>
    <t>11069-408</t>
  </si>
  <si>
    <t>280X160</t>
  </si>
  <si>
    <t>112505137</t>
  </si>
  <si>
    <t>28546-601</t>
  </si>
  <si>
    <t>JIANGSU</t>
  </si>
  <si>
    <t>Not for anodizing order</t>
  </si>
  <si>
    <t>30379-501</t>
  </si>
  <si>
    <t>07098-608</t>
  </si>
  <si>
    <t>007108-2503</t>
  </si>
  <si>
    <t>220X130</t>
  </si>
  <si>
    <t>11388-218</t>
  </si>
  <si>
    <t>12098-215</t>
  </si>
  <si>
    <t>012144-3501</t>
  </si>
  <si>
    <t>320X200</t>
  </si>
  <si>
    <t>12725-503</t>
  </si>
  <si>
    <t>013794-3511</t>
  </si>
  <si>
    <t>23555-404</t>
  </si>
  <si>
    <t>250X160</t>
  </si>
  <si>
    <t>27349-502</t>
  </si>
  <si>
    <t>029117-3502</t>
  </si>
  <si>
    <t>400X260</t>
  </si>
  <si>
    <t>029118-2513</t>
  </si>
  <si>
    <t>029118-2501</t>
  </si>
  <si>
    <t>029663-3502</t>
  </si>
  <si>
    <t>29663-211</t>
  </si>
  <si>
    <t>30477-602</t>
  </si>
  <si>
    <t>550X250</t>
  </si>
  <si>
    <t>ALMAX</t>
  </si>
  <si>
    <t>051111-3507</t>
  </si>
  <si>
    <t>450X260</t>
  </si>
  <si>
    <t>120627-2504</t>
  </si>
  <si>
    <t>250X140</t>
  </si>
  <si>
    <t>120507-2503</t>
  </si>
  <si>
    <t>280X165</t>
  </si>
  <si>
    <t>05188-510</t>
  </si>
  <si>
    <t>010745-2501</t>
  </si>
  <si>
    <t>13212-236</t>
  </si>
  <si>
    <t>EKSTEK</t>
  </si>
  <si>
    <t>13212-409</t>
  </si>
  <si>
    <t>220X160</t>
  </si>
  <si>
    <t>29596-502</t>
  </si>
  <si>
    <t>29897-201</t>
  </si>
  <si>
    <t>29897-507</t>
  </si>
  <si>
    <t>120661-607</t>
  </si>
  <si>
    <t>297285-502</t>
  </si>
  <si>
    <t>29826-501</t>
  </si>
  <si>
    <t>OVERALL DELAY</t>
  </si>
  <si>
    <t>Design Enhancement</t>
  </si>
  <si>
    <t xml:space="preserve">QD Status </t>
  </si>
  <si>
    <t>Finish</t>
  </si>
  <si>
    <t>PO</t>
  </si>
  <si>
    <t>ETA</t>
  </si>
  <si>
    <t>Die received</t>
  </si>
  <si>
    <t>Design enhancements</t>
  </si>
  <si>
    <t>month</t>
  </si>
  <si>
    <t>clm_spoort</t>
  </si>
  <si>
    <t>Die size changes</t>
  </si>
  <si>
    <t>design changes</t>
  </si>
  <si>
    <t>Column1</t>
  </si>
  <si>
    <t>INS-25033</t>
  </si>
  <si>
    <t>T</t>
  </si>
  <si>
    <t>300X100</t>
  </si>
  <si>
    <t>01001-402</t>
  </si>
  <si>
    <t>14940-509</t>
  </si>
  <si>
    <t>27562-502</t>
  </si>
  <si>
    <t xml:space="preserve">PHOENIX </t>
  </si>
  <si>
    <t>27660-202</t>
  </si>
  <si>
    <t>BOL-6-2-B</t>
  </si>
  <si>
    <t>700X196</t>
  </si>
  <si>
    <t>10485-501</t>
  </si>
  <si>
    <t>13640-506</t>
  </si>
  <si>
    <t>14853-204</t>
  </si>
  <si>
    <t>19105-403</t>
  </si>
  <si>
    <t>28424-202</t>
  </si>
  <si>
    <t>12726-503</t>
  </si>
  <si>
    <t>desigh received on  03/01/2025 similar die is in simulation (14674-427)  both dies will be sent for approval together 06/01/2025</t>
  </si>
  <si>
    <t>05203-201</t>
  </si>
  <si>
    <t>ask for revision 09/01/2025</t>
  </si>
  <si>
    <t>cav increased</t>
  </si>
  <si>
    <t>12441-406</t>
  </si>
  <si>
    <t>14856-203</t>
  </si>
  <si>
    <t>14857-203</t>
  </si>
  <si>
    <t>051137-2501</t>
  </si>
  <si>
    <t>N</t>
  </si>
  <si>
    <t>YES</t>
  </si>
  <si>
    <t>APT</t>
  </si>
  <si>
    <t>051138-3501</t>
  </si>
  <si>
    <t>350X210</t>
  </si>
  <si>
    <t>051139-2501</t>
  </si>
  <si>
    <t>051140-2501</t>
  </si>
  <si>
    <t>030188-2501</t>
  </si>
  <si>
    <t>M A N S WOODSTOCK GENERAL TRADING L.L.C</t>
  </si>
  <si>
    <t>030189-2501</t>
  </si>
  <si>
    <t>30190-601</t>
  </si>
  <si>
    <t>550x250</t>
  </si>
  <si>
    <t>COMPES</t>
  </si>
  <si>
    <t>Alqusair</t>
  </si>
  <si>
    <t>MILL</t>
  </si>
  <si>
    <t>30191-601</t>
  </si>
  <si>
    <t>27789-501</t>
  </si>
  <si>
    <t>Insulux Metal</t>
  </si>
  <si>
    <t>MILL,, POWDER, ANODIZING</t>
  </si>
  <si>
    <t>30195-501</t>
  </si>
  <si>
    <t>30192-201</t>
  </si>
  <si>
    <t>30196-201</t>
  </si>
  <si>
    <t>30197-201</t>
  </si>
  <si>
    <t>30193-601</t>
  </si>
  <si>
    <t>30194-201</t>
  </si>
  <si>
    <t>desgn received 13/01/2025 ask for revision 15/01/2025</t>
  </si>
  <si>
    <t>30199-601</t>
  </si>
  <si>
    <t>C</t>
  </si>
  <si>
    <t>550x300</t>
  </si>
  <si>
    <t>NA</t>
  </si>
  <si>
    <t>Dural System</t>
  </si>
  <si>
    <t>die size revised 16/01/205. design received 17/01/2025  asked for 3d 18/01/2025. stp received 23/01. simulation resut not good  and ask rev 24/01/25. remind sent to supplier 29/01/2025.design received 29/01.simulation result not satisfiable and we asked.  supplier for an online meeting.30/01/2025. dsgn rcvd with simulatin resutl by supplier. result not satisfactery.05/02/2025 .</t>
  </si>
  <si>
    <t>Anodizing</t>
  </si>
  <si>
    <t>09153-204</t>
  </si>
  <si>
    <t>320x160</t>
  </si>
  <si>
    <t>13794-621</t>
  </si>
  <si>
    <t>355x200</t>
  </si>
  <si>
    <t>30200-601</t>
  </si>
  <si>
    <t>VERTIV GULF LLC OPC</t>
  </si>
  <si>
    <t>Mill, powder</t>
  </si>
  <si>
    <t>30201-601</t>
  </si>
  <si>
    <t>30198-601</t>
  </si>
  <si>
    <t>Gex-1</t>
  </si>
  <si>
    <t>05225-605</t>
  </si>
  <si>
    <t>700x400</t>
  </si>
  <si>
    <t>ADEX</t>
  </si>
  <si>
    <t>14674-515</t>
  </si>
  <si>
    <t>des rec 13/01. simulatin asked 16/01. simulation came 17/01. entry dia more 207, revised simulation and 2d design received 18/01. simulation rest not good 22/01. ask for revision 22/01 rev rec 22/01/25 7.45 Pm under simulation.simulation result not good aske for revision and chang conventional design istead of mono brigd 28/01. design received 30/01</t>
  </si>
  <si>
    <t>INS-05019</t>
  </si>
  <si>
    <t>300x100</t>
  </si>
  <si>
    <t>13212-601</t>
  </si>
  <si>
    <t>design received 16/1. 3d model awaited 16/01/2025.  revision aske 17/01/25. stp receive and ask for die size changes 20/01/2025  simulation result not good ask for revi 23/01/2025.revi received 24/01/2025 4:22 Pm in the evining. evining under simulation 27/01/2025.Wrong PR-112500468</t>
  </si>
  <si>
    <t>14854-204</t>
  </si>
  <si>
    <t>des rec 16/01/2025 ask for simu 17/1 simulation corupt 18/01 rivs stp rec 20/1.  simulatio result not good ask rev 24/01/2025.rvs design recved 28/01/2025 under simulation , 3d model received 05.02.2025</t>
  </si>
  <si>
    <t>29979-602</t>
  </si>
  <si>
    <t>700X500</t>
  </si>
  <si>
    <t>13212-408</t>
  </si>
  <si>
    <t>16124-210</t>
  </si>
  <si>
    <t>29663-208</t>
  </si>
  <si>
    <t>13794-622</t>
  </si>
  <si>
    <t>23556-502</t>
  </si>
  <si>
    <t>29780-515</t>
  </si>
  <si>
    <t>440X250</t>
  </si>
  <si>
    <t>29780-516</t>
  </si>
  <si>
    <t>27596-501</t>
  </si>
  <si>
    <t>des rec 16/01/2025 rev asked with3d model 17/01/2025 simulation resut sent to supplier and asked for revised design and 3d for re simulation.</t>
  </si>
  <si>
    <t>16124-209</t>
  </si>
  <si>
    <t>05422-601</t>
  </si>
  <si>
    <t>New Broadway(For gulfex)</t>
  </si>
  <si>
    <t>(7597-24)This die was order on 26.12.2024 to ADEX,Die order cancel from adex and send it to PDTMC by Purchage dept ON 13..01.2025_Dinesh.design received 18/01/2025 asked for revised design 18/01/2025</t>
  </si>
  <si>
    <t>120241-210</t>
  </si>
  <si>
    <t xml:space="preserve">design rcd 15/01/25 ask for 3d 18/01/25 3d recived 20/01/25. Die corrector not aggreed to this design. We should go for Jiangsu design. </t>
  </si>
  <si>
    <t>29779-501</t>
  </si>
  <si>
    <t xml:space="preserve">design receive 17/1 waiting for 14674-515 simulation resut. Simulation result not good. Ask for reivesed design. rev rcd 23/01/2025. 5:38 pm under simulation. Simulation not good ask for revison with conventional bridge 28/01/2025. </t>
  </si>
  <si>
    <t>24817-501</t>
  </si>
  <si>
    <t>280x160</t>
  </si>
  <si>
    <t>des received 22/01/2025 under simulation. Simulation result not good ask for revision 29/01/25, revision 3d model received 07.02.2025</t>
  </si>
  <si>
    <t>29663-601</t>
  </si>
  <si>
    <t>design receive 17/01/25 asked revi  20/01/2025. rev rcd 22/01/25. 7:9 pm. Under simulation. simulation result not satisfiable ask for revision 28/1 rev and stp received on 29/01/2025. under simulation.</t>
  </si>
  <si>
    <t>29713-501</t>
  </si>
  <si>
    <t>des rcd 21/01 entry dia more mail sent to supplier 23/01/2025. simulation result and runout are not satisfying. Ask for revision 29/01/2025, rev received 03.02.2025</t>
  </si>
  <si>
    <t>051118-3522</t>
  </si>
  <si>
    <t>051118-3523</t>
  </si>
  <si>
    <t>009153-2503</t>
  </si>
  <si>
    <t>022161-3501</t>
  </si>
  <si>
    <t>007122-2503</t>
  </si>
  <si>
    <t>007122-2504</t>
  </si>
  <si>
    <t>007208-2504</t>
  </si>
  <si>
    <t>007208-2505</t>
  </si>
  <si>
    <t>007108-2502</t>
  </si>
  <si>
    <t>051088-2523</t>
  </si>
  <si>
    <t>7627-25</t>
  </si>
  <si>
    <t>I-29663</t>
  </si>
  <si>
    <t>460X150</t>
  </si>
  <si>
    <t>design received 17/01/2025 ask reivision and 3d model 20/01/2025</t>
  </si>
  <si>
    <t>005206-3506</t>
  </si>
  <si>
    <t>27796-201</t>
  </si>
  <si>
    <t>MILL,, POWDER</t>
  </si>
  <si>
    <t>14622-205</t>
  </si>
  <si>
    <t>(7579-24)This Die order order was cancel from PHOENIX and send it to Compes as per Mr. Rogelio email ON 14.01.2025</t>
  </si>
  <si>
    <t>005225-3501</t>
  </si>
  <si>
    <t>600x300</t>
  </si>
  <si>
    <t>simulation result came 04/02/2025</t>
  </si>
  <si>
    <t>35B3C1-005225</t>
  </si>
  <si>
    <t>600X330</t>
  </si>
  <si>
    <t>30203-401</t>
  </si>
  <si>
    <t>30204-401</t>
  </si>
  <si>
    <t>30211-401</t>
  </si>
  <si>
    <t>27792-401</t>
  </si>
  <si>
    <t>27794-501</t>
  </si>
  <si>
    <t>INS-27794</t>
  </si>
  <si>
    <t>30209-501</t>
  </si>
  <si>
    <t>30210-501</t>
  </si>
  <si>
    <t>INS-30210</t>
  </si>
  <si>
    <t>27793-501</t>
  </si>
  <si>
    <t>INS-27793</t>
  </si>
  <si>
    <t>30202-401</t>
  </si>
  <si>
    <t>30208-501</t>
  </si>
  <si>
    <t>des rec 17/01 rev asked 17/01/2025</t>
  </si>
  <si>
    <t>INS-30208</t>
  </si>
  <si>
    <t>30212-201</t>
  </si>
  <si>
    <t>27791-401</t>
  </si>
  <si>
    <t>INS-27791</t>
  </si>
  <si>
    <t>30205-501</t>
  </si>
  <si>
    <t>design received with wrong details. 21/01/2025 Informed to supplier.21/01/2025</t>
  </si>
  <si>
    <t>27790-401</t>
  </si>
  <si>
    <t>30206-501</t>
  </si>
  <si>
    <t>design approval sent and ask for simulation, Profile seems to be critical, we need to do simulation be for doing correction as instructed by HOD</t>
  </si>
  <si>
    <t>INS-30206</t>
  </si>
  <si>
    <t>30207-501</t>
  </si>
  <si>
    <t>27795-501</t>
  </si>
  <si>
    <t>design received 18/01 3D asked 20/01. stp received 21/01/2025 simulation reslt not good ask for rev 24/01/2025</t>
  </si>
  <si>
    <t>15651-533</t>
  </si>
  <si>
    <t>15648-240</t>
  </si>
  <si>
    <t>design received 28/01/25. under simulation.</t>
  </si>
  <si>
    <t>13009-436</t>
  </si>
  <si>
    <t>250x160</t>
  </si>
  <si>
    <t>22194-407</t>
  </si>
  <si>
    <t>220x130</t>
  </si>
  <si>
    <t>030213-3501</t>
  </si>
  <si>
    <t>NORTH SCAFFOLDINGS LLC</t>
  </si>
  <si>
    <t>30214-601</t>
  </si>
  <si>
    <t>450x250</t>
  </si>
  <si>
    <t>Waagner Biro Gulf L.L.C</t>
  </si>
  <si>
    <t xml:space="preserve">design received 28/01/25. under simulation. Simulation result not satisfactery ask revision 31/01/2025. </t>
  </si>
  <si>
    <t>027797-3501</t>
  </si>
  <si>
    <t>35IC1-027797</t>
  </si>
  <si>
    <t>030217-3501</t>
  </si>
  <si>
    <t>Coverand play</t>
  </si>
  <si>
    <t>design received 23/01/2025. entry dia more asked for revision 25/01/2025.</t>
  </si>
  <si>
    <t>35IC1-030217</t>
  </si>
  <si>
    <t>fals</t>
  </si>
  <si>
    <t>INS-19479</t>
  </si>
  <si>
    <t>027800-2501</t>
  </si>
  <si>
    <t>As discuss with Mr. Imran die order cancel from Jiangsu and send it to PDTMC on 03.02.2025</t>
  </si>
  <si>
    <t>30215-601</t>
  </si>
  <si>
    <t>Cover and play</t>
  </si>
  <si>
    <t>order cancelled to compes and given to PHME</t>
  </si>
  <si>
    <t>mill</t>
  </si>
  <si>
    <t>INS-30215</t>
  </si>
  <si>
    <t>27799-401</t>
  </si>
  <si>
    <t>INS-27799</t>
  </si>
  <si>
    <t>30216-601</t>
  </si>
  <si>
    <t>design received 29/01/2025 under simulation. Simulaton result is not satisfactory ask revision 3/02/2025. revised des revd 04/02/2025., rev received 07.02.2025</t>
  </si>
  <si>
    <t>023281-2502</t>
  </si>
  <si>
    <t>029718-2501</t>
  </si>
  <si>
    <t>029968-2502</t>
  </si>
  <si>
    <t>051007-2505</t>
  </si>
  <si>
    <t>old wrong-1300001104</t>
  </si>
  <si>
    <t>design not yet send to supplier 25.01.2025</t>
  </si>
  <si>
    <t>027557-2501</t>
  </si>
  <si>
    <t>029719-2501</t>
  </si>
  <si>
    <t>07122-602</t>
  </si>
  <si>
    <t>07122-506</t>
  </si>
  <si>
    <t>07122-507</t>
  </si>
  <si>
    <t>07214-501</t>
  </si>
  <si>
    <t>Arco Turnkey Solutions Contracting LLC</t>
  </si>
  <si>
    <t>27596-502</t>
  </si>
  <si>
    <t>06166-404</t>
  </si>
  <si>
    <t>29566-607</t>
  </si>
  <si>
    <t>29780-517</t>
  </si>
  <si>
    <t>29780-518</t>
  </si>
  <si>
    <t>06175-403</t>
  </si>
  <si>
    <t>09153-506</t>
  </si>
  <si>
    <t>28314-603</t>
  </si>
  <si>
    <t xml:space="preserve">ask rev and 3d  22/02/2025 </t>
  </si>
  <si>
    <t>29778-502</t>
  </si>
  <si>
    <t>ask for 3d 20/02/2025.. 3d received 22/02/25</t>
  </si>
  <si>
    <t>13940-265</t>
  </si>
  <si>
    <t>475x280</t>
  </si>
  <si>
    <t>design received 8/2/2025 and under simulation and enhancement process</t>
  </si>
  <si>
    <t>005074-2505</t>
  </si>
  <si>
    <t>027798-2501</t>
  </si>
  <si>
    <t>COMES</t>
  </si>
  <si>
    <t xml:space="preserve">desi recvd 31/01/2025 ask rev 01/02/2025. desi rec 03/02/2025. ask for rev 04/01/2025.we alredy ask them to design without feede, again they send with feeder 5/2/2025. rvs on </t>
  </si>
  <si>
    <t>25IC2-027798</t>
  </si>
  <si>
    <t>027801-2501</t>
  </si>
  <si>
    <t>Solarshade Metal Industries LLC</t>
  </si>
  <si>
    <t>25IC1-027801</t>
  </si>
  <si>
    <t>05225-606</t>
  </si>
  <si>
    <t>700X400</t>
  </si>
  <si>
    <t>design received 29/01/2025 ask for 3d. 3d received 30/01/2025 flow not good as rev 30/01/2025. rev received 31/01/2025.under simulation. 31/01/2025</t>
  </si>
  <si>
    <t>007208-2507</t>
  </si>
  <si>
    <t>007208-2506</t>
  </si>
  <si>
    <t>030113-3503</t>
  </si>
  <si>
    <t>030113-3504</t>
  </si>
  <si>
    <t>07215-601</t>
  </si>
  <si>
    <t>14860-208</t>
  </si>
  <si>
    <t>320x200</t>
  </si>
  <si>
    <t>07208-502</t>
  </si>
  <si>
    <t>hold by pm. Asked for revistion with feeder design 08/02/2025</t>
  </si>
  <si>
    <t>07208-503</t>
  </si>
  <si>
    <t>25RG4</t>
  </si>
  <si>
    <t>475X190</t>
  </si>
  <si>
    <t>35RG4</t>
  </si>
  <si>
    <t>600X190</t>
  </si>
  <si>
    <t>35RG8</t>
  </si>
  <si>
    <t>600X299.80</t>
  </si>
  <si>
    <t>27804-201</t>
  </si>
  <si>
    <t>GEZE middle east</t>
  </si>
  <si>
    <t>Mill, powder, ANODIZING</t>
  </si>
  <si>
    <t>27805-401</t>
  </si>
  <si>
    <t>27807-401</t>
  </si>
  <si>
    <t>30220-201</t>
  </si>
  <si>
    <t>30221-501</t>
  </si>
  <si>
    <t>30228-401</t>
  </si>
  <si>
    <t>email received  from Rogelio 30.01.2025</t>
  </si>
  <si>
    <t>powder</t>
  </si>
  <si>
    <t>30229-401</t>
  </si>
  <si>
    <t>30236-401</t>
  </si>
  <si>
    <t>030222-3501</t>
  </si>
  <si>
    <t>030223-2501</t>
  </si>
  <si>
    <t>email received  from Rogelio 30.01.2026</t>
  </si>
  <si>
    <t>030224-2501</t>
  </si>
  <si>
    <t>email received  from Rogelio 30.01.2027</t>
  </si>
  <si>
    <t>030225-2501</t>
  </si>
  <si>
    <t>email received  from Rogelio 30.01.2028</t>
  </si>
  <si>
    <t>030232-2501</t>
  </si>
  <si>
    <t>email received  from Rogelio 30.01.2029</t>
  </si>
  <si>
    <t>030233-2501</t>
  </si>
  <si>
    <t>email received  from Rogelio 30.01.2030</t>
  </si>
  <si>
    <t>030238-2501</t>
  </si>
  <si>
    <t>email received  from Rogelio 30.01.2031</t>
  </si>
  <si>
    <t>030240-2501</t>
  </si>
  <si>
    <t>email received  from Rogelio 30.01.2032</t>
  </si>
  <si>
    <t>030242-2501</t>
  </si>
  <si>
    <t>email received  from Rogelio 30.01.2033</t>
  </si>
  <si>
    <t>030244-2501</t>
  </si>
  <si>
    <t>email received  from Rogelio 30.01.2034</t>
  </si>
  <si>
    <t>030245-2501</t>
  </si>
  <si>
    <t>email received  from Rogelio 30.01.2035</t>
  </si>
  <si>
    <t>030246-2501</t>
  </si>
  <si>
    <t>email received  from Rogelio 30.01.2036</t>
  </si>
  <si>
    <t>030248-2501</t>
  </si>
  <si>
    <t>email received  from Rogelio 30.01.2037</t>
  </si>
  <si>
    <t>030226-2501</t>
  </si>
  <si>
    <t>2 Times order 7674-25 and 7627-25 request purchage to cancel on order 30.01.2025</t>
  </si>
  <si>
    <t>030227-2501</t>
  </si>
  <si>
    <t>700x500</t>
  </si>
  <si>
    <t>c</t>
  </si>
  <si>
    <t xml:space="preserve">design receved 30/1 asked 3d . 3d recved 4/2/2025 order cancelled </t>
  </si>
  <si>
    <t>27811-401</t>
  </si>
  <si>
    <t>A Metal</t>
  </si>
  <si>
    <t>27827-401</t>
  </si>
  <si>
    <t>30230-401</t>
  </si>
  <si>
    <t>30231-401</t>
  </si>
  <si>
    <t>27802-501</t>
  </si>
  <si>
    <t>27803-401</t>
  </si>
  <si>
    <t>27806-501</t>
  </si>
  <si>
    <t>030235-2501</t>
  </si>
  <si>
    <t>030237-2501</t>
  </si>
  <si>
    <t>030239-2501</t>
  </si>
  <si>
    <t>030234-2501</t>
  </si>
  <si>
    <t>030243-2501</t>
  </si>
  <si>
    <t>030241-2501</t>
  </si>
  <si>
    <t>030247-2501</t>
  </si>
  <si>
    <t>1300001108</t>
  </si>
  <si>
    <t>27810-401</t>
  </si>
  <si>
    <t>27828-401</t>
  </si>
  <si>
    <t xml:space="preserve">Alumex </t>
  </si>
  <si>
    <t>27829-401</t>
  </si>
  <si>
    <t>30253-401</t>
  </si>
  <si>
    <t>30255-501</t>
  </si>
  <si>
    <t>30256-501</t>
  </si>
  <si>
    <t>30259-501</t>
  </si>
  <si>
    <t>dsgn rcvd 31/01/2025 ask rvs 02/01/2025,rvs rcvd 04/02/2025.</t>
  </si>
  <si>
    <t>30261-401</t>
  </si>
  <si>
    <t>27830-401</t>
  </si>
  <si>
    <t>dsgn rcvd 03/02/2025. ask rvs 04/02/2025</t>
  </si>
  <si>
    <t>30249-501</t>
  </si>
  <si>
    <t>027812-2501</t>
  </si>
  <si>
    <t>027814-2501</t>
  </si>
  <si>
    <t>027816-2501</t>
  </si>
  <si>
    <t>027817-2501</t>
  </si>
  <si>
    <t>027826-2501</t>
  </si>
  <si>
    <t>027809-2501</t>
  </si>
  <si>
    <t>wrong PR-130000108</t>
  </si>
  <si>
    <t>027813-2501</t>
  </si>
  <si>
    <t>027815-2501</t>
  </si>
  <si>
    <t>30218-401</t>
  </si>
  <si>
    <t>Arco</t>
  </si>
  <si>
    <t>30250-501</t>
  </si>
  <si>
    <t>30252-401</t>
  </si>
  <si>
    <t>30219-501</t>
  </si>
  <si>
    <t>30251-501</t>
  </si>
  <si>
    <t>30254-401</t>
  </si>
  <si>
    <t>30257-501</t>
  </si>
  <si>
    <t>30258-501</t>
  </si>
  <si>
    <t>30260-501</t>
  </si>
  <si>
    <t>3d model required 07.02.2025</t>
  </si>
  <si>
    <t>07208-501 Feeder</t>
  </si>
  <si>
    <t>320x80</t>
  </si>
  <si>
    <t xml:space="preserve">dsgn rcvd 31/01/2025. ask rvs 3/2/2025,rvs rcvd 3/2/2025.rvs rcve 03/02/2025.old pr 130000116 is wrong, sap PR-1300001128-as discuss with Mr. Suresh L new PR created on 17.03.2025 </t>
  </si>
  <si>
    <t>007216-3501</t>
  </si>
  <si>
    <t>027825-2501</t>
  </si>
  <si>
    <t>051141-2501</t>
  </si>
  <si>
    <t>dsgn rcvd 31/01/2025. ask rvs 3/2/2025,rvs rcvd 3/2/2025.</t>
  </si>
  <si>
    <t>027818-2501</t>
  </si>
  <si>
    <t>027808-2501</t>
  </si>
  <si>
    <t>027820-2501</t>
  </si>
  <si>
    <t>027821-2501</t>
  </si>
  <si>
    <t>027824-2501</t>
  </si>
  <si>
    <t>dsgn rcvd 31/01/2025.ask rvs 01/02/2025, rvsd dsgn rcvd 04/02/2025. ask rvs dsgn 04/02/2025.</t>
  </si>
  <si>
    <t>027823-2501</t>
  </si>
  <si>
    <t>design received 31/01. ask for revision 01/02/2025. rev dsgn rcvd 04/02/2025</t>
  </si>
  <si>
    <t>027822-2501</t>
  </si>
  <si>
    <t>des rcvd 31/01/2025,ask rev 03/02/2025. rev rcvd 03/02/2025. ask for rev 04/02/2025.</t>
  </si>
  <si>
    <t>027819-2501</t>
  </si>
  <si>
    <t xml:space="preserve">dsgn rcvd 31/01/2025 ask 3d 03/02/2025. 3d rcvd 4/2/25 under simulatin </t>
  </si>
  <si>
    <t>120529-3501 Backer</t>
  </si>
  <si>
    <t>280x30</t>
  </si>
  <si>
    <t>17402-203</t>
  </si>
  <si>
    <t>old pr -112500628</t>
  </si>
  <si>
    <t>051117-3511</t>
  </si>
  <si>
    <t>400x260</t>
  </si>
  <si>
    <t>051117-3512</t>
  </si>
  <si>
    <t>First design received 06.02.2025, ask rev 08.02.2025 revised design received 10.02.2025</t>
  </si>
  <si>
    <t>30262-401</t>
  </si>
  <si>
    <t>New Broadway Building Materials</t>
  </si>
  <si>
    <t>30263-501</t>
  </si>
  <si>
    <t>051142-3501</t>
  </si>
  <si>
    <t>560X150</t>
  </si>
  <si>
    <t>request email to send purchage to cancel PR 112500705-line -2</t>
  </si>
  <si>
    <t>13212-233</t>
  </si>
  <si>
    <t>28238-605 Die Plate</t>
  </si>
  <si>
    <t>450X75</t>
  </si>
  <si>
    <t>28364-402</t>
  </si>
  <si>
    <t>27602-502</t>
  </si>
  <si>
    <t>28836-512</t>
  </si>
  <si>
    <t>29903-602</t>
  </si>
  <si>
    <t>29777-602</t>
  </si>
  <si>
    <t>29504-503</t>
  </si>
  <si>
    <t>14375-402</t>
  </si>
  <si>
    <t>26200-607</t>
  </si>
  <si>
    <t>04004-501</t>
  </si>
  <si>
    <t>27759-402</t>
  </si>
  <si>
    <t>07122-508</t>
  </si>
  <si>
    <t>29826-206</t>
  </si>
  <si>
    <t xml:space="preserve">ask rev 14/02/2025. rvs rcved 18/02/2025 </t>
  </si>
  <si>
    <t>12265-502</t>
  </si>
  <si>
    <t>29223-403</t>
  </si>
  <si>
    <t>14806-206</t>
  </si>
  <si>
    <t>29067-202</t>
  </si>
  <si>
    <t>29223-202</t>
  </si>
  <si>
    <t>14806-207</t>
  </si>
  <si>
    <t>475X280</t>
  </si>
  <si>
    <t>ask die size reduction to 355X200 (16124 reference)</t>
  </si>
  <si>
    <t>014716-3509</t>
  </si>
  <si>
    <t>014716-3510</t>
  </si>
  <si>
    <t>30266-601</t>
  </si>
  <si>
    <t>AL BADDAD</t>
  </si>
  <si>
    <t>30264-601</t>
  </si>
  <si>
    <t>30265-601</t>
  </si>
  <si>
    <t>30267-601</t>
  </si>
  <si>
    <t>ask for revision 18/02/2025</t>
  </si>
  <si>
    <t>30268-601</t>
  </si>
  <si>
    <t>ask for revision 18/02/2025. rvs rcvd 19/02/2025</t>
  </si>
  <si>
    <t>30269-601</t>
  </si>
  <si>
    <t>051119-2503</t>
  </si>
  <si>
    <t>014716-3511</t>
  </si>
  <si>
    <t>014719-3505</t>
  </si>
  <si>
    <t>051118-3524</t>
  </si>
  <si>
    <t>Email received  from Rogelio 27.02.2025</t>
  </si>
  <si>
    <t>Ins-30199</t>
  </si>
  <si>
    <t>07122-509</t>
  </si>
  <si>
    <t>35IC1-027832</t>
  </si>
  <si>
    <t>027832-3501</t>
  </si>
  <si>
    <t>Ennova</t>
  </si>
  <si>
    <t>dsgn rcvd without 3D 28/02.</t>
  </si>
  <si>
    <t>027831-3501</t>
  </si>
  <si>
    <t>dsgn rcvd without 3D 28/02</t>
  </si>
  <si>
    <t>35IC1-027831</t>
  </si>
  <si>
    <t>320X70</t>
  </si>
  <si>
    <t xml:space="preserve">sap PR-1300001130-as discuss with Mr. Suresh L new PR created on 17.03.2025 </t>
  </si>
  <si>
    <t>051117-3513</t>
  </si>
  <si>
    <t>007208-2501</t>
  </si>
  <si>
    <t>320X50</t>
  </si>
  <si>
    <t>051118-3525</t>
  </si>
  <si>
    <t>051118-3526</t>
  </si>
  <si>
    <t>13794-277</t>
  </si>
  <si>
    <t>13794-278</t>
  </si>
  <si>
    <t>26766-403</t>
  </si>
  <si>
    <t>14806-208</t>
  </si>
  <si>
    <t>21310-501</t>
  </si>
  <si>
    <t>14716-227</t>
  </si>
  <si>
    <t>dsgn rcvd 20/02/2025, ask for rvsn 22/02/2025.</t>
  </si>
  <si>
    <t>007208-2508</t>
  </si>
  <si>
    <t>27833-401</t>
  </si>
  <si>
    <t>Fenergic</t>
  </si>
  <si>
    <t>26328-204</t>
  </si>
  <si>
    <t>28814-403</t>
  </si>
  <si>
    <t>05206-512</t>
  </si>
  <si>
    <t>dsgn rcvd 25/02/2025, ask for rvsn 26/02/2025. rvsn rcvd 28/02/2025</t>
  </si>
  <si>
    <t>28874-502</t>
  </si>
  <si>
    <t>27069-204</t>
  </si>
  <si>
    <t>28921-502</t>
  </si>
  <si>
    <t>29726-202</t>
  </si>
  <si>
    <t>29208-202</t>
  </si>
  <si>
    <t>29826-207</t>
  </si>
  <si>
    <t>27834-401</t>
  </si>
  <si>
    <t xml:space="preserve">design approval sent and hold for number of cavities issue and then confirm with Hod and send for 8 cavities for approval. </t>
  </si>
  <si>
    <t>51118-606</t>
  </si>
  <si>
    <t>design received 26-02-2025. 605 is sent back to pdtmc for modification for design enhancement for productiviy and recovery, waiting for 605 to get the feedback.</t>
  </si>
  <si>
    <t>29826-208</t>
  </si>
  <si>
    <t>dsgn rcvd 26/02/2025, rvsn asked 27/02/2025. ask for 3d 06/03/2024</t>
  </si>
  <si>
    <t>19479-514</t>
  </si>
  <si>
    <t>19479-512 is not performing, design will be updated once the design set. Ask for 3d 06-03-2025</t>
  </si>
  <si>
    <t>INS-30199</t>
  </si>
  <si>
    <t>Email received  from Rogelio 27.02.2026</t>
  </si>
  <si>
    <t>13944-507</t>
  </si>
  <si>
    <t>14675-430</t>
  </si>
  <si>
    <t>14716-228</t>
  </si>
  <si>
    <t>14806-209</t>
  </si>
  <si>
    <t>14806-210</t>
  </si>
  <si>
    <t>28117-433</t>
  </si>
  <si>
    <t>12299-501</t>
  </si>
  <si>
    <t>13940-266</t>
  </si>
  <si>
    <t>14476-502</t>
  </si>
  <si>
    <t>29718-402</t>
  </si>
  <si>
    <t>26325-504</t>
  </si>
  <si>
    <t>28117-503</t>
  </si>
  <si>
    <t>28880-204</t>
  </si>
  <si>
    <t>29804-603</t>
  </si>
  <si>
    <t>14855-207</t>
  </si>
  <si>
    <t>16124-212</t>
  </si>
  <si>
    <t>13940-620</t>
  </si>
  <si>
    <t>29713-405</t>
  </si>
  <si>
    <t>23482-509</t>
  </si>
  <si>
    <t>29780-519</t>
  </si>
  <si>
    <t>16748-515</t>
  </si>
  <si>
    <t>15685-402</t>
  </si>
  <si>
    <t>16124-211</t>
  </si>
  <si>
    <t>dsgn rcvd 01/03/2025 ask rvsn 04/03/25. rvsn rcvd 5/3/25</t>
  </si>
  <si>
    <t>12893-428</t>
  </si>
  <si>
    <t>16959-411</t>
  </si>
  <si>
    <t>23557-403</t>
  </si>
  <si>
    <t>13012-233</t>
  </si>
  <si>
    <t>ask for 3d 06/03/2025. 3d received 07/03/2025</t>
  </si>
  <si>
    <t>25129-603</t>
  </si>
  <si>
    <t>051118-3527</t>
  </si>
  <si>
    <t>450x260</t>
  </si>
  <si>
    <t>051118-3528</t>
  </si>
  <si>
    <t>051119-2504</t>
  </si>
  <si>
    <t>280x165</t>
  </si>
  <si>
    <t>051027-2510</t>
  </si>
  <si>
    <t>051118-3529</t>
  </si>
  <si>
    <t>015813-2502</t>
  </si>
  <si>
    <t>017858-2502</t>
  </si>
  <si>
    <t>013009-2516</t>
  </si>
  <si>
    <t>051117-3514</t>
  </si>
  <si>
    <t>005151-2505</t>
  </si>
  <si>
    <t>015651-2505</t>
  </si>
  <si>
    <t>019480-2504</t>
  </si>
  <si>
    <t>015815-2501</t>
  </si>
  <si>
    <t>212500140</t>
  </si>
  <si>
    <t>30270-501</t>
  </si>
  <si>
    <t>Gulfex</t>
  </si>
  <si>
    <t>30271-501</t>
  </si>
  <si>
    <t>29421-202</t>
  </si>
  <si>
    <t xml:space="preserve">Wefa </t>
  </si>
  <si>
    <t>03186-501</t>
  </si>
  <si>
    <t>Decent</t>
  </si>
  <si>
    <t>03187-501</t>
  </si>
  <si>
    <t>14719-222</t>
  </si>
  <si>
    <t>29780-520</t>
  </si>
  <si>
    <t>440x250</t>
  </si>
  <si>
    <t>30272-501</t>
  </si>
  <si>
    <t>dsgn rcvd 06/03/2025 as simualtion 10/03/2025 3d rcvd 10-3</t>
  </si>
  <si>
    <t>30284-601</t>
  </si>
  <si>
    <t>Extraco/ Gulfex scaffolding new profile</t>
  </si>
  <si>
    <t>27841-401</t>
  </si>
  <si>
    <t>Siraj Int. alum</t>
  </si>
  <si>
    <t>27842-401</t>
  </si>
  <si>
    <t>19138-402</t>
  </si>
  <si>
    <t>30283-501</t>
  </si>
  <si>
    <t>28816-502</t>
  </si>
  <si>
    <t>30282-501</t>
  </si>
  <si>
    <t>dsgn rcvd 13/03/25as for rvsn 14/03. rvsn reference sent to supplier on 17/03/2025.rvsd dsgn rcvd 18/03</t>
  </si>
  <si>
    <t>23396-404</t>
  </si>
  <si>
    <t>dsgn rcvd 14/03/2025 ask rvsn 14/03/25.rvsd dsgn rcvd 18/03</t>
  </si>
  <si>
    <t>I-23396</t>
  </si>
  <si>
    <t>29268-502</t>
  </si>
  <si>
    <t>dsgn rcvd 13/03/25as for rvsn 14/03.rvsd dsgn rcvd 18/03</t>
  </si>
  <si>
    <t>19496-504</t>
  </si>
  <si>
    <t>17033-503</t>
  </si>
  <si>
    <t>dsgn rcvd with wrong dimentions ask rvsn 19/03/2025. rvs rcvd 20/03/2025</t>
  </si>
  <si>
    <t>19799-403</t>
  </si>
  <si>
    <t>dsgn rcvd 14/03/2025 ask fo simulation 14/03/25. stp file rcvd 18/03/2025, Backup die justification file not found 29.03.2025</t>
  </si>
  <si>
    <t>07208-601</t>
  </si>
  <si>
    <t>07208-602</t>
  </si>
  <si>
    <t>Ins-14546</t>
  </si>
  <si>
    <t>Ins-26201</t>
  </si>
  <si>
    <t>25IC1-007208</t>
  </si>
  <si>
    <t>27835-401</t>
  </si>
  <si>
    <t>Gulf Extrusions (Minimal system)</t>
  </si>
  <si>
    <t>27836-401</t>
  </si>
  <si>
    <t>27837-501</t>
  </si>
  <si>
    <t>27838-401</t>
  </si>
  <si>
    <t>27839-501</t>
  </si>
  <si>
    <t>27840-401</t>
  </si>
  <si>
    <t>27843-401</t>
  </si>
  <si>
    <t>27844-501</t>
  </si>
  <si>
    <t>ask for rvsn 14/03/2025</t>
  </si>
  <si>
    <t>30279-201</t>
  </si>
  <si>
    <t>I-30279</t>
  </si>
  <si>
    <t>30277-501</t>
  </si>
  <si>
    <t>30280-501</t>
  </si>
  <si>
    <t>30273-401</t>
  </si>
  <si>
    <t>30281-501</t>
  </si>
  <si>
    <t>dsgn rcvd 13/03/25as for rvsn 14/03. rvs rcvd 17/03/2025</t>
  </si>
  <si>
    <t>30274-501</t>
  </si>
  <si>
    <t>30275-501</t>
  </si>
  <si>
    <t>30276-501</t>
  </si>
  <si>
    <t>30278-501</t>
  </si>
  <si>
    <t>die size issue to be solved with ahod 250/280, Die size revised email send to casting team on 19.03.2025, awaiting confirmation 19.03.2025-Dinesh, confirmation received on 25.03.2025</t>
  </si>
  <si>
    <t>11525-503</t>
  </si>
  <si>
    <t>009029-2503</t>
  </si>
  <si>
    <t>027719-2503</t>
  </si>
  <si>
    <t>015647-2502</t>
  </si>
  <si>
    <t>007208-2509</t>
  </si>
  <si>
    <t>007208-2510</t>
  </si>
  <si>
    <t>014858-3502</t>
  </si>
  <si>
    <t>320x185</t>
  </si>
  <si>
    <t>027798-2502</t>
  </si>
  <si>
    <t>055055-2516</t>
  </si>
  <si>
    <t>120529-2505</t>
  </si>
  <si>
    <t>014752-2506</t>
  </si>
  <si>
    <t>120528-2508</t>
  </si>
  <si>
    <t>055055-2517</t>
  </si>
  <si>
    <t>07208-603</t>
  </si>
  <si>
    <t>07208-604</t>
  </si>
  <si>
    <t>14752-216</t>
  </si>
  <si>
    <t>dsgn rcvd 14/03/2025 ask rvsn 14/03/25. rvs rcvd 17/03/2025. rvsn rcvd 19/03/2025. ask rvsn again 19/03/2025. rvsn rcvd 20/03/2025</t>
  </si>
  <si>
    <t>29967-502</t>
  </si>
  <si>
    <t>51118-607</t>
  </si>
  <si>
    <t>51118-608</t>
  </si>
  <si>
    <t>INS-05138</t>
  </si>
  <si>
    <t>07096-613</t>
  </si>
  <si>
    <t>07096-614</t>
  </si>
  <si>
    <t>090206-405</t>
  </si>
  <si>
    <t>26279-503</t>
  </si>
  <si>
    <t>029987-3501 Die plate only</t>
  </si>
  <si>
    <t>355X85</t>
  </si>
  <si>
    <t>14716-229</t>
  </si>
  <si>
    <t>14716-230</t>
  </si>
  <si>
    <t>19479-515</t>
  </si>
  <si>
    <t>21162-401</t>
  </si>
  <si>
    <t>29724-502</t>
  </si>
  <si>
    <t>26319-602</t>
  </si>
  <si>
    <t>051142-3503</t>
  </si>
  <si>
    <t>order cancelled from pdtmc and place it to Almax</t>
  </si>
  <si>
    <t>I-51117</t>
  </si>
  <si>
    <t>07098-510</t>
  </si>
  <si>
    <t>07098-511</t>
  </si>
  <si>
    <t xml:space="preserve">dsgn rcvd 21/03/2025 as rvsn 21/3/25. rvsn rcvd 22/03/2025 </t>
  </si>
  <si>
    <t>27845-401</t>
  </si>
  <si>
    <t>Importa</t>
  </si>
  <si>
    <t>51117-601</t>
  </si>
  <si>
    <t>400x250</t>
  </si>
  <si>
    <t>005324-3503</t>
  </si>
  <si>
    <t>007122-2505</t>
  </si>
  <si>
    <t>051137-2502</t>
  </si>
  <si>
    <t>051141-2502</t>
  </si>
  <si>
    <t>051117-3515</t>
  </si>
  <si>
    <t>Design approval has been sent to Viswitha not to die design by 25/03/2025. Die design received the approval mail on02/04/2025.</t>
  </si>
  <si>
    <t>051117-3516</t>
  </si>
  <si>
    <t>120798-3503</t>
  </si>
  <si>
    <t>waiting for 4 port and 6 port comparition.4 port design is ok with simulatin. Some dimentional issue. Ask for revision 08/04/2025</t>
  </si>
  <si>
    <t>014106-2503</t>
  </si>
  <si>
    <t>ask 4 rvsn 05/04/2025</t>
  </si>
  <si>
    <t>I-27845</t>
  </si>
  <si>
    <t>051142-3502</t>
  </si>
  <si>
    <t>H</t>
  </si>
  <si>
    <t>ask 4 rvsn 28/03/2025. rvsn rcvd 04/04/2025 not satisfaction. Hold the order as per Vijeesh</t>
  </si>
  <si>
    <t>02034-401</t>
  </si>
  <si>
    <t>05043-403</t>
  </si>
  <si>
    <t>13036-508</t>
  </si>
  <si>
    <t>280X75</t>
  </si>
  <si>
    <t>27665-402</t>
  </si>
  <si>
    <t>13794-623</t>
  </si>
  <si>
    <t>30313-401</t>
  </si>
  <si>
    <t>Eco Pergola</t>
  </si>
  <si>
    <t xml:space="preserve">3d received 24/04 . There was a error in the 3d, simulation was not matching. Sending approval is hold and waithing for another 3d. revised 3d received 30/04/2025.die braking in simulation another 3d requested and received 02/05/2025. </t>
  </si>
  <si>
    <t>27846-501</t>
  </si>
  <si>
    <t>AG FACADES L.L.C</t>
  </si>
  <si>
    <t>30285-601</t>
  </si>
  <si>
    <t>550X300</t>
  </si>
  <si>
    <t>dsgn rcvd 03/04/2025 ask for 3d and rvsn 04/04/2025, 3d rcvd 7/4/25 simulation result not ok deflection is heigh sent to supplier 08/04/2025. reminder sent to supplier 15/04/2025</t>
  </si>
  <si>
    <t>30288-601</t>
  </si>
  <si>
    <t>INS-30288</t>
  </si>
  <si>
    <t>30289-601</t>
  </si>
  <si>
    <t>030290-3501</t>
  </si>
  <si>
    <t>027847-2501</t>
  </si>
  <si>
    <t>030286-3501</t>
  </si>
  <si>
    <t>030287-3501</t>
  </si>
  <si>
    <t>25IC1-027847</t>
  </si>
  <si>
    <t>Gex-2</t>
  </si>
  <si>
    <t>35IC1-030286</t>
  </si>
  <si>
    <t>18073-613</t>
  </si>
  <si>
    <t>cancel from Adex and Place the order to Phoenix</t>
  </si>
  <si>
    <t>051027-2509</t>
  </si>
  <si>
    <t>250x55</t>
  </si>
  <si>
    <t>212500267</t>
  </si>
  <si>
    <t>18073-609</t>
  </si>
  <si>
    <t>280x70</t>
  </si>
  <si>
    <t>51118-609</t>
  </si>
  <si>
    <t>51118-610</t>
  </si>
  <si>
    <t>24342-602</t>
  </si>
  <si>
    <t>27439-502</t>
  </si>
  <si>
    <t>28877-501</t>
  </si>
  <si>
    <t>051027-2511</t>
  </si>
  <si>
    <t>30291-601</t>
  </si>
  <si>
    <t>Technical glass</t>
  </si>
  <si>
    <t xml:space="preserve">Bol dsgn sent 02/04/2025.design received 04/04/2025.  deflection is too high send to supplier 08/04/2025 with simulatin result, rvsed 2D and 3d rcvd 11/04/2025. </t>
  </si>
  <si>
    <t>06089-505 Insert mandrel</t>
  </si>
  <si>
    <t>80.85X30</t>
  </si>
  <si>
    <t>06176-402 Insert mandrel</t>
  </si>
  <si>
    <t>63.68X28</t>
  </si>
  <si>
    <t>27850-501</t>
  </si>
  <si>
    <t>ARM Metal</t>
  </si>
  <si>
    <t>27849-501</t>
  </si>
  <si>
    <t>13013-518</t>
  </si>
  <si>
    <t>15776-409</t>
  </si>
  <si>
    <t>15824-410</t>
  </si>
  <si>
    <t>ask 4 rvsn 03/04/2025. rvsn rcvd 04/04/2025</t>
  </si>
  <si>
    <t>30292-601</t>
  </si>
  <si>
    <t>Inventure</t>
  </si>
  <si>
    <t>INS-30292</t>
  </si>
  <si>
    <t>approvla will go with die</t>
  </si>
  <si>
    <t>30294-601</t>
  </si>
  <si>
    <t>deflection is slighly high simulation report also sent to supplier to do the requred changeds with our suggesions 14/04</t>
  </si>
  <si>
    <t>INS-30294</t>
  </si>
  <si>
    <t>30293-601</t>
  </si>
  <si>
    <t>12042-213</t>
  </si>
  <si>
    <t>ask 4 rvsn and 3D 02/04/2025. simulation result rcvd 08/04/2025. dimensional detail missing to give feedback. Rvsn rcvs 12/04/2025. again dim drwaing missing.14/04/2025. confirmed again 15/04</t>
  </si>
  <si>
    <t>14504-504</t>
  </si>
  <si>
    <t>ask rev 14/04/2025 toolig suggested 14/04/2025. dsgn rcvd 16/04/2025</t>
  </si>
  <si>
    <t>27852-501</t>
  </si>
  <si>
    <t>27856-501</t>
  </si>
  <si>
    <t>27858-401</t>
  </si>
  <si>
    <t xml:space="preserve">VERTIV </t>
  </si>
  <si>
    <t>27851-401</t>
  </si>
  <si>
    <t>27854-501</t>
  </si>
  <si>
    <t>27855-401</t>
  </si>
  <si>
    <t>27853-501</t>
  </si>
  <si>
    <t>ins-30288</t>
  </si>
  <si>
    <t>460x150</t>
  </si>
  <si>
    <t>27848-601</t>
  </si>
  <si>
    <t>700X300</t>
  </si>
  <si>
    <t>L&amp;T</t>
  </si>
  <si>
    <t>ask for 3d 4/4/25.simulatin resut not satisfied ask for 3d again 07/04/2025.</t>
  </si>
  <si>
    <t>BOL-27848</t>
  </si>
  <si>
    <t>120500-2502</t>
  </si>
  <si>
    <t>019026-2513</t>
  </si>
  <si>
    <t>019026-2514</t>
  </si>
  <si>
    <t>7786-25</t>
  </si>
  <si>
    <t>Vishwitha traker number is 7786-25 and changed manually.</t>
  </si>
  <si>
    <t>014716-3512</t>
  </si>
  <si>
    <t>120507-2502</t>
  </si>
  <si>
    <t>027857-3501</t>
  </si>
  <si>
    <t>030296-3501</t>
  </si>
  <si>
    <t>014106-2504</t>
  </si>
  <si>
    <t>030295-3501</t>
  </si>
  <si>
    <t>dsgn rcvd 3/4/2025. tooling fouling with Bolster holder ask for rvson 4/4/25, rvsn rcvd 7/4/25 enty dia increased to 260 profile offsetted by 10 mm, there for we askd for 3d to ensure there is not much velocity deviation, 3d rcvd 10/04/2025 approvla sent 11/04/2025</t>
  </si>
  <si>
    <t>35IC1-030295</t>
  </si>
  <si>
    <t>30298-601</t>
  </si>
  <si>
    <t>die size issue 550X250 or 550X300. final approval sent on 26/04/2025.</t>
  </si>
  <si>
    <t>30297-601</t>
  </si>
  <si>
    <t xml:space="preserve">dsgn rcvd 3d not rcvd. 3d awaited 10/04/2025. reminder sent to supplier 14/04/2025. die size discussion is in process. Die Size 550X300 approval sent to supplier </t>
  </si>
  <si>
    <t>30284-602</t>
  </si>
  <si>
    <t>14775-503</t>
  </si>
  <si>
    <t>INS-30198</t>
  </si>
  <si>
    <t xml:space="preserve"> die plate(foc), new Backer and  insert waiting for design approval. Die size increased up to 550X250 to 550X300.  </t>
  </si>
  <si>
    <t>29897-503</t>
  </si>
  <si>
    <t>10462-231</t>
  </si>
  <si>
    <t>23193-402</t>
  </si>
  <si>
    <t>sat evining</t>
  </si>
  <si>
    <t>26166-203</t>
  </si>
  <si>
    <t>ask 4 3d 08/04/2025</t>
  </si>
  <si>
    <t>28117-434</t>
  </si>
  <si>
    <t>13605-222</t>
  </si>
  <si>
    <t>14719-223</t>
  </si>
  <si>
    <t>15803-515</t>
  </si>
  <si>
    <t>19480-521</t>
  </si>
  <si>
    <t>07208-605</t>
  </si>
  <si>
    <t>dsgn rcvd 07/04/2025 ask rvsn 08/04/2025</t>
  </si>
  <si>
    <t>27272-602</t>
  </si>
  <si>
    <t>27439-501</t>
  </si>
  <si>
    <t>ask 4 rvsn08/04/2025</t>
  </si>
  <si>
    <t>27859-601</t>
  </si>
  <si>
    <t xml:space="preserve">vERTIV </t>
  </si>
  <si>
    <t>27860-201</t>
  </si>
  <si>
    <t>10486-501</t>
  </si>
  <si>
    <t>ask rvsn 08/04/2025 rvsn rcvd 09/04/2025</t>
  </si>
  <si>
    <t>26807-402</t>
  </si>
  <si>
    <t>028381-3501 backer</t>
  </si>
  <si>
    <t>280x55</t>
  </si>
  <si>
    <t>14672-214</t>
  </si>
  <si>
    <t xml:space="preserve"> approval sent to wrong channal, supplier is reminded by severeal timeask rvsn 08/04/2025 rvsn rcvd 09/04/2025. dimensiton details are missing 09/04/2025 ask for 3d 12/04/2025 </t>
  </si>
  <si>
    <t>002089-3501 backer</t>
  </si>
  <si>
    <t>280x100</t>
  </si>
  <si>
    <t>30299-601</t>
  </si>
  <si>
    <t>Kee Safety LLC</t>
  </si>
  <si>
    <t>051118-3530</t>
  </si>
  <si>
    <t>35IC1-051118</t>
  </si>
  <si>
    <t>051118-3531</t>
  </si>
  <si>
    <t>051118-3532</t>
  </si>
  <si>
    <t>051117-3517</t>
  </si>
  <si>
    <t>051117-3518</t>
  </si>
  <si>
    <t>051117-3519</t>
  </si>
  <si>
    <t>35IC2-051117</t>
  </si>
  <si>
    <t>051134-3503</t>
  </si>
  <si>
    <t>rvsn asked by vijeesh as per 051089-3503 design. Rvsn rcvd on 18/04/2025</t>
  </si>
  <si>
    <t>approvla will go wibh die</t>
  </si>
  <si>
    <t>I-26721</t>
  </si>
  <si>
    <t>06176-403</t>
  </si>
  <si>
    <t>05190-502</t>
  </si>
  <si>
    <t>11597-421</t>
  </si>
  <si>
    <t>14861-212</t>
  </si>
  <si>
    <t>14861-213</t>
  </si>
  <si>
    <t>29145-404</t>
  </si>
  <si>
    <t>28411-502</t>
  </si>
  <si>
    <t>ask rvsn draw dia more 14/04/2025</t>
  </si>
  <si>
    <t>07046-402</t>
  </si>
  <si>
    <t>wrongly ordered 401 shoul be 402, ask for Dxf</t>
  </si>
  <si>
    <t>mill, powder</t>
  </si>
  <si>
    <t>005501-3511</t>
  </si>
  <si>
    <t>007099-2501</t>
  </si>
  <si>
    <t>007099-2502</t>
  </si>
  <si>
    <t>INS-27861</t>
  </si>
  <si>
    <t>ask for 3d 12/4/25. reminder sent 14/4. insert is canceled as per AHOD</t>
  </si>
  <si>
    <t>30302-501</t>
  </si>
  <si>
    <t>Alumil</t>
  </si>
  <si>
    <t>INS-30302</t>
  </si>
  <si>
    <t>27862-401</t>
  </si>
  <si>
    <t>27863-401</t>
  </si>
  <si>
    <t>30305-501</t>
  </si>
  <si>
    <t>30303-501</t>
  </si>
  <si>
    <t>30301-401</t>
  </si>
  <si>
    <t>30300-401</t>
  </si>
  <si>
    <t>INS-30300</t>
  </si>
  <si>
    <t>30304-401</t>
  </si>
  <si>
    <t xml:space="preserve">dsgn rcved with wrong attachmetn 14/04/2025. later got the correct one. </t>
  </si>
  <si>
    <t>13794-279</t>
  </si>
  <si>
    <t>ask simulation result 14/4</t>
  </si>
  <si>
    <t>13940-267</t>
  </si>
  <si>
    <t>27861-401</t>
  </si>
  <si>
    <t>ask for 3d 12/4/25. reminder sent 14/4</t>
  </si>
  <si>
    <t>10371-505</t>
  </si>
  <si>
    <t>13126-246</t>
  </si>
  <si>
    <t>26767-404</t>
  </si>
  <si>
    <t>10463-510</t>
  </si>
  <si>
    <t>26238-204</t>
  </si>
  <si>
    <t>05319-401</t>
  </si>
  <si>
    <t>26273-203</t>
  </si>
  <si>
    <t>17025-203</t>
  </si>
  <si>
    <t>ask for rvsn 17/04/2025. rvsn rcvd 18/04/025. rvsn came no dimensional detail, waiting for design and 3d 19/04/2025</t>
  </si>
  <si>
    <t>30198-601 BACKER</t>
  </si>
  <si>
    <t>550x30</t>
  </si>
  <si>
    <t>007208-2511</t>
  </si>
  <si>
    <t>013009-2517</t>
  </si>
  <si>
    <t>028953-2501</t>
  </si>
  <si>
    <t>250X60</t>
  </si>
  <si>
    <t>120221-3502</t>
  </si>
  <si>
    <t>250X20</t>
  </si>
  <si>
    <t>25RG3</t>
  </si>
  <si>
    <t>35RG3</t>
  </si>
  <si>
    <t>35RG5</t>
  </si>
  <si>
    <t>600X240</t>
  </si>
  <si>
    <t>35RG7</t>
  </si>
  <si>
    <t>014855-3504</t>
  </si>
  <si>
    <t>014861-3503</t>
  </si>
  <si>
    <t>013213-2501</t>
  </si>
  <si>
    <t>INS-30316</t>
  </si>
  <si>
    <t xml:space="preserve">tooling is cancelled </t>
  </si>
  <si>
    <t>inset is canceled ask them to use I-30302</t>
  </si>
  <si>
    <t>27871-401</t>
  </si>
  <si>
    <t>27873-401</t>
  </si>
  <si>
    <t>30318-401</t>
  </si>
  <si>
    <t>30319-401</t>
  </si>
  <si>
    <t>INS-30319</t>
  </si>
  <si>
    <t>30323-401</t>
  </si>
  <si>
    <t>27872-401</t>
  </si>
  <si>
    <t>ask for rvsn scalling problem 19/04/2025. rvsn rcvd 21/04/2025</t>
  </si>
  <si>
    <t>30322-501</t>
  </si>
  <si>
    <t>30316-501</t>
  </si>
  <si>
    <t>30317-401</t>
  </si>
  <si>
    <t>30320-401</t>
  </si>
  <si>
    <t>30321-501</t>
  </si>
  <si>
    <t>INS-27876</t>
  </si>
  <si>
    <t>030308-3501</t>
  </si>
  <si>
    <t>3 design concept received. 2 designs simultaion result is not satisfactor. Waiting for 3d 08/05/2025</t>
  </si>
  <si>
    <t>27864-401</t>
  </si>
  <si>
    <t>27867-401</t>
  </si>
  <si>
    <t>INS-27865</t>
  </si>
  <si>
    <t>27866-401</t>
  </si>
  <si>
    <t>27869-501</t>
  </si>
  <si>
    <t>30306-501</t>
  </si>
  <si>
    <t>ask for rvsn du to wrong scaling in dimensions</t>
  </si>
  <si>
    <t>27870-401</t>
  </si>
  <si>
    <t>27868-501</t>
  </si>
  <si>
    <t>ask for rvsn layout problem. Design came 21/04/2025</t>
  </si>
  <si>
    <t>30307-501</t>
  </si>
  <si>
    <t>30309-501</t>
  </si>
  <si>
    <t>30310-501</t>
  </si>
  <si>
    <t>27876-401</t>
  </si>
  <si>
    <t>Smart Dimensions</t>
  </si>
  <si>
    <t xml:space="preserve">ask for rvsn cancell the insert </t>
  </si>
  <si>
    <t>27874-401</t>
  </si>
  <si>
    <t>27879-501</t>
  </si>
  <si>
    <t>27865-401</t>
  </si>
  <si>
    <t>ask rvsn du to wrong scaling from our die drawing. Revised design rcvd 22/04/25</t>
  </si>
  <si>
    <t>30312-401</t>
  </si>
  <si>
    <t>30328-501</t>
  </si>
  <si>
    <t>INS-30328</t>
  </si>
  <si>
    <t>30315-401</t>
  </si>
  <si>
    <t>30311-501</t>
  </si>
  <si>
    <t>ask for revsn 24/02/2025.</t>
  </si>
  <si>
    <t>30314-401</t>
  </si>
  <si>
    <t>30326-501</t>
  </si>
  <si>
    <t>30327-401</t>
  </si>
  <si>
    <t>27875-401</t>
  </si>
  <si>
    <t>ask for layout change 22/04/2025. rvsd dsgn rcvd 24/04/2025</t>
  </si>
  <si>
    <t>30329-401</t>
  </si>
  <si>
    <t>27878-501</t>
  </si>
  <si>
    <t>027877-2501</t>
  </si>
  <si>
    <t>030324-3501</t>
  </si>
  <si>
    <t>030325-3501</t>
  </si>
  <si>
    <t>26272-204</t>
  </si>
  <si>
    <t>26272-601</t>
  </si>
  <si>
    <t>120221-602</t>
  </si>
  <si>
    <t>05050-403</t>
  </si>
  <si>
    <t>13036-509</t>
  </si>
  <si>
    <t>13938-222</t>
  </si>
  <si>
    <t>29898-203</t>
  </si>
  <si>
    <t>19551-606</t>
  </si>
  <si>
    <t>090419-401</t>
  </si>
  <si>
    <t>14501-403</t>
  </si>
  <si>
    <t>tooling design sent on 24/4/25 there is some issue with tooling suggested another tooling I-14498</t>
  </si>
  <si>
    <t>27407-502</t>
  </si>
  <si>
    <t>ask revsn 30/04/2025. reminder sent 05/05/2025. reminder sent 6/05/2025</t>
  </si>
  <si>
    <t>Die ring-2 355X200</t>
  </si>
  <si>
    <t>700x250</t>
  </si>
  <si>
    <t>hold by AHOD to confirm how many rings available</t>
  </si>
  <si>
    <t>30217-601</t>
  </si>
  <si>
    <t>15085-501</t>
  </si>
  <si>
    <t>27844-502</t>
  </si>
  <si>
    <t>250x60</t>
  </si>
  <si>
    <t>27880-401</t>
  </si>
  <si>
    <t>ask rvsn 22/04/2025 rvsn rcvd 24/4</t>
  </si>
  <si>
    <t>27882-501</t>
  </si>
  <si>
    <t>27888-401</t>
  </si>
  <si>
    <t>Dormakaba</t>
  </si>
  <si>
    <t>27889-401</t>
  </si>
  <si>
    <t>27890-401</t>
  </si>
  <si>
    <t>27891-501</t>
  </si>
  <si>
    <t>27892-401</t>
  </si>
  <si>
    <t>27883-401</t>
  </si>
  <si>
    <t>ask rvsn 24/04/2025 rvsn rcvd 24/04/2025.</t>
  </si>
  <si>
    <t>30338-401</t>
  </si>
  <si>
    <t>30339-501</t>
  </si>
  <si>
    <t>30340-501</t>
  </si>
  <si>
    <t>27884-501</t>
  </si>
  <si>
    <t>27886-501</t>
  </si>
  <si>
    <t>30337-401</t>
  </si>
  <si>
    <t>dsgn rcvd 25/04/ ask rvsion 25/4 rvs rcved 25/4.</t>
  </si>
  <si>
    <t>27885-501</t>
  </si>
  <si>
    <t>27887-201</t>
  </si>
  <si>
    <t>30335-401</t>
  </si>
  <si>
    <t>ask for rvsn 26/04/2025. reminder sent to supplier 28/04/25</t>
  </si>
  <si>
    <t>027881-2501</t>
  </si>
  <si>
    <t>ask runout rvsn 22/04/25</t>
  </si>
  <si>
    <t>030330-3501</t>
  </si>
  <si>
    <t>030331-3501</t>
  </si>
  <si>
    <t>35IC1-030331</t>
  </si>
  <si>
    <t>030332-3501</t>
  </si>
  <si>
    <t>35IC1-030332</t>
  </si>
  <si>
    <t>030333-3501</t>
  </si>
  <si>
    <t>030334-2501</t>
  </si>
  <si>
    <t>ask rvsin on runout 24/4</t>
  </si>
  <si>
    <t>030336-2501</t>
  </si>
  <si>
    <t>INS-30217</t>
  </si>
  <si>
    <t>30341-601</t>
  </si>
  <si>
    <t>Alumaco</t>
  </si>
  <si>
    <t>informend Vishwith over the phone several time reminder sent to  Vishwith 03/05/2025. fist desgn rcvd 08/05/2025. ask 3d. Simulation result and design came 09/05/2025</t>
  </si>
  <si>
    <t>026118-2501 backer</t>
  </si>
  <si>
    <t>250x110</t>
  </si>
  <si>
    <t>27893-401</t>
  </si>
  <si>
    <t>Gulf extrusions ( Minimal system)</t>
  </si>
  <si>
    <t>INS-27893</t>
  </si>
  <si>
    <t>27894-501</t>
  </si>
  <si>
    <t>dsgn rcved 26/04/2025 ask rvsion 26/04/2025.</t>
  </si>
  <si>
    <t>029969-3502</t>
  </si>
  <si>
    <t>051138-3502</t>
  </si>
  <si>
    <t>051139-2502</t>
  </si>
  <si>
    <t>051140-2502</t>
  </si>
  <si>
    <t>029986-3502</t>
  </si>
  <si>
    <t>024216-3503</t>
  </si>
  <si>
    <r>
      <t>450X2</t>
    </r>
    <r>
      <rPr>
        <b/>
        <sz val="12"/>
        <color rgb="FFFF0000"/>
        <rFont val="Aptos Narrow"/>
        <family val="2"/>
        <scheme val="minor"/>
      </rPr>
      <t>50</t>
    </r>
  </si>
  <si>
    <t>212500723</t>
  </si>
  <si>
    <t>ask rvsion and 3d 02/05/2025.3d received 03/05/2025 .latest  2d received 05/05/2025. in order to increase the productivity we have made some changes die Size reduced, draw dia increased to 270, feeder removed. Waiting ror 2d and 3d 08/05/2025. bearings are mismathing 27/05/2025.</t>
  </si>
  <si>
    <t xml:space="preserve">die zise reduced </t>
  </si>
  <si>
    <t>INS-27895</t>
  </si>
  <si>
    <t>Due to urgency PR made without design approval. Phme cannot make this tooling since the dia 560. there for we had to cancel the tooling and place the order to pdtmc 29/04/2025, email send to Purchage on 30.04.2025</t>
  </si>
  <si>
    <t>27895-601</t>
  </si>
  <si>
    <t>Glass wall</t>
  </si>
  <si>
    <t xml:space="preserve">dsgn rcvd 25/04/2025 3d rcvd 25/04/2025 evning. </t>
  </si>
  <si>
    <t>BOL-6-1-C</t>
  </si>
  <si>
    <t>05019-406</t>
  </si>
  <si>
    <t>27461-602</t>
  </si>
  <si>
    <t xml:space="preserve">Pr made on 30.04.2025 during training </t>
  </si>
  <si>
    <t>05417-502</t>
  </si>
  <si>
    <t>027047-3501</t>
  </si>
  <si>
    <t>35IC1-27047</t>
  </si>
  <si>
    <t>027048-2501</t>
  </si>
  <si>
    <t>35IC1-027048</t>
  </si>
  <si>
    <t>05416-602</t>
  </si>
  <si>
    <t>250X35</t>
  </si>
  <si>
    <t>ask dxf. Dxf sent by wishwith 01/05/2025</t>
  </si>
  <si>
    <t>051118-3533</t>
  </si>
  <si>
    <t>051118-3534</t>
  </si>
  <si>
    <t>051141-2503</t>
  </si>
  <si>
    <t>051117-3520</t>
  </si>
  <si>
    <t>051117-3521</t>
  </si>
  <si>
    <t>same design approval is taken of 051117-3520 as discussed with Vishwitha. 14/05/2025</t>
  </si>
  <si>
    <t>05411-503</t>
  </si>
  <si>
    <t>13035-214</t>
  </si>
  <si>
    <t>07208-606</t>
  </si>
  <si>
    <t>15807-203</t>
  </si>
  <si>
    <t>ask rvsion layout change</t>
  </si>
  <si>
    <t>05075-501</t>
  </si>
  <si>
    <t>ask for 3d as requested by AHOD to set the design (no pending order )</t>
  </si>
  <si>
    <t>030286-3502</t>
  </si>
  <si>
    <t>030287-3502</t>
  </si>
  <si>
    <t>27904-401</t>
  </si>
  <si>
    <t>Draw dia 199 was given and ask rvsn 05/05/2025. rvsn rcvd 05/05/2025</t>
  </si>
  <si>
    <t>27905-401</t>
  </si>
  <si>
    <t>30357-401</t>
  </si>
  <si>
    <t>due to anodizing order ask for revised mono bridg design 08/05/2025</t>
  </si>
  <si>
    <t>30358-401</t>
  </si>
  <si>
    <t>30359-401</t>
  </si>
  <si>
    <t>30361-401</t>
  </si>
  <si>
    <t>rvsion asked anodizing design requred</t>
  </si>
  <si>
    <t>30362-501</t>
  </si>
  <si>
    <t>30363-401</t>
  </si>
  <si>
    <t>30360-501</t>
  </si>
  <si>
    <t xml:space="preserve">ask for 3d 07/05/2025. draw dia more, supplier informed </t>
  </si>
  <si>
    <t>INS-30358</t>
  </si>
  <si>
    <t>112502225</t>
  </si>
  <si>
    <t>since 05078 insert is suit on the design, we did not sent the approval for this insert. PR not created and design under approval.</t>
  </si>
  <si>
    <t>10429-401</t>
  </si>
  <si>
    <t>13794-523</t>
  </si>
  <si>
    <t>16090-405</t>
  </si>
  <si>
    <t xml:space="preserve">design rcvd but not with full detail. Ask for revision </t>
  </si>
  <si>
    <t>13785-205</t>
  </si>
  <si>
    <t>051143-3501</t>
  </si>
  <si>
    <t>simulation result not satisfactory X-Axis is too high</t>
  </si>
  <si>
    <t>27908-401</t>
  </si>
  <si>
    <t>Smart dimensions partitions</t>
  </si>
  <si>
    <t>27906-501</t>
  </si>
  <si>
    <t>27907-401</t>
  </si>
  <si>
    <t>400X250</t>
  </si>
  <si>
    <t>order cancelled from Almax and place the order with compes 06/05/2025 Hod/ahod/Pm decision. Wating for 3d simulatin result 21/05/2025</t>
  </si>
  <si>
    <t>7907-25</t>
  </si>
  <si>
    <t>Ins-51117</t>
  </si>
  <si>
    <t>Design did not come and desigined is requested 29/05/2025</t>
  </si>
  <si>
    <t>06257-601</t>
  </si>
  <si>
    <t>Alico</t>
  </si>
  <si>
    <t>27897-401</t>
  </si>
  <si>
    <t>27901-501</t>
  </si>
  <si>
    <t>30355-501</t>
  </si>
  <si>
    <t xml:space="preserve">design rcvd ask for simulatin  09/05/2025, 3d rcvd  9/5/25 entry dia more 12/5. simulation result not satisfactory, discussed with ahod and asked for second revision with our suggested changes, .. Waitin for 2d simulation result 20/05/2025 </t>
  </si>
  <si>
    <t>10016-401</t>
  </si>
  <si>
    <t>27909-401</t>
  </si>
  <si>
    <t xml:space="preserve">GEZE GULF </t>
  </si>
  <si>
    <t>05067-505</t>
  </si>
  <si>
    <t>05242-402</t>
  </si>
  <si>
    <t>06178-203</t>
  </si>
  <si>
    <t>05073-505</t>
  </si>
  <si>
    <t>112502280</t>
  </si>
  <si>
    <t>since non of this profile are perfoeming desided to ask for 3d 14/05/2025. even after sevaral simulatin die is not ok, from the last design draw dia more then 209, maximum is 202. Hod is approved on the whatsup group to Mr. Sridhar.</t>
  </si>
  <si>
    <t>212500827</t>
  </si>
  <si>
    <t>simulation result not satisfactory y-Axis is too high, Profile revised ,revision received from design on 19.06.2025 Revisin send to supplier on 19.06.2025 and ask for relesing the die for manufacuring _Dinesh 19.06.2025</t>
  </si>
  <si>
    <t>05422-602</t>
  </si>
  <si>
    <t>09067-401</t>
  </si>
  <si>
    <t>12158-503</t>
  </si>
  <si>
    <t>15176-207</t>
  </si>
  <si>
    <t>ask rvsn 17/05/2025.</t>
  </si>
  <si>
    <t>30367-501</t>
  </si>
  <si>
    <t xml:space="preserve">INSULUX Metal </t>
  </si>
  <si>
    <t>30368-501</t>
  </si>
  <si>
    <t>30369-501</t>
  </si>
  <si>
    <t>30370-501</t>
  </si>
  <si>
    <t>30371-501</t>
  </si>
  <si>
    <t>30372-401</t>
  </si>
  <si>
    <t>13212-234</t>
  </si>
  <si>
    <t>13212-235</t>
  </si>
  <si>
    <t>17928-537</t>
  </si>
  <si>
    <t>30373-501</t>
  </si>
  <si>
    <t>30143-402</t>
  </si>
  <si>
    <t>waiting for 3d 15/05. simulatin result not satisfactory. Need another design with 3d 20/05/2025</t>
  </si>
  <si>
    <t>29780-522</t>
  </si>
  <si>
    <t>112502253</t>
  </si>
  <si>
    <t>ask 3d as per PM</t>
  </si>
  <si>
    <t>29780-521</t>
  </si>
  <si>
    <t>112502492</t>
  </si>
  <si>
    <t>Die ordered as ask 3d as per PM</t>
  </si>
  <si>
    <t>Ins-26272</t>
  </si>
  <si>
    <t>029987-3502</t>
  </si>
  <si>
    <t>016748-2502</t>
  </si>
  <si>
    <t>022194-2502</t>
  </si>
  <si>
    <t>030124-3501</t>
  </si>
  <si>
    <t>22578-406</t>
  </si>
  <si>
    <t>07099-504</t>
  </si>
  <si>
    <t>28883-503</t>
  </si>
  <si>
    <t>29898-204</t>
  </si>
  <si>
    <t>INS-14498</t>
  </si>
  <si>
    <t>14858-205</t>
  </si>
  <si>
    <t>asking revision design chanes. Revised design received 26/05/2025</t>
  </si>
  <si>
    <t>007217-2501</t>
  </si>
  <si>
    <t>Vertive</t>
  </si>
  <si>
    <t>First ordering request 29.04.2025,Dies on hold Vishwitha mail dated 01/05/2025. die released for manufacturing 19/05/2025, hence die ordering request date changed as 19.05.2025, As per sales email on 26.05.2025, Die order cancel on 26.05.2025</t>
  </si>
  <si>
    <t>007220-2501</t>
  </si>
  <si>
    <t>007221-2501</t>
  </si>
  <si>
    <t>007218-3501</t>
  </si>
  <si>
    <t>First ordering request 29.04.2025,Dies on hold Vishwitha mail dated 01/05/2025. die released for manufacturing 19/05/2025, hence die ordering request date changed as 19.05.2025</t>
  </si>
  <si>
    <t>007219-3501</t>
  </si>
  <si>
    <t>29851-502</t>
  </si>
  <si>
    <t>28490-602</t>
  </si>
  <si>
    <t>112502277</t>
  </si>
  <si>
    <t>26808-502</t>
  </si>
  <si>
    <t>112502303</t>
  </si>
  <si>
    <t>ask for revision. No dimensional detail</t>
  </si>
  <si>
    <t>05142-414</t>
  </si>
  <si>
    <t>112503476</t>
  </si>
  <si>
    <t>ask for simulatin report 02/06/2025. 2time simulation received and not satisfactory. Asked supplier for online meeting , supplier propose another simulation report and 2d design .design With simulation results received. Not satisifactory. Ask for udated design and 3d model. We will do simulation in house.</t>
  </si>
  <si>
    <t>30374-201</t>
  </si>
  <si>
    <t>30375-201</t>
  </si>
  <si>
    <t>30376-201</t>
  </si>
  <si>
    <t>10529-407</t>
  </si>
  <si>
    <t>13010-527</t>
  </si>
  <si>
    <t>13237-403</t>
  </si>
  <si>
    <t>die is ordered as 402 by mistakenly we have already 402 die, hence this die is changed to 403. design received and approved as 402.</t>
  </si>
  <si>
    <t>01049-407</t>
  </si>
  <si>
    <t xml:space="preserve">ask for revision </t>
  </si>
  <si>
    <t>13010-528</t>
  </si>
  <si>
    <t>asked for simulation 28/05/2025</t>
  </si>
  <si>
    <t>19758-607</t>
  </si>
  <si>
    <t>112502339</t>
  </si>
  <si>
    <t>OLD PR-112502225- ON 29/05.2025</t>
  </si>
  <si>
    <t>030113-3505</t>
  </si>
  <si>
    <t>need to cancel the order from pdtmc and place to phme</t>
  </si>
  <si>
    <t>29150-404</t>
  </si>
  <si>
    <t>29171-503</t>
  </si>
  <si>
    <t>29899-502</t>
  </si>
  <si>
    <t>07222-501</t>
  </si>
  <si>
    <t>15815-205</t>
  </si>
  <si>
    <t>022386-3502</t>
  </si>
  <si>
    <t>027720-2503</t>
  </si>
  <si>
    <t>120798-3504</t>
  </si>
  <si>
    <t>320X185</t>
  </si>
  <si>
    <t>15934-208</t>
  </si>
  <si>
    <t>ask for revision 24/5/25</t>
  </si>
  <si>
    <t>29713-406</t>
  </si>
  <si>
    <t>need revision 27/05/2025</t>
  </si>
  <si>
    <t>005206-3507</t>
  </si>
  <si>
    <t>212500641</t>
  </si>
  <si>
    <t>029780-2505</t>
  </si>
  <si>
    <t>29924-502</t>
  </si>
  <si>
    <t>Need to check running die on the shape. This die got deflected from phmE.</t>
  </si>
  <si>
    <t>28830-503</t>
  </si>
  <si>
    <t>rvsn asked 29/5</t>
  </si>
  <si>
    <t>19291-202</t>
  </si>
  <si>
    <t>007208-2510 DP</t>
  </si>
  <si>
    <t>320X80</t>
  </si>
  <si>
    <t>Dieplate only ordered as requsted by Vijeesh 24/05/2025</t>
  </si>
  <si>
    <t>cancel the order from PDTMC and place the order to PHME  as per Mr Vijeesh.</t>
  </si>
  <si>
    <t>051118-3535</t>
  </si>
  <si>
    <t>requested for simulation result 31/05/2025. reminder sent 03/06/2025. simulatin result is not sastisfactory. Feed back given and ask for another simulation results 07-06-2025. reminder sent 10/06/2025.</t>
  </si>
  <si>
    <t>014858-3503</t>
  </si>
  <si>
    <t>212500648</t>
  </si>
  <si>
    <t>ask revision 24/5/25. rvsd dsgn rcved 26/5/25. Ahod is not convince with the design still due to the urgency he has signed to the document.</t>
  </si>
  <si>
    <t>030295-3502</t>
  </si>
  <si>
    <t>212500657</t>
  </si>
  <si>
    <t>051117-3522</t>
  </si>
  <si>
    <t>212500687</t>
  </si>
  <si>
    <t>ask revsion 29/05/2025. reminder sent 03/06/2025</t>
  </si>
  <si>
    <t>051117-3523</t>
  </si>
  <si>
    <t>030377-3501</t>
  </si>
  <si>
    <t>AL Shafar</t>
  </si>
  <si>
    <t>07119-503</t>
  </si>
  <si>
    <t>11187-202</t>
  </si>
  <si>
    <t>250X110</t>
  </si>
  <si>
    <t>Backer only to suite existing Die plate.</t>
  </si>
  <si>
    <t>30381-601</t>
  </si>
  <si>
    <t>112502319</t>
  </si>
  <si>
    <t>030214-3501</t>
  </si>
  <si>
    <t>05273-607</t>
  </si>
  <si>
    <t>22386-603</t>
  </si>
  <si>
    <t>30378-201</t>
  </si>
  <si>
    <t>112502594</t>
  </si>
  <si>
    <t>Festo</t>
  </si>
  <si>
    <t>Simulation parameters were sent to the supplier on 16/06/2025, as per their request</t>
  </si>
  <si>
    <t>Mill,Anodizing</t>
  </si>
  <si>
    <t>30379-201</t>
  </si>
  <si>
    <r>
      <t xml:space="preserve">Simulation parameters were sent to the supplier on </t>
    </r>
    <r>
      <rPr>
        <b/>
        <sz val="11"/>
        <color theme="1"/>
        <rFont val="Aptos Narrow"/>
        <family val="2"/>
        <scheme val="minor"/>
      </rPr>
      <t>16/06/2025</t>
    </r>
    <r>
      <rPr>
        <sz val="11"/>
        <color theme="1"/>
        <rFont val="Aptos Narrow"/>
        <family val="2"/>
        <scheme val="minor"/>
      </rPr>
      <t>, as per their request</t>
    </r>
  </si>
  <si>
    <t>30380-501</t>
  </si>
  <si>
    <t>30383-501</t>
  </si>
  <si>
    <t>112502340</t>
  </si>
  <si>
    <t>mill. Powder. Anodizing</t>
  </si>
  <si>
    <t>30382-401</t>
  </si>
  <si>
    <t>112502390</t>
  </si>
  <si>
    <t>27875-401 DIE PLATE</t>
  </si>
  <si>
    <t>220X60</t>
  </si>
  <si>
    <t>27876-401 DIE PLATE</t>
  </si>
  <si>
    <t>07208-607</t>
  </si>
  <si>
    <t>07208-608</t>
  </si>
  <si>
    <t>07208-609</t>
  </si>
  <si>
    <t>26325-505</t>
  </si>
  <si>
    <t>29903-603</t>
  </si>
  <si>
    <t>19302-202</t>
  </si>
  <si>
    <t>30384-201</t>
  </si>
  <si>
    <t>112502391</t>
  </si>
  <si>
    <t>15808-512</t>
  </si>
  <si>
    <t>112502392</t>
  </si>
  <si>
    <t>16374-606</t>
  </si>
  <si>
    <t>11142-401</t>
  </si>
  <si>
    <t>112502429</t>
  </si>
  <si>
    <t>11872-501</t>
  </si>
  <si>
    <t>13466-506</t>
  </si>
  <si>
    <t>15816-412</t>
  </si>
  <si>
    <t>27704-604</t>
  </si>
  <si>
    <t>28877-502</t>
  </si>
  <si>
    <t>23485-208</t>
  </si>
  <si>
    <t>112502430</t>
  </si>
  <si>
    <t>25591-503</t>
  </si>
  <si>
    <t>112502431</t>
  </si>
  <si>
    <t>01001-403</t>
  </si>
  <si>
    <t>c 2.3 ,6 and 7 are looking so narraow asked for revision. 12/06/2025</t>
  </si>
  <si>
    <t>16681-503</t>
  </si>
  <si>
    <t>ask for rvsn 10/06/2025. order went to jiansu and design receid. Order cancelled from jiansu by Vishwitha 16/06/2025</t>
  </si>
  <si>
    <t>29225-203</t>
  </si>
  <si>
    <t>120471-405</t>
  </si>
  <si>
    <t>ask for simualtion result. 12/06/2025</t>
  </si>
  <si>
    <t>11069-511</t>
  </si>
  <si>
    <t>112502595</t>
  </si>
  <si>
    <t>ask for simuation results for approval</t>
  </si>
  <si>
    <t>INS-11069</t>
  </si>
  <si>
    <t>025576-2503</t>
  </si>
  <si>
    <t>27911-601</t>
  </si>
  <si>
    <t>KHK SCAFFOLDING</t>
  </si>
  <si>
    <t>Mill</t>
  </si>
  <si>
    <t>27912-601</t>
  </si>
  <si>
    <t>05423-601</t>
  </si>
  <si>
    <t>Flynn</t>
  </si>
  <si>
    <t xml:space="preserve">Mill, </t>
  </si>
  <si>
    <t>026200-3504</t>
  </si>
  <si>
    <t>askd rvsion 16/06</t>
  </si>
  <si>
    <t>10372-410</t>
  </si>
  <si>
    <t>28830-504</t>
  </si>
  <si>
    <t>112502716</t>
  </si>
  <si>
    <t>ask revsion 18/06/2025. reminder sent 20-06-2025</t>
  </si>
  <si>
    <t>14675-533</t>
  </si>
  <si>
    <t>112502722</t>
  </si>
  <si>
    <t>ask for simulation result to approve tha design.</t>
  </si>
  <si>
    <t>27719-501</t>
  </si>
  <si>
    <r>
      <rPr>
        <b/>
        <sz val="12"/>
        <color rgb="FFFF0000"/>
        <rFont val="Aptos Narrow"/>
        <family val="2"/>
        <scheme val="minor"/>
      </rPr>
      <t>280</t>
    </r>
    <r>
      <rPr>
        <b/>
        <sz val="12"/>
        <color theme="1"/>
        <rFont val="Aptos Narrow"/>
        <family val="2"/>
        <scheme val="minor"/>
      </rPr>
      <t>X160</t>
    </r>
  </si>
  <si>
    <t>05158-211</t>
  </si>
  <si>
    <t>112502566</t>
  </si>
  <si>
    <t>14106-428</t>
  </si>
  <si>
    <t>29138-204</t>
  </si>
  <si>
    <t>29680-603</t>
  </si>
  <si>
    <t>05241-501</t>
  </si>
  <si>
    <t>Die size to increase. Approval to increase die size 26/06/2025.</t>
  </si>
  <si>
    <t>250 to 280</t>
  </si>
  <si>
    <t>yes</t>
  </si>
  <si>
    <t>30364-601</t>
  </si>
  <si>
    <r>
      <rPr>
        <b/>
        <sz val="12"/>
        <color rgb="FFFF0000"/>
        <rFont val="Aptos Narrow"/>
        <family val="2"/>
        <scheme val="minor"/>
      </rPr>
      <t>355</t>
    </r>
    <r>
      <rPr>
        <b/>
        <sz val="12"/>
        <color theme="1"/>
        <rFont val="Aptos Narrow"/>
        <family val="2"/>
        <scheme val="minor"/>
      </rPr>
      <t>X200</t>
    </r>
  </si>
  <si>
    <t>112502515</t>
  </si>
  <si>
    <t>ALFARES INTERNATIONAL</t>
  </si>
  <si>
    <t>First ordering request on 12.05.2025,Die order hold on 13.05.2025, die is on hold Vishwitha mail 19/05/2025, As discussed  on 12.06.2025 with Mr. Suresh L die release for manufacturing on 13.06.2025 , Hence die order date changed from 12/05/2025 to 13/06/2025. design receved with bigger die size 355X200 ask revsion 14/6, old pr with 320x200-112502492 request to reject this PR and Follow new PR   With die size  355x220-112502515</t>
  </si>
  <si>
    <t>Mill,</t>
  </si>
  <si>
    <t>30365-601</t>
  </si>
  <si>
    <t>First ordering request on 12.05.2025,Die order hold on 13.05.2025, die is on hold Vishwitha mail 19/05/2025, As discussed  on 12.06.2025 with Mr. Suresh L die release for manufacturing on 13.06.2025 , Hence die order date changed from 12/05/2025 to 13/06/ design receved with bigger die size 355X200 ask revsion 14/6,  old pr with 320x200-112502492 request to reject this PR and Follow new PR   With die size  355x220-112502515</t>
  </si>
  <si>
    <t>30289-602</t>
  </si>
  <si>
    <t>55076-601</t>
  </si>
  <si>
    <t>30366-601</t>
  </si>
  <si>
    <t>First ordering request on 12.05.2025,Die order hold on 13.05.2025, die is on hold Vishwitha mail 19/05/2025, As discussed  on 12.06.2025 with Mr. Suresh L die release for manufacturing on 13.06.2025 , Hence die order date changed from 12/05/2025 to 13/06/. die mandrel thisckness is very high. online meeting is called for dicussion 24/06/2025</t>
  </si>
  <si>
    <t>030385-2501</t>
  </si>
  <si>
    <t>212500739</t>
  </si>
  <si>
    <t>EAE</t>
  </si>
  <si>
    <t>ask revsion 18/06/2025</t>
  </si>
  <si>
    <t>MILL, POWDER</t>
  </si>
  <si>
    <t>030386-2501</t>
  </si>
  <si>
    <t>030387-2501</t>
  </si>
  <si>
    <t>030113-3506</t>
  </si>
  <si>
    <t>014735-2503</t>
  </si>
  <si>
    <t>014725-3501</t>
  </si>
  <si>
    <t>015113-2501</t>
  </si>
  <si>
    <t>051118-3536</t>
  </si>
  <si>
    <t>30389-401</t>
  </si>
  <si>
    <t>112502881</t>
  </si>
  <si>
    <t>30391-601</t>
  </si>
  <si>
    <t>112503328</t>
  </si>
  <si>
    <t>simulatin not satisfactory. Online meeting done on 14/07/2025. `</t>
  </si>
  <si>
    <t>30388-601</t>
  </si>
  <si>
    <t>112503341</t>
  </si>
  <si>
    <t>30390-601</t>
  </si>
  <si>
    <t>30392-601</t>
  </si>
  <si>
    <t>01/0</t>
  </si>
  <si>
    <t>027913-2501</t>
  </si>
  <si>
    <t>GUTMANN</t>
  </si>
  <si>
    <t>07208-610</t>
  </si>
  <si>
    <t>aske revision 26/06/2025</t>
  </si>
  <si>
    <t>029986-3503</t>
  </si>
  <si>
    <t>212500773</t>
  </si>
  <si>
    <t>05049-502</t>
  </si>
  <si>
    <t>aske revision 24/06/2025</t>
  </si>
  <si>
    <t>05206-513</t>
  </si>
  <si>
    <t>13794-411</t>
  </si>
  <si>
    <t>15775-511</t>
  </si>
  <si>
    <t>18016-406</t>
  </si>
  <si>
    <t>29897-504</t>
  </si>
  <si>
    <t>15810-405</t>
  </si>
  <si>
    <t>112502798</t>
  </si>
  <si>
    <t>ask revisin of 404 design. Aske revision again 01/07/2025</t>
  </si>
  <si>
    <t>18801-505</t>
  </si>
  <si>
    <t>waitng for simulation result. Ask for revison as per simulatin result. Revised desigh received corrctor not satisfied ask for 3d again .  Sent feedbak and ask revision and 3d 30/7.</t>
  </si>
  <si>
    <t>005501-3512</t>
  </si>
  <si>
    <t>013010-2508</t>
  </si>
  <si>
    <t>015807-2502</t>
  </si>
  <si>
    <t>016441-2503</t>
  </si>
  <si>
    <t>015651-2506</t>
  </si>
  <si>
    <t>212500776</t>
  </si>
  <si>
    <t>ask revision 26/06/2025</t>
  </si>
  <si>
    <t>15648-241</t>
  </si>
  <si>
    <t>16875-502</t>
  </si>
  <si>
    <t xml:space="preserve">ask for simulation result 23/01/2025 ask for revision </t>
  </si>
  <si>
    <t>28949-602</t>
  </si>
  <si>
    <t>ask for revision, Ahod explain Phoenix team in online meeting that what all problem we face. Waitig for revised 2d and 3d for simulation</t>
  </si>
  <si>
    <t>013940-2505</t>
  </si>
  <si>
    <t>027719-2504</t>
  </si>
  <si>
    <t>212500826</t>
  </si>
  <si>
    <t>new update</t>
  </si>
  <si>
    <t>30394-201</t>
  </si>
  <si>
    <t>030393-2501</t>
  </si>
  <si>
    <t>25IC1-27915</t>
  </si>
  <si>
    <t>212500837</t>
  </si>
  <si>
    <t>17008-205</t>
  </si>
  <si>
    <t>07099-601</t>
  </si>
  <si>
    <t>112502983</t>
  </si>
  <si>
    <t>ask revison 01/07/2025</t>
  </si>
  <si>
    <t>027915-2501</t>
  </si>
  <si>
    <t>30395-401</t>
  </si>
  <si>
    <t>Kaprel</t>
  </si>
  <si>
    <t>30396-401</t>
  </si>
  <si>
    <t>27917-501</t>
  </si>
  <si>
    <t>30397-501</t>
  </si>
  <si>
    <t>112502799</t>
  </si>
  <si>
    <t>30399-501</t>
  </si>
  <si>
    <t>30401-401</t>
  </si>
  <si>
    <t>30398-501</t>
  </si>
  <si>
    <t>112502874</t>
  </si>
  <si>
    <t>ask revision 01/07/2025</t>
  </si>
  <si>
    <t>30402-501</t>
  </si>
  <si>
    <t>112502984</t>
  </si>
  <si>
    <t>30403-401</t>
  </si>
  <si>
    <t>27916-401</t>
  </si>
  <si>
    <t>112503084</t>
  </si>
  <si>
    <t>as revision for insert.</t>
  </si>
  <si>
    <t>007208-2512</t>
  </si>
  <si>
    <t>013013-2505</t>
  </si>
  <si>
    <t>014861-3504</t>
  </si>
  <si>
    <t>016051-3501</t>
  </si>
  <si>
    <t>016441-3510</t>
  </si>
  <si>
    <t>014504-2503</t>
  </si>
  <si>
    <t>016374-3501</t>
  </si>
  <si>
    <t>212500895</t>
  </si>
  <si>
    <t>09029-510</t>
  </si>
  <si>
    <t>13711-419</t>
  </si>
  <si>
    <t>27350-502</t>
  </si>
  <si>
    <t>16958-413</t>
  </si>
  <si>
    <t>029969-3503</t>
  </si>
  <si>
    <t>012251-2501</t>
  </si>
  <si>
    <t>027725-2501</t>
  </si>
  <si>
    <t>212500860</t>
  </si>
  <si>
    <t>29177-503</t>
  </si>
  <si>
    <t>112502805</t>
  </si>
  <si>
    <t>30400-401</t>
  </si>
  <si>
    <t>007208-2508 DP</t>
  </si>
  <si>
    <t>212500830</t>
  </si>
  <si>
    <t>only dieplate 320X80</t>
  </si>
  <si>
    <t>027914-2501</t>
  </si>
  <si>
    <t>ask revision 03/07/2025</t>
  </si>
  <si>
    <t>030404-2501</t>
  </si>
  <si>
    <t>INS-30322</t>
  </si>
  <si>
    <t>112502880</t>
  </si>
  <si>
    <t>INS-30394</t>
  </si>
  <si>
    <t>05060-402</t>
  </si>
  <si>
    <t>14675-431</t>
  </si>
  <si>
    <t>17008-203 dp</t>
  </si>
  <si>
    <t>355X75</t>
  </si>
  <si>
    <t>27047-202</t>
  </si>
  <si>
    <t>06099-212</t>
  </si>
  <si>
    <t>05171-607</t>
  </si>
  <si>
    <t>15651-271</t>
  </si>
  <si>
    <t>28923-403</t>
  </si>
  <si>
    <t>029780-2501 M</t>
  </si>
  <si>
    <t>475X100</t>
  </si>
  <si>
    <t>028953-2502</t>
  </si>
  <si>
    <t>014735-2504</t>
  </si>
  <si>
    <t>27918-501</t>
  </si>
  <si>
    <t>30405-601</t>
  </si>
  <si>
    <t>11388-217</t>
  </si>
  <si>
    <t>022193-2503</t>
  </si>
  <si>
    <t>ask revision 11/7</t>
  </si>
  <si>
    <t>030111-2501</t>
  </si>
  <si>
    <t>212500901</t>
  </si>
  <si>
    <t>06099-213</t>
  </si>
  <si>
    <t>030377-3501 Dp</t>
  </si>
  <si>
    <t>320X85</t>
  </si>
  <si>
    <t>INS-27928</t>
  </si>
  <si>
    <t>21494-412</t>
  </si>
  <si>
    <t>21494-536</t>
  </si>
  <si>
    <t>15776-410</t>
  </si>
  <si>
    <t>29714-505</t>
  </si>
  <si>
    <t>27928-401</t>
  </si>
  <si>
    <t>N/A</t>
  </si>
  <si>
    <t>112503386</t>
  </si>
  <si>
    <t>Leminar</t>
  </si>
  <si>
    <t>26077-401</t>
  </si>
  <si>
    <t>ask revision 14/7</t>
  </si>
  <si>
    <t>007208-2513</t>
  </si>
  <si>
    <t>013794-3510</t>
  </si>
  <si>
    <t>27919-401</t>
  </si>
  <si>
    <t>Durall</t>
  </si>
  <si>
    <t>size reduced</t>
  </si>
  <si>
    <t>280X160 to 250X160</t>
  </si>
  <si>
    <t>27921-501</t>
  </si>
  <si>
    <t>112503085</t>
  </si>
  <si>
    <t>27922-401</t>
  </si>
  <si>
    <t>27923-401</t>
  </si>
  <si>
    <t>27924-401</t>
  </si>
  <si>
    <t>27925-501</t>
  </si>
  <si>
    <t>112503091</t>
  </si>
  <si>
    <t>27926-501</t>
  </si>
  <si>
    <t>27920-501</t>
  </si>
  <si>
    <t>112503145</t>
  </si>
  <si>
    <t>27927-201</t>
  </si>
  <si>
    <t>30406-401</t>
  </si>
  <si>
    <t>30408-501</t>
  </si>
  <si>
    <t>INS-27921</t>
  </si>
  <si>
    <t>112503147</t>
  </si>
  <si>
    <t>300X100 to 220X80</t>
  </si>
  <si>
    <t>INS-27924</t>
  </si>
  <si>
    <t>30407-401</t>
  </si>
  <si>
    <t>112503221</t>
  </si>
  <si>
    <t>250X160 to 220X130</t>
  </si>
  <si>
    <t>30409-401</t>
  </si>
  <si>
    <t>30410-401</t>
  </si>
  <si>
    <t>INS-30410</t>
  </si>
  <si>
    <t>220X80</t>
  </si>
  <si>
    <t>30411-401</t>
  </si>
  <si>
    <t>INS-30411</t>
  </si>
  <si>
    <t>30414-401</t>
  </si>
  <si>
    <t>30415-401</t>
  </si>
  <si>
    <t>INS-30415</t>
  </si>
  <si>
    <t>30412-501</t>
  </si>
  <si>
    <t>asked revision 23/7. revised design under simulatin 28/07</t>
  </si>
  <si>
    <t>INS-30412</t>
  </si>
  <si>
    <t>asked revision 23/7</t>
  </si>
  <si>
    <t>30413-501</t>
  </si>
  <si>
    <t>simulation resutl awaited</t>
  </si>
  <si>
    <t>INS-30413</t>
  </si>
  <si>
    <t>14735-509</t>
  </si>
  <si>
    <t>14735-510</t>
  </si>
  <si>
    <t>28639-502</t>
  </si>
  <si>
    <t>112503092</t>
  </si>
  <si>
    <t>21032-401</t>
  </si>
  <si>
    <t>21033-401</t>
  </si>
  <si>
    <r>
      <t>2</t>
    </r>
    <r>
      <rPr>
        <b/>
        <sz val="12"/>
        <color rgb="FFFF0000"/>
        <rFont val="Aptos Narrow"/>
        <family val="2"/>
        <scheme val="minor"/>
      </rPr>
      <t>8</t>
    </r>
    <r>
      <rPr>
        <b/>
        <sz val="12"/>
        <color theme="1"/>
        <rFont val="Aptos Narrow"/>
        <family val="2"/>
        <scheme val="minor"/>
      </rPr>
      <t>0X160</t>
    </r>
  </si>
  <si>
    <t>112503146</t>
  </si>
  <si>
    <t>INS - 21032</t>
  </si>
  <si>
    <t>112503157</t>
  </si>
  <si>
    <t>51085-602</t>
  </si>
  <si>
    <t>112503628</t>
  </si>
  <si>
    <t>3d design awaited 25/07/2025. 3d received 26/07/2025</t>
  </si>
  <si>
    <t>30416-601</t>
  </si>
  <si>
    <t>112503855</t>
  </si>
  <si>
    <t>Ghaf tree</t>
  </si>
  <si>
    <t xml:space="preserve">wating  for simulation result. Simulation not ok, ask revision and 3d </t>
  </si>
  <si>
    <t>05370-603</t>
  </si>
  <si>
    <t>09269-403</t>
  </si>
  <si>
    <t>27048-502</t>
  </si>
  <si>
    <t>01019-501</t>
  </si>
  <si>
    <r>
      <t>2</t>
    </r>
    <r>
      <rPr>
        <b/>
        <sz val="12"/>
        <color rgb="FFFF0000"/>
        <rFont val="Aptos Narrow"/>
        <family val="2"/>
        <scheme val="minor"/>
      </rPr>
      <t>5</t>
    </r>
    <r>
      <rPr>
        <b/>
        <sz val="12"/>
        <color theme="1"/>
        <rFont val="Aptos Narrow"/>
        <family val="2"/>
        <scheme val="minor"/>
      </rPr>
      <t>0X160</t>
    </r>
  </si>
  <si>
    <t xml:space="preserve">asked revision </t>
  </si>
  <si>
    <t>29663-209</t>
  </si>
  <si>
    <t>05215-507</t>
  </si>
  <si>
    <t>112503750</t>
  </si>
  <si>
    <t>waiting for simulatin results from supplier 31/7. simulation result on ok.wating for simulation and 2d</t>
  </si>
  <si>
    <t>019479-2503</t>
  </si>
  <si>
    <t>212500904</t>
  </si>
  <si>
    <t>024216-3504</t>
  </si>
  <si>
    <t>212500931</t>
  </si>
  <si>
    <t>ask revision 18/7</t>
  </si>
  <si>
    <t>005172-3502</t>
  </si>
  <si>
    <t>212500968</t>
  </si>
  <si>
    <t>005151-2506</t>
  </si>
  <si>
    <t>010487-2502</t>
  </si>
  <si>
    <t>18466-2506 B</t>
  </si>
  <si>
    <t>280X50</t>
  </si>
  <si>
    <t>120471-406</t>
  </si>
  <si>
    <t>29177-201</t>
  </si>
  <si>
    <t>27929-401</t>
  </si>
  <si>
    <t>112503424</t>
  </si>
  <si>
    <t>Ixsa Trading</t>
  </si>
  <si>
    <t>wating for simulation results 31/7</t>
  </si>
  <si>
    <t>INS-29177</t>
  </si>
  <si>
    <t>112503425</t>
  </si>
  <si>
    <t>As discussed with Mr. Suresh L die order hold due to profile not as per NPE and informed to Design dept and Purchage  on 11.07.2025_Dinesh.Die release for manufacturing 15.07.2025 and revised drawing send to purchage _Dinesh , as discussed with Mr. Imran and Ms Vishwitha, Die order cancel from PHME and send it to pdtmc on 16.07.2025(By purchage dept).</t>
  </si>
  <si>
    <t>30417-401</t>
  </si>
  <si>
    <t>30418-401</t>
  </si>
  <si>
    <t>112503343</t>
  </si>
  <si>
    <t>05205-202 m</t>
  </si>
  <si>
    <t>320X95</t>
  </si>
  <si>
    <t>wrongly ordered to PDTMC. Order need to be placed to PHME</t>
  </si>
  <si>
    <t>12164-520</t>
  </si>
  <si>
    <t>112503169</t>
  </si>
  <si>
    <t>06098-409</t>
  </si>
  <si>
    <t>112503255</t>
  </si>
  <si>
    <t>21313-501</t>
  </si>
  <si>
    <t xml:space="preserve">for confimation. Mail received 25/7 </t>
  </si>
  <si>
    <t>caity increased</t>
  </si>
  <si>
    <t>090425-502</t>
  </si>
  <si>
    <t>24112-602</t>
  </si>
  <si>
    <t>revised design asked 21/7. need clarification Why we need 400X250 die</t>
  </si>
  <si>
    <t>28547-602</t>
  </si>
  <si>
    <t>30302-502</t>
  </si>
  <si>
    <t>ask for 3d 21/7. 3d received 24/7. due to die perfoemance, dicided to go for simulation. Now under simualtion.</t>
  </si>
  <si>
    <t>005350-3504</t>
  </si>
  <si>
    <t>029780-2506</t>
  </si>
  <si>
    <t>212500940</t>
  </si>
  <si>
    <t>055028-2504</t>
  </si>
  <si>
    <t>007099-2503</t>
  </si>
  <si>
    <t>ask revision for 2 cavities 24/07/2025</t>
  </si>
  <si>
    <t>051141-2504</t>
  </si>
  <si>
    <t>212500969</t>
  </si>
  <si>
    <t>ask revision 24/7</t>
  </si>
  <si>
    <t>120531-3504</t>
  </si>
  <si>
    <t>212500983</t>
  </si>
  <si>
    <t xml:space="preserve">The revised design was shared on 23/07; however, we require another revision. The port volume has not been mentioned, and I also need to discuss the rim size with the HOD, as it appears to be very small. Die size increase is rejected by hod since other dies have run more than the expected die life. </t>
  </si>
  <si>
    <t>015112-2502</t>
  </si>
  <si>
    <t>212501197</t>
  </si>
  <si>
    <t>ask revision for 2 cavities 24/07/2025. need to order a new insert as well.. Wating for simulation results</t>
  </si>
  <si>
    <t>13794-280</t>
  </si>
  <si>
    <t>13794-281</t>
  </si>
  <si>
    <t>13940-621</t>
  </si>
  <si>
    <t>15647-245</t>
  </si>
  <si>
    <t>15651-272</t>
  </si>
  <si>
    <t>15651-273</t>
  </si>
  <si>
    <t>27911-602</t>
  </si>
  <si>
    <t>29663-602</t>
  </si>
  <si>
    <t>15647-246</t>
  </si>
  <si>
    <t>112503388</t>
  </si>
  <si>
    <t>30423-401</t>
  </si>
  <si>
    <t>ask revision 21/07/2025</t>
  </si>
  <si>
    <t>30424-501</t>
  </si>
  <si>
    <t>INS-30424</t>
  </si>
  <si>
    <t>30419-401</t>
  </si>
  <si>
    <t>112503254</t>
  </si>
  <si>
    <t>Ins-30419</t>
  </si>
  <si>
    <t>30420-401</t>
  </si>
  <si>
    <t>30421-401</t>
  </si>
  <si>
    <t>30428-201</t>
  </si>
  <si>
    <t>3d design awaited 24/07/2025. 3d received 24/7. waiting for simulation results</t>
  </si>
  <si>
    <t>INS-30428</t>
  </si>
  <si>
    <t>3d design awaited 24/07/2025</t>
  </si>
  <si>
    <t>27930-401</t>
  </si>
  <si>
    <t>waiting for simulation results.  3d model is corrupted. Another model received  Waiting for simulation result. Simulation done. Feedback sent to supplier and ask for another revision. Waiting  simulation result</t>
  </si>
  <si>
    <t>30427-501</t>
  </si>
  <si>
    <t>waiting for simulation results 24/7. 3d model is corrupted.. Waiting for simulation results</t>
  </si>
  <si>
    <t>INS-30427</t>
  </si>
  <si>
    <t>waitnf for simulation results 24/7</t>
  </si>
  <si>
    <t>INS-30421</t>
  </si>
  <si>
    <t>112503427</t>
  </si>
  <si>
    <t>027931-2501</t>
  </si>
  <si>
    <t>212500911</t>
  </si>
  <si>
    <t>027932-2501</t>
  </si>
  <si>
    <t>030425-2501</t>
  </si>
  <si>
    <t>005424-2501</t>
  </si>
  <si>
    <t>027934-2501</t>
  </si>
  <si>
    <t>25IC2-27934</t>
  </si>
  <si>
    <t>030422-2501</t>
  </si>
  <si>
    <t>030426-2501</t>
  </si>
  <si>
    <t>027933-2501</t>
  </si>
  <si>
    <t>212500939</t>
  </si>
  <si>
    <t>25IC2-27933</t>
  </si>
  <si>
    <t>30430-501</t>
  </si>
  <si>
    <t>30431-501</t>
  </si>
  <si>
    <t>30429-401</t>
  </si>
  <si>
    <t>30432-501</t>
  </si>
  <si>
    <t>27935-501</t>
  </si>
  <si>
    <t>14940-510</t>
  </si>
  <si>
    <t>14940-511</t>
  </si>
  <si>
    <t xml:space="preserve">PENDING Design from Supplier </t>
  </si>
  <si>
    <t>005501-3513</t>
  </si>
  <si>
    <t>Die ordering is cancelled from PDTMC and place the order with Ekstek due to die perfomance</t>
  </si>
  <si>
    <t>09593-504</t>
  </si>
  <si>
    <t>11928-502</t>
  </si>
  <si>
    <t>28895-402</t>
  </si>
  <si>
    <t>13944-406</t>
  </si>
  <si>
    <t>29551-602</t>
  </si>
  <si>
    <t>28836-513</t>
  </si>
  <si>
    <t>112503344</t>
  </si>
  <si>
    <t>13006-519</t>
  </si>
  <si>
    <t>13940-622</t>
  </si>
  <si>
    <t>13677-407</t>
  </si>
  <si>
    <t>05153-402</t>
  </si>
  <si>
    <t>112503479</t>
  </si>
  <si>
    <t xml:space="preserve">Die size increased to 280X160 as well as cavities increased 6 to 8. waiting for purchase approval. </t>
  </si>
  <si>
    <t xml:space="preserve">size increased </t>
  </si>
  <si>
    <t>220X130 to 280X160  and cavities increased to 6 to 8</t>
  </si>
  <si>
    <t>14674-516</t>
  </si>
  <si>
    <t>112503752</t>
  </si>
  <si>
    <t>Ask the revision  11/08/2025. we asked revision design along with simulation report.</t>
  </si>
  <si>
    <t>28331-501</t>
  </si>
  <si>
    <t>1190398</t>
  </si>
  <si>
    <t>030451-2501</t>
  </si>
  <si>
    <t>WAAGNER</t>
  </si>
  <si>
    <t>030330-3502</t>
  </si>
  <si>
    <t>030331-3502</t>
  </si>
  <si>
    <t>450X250 to 355X200</t>
  </si>
  <si>
    <t>030332-3502</t>
  </si>
  <si>
    <t>030333-3502</t>
  </si>
  <si>
    <t>27936-401</t>
  </si>
  <si>
    <t>27940-401</t>
  </si>
  <si>
    <t>27941-401</t>
  </si>
  <si>
    <t>27942-401</t>
  </si>
  <si>
    <t>30448-501</t>
  </si>
  <si>
    <t>30450-401</t>
  </si>
  <si>
    <t>30445-501</t>
  </si>
  <si>
    <t>30447-501</t>
  </si>
  <si>
    <t>27952-601</t>
  </si>
  <si>
    <t xml:space="preserve">INSULUX </t>
  </si>
  <si>
    <t>320X200 to 320X160</t>
  </si>
  <si>
    <t>27949-401</t>
  </si>
  <si>
    <t>112503332</t>
  </si>
  <si>
    <t>27948-401</t>
  </si>
  <si>
    <t>27943-401</t>
  </si>
  <si>
    <t>3d received on 26/07</t>
  </si>
  <si>
    <t>27947-401</t>
  </si>
  <si>
    <t>30433-201</t>
  </si>
  <si>
    <t>INS-30433</t>
  </si>
  <si>
    <t>30434-201</t>
  </si>
  <si>
    <t>30440-501</t>
  </si>
  <si>
    <t>INS-30440</t>
  </si>
  <si>
    <t>27938-601</t>
  </si>
  <si>
    <t>INS-27938</t>
  </si>
  <si>
    <t>INS-30434</t>
  </si>
  <si>
    <t>30441-401</t>
  </si>
  <si>
    <t>30442-501</t>
  </si>
  <si>
    <t>asked revision 25/7. reminder sent 31/7</t>
  </si>
  <si>
    <t>30444-501</t>
  </si>
  <si>
    <t>30446-501</t>
  </si>
  <si>
    <t>30449-501</t>
  </si>
  <si>
    <t>30453-401</t>
  </si>
  <si>
    <t>ask revision 26/7</t>
  </si>
  <si>
    <r>
      <t>30452</t>
    </r>
    <r>
      <rPr>
        <b/>
        <sz val="12"/>
        <color rgb="FFFF0000"/>
        <rFont val="Aptos Narrow"/>
        <family val="2"/>
        <scheme val="minor"/>
      </rPr>
      <t>-5</t>
    </r>
    <r>
      <rPr>
        <b/>
        <sz val="12"/>
        <color theme="1"/>
        <rFont val="Aptos Narrow"/>
        <family val="2"/>
        <scheme val="minor"/>
      </rPr>
      <t>01</t>
    </r>
  </si>
  <si>
    <t>27950-501</t>
  </si>
  <si>
    <t>30437-201</t>
  </si>
  <si>
    <t>3d model requsted 31/7 for simulation.</t>
  </si>
  <si>
    <t>INS-30437</t>
  </si>
  <si>
    <t>29714-506</t>
  </si>
  <si>
    <t>112503566</t>
  </si>
  <si>
    <t>asked revision 25/7. revision received 26/7. ask for 3d as per hod. Waiting for simulation rpt.</t>
  </si>
  <si>
    <t>027937-2501</t>
  </si>
  <si>
    <t>027939-2501</t>
  </si>
  <si>
    <t>027946-2501</t>
  </si>
  <si>
    <t>027944-2501</t>
  </si>
  <si>
    <t>ask for revisin 24/7</t>
  </si>
  <si>
    <t>027951-3501</t>
  </si>
  <si>
    <t>030436-3501</t>
  </si>
  <si>
    <t>030438-3501</t>
  </si>
  <si>
    <t>030439-3501</t>
  </si>
  <si>
    <t>25IC1-027937</t>
  </si>
  <si>
    <t>030435-3501</t>
  </si>
  <si>
    <t>ask revisions 30/7</t>
  </si>
  <si>
    <t>35IC1-030436</t>
  </si>
  <si>
    <t>030443-3501</t>
  </si>
  <si>
    <t>wating for simulation results</t>
  </si>
  <si>
    <t>35IC1-030443</t>
  </si>
  <si>
    <t>25IC1-027944</t>
  </si>
  <si>
    <t>212501052</t>
  </si>
  <si>
    <t>design revised as for that insert desin also revised</t>
  </si>
  <si>
    <t>35IC1-030438</t>
  </si>
  <si>
    <t>212501083</t>
  </si>
  <si>
    <t xml:space="preserve">old PR 212500983, DIA 300X100, 212501083 new PR raised as insert revised 460x150 </t>
  </si>
  <si>
    <t>26771-402</t>
  </si>
  <si>
    <t>14854-206</t>
  </si>
  <si>
    <t>15803-208</t>
  </si>
  <si>
    <t>ask for revision dimension detail not in design 8/1</t>
  </si>
  <si>
    <t>15807-408</t>
  </si>
  <si>
    <t>15825-410</t>
  </si>
  <si>
    <t>15844-504</t>
  </si>
  <si>
    <t>ask revision. Crimping detail and dimensional drawing</t>
  </si>
  <si>
    <t>15953-416</t>
  </si>
  <si>
    <t>17860-403</t>
  </si>
  <si>
    <t>23485-209</t>
  </si>
  <si>
    <t>23546-203</t>
  </si>
  <si>
    <t>28117-504</t>
  </si>
  <si>
    <t>30377-201</t>
  </si>
  <si>
    <t>014861-3505</t>
  </si>
  <si>
    <t>212500970</t>
  </si>
  <si>
    <t>015651-2507</t>
  </si>
  <si>
    <t>026238-3501</t>
  </si>
  <si>
    <t>027047-3502</t>
  </si>
  <si>
    <t>090422-502</t>
  </si>
  <si>
    <t>112504100</t>
  </si>
  <si>
    <t xml:space="preserve">ask revision layout and dimensional drawing not in design. Asked for simulation </t>
  </si>
  <si>
    <t>INS-090422</t>
  </si>
  <si>
    <t>27945-401</t>
  </si>
  <si>
    <t>As discussed with Mr Imran and Mr. Vijeesh due to simulation result not ok die order cancel From Phoenix and send it to ADEX on 19.08.2025_Dinesh Email send to Purchage on 19.08.2025</t>
  </si>
  <si>
    <t>05423-602</t>
  </si>
  <si>
    <t xml:space="preserve">Due to urgency and discussed with Mr. Suresh L made and forward for approval on 26.07.2025_Dinesh-asked revision 26/7.  revision and 3d received simulation done 27/7. Under approval </t>
  </si>
  <si>
    <t>01059-401</t>
  </si>
  <si>
    <t>29826-209</t>
  </si>
  <si>
    <t>27954-401</t>
  </si>
  <si>
    <t>027955-2501</t>
  </si>
  <si>
    <t>A2 Events Company FZE</t>
  </si>
  <si>
    <t>Mill, ANODIZING</t>
  </si>
  <si>
    <t>30454-501</t>
  </si>
  <si>
    <t>30455-201</t>
  </si>
  <si>
    <t>ask revision for layout</t>
  </si>
  <si>
    <t>INS-30459</t>
  </si>
  <si>
    <t>30459 -201</t>
  </si>
  <si>
    <t>30470-501</t>
  </si>
  <si>
    <t>30471-401</t>
  </si>
  <si>
    <t>30456-501</t>
  </si>
  <si>
    <t>ask revisin 02/08/2025</t>
  </si>
  <si>
    <t>INS-30456</t>
  </si>
  <si>
    <t>30466-501</t>
  </si>
  <si>
    <t>30464 -501</t>
  </si>
  <si>
    <t>ask revision, design not suitable for anodizing</t>
  </si>
  <si>
    <t>30465-501</t>
  </si>
  <si>
    <t>INS-30465</t>
  </si>
  <si>
    <t>30469-501</t>
  </si>
  <si>
    <t>INS-30469</t>
  </si>
  <si>
    <t>30457-201</t>
  </si>
  <si>
    <t>112503480</t>
  </si>
  <si>
    <t>30458-501</t>
  </si>
  <si>
    <t>30460-501</t>
  </si>
  <si>
    <t>INS-30460</t>
  </si>
  <si>
    <t>30462-501</t>
  </si>
  <si>
    <t>30467-501</t>
  </si>
  <si>
    <t>30468-501</t>
  </si>
  <si>
    <t>30461-401</t>
  </si>
  <si>
    <t>30463-501</t>
  </si>
  <si>
    <t>30472-401</t>
  </si>
  <si>
    <t>112503522</t>
  </si>
  <si>
    <t>ask revision, design not suitable for anodizing.design received on 6/8 the layout Is not good. Asked  again revision</t>
  </si>
  <si>
    <t>27953-501</t>
  </si>
  <si>
    <t>ask revision, design not suitable for anodizing. Ask anthor revision for dimentional detail missing. Die outer diameter was given mistakly and we want to diecap and backer concipet also so revisen design asked 15-08-2025</t>
  </si>
  <si>
    <t>027956-2501</t>
  </si>
  <si>
    <t>212501018</t>
  </si>
  <si>
    <t>Powder, ANODIZING</t>
  </si>
  <si>
    <t>005425-2501</t>
  </si>
  <si>
    <t>320x165</t>
  </si>
  <si>
    <t>06097 Insert Mandrel</t>
  </si>
  <si>
    <t>40.48x15.5</t>
  </si>
  <si>
    <t>112503925</t>
  </si>
  <si>
    <t>06098 Insert Mandrel</t>
  </si>
  <si>
    <t>50.58x15.5</t>
  </si>
  <si>
    <t>05069-224</t>
  </si>
  <si>
    <t>05201-507</t>
  </si>
  <si>
    <t>14725-209</t>
  </si>
  <si>
    <t>29150-405</t>
  </si>
  <si>
    <t>29172-403</t>
  </si>
  <si>
    <t>05201-602</t>
  </si>
  <si>
    <t>112503497</t>
  </si>
  <si>
    <t>16051-217</t>
  </si>
  <si>
    <t>26325-506</t>
  </si>
  <si>
    <t>ask revision 08/08/25</t>
  </si>
  <si>
    <t>29164-203</t>
  </si>
  <si>
    <t>29825-503</t>
  </si>
  <si>
    <t>05019-407</t>
  </si>
  <si>
    <t>29897-505</t>
  </si>
  <si>
    <t>55028-407</t>
  </si>
  <si>
    <t>05235-503</t>
  </si>
  <si>
    <t>05123-519</t>
  </si>
  <si>
    <t>30353-501</t>
  </si>
  <si>
    <t>112503705</t>
  </si>
  <si>
    <t>Asked 3d design</t>
  </si>
  <si>
    <t>15811-207</t>
  </si>
  <si>
    <t>112503738</t>
  </si>
  <si>
    <t>029991-3502</t>
  </si>
  <si>
    <t>029990-3502</t>
  </si>
  <si>
    <t>212501157</t>
  </si>
  <si>
    <t>Asked revison 11/08/2025,</t>
  </si>
  <si>
    <t>18466-418</t>
  </si>
  <si>
    <t>Asked 3d design Revision asked to supplier based on simulation 04-09-2025</t>
  </si>
  <si>
    <t>027716-3501</t>
  </si>
  <si>
    <t>051145-2501</t>
  </si>
  <si>
    <t>112501128</t>
  </si>
  <si>
    <t>Mill , anodizing</t>
  </si>
  <si>
    <t>27958-501</t>
  </si>
  <si>
    <t>112503550</t>
  </si>
  <si>
    <t>Mill , powder, anodizing</t>
  </si>
  <si>
    <t>27959-501</t>
  </si>
  <si>
    <t>27961-501</t>
  </si>
  <si>
    <t>30474-601</t>
  </si>
  <si>
    <t>a) Reqired 3d design. B) Design approval without simulation results. C) Simulation Feedback we will used for correction</t>
  </si>
  <si>
    <t>INS-30474</t>
  </si>
  <si>
    <t>30475-601</t>
  </si>
  <si>
    <t>INS-30475</t>
  </si>
  <si>
    <t>30478-601</t>
  </si>
  <si>
    <t>30473-601</t>
  </si>
  <si>
    <t>Ask Revised design 14/08 and 3d model</t>
  </si>
  <si>
    <t>INS-30473</t>
  </si>
  <si>
    <t>27960-601</t>
  </si>
  <si>
    <t>112503669</t>
  </si>
  <si>
    <t>asked revision 14/08</t>
  </si>
  <si>
    <t>INS-27957</t>
  </si>
  <si>
    <t>27957-601</t>
  </si>
  <si>
    <t>30479-601</t>
  </si>
  <si>
    <t>asked revised design and 3d model</t>
  </si>
  <si>
    <t>030476-3501</t>
  </si>
  <si>
    <t>212501071</t>
  </si>
  <si>
    <t>ready</t>
  </si>
  <si>
    <t>35IC1-030476</t>
  </si>
  <si>
    <t>055077-2501</t>
  </si>
  <si>
    <t>051144-3501</t>
  </si>
  <si>
    <t>280X185</t>
  </si>
  <si>
    <t>212501127</t>
  </si>
  <si>
    <t>Asked revised design</t>
  </si>
  <si>
    <t>30477-601</t>
  </si>
  <si>
    <t>112503844</t>
  </si>
  <si>
    <t>INS-30477</t>
  </si>
  <si>
    <t>27963-601</t>
  </si>
  <si>
    <t xml:space="preserve">ALFARIS </t>
  </si>
  <si>
    <t>35IC1-026906</t>
  </si>
  <si>
    <t>027962-3501</t>
  </si>
  <si>
    <t>35IC1-027962</t>
  </si>
  <si>
    <t>28180-502</t>
  </si>
  <si>
    <t>07099-602</t>
  </si>
  <si>
    <t>030296-3502</t>
  </si>
  <si>
    <t>212501080</t>
  </si>
  <si>
    <t>030113-3507</t>
  </si>
  <si>
    <t>029780-2507</t>
  </si>
  <si>
    <t>011057-2503</t>
  </si>
  <si>
    <t>Ask Revised design 16/08</t>
  </si>
  <si>
    <t>14752-217</t>
  </si>
  <si>
    <t>We asked revised design on 22-08-2025</t>
  </si>
  <si>
    <t>021494-2503</t>
  </si>
  <si>
    <t>005336-2504</t>
  </si>
  <si>
    <t>013938-3503</t>
  </si>
  <si>
    <t>212501132</t>
  </si>
  <si>
    <t>28055-602</t>
  </si>
  <si>
    <t>112503798</t>
  </si>
  <si>
    <t>Supplier changed from ADEX to wefa by Purchase team</t>
  </si>
  <si>
    <t>005158-3507</t>
  </si>
  <si>
    <t>212501183</t>
  </si>
  <si>
    <t>05113-505</t>
  </si>
  <si>
    <t>05200-608</t>
  </si>
  <si>
    <t>09724-202</t>
  </si>
  <si>
    <t>10266-551</t>
  </si>
  <si>
    <t>10372-411</t>
  </si>
  <si>
    <t>10744-208</t>
  </si>
  <si>
    <t>11597-526</t>
  </si>
  <si>
    <t>12014-208</t>
  </si>
  <si>
    <t>13872-209</t>
  </si>
  <si>
    <t>14500-202</t>
  </si>
  <si>
    <t>14504-505</t>
  </si>
  <si>
    <t>16441-603</t>
  </si>
  <si>
    <t>16441-604</t>
  </si>
  <si>
    <t>16748-516</t>
  </si>
  <si>
    <t>19972-602</t>
  </si>
  <si>
    <t>28112-208</t>
  </si>
  <si>
    <t>05076-403</t>
  </si>
  <si>
    <t>15925-504</t>
  </si>
  <si>
    <t>17928-538</t>
  </si>
  <si>
    <t>29714-507</t>
  </si>
  <si>
    <t>16441-227</t>
  </si>
  <si>
    <t>15926-407</t>
  </si>
  <si>
    <t>18802-503</t>
  </si>
  <si>
    <t>We asked simulation report</t>
  </si>
  <si>
    <t>29466-205</t>
  </si>
  <si>
    <t>Revision Asked 18-08</t>
  </si>
  <si>
    <t>030481-2501</t>
  </si>
  <si>
    <t>As dicussed with HOD-Supplier changed from As Giansun to PDTMC on 19.09.2025</t>
  </si>
  <si>
    <t>30480-601</t>
  </si>
  <si>
    <t>Siraj Int.</t>
  </si>
  <si>
    <t>27964-401</t>
  </si>
  <si>
    <t>27966-401</t>
  </si>
  <si>
    <r>
      <rPr>
        <b/>
        <sz val="12"/>
        <color rgb="FFFF0000"/>
        <rFont val="Aptos Narrow"/>
        <family val="2"/>
        <scheme val="minor"/>
      </rPr>
      <t>250</t>
    </r>
    <r>
      <rPr>
        <b/>
        <sz val="12"/>
        <color theme="1"/>
        <rFont val="Aptos Narrow"/>
        <family val="2"/>
        <scheme val="minor"/>
      </rPr>
      <t>x160</t>
    </r>
  </si>
  <si>
    <t>Advanced Innovative</t>
  </si>
  <si>
    <t>First design received 17.08.2025, asked rev 18.08.2025, Die in design stage 21.08.2025</t>
  </si>
  <si>
    <t>16441-228</t>
  </si>
  <si>
    <t>Powdercoating design asked 18-08-2025</t>
  </si>
  <si>
    <t>27965-601</t>
  </si>
  <si>
    <t>Die Still pending for ordering With purchage 21.08.2025</t>
  </si>
  <si>
    <t>27967-601</t>
  </si>
  <si>
    <r>
      <t>700x</t>
    </r>
    <r>
      <rPr>
        <b/>
        <sz val="12"/>
        <color rgb="FFFF0000"/>
        <rFont val="Aptos Narrow"/>
        <family val="2"/>
        <scheme val="minor"/>
      </rPr>
      <t>500</t>
    </r>
  </si>
  <si>
    <t>112503898</t>
  </si>
  <si>
    <t>Die Still pending for ordering With purchage 21.08.2025, Die order change from almax to compes as discuss with Suresh L as Viswitha 26.08.2025, First design approved 700x400 after discussion with Mr. IMRAN again design approved 700x500</t>
  </si>
  <si>
    <t>30482-601</t>
  </si>
  <si>
    <t>First order send to compes on 15.08.2025, compes is  not able to guarantee what is mentioned in our drawing 18.08.2025, As per Mr. Imran email to purchage, Kindly proceed with canceling the order from COMPES. We will explore alternate suppliers for this requirement, Still pending for ordering with purchage 21.08.2025</t>
  </si>
  <si>
    <t>INS-30482</t>
  </si>
  <si>
    <t>BOL-27967</t>
  </si>
  <si>
    <t>700x196</t>
  </si>
  <si>
    <t>27550-602</t>
  </si>
  <si>
    <t xml:space="preserve">As discuss with Mr.suresh L, please hold the design-21.08.2025 </t>
  </si>
  <si>
    <r>
      <t>27751-</t>
    </r>
    <r>
      <rPr>
        <b/>
        <sz val="12"/>
        <color rgb="FFFF0000"/>
        <rFont val="Aptos Narrow"/>
        <family val="2"/>
        <scheme val="minor"/>
      </rPr>
      <t>202</t>
    </r>
  </si>
  <si>
    <t>27751-201 ACTUAL DIE 27751-202_Dinesh</t>
  </si>
  <si>
    <t>29780-523</t>
  </si>
  <si>
    <t>15954-202</t>
  </si>
  <si>
    <t>16441-229</t>
  </si>
  <si>
    <t>Die 16441-229, has been kept on HOLD as per Mr. Suresh instruction</t>
  </si>
  <si>
    <t>30483-201</t>
  </si>
  <si>
    <t>We asked revised design on 23-08-2025</t>
  </si>
  <si>
    <t>029986-3504</t>
  </si>
  <si>
    <t>55042-410</t>
  </si>
  <si>
    <t>55042-411</t>
  </si>
  <si>
    <t>15126-204</t>
  </si>
  <si>
    <t>05426-601</t>
  </si>
  <si>
    <t>Open aire</t>
  </si>
  <si>
    <t>005195-3506</t>
  </si>
  <si>
    <t>600X300</t>
  </si>
  <si>
    <t>024216-2501</t>
  </si>
  <si>
    <t>030113-3508</t>
  </si>
  <si>
    <t>002106-2501</t>
  </si>
  <si>
    <t>Awaqiting for Revised design</t>
  </si>
  <si>
    <t>30484-601</t>
  </si>
  <si>
    <t>Mill, powder,</t>
  </si>
  <si>
    <t>30485-601</t>
  </si>
  <si>
    <t>30486-601</t>
  </si>
  <si>
    <t>30487-601</t>
  </si>
  <si>
    <t>30488-601</t>
  </si>
  <si>
    <t>30489-601</t>
  </si>
  <si>
    <t>30490-601</t>
  </si>
  <si>
    <t>30346-402</t>
  </si>
  <si>
    <t>112503885</t>
  </si>
  <si>
    <t>8152-25</t>
  </si>
  <si>
    <t>INS-30346</t>
  </si>
  <si>
    <t>029990-3501 DP</t>
  </si>
  <si>
    <t>320X75</t>
  </si>
  <si>
    <t>212501151</t>
  </si>
  <si>
    <t>05411-504</t>
  </si>
  <si>
    <t>090407-401</t>
  </si>
  <si>
    <t>BOL-05215</t>
  </si>
  <si>
    <t>440x200</t>
  </si>
  <si>
    <t>051125-2502</t>
  </si>
  <si>
    <t>030124-3502</t>
  </si>
  <si>
    <t>016124-3504</t>
  </si>
  <si>
    <t>015936-2501</t>
  </si>
  <si>
    <t>007099-2504</t>
  </si>
  <si>
    <t>006161-2504</t>
  </si>
  <si>
    <t>005088-2501</t>
  </si>
  <si>
    <t>051129-2502</t>
  </si>
  <si>
    <t>212501202</t>
  </si>
  <si>
    <t>055055-2518</t>
  </si>
  <si>
    <t>212501213</t>
  </si>
  <si>
    <t>05158-212</t>
  </si>
  <si>
    <t>112503972</t>
  </si>
  <si>
    <t>we  asked revesion design from suplier</t>
  </si>
  <si>
    <t>005350-3505</t>
  </si>
  <si>
    <t>051004-2503</t>
  </si>
  <si>
    <t>013010-2509</t>
  </si>
  <si>
    <t>027604-2502</t>
  </si>
  <si>
    <t>051110-3507</t>
  </si>
  <si>
    <t>212501314</t>
  </si>
  <si>
    <t>We asked 3d model for simulation 09-09-2025</t>
  </si>
  <si>
    <t>27968-201</t>
  </si>
  <si>
    <t>11618-402</t>
  </si>
  <si>
    <t>11057-407</t>
  </si>
  <si>
    <t>30347-502</t>
  </si>
  <si>
    <t>29780-525</t>
  </si>
  <si>
    <t>27969-201</t>
  </si>
  <si>
    <t>112504011</t>
  </si>
  <si>
    <t>we asked revised design</t>
  </si>
  <si>
    <t>27970-201</t>
  </si>
  <si>
    <t>28484-507</t>
  </si>
  <si>
    <t>112504129</t>
  </si>
  <si>
    <t>30348-501</t>
  </si>
  <si>
    <t>112504383</t>
  </si>
  <si>
    <t>witing for 3d model</t>
  </si>
  <si>
    <t>30345-501</t>
  </si>
  <si>
    <t>Insert revised INS-120221</t>
  </si>
  <si>
    <t>13823-202</t>
  </si>
  <si>
    <t>112504101</t>
  </si>
  <si>
    <t>supplier changed from ADEX  phoenix by Purchase team</t>
  </si>
  <si>
    <t>12893-429</t>
  </si>
  <si>
    <t>30344-402</t>
  </si>
  <si>
    <t>112504068</t>
  </si>
  <si>
    <t>11546-501</t>
  </si>
  <si>
    <t>We asked revision design on 09-09-2025</t>
  </si>
  <si>
    <t>06177-503</t>
  </si>
  <si>
    <t>05038-504</t>
  </si>
  <si>
    <t>03161-501</t>
  </si>
  <si>
    <r>
      <t>320X</t>
    </r>
    <r>
      <rPr>
        <b/>
        <sz val="12"/>
        <color theme="1"/>
        <rFont val="Aptos Narrow"/>
        <family val="2"/>
        <scheme val="minor"/>
      </rPr>
      <t>160</t>
    </r>
  </si>
  <si>
    <t>112503926</t>
  </si>
  <si>
    <t>26204-603</t>
  </si>
  <si>
    <t>26267-203</t>
  </si>
  <si>
    <t>26280-502</t>
  </si>
  <si>
    <t>26281-502</t>
  </si>
  <si>
    <t>26283-502</t>
  </si>
  <si>
    <t>26286-202</t>
  </si>
  <si>
    <t>26287-203</t>
  </si>
  <si>
    <t>26323-503</t>
  </si>
  <si>
    <t>27273-203</t>
  </si>
  <si>
    <t>27274-503</t>
  </si>
  <si>
    <t>27752-502</t>
  </si>
  <si>
    <t>27753-502</t>
  </si>
  <si>
    <t>28293-202</t>
  </si>
  <si>
    <t>28294-502</t>
  </si>
  <si>
    <t>28360-502</t>
  </si>
  <si>
    <t>28775-602</t>
  </si>
  <si>
    <t>30201-602</t>
  </si>
  <si>
    <t>29171-504</t>
  </si>
  <si>
    <t>112504154</t>
  </si>
  <si>
    <t>We asked revision design</t>
  </si>
  <si>
    <t>29135-503</t>
  </si>
  <si>
    <t>under simulation</t>
  </si>
  <si>
    <t>19482-501</t>
  </si>
  <si>
    <t>112504045</t>
  </si>
  <si>
    <t>Revision asked 13-09-2025</t>
  </si>
  <si>
    <t>15125-405</t>
  </si>
  <si>
    <t>12265-201</t>
  </si>
  <si>
    <t>027971-2501</t>
  </si>
  <si>
    <t>320x100</t>
  </si>
  <si>
    <t>25IC1-027971</t>
  </si>
  <si>
    <t>27972-401</t>
  </si>
  <si>
    <t>30491-601</t>
  </si>
  <si>
    <t>013237-2502</t>
  </si>
  <si>
    <t>212501251</t>
  </si>
  <si>
    <t>we asked revision design</t>
  </si>
  <si>
    <t>015106-3501</t>
  </si>
  <si>
    <t>355X160</t>
  </si>
  <si>
    <t>015617-2502</t>
  </si>
  <si>
    <t>015808-2502</t>
  </si>
  <si>
    <t>055049-2504</t>
  </si>
  <si>
    <t>320X165</t>
  </si>
  <si>
    <t>029969-3504</t>
  </si>
  <si>
    <t>29240-202</t>
  </si>
  <si>
    <t>29903-604</t>
  </si>
  <si>
    <t>29134-505</t>
  </si>
  <si>
    <t>030492-3501</t>
  </si>
  <si>
    <t>212501289</t>
  </si>
  <si>
    <t>Al Bayan</t>
  </si>
  <si>
    <t>030493-3501</t>
  </si>
  <si>
    <t>27973-401</t>
  </si>
  <si>
    <t>112504229</t>
  </si>
  <si>
    <t>Al Barary</t>
  </si>
  <si>
    <t>asked revised design</t>
  </si>
  <si>
    <t>30494-601</t>
  </si>
  <si>
    <t>Atlantic Pacific Equipment LLC (AT-PAC)</t>
  </si>
  <si>
    <t>05171-608</t>
  </si>
  <si>
    <t>15651-274</t>
  </si>
  <si>
    <t>PR  Wrongly entered supplier with PHME This is typing error, informed to Ms Viswith to change supplier PHME to Phoenix on 18.09.2025.</t>
  </si>
  <si>
    <t>11053-403</t>
  </si>
  <si>
    <t>29608-602</t>
  </si>
  <si>
    <t>26325-507</t>
  </si>
  <si>
    <t>112504013</t>
  </si>
  <si>
    <t>27751-203</t>
  </si>
  <si>
    <t>27751-204</t>
  </si>
  <si>
    <t>112504180</t>
  </si>
  <si>
    <t>001012-2502</t>
  </si>
  <si>
    <t>212501271</t>
  </si>
  <si>
    <t>005151-3508</t>
  </si>
  <si>
    <t>005345-2502</t>
  </si>
  <si>
    <t>009029-2504</t>
  </si>
  <si>
    <t>009504-2502</t>
  </si>
  <si>
    <t>250x140</t>
  </si>
  <si>
    <t>012535-2502</t>
  </si>
  <si>
    <t>012991-3502</t>
  </si>
  <si>
    <t>014857-3501</t>
  </si>
  <si>
    <t>015811-3502</t>
  </si>
  <si>
    <t>280x185</t>
  </si>
  <si>
    <t>025576-2504</t>
  </si>
  <si>
    <t>350x210</t>
  </si>
  <si>
    <t>030295-3503</t>
  </si>
  <si>
    <t>212501345</t>
  </si>
  <si>
    <t>Insert design sented</t>
  </si>
  <si>
    <t>055030-2503</t>
  </si>
  <si>
    <t>26325-508</t>
  </si>
  <si>
    <t>112504199</t>
  </si>
  <si>
    <t>30495-601</t>
  </si>
  <si>
    <t>CORP Trading DMCC</t>
  </si>
  <si>
    <t>Supplier changed from  Phoenix to PHME  by Purchase team</t>
  </si>
  <si>
    <t>INS-30495</t>
  </si>
  <si>
    <t>11047-502</t>
  </si>
  <si>
    <t>29780-526</t>
  </si>
  <si>
    <t>27912-602</t>
  </si>
  <si>
    <t>29780-524</t>
  </si>
  <si>
    <t>Yes</t>
  </si>
  <si>
    <t>112504323</t>
  </si>
  <si>
    <t>First die order to Giansun on 22.09.2025 and die order cancel on 19.09.2025-As below . Revision Asked 29-08 Zero braing design. As discussed with Mr. Verra and Mr. Suresh L Die order cancel from Giansun and send it to EKSTEK  due to an unsuitable die design concept 19.09.2025</t>
  </si>
  <si>
    <t>024216-2502</t>
  </si>
  <si>
    <t>30496-601</t>
  </si>
  <si>
    <t>112504230</t>
  </si>
  <si>
    <t>Al Barary Aluminium &amp; Glass L.L.C.</t>
  </si>
  <si>
    <t>30497-601</t>
  </si>
  <si>
    <t>112504201</t>
  </si>
  <si>
    <t>027974-3501</t>
  </si>
  <si>
    <t xml:space="preserve">Malamel </t>
  </si>
  <si>
    <t>027975-3501</t>
  </si>
  <si>
    <t>005030-2502</t>
  </si>
  <si>
    <t>212501330</t>
  </si>
  <si>
    <t>005037-2502</t>
  </si>
  <si>
    <t>212501331</t>
  </si>
  <si>
    <t>005040-2502</t>
  </si>
  <si>
    <t>005058-3502</t>
  </si>
  <si>
    <t>005333-2504</t>
  </si>
  <si>
    <t>014700-3503</t>
  </si>
  <si>
    <t>212501332</t>
  </si>
  <si>
    <t>019101-2503</t>
  </si>
  <si>
    <t>212501366</t>
  </si>
  <si>
    <t>24216-605</t>
  </si>
  <si>
    <t>112504119</t>
  </si>
  <si>
    <t>212501272</t>
  </si>
  <si>
    <t>28115-602</t>
  </si>
  <si>
    <t>09047-601</t>
  </si>
  <si>
    <t>112504231</t>
  </si>
  <si>
    <t>27708-502</t>
  </si>
  <si>
    <t>005151-2507</t>
  </si>
  <si>
    <t>014854-3502</t>
  </si>
  <si>
    <t>027557-2502</t>
  </si>
  <si>
    <t>27978-501</t>
  </si>
  <si>
    <t>027976-2501</t>
  </si>
  <si>
    <t>VERALCO</t>
  </si>
  <si>
    <t>8218-25</t>
  </si>
  <si>
    <t>25IC1-027976</t>
  </si>
  <si>
    <t>212501356</t>
  </si>
  <si>
    <t>We asked revision</t>
  </si>
  <si>
    <t xml:space="preserve">027977-2501 </t>
  </si>
  <si>
    <t>8217-25</t>
  </si>
  <si>
    <t>030498-3501</t>
  </si>
  <si>
    <t>030499-3501</t>
  </si>
  <si>
    <t xml:space="preserve">030500-3501 </t>
  </si>
  <si>
    <t xml:space="preserve">030501-3501 </t>
  </si>
  <si>
    <t>INS-27978</t>
  </si>
  <si>
    <t>26204-604</t>
  </si>
  <si>
    <t>112504496</t>
  </si>
  <si>
    <t>We  asked 3d model for simulation  from suplier</t>
  </si>
  <si>
    <t>014855-3505</t>
  </si>
  <si>
    <t>212501324</t>
  </si>
  <si>
    <t>014858-3504</t>
  </si>
  <si>
    <t>27720-501</t>
  </si>
  <si>
    <t>112504256</t>
  </si>
  <si>
    <t>212501471</t>
  </si>
  <si>
    <t>Supplier start the manufuctring</t>
  </si>
  <si>
    <t>03041-502</t>
  </si>
  <si>
    <t>05273-608</t>
  </si>
  <si>
    <t>07108-502</t>
  </si>
  <si>
    <t>13640-507</t>
  </si>
  <si>
    <t>13940-623</t>
  </si>
  <si>
    <t>112504355</t>
  </si>
  <si>
    <t>07045-402</t>
  </si>
  <si>
    <t>112504529</t>
  </si>
  <si>
    <t>05190-503</t>
  </si>
  <si>
    <t>112504503</t>
  </si>
  <si>
    <t>05405-602</t>
  </si>
  <si>
    <t>11388-505</t>
  </si>
  <si>
    <t>13640-201</t>
  </si>
  <si>
    <t>05154-207</t>
  </si>
  <si>
    <t>13711-420</t>
  </si>
  <si>
    <t>17928-539</t>
  </si>
  <si>
    <t>24216-606</t>
  </si>
  <si>
    <t>26196-502</t>
  </si>
  <si>
    <t>26257-503</t>
  </si>
  <si>
    <t>26326-502</t>
  </si>
  <si>
    <t>28112-209</t>
  </si>
  <si>
    <t>28117-435</t>
  </si>
  <si>
    <t>28825-202</t>
  </si>
  <si>
    <t>29443-402</t>
  </si>
  <si>
    <t>29466-206</t>
  </si>
  <si>
    <t>30291-602</t>
  </si>
  <si>
    <t>700x300</t>
  </si>
  <si>
    <t>16686-502</t>
  </si>
  <si>
    <t>112504596</t>
  </si>
  <si>
    <t>Witing for revised design 16-Oct-2025</t>
  </si>
  <si>
    <t>29466-504</t>
  </si>
  <si>
    <t>Die dia change requsted 320x160 to 280x160 15/10/2025</t>
  </si>
  <si>
    <t>090425-503</t>
  </si>
  <si>
    <t>Revision designasked in 280x160</t>
  </si>
  <si>
    <t>28238-606</t>
  </si>
  <si>
    <t>28239-608</t>
  </si>
  <si>
    <t>29466-207</t>
  </si>
  <si>
    <t>Ins-30286</t>
  </si>
  <si>
    <t>112504306</t>
  </si>
  <si>
    <t>05077-216</t>
  </si>
  <si>
    <t>112504499</t>
  </si>
  <si>
    <t>Revision asked on 06-10-2025</t>
  </si>
  <si>
    <t>05225-608</t>
  </si>
  <si>
    <t>Supplier devalopment</t>
  </si>
  <si>
    <t>13133-510</t>
  </si>
  <si>
    <t>13711-201</t>
  </si>
  <si>
    <t>13978-406</t>
  </si>
  <si>
    <t>112504508</t>
  </si>
  <si>
    <t>14699-208</t>
  </si>
  <si>
    <t>15617-404</t>
  </si>
  <si>
    <t>120469-404</t>
  </si>
  <si>
    <t>14796-201 B</t>
  </si>
  <si>
    <t>475X40</t>
  </si>
  <si>
    <t>112504711</t>
  </si>
  <si>
    <t>015860-2502</t>
  </si>
  <si>
    <t>212501375</t>
  </si>
  <si>
    <t>027048-2502</t>
  </si>
  <si>
    <t>027603-2502</t>
  </si>
  <si>
    <t>051123-3502</t>
  </si>
  <si>
    <t>012164-2503</t>
  </si>
  <si>
    <t>212501457</t>
  </si>
  <si>
    <t>Revision asked for inser shape and number</t>
  </si>
  <si>
    <t>013009-2518</t>
  </si>
  <si>
    <t>013036-2504</t>
  </si>
  <si>
    <t>212501474</t>
  </si>
  <si>
    <t>we asked 3d model for simulation</t>
  </si>
  <si>
    <t>014806-3503</t>
  </si>
  <si>
    <t>212501458</t>
  </si>
  <si>
    <t>015113-2502</t>
  </si>
  <si>
    <t>015907-2502</t>
  </si>
  <si>
    <t>022153-2503</t>
  </si>
  <si>
    <t>024216-3505</t>
  </si>
  <si>
    <t>010372-2503</t>
  </si>
  <si>
    <t>250X240</t>
  </si>
  <si>
    <t>212501407</t>
  </si>
  <si>
    <t>051120-2502</t>
  </si>
  <si>
    <t>051121-2502</t>
  </si>
  <si>
    <t>051122-2502</t>
  </si>
  <si>
    <t>005063-2501</t>
  </si>
  <si>
    <t>051132-3502</t>
  </si>
  <si>
    <t>We asked for revision</t>
  </si>
  <si>
    <t>051124-3502</t>
  </si>
  <si>
    <t>212501414</t>
  </si>
  <si>
    <t>051126-3502</t>
  </si>
  <si>
    <t>051127-3502</t>
  </si>
  <si>
    <t>051128-2502</t>
  </si>
  <si>
    <t>212501412</t>
  </si>
  <si>
    <t>051130-3502</t>
  </si>
  <si>
    <t>051131-3502</t>
  </si>
  <si>
    <t>051133-2502</t>
  </si>
  <si>
    <t>030287-3503</t>
  </si>
  <si>
    <t>212501413</t>
  </si>
  <si>
    <t>007040-3501</t>
  </si>
  <si>
    <t>011321-2503</t>
  </si>
  <si>
    <t>18109-612</t>
  </si>
  <si>
    <t>Al baddad  order</t>
  </si>
  <si>
    <t>05225-609</t>
  </si>
  <si>
    <t>112504733</t>
  </si>
  <si>
    <t>28117-505</t>
  </si>
  <si>
    <t>30502-601</t>
  </si>
  <si>
    <t>112504636</t>
  </si>
  <si>
    <t>Rev-02 on going</t>
  </si>
  <si>
    <t>27982-501</t>
  </si>
  <si>
    <t>simulation running</t>
  </si>
  <si>
    <t>Ins-30502</t>
  </si>
  <si>
    <t>29663-210</t>
  </si>
  <si>
    <t>19782-406</t>
  </si>
  <si>
    <t>05188-203</t>
  </si>
  <si>
    <t>28117-436</t>
  </si>
  <si>
    <t>27983-401</t>
  </si>
  <si>
    <t>27984-401</t>
  </si>
  <si>
    <t>27985-401</t>
  </si>
  <si>
    <t>014855-3506</t>
  </si>
  <si>
    <t>212501484</t>
  </si>
  <si>
    <t xml:space="preserve">previos die 3505 was send to PDTMS as for has for suplier correction we requsted to 3506 revision along with simulation. </t>
  </si>
  <si>
    <t>014858-3505</t>
  </si>
  <si>
    <t>29826-210</t>
  </si>
  <si>
    <t>29897-506</t>
  </si>
  <si>
    <t>28239-609</t>
  </si>
  <si>
    <t xml:space="preserve">Revision simulation done on 28-07-2025. We did 5 simulations but we not achived satifaction results. Oreder canceld. </t>
  </si>
  <si>
    <t>28238-607</t>
  </si>
  <si>
    <t xml:space="preserve">1st simulation done 18rd asked to revise design based on the sinulation results Rev-3 simulation done on 1-Sep-2025. </t>
  </si>
  <si>
    <t>Ins-18109</t>
  </si>
  <si>
    <t>112504712</t>
  </si>
  <si>
    <t>13938-223</t>
  </si>
  <si>
    <t>112504597</t>
  </si>
  <si>
    <t>19329-602</t>
  </si>
  <si>
    <t>112504598</t>
  </si>
  <si>
    <t>27720-502</t>
  </si>
  <si>
    <t>29812-602</t>
  </si>
  <si>
    <t>30288-602</t>
  </si>
  <si>
    <t>112504691</t>
  </si>
  <si>
    <t>005329-3503</t>
  </si>
  <si>
    <t>011443-2504</t>
  </si>
  <si>
    <t>013640-2502</t>
  </si>
  <si>
    <t>212501485</t>
  </si>
  <si>
    <t>asked revised design  reminder sent on 30-10-25</t>
  </si>
  <si>
    <t>Suplier sented with out die opening sheet</t>
  </si>
  <si>
    <t>051142-3504</t>
  </si>
  <si>
    <t>Suplier sented with out die opening sheet we reminder sent</t>
  </si>
  <si>
    <t>19782-407</t>
  </si>
  <si>
    <t>112504702</t>
  </si>
  <si>
    <t xml:space="preserve">1st simulation done 23rd asked to revise design based on the sinulation results </t>
  </si>
  <si>
    <t>27938-602</t>
  </si>
  <si>
    <t>30200-602</t>
  </si>
  <si>
    <t>30433-202</t>
  </si>
  <si>
    <t>30483-202</t>
  </si>
  <si>
    <t>112504693</t>
  </si>
  <si>
    <t>30503-501</t>
  </si>
  <si>
    <t>Ins-30503</t>
  </si>
  <si>
    <t>30504-2501</t>
  </si>
  <si>
    <t>13013-209</t>
  </si>
  <si>
    <t>13794-282</t>
  </si>
  <si>
    <t>revised design asked on 24th oct</t>
  </si>
  <si>
    <t>13794-624</t>
  </si>
  <si>
    <t>15698-604</t>
  </si>
  <si>
    <t>06176-402  Mandrel Insert</t>
  </si>
  <si>
    <t>11882-602</t>
  </si>
  <si>
    <t>014719-3506</t>
  </si>
  <si>
    <t>212501548</t>
  </si>
  <si>
    <r>
      <t>16055-</t>
    </r>
    <r>
      <rPr>
        <b/>
        <sz val="12"/>
        <color rgb="FFFF0000"/>
        <rFont val="Aptos Narrow"/>
        <family val="2"/>
        <scheme val="minor"/>
      </rPr>
      <t>602</t>
    </r>
  </si>
  <si>
    <t>112504879</t>
  </si>
  <si>
    <t>Suplier change we asked 215 dessign from compes. As for discus mr lakshman design change to press-2 to press-6 Simulation Dine on 07/11/25</t>
  </si>
  <si>
    <t>27911-603</t>
  </si>
  <si>
    <t>29826-211</t>
  </si>
  <si>
    <t>027092-3502</t>
  </si>
  <si>
    <t>212501515</t>
  </si>
  <si>
    <t>We send insert design to suplie . Simulation done on 01/11/25</t>
  </si>
  <si>
    <t>280X60</t>
  </si>
  <si>
    <t>We approved for dieplate only</t>
  </si>
  <si>
    <t>30380-502</t>
  </si>
  <si>
    <t>die opening not match as for die order DXf we asked revised design.</t>
  </si>
  <si>
    <t>15680-403</t>
  </si>
  <si>
    <t>19958-603</t>
  </si>
  <si>
    <t>112505276</t>
  </si>
  <si>
    <t>Simulation done we observaed velocity devation is higher. We did two simulations.</t>
  </si>
  <si>
    <t>27986-2501</t>
  </si>
  <si>
    <t>30505-601</t>
  </si>
  <si>
    <t>29225-204</t>
  </si>
  <si>
    <t>We asked 3d model for simulation Order Canceld</t>
  </si>
  <si>
    <t>12537-501</t>
  </si>
  <si>
    <t>112504794</t>
  </si>
  <si>
    <t>014855-3504 M</t>
  </si>
  <si>
    <t>14855-208</t>
  </si>
  <si>
    <t>112505058</t>
  </si>
  <si>
    <t>Simulation done on 05-Nov we asked revised design from suplier</t>
  </si>
  <si>
    <t>27063-202</t>
  </si>
  <si>
    <t>112504795</t>
  </si>
  <si>
    <t>27070-503</t>
  </si>
  <si>
    <t>27071-503</t>
  </si>
  <si>
    <t>029210-3501</t>
  </si>
  <si>
    <t>212501518</t>
  </si>
  <si>
    <t>Die assembly changed 475x280 to 450x260 on 05/11/2025</t>
  </si>
  <si>
    <t>29224-602</t>
  </si>
  <si>
    <t>112504882</t>
  </si>
  <si>
    <r>
      <t>30394-</t>
    </r>
    <r>
      <rPr>
        <b/>
        <sz val="12"/>
        <color rgb="FFFF0000"/>
        <rFont val="Aptos Narrow"/>
        <family val="2"/>
        <scheme val="minor"/>
      </rPr>
      <t>202</t>
    </r>
  </si>
  <si>
    <t>112504742</t>
  </si>
  <si>
    <t>old PR 112504733-Request send to Purchage on 03.11.2025 to follow new PR 112504742</t>
  </si>
  <si>
    <t>14855-209</t>
  </si>
  <si>
    <r>
      <rPr>
        <sz val="11"/>
        <color rgb="FFFF0000"/>
        <rFont val="Aptos Narrow"/>
        <family val="2"/>
        <scheme val="minor"/>
      </rPr>
      <t>partially hold</t>
    </r>
    <r>
      <rPr>
        <sz val="11"/>
        <color theme="1"/>
        <rFont val="Aptos Narrow"/>
        <family val="2"/>
        <scheme val="minor"/>
      </rPr>
      <t>.  Based on the simulation results, we have approved design #14855-208. Once we receive the die performance results, we will proceed with the approval of the other two dies: #14855-209 and #014855-3507.</t>
    </r>
  </si>
  <si>
    <t>27720-501 DP</t>
  </si>
  <si>
    <t>030113-3509</t>
  </si>
  <si>
    <t>27979-201</t>
  </si>
  <si>
    <t>Die not created on 08.11.2025, Today die created 17.11.2025_Dinesh</t>
  </si>
  <si>
    <t>27980-401</t>
  </si>
  <si>
    <t>27981-401</t>
  </si>
  <si>
    <r>
      <rPr>
        <b/>
        <sz val="12"/>
        <color rgb="FFFF0000"/>
        <rFont val="Aptos Narrow"/>
        <family val="2"/>
        <scheme val="minor"/>
      </rPr>
      <t>250</t>
    </r>
    <r>
      <rPr>
        <b/>
        <sz val="12"/>
        <color theme="1"/>
        <rFont val="Aptos Narrow"/>
        <family val="2"/>
        <scheme val="minor"/>
      </rPr>
      <t>X160</t>
    </r>
  </si>
  <si>
    <t>16486-602</t>
  </si>
  <si>
    <t>05273-609</t>
  </si>
  <si>
    <t>112504985</t>
  </si>
  <si>
    <t>suppliar changed</t>
  </si>
  <si>
    <t>030290-3501 M</t>
  </si>
  <si>
    <t>355X100</t>
  </si>
  <si>
    <t>030290-3502</t>
  </si>
  <si>
    <t>212501537</t>
  </si>
  <si>
    <t>030110-2501</t>
  </si>
  <si>
    <t>212501524</t>
  </si>
  <si>
    <t>19890-603</t>
  </si>
  <si>
    <t>112505234</t>
  </si>
  <si>
    <t>We did 2 simulation and number off times we asked revision design.</t>
  </si>
  <si>
    <t>30508-2501</t>
  </si>
  <si>
    <t>Blackline</t>
  </si>
  <si>
    <t>we asked revised design along with insert 25B2C2C</t>
  </si>
  <si>
    <t>27987-401</t>
  </si>
  <si>
    <t>We Suggusted insurt instadded off  I-05066 to 17007</t>
  </si>
  <si>
    <t>27988-501</t>
  </si>
  <si>
    <t>We asked 3d model for simulation</t>
  </si>
  <si>
    <t>27989-501</t>
  </si>
  <si>
    <t>30506-401</t>
  </si>
  <si>
    <t xml:space="preserve">We asked revised design </t>
  </si>
  <si>
    <t>30507-501</t>
  </si>
  <si>
    <t>112505023</t>
  </si>
  <si>
    <t>01052-402</t>
  </si>
  <si>
    <t>112504953</t>
  </si>
  <si>
    <t>05035-404</t>
  </si>
  <si>
    <t>05152-603</t>
  </si>
  <si>
    <t>09723-401</t>
  </si>
  <si>
    <t>11690-502</t>
  </si>
  <si>
    <t>12535-410</t>
  </si>
  <si>
    <t>13794-412</t>
  </si>
  <si>
    <t>15616-405</t>
  </si>
  <si>
    <t>15651-275</t>
  </si>
  <si>
    <t>17928-540</t>
  </si>
  <si>
    <t>27965-602 DP</t>
  </si>
  <si>
    <t>550X80</t>
  </si>
  <si>
    <t>28161-202</t>
  </si>
  <si>
    <t>29504-504</t>
  </si>
  <si>
    <r>
      <t>05034-</t>
    </r>
    <r>
      <rPr>
        <b/>
        <sz val="12"/>
        <color rgb="FFFF0000"/>
        <rFont val="Aptos Narrow"/>
        <family val="2"/>
        <scheme val="minor"/>
      </rPr>
      <t>502</t>
    </r>
  </si>
  <si>
    <t>112505201</t>
  </si>
  <si>
    <t>Revision asked on 18-11-25</t>
  </si>
  <si>
    <t>014855-3507</t>
  </si>
  <si>
    <t>21408-501</t>
  </si>
  <si>
    <t>112505203</t>
  </si>
  <si>
    <t xml:space="preserve">we  did simulate and correction in internal </t>
  </si>
  <si>
    <t>19958-604</t>
  </si>
  <si>
    <t>27993-2501</t>
  </si>
  <si>
    <t>Dewmark</t>
  </si>
  <si>
    <t>tooling was changed in design stage.</t>
  </si>
  <si>
    <t>27994-2501</t>
  </si>
  <si>
    <t>30509-2501</t>
  </si>
  <si>
    <t>019884-3503</t>
  </si>
  <si>
    <t>026209-2501</t>
  </si>
  <si>
    <t>212501562</t>
  </si>
  <si>
    <t>07098-606</t>
  </si>
  <si>
    <t>007111-3501</t>
  </si>
  <si>
    <t>212501554</t>
  </si>
  <si>
    <t>019884-3504</t>
  </si>
  <si>
    <t>17//11</t>
  </si>
  <si>
    <t>212501558</t>
  </si>
  <si>
    <t>19884-607</t>
  </si>
  <si>
    <t>26248-604</t>
  </si>
  <si>
    <t>026287-2501</t>
  </si>
  <si>
    <t>112505413</t>
  </si>
  <si>
    <t>Simulation requsted from supplier. Supplier sented simulation results deflaction and tension trixality is heigher 0.55 need discus with supplier.</t>
  </si>
  <si>
    <t>27995-601</t>
  </si>
  <si>
    <t>revisen asked dieplate and backer concept</t>
  </si>
  <si>
    <t>Ins-27995</t>
  </si>
  <si>
    <t>27996-601</t>
  </si>
  <si>
    <t>30510-601</t>
  </si>
  <si>
    <t>27997-201</t>
  </si>
  <si>
    <t>112504995</t>
  </si>
  <si>
    <t>27998-201</t>
  </si>
  <si>
    <t>112504988</t>
  </si>
  <si>
    <t>005206-3508</t>
  </si>
  <si>
    <t>013794-2507</t>
  </si>
  <si>
    <r>
      <t>013794-</t>
    </r>
    <r>
      <rPr>
        <b/>
        <sz val="12"/>
        <color rgb="FFFF0000"/>
        <rFont val="Aptos Narrow"/>
        <family val="2"/>
        <scheme val="minor"/>
      </rPr>
      <t>2508</t>
    </r>
  </si>
  <si>
    <t>014700-3504</t>
  </si>
  <si>
    <t>015648-2504</t>
  </si>
  <si>
    <t>05013-501</t>
  </si>
  <si>
    <t>05016-408</t>
  </si>
  <si>
    <t>05060-501</t>
  </si>
  <si>
    <t>12045-204</t>
  </si>
  <si>
    <t>12987-511</t>
  </si>
  <si>
    <t>14700-210</t>
  </si>
  <si>
    <t>30502-602</t>
  </si>
  <si>
    <t>05192-209</t>
  </si>
  <si>
    <t>112505247</t>
  </si>
  <si>
    <r>
      <rPr>
        <sz val="11"/>
        <color rgb="FFFF0000"/>
        <rFont val="Aptos Narrow"/>
        <family val="2"/>
        <scheme val="minor"/>
      </rPr>
      <t>Supplier Comment</t>
    </r>
    <r>
      <rPr>
        <sz val="11"/>
        <color theme="1"/>
        <rFont val="Aptos Narrow"/>
        <family val="2"/>
        <scheme val="minor"/>
      </rPr>
      <t>Thanks for your feedback.
If we make the rib at the corner then die size need bigger than 320mm,is it ok?Then we update the design.</t>
    </r>
  </si>
  <si>
    <t>05233-603</t>
  </si>
  <si>
    <t>112505202</t>
  </si>
  <si>
    <t>2cav</t>
  </si>
  <si>
    <t>029202-3501</t>
  </si>
  <si>
    <t>212501581</t>
  </si>
  <si>
    <t>029663-3501</t>
  </si>
  <si>
    <t>BOL-2-2-A</t>
  </si>
  <si>
    <t>475X220</t>
  </si>
  <si>
    <t>30437-202</t>
  </si>
  <si>
    <t>Simulation Done on 29-Nov-25.</t>
  </si>
  <si>
    <t>007098-2508</t>
  </si>
  <si>
    <t>007098-2509</t>
  </si>
  <si>
    <t>27999-501</t>
  </si>
  <si>
    <t>coastal trading</t>
  </si>
  <si>
    <t>32000-401</t>
  </si>
  <si>
    <t>006159-3511</t>
  </si>
  <si>
    <t>al baddad</t>
  </si>
  <si>
    <t>10371-506</t>
  </si>
  <si>
    <t>12984-508</t>
  </si>
  <si>
    <t>29908-501</t>
  </si>
  <si>
    <t>29910-602</t>
  </si>
  <si>
    <t>06246-602</t>
  </si>
  <si>
    <r>
      <t>30512-</t>
    </r>
    <r>
      <rPr>
        <b/>
        <sz val="12"/>
        <color rgb="FFFF0000"/>
        <rFont val="Aptos Narrow"/>
        <family val="2"/>
        <scheme val="minor"/>
      </rPr>
      <t>401</t>
    </r>
  </si>
  <si>
    <t>112505414</t>
  </si>
  <si>
    <t>Madar Aluminium</t>
  </si>
  <si>
    <t xml:space="preserve">We asked revised design in press-4 and cav-2 . We holde for wall thickness rolarance </t>
  </si>
  <si>
    <t>Mill &amp; Anodizing</t>
  </si>
  <si>
    <r>
      <t>30513-</t>
    </r>
    <r>
      <rPr>
        <b/>
        <sz val="12"/>
        <color rgb="FFFF0000"/>
        <rFont val="Aptos Narrow"/>
        <family val="2"/>
        <scheme val="minor"/>
      </rPr>
      <t>401</t>
    </r>
  </si>
  <si>
    <t>We asked revised design in press-4 and cav-2 .</t>
  </si>
  <si>
    <t>INS-30514</t>
  </si>
  <si>
    <r>
      <t>30516-</t>
    </r>
    <r>
      <rPr>
        <b/>
        <sz val="12"/>
        <color rgb="FFFF0000"/>
        <rFont val="Aptos Narrow"/>
        <family val="2"/>
        <scheme val="minor"/>
      </rPr>
      <t>401</t>
    </r>
  </si>
  <si>
    <r>
      <t>30517-</t>
    </r>
    <r>
      <rPr>
        <b/>
        <sz val="12"/>
        <color rgb="FFFF0000"/>
        <rFont val="Aptos Narrow"/>
        <family val="2"/>
        <scheme val="minor"/>
      </rPr>
      <t>401</t>
    </r>
  </si>
  <si>
    <t>Ins-30519</t>
  </si>
  <si>
    <t>112505430</t>
  </si>
  <si>
    <t>INS-32001</t>
  </si>
  <si>
    <t>INS-32003</t>
  </si>
  <si>
    <t>32004-401</t>
  </si>
  <si>
    <t>29818-603</t>
  </si>
  <si>
    <t>Design Under Hold. Order shift to Giansun</t>
  </si>
  <si>
    <t>30515-401</t>
  </si>
  <si>
    <t>30518-401</t>
  </si>
  <si>
    <t>30520-601</t>
  </si>
  <si>
    <r>
      <t>30514-</t>
    </r>
    <r>
      <rPr>
        <b/>
        <sz val="12"/>
        <color rgb="FFFF0000"/>
        <rFont val="Aptos Narrow"/>
        <family val="2"/>
        <scheme val="minor"/>
      </rPr>
      <t>401</t>
    </r>
  </si>
  <si>
    <t>30519-401</t>
  </si>
  <si>
    <r>
      <t>2</t>
    </r>
    <r>
      <rPr>
        <b/>
        <sz val="12"/>
        <color rgb="FFFF0000"/>
        <rFont val="Aptos Narrow"/>
        <family val="2"/>
        <scheme val="minor"/>
      </rPr>
      <t>5</t>
    </r>
    <r>
      <rPr>
        <b/>
        <sz val="12"/>
        <color theme="1"/>
        <rFont val="Aptos Narrow"/>
        <family val="2"/>
        <scheme val="minor"/>
      </rPr>
      <t>0x160</t>
    </r>
  </si>
  <si>
    <t>32001-501</t>
  </si>
  <si>
    <t>32002-501</t>
  </si>
  <si>
    <t>32003-401</t>
  </si>
  <si>
    <t>29911-602</t>
  </si>
  <si>
    <t>revised design asked for simulation on 17-11-25</t>
  </si>
  <si>
    <t>120658-3506</t>
  </si>
  <si>
    <t>we asked revion from suplier. And we did simulation results not achived.</t>
  </si>
  <si>
    <t>Die ordered to Adex- Supplier changed by Purchasing department. 3d model recived on 29-Nov-25 simulation don we observed higher velocity devation and displacement and tension triailaty.</t>
  </si>
  <si>
    <t>30511-401</t>
  </si>
  <si>
    <t>Italian Alu galss</t>
  </si>
  <si>
    <t>As discussed with Mr. Suresh L, Die created in oracle with out design received 18.11.2025_Dinesh</t>
  </si>
  <si>
    <t>05427-601</t>
  </si>
  <si>
    <t>As discussed with Mr. Suresh L, Die created in oracle with out design received 18.11.2025-Dinesh</t>
  </si>
  <si>
    <t>29780-527</t>
  </si>
  <si>
    <t>112505218</t>
  </si>
  <si>
    <t>27911-604</t>
  </si>
  <si>
    <t>30496-602</t>
  </si>
  <si>
    <t>700X370</t>
  </si>
  <si>
    <t>28117-506</t>
  </si>
  <si>
    <t>21250165</t>
  </si>
  <si>
    <t>We ordereded in 355x200 after discus with rahaman design revised 350x210 to avide buffel. Revisin simulation under process.</t>
  </si>
  <si>
    <t>30379-201 M</t>
  </si>
  <si>
    <t>only mandrel.</t>
  </si>
  <si>
    <t>112505336</t>
  </si>
  <si>
    <t>Simulation done by supplier.Supplier sented simulation results deflaction and tension trixality is heigher 0.55 need discus with supplier.</t>
  </si>
  <si>
    <t>30521-601</t>
  </si>
  <si>
    <t>Aluminium light solution</t>
  </si>
  <si>
    <t>030522-3501</t>
  </si>
  <si>
    <t>24-</t>
  </si>
  <si>
    <t>212501627</t>
  </si>
  <si>
    <t>35IC1-030522</t>
  </si>
  <si>
    <t>030523-3501</t>
  </si>
  <si>
    <t>212501632</t>
  </si>
  <si>
    <t>212501621</t>
  </si>
  <si>
    <t>029118-2514</t>
  </si>
  <si>
    <t>29944-401 Dp</t>
  </si>
  <si>
    <t>INS-30521</t>
  </si>
  <si>
    <t>Supplier asked runout clarification on 04/12/25. Waiting for simulation results</t>
  </si>
  <si>
    <t>120267-2504</t>
  </si>
  <si>
    <t>We requsted layout chnge on 28-Nov</t>
  </si>
  <si>
    <t>27990-201</t>
  </si>
  <si>
    <t>27991-201</t>
  </si>
  <si>
    <t>027992-3501</t>
  </si>
  <si>
    <t>INS-110699</t>
  </si>
  <si>
    <t>112505195</t>
  </si>
  <si>
    <t>212501635</t>
  </si>
  <si>
    <t>112505305</t>
  </si>
  <si>
    <t>112505298</t>
  </si>
  <si>
    <t>29725-502</t>
  </si>
  <si>
    <t>We ask revised design</t>
  </si>
  <si>
    <t>012003-2501</t>
  </si>
  <si>
    <t>19479-516</t>
  </si>
  <si>
    <t>112505258</t>
  </si>
  <si>
    <t>029466-3501</t>
  </si>
  <si>
    <t>212501658</t>
  </si>
  <si>
    <t>3d model recived but not supoert q-shape we requsted revised 3d. We give design approval with layout change.</t>
  </si>
  <si>
    <t>029897-2501</t>
  </si>
  <si>
    <t>19551-607</t>
  </si>
  <si>
    <t>112505260</t>
  </si>
  <si>
    <t>028117-2501</t>
  </si>
  <si>
    <t>212501642</t>
  </si>
  <si>
    <t>29827-501</t>
  </si>
  <si>
    <t>Mail receved without attacments. Simulation done but design not satifie. We ask revision same as 29827-203. Revised design recevied in 320x200.</t>
  </si>
  <si>
    <t>die size reduced</t>
  </si>
  <si>
    <t>30388-603 DP</t>
  </si>
  <si>
    <t>Diplate only to suit 601 Mandrel.</t>
  </si>
  <si>
    <t>30391-602</t>
  </si>
  <si>
    <t>Design recived with simulation report</t>
  </si>
  <si>
    <t>30388-602</t>
  </si>
  <si>
    <t>05098-402</t>
  </si>
  <si>
    <t>005501-3514</t>
  </si>
  <si>
    <t>We need supplier change for this die.</t>
  </si>
  <si>
    <t>07037-201 B</t>
  </si>
  <si>
    <t>320X100</t>
  </si>
  <si>
    <t>Backer Only to suite existing Die plate.</t>
  </si>
  <si>
    <t>014719-3507</t>
  </si>
  <si>
    <t>29243-502</t>
  </si>
  <si>
    <t>30390-602</t>
  </si>
  <si>
    <t>Simulation done by supplier.</t>
  </si>
  <si>
    <t>030498-3502</t>
  </si>
  <si>
    <t>05422-603</t>
  </si>
  <si>
    <t>We receved 1st desig proposel its not sutabule for anodizing oreder so we revise design same as 05423-602.</t>
  </si>
  <si>
    <t>14700-501</t>
  </si>
  <si>
    <t>Revised design recevied in 320x200.</t>
  </si>
  <si>
    <t>30526-601</t>
  </si>
  <si>
    <t>30524-401</t>
  </si>
  <si>
    <t>30525-201</t>
  </si>
  <si>
    <t xml:space="preserve">Simulation done by supplier </t>
  </si>
  <si>
    <t>051146-2501</t>
  </si>
  <si>
    <t>051147-2501</t>
  </si>
  <si>
    <t>212501747</t>
  </si>
  <si>
    <t>051148-3501</t>
  </si>
  <si>
    <t>051149-2501</t>
  </si>
  <si>
    <t>055078-2501</t>
  </si>
  <si>
    <t>14860-209</t>
  </si>
  <si>
    <t>Die assembly changed 320x200 to 320x160 on 08/12/2025</t>
  </si>
  <si>
    <t>14860-210</t>
  </si>
  <si>
    <t>28117-437</t>
  </si>
  <si>
    <t>112505378</t>
  </si>
  <si>
    <t>30390-601 Dp</t>
  </si>
  <si>
    <r>
      <t>320X</t>
    </r>
    <r>
      <rPr>
        <b/>
        <sz val="12"/>
        <color rgb="FFFF0000"/>
        <rFont val="Aptos Narrow"/>
        <family val="2"/>
        <scheme val="minor"/>
      </rPr>
      <t>70</t>
    </r>
  </si>
  <si>
    <t>30527-401</t>
  </si>
  <si>
    <t>01012-403</t>
  </si>
  <si>
    <t>01023-504</t>
  </si>
  <si>
    <t>005059-2502</t>
  </si>
  <si>
    <t>06134-405 IN MN</t>
  </si>
  <si>
    <t>32X20</t>
  </si>
  <si>
    <t>10744-410</t>
  </si>
  <si>
    <t>13212-408 DP</t>
  </si>
  <si>
    <t>220X65</t>
  </si>
  <si>
    <t>13212-410</t>
  </si>
  <si>
    <t>13938-224</t>
  </si>
  <si>
    <t>14724-207</t>
  </si>
  <si>
    <t>14725-210</t>
  </si>
  <si>
    <t>15927-410</t>
  </si>
  <si>
    <t>28314-602 Dp</t>
  </si>
  <si>
    <t>280X65</t>
  </si>
  <si>
    <t>14860-207</t>
  </si>
  <si>
    <t>320X20</t>
  </si>
  <si>
    <t>32005-401</t>
  </si>
  <si>
    <t>580X160</t>
  </si>
  <si>
    <t>Al Mulla</t>
  </si>
  <si>
    <t>Anodizing finish</t>
  </si>
  <si>
    <t>005190-2503</t>
  </si>
  <si>
    <t>007105-2501</t>
  </si>
  <si>
    <t>013006-2505</t>
  </si>
  <si>
    <t>013938-3504</t>
  </si>
  <si>
    <t>019884-3505</t>
  </si>
  <si>
    <t>029818-2515</t>
  </si>
  <si>
    <t>029118-3502</t>
  </si>
  <si>
    <t>090207-403</t>
  </si>
  <si>
    <t>13010-529</t>
  </si>
  <si>
    <t>13794-524</t>
  </si>
  <si>
    <t>014716-3513</t>
  </si>
  <si>
    <t>014716-3514</t>
  </si>
  <si>
    <t>15953-417</t>
  </si>
  <si>
    <t>16749-410</t>
  </si>
  <si>
    <t>19551-608</t>
  </si>
  <si>
    <t>28117-438</t>
  </si>
  <si>
    <t>29895-502</t>
  </si>
  <si>
    <t>Jul</t>
  </si>
  <si>
    <t>PDTMC_27945-401</t>
  </si>
  <si>
    <t>PHME_Ins-18109</t>
  </si>
  <si>
    <r>
      <t>05034-</t>
    </r>
    <r>
      <rPr>
        <b/>
        <sz val="12"/>
        <color rgb="FFFF0000"/>
        <rFont val="Aptos Narrow"/>
        <family val="2"/>
        <scheme val="minor"/>
      </rPr>
      <t>501</t>
    </r>
  </si>
  <si>
    <t>Nov</t>
  </si>
  <si>
    <t>PDTMC_05034-501</t>
  </si>
  <si>
    <t>PHME_30379-201</t>
  </si>
  <si>
    <t>PHME_30521-601</t>
  </si>
  <si>
    <t>Die plate only</t>
  </si>
  <si>
    <t>PHME_030522-3501</t>
  </si>
  <si>
    <t>PHME_030523-3501</t>
  </si>
  <si>
    <t>PHME_07098-608</t>
  </si>
  <si>
    <t>PDTMC_007108-2503</t>
  </si>
  <si>
    <t>PHME_12098-215</t>
  </si>
  <si>
    <t>PDTMC_012144-3501</t>
  </si>
  <si>
    <t>PHME_12725-503</t>
  </si>
  <si>
    <t>JIANGSU_013794-3511</t>
  </si>
  <si>
    <t>PHME_27349-502</t>
  </si>
  <si>
    <t>PHME_029117-3502</t>
  </si>
  <si>
    <t>PHME_029118-2513</t>
  </si>
  <si>
    <t>PHME_029118-2501</t>
  </si>
  <si>
    <t>PDTMC_029663-3502</t>
  </si>
  <si>
    <t>PDTMC_29663-211</t>
  </si>
  <si>
    <t>PHME_29944-401 Dp</t>
  </si>
  <si>
    <t>ALMAX_30477-602</t>
  </si>
  <si>
    <t>PHME_051111-3507</t>
  </si>
  <si>
    <t>PHME_120627-2504</t>
  </si>
  <si>
    <t>ALMAX_120507-2503</t>
  </si>
  <si>
    <t>PDTMC_INS-110699</t>
  </si>
  <si>
    <t>PDTMC_27990-201</t>
  </si>
  <si>
    <t>PHME_27991-201</t>
  </si>
  <si>
    <t>PDTMC_027992-3501</t>
  </si>
  <si>
    <t>PDTMC_05188-510</t>
  </si>
  <si>
    <t>PDTMC_010745-2501</t>
  </si>
  <si>
    <t>EKSTEK_13212-236</t>
  </si>
  <si>
    <t>PDTMC_13212-409</t>
  </si>
  <si>
    <t>PDTMC_29596-502</t>
  </si>
  <si>
    <t>PHME_29897-201</t>
  </si>
  <si>
    <t>PDTMC_29897-507</t>
  </si>
  <si>
    <t>PHME_120661-607</t>
  </si>
  <si>
    <t>PHME_297285-502</t>
  </si>
  <si>
    <t>PDTMC_29826-501</t>
  </si>
  <si>
    <t>PDTMC_012003-2501</t>
  </si>
  <si>
    <t>PHME_19479-516</t>
  </si>
  <si>
    <t>PHME_029466-3501</t>
  </si>
  <si>
    <t>PDTMC_029897-2501</t>
  </si>
  <si>
    <t>Sample submission</t>
  </si>
  <si>
    <t>no of trial</t>
  </si>
  <si>
    <t>Remark</t>
  </si>
  <si>
    <t>Sample ok, will be recive from GEX-2 on 03.11.2025</t>
  </si>
  <si>
    <t>QD NO</t>
  </si>
  <si>
    <t>Die corrector</t>
  </si>
  <si>
    <t>Date</t>
  </si>
  <si>
    <t>Purchase to Supplier</t>
  </si>
  <si>
    <t xml:space="preserve">Plant </t>
  </si>
  <si>
    <t>Ekstek</t>
  </si>
  <si>
    <t>Corrector</t>
  </si>
  <si>
    <t>ETA Date</t>
  </si>
  <si>
    <t xml:space="preserve">Remarks </t>
  </si>
  <si>
    <t>Prepared By</t>
  </si>
  <si>
    <t xml:space="preserve">Meeting discussion </t>
  </si>
  <si>
    <t>2025-01</t>
  </si>
  <si>
    <t>29718-202</t>
  </si>
  <si>
    <t>GEX-1</t>
  </si>
  <si>
    <t>Die not as per approved design</t>
  </si>
  <si>
    <t>Completed</t>
  </si>
  <si>
    <t>QD Send to Gex Purchage on 04.01.2025</t>
  </si>
  <si>
    <t>Sabry</t>
  </si>
  <si>
    <t>2025-02</t>
  </si>
  <si>
    <t>30147-501</t>
  </si>
  <si>
    <t>Profile shape not ok</t>
  </si>
  <si>
    <t>QD Send to Gex Purchage on 04.01.2025, Reminder send to purchage on 15.02.2025,  reminder send to Gulfex purchage 27.02.2025,FOC die received on 28/02/2025.</t>
  </si>
  <si>
    <t>2025-03</t>
  </si>
  <si>
    <t>27439-602</t>
  </si>
  <si>
    <t>PARVEJ</t>
  </si>
  <si>
    <t>we noticed wire cutting marks on the die plate. As discussed with PDTMC Team , we were informed that an FOC die plate was sent 28/12/2024. (We proceeded with the third trial using the old mandrel with the new FOC die plate, but unfortunately, we observed shearing on the shutoff area, foc die plate required</t>
  </si>
  <si>
    <r>
      <t xml:space="preserve">QD Send to Gex Purchage on 23.01.2025, Reminder send to purchage on 15.02.2025,  </t>
    </r>
    <r>
      <rPr>
        <sz val="11"/>
        <rFont val="Aptos Narrow"/>
        <family val="2"/>
        <scheme val="minor"/>
      </rPr>
      <t>reminder send to Gulfex purchage 27.02.2025 Status to be checked with purchase &amp; supplier as on 13-05-2025.  Whatsup message sent to PDTMC to inqure the current status of the QD 22/05/2025. Supplier is reminded again and again no any update from supplier</t>
    </r>
    <r>
      <rPr>
        <sz val="11"/>
        <color rgb="FFFF0000"/>
        <rFont val="Aptos Narrow"/>
        <family val="2"/>
        <scheme val="minor"/>
      </rPr>
      <t xml:space="preserve">. </t>
    </r>
    <r>
      <rPr>
        <b/>
        <sz val="11"/>
        <rFont val="Aptos Narrow"/>
        <family val="2"/>
        <scheme val="minor"/>
      </rPr>
      <t>supplier mailed on 27/05/2025 as "Please be informed that Die# 27439-602, is a critical complex section with tight tolerances. To achieve the critical gap dimensions we did take all safety measure in design and supplied with SHUTOFF concept, however a shade mark was visible post-trial. We did re work as reviewed with Dieshop and also replaced  die plate on FOC basis to improve the die performance.
Considering above points we kindly refuse the recommended action as FOC replacement Die as per 27439-603."</t>
    </r>
    <r>
      <rPr>
        <sz val="11"/>
        <color theme="1"/>
        <rFont val="Aptos Narrow"/>
        <family val="2"/>
        <scheme val="minor"/>
      </rPr>
      <t xml:space="preserve"> qd is closed as per HOD.</t>
    </r>
  </si>
  <si>
    <t xml:space="preserve">TBD </t>
  </si>
  <si>
    <t>2025-04</t>
  </si>
  <si>
    <t>Jay Shankar</t>
  </si>
  <si>
    <r>
      <t>Profile shape and dimension  not ok. Quality desicrepancy raised for FOC Die Set. Foc die received on 12/04/2025.  again QD is reopen due to Diesize Issue.</t>
    </r>
    <r>
      <rPr>
        <sz val="11"/>
        <color rgb="FFFF0000"/>
        <rFont val="Aptos Narrow"/>
        <family val="2"/>
        <scheme val="minor"/>
      </rPr>
      <t xml:space="preserve"> QD sent again on 19/05/2025. </t>
    </r>
  </si>
  <si>
    <r>
      <rPr>
        <sz val="11"/>
        <rFont val="Aptos Narrow"/>
        <family val="2"/>
        <scheme val="minor"/>
      </rPr>
      <t>QD Send to Gex Purchase on 23.01.2025, Reminder send to purchase on 15.02.2025,  reminder send to Gulfex purchase 27.02.2025. foc die received 12/04/2025 still there is an issue with backer size 29/04/2025 hence Qd is not closed.FOC die received on 12-04-2025 and thickness observed less New QD raised ( closed on 13-05-2025 ). reopened due to die size issue and performance not satisfactory. correction detail received from Ekstek. informed the corrector the same.  trial done with suppliers Correction 23/05/2025. trial not ok wavy and rippling 27/05/2025</t>
    </r>
    <r>
      <rPr>
        <sz val="11"/>
        <color theme="1"/>
        <rFont val="Aptos Narrow"/>
        <family val="2"/>
        <scheme val="minor"/>
      </rPr>
      <t xml:space="preserve">. </t>
    </r>
    <r>
      <rPr>
        <sz val="11"/>
        <rFont val="Aptos Narrow"/>
        <family val="2"/>
        <scheme val="minor"/>
      </rPr>
      <t xml:space="preserve">Mr. Suresh Lakmanan has shared the required details with </t>
    </r>
    <r>
      <rPr>
        <sz val="11"/>
        <color theme="1"/>
        <rFont val="Aptos Narrow"/>
        <family val="2"/>
        <scheme val="minor"/>
      </rPr>
      <t>the supplier, and they have requested the Die Plate and Mandrel.
These items are to be sent to the supplier today, 29/05/2025 without fail.  requred pictures and details sent to supplier by AHOD on 29/05/2025. Credit note to sent to supplier 29/05/2025.  suppliery suggeted some correction again. correction will be on 04/06/2025-Jayshankar.</t>
    </r>
    <r>
      <rPr>
        <sz val="11"/>
        <color theme="0"/>
        <rFont val="Aptos Narrow"/>
        <family val="2"/>
        <scheme val="minor"/>
      </rPr>
      <t xml:space="preserve">   . Ekstek visit Gex- and correct the die 3 trial taken unsuccessful .. requested for Credit Note  HOD Mailed dated 07/07/2025</t>
    </r>
  </si>
  <si>
    <t>2025-05</t>
  </si>
  <si>
    <t>019484-2503</t>
  </si>
  <si>
    <t>GEX-2</t>
  </si>
  <si>
    <t>Phoenix</t>
  </si>
  <si>
    <t>sujith</t>
  </si>
  <si>
    <r>
      <t xml:space="preserve">Die not as per approved design. </t>
    </r>
    <r>
      <rPr>
        <sz val="11"/>
        <color rgb="FFFF0000"/>
        <rFont val="Aptos Narrow"/>
        <family val="2"/>
        <scheme val="minor"/>
      </rPr>
      <t>Correction feedback must be given to by GEX-2 . Will be sent today  19/06/2025. (AHOD)</t>
    </r>
  </si>
  <si>
    <t>ETA 11/07/2025 Fixed (AHOD)</t>
  </si>
  <si>
    <r>
      <t>QD Send to Gex Purchage on 04.02.2025, Reminder send to purchage on 15.02.2025,  reminder send to Gulfex purchage 27.02.2025 Die to be sent to PHME for Rectification 13-05-2025. die to sent to phme 27/05/2025. Die sent to phme 29/05/2025. reminder sent to purchase and phme team 03/06/2025.</t>
    </r>
    <r>
      <rPr>
        <b/>
        <sz val="11"/>
        <color rgb="FFFF0000"/>
        <rFont val="Aptos Narrow"/>
        <family val="2"/>
        <scheme val="minor"/>
      </rPr>
      <t xml:space="preserve"> Die Sent to PHME For correction</t>
    </r>
    <r>
      <rPr>
        <b/>
        <sz val="11"/>
        <rFont val="Aptos Narrow"/>
        <family val="2"/>
        <scheme val="minor"/>
      </rPr>
      <t xml:space="preserve">. ETA was 11/07/2025. we did not receive the die . reminder mail sent to purchase and whasup to Mr. fadi. </t>
    </r>
  </si>
  <si>
    <t>Dinesh</t>
  </si>
  <si>
    <t>2025-06</t>
  </si>
  <si>
    <t>06089-505</t>
  </si>
  <si>
    <t>QD Send to Gex Purchage on 04.02.2025, Reminder send to purchage on 15.02.2025,  reminder send to Gulfex purchage 27.02.2025</t>
  </si>
  <si>
    <t>2025-07</t>
  </si>
  <si>
    <t>29930-401</t>
  </si>
  <si>
    <t xml:space="preserve">Die broken </t>
  </si>
  <si>
    <t xml:space="preserve">QD Send to Gex Purchage on 06.02.2025, Reminder send to purchage on 15.02.2025,  reminder send to Gulfex purchage 27.02.2025, Holded from us due to Profile revision excepted </t>
  </si>
  <si>
    <t>Suresh</t>
  </si>
  <si>
    <t xml:space="preserve">Hold due to profile drwing to be amended </t>
  </si>
  <si>
    <t>2025-08</t>
  </si>
  <si>
    <t>Compes</t>
  </si>
  <si>
    <t>Pending with purchase</t>
  </si>
  <si>
    <r>
      <t xml:space="preserve">QD Send to Gex Purchage on22.02.2025 ,  reminder send to Gulfex purchage 27.02.2025,Email received from Supplier on 11.03.2025 as below Good morning,
concerning the report here attached, we have checked our production records and found no discrepancy.
The die has already produced 8.194 tons of salable profile.
</t>
    </r>
    <r>
      <rPr>
        <b/>
        <sz val="12"/>
        <rFont val="Aptos Narrow"/>
        <family val="2"/>
        <scheme val="minor"/>
      </rPr>
      <t xml:space="preserve">In this context, we propose a reasonable 50% FOC for this die.Awaiting Gulfex Purchage feedback 14.04.2025 Remainder send to purchase ( Mr. Gagn by Mr. Imran on 13-05-2025 </t>
    </r>
    <r>
      <rPr>
        <sz val="11"/>
        <rFont val="Aptos Narrow"/>
        <family val="2"/>
        <scheme val="minor"/>
      </rPr>
      <t xml:space="preserve">) reminder sent to purchase 27/05/2025. reminder sent to purchase 03/06/2025 ask for the latest update 03/06/2025. </t>
    </r>
    <r>
      <rPr>
        <sz val="11"/>
        <color rgb="FFFF0000"/>
        <rFont val="Aptos Narrow"/>
        <family val="2"/>
        <scheme val="minor"/>
      </rPr>
      <t>. reminder mail sent to purchase 22/07/2025</t>
    </r>
  </si>
  <si>
    <t xml:space="preserve">TBD as per meeting with compes it clear statement no 50/50 need to check with purchase for the status </t>
  </si>
  <si>
    <t>2025-09</t>
  </si>
  <si>
    <t>QD Send to Gex Purchage on24.02.2026,  reminder send to Gulfex purchage 27.02.2025QD rejected by supplier as the die input was above 10mT  05-03-2025 hence Die corrected in house and Extruded more than 50mT hence QD closed as on 13-05-2025</t>
  </si>
  <si>
    <t xml:space="preserve">Die active in System Produced 54mT </t>
  </si>
  <si>
    <t>2025-10</t>
  </si>
  <si>
    <t>Wasantha</t>
  </si>
  <si>
    <r>
      <t xml:space="preserve">QD Send to Gex Purchage on24.02.2026,  reminder send to Gulfex purchage 27.02.2025 Purchase Send remainder to EKSTEK on 13-05-2025. reminder sent to Ge Purchase 27/05/2025. </t>
    </r>
    <r>
      <rPr>
        <sz val="11"/>
        <color rgb="FFFF0000"/>
        <rFont val="Aptos Narrow"/>
        <family val="2"/>
        <scheme val="minor"/>
      </rPr>
      <t>reminder sent 03/06/2025.</t>
    </r>
    <r>
      <rPr>
        <sz val="11"/>
        <color theme="1"/>
        <rFont val="Aptos Narrow"/>
        <family val="2"/>
        <scheme val="minor"/>
      </rPr>
      <t xml:space="preserve">   Ekstek visit Gex- and correct the die 3 trial taken unsuccessful ..to be replaced with FOC .</t>
    </r>
    <r>
      <rPr>
        <sz val="11"/>
        <color rgb="FFFF0000"/>
        <rFont val="Aptos Narrow"/>
        <family val="2"/>
        <scheme val="minor"/>
      </rPr>
      <t xml:space="preserve"> ETA and  revised design to be requested </t>
    </r>
  </si>
  <si>
    <t>2025-11</t>
  </si>
  <si>
    <t>19806-201</t>
  </si>
  <si>
    <t>unbalance flow. Supplier To collaborate in correction</t>
  </si>
  <si>
    <r>
      <rPr>
        <sz val="11"/>
        <rFont val="Aptos Narrow"/>
        <family val="2"/>
        <scheme val="minor"/>
      </rPr>
      <t>QD Send to Gex Purchage on24.02.2026,  reminder send to Gulfex purchage 27.02.2025.  reminder sent to purchase on 27/05/2025.</t>
    </r>
    <r>
      <rPr>
        <sz val="11"/>
        <color rgb="FFFF0000"/>
        <rFont val="Aptos Narrow"/>
        <family val="2"/>
        <scheme val="minor"/>
      </rPr>
      <t xml:space="preserve"> reminder sent  on 06/03/2025</t>
    </r>
    <r>
      <rPr>
        <sz val="11"/>
        <color theme="1"/>
        <rFont val="Aptos Narrow"/>
        <family val="2"/>
        <scheme val="minor"/>
      </rPr>
      <t xml:space="preserve">  Ekstek visit Gex- and correct the die 3 trial taken unsuccessful .. Manufacture FOC die with new design with simulation  HOD Mailed dated 07/07/2025</t>
    </r>
  </si>
  <si>
    <t>2025-12</t>
  </si>
  <si>
    <t>19479-513</t>
  </si>
  <si>
    <t>Pushing and unbalance flow. Supplier To collaborate in correction. Wasantha took a trial and ok</t>
  </si>
  <si>
    <r>
      <t xml:space="preserve">QD Send to Gex Purchage on24.02.2026,  reminder send to Gulfex purchage 27.02.2025 correction feedback received from PHOENIX , the correction to be </t>
    </r>
    <r>
      <rPr>
        <sz val="11"/>
        <rFont val="Aptos Narrow"/>
        <family val="2"/>
        <scheme val="minor"/>
      </rPr>
      <t xml:space="preserve">applied and process a trial 13-05-2025. Correction detail given to Mr. Wasantha 27/05/2025. next trial will be on 10/06/2025 Wasantha 03/06/2025  Die is trialed with GEX correction by Wasantha. Pushing is no more and minor blend is visible </t>
    </r>
    <r>
      <rPr>
        <sz val="11"/>
        <color theme="1"/>
        <rFont val="Aptos Narrow"/>
        <family val="2"/>
        <scheme val="minor"/>
      </rPr>
      <t xml:space="preserve">.  Die is transfer to Mr Jay </t>
    </r>
  </si>
  <si>
    <t>2025-13</t>
  </si>
  <si>
    <t>Ajith</t>
  </si>
  <si>
    <r>
      <t>Q</t>
    </r>
    <r>
      <rPr>
        <sz val="11"/>
        <rFont val="Aptos Narrow"/>
        <family val="2"/>
        <scheme val="minor"/>
      </rPr>
      <t>D Send to Gex Purchage on24.02.2026,  reminder send to Gulfex purchage 27.02.2025.  reminder sent to purchase on 27/05/2025. Reminder sent  on 06/03/2025.  . Ekstek visit Gex- and correct the die 3 trial taken unsuccessful .. requested for Credit Note  HOD Mailed dated 07/07/2025</t>
    </r>
    <r>
      <rPr>
        <sz val="11"/>
        <color theme="1"/>
        <rFont val="Aptos Narrow"/>
        <family val="2"/>
        <scheme val="minor"/>
      </rPr>
      <t>. reminder mail sent to purchas 22/07/2025.</t>
    </r>
  </si>
  <si>
    <t>2025-14</t>
  </si>
  <si>
    <t>27563-402</t>
  </si>
  <si>
    <t>Broken, requested for Foc Full set die</t>
  </si>
  <si>
    <t>QD Send to Gex Purchage on24.02.2026,  reminder send to Gulfex purchage 27.02.2025</t>
  </si>
  <si>
    <t>2025-15</t>
  </si>
  <si>
    <t>29145-403</t>
  </si>
  <si>
    <r>
      <t>QD Send to Gex Purchage on24.02.2026,  reminder send to Gulfex purchage 27.02.202</t>
    </r>
    <r>
      <rPr>
        <sz val="11"/>
        <rFont val="Aptos Narrow"/>
        <family val="2"/>
        <scheme val="minor"/>
      </rPr>
      <t>5.  reminder sent to purchase on 27/05/2025.</t>
    </r>
    <r>
      <rPr>
        <b/>
        <sz val="11"/>
        <color rgb="FFFF0000"/>
        <rFont val="Aptos Narrow"/>
        <family val="2"/>
        <scheme val="minor"/>
      </rPr>
      <t xml:space="preserve"> "As per our discussion with Die Shop Management, we will be sharing a new design to avoid this crack plus to minimize the shade line".supplier reply on 29/05/2025</t>
    </r>
  </si>
  <si>
    <t>sabry</t>
  </si>
  <si>
    <t>2025-16</t>
  </si>
  <si>
    <t>14504-503</t>
  </si>
  <si>
    <t xml:space="preserve">Flow defect Foc Die Full set </t>
  </si>
  <si>
    <r>
      <t xml:space="preserve">QD Send to Gex Purchage on24.02.2026,  reminder send to Gulfex purchage 27.02.2025.  reminder sent to purchase on 27/05/2025 </t>
    </r>
    <r>
      <rPr>
        <sz val="11"/>
        <color rgb="FFFF0000"/>
        <rFont val="Aptos Narrow"/>
        <family val="2"/>
        <scheme val="minor"/>
      </rPr>
      <t>reminder sent 03/06/2025</t>
    </r>
    <r>
      <rPr>
        <sz val="11"/>
        <color theme="1"/>
        <rFont val="Aptos Narrow"/>
        <family val="2"/>
        <scheme val="minor"/>
      </rPr>
      <t xml:space="preserve">.   Ekstek visit Gex- and correct the die 3 trial taken unsuccessful .. Manufacture FOC die with new design with simulation  HOD Mailed dated 07/07/2025. </t>
    </r>
    <r>
      <rPr>
        <sz val="11"/>
        <color rgb="FFFF0000"/>
        <rFont val="Aptos Narrow"/>
        <family val="2"/>
        <scheme val="minor"/>
      </rPr>
      <t>FOC DIE RECEIVED ON 27/08/2025. TRIAL DONE SHAPE FOUND OK.</t>
    </r>
  </si>
  <si>
    <t>2025-17</t>
  </si>
  <si>
    <t>29805-601</t>
  </si>
  <si>
    <t>Mandrel dished Foc Mandrel requested</t>
  </si>
  <si>
    <t>QD Send to Gex Purchage on24.02.2026,  reminder send to Gulfex purchage 27.02.2025, FOC mandrfel received on 07-04-2025 and die under trial as on 13-05-2025  ( closed on 13-05-2025 )</t>
  </si>
  <si>
    <t>2025-18</t>
  </si>
  <si>
    <t>incomplete die was delivered -for iformation and nessesary action,</t>
  </si>
  <si>
    <t>QD sent to Gex purchse on 13/03/2025. die sent backe to pdtmc . New die plate received 14/03/2025</t>
  </si>
  <si>
    <t>2025-19</t>
  </si>
  <si>
    <r>
      <t>bearing flaked out foc die plate</t>
    </r>
    <r>
      <rPr>
        <b/>
        <sz val="14"/>
        <color rgb="FFFF0000"/>
        <rFont val="Aptos Narrow"/>
        <family val="2"/>
        <scheme val="minor"/>
      </rPr>
      <t xml:space="preserve"> (Please Checke QD-2025-46)</t>
    </r>
    <r>
      <rPr>
        <sz val="11"/>
        <color theme="1"/>
        <rFont val="Aptos Narrow"/>
        <family val="2"/>
        <scheme val="minor"/>
      </rPr>
      <t xml:space="preserve"> wrong qd sent to wrong supplier by mistake</t>
    </r>
  </si>
  <si>
    <t>17//7</t>
  </si>
  <si>
    <t>amended qd is ready for signature 03/06/2025. please find the Qd-2025-45</t>
  </si>
  <si>
    <t>2025-20</t>
  </si>
  <si>
    <t xml:space="preserve">die broken at first trial . Foc die  requested </t>
  </si>
  <si>
    <t>QD sent to Gex Purchase 12/03/2025</t>
  </si>
  <si>
    <t>2025-21</t>
  </si>
  <si>
    <t>bearing sourness chock and relief</t>
  </si>
  <si>
    <t>qd sent 13/03/2025  Die sent to pdtmc and came backe 14/03/2025</t>
  </si>
  <si>
    <t>2025-22</t>
  </si>
  <si>
    <t xml:space="preserve">manufacturing defect sent die back to pdtmc came backe 19/03/2025 </t>
  </si>
  <si>
    <t>QD sent to Gex Purchase 13/03/2025</t>
  </si>
  <si>
    <t>2025-23</t>
  </si>
  <si>
    <t>die broken during first trial.  Waiting for FOC</t>
  </si>
  <si>
    <t>QD sent to Gex Purchase 13/03/2026</t>
  </si>
  <si>
    <t>2025-24</t>
  </si>
  <si>
    <t>Parvej</t>
  </si>
  <si>
    <t>Jiangsu</t>
  </si>
  <si>
    <r>
      <t>QD sent to Gex Purchase 17/05/2025. Reply came from Jiansu 17/05/2025, die photos and correction what we done is marked as requested by supplier 20/05/2025. correctin suggestion received for supplier 21/05/2025 and convayed the correction to Mr Parvej the same.</t>
    </r>
    <r>
      <rPr>
        <sz val="11"/>
        <color rgb="FFFF0000"/>
        <rFont val="Aptos Narrow"/>
        <family val="2"/>
        <scheme val="minor"/>
      </rPr>
      <t>.Trial will be on 04/06/2025 Parvej 03/06/2025.</t>
    </r>
  </si>
  <si>
    <t>2025-25</t>
  </si>
  <si>
    <t>Die broken on first production foc dieplate</t>
  </si>
  <si>
    <t>QD sent to purchase 22-03-2025, Foc design approved 26.03.2025, FOC die plate receivedon 22-04-2025  ( closed on 13-05-2025 )</t>
  </si>
  <si>
    <t>2025-26</t>
  </si>
  <si>
    <t>14672-213</t>
  </si>
  <si>
    <t>Phme</t>
  </si>
  <si>
    <r>
      <t>request to collaborate with correction suggestion with  1 or 2 additional trials ..</t>
    </r>
    <r>
      <rPr>
        <sz val="11"/>
        <color rgb="FFFF0000"/>
        <rFont val="Aptos Narrow"/>
        <family val="2"/>
        <scheme val="minor"/>
      </rPr>
      <t xml:space="preserve"> </t>
    </r>
    <r>
      <rPr>
        <b/>
        <sz val="12"/>
        <color rgb="FFFF0000"/>
        <rFont val="Aptos Narrow"/>
        <family val="2"/>
        <scheme val="minor"/>
      </rPr>
      <t xml:space="preserve">Please find the QD of 2025-26-1-Qulaity descrepancy-14672-213 </t>
    </r>
  </si>
  <si>
    <r>
      <t xml:space="preserve">QD sent to Gex-purchanse on 26/04/2025. </t>
    </r>
    <r>
      <rPr>
        <sz val="11"/>
        <rFont val="Aptos Narrow"/>
        <family val="2"/>
        <scheme val="minor"/>
      </rPr>
      <t xml:space="preserve">Reminder sent to supplier 03/06/2025.  </t>
    </r>
    <r>
      <rPr>
        <sz val="11"/>
        <color rgb="FFFF0000"/>
        <rFont val="Aptos Narrow"/>
        <family val="2"/>
        <scheme val="minor"/>
      </rPr>
      <t>Send it to PHME and Follow AHOD after Discussion with Mr. Fadhi 19/06/2025. Design Approval send on 18-11-25</t>
    </r>
  </si>
  <si>
    <t>2025-27</t>
  </si>
  <si>
    <t>deflected during first trial. Shoking hours lessthen 4 hours and oven  Die temprature is 425 only. Do not send this QD to suppliey-HOD</t>
  </si>
  <si>
    <t>since this is internal issue we need to correct in house.</t>
  </si>
  <si>
    <t>2025-28</t>
  </si>
  <si>
    <t>30217-3501</t>
  </si>
  <si>
    <t xml:space="preserve"> mandrel deflected  foc die set requested</t>
  </si>
  <si>
    <t>QD Send to Gex Purchase on3/4/2025, Foc mandrel design received on 11.04.2025 and approved send 12.04.2025 FOC mandrel received on 30-04-2025   ( closed on 13-05-2025 )</t>
  </si>
  <si>
    <t>2025-29</t>
  </si>
  <si>
    <t>28117-431</t>
  </si>
  <si>
    <t>Sujin</t>
  </si>
  <si>
    <t>mandrel deflected of input of 4575 kg. demanding for FOC. Qd sent to Gulfex purchase 19/05/2025.</t>
  </si>
  <si>
    <r>
      <t xml:space="preserve">QD Sent 19/05/2025. supplier mail 21/05/2025 acepting to provide a FOC die and ask for 1st trial result.  </t>
    </r>
    <r>
      <rPr>
        <sz val="11"/>
        <color rgb="FFFF0000"/>
        <rFont val="Aptos Narrow"/>
        <family val="2"/>
        <scheme val="minor"/>
      </rPr>
      <t>Ahod to reply to Jiangsu 27/05/2025. Ahod replied to Jiansu and request them to change the layout as well for the next foc die.</t>
    </r>
  </si>
  <si>
    <t>2025-30</t>
  </si>
  <si>
    <t>Jerome</t>
  </si>
  <si>
    <t>Slot pins are missing and design hard copy was not received along with die. QD sent to Gex Purchase 19/085/2025. for information and necessary action, if the die not perform we will go to supplier again.</t>
  </si>
  <si>
    <t>QD Sent 19/05/2025. Costomer Reply received on 20/05/2025. since this is only for information the QD is Closed on 21/05/2025.</t>
  </si>
  <si>
    <t>2025-31</t>
  </si>
  <si>
    <t>Ervie</t>
  </si>
  <si>
    <t>Hard copy of the designs are not receiving along with Dies. We constantly facing this issue, 14504-504, 14672-214,17025-203 and 19480-521, we received these dies on 17/05/2025  without hard copy of the Die design. We are facing difficulties to do our process.</t>
  </si>
  <si>
    <r>
      <t>QD sent 22/05/2025. "</t>
    </r>
    <r>
      <rPr>
        <sz val="11"/>
        <color rgb="FFFF0000"/>
        <rFont val="Aptos Narrow"/>
        <family val="2"/>
        <scheme val="minor"/>
      </rPr>
      <t>Ok,already inform my warehouse again about this seriously,shall not happen again next time,keep in touch". Supplier replied for the qd 28/05/2025.</t>
    </r>
  </si>
  <si>
    <t>2025-32</t>
  </si>
  <si>
    <t>05416-601</t>
  </si>
  <si>
    <t>mandrel deshed morethen 2 mm, ask for FOC die and due to urgency we have welded the mandrel and send for production.</t>
  </si>
  <si>
    <r>
      <rPr>
        <sz val="11"/>
        <rFont val="Aptos Narrow"/>
        <family val="2"/>
        <scheme val="minor"/>
      </rPr>
      <t>QD sent to Gex-purchanse on 29/04/2025.  "</t>
    </r>
    <r>
      <rPr>
        <b/>
        <sz val="11"/>
        <rFont val="Aptos Narrow"/>
        <family val="2"/>
        <scheme val="minor"/>
      </rPr>
      <t>The die has worked approximately for 9000 tons, so we have to refuse the FOC replacement, we can agree max 50-50 replacement.</t>
    </r>
    <r>
      <rPr>
        <sz val="11"/>
        <rFont val="Aptos Narrow"/>
        <family val="2"/>
        <scheme val="minor"/>
      </rPr>
      <t xml:space="preserve">" supplier comment. . "If you acknowledge this issue, we request a free-of-charge (FOC) replacement die. However, if you do not consider it a valid issue, we are not willing to accept a partial settlement of 50%." Purchase  replied. desicion pending with Purchase. rminder sent 03/06/2025.. </t>
    </r>
    <r>
      <rPr>
        <sz val="11"/>
        <color rgb="FFFF0000"/>
        <rFont val="Aptos Narrow"/>
        <family val="2"/>
        <scheme val="minor"/>
      </rPr>
      <t xml:space="preserve">for foc design received. design not satisfiable - wasantha. again 475X280 design send by supplier. still not satisfiable. simulation done z axis not satistactory. asked again revised design by plus design suggested by Gulfex.  reminder sent 22/07/2025.  FOC RECEIVED ON 02/09/2025. TRIAL DONE SHAPE OK.
 </t>
    </r>
  </si>
  <si>
    <t>2025-33</t>
  </si>
  <si>
    <t>Raheem</t>
  </si>
  <si>
    <r>
      <t>QD sent to Gex-purchanse on 08/05/2025.   Supplier visited GEX-2 last Friday and collected the die back for modification. We conducted the trial after the modifications today and the results remain same as previous trials, 
As we are already too late on this project  because of the late response from the Supplier,  we would request you to inform the Supplier to produce replacement die on FOC basis and delivery within minimum possible time . 
Let us know the ETA based on which planning team can inform Sales team and customer about the delay, Vijeesh on 23/05/2025.</t>
    </r>
    <r>
      <rPr>
        <sz val="11"/>
        <color rgb="FFFF0000"/>
        <rFont val="Aptos Narrow"/>
        <family val="2"/>
        <scheme val="minor"/>
      </rPr>
      <t xml:space="preserve">  As approved by the management, we will be providing the die plate and mandrel on a FOC basis supplier massage 27/5/2025. </t>
    </r>
    <r>
      <rPr>
        <sz val="11"/>
        <color theme="1"/>
        <rFont val="Aptos Narrow"/>
        <family val="2"/>
        <scheme val="minor"/>
      </rPr>
      <t>design received 28/05/2025. approval sent 29/05-2025. foc received 10/06/2025</t>
    </r>
  </si>
  <si>
    <t>2025-34</t>
  </si>
  <si>
    <r>
      <t xml:space="preserve">QD Sent 19/05/2025. supplier mail 20/05/2025 regarding the cost of rectification. </t>
    </r>
    <r>
      <rPr>
        <sz val="11"/>
        <color rgb="FFFF0000"/>
        <rFont val="Aptos Narrow"/>
        <family val="2"/>
        <scheme val="minor"/>
      </rPr>
      <t>Reminder massage sent to purchase 03/06/2025.</t>
    </r>
  </si>
  <si>
    <t>2025-35</t>
  </si>
  <si>
    <t>06073-412</t>
  </si>
  <si>
    <t>Comes</t>
  </si>
  <si>
    <t>Qd sent to purchase on 22/05/2025, Insert mandrel is choked and asking for FOC Insert mandrel</t>
  </si>
  <si>
    <t>supplier asking for trial detail.Ahod replied to Supplier 27/05/2025.  "Well noted about the situation. We will produce a new FOC insert mandrel".supplier replied on 27/05/2025.. Foc insert mandrel received on 19/07/2025</t>
  </si>
  <si>
    <t>2025-36</t>
  </si>
  <si>
    <t>Qd sent to Gex purchase on 27/05/2025. wrong wire cutting, for information, if not working we will be asking for FOC die plate.</t>
  </si>
  <si>
    <r>
      <t>Please be informed that Die#07096-614 was received for wire cut modification post production trial. With respect to QD we reviewed the revised design and wire cut programme, the values in design &amp; programme are as per the requested size.
As stated kindly share the feedback on production output, meanwhile we shall collect the die to analyze and re inspect the die opening values.</t>
    </r>
    <r>
      <rPr>
        <b/>
        <sz val="11"/>
        <color theme="1"/>
        <rFont val="Aptos Narrow"/>
        <family val="2"/>
        <scheme val="minor"/>
      </rPr>
      <t xml:space="preserve"> supplier replied as on 11/06/2025. </t>
    </r>
    <r>
      <rPr>
        <b/>
        <sz val="11"/>
        <color rgb="FFFF0000"/>
        <rFont val="Aptos Narrow"/>
        <family val="2"/>
        <scheme val="minor"/>
      </rPr>
      <t>Die has produced 9 Billet and status normal on 09/06/2025.</t>
    </r>
  </si>
  <si>
    <t>2025-37</t>
  </si>
  <si>
    <t>Please find the Quality Deviation (QD) raised against Die No: 030336-2501.
A trial was conducted on 12/05/2025, during which the following issues were observed -Mandrel deflection and Wall
thickness below the tolerances.We are doing the correction in the die and will release the die for mass production.</t>
  </si>
  <si>
    <t xml:space="preserve">Qd mail sent to Gex purchase on 04/06/2025. "Based on the above observations, this is for your information and necessary action.
In the meantime, we are carrying out the required corrections in-house" information only. </t>
  </si>
  <si>
    <t>2025-38</t>
  </si>
  <si>
    <t>Despite conducting two trials, we have not been able to successfully set the die. The following issues were observed:
Dimensions were not maintained as per the required specifications.
Wall thickness and overall dimensions are out of tolerance.
Tongue is deflected,</t>
  </si>
  <si>
    <t>QD sent to Gex-purchase on 31/05/2025. Based on these observations, this is for your information and necessary action.
Furthermore, we are requesting a FOC replacement die to resolve this issue.
Looking forward to your prompt response. Rminder mail sent to puchase 12/06/2025.</t>
  </si>
  <si>
    <t>2025-39</t>
  </si>
  <si>
    <t>Kailash</t>
  </si>
  <si>
    <t>As per the feedback, the bearing transitions were not made as per the approved design.
The die was sent back to PDTMC for correction and was received back on 23/05/2025 after the necessary
modifications were carried out</t>
  </si>
  <si>
    <t>Based on above observation, This is for your information and further
necessary action.</t>
  </si>
  <si>
    <t>2025-40</t>
  </si>
  <si>
    <t>029780-2502</t>
  </si>
  <si>
    <t>Please find the QD raised against Die No: 029780-2502, which was manufactured by Phoenix.
The total input recorded for this die is 3417 Kgs.
The mandrel is deflected, leading to performance issues.
Despite six attempts, we have not achieved a satisfactory outcome.
The die performance analysis report is attached for your reference.
Kindly review the findings and take necessary corrective action.</t>
  </si>
  <si>
    <r>
      <t xml:space="preserve">
Based on the above observations, this is for your information and necessary action.
We are also expecting a FOC replacement mandrel to resolve this issue. </t>
    </r>
    <r>
      <rPr>
        <sz val="11"/>
        <color rgb="FFFF0000"/>
        <rFont val="Aptos Narrow"/>
        <family val="2"/>
        <scheme val="minor"/>
      </rPr>
      <t xml:space="preserve">HOD REJECTED THIS QD </t>
    </r>
  </si>
  <si>
    <t>2025-41</t>
  </si>
  <si>
    <t>insert holder 700X196</t>
  </si>
  <si>
    <t>Singh</t>
  </si>
  <si>
    <t>Please find the Quality Discrepancy (QD) raised against the following tool:-Insert holder 700x196 for insert 300x100
Received Date: 12/12/2025 The tooling is cracked, with cracks clearly visible around the lifting hole.
Photographic evidence is attached for your reference.</t>
  </si>
  <si>
    <t>received</t>
  </si>
  <si>
    <r>
      <t>Qd mail sent to Gex purchase on 04/06/2025. Based on the above observations, this is submitted for your information and review.
We kindly request a replacement insert holder on an FOC basis due to premature failure under
normal operating conditions.as requested in the report here attached, "</t>
    </r>
    <r>
      <rPr>
        <b/>
        <u/>
        <sz val="12"/>
        <color rgb="FFFF0000"/>
        <rFont val="Aptos Narrow"/>
        <family val="2"/>
        <scheme val="minor"/>
      </rPr>
      <t>will be put in production a new insert holder on an FOC basis</t>
    </r>
    <r>
      <rPr>
        <b/>
        <sz val="12"/>
        <color rgb="FFFF0000"/>
        <rFont val="Aptos Narrow"/>
        <family val="2"/>
        <scheme val="minor"/>
      </rPr>
      <t xml:space="preserve">". </t>
    </r>
    <r>
      <rPr>
        <sz val="11"/>
        <color theme="1"/>
        <rFont val="Aptos Narrow"/>
        <family val="2"/>
        <scheme val="minor"/>
      </rPr>
      <t xml:space="preserve">
</t>
    </r>
    <r>
      <rPr>
        <u/>
        <sz val="11"/>
        <color theme="1"/>
        <rFont val="Aptos Narrow"/>
        <family val="2"/>
        <scheme val="minor"/>
      </rPr>
      <t>We are however investigated in order to understand why happened this strange breakage.supplier Replied on 05/06/2025.</t>
    </r>
  </si>
  <si>
    <t>2025-42</t>
  </si>
  <si>
    <t>comes</t>
  </si>
  <si>
    <t>Please find the Quality Deviation (QD) raised against Die No. (Received): 06176-403.
We had placed the die order under 06176-403, and the design was also approved under this number. However,
upon receiving the physical die, we observed that the number 06073-412 was engraved on it, which is causing
confusion.
Could you please verify which design was actually used during manufacturing?
This mismatch could lead to errors in production and may result in the wrong die being issued for extrusion.
For your reference, photographic evidence of the incorrect engraving is attached.</t>
  </si>
  <si>
    <r>
      <t xml:space="preserve"> Qd mail sent to Gex purchase on 04/06/2025. Based on the above observations, this is submitted for your information and necessary action.  </t>
    </r>
    <r>
      <rPr>
        <b/>
        <u/>
        <sz val="11"/>
        <color rgb="FFFF0000"/>
        <rFont val="Aptos Narrow"/>
        <family val="2"/>
        <scheme val="minor"/>
      </rPr>
      <t>Well noted about the problem. It seems during designing process, you have requested this die to be similiar to 06073-412 and we changed your die code by mistake while revising the desig. Normally die number should be 06176-403. We are sorry for the inconvenience</t>
    </r>
    <r>
      <rPr>
        <sz val="11"/>
        <color theme="1"/>
        <rFont val="Aptos Narrow"/>
        <family val="2"/>
        <scheme val="minor"/>
      </rPr>
      <t xml:space="preserve">. supplier Replied on 05/06/2025. </t>
    </r>
  </si>
  <si>
    <t>2025-43</t>
  </si>
  <si>
    <t>25166-203</t>
  </si>
  <si>
    <t>Please find the QD raised against Die No.: 26166-203
Issue: The die was delivered without the required bolts, making it incomplete and not ready for use.
This affects production readiness and may lead to delays in scheduled operations.
Photos are provided for your reference.</t>
  </si>
  <si>
    <r>
      <t>Qd mail sent to Gex purchase on 04/06/2025.This is for your information and necessary action. We request that the missing bolts be supplied with your next shipment to Gulfex, or that appropriate corrective measures be taken to ensure the die is complete and ready for use.</t>
    </r>
    <r>
      <rPr>
        <b/>
        <u/>
        <sz val="11"/>
        <color rgb="FFFF0000"/>
        <rFont val="Aptos Narrow"/>
        <family val="2"/>
        <scheme val="minor"/>
      </rPr>
      <t xml:space="preserve"> During the last assembly, one of the bolts was accidentally lost. We sincerely apologize for this issue. Would you prefer that we send you a new bolt, or is it possible for you to resolve it on your end?</t>
    </r>
    <r>
      <rPr>
        <sz val="11"/>
        <color theme="1"/>
        <rFont val="Aptos Narrow"/>
        <family val="2"/>
        <scheme val="minor"/>
      </rPr>
      <t xml:space="preserve">  supplier Replied on 05/06/2025.</t>
    </r>
  </si>
  <si>
    <t>2025-43-1</t>
  </si>
  <si>
    <t xml:space="preserve"> Quality Discrepancy : 
Please find the QD raised against Die No.: 26166-203.
This is a continuation of QD No.: 2025-43-26166-203. The tongue deflected during the first trial. Kindly refer to the pictures below for your reference.</t>
  </si>
  <si>
    <r>
      <t xml:space="preserve">Recommended Action : 
This is for your information and necessary action.
Based on the above observations, we are expecting a FOC die plate on an urgent basis. </t>
    </r>
    <r>
      <rPr>
        <b/>
        <u/>
        <sz val="11"/>
        <color rgb="FFFF0000"/>
        <rFont val="Aptos Narrow"/>
        <family val="2"/>
        <scheme val="minor"/>
      </rPr>
      <t>Well noted and we are sorry for the inconvenience caused . We will renew the die plate + feeder by taking some precautions on the design.</t>
    </r>
    <r>
      <rPr>
        <sz val="11"/>
        <color theme="1"/>
        <rFont val="Aptos Narrow"/>
        <family val="2"/>
        <scheme val="minor"/>
      </rPr>
      <t xml:space="preserve">
 </t>
    </r>
  </si>
  <si>
    <t>2025-44</t>
  </si>
  <si>
    <t>During the initial trial, the die has Broken . As this is part of our R&amp;D process, and considering the numerous design modifications we've implemented, the Head of Department has advised against raising a (QD) with the supplier at this stage.</t>
  </si>
  <si>
    <t>info</t>
  </si>
  <si>
    <t xml:space="preserve">QD is not sent to GEX- Purchase as per hod decision. Additionally, there is no record in the EMS system for the die run evidence. 
</t>
  </si>
  <si>
    <t>2025-45</t>
  </si>
  <si>
    <t>A Quality Discrepancy (QD) has been raised against die 30143-402, as the die plate detail broke on cavity 1 
during the first trial.</t>
  </si>
  <si>
    <t>foc received</t>
  </si>
  <si>
    <r>
      <t>QD sent to Gex-Purchase on 11/06/2025. Recommended Action : 
Based on this observation, this is for your information and necessary action. We kindly request a replacement die plate on FOC basis at the earliest possible time due to the urgency of the situation</t>
    </r>
    <r>
      <rPr>
        <b/>
        <u/>
        <sz val="11"/>
        <color rgb="FFFF0000"/>
        <rFont val="Aptos Narrow"/>
        <family val="2"/>
        <scheme val="minor"/>
      </rPr>
      <t xml:space="preserve">
"It is unfortunate to learn that tongue in die plate is broken during trial of Die# 30143-402.Please find the trial feedback checklist as attached, kindly share in return for our review and analysis. Let us know whether any modification is suggested for die plate replacement as per attached final drawing." supplier reply as on 11/06/2025</t>
    </r>
    <r>
      <rPr>
        <sz val="11"/>
        <color rgb="FFFF0000"/>
        <rFont val="Aptos Narrow"/>
        <family val="2"/>
        <scheme val="minor"/>
      </rPr>
      <t xml:space="preserve">
</t>
    </r>
    <r>
      <rPr>
        <sz val="11"/>
        <color theme="1"/>
        <rFont val="Aptos Narrow"/>
        <family val="2"/>
        <scheme val="minor"/>
      </rPr>
      <t xml:space="preserve">
 </t>
    </r>
  </si>
  <si>
    <t>2025-46</t>
  </si>
  <si>
    <r>
      <rPr>
        <b/>
        <sz val="14"/>
        <color theme="1"/>
        <rFont val="Aptos Narrow"/>
        <family val="2"/>
        <scheme val="minor"/>
      </rPr>
      <t>Please note that this QD was mistakenly sent to PHOENIX instead of PHME. It has now been correctly forwarded to the Purchase Department on 12/06/2025. (2025-45)
Apologies for the oversight
..</t>
    </r>
    <r>
      <rPr>
        <sz val="11"/>
        <color theme="1"/>
        <rFont val="Aptos Narrow"/>
        <family val="2"/>
        <scheme val="minor"/>
      </rPr>
      <t>QD OF 2025-19 continue…. We observed that the Cavity 1 bearing has flaked out, and the input only 210 kg.the below image is an evident
for bearing flaked.</t>
    </r>
  </si>
  <si>
    <r>
      <t xml:space="preserve"> QD sent to Gex-Purchase on 12/06/2025- Recommended Action :
Based on this observation, we request yournecessary action. Additionally, we are claiming a(FOC) replacement die plate due to this issue. We are surprised to see this issue, especially this is a backup die. 
</t>
    </r>
    <r>
      <rPr>
        <b/>
        <u/>
        <sz val="11"/>
        <color rgb="FFFF0000"/>
        <rFont val="Aptos Narrow"/>
        <family val="2"/>
        <scheme val="minor"/>
      </rPr>
      <t>I would like to visit your die shop to better understand how this happened. Kindly let me know when you available</t>
    </r>
    <r>
      <rPr>
        <sz val="11"/>
        <color theme="1"/>
        <rFont val="Aptos Narrow"/>
        <family val="2"/>
        <scheme val="minor"/>
      </rPr>
      <t>. supliery replied on 16/05/2025</t>
    </r>
  </si>
  <si>
    <r>
      <t>Qd mail sent to Gex purchase on 04/06/2025. Based on this observation, we request your necessary action. Additionally, we are claiming a
(FOC) replacement die plate due to this issue.</t>
    </r>
    <r>
      <rPr>
        <b/>
        <u/>
        <sz val="11"/>
        <color rgb="FFFF0000"/>
        <rFont val="Aptos Narrow"/>
        <family val="2"/>
        <scheme val="minor"/>
      </rPr>
      <t xml:space="preserve"> I am sorry for what happened.
I kindly ask you to send us clear and detailed photos of the fracking in the bearings, so that we can understand what happened, also if you have further information, please let us know to avoid further problems.
I will update you shortly on die plate replacement. </t>
    </r>
    <r>
      <rPr>
        <sz val="11"/>
        <color theme="1"/>
        <rFont val="Aptos Narrow"/>
        <family val="2"/>
        <scheme val="minor"/>
      </rPr>
      <t xml:space="preserve"> supplier Replied on 05/06/2025.</t>
    </r>
  </si>
  <si>
    <t>2025-47</t>
  </si>
  <si>
    <t>Quality Discrepancy Notice
A Quality Discrepancy (QD) has been raised for die no. 14719-222, as the bearing has not been manufactured as per the approved design.
Such deviations are not acceptable, as they undermine the integrity of our design review and feedback process. This discrepancy misleads the team and can lead to incorrect assessments and production delays.
Kindly investigate and inform us of the reason why this die was manufactured outside the approved design specifications.</t>
  </si>
  <si>
    <t>Recommended Action : 
This is for your information and necessary action.
Furthermore, although the Ekstek corrector has corrected the die, the blending issue remains unresolved. The correction was unsuccessful due to excessive bearing transition causing the blending problem.
Kindly investigate the matter and arrange to send us a FOC die plate on an urgent basis.. foc is acepted by supplier. design received and approval sent to supplier 12/07/2025</t>
  </si>
  <si>
    <t>2025-48</t>
  </si>
  <si>
    <t xml:space="preserve"> Quality Discrepancy : 
A quality discrepancy has been raised against die no. 30360-501, as the mandrel exhibited permanent deflection during its first trial. Please find the attached pictures for your reference.</t>
  </si>
  <si>
    <t>PDTMC applied some correction and sent back us . Trial done still there is problem. Sent for trial 30/06/2025 corrected by sujin .. Reminder mail sent to Purchase 22/07/2025.</t>
  </si>
  <si>
    <t>2025-49</t>
  </si>
  <si>
    <t xml:space="preserve"> Quality Discrepancy : 
A Quality Discrepancy has been raised against Die No. 30322-501. We have conducted 6 trials in an attempt to set the die, and it was unloaded from production 3 times. A total of 8 corrections have been made, yet we have not achieved a satisfactory result.
As shown in the extrusion summary below, the input was 1,617 kg, while the output remains at 0 kg.</t>
  </si>
  <si>
    <t>Recommended Action:
This is for your information and necessary action. 
Based on the above observations, we request a FOC die set as soon as possible. The customer order is currently on hold due to die unavailability. Supplier agreed to send us FOC die. design received on 27/06/2025 along with 3d model. under simulation 01/07/2025. foc die received on 17/07/2025.</t>
  </si>
  <si>
    <t>2025-50</t>
  </si>
  <si>
    <t xml:space="preserve"> Quality Discrepancy :
 The die has broken while input only 19.906 kgs. 
 Extruded 110 billets on 30/05/2025 Die was then put back in the oven
After 10 hours, when we load the die 3 more billets were extruded and  Unloaded for shearing complaint
Current Status: Die is physically broken. this is discussed with cusotme and they agreed to some modification and close this qd</t>
  </si>
  <si>
    <t xml:space="preserve">Recommended Action:
Based on the above observations, the die failed before completing the order. We request you to kindly provide a FOC Mandrel to enable us to fulfill this urgent order without further delay. </t>
  </si>
  <si>
    <t>2025-26-1</t>
  </si>
  <si>
    <t>This is a continuation of QD 2025-26-Quality descrepancy -14672-213.Die received afte modification done from PHME 13/07/2025. trial was attended on 17/07/2025 and all 4  cavities got blocked and did not come out at all.</t>
  </si>
  <si>
    <t>12/12/2025 Die receved.</t>
  </si>
  <si>
    <t>trial done 17/07/2025 all 4 cavities got blocked. Die got blocked   Design receved from phme on Foc basics  05/11/2025. 18/11/2025 Design approved.</t>
  </si>
  <si>
    <t>As per our discussion regarding this die, since the die did not perform well during extrusion, we will make a new die with a new design to ensure it meets your performance targets.
Once our team shares the new design with you, please update us with any modifications or issues you are facing. I will personally follow up on this die to ensure proper progress.</t>
  </si>
  <si>
    <t>2025-51</t>
  </si>
  <si>
    <t>Varghese</t>
  </si>
  <si>
    <r>
      <t xml:space="preserve">The die detail detail has broken after only 550 kg of input. Broken die pictures are attached for your
reference. </t>
    </r>
    <r>
      <rPr>
        <sz val="11"/>
        <color rgb="FFFF0000"/>
        <rFont val="Aptos Narrow"/>
        <family val="2"/>
        <scheme val="minor"/>
      </rPr>
      <t>Die soaking Hours are showing less we did not sent this QD .</t>
    </r>
  </si>
  <si>
    <t>Based on this observation, we are requesting an urgent FOC die plate,
as we are unable to complete the pending order. Kindly prioritize this request and arrange the
replacement as soon as possible.</t>
  </si>
  <si>
    <t>2025-52</t>
  </si>
  <si>
    <t>Die number 030295-3502 Dia was sent for production on 27/06/2025. However, the die was getting unloaded
due to Block.
As we Investigated:
There was no any abnormalities &amp; delay @ the press operations, during physical inspection of die, it was
Noticed that the die plate was deflected during the first attempt, with an input of only 128 kg.
Photographs of the damaged die plate and nose of the profile are attached for reference.</t>
  </si>
  <si>
    <t>Based on the above observations, we request an urgent replacement
(FOC) die plate to avoid further delays in production.</t>
  </si>
  <si>
    <t>2025-53</t>
  </si>
  <si>
    <t>A manufacturing defect has been identified in die number 030385-2501. The dimensions do not match the
approved design, and we were unable to achieve the required dimensions even after three trials.
Photographs of the die design and trial results are attached for your reference.</t>
  </si>
  <si>
    <t>Based on the above observations, this is for your information and
necessary action.</t>
  </si>
  <si>
    <t>2025-54</t>
  </si>
  <si>
    <t>Many manufacturing defects have been identified in die number 23485-208. The observed issues include:
Poor surface finishing
Offset in the recess areas: Two cavities have a wider center recess, while the other two have a wider outer
recess, Mismatch in blend-free bearing
Poor machining quality-Unsatisfactory exit clearance
These defects are likely to cause extrusion imbalance, length variation, pushing issues, and waviness in the final
product.
Photographs of the identified defects are attached for your reference.</t>
  </si>
  <si>
    <t>We will attempt to balance the flow and proceed with a trial. This
report is for your information and necessary corrective action.
If the trial does not yield acceptable results, we will reach out again for further resolution</t>
  </si>
  <si>
    <t>2025-55</t>
  </si>
  <si>
    <r>
      <t xml:space="preserve">The die plate for die number 29780-520 has developed a visible crack after processing an input of only 11,585
kg. which is below the Excepted Dielife. </t>
    </r>
    <r>
      <rPr>
        <b/>
        <sz val="14"/>
        <color rgb="FFFF0000"/>
        <rFont val="Aptos Narrow"/>
        <family val="2"/>
        <scheme val="minor"/>
      </rPr>
      <t>Die soking hours are shoing less then one hour the QD is not sent to supplier.</t>
    </r>
  </si>
  <si>
    <t>Based on the above observations, we kindly request you to replace the die plate on an FOC (Free of Charge)
basis.
Additionally, we request you to submit the steel composition details used for die sizes of 400 mm diameter and above.
We are facing repeated issues with dies of 400 mm diameter and above, and would like to understand the material specifications to
support further analysis.</t>
  </si>
  <si>
    <t>2025-56</t>
  </si>
  <si>
    <t>QD has been raised due to a flow defect and the profile shape being completely out of geometry.
We would like to bring this to your attention prior to proceeding with any die correction.
Kindly advise if you have any specific instructions before we move forward.</t>
  </si>
  <si>
    <r>
      <t xml:space="preserve">Based on the above observations, this is for your information and necessary action.
Furthermore, we are open to involving your team in discussing corrective suggestions to help
resolve this issue effectively. </t>
    </r>
    <r>
      <rPr>
        <sz val="11"/>
        <color rgb="FFFF0000"/>
        <rFont val="Aptos Narrow"/>
        <family val="2"/>
        <scheme val="minor"/>
      </rPr>
      <t xml:space="preserve">Correction applied and result if ok. </t>
    </r>
  </si>
  <si>
    <t>2025-57</t>
  </si>
  <si>
    <t>Please find the Quality Discrepancy (QD) details for Die No: 015113-2501, manufactured by PDTMC:
Trial Status: 3rd trial completed – profile shape and wall thickness did not meet requirements.
Issues Observed: Deflection on the mandrel and rim size (25 mm) found less,
Input Material: 408 kg Output: 0 kg
Trial parameters were reviewed and found to be within normal limits, with no errors observed.
Pictures have been attached for your reference.</t>
  </si>
  <si>
    <r>
      <t xml:space="preserve">Based on these observations, this is for your information and necessary
action. Since three trials have already been conducted without success, we kindly request you
to provide a FOC die set to help overcome this issue. </t>
    </r>
    <r>
      <rPr>
        <b/>
        <sz val="12"/>
        <color rgb="FFFF0000"/>
        <rFont val="Aptos Narrow"/>
        <family val="2"/>
        <scheme val="minor"/>
      </rPr>
      <t>Design for FOC Die receved for approval 22/09/2025.</t>
    </r>
  </si>
  <si>
    <t>New FOC Die Received on 6th October-2025 ( javed ali )</t>
  </si>
  <si>
    <t>2025-58</t>
  </si>
  <si>
    <t>This die was originally ordered with tooling I-29224. During the design stage, PHME informed us that this
tooling required design modifications. We reviewed and approved the design and confirmed that the insert
would be updated accordingly.
Subsequently, we decided to proceed with a new insert (I-30394), which was ordered on 04/07/2025, and the
insert approval was sent to you on 07/07/2025. However, the final design did not reflect the new insert.
We received Die No. 30394-201 on 12/07/2025, but the design still included the previous insert (I-29224)
instead of the approved new insert. As a result, a trial was conducted using I-29224, during which the die got
blocked due to profile interference with the insert.</t>
  </si>
  <si>
    <r>
      <t xml:space="preserve">Based on the above findings, this is for your information and necessary action.
Please send us the new insert as soon as possible, as the sample submission is still pending. </t>
    </r>
    <r>
      <rPr>
        <sz val="11"/>
        <color rgb="FFFF0000"/>
        <rFont val="Aptos Narrow"/>
        <family val="2"/>
        <scheme val="minor"/>
      </rPr>
      <t>New insert Recived on 23/07/2025.</t>
    </r>
  </si>
  <si>
    <t>2025-59</t>
  </si>
  <si>
    <t>30124-3501</t>
  </si>
  <si>
    <t>Please find the Quality Discrepancy (QD) report for Die 030124-3501. Despite three trials, it is
still not possible to achieve the required shape. Kindly review the die condition and sample
shapes shown in the attached pictures.</t>
  </si>
  <si>
    <r>
      <t xml:space="preserve">Based on the above observation, this is for your information and necessary action. Furthermore, we kindly
request you to provide a FOC die on an urgent basis.  </t>
    </r>
    <r>
      <rPr>
        <sz val="11"/>
        <color rgb="FFFF0000"/>
        <rFont val="Aptos Narrow"/>
        <family val="2"/>
        <scheme val="minor"/>
      </rPr>
      <t>Need to be sent an full foc set mail dated 01/09/2025</t>
    </r>
  </si>
  <si>
    <t>Veera/Sabry</t>
  </si>
  <si>
    <t>New Die Received on 6th October-2025 ( javed ali )</t>
  </si>
  <si>
    <t>2025-60</t>
  </si>
  <si>
    <r>
      <t xml:space="preserve">Cavity 2 detail broke during the first trial. Please find the attached pictures for your reference. With respect to QD for Die#27926-501, </t>
    </r>
    <r>
      <rPr>
        <b/>
        <u/>
        <sz val="11"/>
        <color theme="1"/>
        <rFont val="Aptos Narrow"/>
        <family val="2"/>
        <scheme val="minor"/>
      </rPr>
      <t>as discussed during our visit to Dieshop. As an immediate rectification PDTMC will insert the cap and remachine the die.
If it fails further during production we will replace the die plate. Die collection has been arranged on priority.  supplier Riplied on 13/04/2025</t>
    </r>
    <r>
      <rPr>
        <sz val="11"/>
        <color theme="1"/>
        <rFont val="Aptos Narrow"/>
        <family val="2"/>
        <scheme val="minor"/>
      </rPr>
      <t xml:space="preserve">
 </t>
    </r>
  </si>
  <si>
    <r>
      <t xml:space="preserve">Based on the above observation, this is for your information and
necessary action. Furthermore, we are expecting a FOC die plate on an urgent basis. </t>
    </r>
    <r>
      <rPr>
        <sz val="11"/>
        <color rgb="FFFF0000"/>
        <rFont val="Aptos Narrow"/>
        <family val="2"/>
        <scheme val="minor"/>
      </rPr>
      <t xml:space="preserve"> die plate was repared by supplier and  received on 19/08/2025.</t>
    </r>
  </si>
  <si>
    <t>2025-61</t>
  </si>
  <si>
    <t>27707-501</t>
  </si>
  <si>
    <t>Parvaj</t>
  </si>
  <si>
    <t>This is a continuation of Quality Discrepancy (QD) No. 2024-41
concerning Die No. 27707-501.
The FOC die plate was received on 07-11-2024. However, the die has produced an output of
only 7,143 kg before failure occurred once again. Upon inspection, it was found that cavities 1
and 4 have broken tongues.
The die plate picture is attached for your reference.</t>
  </si>
  <si>
    <r>
      <t xml:space="preserve">Based on the above observations, this is for your information and 
necessary action. Furthermore, we kindly request you to provide a replacement FOC die plate 
on an urgent basis.           </t>
    </r>
    <r>
      <rPr>
        <sz val="11"/>
        <color rgb="FFFF0000"/>
        <rFont val="Aptos Narrow"/>
        <family val="2"/>
        <scheme val="minor"/>
      </rPr>
      <t>Mr. @Fadi Maani, our Technical Sales Manager, will be visiting you to address your concerns. on 09-11-2025. After discus mr.Fadi thay will be provide dieplate on FOC</t>
    </r>
    <r>
      <rPr>
        <sz val="11"/>
        <color theme="1"/>
        <rFont val="Aptos Narrow"/>
        <family val="2"/>
        <scheme val="minor"/>
      </rPr>
      <t xml:space="preserve">
</t>
    </r>
  </si>
  <si>
    <t>Design approvaed on 24/Nov/2025.</t>
  </si>
  <si>
    <t>2025-62</t>
  </si>
  <si>
    <t>QD has been raised against the die, as the die broke during the
trial. The below image illustrates the details of the failure. The input material weight for this die
was 110 kg onky.</t>
  </si>
  <si>
    <t>Recommended Action : Based on the above observations, kindly requested to provide a
replacement FOC die plate on an urgent basis</t>
  </si>
  <si>
    <t>2025-63</t>
  </si>
  <si>
    <t>5158-211</t>
  </si>
  <si>
    <t>Adex</t>
  </si>
  <si>
    <t>QD has been raised against the die, as the die crack during the first production. The below image illustrates the details of the failure. The input material weight for this die was 423 kg onky.</t>
  </si>
  <si>
    <t>Open</t>
  </si>
  <si>
    <t>Based on the above observations, kindly requested to provide a replacement FOC die plate on an urgent basis</t>
  </si>
  <si>
    <t>Veera</t>
  </si>
  <si>
    <t>2025-64</t>
  </si>
  <si>
    <t>QD has been raised against the die, as the die crack during
the first production. The below image illustrates the details of the failure. The input
material weight for this die was 259 kg only.</t>
  </si>
  <si>
    <r>
      <t>Based on the above observations, kindly requested to
provide a replacement FOC die set on an urgent basis</t>
    </r>
    <r>
      <rPr>
        <sz val="11"/>
        <color rgb="FFFF0000"/>
        <rFont val="Aptos Narrow"/>
        <family val="2"/>
        <scheme val="minor"/>
      </rPr>
      <t xml:space="preserve"> Foc Dieplate design approved on 23-Sept-2025</t>
    </r>
  </si>
  <si>
    <t>2025-65</t>
  </si>
  <si>
    <t>55042-409</t>
  </si>
  <si>
    <t>QD has been raised against the die, as the die deflected during the first production. The below image illustrates the details of the failure. The input material weight for this die was 1381 kg only.</t>
  </si>
  <si>
    <t>Foc dieplate recived on 15/Oct/2025.</t>
  </si>
  <si>
    <t>2025-66</t>
  </si>
  <si>
    <t>27751-202</t>
  </si>
  <si>
    <t>QD has been raised against the die, as the die crack during
the first production. The below image illustrates the details of the failure. The input
material weight for this die was 109kg only.</t>
  </si>
  <si>
    <r>
      <t>Based on the above observations, kindly requested to
provide a replacement FOC die plate on an urgent basis.</t>
    </r>
    <r>
      <rPr>
        <sz val="11"/>
        <color rgb="FFFF0000"/>
        <rFont val="Aptos Narrow"/>
        <family val="2"/>
        <scheme val="minor"/>
      </rPr>
      <t xml:space="preserve"> Foc Die received on 18/09/2025.</t>
    </r>
  </si>
  <si>
    <t>2025-67</t>
  </si>
  <si>
    <t>QD has been raised against the die, as the die deflected during the first production.The below image illustrates the details of the failure. The input material weight for this die was 428 kg only.</t>
  </si>
  <si>
    <t>Based on the above observations, kindly requested to provide a replacement FOC die plate on an urgent basis. Reminder send on 06/12/2025</t>
  </si>
  <si>
    <t>Design approved on 10-dec-2025.</t>
  </si>
  <si>
    <t>2025-68</t>
  </si>
  <si>
    <t>30113-3507</t>
  </si>
  <si>
    <r>
      <t>QD has been raised against the die, as Cavity # 2 Mandrel deflected during the 1st Trial.The below image illustrates the details of the failure. The input material weight for this die was 260 kg only.</t>
    </r>
    <r>
      <rPr>
        <sz val="11"/>
        <color rgb="FFFF0000"/>
        <rFont val="Aptos Narrow"/>
        <family val="2"/>
        <scheme val="minor"/>
      </rPr>
      <t xml:space="preserve"> This QD is not sent to supplier due to ram speed is very high at the second billet.</t>
    </r>
  </si>
  <si>
    <t>Recommended Action :
Based on the above observations, kindly requested to provide a replacement FOC mandrell on an urgent basis</t>
  </si>
  <si>
    <t>2025-69</t>
  </si>
  <si>
    <t>A QD has been raised due to a manufacturing defect in the die. The
bearing length was found to be uneven. The image below illustrates the specific details of the
defect.</t>
  </si>
  <si>
    <t>Recommended Action :
Based on the above observations, we identified a step in the cavity-2 bearing area. We kindly
request that the step be matched along its full length using wirecut to ensure proper alignment
and finish.</t>
  </si>
  <si>
    <t>Die recived ofter modification on 29/09/2025. relesed for production.</t>
  </si>
  <si>
    <t>2025-70</t>
  </si>
  <si>
    <t>05077-215</t>
  </si>
  <si>
    <r>
      <t xml:space="preserve">QD has been raised against the die, as the die deflected during the
production.The below image illustrates the details of the failure. The input material weight for this die was
18488 kg only. </t>
    </r>
    <r>
      <rPr>
        <sz val="11"/>
        <color rgb="FFFF0000"/>
        <rFont val="Aptos Narrow"/>
        <family val="2"/>
        <scheme val="minor"/>
      </rPr>
      <t>This qd is not sent to supplier  du to less soaking hours and less temperature is showing</t>
    </r>
  </si>
  <si>
    <t>Recommended Action :
Based on the above observations, kindly requested to provide a replacement FOC dieset on an urgent basis</t>
  </si>
  <si>
    <t>2025-71</t>
  </si>
  <si>
    <t>27708-501</t>
  </si>
  <si>
    <t xml:space="preserve">did not get any detail, sample , nose </t>
  </si>
  <si>
    <t>pending</t>
  </si>
  <si>
    <t>2025-72</t>
  </si>
  <si>
    <t>Please find the quality discrepancy report for Die 030290-3501. The mandrel broke during
production. The total input quantity was 10,415 Kgs, We observed no delays or any abnormal
issues during the process.</t>
  </si>
  <si>
    <t>Recommended Action : Based on the above observation, this report is for your information and
necessary action. We kindly request you to provide a free-of-cost (FOC) mandrel on an urgent basis.</t>
  </si>
  <si>
    <t>Design approval given on 29/Sep/2025. for FOC Mandrell. 2nd New Received from PDTMC on 15th November-2025 ( javed ali )</t>
  </si>
  <si>
    <t>2025-73</t>
  </si>
  <si>
    <t>Sujith</t>
  </si>
  <si>
    <t>A QD has been raised due to a manufacturing defect in the die.Both dowel pins provided in enlarged size and welded condition. very close to collar. ( dia 23.6 instead of 16.0 mm).The image below illustrates the specific details of the defect.</t>
  </si>
  <si>
    <t>QD not sent to supplier we will observed  die performance</t>
  </si>
  <si>
    <t>2025-74</t>
  </si>
  <si>
    <t>05225-607</t>
  </si>
  <si>
    <t>Phoneix</t>
  </si>
  <si>
    <t>Quality Discrepancy has been raised against the FOC die 05225-604(Converted as 607 internally
to avoid confusions).Dieplate crack during the first production on 11th September 2025. After
internal investigation it has cleared that all the process parameter were followed during
extrusion(Find the above details).The below image illustrates the details of the failure. Note-The
input material weight for this FOC die was 802 kg only.</t>
  </si>
  <si>
    <t>Based on the above observations, kindly requested to provide a replacement FOC die plate on
an urgent basis</t>
  </si>
  <si>
    <t xml:space="preserve">New only Die Plate and Backer received  on -22-11-2025  (vaibhav) </t>
  </si>
  <si>
    <t>2025-75</t>
  </si>
  <si>
    <t>15776-408</t>
  </si>
  <si>
    <t>A (QD) has been raised against the die due to a chip-off observed
on the die plate during production. The attached image provides visual details of the failure. It is
important to note that the input material weight for this die was only 8,654 kg.</t>
  </si>
  <si>
    <t>We don’t believe the problem originated from us; however, if you would like us to remake this die plate for you, we can do so with a 20% discount.
The details mentioned in the QD form are as follows:
Welding is generally not a preferred practice in dies. However, if it must be done, the welded area should be properly cleaned by milling afterward. We don’t believe the issue in this die was caused by us. Nevertheless, we can reproduce this die plate for you with a 20% discount.</t>
  </si>
  <si>
    <t>2025-76</t>
  </si>
  <si>
    <t>A QD has been raised due to a broken tongue observed on the die
plate during production. The attached image provides visual details of the failure. It is important
to note that the input material weight for this die was only 15883 kg. The Project is very urjent
hence need to take priority action.</t>
  </si>
  <si>
    <t xml:space="preserve">Based on the above observations, kindly requested to provide a replacement FOC die plate on
an urgent basis. </t>
  </si>
  <si>
    <t>Foc Die Received on - 05-11-2025 (vaibhav) handover to 45</t>
  </si>
  <si>
    <t>2025-77</t>
  </si>
  <si>
    <t>A QD has been raised due to a mandrel deflaction during trial. The attached image provides visual details of the failure. It is important to note that the input material weight for this die was only 647kg. The Project is very urgent hence need to take Immediate action.</t>
  </si>
  <si>
    <r>
      <t xml:space="preserve">Based on the above observations, kindly requested to provide a replacement FOC mandrel on an urgent basis.  </t>
    </r>
    <r>
      <rPr>
        <sz val="11"/>
        <color rgb="FFFF0000"/>
        <rFont val="Aptos Narrow"/>
        <family val="2"/>
        <scheme val="minor"/>
      </rPr>
      <t xml:space="preserve"> Mandrel design recevid based on the FOC on 23-oct -25 we approved it.</t>
    </r>
  </si>
  <si>
    <t>Foc mandrell recived on 19/Nov/2025.</t>
  </si>
  <si>
    <t>2025-78</t>
  </si>
  <si>
    <t>A QD has been raised due to a manufacturing defect in lifting slot
.The attached image provides visual details of the failure.</t>
  </si>
  <si>
    <t>Based on the above observations, we will carry out the rework locally. Once we receive the
quotation, we will raise an invoice to cover the cost of this manufacturing defect.</t>
  </si>
  <si>
    <t>Die sented to PDTMC for rework Lifting hook. Die receved from PDTMC relesed for production on 24/11/2025.</t>
  </si>
  <si>
    <t>2025-79</t>
  </si>
  <si>
    <t>05188-202</t>
  </si>
  <si>
    <t>A QD has been raised due to a mandrel rib cracked during
production. The attached image provides visual details of the failure. It is important to note that
the input material weight for this die was only 8986kg. The Project is very urgent hence need to
take Immediate action.</t>
  </si>
  <si>
    <t>Based on the above observations, kindly requested to provide a replacement FOC die set on an
urgent basis</t>
  </si>
  <si>
    <t>2025-80</t>
  </si>
  <si>
    <t>Giansun</t>
  </si>
  <si>
    <t>The QD has been raised for die number 015651-2507. The die is
not yet stable for production due to flatness and blend marks.The attached image provides
visual details of the failure. the input weight of this die is only 513 kg.</t>
  </si>
  <si>
    <r>
      <t xml:space="preserve">Based on the above observations, kindly requested to provide a replacement FOC Full set on an
urgent basis </t>
    </r>
    <r>
      <rPr>
        <sz val="11"/>
        <color rgb="FFFF0000"/>
        <rFont val="Aptos Narrow"/>
        <family val="2"/>
        <scheme val="minor"/>
      </rPr>
      <t>Supplier aked design suggestion on 27-Nov-25</t>
    </r>
    <r>
      <rPr>
        <sz val="11"/>
        <color theme="1"/>
        <rFont val="Aptos Narrow"/>
        <family val="2"/>
        <scheme val="minor"/>
      </rPr>
      <t xml:space="preserve">. </t>
    </r>
    <r>
      <rPr>
        <sz val="11"/>
        <color rgb="FFFF0000"/>
        <rFont val="Aptos Narrow"/>
        <family val="2"/>
        <scheme val="minor"/>
      </rPr>
      <t>supplier send design concept on 28-11-25 for approval.</t>
    </r>
  </si>
  <si>
    <t>2025-81</t>
  </si>
  <si>
    <t>QD has been raised against supplier die number 29780-522. A
crack was observed in the mandrel core with an input of 19,623 kg. kindly refer to the details
below for evidence.</t>
  </si>
  <si>
    <t>Based on the above observations, kindly requested to provide a replacement FOC mandrel on
an urgent basis</t>
  </si>
  <si>
    <t>We did not detect any defect in the mandrel of this die related to our production. We have used the same series of steel in other dies as well, and moreover, ESR steel was used in this die. We also applied the same heat treatment procedures to other dies, and no issues were observed in those series. After 19.6 tons of input were pressed and the mandrel cracked, could you please explain why you believe the issue originated from our production?
We kindly request you to share your findings with us.</t>
  </si>
  <si>
    <t>2025-82</t>
  </si>
  <si>
    <t>A Quality Discrepancy (QD) has been raised due to a
manufacturing defect observed during the trial. The die was not compatible with the existing
insert, resulting in a mismatch. The attached image provides visual details of the failure for
reference. This Q.D sent for suplier on 30/10/2025</t>
  </si>
  <si>
    <t>…</t>
  </si>
  <si>
    <r>
      <t>Based on the above observations, When you send the design approval, please include the insert shape as
well. We have already informed you about this earlier—just for your reference. Including the insert shape will
help us avoid similar issues in the future.</t>
    </r>
    <r>
      <rPr>
        <sz val="11"/>
        <color rgb="FFFF0000"/>
        <rFont val="Aptos Narrow"/>
        <family val="2"/>
        <scheme val="minor"/>
      </rPr>
      <t xml:space="preserve">   We used insert INS-15803 instde off I-14674</t>
    </r>
  </si>
  <si>
    <t>QD rised for suplier information.</t>
  </si>
  <si>
    <t>2025-83</t>
  </si>
  <si>
    <t>A QD has been raised due to a mandrel deflaction during trial. The
attached image provides visual details of the failure. It is important to note that the input
material weight for this die was only 130kg.</t>
  </si>
  <si>
    <r>
      <t>Based on the above observations, kindly requested to provide a replacement FOC die set on an
urgent basis.</t>
    </r>
    <r>
      <rPr>
        <sz val="11"/>
        <color rgb="FFFF0000"/>
        <rFont val="Aptos Narrow"/>
        <family val="2"/>
        <scheme val="minor"/>
      </rPr>
      <t xml:space="preserve"> Supllier need replay</t>
    </r>
  </si>
  <si>
    <t>After  Fadhi visit we will send to supplier for correction puprose. 08/12/2025.</t>
  </si>
  <si>
    <t>2025-84</t>
  </si>
  <si>
    <t>A (QD) has been raised against the die due to a chip-off observed
on the die plate during production. The attached image provides visual details of the failure. It is
important to note that the input material weight for this die was only 11552 kg.</t>
  </si>
  <si>
    <r>
      <t xml:space="preserve">Based on the above observations, kindly requested to provide a replacement FOC die plate on
an urgent basis. </t>
    </r>
    <r>
      <rPr>
        <sz val="11"/>
        <color rgb="FFFF0000"/>
        <rFont val="Aptos Narrow"/>
        <family val="2"/>
        <scheme val="minor"/>
      </rPr>
      <t>Dieplate design recevid from PHME based on FOC 06/11/2025 Design approved on 10/11/25</t>
    </r>
  </si>
  <si>
    <t>Foc Dieplate recived on 21/Nov/2025.</t>
  </si>
  <si>
    <t>2025-85</t>
  </si>
  <si>
    <t>(QD) has been raised due to a manufacturing defect in the die
plate. When we received the die, the assembled screw bolts were missing, and screw counters
were not done in the die plate. The attached image shows the issue clearly.</t>
  </si>
  <si>
    <t>Based on the above observations, we will rework the die cap to add screw counters and
assemble the missing screw bolts in-house. Kindly take action in your internal quality final check
process to avoid this issue in future.</t>
  </si>
  <si>
    <t>We corrected in house. We rise the QD for suplier information.</t>
  </si>
  <si>
    <t>2025-86</t>
  </si>
  <si>
    <t>Quality discrepancy has been raised due to die deflection in the
mandrel during the first trial. The attached image clearly shows the issue. Production output
from this die was only 180 kg. We will correct this die inhouse and update you the status after
next trial.</t>
  </si>
  <si>
    <r>
      <t xml:space="preserve">Based on the above observations, we are correcting th die, based on the trial result design to bemodified.FOC
will be provided if the die is not set within three trials, (as per the agreement).  </t>
    </r>
    <r>
      <rPr>
        <sz val="11"/>
        <color rgb="FFFF0000"/>
        <rFont val="Aptos Narrow"/>
        <family val="2"/>
        <scheme val="minor"/>
      </rPr>
      <t>Last rial results not fine on 05/11/25</t>
    </r>
  </si>
  <si>
    <t>Based on the corrector feedback die was corrected  and still running in futcher don’t refar this type off design concept.</t>
  </si>
  <si>
    <t>2025-87</t>
  </si>
  <si>
    <t>14855-3505</t>
  </si>
  <si>
    <t>Rahman</t>
  </si>
  <si>
    <t>We’ve raised a quality issue for the dieplate received under
reference 014855-3505. After getting it from the supplier, we noticed large wire cut steps on
both sides. You can clearly see the problem in the attached image. Production output from this
die was only 2144 kg.</t>
  </si>
  <si>
    <r>
      <t xml:space="preserve">Based on the above observations, kindly requested to provide a replacement FOC dieplate on
an urgent basis. </t>
    </r>
    <r>
      <rPr>
        <sz val="11"/>
        <color rgb="FFFF0000"/>
        <rFont val="Aptos Narrow"/>
        <family val="2"/>
        <scheme val="minor"/>
      </rPr>
      <t>Suplier Rework the Dieplate on 04-Nov-25 Identified mark was 0.03mm</t>
    </r>
  </si>
  <si>
    <t>2025-88</t>
  </si>
  <si>
    <t>Quality discrepancy has been raised due to flatness issue with Die No: 030476-
3501. During the 1st trial, all dimensions were within tolerance, but bottom flatness was convex and heavy
blend marks were found on both corners.
After receiving the die back from your end, the same issues are still observed in the latest trial. The die is not
suitable for production. Production output from this die was only 180 kg. The attached image shows the issue
clearly.</t>
  </si>
  <si>
    <r>
      <t>Based on the above observations, kindly requested to provide a replacement FOC dieplate on
an urgent basis.</t>
    </r>
    <r>
      <rPr>
        <sz val="11"/>
        <color rgb="FFFF0000"/>
        <rFont val="Aptos Narrow"/>
        <family val="2"/>
        <scheme val="minor"/>
      </rPr>
      <t xml:space="preserve"> Supplier repllied design will be sent for approval soon.</t>
    </r>
    <r>
      <rPr>
        <sz val="11"/>
        <color theme="1"/>
        <rFont val="Aptos Narrow"/>
        <family val="2"/>
        <scheme val="minor"/>
      </rPr>
      <t xml:space="preserve"> </t>
    </r>
    <r>
      <rPr>
        <sz val="11"/>
        <color rgb="FFFF0000"/>
        <rFont val="Aptos Narrow"/>
        <family val="2"/>
        <scheme val="minor"/>
      </rPr>
      <t>Design Recievd on 17/11/25 Die palate receved on 03-Dec-25.</t>
    </r>
  </si>
  <si>
    <t>2025-89</t>
  </si>
  <si>
    <t>30110-501</t>
  </si>
  <si>
    <t>( QD) has been raised due to a crack in the die plate. The bottom
bearing of the die plate has a through crack, and the tongue area corners also show cracks and
excessive dishing. The attached image clearly highlights the issue.
The production output from this die was only 1472 kg.</t>
  </si>
  <si>
    <t>15-12-2025</t>
  </si>
  <si>
    <r>
      <t>Based on the above observations, kindly requested to provide a replacement FOC dieplate on
an urgent basis.</t>
    </r>
    <r>
      <rPr>
        <sz val="11"/>
        <color rgb="FFFF0000"/>
        <rFont val="Aptos Narrow"/>
        <family val="2"/>
        <scheme val="minor"/>
      </rPr>
      <t>Need Supp;ier Action.</t>
    </r>
  </si>
  <si>
    <t>veera</t>
  </si>
  <si>
    <t>Design approval given on 21/Nov/2025. for FOC Dieplate.</t>
  </si>
  <si>
    <t>2025-90</t>
  </si>
  <si>
    <t>, The attached image clearly highlights the
issue.The production output from this die was only 57kg.</t>
  </si>
  <si>
    <r>
      <t xml:space="preserve">Based on the above observation and trial results, we are proceeding with corrections to the die.
This is for your information. </t>
    </r>
    <r>
      <rPr>
        <sz val="11"/>
        <color rgb="FFFF0000"/>
        <rFont val="Aptos Narrow"/>
        <family val="2"/>
        <scheme val="minor"/>
      </rPr>
      <t>As for ajith feedback ofter trial is ok . 05/12/25.</t>
    </r>
  </si>
  <si>
    <t>2025-64R</t>
  </si>
  <si>
    <t>QD We have raised a new quality discrepancy for dieplate 05171-607 due to a
repeated failure.
This dieplate was sent as a free replacement after the first one broke during production (QD 2025-64, raised on
08-Sep-25). Unfortunately, the new dieplate also broke during its first production run.
The attached image shows the issue clearly. The total output from this die was only 736 kg.</t>
  </si>
  <si>
    <t>Based on the above observations, kindly requested to provide a replacement FOC full dieset on
an urgent basis.
Ref to discussion with Paolo, die life detqails requested for all the previous supplied dies sent on 09-12-2025</t>
  </si>
  <si>
    <t>2025-91</t>
  </si>
  <si>
    <t>29944-401</t>
  </si>
  <si>
    <t>(QD) has been raised due to a broken tongue observed on the die plate
during production. The attached image clearly highlights the issue.
The production output from this die was only 1064 kg.</t>
  </si>
  <si>
    <t>Based on the above observations, kindly requested to provide a replacement FOC dieplate on
an urgent basis.</t>
  </si>
  <si>
    <t>2025-92</t>
  </si>
  <si>
    <t>15680-501</t>
  </si>
  <si>
    <t>(QD) has been raised due to a deflaction observed on the mandrel during
production. The attached image clearly highlights the issue.
The production output from this die was only 12250 kg.</t>
  </si>
  <si>
    <r>
      <t xml:space="preserve">Based on the above observations, kindly requested to provide a replacement FOC mandrel on
an urgent basis. </t>
    </r>
    <r>
      <rPr>
        <sz val="11"/>
        <color rgb="FFFF0000"/>
        <rFont val="Aptos Narrow"/>
        <family val="2"/>
        <scheme val="minor"/>
      </rPr>
      <t>Design approved on 26-Nov-2025.</t>
    </r>
  </si>
  <si>
    <t>2025-93</t>
  </si>
  <si>
    <t>A QD has been raised due to a mandrel deflaction during trial. The
attached image provides visual details of the failure. It is important to note that the input
material weight for this die was only 1335kg. The Project is very urgent hence need to take
Immediate action.</t>
  </si>
  <si>
    <t xml:space="preserve">Based on the above observations, kindly requested to provide a replacement FOC mandrel on an urgent basis.  
Ref to discussion with Paolo, all the die correction details requested sent on 09-12-2025
</t>
  </si>
  <si>
    <t>2025-94</t>
  </si>
  <si>
    <t>A QD has been raised due to a mandrel broken during production.
The attached image provides visual details of the failure. It is important to note that the input
material weight for this die was only 1732kg. The Project is very urgent hence need to take
Immediate action.</t>
  </si>
  <si>
    <t>Based on the above observations, kindly requested to provide a replacement FOC mandrel on
an urgent basis.an urgent basis.
Ref to discussion with Paolo, all the die correction details requested sent on 09-12-2025</t>
  </si>
  <si>
    <t>Design approved on 12-Dec-2025</t>
  </si>
  <si>
    <t>2025-77R</t>
  </si>
  <si>
    <t>QD No. 2025-77R was raised after receiving the FOC mandrel and conducting a trial. Based on the trial results, corrections were made. However, during the subsequent trial, mandrel deflection was observed. The attached image shows the failure. The input material weight for this die was 1171 kg. As the project is urgent, immediate corrective action is required to resolve the issue.</t>
  </si>
  <si>
    <t xml:space="preserve">Based on the above observations, kindly requested to provide a replacement FOC mandrel on an urgent basis.
Phoenix accepted the FOC and agreed that PHME will manufacture and supply us the mandrel </t>
  </si>
  <si>
    <t>2025-95</t>
  </si>
  <si>
    <t>QD was raised due to manufacturing defect in the mandrel. The bearing length was not as per design, and the die opening was also incorrect. The attached image shows the failure. The input material weight for this die was only 56 kg. The</t>
  </si>
  <si>
    <t>Based on the above observations, we will apply the corrections and conducta trial, Once the trial is completed, we will inform you of the results. 
In case the die is not suitable, we will request FOC based on this QD information.</t>
  </si>
  <si>
    <t>2025-96</t>
  </si>
  <si>
    <t>QD has been raised due to a die plate tongue crack and sink
observed during production. The attached image provides visual details of the failure. It is
important to note that the input material weight for this die was only 18710kg.</t>
  </si>
  <si>
    <t>2025-97</t>
  </si>
  <si>
    <t>QD has been raised due to a mandrel deflection was observed in
trial.The attached image provides visual details of the failure. It is important to note that the
input material weight for this die was only 75kg.</t>
  </si>
  <si>
    <t>Based on the above observations, kindly requested to provide a replacement FOC mandrell on
an urgent basis.</t>
  </si>
  <si>
    <t>PLANT</t>
  </si>
  <si>
    <t>Count of DIE NO</t>
  </si>
  <si>
    <t>Column Labels</t>
  </si>
  <si>
    <t>COMPLETED</t>
  </si>
  <si>
    <t>PENDING</t>
  </si>
  <si>
    <t>(blank)</t>
  </si>
  <si>
    <t>SL NO</t>
  </si>
  <si>
    <t>PROFILE NO</t>
  </si>
  <si>
    <t xml:space="preserve">CUSTOMER </t>
  </si>
  <si>
    <t>REQUESTED DATE</t>
  </si>
  <si>
    <t xml:space="preserve">Die available </t>
  </si>
  <si>
    <t>Drawing Requested</t>
  </si>
  <si>
    <t>ORDERED DATE</t>
  </si>
  <si>
    <t xml:space="preserve">Reason </t>
  </si>
  <si>
    <t>Order Received (last One Year)</t>
  </si>
  <si>
    <t>clm_support</t>
  </si>
  <si>
    <t>Gulf Extrusions Co .(L.L.C)</t>
  </si>
  <si>
    <t>Backup Die Required Urgent 201 Input 92 Ton</t>
  </si>
  <si>
    <t>005407-3501</t>
  </si>
  <si>
    <t>Schuco Middle East Windows &amp; Facade Systems L.L.C.</t>
  </si>
  <si>
    <t>Beckup Die Required  ( 401 Over Weight )</t>
  </si>
  <si>
    <t>026545-2501</t>
  </si>
  <si>
    <t>Beckup Die Required  ( 2502 Bearing Chipoff )</t>
  </si>
  <si>
    <t>Backup Die Required  201 Input 47 Ton</t>
  </si>
  <si>
    <t>029553-3501</t>
  </si>
  <si>
    <t>Backup Die Required  ( 8 cavity  )</t>
  </si>
  <si>
    <t>003008-2501</t>
  </si>
  <si>
    <t>Backup Die Required  2501 Scraped</t>
  </si>
  <si>
    <t>Backup Die Required 2502 Scraped</t>
  </si>
  <si>
    <t>012987-2504</t>
  </si>
  <si>
    <t>Backup Die Required  2 cavity</t>
  </si>
  <si>
    <t>005004-2502</t>
  </si>
  <si>
    <t>Alumil Systems India Pvt Ltd.</t>
  </si>
  <si>
    <t>Powerbar Gulf L.L.C</t>
  </si>
  <si>
    <t>07096-514</t>
  </si>
  <si>
    <t>FENPLAST</t>
  </si>
  <si>
    <t>90206-405</t>
  </si>
  <si>
    <t>12983-513</t>
  </si>
  <si>
    <t>14674-514</t>
  </si>
  <si>
    <t>GUTMANN INDUSTRIES L.L.C</t>
  </si>
  <si>
    <t>14716-226</t>
  </si>
  <si>
    <t>Brothers Steel Industry LLC.</t>
  </si>
  <si>
    <t>29870-517</t>
  </si>
  <si>
    <t>05225-3501</t>
  </si>
  <si>
    <t>09153-505</t>
  </si>
  <si>
    <t>JANATIC INDIA PVT LTD.</t>
  </si>
  <si>
    <t>06166-403</t>
  </si>
  <si>
    <t>29455-401</t>
  </si>
  <si>
    <t>ETS Menuiserie Moderne D'Alluminium</t>
  </si>
  <si>
    <t>29667-403</t>
  </si>
  <si>
    <t>Halcon Systems LLC</t>
  </si>
  <si>
    <t>53019-602</t>
  </si>
  <si>
    <t>29779-502</t>
  </si>
  <si>
    <t>25IC1-011280</t>
  </si>
  <si>
    <t>Insert</t>
  </si>
  <si>
    <t>Open tooling 25B4C1A die Deflection problem</t>
  </si>
  <si>
    <t>0025IC1-011280-Insert</t>
  </si>
  <si>
    <t>Youngman Manufacturing India Pvt Ltd.</t>
  </si>
  <si>
    <t>Backup Die Required  ( 2502 is over weight )</t>
  </si>
  <si>
    <t>00120267-2504</t>
  </si>
  <si>
    <t>28774-602</t>
  </si>
  <si>
    <t>01013-402</t>
  </si>
  <si>
    <t>05149-603</t>
  </si>
  <si>
    <t>NOT REQUIRED</t>
  </si>
  <si>
    <t>Only Die plate  ( 2502 die plate broken  )</t>
  </si>
  <si>
    <t>015651-2502</t>
  </si>
  <si>
    <t>Only Die plate  ( 601 bearing crack &amp; chip off  )</t>
  </si>
  <si>
    <t>025129-3501</t>
  </si>
  <si>
    <t xml:space="preserve">3501 Extruded 55Mt ,3502 poor Perforamce ,Critical profile need backup die </t>
  </si>
  <si>
    <t>Backup Die Required  ( 2504 is over weight )</t>
  </si>
  <si>
    <t>013035-2506</t>
  </si>
  <si>
    <t>Backup Die Required  ( 3501 is over weight )</t>
  </si>
  <si>
    <t>013237-3502</t>
  </si>
  <si>
    <t>Backup Die Required 1 Cav for 25mn press  ( 3501 is over weight  )</t>
  </si>
  <si>
    <t>005058-2501</t>
  </si>
  <si>
    <t>Backup Die Required  ( 2501 bearing washout )</t>
  </si>
  <si>
    <t>Al Saho General Trading and Construction</t>
  </si>
  <si>
    <t>EAE ELEKTRIK ASANSOR ENDUSTRISI</t>
  </si>
  <si>
    <t>07208-2507</t>
  </si>
  <si>
    <t>Backup Die Required  ( 3501 is bearing chip off )</t>
  </si>
  <si>
    <t>010765-3502</t>
  </si>
  <si>
    <t>Automotive Precision Technology</t>
  </si>
  <si>
    <t>Backup Die Required  ( 2501 SCRAPED )</t>
  </si>
  <si>
    <t>055073-2508</t>
  </si>
  <si>
    <t>Galaxy Metal Inds. L.L.C.</t>
  </si>
  <si>
    <t>Backup Die Required  ( Design Change Required )</t>
  </si>
  <si>
    <t>029691-3502</t>
  </si>
  <si>
    <t>28814-501</t>
  </si>
  <si>
    <t>28829-402</t>
  </si>
  <si>
    <t>29503-502</t>
  </si>
  <si>
    <t>City Way Building Materials Co. LLC</t>
  </si>
  <si>
    <t>23396-403</t>
  </si>
  <si>
    <t>14716-3509</t>
  </si>
  <si>
    <t>14716-3510</t>
  </si>
  <si>
    <t>11443-407</t>
  </si>
  <si>
    <t>21693-403</t>
  </si>
  <si>
    <t>HUECK MIDDLE EAST ALUMINIUM SYSTEMS LLC</t>
  </si>
  <si>
    <t>28362-503</t>
  </si>
  <si>
    <t>28815-502</t>
  </si>
  <si>
    <t>28836-511</t>
  </si>
  <si>
    <t>14806-3503</t>
  </si>
  <si>
    <t>14806-3504</t>
  </si>
  <si>
    <t>27719-401</t>
  </si>
  <si>
    <t>05214-504</t>
  </si>
  <si>
    <t>S.K.M AIR CONDITIONING LLC</t>
  </si>
  <si>
    <t>120528-501</t>
  </si>
  <si>
    <t>International Alum &amp; Glass</t>
  </si>
  <si>
    <t>07096-612</t>
  </si>
  <si>
    <t>29267-502</t>
  </si>
  <si>
    <t>13794-275</t>
  </si>
  <si>
    <t>13794-276</t>
  </si>
  <si>
    <t>15808-401</t>
  </si>
  <si>
    <t>16748-513</t>
  </si>
  <si>
    <t>29718-203</t>
  </si>
  <si>
    <t>Al DAR INT TENTS IND. LLC</t>
  </si>
  <si>
    <t>29805-602</t>
  </si>
  <si>
    <t>Gulf Extrusions- L.L.C - O.P.C - Abudhabi Branch</t>
  </si>
  <si>
    <t>29138-403</t>
  </si>
  <si>
    <t>28977-502</t>
  </si>
  <si>
    <t>05186-602</t>
  </si>
  <si>
    <t>27596-503</t>
  </si>
  <si>
    <t>28075-402</t>
  </si>
  <si>
    <t>DURALL SYSTEMS INDIA PRIVATE LIMITED</t>
  </si>
  <si>
    <t>29945-502</t>
  </si>
  <si>
    <t>ALICO Industries Company Limited</t>
  </si>
  <si>
    <t>13004-501</t>
  </si>
  <si>
    <t>27272-201</t>
  </si>
  <si>
    <t>Technical Glass &amp; Aluminium Co. LLC</t>
  </si>
  <si>
    <t>19476-202</t>
  </si>
  <si>
    <t>19479-415</t>
  </si>
  <si>
    <t>10371-416</t>
  </si>
  <si>
    <t>10487-407</t>
  </si>
  <si>
    <t>Gutmann Systems Middle East FZCO</t>
  </si>
  <si>
    <t>14752-2506</t>
  </si>
  <si>
    <t>07208-504</t>
  </si>
  <si>
    <t>07208-505</t>
  </si>
  <si>
    <t>Al Fayha Aluminium Factory (L.L.C)</t>
  </si>
  <si>
    <t>29576-502</t>
  </si>
  <si>
    <t>Sedam Aluminium</t>
  </si>
  <si>
    <t>14775-401</t>
  </si>
  <si>
    <t>16124-213</t>
  </si>
  <si>
    <t>16124-214</t>
  </si>
  <si>
    <t>28824-203</t>
  </si>
  <si>
    <t>Al Kharusi International L.L.C</t>
  </si>
  <si>
    <t>55055-2517</t>
  </si>
  <si>
    <t>10692-406</t>
  </si>
  <si>
    <t>Hueck System GmbH &amp; Co. KG</t>
  </si>
  <si>
    <t>18440-603</t>
  </si>
  <si>
    <t>09309-401</t>
  </si>
  <si>
    <t>Ennova Facades Inc.</t>
  </si>
  <si>
    <t>21311-402</t>
  </si>
  <si>
    <t>14675-433</t>
  </si>
  <si>
    <t>15813-517</t>
  </si>
  <si>
    <t>15953-415</t>
  </si>
  <si>
    <t>05151-214</t>
  </si>
  <si>
    <t>07096-615</t>
  </si>
  <si>
    <t>07096-616</t>
  </si>
  <si>
    <t>Al Baddad Capital</t>
  </si>
  <si>
    <t>19026-2513</t>
  </si>
  <si>
    <t>19026-2514</t>
  </si>
  <si>
    <t>10793-402</t>
  </si>
  <si>
    <t>28877-207</t>
  </si>
  <si>
    <t>Arabian Aluminium Co. LLC - FEA Joint  Venture Pro</t>
  </si>
  <si>
    <t>Gutmann Middle East LLC</t>
  </si>
  <si>
    <t>25323-402</t>
  </si>
  <si>
    <t>05152-602</t>
  </si>
  <si>
    <t>09225-408</t>
  </si>
  <si>
    <t>26371-502</t>
  </si>
  <si>
    <t>12259-504</t>
  </si>
  <si>
    <t>CICON EPOXY &amp; STEEL CUTTING PLANT LLC</t>
  </si>
  <si>
    <t>29952-602</t>
  </si>
  <si>
    <t>ALUMINIUM &amp; LIGHT IND. CO. ALICO LLC</t>
  </si>
  <si>
    <t>14855-3504</t>
  </si>
  <si>
    <t>10462-425</t>
  </si>
  <si>
    <t>17013-408</t>
  </si>
  <si>
    <t>Bosco Aluminium Glass Co</t>
  </si>
  <si>
    <t>13871-206</t>
  </si>
  <si>
    <t>18113-608</t>
  </si>
  <si>
    <t>05367-204</t>
  </si>
  <si>
    <t>09238-502</t>
  </si>
  <si>
    <t>27047-3501</t>
  </si>
  <si>
    <t>27048-2501</t>
  </si>
  <si>
    <t>13677-607</t>
  </si>
  <si>
    <t>15816-204</t>
  </si>
  <si>
    <t>12042-606</t>
  </si>
  <si>
    <t>11863-505</t>
  </si>
  <si>
    <t>25125-607</t>
  </si>
  <si>
    <t>Norgren GmbH</t>
  </si>
  <si>
    <t>06092-209</t>
  </si>
  <si>
    <t>14637-511</t>
  </si>
  <si>
    <t>15648-409</t>
  </si>
  <si>
    <t>Al Andalus Trading Co</t>
  </si>
  <si>
    <t>10048-402</t>
  </si>
  <si>
    <t>90422-502</t>
  </si>
  <si>
    <t>Fino International</t>
  </si>
  <si>
    <t>07046-401</t>
  </si>
  <si>
    <t>Aluminium Engineering Alenco</t>
  </si>
  <si>
    <t>09420-401</t>
  </si>
  <si>
    <t>ETS Choix Services</t>
  </si>
  <si>
    <t>28331-202</t>
  </si>
  <si>
    <t>05072-202</t>
  </si>
  <si>
    <t>06016-401</t>
  </si>
  <si>
    <t>90425-502</t>
  </si>
  <si>
    <t>United Arab Aluminium Company</t>
  </si>
  <si>
    <t>13900-401</t>
  </si>
  <si>
    <t>Riyadh Alum.Products Co.Ltd.</t>
  </si>
  <si>
    <t>05075-401</t>
  </si>
  <si>
    <t>90419-401</t>
  </si>
  <si>
    <t>Halliburton Worldwide Limited</t>
  </si>
  <si>
    <t>15955-602</t>
  </si>
  <si>
    <t>ALFARES INTERNATIONAL TENTS AND CONSTRUCTION METAL L.L.C</t>
  </si>
  <si>
    <t>19888-603</t>
  </si>
  <si>
    <t>Al Ain Aluminium</t>
  </si>
  <si>
    <t>12291-210</t>
  </si>
  <si>
    <t>19479-201</t>
  </si>
  <si>
    <t>Desarch Building Contracting L.L.C</t>
  </si>
  <si>
    <t>Gulf Colour Film Lab</t>
  </si>
  <si>
    <t>06025-401</t>
  </si>
  <si>
    <t>Adexco GmbH</t>
  </si>
  <si>
    <t>06137-404</t>
  </si>
  <si>
    <t>03081-402</t>
  </si>
  <si>
    <t>26665-403</t>
  </si>
  <si>
    <t>28031-502</t>
  </si>
  <si>
    <t>29224-201</t>
  </si>
  <si>
    <t>Reem Emirates Aluminium LLC</t>
  </si>
  <si>
    <t>29753-602</t>
  </si>
  <si>
    <t>05367-205</t>
  </si>
  <si>
    <t>Fab India</t>
  </si>
  <si>
    <t>51118-611</t>
  </si>
  <si>
    <t>Krause Werk Gmbh &amp; Co.KG</t>
  </si>
  <si>
    <t>23486-208</t>
  </si>
  <si>
    <t>Manar Al Omran . Co</t>
  </si>
  <si>
    <t>25210-607</t>
  </si>
  <si>
    <t>13005-213</t>
  </si>
  <si>
    <t>29150-202</t>
  </si>
  <si>
    <t>Schueco India Private Limited</t>
  </si>
  <si>
    <t>29713-407</t>
  </si>
  <si>
    <t>05029-503</t>
  </si>
  <si>
    <t>19480-522</t>
  </si>
  <si>
    <t>Al Muhaidib Metal Industries</t>
  </si>
  <si>
    <t>14673-507</t>
  </si>
  <si>
    <t>29225-601</t>
  </si>
  <si>
    <t>BACK UP ( 2501 BEARING WASH )-(NEED PHME DIE )</t>
  </si>
  <si>
    <t xml:space="preserve">BACK UP ( 6 CAVITY ) </t>
  </si>
  <si>
    <t>029717-2501</t>
  </si>
  <si>
    <t>SSC Swiss Shielding Corporation AG</t>
  </si>
  <si>
    <t xml:space="preserve">BACK UP ( SS.C ) </t>
  </si>
  <si>
    <t>GEZE GULF (L.L.C)</t>
  </si>
  <si>
    <t xml:space="preserve">BACK UP ( 501 DIE PLATE CRACK ) </t>
  </si>
  <si>
    <t>BACK UP REQUIRED FOR P25</t>
  </si>
  <si>
    <t>Doka GmbH</t>
  </si>
  <si>
    <t xml:space="preserve">3502 Die plate tounge deflected and scrapped </t>
  </si>
  <si>
    <t>00120798-3504</t>
  </si>
  <si>
    <t>BACK UP DIE ( 3501-180 TON TOTAL INPUT )</t>
  </si>
  <si>
    <t>BACK UP DIE ( 3503-85+ TON ) ALMAX</t>
  </si>
  <si>
    <t xml:space="preserve">BACK UP DIE ( 2501 BEARING SHIP OFF ) </t>
  </si>
  <si>
    <t>BACK UP DIE ( 2501-95109X )</t>
  </si>
  <si>
    <t>013163-2502</t>
  </si>
  <si>
    <t xml:space="preserve">BACK UP DUE URGENT ( CHECK 3 OR 4 CAVITY ) 2501 BEARING WASH </t>
  </si>
  <si>
    <t xml:space="preserve">BACK UP REQUIRED ( 280X160- 6 CAVITY ) </t>
  </si>
  <si>
    <t>005241-2502</t>
  </si>
  <si>
    <t>Taweelah Aluminium Extrusion Co. (TALEX) LLC</t>
  </si>
  <si>
    <t xml:space="preserve">BACK UP REQUIRED URGENT ( 2501 DIE BEARING DEEP WASH ) </t>
  </si>
  <si>
    <t xml:space="preserve">BACK UP REQUIRED </t>
  </si>
  <si>
    <t>026272-3502</t>
  </si>
  <si>
    <t>Alumil SA</t>
  </si>
  <si>
    <t>2502 mandrel deflected</t>
  </si>
  <si>
    <t>Al Jarsh Metal Sections Manufacturing (LLC)</t>
  </si>
  <si>
    <t>Flynn Canada Ltd.</t>
  </si>
  <si>
    <t xml:space="preserve">Critical profile ,3501 die Extruded 56mt </t>
  </si>
  <si>
    <t>Aluminium And Light Industries Co. (Alico) Ltd</t>
  </si>
  <si>
    <t>Iec Coating Pte Ltd</t>
  </si>
  <si>
    <t>11909-503</t>
  </si>
  <si>
    <t>17950-603</t>
  </si>
  <si>
    <t>Comhan Holland B.V.</t>
  </si>
  <si>
    <t>25751-202</t>
  </si>
  <si>
    <t>28886-402</t>
  </si>
  <si>
    <t>order booking  AHOD</t>
  </si>
  <si>
    <t>13237-402</t>
  </si>
  <si>
    <t>die corrector  Ahod approved</t>
  </si>
  <si>
    <t>29852-402</t>
  </si>
  <si>
    <t xml:space="preserve">24 Mt Pending order ,only 1 die available </t>
  </si>
  <si>
    <t>Critical profile ,Pending Extrusion 21Mt ,601 Poor design</t>
  </si>
  <si>
    <t>Critical profile ,3501 die extruded 38Mt</t>
  </si>
  <si>
    <t>Gorica Industries L.L.C.</t>
  </si>
  <si>
    <t xml:space="preserve">Critical profile ,9 Mt pending order </t>
  </si>
  <si>
    <t>APT Min max Profile , Pending Order 578 Mt</t>
  </si>
  <si>
    <t>Saudi German Aluminium</t>
  </si>
  <si>
    <t>ahod -only 1 die 45 ton corrosed</t>
  </si>
  <si>
    <t>12621-202</t>
  </si>
  <si>
    <t>ahod 508 corrosed 73 ton</t>
  </si>
  <si>
    <t>201  corrosed 100 mt</t>
  </si>
  <si>
    <t>21931-601</t>
  </si>
  <si>
    <t>ahod critical shape pover bar</t>
  </si>
  <si>
    <t>Al Hamad Contracting Co.</t>
  </si>
  <si>
    <t>Ahod 6 cav p4</t>
  </si>
  <si>
    <t>11501-401</t>
  </si>
  <si>
    <t>Ahod 4 cav p4</t>
  </si>
  <si>
    <t>11502-401</t>
  </si>
  <si>
    <t>13474-206</t>
  </si>
  <si>
    <t>19151-502</t>
  </si>
  <si>
    <t>Ahod urgent</t>
  </si>
  <si>
    <t>30113-601</t>
  </si>
  <si>
    <t>BENALU SAS</t>
  </si>
  <si>
    <t>ahod- only one die</t>
  </si>
  <si>
    <t>25910-605</t>
  </si>
  <si>
    <t>05237-603</t>
  </si>
  <si>
    <t>14689-501</t>
  </si>
  <si>
    <t>hod - urgent</t>
  </si>
  <si>
    <t>Fujseng Construction LLC</t>
  </si>
  <si>
    <t>ahod-urgent</t>
  </si>
  <si>
    <t>30141-602</t>
  </si>
  <si>
    <t>NOV ELMAR MIDDLE EAST LIMITED(DUBAI BRANCH)</t>
  </si>
  <si>
    <t>601 has been converdted to 05205-203</t>
  </si>
  <si>
    <t>05261-602</t>
  </si>
  <si>
    <t>401 chipped off no active dies</t>
  </si>
  <si>
    <t>big order pending 700 die die, for emergency purpose</t>
  </si>
  <si>
    <t>Al Ghurair Construction-Aluminium L.L.C</t>
  </si>
  <si>
    <t>only one die 403 18 mtr crossed</t>
  </si>
  <si>
    <t>11358-404</t>
  </si>
  <si>
    <t>regular die</t>
  </si>
  <si>
    <t>13077-404</t>
  </si>
  <si>
    <t>critical shape</t>
  </si>
  <si>
    <t>13793-506</t>
  </si>
  <si>
    <t>19105-404</t>
  </si>
  <si>
    <t>review order bookin</t>
  </si>
  <si>
    <t>26961-502</t>
  </si>
  <si>
    <t>over weight</t>
  </si>
  <si>
    <t>14488-406</t>
  </si>
  <si>
    <t>only one die 37 mtr crossed</t>
  </si>
  <si>
    <t>13913-403</t>
  </si>
  <si>
    <t>05172-608</t>
  </si>
  <si>
    <t>15062-204</t>
  </si>
  <si>
    <t>05059-503</t>
  </si>
  <si>
    <t>05073-506</t>
  </si>
  <si>
    <t>504 is not  suitable for anodizing order</t>
  </si>
  <si>
    <t>09371-402</t>
  </si>
  <si>
    <t>29892-602</t>
  </si>
  <si>
    <t>120470-505</t>
  </si>
  <si>
    <t>Schuco International</t>
  </si>
  <si>
    <t>55048-404</t>
  </si>
  <si>
    <t>Backup Die Required  ( 523 is creack )</t>
  </si>
  <si>
    <t>05030-503</t>
  </si>
  <si>
    <t>14690-405</t>
  </si>
  <si>
    <t>15106-203</t>
  </si>
  <si>
    <t>Al Jazira W. Shop &amp; Al Fty</t>
  </si>
  <si>
    <t>13984-405</t>
  </si>
  <si>
    <t>Hunter Douglas Middle East FZE</t>
  </si>
  <si>
    <t>19137-406</t>
  </si>
  <si>
    <t>01050-406</t>
  </si>
  <si>
    <t>29901-602</t>
  </si>
  <si>
    <t>2502 mandre lribs cracked</t>
  </si>
  <si>
    <t xml:space="preserve">016051-215  bearing washed and die condition not good </t>
  </si>
  <si>
    <t>3501 deep washout</t>
  </si>
  <si>
    <t>Critical Profile for Schucco , 603 bearing washed</t>
  </si>
  <si>
    <t>Critical profile need backup die</t>
  </si>
  <si>
    <t>3503 bearing Washed</t>
  </si>
  <si>
    <t>2504 die scrapped</t>
  </si>
  <si>
    <t>Al Nahda Omian Co</t>
  </si>
  <si>
    <t>Ahod-gex-1</t>
  </si>
  <si>
    <t>206 already 475 mt. Ahod</t>
  </si>
  <si>
    <t>11359-207</t>
  </si>
  <si>
    <t>216/217 corssed 50 mt Ahod</t>
  </si>
  <si>
    <t>13795-218</t>
  </si>
  <si>
    <t>critical shape Ahod</t>
  </si>
  <si>
    <t>6 cav Ahod</t>
  </si>
  <si>
    <t>12251-501</t>
  </si>
  <si>
    <t>19157-602</t>
  </si>
  <si>
    <t>16372-402</t>
  </si>
  <si>
    <t>26210-503</t>
  </si>
  <si>
    <t>30299-602</t>
  </si>
  <si>
    <t>Kaprel Partitions LLC</t>
  </si>
  <si>
    <t>507 Mandrel Dished Die plate corner crakced</t>
  </si>
  <si>
    <t>2501 Scrapped</t>
  </si>
  <si>
    <t>2508 Die plate</t>
  </si>
  <si>
    <t>Die plate bearing chipp off</t>
  </si>
  <si>
    <t>007208-2508 Die plate</t>
  </si>
  <si>
    <t>13012-224</t>
  </si>
  <si>
    <t>Al Tadamin Glass &amp; Aluminium</t>
  </si>
  <si>
    <t>Die order on 16.09.2025</t>
  </si>
  <si>
    <t>12322-212</t>
  </si>
  <si>
    <t>Gulf Co  For Conts Gen Ent.</t>
  </si>
  <si>
    <t>13023-524</t>
  </si>
  <si>
    <t>13012-234</t>
  </si>
  <si>
    <t>09014-502</t>
  </si>
  <si>
    <t>23766-405</t>
  </si>
  <si>
    <t>01024-502</t>
  </si>
  <si>
    <t>10047-503</t>
  </si>
  <si>
    <t>602 Die plate bearing crack</t>
  </si>
  <si>
    <t>2504 bearing chipp off</t>
  </si>
  <si>
    <t>2501 Bearing Deep washout</t>
  </si>
  <si>
    <t>3501 Extruded 75 tons</t>
  </si>
  <si>
    <t>3502,3503 Dished</t>
  </si>
  <si>
    <t xml:space="preserve">2504 Bearing Washout </t>
  </si>
  <si>
    <t>2501 Bearing chipped off</t>
  </si>
  <si>
    <t>15647-234</t>
  </si>
  <si>
    <t>16687-503</t>
  </si>
  <si>
    <t>23546-407</t>
  </si>
  <si>
    <t>24817-502</t>
  </si>
  <si>
    <t>28897-202</t>
  </si>
  <si>
    <t>Pending Extrusion 104Mt</t>
  </si>
  <si>
    <t>406 Scrapped</t>
  </si>
  <si>
    <t>602 Die plate tounge deflected and scrapped</t>
  </si>
  <si>
    <t>2505 Mandrel Deflected</t>
  </si>
  <si>
    <t>Order booking 42mt in last 6 months , Exiting die extruded 35 Mt</t>
  </si>
  <si>
    <t>Critical profile ,</t>
  </si>
  <si>
    <t xml:space="preserve">K Singh=- </t>
  </si>
  <si>
    <t>006099-213</t>
  </si>
  <si>
    <t>AHOD</t>
  </si>
  <si>
    <t>00-</t>
  </si>
  <si>
    <t>AHOD 509 64 mt crossed</t>
  </si>
  <si>
    <t xml:space="preserve">ahod critical shape </t>
  </si>
  <si>
    <t>3 cav</t>
  </si>
  <si>
    <t>ahod</t>
  </si>
  <si>
    <t>Jay shankar</t>
  </si>
  <si>
    <t>Ahod</t>
  </si>
  <si>
    <t>2502 Die plate detail Broken</t>
  </si>
  <si>
    <t>2503 Die broken</t>
  </si>
  <si>
    <t>AHOD critical power bar</t>
  </si>
  <si>
    <t>Ahod broken</t>
  </si>
  <si>
    <t>Ahod to improve recovery 400X250</t>
  </si>
  <si>
    <t>HOD-2 dies</t>
  </si>
  <si>
    <t>Ready for approval 30.08.2025</t>
  </si>
  <si>
    <t>As per Automotive Quality Procedure need back dies ,Expected oder 2500Mt</t>
  </si>
  <si>
    <t>Ahod 3 cavities P2</t>
  </si>
  <si>
    <t>ervie only 1die 82 mt</t>
  </si>
  <si>
    <t>KHK</t>
  </si>
  <si>
    <t>phme 3 cav</t>
  </si>
  <si>
    <t>2 dies urgent Ahod one die p6 3cav</t>
  </si>
  <si>
    <t>jerome</t>
  </si>
  <si>
    <t>Ahod 2 cavities enhancement</t>
  </si>
  <si>
    <t>3 cav  Ahod</t>
  </si>
  <si>
    <t>jeome</t>
  </si>
  <si>
    <t>ready for approval10.09.2025</t>
  </si>
  <si>
    <t>hold</t>
  </si>
  <si>
    <t>AL TALIB</t>
  </si>
  <si>
    <t>apt</t>
  </si>
  <si>
    <t>As discuss with Mr. Suresh L and Mr. Imran order one backup die as per Management request.</t>
  </si>
  <si>
    <t>2501 Die broken need 401 die suresh L 25.08.2025</t>
  </si>
  <si>
    <t xml:space="preserve"> Regular order,Order one backup die As per Mr. Suresh L 25.08.2025</t>
  </si>
  <si>
    <t>Order one backup die As per Mr. Suresh L 25.08.2025</t>
  </si>
  <si>
    <t>KMCO</t>
  </si>
  <si>
    <t>Q-Railing</t>
  </si>
  <si>
    <t>603 Scrap-Order one backup die As per Mr. Suresh L 28.08.2025</t>
  </si>
  <si>
    <t>ready for approval 08.09.2025</t>
  </si>
  <si>
    <t>Order one backup die As per Mr. Suresh L 28.08.2025</t>
  </si>
  <si>
    <t>206- scrap-order one backup die suresh L-28.08.2025</t>
  </si>
  <si>
    <t>619- scrap-order one backup die suresh L-28.08.2025</t>
  </si>
  <si>
    <t>606 scrap-order one backup die suresh L-28.08.2025</t>
  </si>
  <si>
    <t>505 scrap-order one backup die suresh L-28.08.2025</t>
  </si>
  <si>
    <t>515, 516 scrap-order one backup die suresh L-28.08.2025EKSTEK</t>
  </si>
  <si>
    <t>Ready for approval 16.09.2025</t>
  </si>
  <si>
    <t>510 scrap-order one backup die suresh L-28.08.2025</t>
  </si>
  <si>
    <t>212 scrap-order one backup die suresh L-28.08.2025</t>
  </si>
  <si>
    <t>509 scrap-order one backup die suresh L-28.08.2025</t>
  </si>
  <si>
    <t>501 scrap-order one backup die suresh L-28.08.2025</t>
  </si>
  <si>
    <t>536 scrap-order one backup die suresh L-28.08.2025</t>
  </si>
  <si>
    <t>601 scrap-order one backup die suresh L-28.08.2025</t>
  </si>
  <si>
    <t>204scrap-order one backup die suresh L-28.08.2025</t>
  </si>
  <si>
    <t>404 scrap-order one backup die suresh L-28.08.2025</t>
  </si>
  <si>
    <t>267 scrap-order one backup die suresh L-28.08.2025</t>
  </si>
  <si>
    <t>503 scrap-order one backup die suresh L-28.08.2025</t>
  </si>
  <si>
    <t>-order one backup die suresh L-28.08.2025</t>
  </si>
  <si>
    <t>03/09/0225</t>
  </si>
  <si>
    <t>2503 Die plate detail broken</t>
  </si>
  <si>
    <t>2501 mandrel crack</t>
  </si>
  <si>
    <t>3502 Die plate bearing chipp off</t>
  </si>
  <si>
    <t>2501 Bearing chip off</t>
  </si>
  <si>
    <t>3501 Over weight</t>
  </si>
  <si>
    <t>202 Bearing chipp off</t>
  </si>
  <si>
    <t>order one backup die suresh L</t>
  </si>
  <si>
    <t>Dormakaba Gilf Fze</t>
  </si>
  <si>
    <t>order 6 cavity die in press-2 Mr.suresh L on 08.09.2025</t>
  </si>
  <si>
    <t>order 4 cavity die in press-4 Mr.suresh L on 08.09.2025</t>
  </si>
  <si>
    <t>order 6 cavity die in press-5 Mr.suresh L on 08.09.2025</t>
  </si>
  <si>
    <t>601 Broken</t>
  </si>
  <si>
    <t>ready for approval 20.09.2025</t>
  </si>
  <si>
    <t>402-bearing chipoff order one backup die Mr. Imran</t>
  </si>
  <si>
    <t>order one backup die Mr. Imran on 13.09.2025</t>
  </si>
  <si>
    <t>ready for approval13.09.2025</t>
  </si>
  <si>
    <t>order one backup to PDTMC die Mr.Suresh Lon 15.09.2025</t>
  </si>
  <si>
    <t>ready for approval15.09.2025</t>
  </si>
  <si>
    <t>order one backup  die 3cav, press-5 suresh L ON 11.09.2025</t>
  </si>
  <si>
    <t>order one backup  die 2cav, press-5 suresh L ON 11.09.2025</t>
  </si>
  <si>
    <t>order one backup die suresh L-66- on 15.09.2025</t>
  </si>
  <si>
    <t>order one backup die suresh L-53- on 15.09.2025</t>
  </si>
  <si>
    <t>2502 bearing Chipp off</t>
  </si>
  <si>
    <t>order one backup die suresh L-18.09.2025</t>
  </si>
  <si>
    <t>order one backup die suresh L-17.09.2025</t>
  </si>
  <si>
    <t>ready for approval 19.09.2025</t>
  </si>
  <si>
    <t>ready for approval20.09.2025</t>
  </si>
  <si>
    <t>25/09/2025</t>
  </si>
  <si>
    <t>Exiting die Extruded 62 Mt</t>
  </si>
  <si>
    <t xml:space="preserve">Critical profile, Existing die 2501 has Extruded 45 Mt </t>
  </si>
  <si>
    <t>120506-2502</t>
  </si>
  <si>
    <t>Exiting die Extruded 135 tons , Pending Order 32 tons</t>
  </si>
  <si>
    <t>120508-2509</t>
  </si>
  <si>
    <t>Backup die ordering by Corrector</t>
  </si>
  <si>
    <t>Ahod urgent 2 cavtie Al baddad</t>
  </si>
  <si>
    <t xml:space="preserve">Existing die performance Not okay </t>
  </si>
  <si>
    <t>2505 mandrel crack ,  (Reommended Supplier PDTMC)</t>
  </si>
  <si>
    <t xml:space="preserve">3505 Mandrel dished and Die scrapped </t>
  </si>
  <si>
    <t>backup die ordering by Jay shankar. Got permission from AHOD</t>
  </si>
  <si>
    <t>backup die ordering by Ervie only one die washout</t>
  </si>
  <si>
    <t>Ahod no dies</t>
  </si>
  <si>
    <t>Ahod big order</t>
  </si>
  <si>
    <t>backu order Sujin</t>
  </si>
  <si>
    <t>vijeesh</t>
  </si>
  <si>
    <t>Festo India</t>
  </si>
  <si>
    <t>Gutmann</t>
  </si>
  <si>
    <t>Ahod -urgent</t>
  </si>
  <si>
    <t>Pending Order 184 Mt , (Order from PHME referance to 3508 )</t>
  </si>
  <si>
    <t>hod - urgent 2 cavities</t>
  </si>
  <si>
    <t>backup die ordering 77387 pending order</t>
  </si>
  <si>
    <t>backup die ordering  die corrector</t>
  </si>
  <si>
    <t>hod urgent</t>
  </si>
  <si>
    <t>advance innovative industries</t>
  </si>
  <si>
    <t>khk</t>
  </si>
  <si>
    <t>Schuco Middle Est</t>
  </si>
  <si>
    <t>Order Backup Die ( Schuco profile )</t>
  </si>
  <si>
    <t>Gulf Extrusions </t>
  </si>
  <si>
    <t>Order Backup Die ( 2502 &amp; 2503 Bearing Washed )</t>
  </si>
  <si>
    <t>Order Backup Die ( 2505 Mandrel deflected )</t>
  </si>
  <si>
    <t>Order Backup Die</t>
  </si>
  <si>
    <t>Order Backup Die ( 2501 Input 60 ton )</t>
  </si>
  <si>
    <t>Order Backup Die ( 3506 Input 60 ton )</t>
  </si>
  <si>
    <t>Order Backup Die ( 3501 Input 77 ton )</t>
  </si>
  <si>
    <t>Order Backup Die ( 3501 Input 151 ton )</t>
  </si>
  <si>
    <t>Order Backup Die ( 2501 Beraing Washed )</t>
  </si>
  <si>
    <t>Order Backup Die ( 2505 Input 50 ton )</t>
  </si>
  <si>
    <t>iec coating</t>
  </si>
  <si>
    <t>deepali design</t>
  </si>
  <si>
    <t>Order Backup Die ( 3501 Input 68 ton )</t>
  </si>
  <si>
    <t>Youngman</t>
  </si>
  <si>
    <t>Order Backup Die ( 2502 Input 55 ton )</t>
  </si>
  <si>
    <t>Power bar Gulf</t>
  </si>
  <si>
    <t>Order Backup Die ( 201 Input 133 ton )</t>
  </si>
  <si>
    <t>Order Backup Die ( 2505 Scraped Input 104 ton )</t>
  </si>
  <si>
    <t>Order Backup Die ( 3509 Input 107 ton )</t>
  </si>
  <si>
    <t>Backup die ordering by corrector</t>
  </si>
  <si>
    <t>Gulf Extrusions</t>
  </si>
  <si>
    <t>Al fares</t>
  </si>
  <si>
    <t xml:space="preserve">Importa </t>
  </si>
  <si>
    <t>Mr. Elias Omer</t>
  </si>
  <si>
    <t>al Baddad</t>
  </si>
  <si>
    <t>Schuco Middle East</t>
  </si>
  <si>
    <t>Order Backup Die ( PDTMC Design layout follow 030483 )</t>
  </si>
  <si>
    <t>Order Backup Die ( 3502 Input 70 ton )- Supplier - Ekstek follow the design  of 005501-3513 with Die size of 400X260</t>
  </si>
  <si>
    <t>Order Backup Die ( 201 Input 87 ton )</t>
  </si>
  <si>
    <t>Al Fares Intl</t>
  </si>
  <si>
    <t>Order Backup Die ( 606 Mandrel Deflected )</t>
  </si>
  <si>
    <t>Ramah Aluminum</t>
  </si>
  <si>
    <t>Order Backup Die ( 2501 Bearing Cracked )</t>
  </si>
  <si>
    <t>Order Backup Die ( 3501 Input 355 ton )</t>
  </si>
  <si>
    <t>Order Backup Die ( Pending order is 72 ton )</t>
  </si>
  <si>
    <t>Order Backup Die ( New Order Expected )</t>
  </si>
  <si>
    <t>Order Backup Die ( 2504 Input 56 ton )</t>
  </si>
  <si>
    <t>Order Backup Die ( 2505 Input 93 ton )</t>
  </si>
  <si>
    <t>Order Backup Die ( 205 Input 84 ton  )</t>
  </si>
  <si>
    <t>Order Backup Die ( 501 Input 70 ton )</t>
  </si>
  <si>
    <t>Order only Die plate ( Die plate details broken )</t>
  </si>
  <si>
    <t>Order Backup Die single cavity for P7 2501 Input-194 ton</t>
  </si>
  <si>
    <t>Order Backup Die ( 3504 Scrap input-83 ton )</t>
  </si>
  <si>
    <t>Order Backup Die ( 3502 input-114 ton )</t>
  </si>
  <si>
    <t>festo</t>
  </si>
  <si>
    <t>Al barary</t>
  </si>
  <si>
    <t xml:space="preserve">schuco </t>
  </si>
  <si>
    <t>Order Backup Die ( 3501 Input 132 ton Die Scrap )</t>
  </si>
  <si>
    <t>Order Backup Die ( 2507,2509 2511 Bridges Crack )</t>
  </si>
  <si>
    <t>Order Backup Die (  2507,2509 2511 Bridges Crack)</t>
  </si>
  <si>
    <t>Arabian Industrials</t>
  </si>
  <si>
    <t>Order Backup Die ( 503 input 120 ton details broken )</t>
  </si>
  <si>
    <t xml:space="preserve">Ahod P2 stopping </t>
  </si>
  <si>
    <t>HOD P2 stopping</t>
  </si>
  <si>
    <t>Ahod wefa</t>
  </si>
  <si>
    <t>backer only</t>
  </si>
  <si>
    <t>wasantha</t>
  </si>
  <si>
    <t>Ajith backup die ordering</t>
  </si>
  <si>
    <t>Order Backup Die ( 502 Input 55 ton )</t>
  </si>
  <si>
    <t>Order Backup Die ( 2503 dishead  )</t>
  </si>
  <si>
    <t>Order Backup Die (  3 cavity  )</t>
  </si>
  <si>
    <t>Order Backup Die ( 2509 Scraped )</t>
  </si>
  <si>
    <t>Order Backup Die ( 2505 Cracked input-60 ton )</t>
  </si>
  <si>
    <t>Order Backup Die ( Design same as 3513 )</t>
  </si>
  <si>
    <t>Order Backup Die ( 2 cavity for 6061 alloy )</t>
  </si>
  <si>
    <t>Linder</t>
  </si>
  <si>
    <t>Order Backup Die ( 2502 Input 51 ton )</t>
  </si>
  <si>
    <t>Order Backup Die ( 2501 input-63 ton )</t>
  </si>
  <si>
    <t>Order Backup Die ( 3504 input-70 ton )</t>
  </si>
  <si>
    <t>Veralco</t>
  </si>
  <si>
    <t xml:space="preserve">3503 Mandrel dished (64 Mt order pending ) - urgent </t>
  </si>
  <si>
    <t xml:space="preserve">501 Die plate bearing chipped off , Customer ompaint recived , Need backup die on priority </t>
  </si>
  <si>
    <t xml:space="preserve">Ahod </t>
  </si>
  <si>
    <t>backup die ordering only 1 die 89 ton corrosed</t>
  </si>
  <si>
    <t>urgent 134348 kg order pending</t>
  </si>
  <si>
    <t>604 borken. Ahod</t>
  </si>
  <si>
    <t>Ahod- 501 die not perfoming</t>
  </si>
  <si>
    <t xml:space="preserve">Ahod. Need the die in defferant layout </t>
  </si>
  <si>
    <t xml:space="preserve">Backup die ordering by corrector. </t>
  </si>
  <si>
    <t xml:space="preserve"> Gutmann</t>
  </si>
  <si>
    <t>shearwood</t>
  </si>
  <si>
    <t>Supplier Name</t>
  </si>
  <si>
    <t>Country</t>
  </si>
  <si>
    <t>Die type</t>
  </si>
  <si>
    <t>Dieshop2025</t>
  </si>
  <si>
    <t>TOTAL</t>
  </si>
  <si>
    <t>IDProfile</t>
  </si>
  <si>
    <t>IDCustomer</t>
  </si>
  <si>
    <t>Europe</t>
  </si>
  <si>
    <t>Turkiye</t>
  </si>
  <si>
    <t>China</t>
  </si>
  <si>
    <t>PENDING FOR PR</t>
  </si>
  <si>
    <t>UAE</t>
  </si>
  <si>
    <t>Alumeco A/S</t>
  </si>
  <si>
    <t>Profile Aluminium, Center Distribution</t>
  </si>
  <si>
    <t>Marouf Aluminium Co.</t>
  </si>
  <si>
    <t>Alu Mix</t>
  </si>
  <si>
    <t>0</t>
  </si>
  <si>
    <t>Pure Enterprises</t>
  </si>
  <si>
    <t>Gulf Craft</t>
  </si>
  <si>
    <t>Six Construct</t>
  </si>
  <si>
    <t>Alu Nasa ( Dubai)</t>
  </si>
  <si>
    <t>GULF EXTRUSIONS CO. (FABRICATION)</t>
  </si>
  <si>
    <t>Multiforms (L.L.C)</t>
  </si>
  <si>
    <t>Refco Metals Limited ( UK W/H)</t>
  </si>
  <si>
    <t>Alu K Group S.p.A.</t>
  </si>
  <si>
    <t>Alu Nasa</t>
  </si>
  <si>
    <t>Permasteelisa Gartner Middle East L.L.C.</t>
  </si>
  <si>
    <t>Schuco International KG</t>
  </si>
  <si>
    <t>Experts Aluminium Company</t>
  </si>
  <si>
    <t>Alico Industries Co Ltd</t>
  </si>
  <si>
    <t>Al Hamad Industrial Co.</t>
  </si>
  <si>
    <t>Leaders Aluminium Works</t>
  </si>
  <si>
    <t>Atelier 21</t>
  </si>
  <si>
    <t>Qatar Technical Aluminium</t>
  </si>
  <si>
    <t>Wahah Electrical Supply Co. of Saudi Arabia(WESCOS</t>
  </si>
  <si>
    <t>Glasswall Systems India Pvt Ltd.</t>
  </si>
  <si>
    <t>J&amp; H Emirates</t>
  </si>
  <si>
    <t>Shalaka Enterprises</t>
  </si>
  <si>
    <t>Electro Industries Co.</t>
  </si>
  <si>
    <t>Joseph Advertisers</t>
  </si>
  <si>
    <t>Mosaco Contracting</t>
  </si>
  <si>
    <t>Multi Links Systems</t>
  </si>
  <si>
    <t>Al Maidoor Metal Inds</t>
  </si>
  <si>
    <t>Al Khaleej Tents</t>
  </si>
  <si>
    <t>Mr. Pedro Machado</t>
  </si>
  <si>
    <t>National Aluminium Co</t>
  </si>
  <si>
    <t>Caravan For Signs&amp;Advertising</t>
  </si>
  <si>
    <t>Golden Century Parts Company (L.L.C)</t>
  </si>
  <si>
    <t>Craft &amp; Decor</t>
  </si>
  <si>
    <t>Al Mahd Contracting &amp; Decoration</t>
  </si>
  <si>
    <t>Middle East Insulation L.L.C</t>
  </si>
  <si>
    <t>Al Salem-York Manufacturing Co. Ltd</t>
  </si>
  <si>
    <t>Al Qantarah Aluminium &amp; Glass Contracting</t>
  </si>
  <si>
    <t>Energy Penn Ventilation Equip</t>
  </si>
  <si>
    <t>Al Nasr Technical Trading</t>
  </si>
  <si>
    <t>Al Nasr Technical Trd. Agncys</t>
  </si>
  <si>
    <t>Gulf Aluminium Co</t>
  </si>
  <si>
    <t>Al Jarsh Trading Co. L.L.C.</t>
  </si>
  <si>
    <t>Gamma Line International - FZC</t>
  </si>
  <si>
    <t>Qatar Meta Coats W.L.L.</t>
  </si>
  <si>
    <t>Nefertity Building Materials Tr.</t>
  </si>
  <si>
    <t>Aluminsteel L.L.C.</t>
  </si>
  <si>
    <t>ALUMCO  LLC</t>
  </si>
  <si>
    <t>Raghdan Trading Company</t>
  </si>
  <si>
    <t>Al Hashem Marble Co</t>
  </si>
  <si>
    <t>Golden Desert Co.</t>
  </si>
  <si>
    <t>Dimensions Trading</t>
  </si>
  <si>
    <t>Engineering Contracting Co</t>
  </si>
  <si>
    <t>Folcra Beach Industrial Co W.L.L.</t>
  </si>
  <si>
    <t>Al Fozan Metals Co</t>
  </si>
  <si>
    <t>Ramah Aluminium Factory Co</t>
  </si>
  <si>
    <t>National Aluminium Factory</t>
  </si>
  <si>
    <t>Dar Al Fonoon Aluminium</t>
  </si>
  <si>
    <t>Universal Aluminium</t>
  </si>
  <si>
    <t>The Saudi Alum (Salumco)</t>
  </si>
  <si>
    <t>Aluminium Techinical Engs Co</t>
  </si>
  <si>
    <t>Al Qasim Aluminium &amp; Glass</t>
  </si>
  <si>
    <t>Thomas Bennett Gulf Pvt Ltd</t>
  </si>
  <si>
    <t>Hyssna</t>
  </si>
  <si>
    <t>Everest Industrial Co.</t>
  </si>
  <si>
    <t>International Aluminium Co</t>
  </si>
  <si>
    <t>Emirates Precast Cons.</t>
  </si>
  <si>
    <t>Al Naboodah Laing (P) Ltd</t>
  </si>
  <si>
    <t>Cloisall Pvt Ltd</t>
  </si>
  <si>
    <t>Associated Constructions</t>
  </si>
  <si>
    <t>Al Salmiah Aluminium</t>
  </si>
  <si>
    <t>Shary Establishment</t>
  </si>
  <si>
    <t>Al Adnan Trading &amp; Contg Co.</t>
  </si>
  <si>
    <t>Al Ghurair Construction Aluminium L.L.C</t>
  </si>
  <si>
    <t>Union Industries</t>
  </si>
  <si>
    <t>Al Nahr Trading &amp; Ind Co</t>
  </si>
  <si>
    <t>Al Ammaq Establishment</t>
  </si>
  <si>
    <t>Kaidi Ebrahim Est</t>
  </si>
  <si>
    <t>Al Sari Aluminium &amp; Glass Co</t>
  </si>
  <si>
    <t>Bin Halis Aluminium &amp; Glass</t>
  </si>
  <si>
    <t>Zebian Aluminium Est.</t>
  </si>
  <si>
    <t>Archital Aluminium</t>
  </si>
  <si>
    <t>Al Hadwa Gen. Trdg.</t>
  </si>
  <si>
    <t>M. Bin Ladin Company</t>
  </si>
  <si>
    <t>Al Khaleej Metal Kitchens</t>
  </si>
  <si>
    <t>Services &amp; Trade Company</t>
  </si>
  <si>
    <t>Mehshad Ahmed Decor</t>
  </si>
  <si>
    <t>Creteprint Paving Systems Ltd</t>
  </si>
  <si>
    <t>Ajman Independent Studios</t>
  </si>
  <si>
    <t>Khansaheb Civil Engineering</t>
  </si>
  <si>
    <t>Abdullah Ali Kamal</t>
  </si>
  <si>
    <t>Planwell</t>
  </si>
  <si>
    <t>International Office Supplies</t>
  </si>
  <si>
    <t>Askuna</t>
  </si>
  <si>
    <t>Shafic Dagher Co. Ltd.</t>
  </si>
  <si>
    <t>Integra Furniture Ind.</t>
  </si>
  <si>
    <t>Middle East Aluminium</t>
  </si>
  <si>
    <t>Naji Ali Bo Srour Est</t>
  </si>
  <si>
    <t>Arab Technical Construction Co</t>
  </si>
  <si>
    <t>Rolladen Weimar</t>
  </si>
  <si>
    <t>Al Jaber Aluminium</t>
  </si>
  <si>
    <t>Teknal Aluminium &amp; Glass-Dub</t>
  </si>
  <si>
    <t>Deco Emirates</t>
  </si>
  <si>
    <t>Eta Melco Elevator Co. Llc</t>
  </si>
  <si>
    <t>Technical Engg. Technology</t>
  </si>
  <si>
    <t>Window People Co</t>
  </si>
  <si>
    <t>H.Mutabagani Est.For Aluminium</t>
  </si>
  <si>
    <t>Jazzah Aluminium Factory</t>
  </si>
  <si>
    <t>Al Aboor Aluminium</t>
  </si>
  <si>
    <t>Lifco Tech.&amp; Refrigeration Co.</t>
  </si>
  <si>
    <t>Interplast Co Ltd</t>
  </si>
  <si>
    <t>Tawfiq Al-Saleh Est.</t>
  </si>
  <si>
    <t>Farhat Aluminium Co.Ltd.</t>
  </si>
  <si>
    <t>Ectratech Trading</t>
  </si>
  <si>
    <t>Sahari Trading &amp; Import</t>
  </si>
  <si>
    <t>Ducting &amp; Servicing Co.(Dasco)</t>
  </si>
  <si>
    <t>Super Sign Co</t>
  </si>
  <si>
    <t>Dhafir Dev.&amp; Contracting.</t>
  </si>
  <si>
    <t>Al Mamary Aluminium &amp; Glass</t>
  </si>
  <si>
    <t>Taibah Kitchens Factory</t>
  </si>
  <si>
    <t>Al Adly Aluminium &amp; Glass</t>
  </si>
  <si>
    <t>Atlas Sign Systems</t>
  </si>
  <si>
    <t>Metalex Trading &amp; Cont.Co</t>
  </si>
  <si>
    <t>Thani Industries</t>
  </si>
  <si>
    <t>Steel Engineering Develpoment</t>
  </si>
  <si>
    <t>Swayeh Co Ltd.</t>
  </si>
  <si>
    <t>Kaddas Industries</t>
  </si>
  <si>
    <t>Arabian Profile Limited</t>
  </si>
  <si>
    <t>White Aluminium</t>
  </si>
  <si>
    <t>Al Tasneem Electric Cont. Co</t>
  </si>
  <si>
    <t>Sweis Aluminium</t>
  </si>
  <si>
    <t>Shanfari Aluminium</t>
  </si>
  <si>
    <t>M I Haji Trading Store Ltd</t>
  </si>
  <si>
    <t>Set Aluminium</t>
  </si>
  <si>
    <t>Bright Traffic Signs</t>
  </si>
  <si>
    <t>Exhibition Management Comm</t>
  </si>
  <si>
    <t>Al Fajer Services</t>
  </si>
  <si>
    <t>AL FAJER INFORMATION AND SERVICES</t>
  </si>
  <si>
    <t>Global Pioneer Aluminium Ind. L.L.C.</t>
  </si>
  <si>
    <t>Colt Group Limited</t>
  </si>
  <si>
    <t>Al Abbar Glass &amp; Aluminium</t>
  </si>
  <si>
    <t>Mr. Sam Diaw</t>
  </si>
  <si>
    <t>Al Jazeerah Kitchens &amp; Furniture</t>
  </si>
  <si>
    <t>BFG International</t>
  </si>
  <si>
    <t>Easy Safety</t>
  </si>
  <si>
    <t>Bin Lahej Aluminium</t>
  </si>
  <si>
    <t>Multiforms U.P.V.C Tec.(Llc)</t>
  </si>
  <si>
    <t>Pre-Plan International (Pvt) Ltd</t>
  </si>
  <si>
    <t>Schmidlin AG Emirates</t>
  </si>
  <si>
    <t>Yemen Economical Corporation</t>
  </si>
  <si>
    <t>Ahlcons India Pvt. Ltd.</t>
  </si>
  <si>
    <t>Solico Aluminium Co. (LLC)</t>
  </si>
  <si>
    <t>Craft Aluminium Company</t>
  </si>
  <si>
    <t>ARABIAN INDUSTRIES COMPANY W L L</t>
  </si>
  <si>
    <t>Tawfiq Hussain Al-Saleh Trading Co.</t>
  </si>
  <si>
    <t>Textile Sales &amp; Services</t>
  </si>
  <si>
    <t>Australian Commodity Traders Pty. Ltd.</t>
  </si>
  <si>
    <t>Vistawall International</t>
  </si>
  <si>
    <t>Prismaflex International</t>
  </si>
  <si>
    <t>Masonlite Sign Supplies</t>
  </si>
  <si>
    <t>Alu K Middle East</t>
  </si>
  <si>
    <t>Al Mezan Bldg Material Trading Co.</t>
  </si>
  <si>
    <t>Affan Building Systems L.L.C.</t>
  </si>
  <si>
    <t>Shamo Industries (T) Co.Ltd.</t>
  </si>
  <si>
    <t>Al Esra Trading Corp.</t>
  </si>
  <si>
    <t>Al Einkaz Trading &amp; Industry</t>
  </si>
  <si>
    <t>Rimal Engineering Products</t>
  </si>
  <si>
    <t>Middle East Training (Easy Stands)</t>
  </si>
  <si>
    <t>Sethi Brothers Inc.</t>
  </si>
  <si>
    <t>Morning Star Trading &amp; Manufacturing FZCO.</t>
  </si>
  <si>
    <t>Air Master</t>
  </si>
  <si>
    <t>Top Design Decor &amp; Furniture</t>
  </si>
  <si>
    <t>Walcon Marine Limited</t>
  </si>
  <si>
    <t>Specialist Services</t>
  </si>
  <si>
    <t>STS Sonderturen &amp; Sicheitstechnik GmbH</t>
  </si>
  <si>
    <t>Eduard Hueck GmbH &amp; Co. KG</t>
  </si>
  <si>
    <t>Technical Glass &amp; Aluminium Factory(LLC)</t>
  </si>
  <si>
    <t>Belgium Aluminium &amp; Glass Est.</t>
  </si>
  <si>
    <t>Universal Trading Co.</t>
  </si>
  <si>
    <t>Al Rubaidi For Aluminium &amp; Appliances</t>
  </si>
  <si>
    <t>Al Sawary Aluminium</t>
  </si>
  <si>
    <t>Glassalum ( M.E. ) Llc</t>
  </si>
  <si>
    <t>Gulf Dynamic Switchgear</t>
  </si>
  <si>
    <t>Tass Industries Wll</t>
  </si>
  <si>
    <t>Star Aluminium</t>
  </si>
  <si>
    <t>Royal Blinds (L.L.C)</t>
  </si>
  <si>
    <t>Century Glass  (L.L.C)</t>
  </si>
  <si>
    <t>Al Hareb Marine</t>
  </si>
  <si>
    <t>Floating Bridge Metal Works</t>
  </si>
  <si>
    <t>Tiger Profiles &amp; Insulation</t>
  </si>
  <si>
    <t>Rigidal</t>
  </si>
  <si>
    <t>Excel Aluminium &amp; Glass Co.</t>
  </si>
  <si>
    <t>Altadamon Aluminium Co.</t>
  </si>
  <si>
    <t>Street Scape International (LLC)</t>
  </si>
  <si>
    <t>Arab Technical Establishment</t>
  </si>
  <si>
    <t>Sougueh Express Aluminium</t>
  </si>
  <si>
    <t>Al Ghanim Industries Group</t>
  </si>
  <si>
    <t>Jet Alu</t>
  </si>
  <si>
    <t>Al Musbah Aluminium Trading Co.L.L.C(Ajman)</t>
  </si>
  <si>
    <t>Al Marri Metal Kitchens</t>
  </si>
  <si>
    <t>BFTI Fassaden-Technik</t>
  </si>
  <si>
    <t>Bosco Trading Co.LLC</t>
  </si>
  <si>
    <t>Maplin Marine Systems &amp; Services</t>
  </si>
  <si>
    <t>Technal Middle East W.L.L.</t>
  </si>
  <si>
    <t>Corpro Systems FZE DMCC</t>
  </si>
  <si>
    <t>Saidu Mohammed Glass &amp; Aluminium Trading LLC</t>
  </si>
  <si>
    <t>Khalid Ashoor Decoration</t>
  </si>
  <si>
    <t>Ets. Adnan Arakji Aluminium &amp; Glass Contractors</t>
  </si>
  <si>
    <t>Walltracts  L.L.C</t>
  </si>
  <si>
    <t>Faisal Jassim Trading Co. (L.L.C.)</t>
  </si>
  <si>
    <t>Aluma Systems International Inc.</t>
  </si>
  <si>
    <t>Three Flags General Trading &amp; Contracting Co.</t>
  </si>
  <si>
    <t>Alumco Alum Mfg Glass Co</t>
  </si>
  <si>
    <t>Al Mutlak Metal Industries</t>
  </si>
  <si>
    <t>Omni Signs</t>
  </si>
  <si>
    <t>Rsna Office Automation</t>
  </si>
  <si>
    <t>Al Manar Aluminium &amp; Glass Llc</t>
  </si>
  <si>
    <t>Princess Palace Furniture Fcty</t>
  </si>
  <si>
    <t>Emirates Exhibition</t>
  </si>
  <si>
    <t>Danway</t>
  </si>
  <si>
    <t>Power Machines</t>
  </si>
  <si>
    <t>Arash Kamal Novin Co.</t>
  </si>
  <si>
    <t>Corpro Systems FZE</t>
  </si>
  <si>
    <t>Sepalumic ( Morocco)</t>
  </si>
  <si>
    <t>Euro Aluminium Australia</t>
  </si>
  <si>
    <t>Raad Trading Est.</t>
  </si>
  <si>
    <t>Saudi Pagoda</t>
  </si>
  <si>
    <t>Mr. Marouf Tawfiq Mustafa (FASS L.L.C)</t>
  </si>
  <si>
    <t>Technical Resources</t>
  </si>
  <si>
    <t>Al Reem Aluminium Est.</t>
  </si>
  <si>
    <t>Bright Light Metal</t>
  </si>
  <si>
    <t>Kazmi Trading And Import Co.</t>
  </si>
  <si>
    <t>Hamarain And Partners Ltd</t>
  </si>
  <si>
    <t>Beiruit Aluminium</t>
  </si>
  <si>
    <t>Al Ain Fty For Metal Casting</t>
  </si>
  <si>
    <t>Lada Aluminium Factory</t>
  </si>
  <si>
    <t>Ali Miskir General Importer</t>
  </si>
  <si>
    <t>Emiral Aluminium Est.</t>
  </si>
  <si>
    <t>Hueck GmbH &amp; Co. KG</t>
  </si>
  <si>
    <t>Arabian Industrial Co. L.L.C</t>
  </si>
  <si>
    <t>Ixsa Interior Design L.L.C.</t>
  </si>
  <si>
    <t>Ixsa Trading (L.L.C.)</t>
  </si>
  <si>
    <t>Westarc Trading L.L.C.</t>
  </si>
  <si>
    <t>Seele FZE</t>
  </si>
  <si>
    <t>Indec</t>
  </si>
  <si>
    <t>EMIRAL ALUMINUIM CO. (L.L.C)</t>
  </si>
  <si>
    <t>Al Reyami Glass &amp; Aluminium (LLC)</t>
  </si>
  <si>
    <t>Hawa Middle East Fze</t>
  </si>
  <si>
    <t>Gulf Extrusions Co. ( Qatar)</t>
  </si>
  <si>
    <t>Alutec</t>
  </si>
  <si>
    <t>Kishwood Industries Co.</t>
  </si>
  <si>
    <t>ETA Windows</t>
  </si>
  <si>
    <t>Al Aydi Metal &amp; Ind. Factory</t>
  </si>
  <si>
    <t>Wisemanic Solutions Ltd.</t>
  </si>
  <si>
    <t>Fermetures 2000</t>
  </si>
  <si>
    <t>Sport Carrier Limited</t>
  </si>
  <si>
    <t>Sea Star Engineering</t>
  </si>
  <si>
    <t>KONSTRUKTIEWERKHUIZEN STAS</t>
  </si>
  <si>
    <t>Konstruktiewerk Huizen Stas</t>
  </si>
  <si>
    <t>Lindner Fassaden Gmbh</t>
  </si>
  <si>
    <t>Tadmur Roofs &amp; Pools WLL</t>
  </si>
  <si>
    <t>Sepalumic Middle East</t>
  </si>
  <si>
    <t>Construction Specialties International Inc.</t>
  </si>
  <si>
    <t>Sunmaster Nederland B.V,</t>
  </si>
  <si>
    <t>Euro Systems FZC</t>
  </si>
  <si>
    <t>Tunisie Profiles Aluminium</t>
  </si>
  <si>
    <t>Distribuidora De Alumino Industrial SA De C.U.</t>
  </si>
  <si>
    <t>Building Architectural Systems</t>
  </si>
  <si>
    <t>Almet Services Centers</t>
  </si>
  <si>
    <t>Kee Safety FZC</t>
  </si>
  <si>
    <t>Maghreb Extrusion</t>
  </si>
  <si>
    <t>Thyssenkrupp Fahrtreppen GMBH</t>
  </si>
  <si>
    <t>Famasser</t>
  </si>
  <si>
    <t>Adearest</t>
  </si>
  <si>
    <t>Ocean Rubber Factory LLC</t>
  </si>
  <si>
    <t>Gulf Extrusions ( Morroco)</t>
  </si>
  <si>
    <t>Alco Hellas SA</t>
  </si>
  <si>
    <t>Al Asfaran Steel Masonery &amp; Aluminum Smelting</t>
  </si>
  <si>
    <t>Alico Egypt</t>
  </si>
  <si>
    <t>Federal Equpiment Company</t>
  </si>
  <si>
    <t>Al Ghannam Civil Constructions</t>
  </si>
  <si>
    <t>Prisma Metal Industry LLC</t>
  </si>
  <si>
    <t>Euro Systems LLC</t>
  </si>
  <si>
    <t>Lebanese Aluminium &amp; Decoration Co. Ltd.</t>
  </si>
  <si>
    <t>Bosco Aluminium &amp; Glass Co. LLC</t>
  </si>
  <si>
    <t>Bosco Aluminium &amp; Glass Industry L.L.C</t>
  </si>
  <si>
    <t>Intermetal Ltd.</t>
  </si>
  <si>
    <t>Technical Glass &amp; Aluminium Co ( Doha)</t>
  </si>
  <si>
    <t>Cladtech - International LLC</t>
  </si>
  <si>
    <t>Senior Architectural Systems Ltd.</t>
  </si>
  <si>
    <t>Brital Limited</t>
  </si>
  <si>
    <t>Granada Metal Casting</t>
  </si>
  <si>
    <t>Yemen Italian Alum. Co. LTD.</t>
  </si>
  <si>
    <t>Eubiq Middle East FZCO</t>
  </si>
  <si>
    <t>Profils Systemes S.A.S.</t>
  </si>
  <si>
    <t>Silent Gliss Middle East</t>
  </si>
  <si>
    <t>Societe Idepro SARL</t>
  </si>
  <si>
    <t>Star Aluminium Fabricators Ltd</t>
  </si>
  <si>
    <t>Reliance Engineering Associates Pvt. Ltd.</t>
  </si>
  <si>
    <t>GHQ Armed Forces</t>
  </si>
  <si>
    <t>Heuchemer Aluminium</t>
  </si>
  <si>
    <t>INTERMETAL LLC.</t>
  </si>
  <si>
    <t>Quality Architectural Systems LLC</t>
  </si>
  <si>
    <t>Penta Aluminium</t>
  </si>
  <si>
    <t>Europ' Alu</t>
  </si>
  <si>
    <t>Mascon Construction System Pvt. Ltd</t>
  </si>
  <si>
    <t>Royal Craft</t>
  </si>
  <si>
    <t>Techno Arabia Signs</t>
  </si>
  <si>
    <t>Metallic Equipment Co.L.L.C</t>
  </si>
  <si>
    <t>Emirates Specialities Co.(LLC)</t>
  </si>
  <si>
    <t>Wahah Electrical Supply Co. of Saudi Arabia(WESCOSA)</t>
  </si>
  <si>
    <t>Hydro Building Systems International</t>
  </si>
  <si>
    <t>True Wall Specialities Pvt.ltd.</t>
  </si>
  <si>
    <t>Aura International Pvt. Ltd.</t>
  </si>
  <si>
    <t>Aavid Thermalloy India Pvt.Ltd.</t>
  </si>
  <si>
    <t>Saudi Electric Industries Co.</t>
  </si>
  <si>
    <t>Alchemation Pty</t>
  </si>
  <si>
    <t>Commodore Contracting Co. LLC</t>
  </si>
  <si>
    <t>InPro Architectural Products</t>
  </si>
  <si>
    <t>Waagner - Biro Stahlbau</t>
  </si>
  <si>
    <t>ADEXCO Ltd.</t>
  </si>
  <si>
    <t>QFZ Electronics</t>
  </si>
  <si>
    <t>Libel Dubai LLC</t>
  </si>
  <si>
    <t>KITCHENNET</t>
  </si>
  <si>
    <t>Showtex Middle East FZC</t>
  </si>
  <si>
    <t>Arenco</t>
  </si>
  <si>
    <t>Al Makateb Company Limited</t>
  </si>
  <si>
    <t>Trade Circle Tec. Inds.-Division of Wafi Industria</t>
  </si>
  <si>
    <t>Trade Circle Tec. Inds.-Division of Wafi Industrial LLC</t>
  </si>
  <si>
    <t>Al Sumait Aluminium</t>
  </si>
  <si>
    <t>Emirates Neon Signs</t>
  </si>
  <si>
    <t>Cedar Aluminium Co</t>
  </si>
  <si>
    <t>Lite.Tech.Industries</t>
  </si>
  <si>
    <t>Gulf Aluminium (Proj. Div)</t>
  </si>
  <si>
    <t>Midmac Contracting</t>
  </si>
  <si>
    <t>Al Mansouri 3b Construction</t>
  </si>
  <si>
    <t>Hunterdouglas Constn.Elements</t>
  </si>
  <si>
    <t>Ics Group, Inc.</t>
  </si>
  <si>
    <t>Jay Interiors Ltd.</t>
  </si>
  <si>
    <t>Hipco Aluminium &amp; Glass Co.</t>
  </si>
  <si>
    <t>Supra Industrial Co.Ltd</t>
  </si>
  <si>
    <t>Logistic Company Limited</t>
  </si>
  <si>
    <t>Hussain Abbas Aluminium</t>
  </si>
  <si>
    <t>Voltamp Manufacturing Co.L.L.C</t>
  </si>
  <si>
    <t>Alwan Aluminium Est</t>
  </si>
  <si>
    <t>Golf Scaffolding Factory</t>
  </si>
  <si>
    <t>Technical Supplies &amp; Services</t>
  </si>
  <si>
    <t>Al Asri Furniture &amp; Kitchens</t>
  </si>
  <si>
    <t>Onyx Industries Fzc.</t>
  </si>
  <si>
    <t>Tile Centre Limited</t>
  </si>
  <si>
    <t>GECOS FZCO</t>
  </si>
  <si>
    <t>Teuto Windows Dubai</t>
  </si>
  <si>
    <t>Al Marwan Gen. Cont. Co. LLC</t>
  </si>
  <si>
    <t>Mrc Systems Limited</t>
  </si>
  <si>
    <t>Robertson ThermoVent LLC</t>
  </si>
  <si>
    <t>Mr. Elias Omer Ali</t>
  </si>
  <si>
    <t>Zad General Trading Est.</t>
  </si>
  <si>
    <t>Al Ghafly Gen.Cont.W.L.L.</t>
  </si>
  <si>
    <t>Waagner Biro Gulf L.L.C.</t>
  </si>
  <si>
    <t>Picolite Industries (M.E) Llc</t>
  </si>
  <si>
    <t>Thyssen Schulte Gutmann Bausysteme</t>
  </si>
  <si>
    <t>Dodhys Medical Ltd FZC</t>
  </si>
  <si>
    <t>IBS Flight Cases</t>
  </si>
  <si>
    <t>Art Heir Events &amp; Exhibitions</t>
  </si>
  <si>
    <t>Taiyo Membrane Corporation (Middle East) LLC</t>
  </si>
  <si>
    <t>Sabaa Aluminium &amp; Glass Co.</t>
  </si>
  <si>
    <t>Concept Interior Decoration L.L.C.</t>
  </si>
  <si>
    <t>Alstom T&amp;D Services</t>
  </si>
  <si>
    <t>Exclusive Acrylic Middle East Ind.</t>
  </si>
  <si>
    <t>Taghleef Industries L.L.C</t>
  </si>
  <si>
    <t>Emirates Trading Agency (M &amp; E Division)</t>
  </si>
  <si>
    <t>Reem Aluminium &amp; Steel Kitchen Est.</t>
  </si>
  <si>
    <t>Kingspan Insulated Panels Manufacturing LLC</t>
  </si>
  <si>
    <t>Alutrade</t>
  </si>
  <si>
    <t>Mr. Abdul Aziz Fal</t>
  </si>
  <si>
    <t>Al Faqeer Industrial Co.</t>
  </si>
  <si>
    <t>ALUMCO Ltd</t>
  </si>
  <si>
    <t>Gotz Middle East</t>
  </si>
  <si>
    <t>Cleveland Bridge</t>
  </si>
  <si>
    <t>Kurdieh &amp; Hakim Aluminium Co.</t>
  </si>
  <si>
    <t>Saida Aluminium Trading Co</t>
  </si>
  <si>
    <t>Mosameh Al Arabid Trading Est</t>
  </si>
  <si>
    <t>Modern Cold Industrialization</t>
  </si>
  <si>
    <t>Irab Co.</t>
  </si>
  <si>
    <t>The Industrial Eng.&amp; Metal Co</t>
  </si>
  <si>
    <t>Al Habbai International General Trdg.</t>
  </si>
  <si>
    <t>Emirates Trading Est.</t>
  </si>
  <si>
    <t>Hamarain Industries</t>
  </si>
  <si>
    <t>Tracon Trading PLC</t>
  </si>
  <si>
    <t>Mr. Abdul Karim A. Abdul Razak</t>
  </si>
  <si>
    <t>Gulf Precision Metals</t>
  </si>
  <si>
    <t>Alba Tower Aluminium Factory Ltd.</t>
  </si>
  <si>
    <t>Hi-Tech Steel Industries L.L.C.</t>
  </si>
  <si>
    <t>Belhasa Metal Industires L.L.C.</t>
  </si>
  <si>
    <t>Groupe Yomar</t>
  </si>
  <si>
    <t>Pawling Corporation Std. Products</t>
  </si>
  <si>
    <t>Abu Dhabi Precast</t>
  </si>
  <si>
    <t>Asif Ghafoor Alum. &amp; Glass Contracting</t>
  </si>
  <si>
    <t>Star Wood</t>
  </si>
  <si>
    <t>Leaders Aluminium &amp; Glass Ind. LLC</t>
  </si>
  <si>
    <t>Aluplex India Pvt.Ltd.</t>
  </si>
  <si>
    <t>Al Manee Trading &amp; Industrial Corp.</t>
  </si>
  <si>
    <t>Wilcox Commercial Vehicles Limited</t>
  </si>
  <si>
    <t>Alumco Qatar W.L.L.</t>
  </si>
  <si>
    <t>Win Door di savini France</t>
  </si>
  <si>
    <t>Nefertity Aluminium DMCC</t>
  </si>
  <si>
    <t>Meral S.P.A</t>
  </si>
  <si>
    <t>Alu Market - SRL ( Chouman Group)</t>
  </si>
  <si>
    <t>Asia Tents Arena. Sdn. Bhd</t>
  </si>
  <si>
    <t>European Future Structures</t>
  </si>
  <si>
    <t>Alcoa Aluminium Deutschland Inc.</t>
  </si>
  <si>
    <t>Al Madar Factory</t>
  </si>
  <si>
    <t>Extra Fibre Glass &amp; Prefab House LLC</t>
  </si>
  <si>
    <t>Trox (U.K) Ltd</t>
  </si>
  <si>
    <t>Gemini Bldg Materials</t>
  </si>
  <si>
    <t>Verotex Gulf</t>
  </si>
  <si>
    <t>Shield Contracting Co.</t>
  </si>
  <si>
    <t>German Global Metal</t>
  </si>
  <si>
    <t>Al Ray Elect. Devices Trdg.</t>
  </si>
  <si>
    <t>Nadir FZE</t>
  </si>
  <si>
    <t>Khazanah Trading &amp; Decoration Co</t>
  </si>
  <si>
    <t>A.T.P Group Aluminium Division</t>
  </si>
  <si>
    <t>Al Bonyan For Industry &amp; commerce</t>
  </si>
  <si>
    <t>Dural System (India) Pvt. Ltd.</t>
  </si>
  <si>
    <t>Pioneer Star General Trading LLC</t>
  </si>
  <si>
    <t>Sirca International S.P.A.</t>
  </si>
  <si>
    <t>Quattro Trading Group</t>
  </si>
  <si>
    <t>Alumco U.A.E. LLC</t>
  </si>
  <si>
    <t>Gulf Aluminium Rolling Mill Co. B.S.C.</t>
  </si>
  <si>
    <t>Al Corniche Aluminium Cont. Ind.LLC</t>
  </si>
  <si>
    <t>Zebian Aluminium Trading</t>
  </si>
  <si>
    <t>A D Art Medyan Signs</t>
  </si>
  <si>
    <t>Rasti Kar Al Broz</t>
  </si>
  <si>
    <t>MBI Building Materials Trading</t>
  </si>
  <si>
    <t>Halliburton Energy Services NV</t>
  </si>
  <si>
    <t>Unisteel Scaffolding &amp; Formwork</t>
  </si>
  <si>
    <t>Hmeidani Aluminium</t>
  </si>
  <si>
    <t>Sudarsan Srinivasan</t>
  </si>
  <si>
    <t>Multi Craft</t>
  </si>
  <si>
    <t>Brustor N.V</t>
  </si>
  <si>
    <t>Bayards Aluminium Constructies B. V.</t>
  </si>
  <si>
    <t>Fikszo B.V.</t>
  </si>
  <si>
    <t>Prof Alu Gabon</t>
  </si>
  <si>
    <t>NOV PRODUCTS MIDDLE EAST - FZE</t>
  </si>
  <si>
    <t>National Oil Well</t>
  </si>
  <si>
    <t>Reynaers Middle East</t>
  </si>
  <si>
    <t>Knapen Trailers B.V.</t>
  </si>
  <si>
    <t>ALUMCO LLC</t>
  </si>
  <si>
    <t>Bayards Middle East</t>
  </si>
  <si>
    <t>Bockmann Fahrzeugwerke GmbH</t>
  </si>
  <si>
    <t>Alpha Glass LLC</t>
  </si>
  <si>
    <t>Abdulaziz Alsaghyir Commercial</t>
  </si>
  <si>
    <t>Alma Aluminium &amp; Steel</t>
  </si>
  <si>
    <t>Profils Systemes Gulf FZCO</t>
  </si>
  <si>
    <t>Coastal</t>
  </si>
  <si>
    <t>Arcal WLL</t>
  </si>
  <si>
    <t>LAKSHMI (BEMT) Building Envelope Mfq.&amp;Technologies,Inc.</t>
  </si>
  <si>
    <t>LAKSHMI (BEMT) Building Envelope Mfq &amp; Technologies,Inc.</t>
  </si>
  <si>
    <t>Glassline Industries</t>
  </si>
  <si>
    <t>Hydro Building Systems Middle East W.L.L</t>
  </si>
  <si>
    <t>Win tech Aluminium &amp; Glass Co. LLC</t>
  </si>
  <si>
    <t>Wall Technology (LLC)</t>
  </si>
  <si>
    <t>Compri Aluminium</t>
  </si>
  <si>
    <t>Lulu Kitchen World</t>
  </si>
  <si>
    <t>Gulf Engineering &amp; Supply FZC</t>
  </si>
  <si>
    <t>Green Mountain Coffee Roasters Inc.</t>
  </si>
  <si>
    <t>Orbit Engineering &amp; Construction PLC</t>
  </si>
  <si>
    <t>BEMATRIX</t>
  </si>
  <si>
    <t>Phoenix Mecano (India) Pvt.Ltd.</t>
  </si>
  <si>
    <t>COFRECO</t>
  </si>
  <si>
    <t>MIDDLE EAST TECH L.L.C</t>
  </si>
  <si>
    <t>PEXAL TECALUM CANADA</t>
  </si>
  <si>
    <t>Arac Abdul Rahim Architectural Consultants</t>
  </si>
  <si>
    <t>Australian Marine Technology</t>
  </si>
  <si>
    <t>CML Fermetures</t>
  </si>
  <si>
    <t>Intal Industries</t>
  </si>
  <si>
    <t>Om Aluminium Co.</t>
  </si>
  <si>
    <t>Cipco</t>
  </si>
  <si>
    <t>Aluminium Workshop</t>
  </si>
  <si>
    <t>Fujatech</t>
  </si>
  <si>
    <t>Al Qunaibit Alu Nat'L Est</t>
  </si>
  <si>
    <t>Al Nakheel Aluminium</t>
  </si>
  <si>
    <t>Gulf Welding Service</t>
  </si>
  <si>
    <t>Gara</t>
  </si>
  <si>
    <t>Al Taiseer Alum Factory</t>
  </si>
  <si>
    <t>Al Cornish Aluminium Cont. Ind.LLC</t>
  </si>
  <si>
    <t>Labtec</t>
  </si>
  <si>
    <t>Refregerated Tpt System</t>
  </si>
  <si>
    <t>Quebeisi Sgb</t>
  </si>
  <si>
    <t>Al Habtoor Engg Co</t>
  </si>
  <si>
    <t>Omar Awad Hafeez Al Rawas</t>
  </si>
  <si>
    <t>Al Farkad Trading Est.</t>
  </si>
  <si>
    <t>Speed Well Decor</t>
  </si>
  <si>
    <t>Nine Star Aluminium</t>
  </si>
  <si>
    <t>Tom Aluminium</t>
  </si>
  <si>
    <t>Unesia Alum. Contracting Co. LLC</t>
  </si>
  <si>
    <t>Mushtaq Technical Co. L.L.C</t>
  </si>
  <si>
    <t>Abb Ba Installation Material</t>
  </si>
  <si>
    <t>Code For Elec.&amp; Alum.Ltd</t>
  </si>
  <si>
    <t>Al Qadah Kitchen Factory</t>
  </si>
  <si>
    <t>Salehbhai Glass &amp; Aluminium Ltd.</t>
  </si>
  <si>
    <t>Arabtec Hotel Interiors</t>
  </si>
  <si>
    <t>Al Khudair Co. For Industrial &amp; Trading</t>
  </si>
  <si>
    <t>Marconi Inter-Design Co. L.L.C</t>
  </si>
  <si>
    <t>National Contracting Co.</t>
  </si>
  <si>
    <t>International House Gen.Trdg.</t>
  </si>
  <si>
    <t>Taghleef Industries SAOG</t>
  </si>
  <si>
    <t>Norran Industrial Est.</t>
  </si>
  <si>
    <t>Ster Century Middle East Fze</t>
  </si>
  <si>
    <t>Prefab Building Ind.Co</t>
  </si>
  <si>
    <t>Al Muhairi Aluminium Co.</t>
  </si>
  <si>
    <t>Trade Circle Technical Industries.-Branch of Wafi Industrial LLC</t>
  </si>
  <si>
    <t>Al Rahmah General Services</t>
  </si>
  <si>
    <t>National Aluminium Factory Co.</t>
  </si>
  <si>
    <t>Christopher Woodhead</t>
  </si>
  <si>
    <t>Mirror World</t>
  </si>
  <si>
    <t>Rmd Kwikform Middle East L.L.C.</t>
  </si>
  <si>
    <t>Alfa Aluminium Fabricators</t>
  </si>
  <si>
    <t>Fujairah Alum. Factory</t>
  </si>
  <si>
    <t>Saeed Al Mansoori Trading</t>
  </si>
  <si>
    <t>Al Fada Trdng &amp; Imp Est.</t>
  </si>
  <si>
    <t>Al Shams Alum &amp; Glass</t>
  </si>
  <si>
    <t>General Aluminium &amp; Glass Est.</t>
  </si>
  <si>
    <t>Al Rajhi Aluminium Factory</t>
  </si>
  <si>
    <t>Dorma Trading Establishment</t>
  </si>
  <si>
    <t>ISCHEBECK TITAN STEEL BARS TRADING L.L.C</t>
  </si>
  <si>
    <t>Abdullah Ali Alwakeel &amp; Brosco.</t>
  </si>
  <si>
    <t>Rainbow Aluminium</t>
  </si>
  <si>
    <t>Hawaye Aluminium</t>
  </si>
  <si>
    <t>Abu Dhabi Pipe Factory (L.L.C.)</t>
  </si>
  <si>
    <t>Secalt S.A.</t>
  </si>
  <si>
    <t>Petra Gulf L.LC.</t>
  </si>
  <si>
    <t>Intertech Vision Middle East Llc</t>
  </si>
  <si>
    <t>Christensen Gulf Services</t>
  </si>
  <si>
    <t>Quality Group Limited</t>
  </si>
  <si>
    <t>Salem &amp; Abid Trading Co. (L.L.C)</t>
  </si>
  <si>
    <t>Hi-Tech Profiles L.L.C.</t>
  </si>
  <si>
    <t>Al Deek Al Zahabi Party Service</t>
  </si>
  <si>
    <t>Al Salam Contracting</t>
  </si>
  <si>
    <t>Lange Trading Co. (L.L.C)</t>
  </si>
  <si>
    <t>Apex Insulated Panels Co. (L.L.C.)</t>
  </si>
  <si>
    <t>ALUK Building Systems Private Limited</t>
  </si>
  <si>
    <t>Energy Ind. Company L.L.C</t>
  </si>
  <si>
    <t>Abudhabi Engg &amp; Cons. Est</t>
  </si>
  <si>
    <t>Alessandro Vandelli spa</t>
  </si>
  <si>
    <t>Star Interiors Ltd</t>
  </si>
  <si>
    <t>West Aluminium</t>
  </si>
  <si>
    <t>Armon General Trading</t>
  </si>
  <si>
    <t>USTC</t>
  </si>
  <si>
    <t>Julphar Craft</t>
  </si>
  <si>
    <t>Al Nada Metal Doors &amp; Windows Making</t>
  </si>
  <si>
    <t>Juma Al Majid Concrete Products Plants</t>
  </si>
  <si>
    <t>Al Huraiz Group</t>
  </si>
  <si>
    <t>Mostafawi Carpet &amp; Curtains Est.</t>
  </si>
  <si>
    <t>Ali Moosa &amp; Sons Contracting</t>
  </si>
  <si>
    <t>Petra Aluminium Co Ltd</t>
  </si>
  <si>
    <t>United Products Ltd</t>
  </si>
  <si>
    <t>PROFITECH s.a.r.l ALUMINIUM HMEIDANI</t>
  </si>
  <si>
    <t>Camozzi Holding spa</t>
  </si>
  <si>
    <t>Gallery One</t>
  </si>
  <si>
    <t>Emirates Technotrade LLC</t>
  </si>
  <si>
    <t>Caryaire Air System Components Ltd</t>
  </si>
  <si>
    <t>Ahura Mazda Mfg Co. Pvt. Ltd</t>
  </si>
  <si>
    <t>Pneumax</t>
  </si>
  <si>
    <t>Al Ahram Metal Works Co</t>
  </si>
  <si>
    <t>Future Aluminium &amp; Steel</t>
  </si>
  <si>
    <t>Al Khaleej Metal Coat LLC</t>
  </si>
  <si>
    <t>Sky Steel System</t>
  </si>
  <si>
    <t>SDM Showtex Digital Media</t>
  </si>
  <si>
    <t>Alusteel</t>
  </si>
  <si>
    <t>Codebond Cladding L.L.C.</t>
  </si>
  <si>
    <t>Specialized Aluminium &amp; Steel Co.W.L.L</t>
  </si>
  <si>
    <t>YANTRA ALUMINIUM WINDOW SYSTEMS PRIVATE LIMITED</t>
  </si>
  <si>
    <t>ALUWOOD MENA STEEL PRODUCTS MANUFACTURING L.L.C</t>
  </si>
  <si>
    <t>Metalu Industries International</t>
  </si>
  <si>
    <t>PalNet GmbH Air Cargo Product</t>
  </si>
  <si>
    <t>Lindner Facades Ltd.</t>
  </si>
  <si>
    <t>Prolyte Products RO Srl</t>
  </si>
  <si>
    <t>Larsen &amp; Toubro Limited</t>
  </si>
  <si>
    <t>0_101</t>
  </si>
  <si>
    <t>0_102</t>
  </si>
  <si>
    <t xml:space="preserve"> Ajit India Pvt. Ltd.</t>
  </si>
  <si>
    <t>Oralco Establishment</t>
  </si>
  <si>
    <t>Bin Hussain Aluminium Factory</t>
  </si>
  <si>
    <t>Tmg Agriculture</t>
  </si>
  <si>
    <t>Hillco Aluminium</t>
  </si>
  <si>
    <t>Ahmed Al Kharusi Est</t>
  </si>
  <si>
    <t>Ckk Middle East Ltd</t>
  </si>
  <si>
    <t>Dubai Aluminium Co. Ltd</t>
  </si>
  <si>
    <t>Mohsin Haider Darwish Llc</t>
  </si>
  <si>
    <t>Taha Partitions</t>
  </si>
  <si>
    <t>Sanitart System</t>
  </si>
  <si>
    <t>EVEREST INDUSTRIAL CO. LLC.</t>
  </si>
  <si>
    <t>Dumez Co.</t>
  </si>
  <si>
    <t>Al Ghussun Glass &amp; Alum Co</t>
  </si>
  <si>
    <t>Musicbox</t>
  </si>
  <si>
    <t>Dubai Craft</t>
  </si>
  <si>
    <t>Light Incorporation</t>
  </si>
  <si>
    <t>Al Sharafia Cold Store</t>
  </si>
  <si>
    <t>Afnan Metal Craft</t>
  </si>
  <si>
    <t>Matar Humaid Mubarak Gen.Maint</t>
  </si>
  <si>
    <t>Intercare Limited</t>
  </si>
  <si>
    <t>Al Ain General Contracting Co.</t>
  </si>
  <si>
    <t>Al Musadah Glass &amp; Alu Est</t>
  </si>
  <si>
    <t>Al Rawad Kitchen Tr.Co.Llc</t>
  </si>
  <si>
    <t>Al Mohanad Traffic Co.</t>
  </si>
  <si>
    <t>Haji Mohamed Ibrahim (Rak)</t>
  </si>
  <si>
    <t>Cosmoplast Industrial Co.(Wll)</t>
  </si>
  <si>
    <t>Al Fajer Decoration &amp; Display Fittings</t>
  </si>
  <si>
    <t>Audio International Co.</t>
  </si>
  <si>
    <t>Al Talib Aluminium &amp; Glass</t>
  </si>
  <si>
    <t>Al Nawras Glass &amp; Mirrors</t>
  </si>
  <si>
    <t>Fylone Alum.&amp; Glass Products</t>
  </si>
  <si>
    <t>Booth Manufacturing</t>
  </si>
  <si>
    <t>National Cement Company</t>
  </si>
  <si>
    <t>Capital Metal Kitchen</t>
  </si>
  <si>
    <t>Sawaya Body Builders Ltd</t>
  </si>
  <si>
    <t>Limelight Sun Control Systems</t>
  </si>
  <si>
    <t>Al Garsh Aluminium</t>
  </si>
  <si>
    <t>Al Redha Trading Est</t>
  </si>
  <si>
    <t>Higher Colleges Of Technology</t>
  </si>
  <si>
    <t>Riyazah Alum.Manufacturing</t>
  </si>
  <si>
    <t>Abu Dhabi Medical Industries</t>
  </si>
  <si>
    <t>Domino</t>
  </si>
  <si>
    <t>Mr.Mohammed Al Noman</t>
  </si>
  <si>
    <t>Al Shirawi Equipment Co.Llc</t>
  </si>
  <si>
    <t>Aluminium Services Co</t>
  </si>
  <si>
    <t>Abdulrahman Al Hammad</t>
  </si>
  <si>
    <t>Triumph International Trading</t>
  </si>
  <si>
    <t>Azmir International Trad. Est.</t>
  </si>
  <si>
    <t>Fenergic Inc</t>
  </si>
  <si>
    <t>Losberger Gmbh</t>
  </si>
  <si>
    <t>Klima Delta Gmbh</t>
  </si>
  <si>
    <t>SAS Aluminium &amp; Glass</t>
  </si>
  <si>
    <t>Nefal Aluminium Product Factory</t>
  </si>
  <si>
    <t>Interfalz International Middle East LLC</t>
  </si>
  <si>
    <t>General Ceramics</t>
  </si>
  <si>
    <t>Refco Metal LLC</t>
  </si>
  <si>
    <t>Al Comij Logistics BV</t>
  </si>
  <si>
    <t>Acorn Mobility Services Ltd.</t>
  </si>
  <si>
    <t>Hilti Corporation</t>
  </si>
  <si>
    <t>Josef Gartner</t>
  </si>
  <si>
    <t>Khalid Mubarak Trading Est.</t>
  </si>
  <si>
    <t>Emirates Glass LLC</t>
  </si>
  <si>
    <t>Khansaheb Civil Engineering L.L.C.</t>
  </si>
  <si>
    <t>Sharjah Municipality</t>
  </si>
  <si>
    <t>Bosco Metal Coating Co. L.L.C.</t>
  </si>
  <si>
    <t>Otal L.L.C.</t>
  </si>
  <si>
    <t>Beijing Jangho Curtain Wall Company Limited</t>
  </si>
  <si>
    <t>Akash Enterprises</t>
  </si>
  <si>
    <t>Ryde International B.V.</t>
  </si>
  <si>
    <t>Durall Building Systems Pvt. Ltd.</t>
  </si>
  <si>
    <t>Durand Forms (India) Pvt. Ltd.</t>
  </si>
  <si>
    <t>EMDEP</t>
  </si>
  <si>
    <t>Abdulkarim Al Mannai &amp; Sons WLL</t>
  </si>
  <si>
    <t>Keurig Green Mountain, Inc.</t>
  </si>
  <si>
    <t>Aluminium Chouman</t>
  </si>
  <si>
    <t>OpenAire Inc</t>
  </si>
  <si>
    <t>OpenAire Inc.</t>
  </si>
  <si>
    <t>Al-Sandan New Factory for Steel Industries</t>
  </si>
  <si>
    <t>MC2 Audio</t>
  </si>
  <si>
    <t>Alico Kuwait For Light Industries &amp; Aluminium Co. Ltd.</t>
  </si>
  <si>
    <t>Remote Piloted Systems</t>
  </si>
  <si>
    <t>Sarco International Gen. Trd.</t>
  </si>
  <si>
    <t>Al Abbar Gen.Contracting Co.</t>
  </si>
  <si>
    <t>Sarco Aluminium</t>
  </si>
  <si>
    <t>Al Rasheed Aluminium &amp; Glass</t>
  </si>
  <si>
    <t>Al Rasheed House Factory</t>
  </si>
  <si>
    <t>ADCOM Military Industries</t>
  </si>
  <si>
    <t>Ocean Aluminium</t>
  </si>
  <si>
    <t>Al Sadek Inds &amp; Trading Co.</t>
  </si>
  <si>
    <t>Ras Al Khaimah Plastics</t>
  </si>
  <si>
    <t>Mannai Trading</t>
  </si>
  <si>
    <t>Al Ali Aluminium &amp; Glass</t>
  </si>
  <si>
    <t>Belal Aluminium</t>
  </si>
  <si>
    <t>Khalid Aluminium</t>
  </si>
  <si>
    <t>Giant Reinforced Plastic Inds</t>
  </si>
  <si>
    <t>Abensal Establishment</t>
  </si>
  <si>
    <t>Aluglass</t>
  </si>
  <si>
    <t>Abou Nabil Est</t>
  </si>
  <si>
    <t>Johnsonco Steel Fabricating</t>
  </si>
  <si>
    <t>Pioneer Aluminium</t>
  </si>
  <si>
    <t>Tehalit S.A.R.L</t>
  </si>
  <si>
    <t>Al Jamea Industries</t>
  </si>
  <si>
    <t>Al Turath Aluminium Factory</t>
  </si>
  <si>
    <t>Fiobco Manufacturing Llc</t>
  </si>
  <si>
    <t>Al Omania</t>
  </si>
  <si>
    <t>Lamprell</t>
  </si>
  <si>
    <t>Al Arabi Aluminium-Shj</t>
  </si>
  <si>
    <t>Orly Cooling Est</t>
  </si>
  <si>
    <t>Greenline Interiors</t>
  </si>
  <si>
    <t>Alma Glass Plant</t>
  </si>
  <si>
    <t>Emirates Neon CO LLC</t>
  </si>
  <si>
    <t>Medi L.L.C.  Concrete Specialists</t>
  </si>
  <si>
    <t>Technal Middle East W.L.L (Projects)</t>
  </si>
  <si>
    <t>Mr. Colin Norman</t>
  </si>
  <si>
    <t>A.M. Trading Co. L.L.C.</t>
  </si>
  <si>
    <t>Tristar Infratech Enterprises</t>
  </si>
  <si>
    <t>Arabian Aluminium Co. LLC - FEA Joint  Venture Project</t>
  </si>
  <si>
    <t>Al Jazira Metal Industries Co. LLC</t>
  </si>
  <si>
    <t>Tecon Ltd.</t>
  </si>
  <si>
    <t>Naoura Aluminium And Glass Est</t>
  </si>
  <si>
    <t>Mandrin For Aluminim</t>
  </si>
  <si>
    <t>Exact Sign</t>
  </si>
  <si>
    <t>Khabane Gueye</t>
  </si>
  <si>
    <t>Friendship Business Group PLC</t>
  </si>
  <si>
    <t>Accurate Turning Workshop</t>
  </si>
  <si>
    <t>Prospec Specialities ( Middle East)</t>
  </si>
  <si>
    <t>Takand International aluminium LLC</t>
  </si>
  <si>
    <t>Offix For Engineering Projects</t>
  </si>
  <si>
    <t>Nutek PTC Sngapore Ltd.</t>
  </si>
  <si>
    <t>Van Campen Industries B.V</t>
  </si>
  <si>
    <t>Madar Aluminium Fabrication Division - SAMA</t>
  </si>
  <si>
    <t>J R Industries Ltd.</t>
  </si>
  <si>
    <t>Hydro Building Systems Middle East FZE</t>
  </si>
  <si>
    <t>Orient Aluminium</t>
  </si>
  <si>
    <t>Titgemeyer GmbH &amp; Co. KG</t>
  </si>
  <si>
    <t>Structure Flex M.E</t>
  </si>
  <si>
    <t>New Line Arts</t>
  </si>
  <si>
    <t>Al Kaenat Eng. &amp; Hydraulic</t>
  </si>
  <si>
    <t>Royal Boats Industries</t>
  </si>
  <si>
    <t>Techno Shade LLC</t>
  </si>
  <si>
    <t>Burjuman</t>
  </si>
  <si>
    <t>Al Madina Purification of Potable Water (LLC)</t>
  </si>
  <si>
    <t>Qatar Technology for Aluminium &amp; Steel Co.W.L.L.</t>
  </si>
  <si>
    <t>Industrial Development Kingdom Group( IDK)</t>
  </si>
  <si>
    <t>Fenergic Quebec</t>
  </si>
  <si>
    <t>Gujarat Metal Cast Industries Limited</t>
  </si>
  <si>
    <t>Shining Star Trading &amp; Contg.</t>
  </si>
  <si>
    <t>Al Ikhtiar</t>
  </si>
  <si>
    <t>OpenAire Sales Inc</t>
  </si>
  <si>
    <t>Open Aire Inc.</t>
  </si>
  <si>
    <t>Altair Industrial Technologies Pvt.Ltd.</t>
  </si>
  <si>
    <t>Bait Al Nokhada Tents &amp; Fabric Shade Factory LLC</t>
  </si>
  <si>
    <t>La'ala Al-Kuwait</t>
  </si>
  <si>
    <t>Service Aluminium Nash Pvt. Ltd.,</t>
  </si>
  <si>
    <t>Malrox</t>
  </si>
  <si>
    <t>VANCOUVER INTERIORS LLC</t>
  </si>
  <si>
    <t>Renson Ventilation NV</t>
  </si>
  <si>
    <t>Space Matters Contracting L.L.C</t>
  </si>
  <si>
    <t>Arabian Aluminium Co. Ltd (Alumco Ltd)</t>
  </si>
  <si>
    <t>Lindner Group KG</t>
  </si>
  <si>
    <t>Doka Middle East</t>
  </si>
  <si>
    <t>Altrad</t>
  </si>
  <si>
    <t>Industrial Metal Unit ( IMU)</t>
  </si>
  <si>
    <t>Sealine Electromechanical Cont. LLC</t>
  </si>
  <si>
    <t>Sac Factory For Metal &amp; Wood Industry</t>
  </si>
  <si>
    <t>Emirates Tents Co. L.L.C.</t>
  </si>
  <si>
    <t>Al Fanar Aluminium</t>
  </si>
  <si>
    <t>Abdul Rahim Architectural Consultants</t>
  </si>
  <si>
    <t>Skyclimber</t>
  </si>
  <si>
    <t>Al Qiyadiyah Engineering Industries Co.</t>
  </si>
  <si>
    <t>M/s. Shristi Hotel Pvt. Ltd</t>
  </si>
  <si>
    <t>Enersul Limited Partnership</t>
  </si>
  <si>
    <t>GREEN FILTERS</t>
  </si>
  <si>
    <t>Al Ranan Aluminium &amp; Glass Cont. LLC</t>
  </si>
  <si>
    <t>Halliburton Drill Bits and Services</t>
  </si>
  <si>
    <t>ALUMCO SAL</t>
  </si>
  <si>
    <t>Dormakaba Gulf FZE</t>
  </si>
  <si>
    <t>DWO Overkappingen</t>
  </si>
  <si>
    <t>SAS Fabric Industries LLC</t>
  </si>
  <si>
    <t>Majed Ahmed Bldg. Mat. Tr. Est.</t>
  </si>
  <si>
    <t>Deepali Design &amp; Exhibits Pvt.ltd.</t>
  </si>
  <si>
    <t>Technical Links For Metals</t>
  </si>
  <si>
    <t>Alupro Building Systems Pvt. Ltd.</t>
  </si>
  <si>
    <t>Jera-Metall-Zweigniederlassung der AMARI Metall GmbH</t>
  </si>
  <si>
    <t>Larsen &amp; Toubro Limited-Precision Engineering and Systems</t>
  </si>
  <si>
    <t>Obex Systems Ltd.</t>
  </si>
  <si>
    <t>Hunter Douglas Europe B.V</t>
  </si>
  <si>
    <t>Al Nakheel Agriculture &amp; Trading W.L.L.</t>
  </si>
  <si>
    <t>Solarlux GmbH</t>
  </si>
  <si>
    <t>Katilink Alum. &amp; Metal Industries</t>
  </si>
  <si>
    <t>Ssun Infra</t>
  </si>
  <si>
    <t>Fractal Systems FZCO</t>
  </si>
  <si>
    <t>AVI Worldwide Pvt.Ltd</t>
  </si>
  <si>
    <t>Spectra Arts</t>
  </si>
  <si>
    <t>Smaili Contracting Est</t>
  </si>
  <si>
    <t>Abu Hussain Co. L.L.C.</t>
  </si>
  <si>
    <t>Inexco Innovations LLC</t>
  </si>
  <si>
    <t>Alphatronics</t>
  </si>
  <si>
    <t>E S C Building Materials Trading Co. L.L.C</t>
  </si>
  <si>
    <t>SETAL MARBLES IND. FACTORY LLC.</t>
  </si>
  <si>
    <t>Aluminium Technology Auxiliary Industries</t>
  </si>
  <si>
    <t>AHK International</t>
  </si>
  <si>
    <t>Reynaers Aluminium Pvt. Ltd.</t>
  </si>
  <si>
    <t>Goelst NL B.V.</t>
  </si>
  <si>
    <t>AIL Industries Co Ltd</t>
  </si>
  <si>
    <t>Overseas AST Co. LLC</t>
  </si>
  <si>
    <t>Sea line Marine Services FZE</t>
  </si>
  <si>
    <t>Balaji Corporation</t>
  </si>
  <si>
    <t>Quality Aluminium &amp; Glass Trading</t>
  </si>
  <si>
    <t>Seven Seas Services</t>
  </si>
  <si>
    <t>Angel Facade Engineers Pvt. Ltd.</t>
  </si>
  <si>
    <t>Doors &amp; Doors Systems (I) Pvt. Ltd.</t>
  </si>
  <si>
    <t>AL FARES INTERNATIONAL TENTS SOLE PROPRIETORSHIP LLC - FOREIGN OWNERSHIP</t>
  </si>
  <si>
    <t>Al Fares Intl. Tents</t>
  </si>
  <si>
    <t>ALFARES INTERNATIONAL TENTS L.L.C</t>
  </si>
  <si>
    <t>Lamis Metal Works</t>
  </si>
  <si>
    <t>City Insulation and Refrigeration</t>
  </si>
  <si>
    <t>Dummy</t>
  </si>
  <si>
    <t>Qatar Aluminium Extrusion Co.(QALEX)</t>
  </si>
  <si>
    <t>XS PLATFORMS B.V.</t>
  </si>
  <si>
    <t>Qovans Industrie</t>
  </si>
  <si>
    <t>Nova Machinery LLC.</t>
  </si>
  <si>
    <t>Facade One Systems Pvt.Ltd.</t>
  </si>
  <si>
    <t>National Aluminium And Steel</t>
  </si>
  <si>
    <t>Durall Systems India Pvt.Ltd.</t>
  </si>
  <si>
    <t>ILLUMINATI</t>
  </si>
  <si>
    <t>Allarch India Pvt.Ltd.</t>
  </si>
  <si>
    <t>Satya Habitat Pvt.Ltd.</t>
  </si>
  <si>
    <t>Bait Al Nokhada Tents</t>
  </si>
  <si>
    <t>Al Sahel Contracting Company LLC.</t>
  </si>
  <si>
    <t>Sahara Marine Services L.L.C</t>
  </si>
  <si>
    <t>Balaji Corporation Pvt.Ltd.</t>
  </si>
  <si>
    <t>Bluescope Distribution Pty Ltd</t>
  </si>
  <si>
    <t>Hafele India Pvt.Ltd.</t>
  </si>
  <si>
    <t>Prime Metal Craft L.L.C.</t>
  </si>
  <si>
    <t>Haroon Eng. Mat. Marketing Co. LLC</t>
  </si>
  <si>
    <t>Flowline Mechanical Engineering FZC</t>
  </si>
  <si>
    <t>Al Mawarid Gen. Cont. Co. L.L.C</t>
  </si>
  <si>
    <t>FEDERAL TRANSFORMERS COMPANY LLC BRANCH 1</t>
  </si>
  <si>
    <t>Kingseng Aluminium Australia Pty Ltd</t>
  </si>
  <si>
    <t>Al Murzem Trading Agencies</t>
  </si>
  <si>
    <t>Isel Germany AG</t>
  </si>
  <si>
    <t>Bin Ham North Ocean Elevators LLC</t>
  </si>
  <si>
    <t>BAWABAT AL SHOROOQ TECHNICAL WORKS LLC</t>
  </si>
  <si>
    <t>Marshall Network Crew Event Management LLC</t>
  </si>
  <si>
    <t>The Heart of Europe</t>
  </si>
  <si>
    <t>Freedom Screens India LLP</t>
  </si>
  <si>
    <t>Gulf Extrusions-Industrial Branch LLC</t>
  </si>
  <si>
    <t>Dubai Metal Industries</t>
  </si>
  <si>
    <t>SACO Technologies Inc.</t>
  </si>
  <si>
    <t>4223627LH</t>
  </si>
  <si>
    <t>4224798LH</t>
  </si>
  <si>
    <t>6113593LH</t>
  </si>
  <si>
    <t>4224246LH</t>
  </si>
  <si>
    <t>91591LH</t>
  </si>
  <si>
    <t>2926776RH</t>
  </si>
  <si>
    <t>4224316 RH</t>
  </si>
  <si>
    <t>10000580RH</t>
  </si>
  <si>
    <t>1742839LH</t>
  </si>
  <si>
    <t>1739610LH</t>
  </si>
  <si>
    <t>1744662LH</t>
  </si>
  <si>
    <t>1744663RH</t>
  </si>
  <si>
    <t>10030357LH</t>
  </si>
  <si>
    <t>1740103RH</t>
  </si>
  <si>
    <t>4223624RH</t>
  </si>
  <si>
    <t>2228261LH</t>
  </si>
  <si>
    <t>4223363RH</t>
  </si>
  <si>
    <t>4223625LH</t>
  </si>
  <si>
    <t>4224247RH</t>
  </si>
  <si>
    <t>6113559 LH</t>
  </si>
  <si>
    <t>10030356RH</t>
  </si>
  <si>
    <t>1740102LH</t>
  </si>
  <si>
    <t>10036534LH</t>
  </si>
  <si>
    <t>2926775LH</t>
  </si>
  <si>
    <t>2228263RH</t>
  </si>
  <si>
    <t>91592RH</t>
  </si>
  <si>
    <t>4223628LH</t>
  </si>
  <si>
    <t>1742840RH</t>
  </si>
  <si>
    <t>10026446LH</t>
  </si>
  <si>
    <t>10036535RH</t>
  </si>
  <si>
    <t>4224353RH</t>
  </si>
  <si>
    <t>4224799RH</t>
  </si>
  <si>
    <t>4224370LH</t>
  </si>
  <si>
    <t>6114277RH</t>
  </si>
  <si>
    <t>4223623LH</t>
  </si>
  <si>
    <t>4223629RH</t>
  </si>
  <si>
    <t>1705314RH</t>
  </si>
  <si>
    <t>4224315 LH</t>
  </si>
  <si>
    <t>10030358RH</t>
  </si>
  <si>
    <t>4224352LH</t>
  </si>
  <si>
    <t>4223362LH</t>
  </si>
  <si>
    <t>1744735LH</t>
  </si>
  <si>
    <t>10026449RH</t>
  </si>
  <si>
    <t>6113594RH</t>
  </si>
  <si>
    <t>10029618LH</t>
  </si>
  <si>
    <t>1705313LH</t>
  </si>
  <si>
    <t>1744736RH</t>
  </si>
  <si>
    <t>10029619RH</t>
  </si>
  <si>
    <t>6114293LH</t>
  </si>
  <si>
    <t>4223622RH</t>
  </si>
  <si>
    <t>6113558RH</t>
  </si>
  <si>
    <t>6114276LH</t>
  </si>
  <si>
    <t>4223626RH</t>
  </si>
  <si>
    <t>1739609RH</t>
  </si>
  <si>
    <t>4224371RH</t>
  </si>
  <si>
    <t>6114292RH</t>
  </si>
  <si>
    <t>10030355LH</t>
  </si>
  <si>
    <t>10000581LH</t>
  </si>
  <si>
    <t>6113559LH</t>
  </si>
  <si>
    <t>4224316RH</t>
  </si>
  <si>
    <t>4224315LH</t>
  </si>
  <si>
    <t>European Aluminium and Glass LLC</t>
  </si>
  <si>
    <t>Metal Land World Co. (L.L.C)</t>
  </si>
  <si>
    <t>Maharashtra Aluminium &amp; Alloys Pvt.Ltd.</t>
  </si>
  <si>
    <t>AL MAWARID BLDG.METALIC CONST.IND.CO.LLC.</t>
  </si>
  <si>
    <t>Hawraa Aluminium</t>
  </si>
  <si>
    <t>Contract Glaziers</t>
  </si>
  <si>
    <t>ALCOB Window Solutions</t>
  </si>
  <si>
    <t>Automech Engineering Solutions</t>
  </si>
  <si>
    <t>Triangle Marine Services</t>
  </si>
  <si>
    <t>ABC Imaging FZ - LLC</t>
  </si>
  <si>
    <t>Sanabel Aluminium Co.</t>
  </si>
  <si>
    <t>Zebian Aluminium and Glass Ind. LLC.</t>
  </si>
  <si>
    <t>Hunter Douglas Gulf LLC</t>
  </si>
  <si>
    <t>Chaudhry Doors Industry L.L.C</t>
  </si>
  <si>
    <t>Supersonic Aluminium (L.L.C)</t>
  </si>
  <si>
    <t>Aluglasstech L.L.C.</t>
  </si>
  <si>
    <t>Mega View Building Contracting LLC</t>
  </si>
  <si>
    <t>Majestic Marine Engg. LLC</t>
  </si>
  <si>
    <t>Nash Robotics &amp; Automation Pvt.Ltd.</t>
  </si>
  <si>
    <t>Sobha Hartland and Contracting LLC</t>
  </si>
  <si>
    <t>Airwellcare HVAC Systems Fze</t>
  </si>
  <si>
    <t>Tamani General Contracting L.L.C.</t>
  </si>
  <si>
    <t>Austrian Aluminium &amp; Glass</t>
  </si>
  <si>
    <t>Manar Al Omran Formwork &amp; Scaffolding</t>
  </si>
  <si>
    <t>Glassline Industries SAL</t>
  </si>
  <si>
    <t>International Tentnology Corp</t>
  </si>
  <si>
    <t>Stretch ME</t>
  </si>
  <si>
    <t>SOBHA FACADES IND LLC OPC - RAK Branch</t>
  </si>
  <si>
    <t>Q-railing Europe GmbH &amp; Co. KG</t>
  </si>
  <si>
    <t>ARCHaus SARL</t>
  </si>
  <si>
    <t>MJ BUILDING MATERIALS TRADING DMCC</t>
  </si>
  <si>
    <t>Al Talib Electromechanical &amp; Metal Works LLC</t>
  </si>
  <si>
    <t>Maher Bin Hindi Al Harbi Al Khaleejiah Group</t>
  </si>
  <si>
    <t>GeoCore</t>
  </si>
  <si>
    <t>Alufab Aluminium &amp; Glass Cont. LLC</t>
  </si>
  <si>
    <t>Inventure Metal Products Industries</t>
  </si>
  <si>
    <t>Tractel Secalt S.A.</t>
  </si>
  <si>
    <t>Active Green Products</t>
  </si>
  <si>
    <t>Active Green Window Solutions</t>
  </si>
  <si>
    <t>INSULUX Metal industries LLC</t>
  </si>
  <si>
    <t>3S Lighting Solutions</t>
  </si>
  <si>
    <t>Smart Dimensions Partitions L.L.C.</t>
  </si>
  <si>
    <t>Al Senegal Alum. &amp; Glass Cont.</t>
  </si>
  <si>
    <t>EFP Middle East Product L.L.C</t>
  </si>
  <si>
    <t>Motive Aluminium &amp; Glass Industries L.L.C.</t>
  </si>
  <si>
    <t>The National Factory for Aluminium Developing</t>
  </si>
  <si>
    <t>ELIO ALUMINIUM FABRICATOR</t>
  </si>
  <si>
    <t>Emirates Global Aluminium</t>
  </si>
  <si>
    <t>Facade One International Pvt.Ltd.</t>
  </si>
  <si>
    <t>National Aluminium (Lootah Group)</t>
  </si>
  <si>
    <t>Kraker Trailers B.V.</t>
  </si>
  <si>
    <t>NSCO Bldg. Cont</t>
  </si>
  <si>
    <t>Alulegna Metal Industries LLC</t>
  </si>
  <si>
    <t>FORTIS EASY PANEL FOR PRECAST BUILDING MANUFACTURING CO. L.L.C</t>
  </si>
  <si>
    <t>Consort Middle East (LLC)</t>
  </si>
  <si>
    <t>Fiobco Factory LLC</t>
  </si>
  <si>
    <t>Auria Solutions Ltd.</t>
  </si>
  <si>
    <t>MHS Building Systems</t>
  </si>
  <si>
    <t>Al Watany Aluminium &amp; Carpentering Factory</t>
  </si>
  <si>
    <t>Dreco Middle East</t>
  </si>
  <si>
    <t>Fortis Precast Building Manufacturing LLC</t>
  </si>
  <si>
    <t>Glasshus Facades Ltd</t>
  </si>
  <si>
    <t>RAC Aluminum Factory</t>
  </si>
  <si>
    <t>Evolution Live Events Management L.L.C</t>
  </si>
  <si>
    <t>Al Damam Building Maint Est.</t>
  </si>
  <si>
    <t>The Total Office LLC</t>
  </si>
  <si>
    <t>Aluminium Trade Centre</t>
  </si>
  <si>
    <t>Ahmed Saleh Kaki Sons Co</t>
  </si>
  <si>
    <t>Fassada Systems BV</t>
  </si>
  <si>
    <t>BEMCO-GS JV RCCPP12</t>
  </si>
  <si>
    <t>GRACILI MINIMAL SYSTEMS L.L.C</t>
  </si>
  <si>
    <t>Terramilano Facades Trading DWC LLC</t>
  </si>
  <si>
    <t>ALUMIL Middle East DMCC</t>
  </si>
  <si>
    <t>AA Metals Inc.</t>
  </si>
  <si>
    <t>Profine GmbH</t>
  </si>
  <si>
    <t>LCK Metall</t>
  </si>
  <si>
    <t>KNAPP AG</t>
  </si>
  <si>
    <t>Samuel, Son &amp; Co.</t>
  </si>
  <si>
    <t>SUSPA GmbH</t>
  </si>
  <si>
    <t>WINDOWS LAJEUNESSE</t>
  </si>
  <si>
    <t>STABILA Messgerate Gustav Ullrich GmbH</t>
  </si>
  <si>
    <t>Kogel Trailer GmbH</t>
  </si>
  <si>
    <t>Atelier 3D Mania SRL</t>
  </si>
  <si>
    <t>Al Sanani Blinds Industries L.L.C.</t>
  </si>
  <si>
    <t>MIGUA Middle East FZE</t>
  </si>
  <si>
    <t>Impact Construction Systems</t>
  </si>
  <si>
    <t>Rapid Aluminium</t>
  </si>
  <si>
    <t>Gami Air Conditioners Manufacturing Company LLC</t>
  </si>
  <si>
    <t>CALIDUS LLC</t>
  </si>
  <si>
    <t>Profine GmbH International Profile Group</t>
  </si>
  <si>
    <t>Lindner Middle East L.L.C.</t>
  </si>
  <si>
    <t>Thyssen Krupp Schulte GmbH</t>
  </si>
  <si>
    <t>AL BAYAN INTERNATIONAL TRADING L L C</t>
  </si>
  <si>
    <t>Superbar Middle East FZC</t>
  </si>
  <si>
    <t>Euroline GmbH Friedrich Schlichte</t>
  </si>
  <si>
    <t>Pongratz Trailer - Group GmbH</t>
  </si>
  <si>
    <t>LUMAX Energy</t>
  </si>
  <si>
    <t>Aerocompact GmbH</t>
  </si>
  <si>
    <t>EXTAL ALUMINIUM PTY.LTD.</t>
  </si>
  <si>
    <t>APPLE ALUMINIUM</t>
  </si>
  <si>
    <t>Arafa Metal Contracting L.L.C</t>
  </si>
  <si>
    <t>Youngman India Pvt.Ltd</t>
  </si>
  <si>
    <t>BlueScope Flat Steel Products</t>
  </si>
  <si>
    <t>Pongratz s.r.o</t>
  </si>
  <si>
    <t>TUR International FZCO</t>
  </si>
  <si>
    <t>OSE Industries</t>
  </si>
  <si>
    <t>Durkopp</t>
  </si>
  <si>
    <t>Nice Metal Trading Ltd.</t>
  </si>
  <si>
    <t>ACTUALL INNOMOTIVE INTERNATIONAL B.V.</t>
  </si>
  <si>
    <t>Tawazun Precision Inds.</t>
  </si>
  <si>
    <t>Netcap International BV</t>
  </si>
  <si>
    <t>Mextru Ltd</t>
  </si>
  <si>
    <t>CF128CWA</t>
  </si>
  <si>
    <t>6419280_B0</t>
  </si>
  <si>
    <t>CF405A</t>
  </si>
  <si>
    <t>CF244A</t>
  </si>
  <si>
    <t>120045V30L0-68898</t>
  </si>
  <si>
    <t>120046V30L0-68898</t>
  </si>
  <si>
    <t>120041V30L0-64770</t>
  </si>
  <si>
    <t>CF243A</t>
  </si>
  <si>
    <t>CF241A</t>
  </si>
  <si>
    <t>CF114A</t>
  </si>
  <si>
    <t>120047V30L0-88852</t>
  </si>
  <si>
    <t>CFP909</t>
  </si>
  <si>
    <t>A910FAB</t>
  </si>
  <si>
    <t>090080-L1886</t>
  </si>
  <si>
    <t>120209-L1995</t>
  </si>
  <si>
    <t>07510029A</t>
  </si>
  <si>
    <t>090081-L1886</t>
  </si>
  <si>
    <t>070004L3600</t>
  </si>
  <si>
    <t>050040-L1995</t>
  </si>
  <si>
    <t>9104660-BW-4</t>
  </si>
  <si>
    <t>Facilities And  Logistics SRL</t>
  </si>
  <si>
    <t>120577-L1000MM</t>
  </si>
  <si>
    <t>CFP601275A</t>
  </si>
  <si>
    <t>090377-(1)</t>
  </si>
  <si>
    <t>9104660-BW-2</t>
  </si>
  <si>
    <t>CFP60765A</t>
  </si>
  <si>
    <t>090373-(1)</t>
  </si>
  <si>
    <t>120576-L1000MM</t>
  </si>
  <si>
    <t>120208-L1995</t>
  </si>
  <si>
    <t>07510031A</t>
  </si>
  <si>
    <t>CF464A</t>
  </si>
  <si>
    <t>A910FAB1</t>
  </si>
  <si>
    <t>07510034B</t>
  </si>
  <si>
    <t>07510030A</t>
  </si>
  <si>
    <t>07510035B</t>
  </si>
  <si>
    <t>07510032A</t>
  </si>
  <si>
    <t>090427L2540</t>
  </si>
  <si>
    <t>9104660-BW-7</t>
  </si>
  <si>
    <t>090431L2060</t>
  </si>
  <si>
    <t>051078-L1749</t>
  </si>
  <si>
    <t>090585-L1031-6</t>
  </si>
  <si>
    <t>051078-L997</t>
  </si>
  <si>
    <t>051078-L1608</t>
  </si>
  <si>
    <t>051078-L1800</t>
  </si>
  <si>
    <t>070020-L2300</t>
  </si>
  <si>
    <t>051078-L1375</t>
  </si>
  <si>
    <t>051078-L1185</t>
  </si>
  <si>
    <t>051078-L1514</t>
  </si>
  <si>
    <t>050075-L940</t>
  </si>
  <si>
    <t>051078-L1655</t>
  </si>
  <si>
    <t>051078-L1091</t>
  </si>
  <si>
    <t>051078-L1279</t>
  </si>
  <si>
    <t>051078-L1420</t>
  </si>
  <si>
    <t>051078-L950</t>
  </si>
  <si>
    <t>051078-L1467</t>
  </si>
  <si>
    <t>051078-L1138</t>
  </si>
  <si>
    <t>051078-L1326</t>
  </si>
  <si>
    <t>120672-L550</t>
  </si>
  <si>
    <t>051078-L1702</t>
  </si>
  <si>
    <t>051078-L1561</t>
  </si>
  <si>
    <t>051078-L1232</t>
  </si>
  <si>
    <t>090585-L536</t>
  </si>
  <si>
    <t>051078-L1044</t>
  </si>
  <si>
    <t>07510041A</t>
  </si>
  <si>
    <t>CF431&amp;A</t>
  </si>
  <si>
    <t>S1023378</t>
  </si>
  <si>
    <t>Mersen France SB S.A.S</t>
  </si>
  <si>
    <t>6425983_C0</t>
  </si>
  <si>
    <t>6426062_A0</t>
  </si>
  <si>
    <t>090500-L3754</t>
  </si>
  <si>
    <t>GF10-31-L7620</t>
  </si>
  <si>
    <t>6425987_C0</t>
  </si>
  <si>
    <t>6606662_B0</t>
  </si>
  <si>
    <t>6602160_B0</t>
  </si>
  <si>
    <t>6427986_00</t>
  </si>
  <si>
    <t>6426057_A0</t>
  </si>
  <si>
    <t>6426058_A0</t>
  </si>
  <si>
    <t>6612440_01</t>
  </si>
  <si>
    <t>A062_004</t>
  </si>
  <si>
    <t>CF430&amp;A</t>
  </si>
  <si>
    <t>OD25X1-6-427L</t>
  </si>
  <si>
    <t>ALSPEC</t>
  </si>
  <si>
    <t>6425992_C0</t>
  </si>
  <si>
    <t>6425982_C0</t>
  </si>
  <si>
    <t>6425984_C0</t>
  </si>
  <si>
    <t>6426475_00</t>
  </si>
  <si>
    <t>6426061_A0</t>
  </si>
  <si>
    <t>6425986_C0</t>
  </si>
  <si>
    <t>6427987_00</t>
  </si>
  <si>
    <t>6425985_C0</t>
  </si>
  <si>
    <t>GF10-31-L6706</t>
  </si>
  <si>
    <t>6425992_D0</t>
  </si>
  <si>
    <t>6426197_B0</t>
  </si>
  <si>
    <t>6426196_B0</t>
  </si>
  <si>
    <t>6425987_D0</t>
  </si>
  <si>
    <t>6425993_D0</t>
  </si>
  <si>
    <t>6425986_D0</t>
  </si>
  <si>
    <t>6425985_D0</t>
  </si>
  <si>
    <t>6426058_B0</t>
  </si>
  <si>
    <t>6425982_D0</t>
  </si>
  <si>
    <t>212005-14</t>
  </si>
  <si>
    <t>6425983_D0</t>
  </si>
  <si>
    <t>212005-2</t>
  </si>
  <si>
    <t>07510034C</t>
  </si>
  <si>
    <t>A061-005</t>
  </si>
  <si>
    <t>65MM P4</t>
  </si>
  <si>
    <t>212005-10</t>
  </si>
  <si>
    <t>9C61-007</t>
  </si>
  <si>
    <t>LRX-350-YT1250-001-V07</t>
  </si>
  <si>
    <t>6425984_D0</t>
  </si>
  <si>
    <t>A335-006</t>
  </si>
  <si>
    <t>212005-7</t>
  </si>
  <si>
    <t>212005-13</t>
  </si>
  <si>
    <t>212005-3</t>
  </si>
  <si>
    <t>LRX-350-YT1250-002-V07</t>
  </si>
  <si>
    <t>6426057_B0</t>
  </si>
  <si>
    <t>A001-002</t>
  </si>
  <si>
    <t>212005-1</t>
  </si>
  <si>
    <t>07510032B</t>
  </si>
  <si>
    <t>07510035C</t>
  </si>
  <si>
    <t>ALUM0010</t>
  </si>
  <si>
    <t>07510029B</t>
  </si>
  <si>
    <t>Hymer GmbH &amp; Co. KG</t>
  </si>
  <si>
    <t>090431-L2390</t>
  </si>
  <si>
    <t>07510038B</t>
  </si>
  <si>
    <t>07510030B</t>
  </si>
  <si>
    <t>120474-L2440</t>
  </si>
  <si>
    <t>Love Aluminium (UK Profile Components Ltd)</t>
  </si>
  <si>
    <t>07510038A</t>
  </si>
  <si>
    <t>OCF462</t>
  </si>
  <si>
    <t>090123-L2750</t>
  </si>
  <si>
    <t>DL-5-L3480</t>
  </si>
  <si>
    <t>090430-L2060</t>
  </si>
  <si>
    <t>120173-L1000</t>
  </si>
  <si>
    <t>090577-L6000</t>
  </si>
  <si>
    <t>120671-L5000</t>
  </si>
  <si>
    <t>120655-L6000</t>
  </si>
  <si>
    <t>6426196_A0</t>
  </si>
  <si>
    <t>6426197-A0</t>
  </si>
  <si>
    <t>6612536_00</t>
  </si>
  <si>
    <t>6425993_CO</t>
  </si>
  <si>
    <t>120670-L289</t>
  </si>
  <si>
    <t>6613057_00</t>
  </si>
  <si>
    <t>120654-L6000</t>
  </si>
  <si>
    <t>90009171_00</t>
  </si>
  <si>
    <t>090422-L2060</t>
  </si>
  <si>
    <t>T461M-10</t>
  </si>
  <si>
    <t>120173-L1910</t>
  </si>
  <si>
    <t>050075-L965-2</t>
  </si>
  <si>
    <t>120173-L850</t>
  </si>
  <si>
    <t>T462M-15</t>
  </si>
  <si>
    <t>CF630-L6500</t>
  </si>
  <si>
    <t>T461M-14</t>
  </si>
  <si>
    <t>07510040C</t>
  </si>
  <si>
    <t>T462M-17</t>
  </si>
  <si>
    <t>090422-L2390</t>
  </si>
  <si>
    <t>T462M-5</t>
  </si>
  <si>
    <t>6612440_A0</t>
  </si>
  <si>
    <t>T462M-14</t>
  </si>
  <si>
    <t>120672-L750</t>
  </si>
  <si>
    <t>07510036B</t>
  </si>
  <si>
    <t>ASK100</t>
  </si>
  <si>
    <t>010004-L2300</t>
  </si>
  <si>
    <t>120475L2360</t>
  </si>
  <si>
    <t>9104660 - BW - 1</t>
  </si>
  <si>
    <t>T462M - 3</t>
  </si>
  <si>
    <t>090431-L2060</t>
  </si>
  <si>
    <t>07510037A</t>
  </si>
  <si>
    <t>Best Gulf Cladding LLC</t>
  </si>
  <si>
    <t>Decent Aluminium &amp; Glass Tr. LLC</t>
  </si>
  <si>
    <t>Amzan Middle East</t>
  </si>
  <si>
    <t>Danube Building Materials FZCO (Dubai branch)</t>
  </si>
  <si>
    <t>Alumil Misr For Trading &amp; Manufacturing</t>
  </si>
  <si>
    <t>Easy Access Co Ltd</t>
  </si>
  <si>
    <t>A336-008</t>
  </si>
  <si>
    <t>Junior Kuehlkoerper GmbH</t>
  </si>
  <si>
    <t>Scaffolding Construction Establishment -SCAFFCO</t>
  </si>
  <si>
    <t>Classinox Metal Industries LLC</t>
  </si>
  <si>
    <t>Advanced Metal Works Fzco</t>
  </si>
  <si>
    <t>beMatrix HQ</t>
  </si>
  <si>
    <t>Interstage</t>
  </si>
  <si>
    <t>ETEM SA</t>
  </si>
  <si>
    <t>LEDA ALUMINIUM PTY LTD</t>
  </si>
  <si>
    <t>Al Orouba Metallic Const Ind LLC</t>
  </si>
  <si>
    <t>AJ Design</t>
  </si>
  <si>
    <t>City Palace Furniture LLC</t>
  </si>
  <si>
    <t>Lallubhai Amichand Limited</t>
  </si>
  <si>
    <t>RAM Metal Industries LLC</t>
  </si>
  <si>
    <t>RR Busduct Power Distribution Equipment Manufacturing LLC</t>
  </si>
  <si>
    <t>Right Source</t>
  </si>
  <si>
    <t>General Aluminium &amp; Glass Aloma Co. LLC</t>
  </si>
  <si>
    <t>A305-002</t>
  </si>
  <si>
    <t>Innovative Glass and Aluminium L.L.C</t>
  </si>
  <si>
    <t>Trench Oil-Field Equipments Trading LLC</t>
  </si>
  <si>
    <t>System Contracting Co.</t>
  </si>
  <si>
    <t>Dubaitech Metal Industries LLC</t>
  </si>
  <si>
    <t>Siraj International Aluminium &amp; Glass LLC</t>
  </si>
  <si>
    <t>Mahindra and Mahindra Ltd.</t>
  </si>
  <si>
    <t>SSC-212959-9P001</t>
  </si>
  <si>
    <t>SSC-212959-10P001</t>
  </si>
  <si>
    <t>SSC-212960-9P001</t>
  </si>
  <si>
    <t>SSC-214686-3P001</t>
  </si>
  <si>
    <t>SSC-212960-8P001</t>
  </si>
  <si>
    <t>SSC-212959-7P001</t>
  </si>
  <si>
    <t>SSC-212960-10P001</t>
  </si>
  <si>
    <t>SSC-212960-7P001</t>
  </si>
  <si>
    <t>SSC-212959-8P001</t>
  </si>
  <si>
    <t>SSC-214686-4P001</t>
  </si>
  <si>
    <t>SSC-214686-5P001</t>
  </si>
  <si>
    <t>SSC-214686-6P001</t>
  </si>
  <si>
    <t>White Aluminum Enterprises LLC</t>
  </si>
  <si>
    <t>Mamlakat Al Qima Trading Co.</t>
  </si>
  <si>
    <t>Advanced Industries Group</t>
  </si>
  <si>
    <t>Cassia and Lesko ME FZ-LLC</t>
  </si>
  <si>
    <t>GULF CRAFT INC CO LLC</t>
  </si>
  <si>
    <t>SSC-220057-3P001-01</t>
  </si>
  <si>
    <t>SSC-220057-2P001-01</t>
  </si>
  <si>
    <t>SSC-220057-1P001-01</t>
  </si>
  <si>
    <t>SSC-220057-6P001-01</t>
  </si>
  <si>
    <t>SSC-220057-7P001-01</t>
  </si>
  <si>
    <t>SSC-220057-4P001-01</t>
  </si>
  <si>
    <t>SSC-220057-5P001-01</t>
  </si>
  <si>
    <t>Stars Glass and Aluminium Co.</t>
  </si>
  <si>
    <t>TOPMET LIGHT Klosowicz Wisniewski i Wspolnik Sp.j.</t>
  </si>
  <si>
    <t>705209-A</t>
  </si>
  <si>
    <t>Five StarAluminium &amp; Glass LLC</t>
  </si>
  <si>
    <t>W00115</t>
  </si>
  <si>
    <t>CENTRE PART SPJ 50-100</t>
  </si>
  <si>
    <t>SIDE ELEMENT SPJ 50-100</t>
  </si>
  <si>
    <t>90009171_A0</t>
  </si>
  <si>
    <t>BEAVER GULF CONTRACTING LLC</t>
  </si>
  <si>
    <t>OTIC Particion India Pvt.Ltd.</t>
  </si>
  <si>
    <t>METASOL S.A.L</t>
  </si>
  <si>
    <t>SSC-211636P002</t>
  </si>
  <si>
    <t>SSC-211636P001</t>
  </si>
  <si>
    <t>SSC-211635P001</t>
  </si>
  <si>
    <t>SSC-211635P003</t>
  </si>
  <si>
    <t>SSC-211635P002</t>
  </si>
  <si>
    <t>EXTRUTEC GMBH</t>
  </si>
  <si>
    <t>Capital Aluminium Extrusions Ltd. (CAPALEX)</t>
  </si>
  <si>
    <t>Knest Manufacturers LLP</t>
  </si>
  <si>
    <t>GeoCore Engineering Coring Services Co</t>
  </si>
  <si>
    <t>Al Fahad Tiles &amp; Mosaic Factory (Marble Div.)</t>
  </si>
  <si>
    <t>Mohammad Riaz &amp; Partner Co. LLC</t>
  </si>
  <si>
    <t>168240-050-00-18</t>
  </si>
  <si>
    <t>168220-050-00-18</t>
  </si>
  <si>
    <t>168220-025-00-18</t>
  </si>
  <si>
    <t>SSC601196P001</t>
  </si>
  <si>
    <t>SSC601191P001</t>
  </si>
  <si>
    <t>SSC601192P001</t>
  </si>
  <si>
    <t>SSC601200P001</t>
  </si>
  <si>
    <t>SSC601195P001</t>
  </si>
  <si>
    <t>SSC601199P001</t>
  </si>
  <si>
    <t>SSC-212948-1</t>
  </si>
  <si>
    <t>SSC-212950-2</t>
  </si>
  <si>
    <t>SSC-212950-3</t>
  </si>
  <si>
    <t>SSC-212950-1</t>
  </si>
  <si>
    <t>SSC-212948-3</t>
  </si>
  <si>
    <t>SSC-212948-2</t>
  </si>
  <si>
    <t>Cosign NV</t>
  </si>
  <si>
    <t>SSC-212008-2P001-01</t>
  </si>
  <si>
    <t>SSC-212008-1P001-01</t>
  </si>
  <si>
    <t>SSC-212008-5P001-01</t>
  </si>
  <si>
    <t>SSC-212008-4P001-01</t>
  </si>
  <si>
    <t>SSC-212008-3P001-01</t>
  </si>
  <si>
    <t>SSC-212008-7P001-01</t>
  </si>
  <si>
    <t>SSC-212008-6P001-01</t>
  </si>
  <si>
    <t>SSC-212008-14P001-01</t>
  </si>
  <si>
    <t>SSC-212008-10P001-01</t>
  </si>
  <si>
    <t>SSC-212008-12P001-01</t>
  </si>
  <si>
    <t>SSC-212008-17P001-01</t>
  </si>
  <si>
    <t>SSC-212008-8P001-01</t>
  </si>
  <si>
    <t>SSC-212008-16P001-01</t>
  </si>
  <si>
    <t>SSC-212008-11P001-01</t>
  </si>
  <si>
    <t>SSC-212008-15P001-01</t>
  </si>
  <si>
    <t>SSC-212008-13P001-01</t>
  </si>
  <si>
    <t>SSC-212008-19P001-01</t>
  </si>
  <si>
    <t>SSC-212008-9P001-01</t>
  </si>
  <si>
    <t>SSC-212008-23P001-01</t>
  </si>
  <si>
    <t>origin Doors and Windows</t>
  </si>
  <si>
    <t>Coastal Trading &amp; Cont. Co.LLC</t>
  </si>
  <si>
    <t>Made Engineered</t>
  </si>
  <si>
    <t>26393DIA14X25MM</t>
  </si>
  <si>
    <t>SSC-220793-1P001-01</t>
  </si>
  <si>
    <t>SSC-220793-3P001-01</t>
  </si>
  <si>
    <t>SSC-220793-2P001-01</t>
  </si>
  <si>
    <t>SSC-220793-4P001-01</t>
  </si>
  <si>
    <t>168220-050-00-00</t>
  </si>
  <si>
    <t>SSC-212005-12P001</t>
  </si>
  <si>
    <t>SSC-212005-13P001</t>
  </si>
  <si>
    <t>SSC-212005-11P001</t>
  </si>
  <si>
    <t>SSC-212005-17P001</t>
  </si>
  <si>
    <t>SSC-212005-16P001</t>
  </si>
  <si>
    <t>SSC-212005-24P001</t>
  </si>
  <si>
    <t>SSC-212005-23P001</t>
  </si>
  <si>
    <t>SSC-212005-14P001</t>
  </si>
  <si>
    <t>SSC-212005-1P001</t>
  </si>
  <si>
    <t>SSC-212005-3P001</t>
  </si>
  <si>
    <t>SSC-212005-9P001</t>
  </si>
  <si>
    <t>SSC-212005-10P001</t>
  </si>
  <si>
    <t>SSC-212005-8P001</t>
  </si>
  <si>
    <t>SSC-212005-6P001</t>
  </si>
  <si>
    <t>SSC-212005-7P001</t>
  </si>
  <si>
    <t>SSC-212005-4P001</t>
  </si>
  <si>
    <t>SSC-212005-5P001</t>
  </si>
  <si>
    <t>SSC-212959-13P001</t>
  </si>
  <si>
    <t>SSC-212007P001</t>
  </si>
  <si>
    <t>SSC-212008-31P001</t>
  </si>
  <si>
    <t>SSC-212008-22P001</t>
  </si>
  <si>
    <t>SSC-212008-20P001</t>
  </si>
  <si>
    <t>SSC-212008-32P001</t>
  </si>
  <si>
    <t>SSC-212008-21P001</t>
  </si>
  <si>
    <t>Al-Azizia Projects Factory Aluminium Co.</t>
  </si>
  <si>
    <t>ACROBOX Building Materials Trading LLC</t>
  </si>
  <si>
    <t>ACROBOX Building Skins &amp; Facades</t>
  </si>
  <si>
    <t>ACROBOX INC.</t>
  </si>
  <si>
    <t>Hillpoint Interior Decorations</t>
  </si>
  <si>
    <t>BMI Trailers</t>
  </si>
  <si>
    <t>Hormann Middle East and Africa FZE</t>
  </si>
  <si>
    <t>MULTISCALE ALUMINIUM &amp; METAL INDUSTRIES L.L.C</t>
  </si>
  <si>
    <t>AL SHIRAWI EQUIPMENT CO. LLC</t>
  </si>
  <si>
    <t>Emirates Metal Industries Co. LLC</t>
  </si>
  <si>
    <t>Insight Solutions General Trading LLC.</t>
  </si>
  <si>
    <t>Powerdeal</t>
  </si>
  <si>
    <t>168210-050-00-28</t>
  </si>
  <si>
    <t>168410-050-00-28</t>
  </si>
  <si>
    <t>168230-050-00-28</t>
  </si>
  <si>
    <t>168140-050-00-18</t>
  </si>
  <si>
    <t>168140-050-00-28</t>
  </si>
  <si>
    <t>301-62903-01</t>
  </si>
  <si>
    <t>301-58234-03</t>
  </si>
  <si>
    <t>301-58242-03</t>
  </si>
  <si>
    <t>301-58224-03</t>
  </si>
  <si>
    <t>301-58237-03</t>
  </si>
  <si>
    <t>301-58243-03</t>
  </si>
  <si>
    <t>301-58235-03</t>
  </si>
  <si>
    <t>301-58236-03</t>
  </si>
  <si>
    <t>301-58244-03</t>
  </si>
  <si>
    <t>301-62707-01</t>
  </si>
  <si>
    <t>301-58245-03</t>
  </si>
  <si>
    <t>301-58220-03</t>
  </si>
  <si>
    <t>301-62901-01</t>
  </si>
  <si>
    <t>301-62902-01</t>
  </si>
  <si>
    <t>301-58225-03</t>
  </si>
  <si>
    <t>301-58182-03</t>
  </si>
  <si>
    <t>Desert Line</t>
  </si>
  <si>
    <t>SSC-206592-1P001-01</t>
  </si>
  <si>
    <t>SSC-206585-1P001-01</t>
  </si>
  <si>
    <t>SSC-206589-1P001-01</t>
  </si>
  <si>
    <t>SSC-206528-1P001-01</t>
  </si>
  <si>
    <t>SSC-206572-1P001-01</t>
  </si>
  <si>
    <t>SSC-206566-1P001-01</t>
  </si>
  <si>
    <t>SSC-206574-1P001-01</t>
  </si>
  <si>
    <t>SSC-206577-1P001-01</t>
  </si>
  <si>
    <t>SSC-206583-1P001-01</t>
  </si>
  <si>
    <t>SSC-206569-1P001-01</t>
  </si>
  <si>
    <t>SSC-206564-1P001-01</t>
  </si>
  <si>
    <t>SSC-206559-1P001-01</t>
  </si>
  <si>
    <t>SSC-206555-1P001-01</t>
  </si>
  <si>
    <t>SSC-206580-1P001-01</t>
  </si>
  <si>
    <t>Spantech International SA</t>
  </si>
  <si>
    <t>Eurofix B.V.</t>
  </si>
  <si>
    <t>Alcomij Logistics B.V.</t>
  </si>
  <si>
    <t>168240-025-00-18</t>
  </si>
  <si>
    <t>168240-050-00-00</t>
  </si>
  <si>
    <t>Comenza Railing</t>
  </si>
  <si>
    <t>Petra Aluminum Metal Manufacturing LLC</t>
  </si>
  <si>
    <t>SSC-212008-40P001-01</t>
  </si>
  <si>
    <t>SSC-212008-41P001-01</t>
  </si>
  <si>
    <t>SSC-212008-34P001-01</t>
  </si>
  <si>
    <t>SSC-212008-33P001-01</t>
  </si>
  <si>
    <t>SSC-212008-27P001-01</t>
  </si>
  <si>
    <t>SSC-212008-28P001-01</t>
  </si>
  <si>
    <t>SSC-212008-30P001-01</t>
  </si>
  <si>
    <t>SSC-212008-29P001</t>
  </si>
  <si>
    <t>SSC-212007-2P001-01</t>
  </si>
  <si>
    <t>SSC-212008-26P001-01</t>
  </si>
  <si>
    <t>Edelinfinite Systems Private Limited</t>
  </si>
  <si>
    <t>SSC-212948-4P001-01</t>
  </si>
  <si>
    <t>SSC-212950-4P001-01</t>
  </si>
  <si>
    <t>SSC-212950-7P001-01</t>
  </si>
  <si>
    <t>SSC-212950-6P001-01</t>
  </si>
  <si>
    <t>SSC-212948-5P001-01</t>
  </si>
  <si>
    <t>SSC-212948-6P001-01</t>
  </si>
  <si>
    <t>SSC-212950-5P001-01</t>
  </si>
  <si>
    <t>SSC-212948-7P001-01</t>
  </si>
  <si>
    <t>Maars Partitioning Systems B.V.</t>
  </si>
  <si>
    <t>W00114-1</t>
  </si>
  <si>
    <t>W00115-1</t>
  </si>
  <si>
    <t>Drillplus-Coring Solutions</t>
  </si>
  <si>
    <t>D073689-00</t>
  </si>
  <si>
    <t>Italian Aluglass Systems Ltd company</t>
  </si>
  <si>
    <t>Sixty82</t>
  </si>
  <si>
    <t>Helidex Offshore LLC</t>
  </si>
  <si>
    <t>SSC-212005-29P001-01</t>
  </si>
  <si>
    <t>SSC-212005-22P001-01</t>
  </si>
  <si>
    <t>SSC-212005-25P001-01</t>
  </si>
  <si>
    <t>SSC-212005-21P001-01</t>
  </si>
  <si>
    <t>SSC-212005-19P001-01</t>
  </si>
  <si>
    <t>SSC-212005-20P001-01</t>
  </si>
  <si>
    <t>SSC-212005-8P001-01</t>
  </si>
  <si>
    <t>SSC-212005-7P001-01</t>
  </si>
  <si>
    <t>SSC-212005-13P001-01</t>
  </si>
  <si>
    <t>SSC-212005-6P001-01</t>
  </si>
  <si>
    <t>SSC-212005-2P001-01</t>
  </si>
  <si>
    <t>SSC-212005-4P001-01</t>
  </si>
  <si>
    <t>SSC-212005-3P001-01</t>
  </si>
  <si>
    <t>SSC-212005-5P001-01</t>
  </si>
  <si>
    <t>ITB Nigeria Limited Succursale Benin</t>
  </si>
  <si>
    <t>168245-060-00</t>
  </si>
  <si>
    <t>168220-060-00-00</t>
  </si>
  <si>
    <t>168240-060-00-18</t>
  </si>
  <si>
    <t>168220-060-00-18</t>
  </si>
  <si>
    <t>168240-060-00-00</t>
  </si>
  <si>
    <t>Romeo Interiors Factory LLC</t>
  </si>
  <si>
    <t>Al Maham Al Sareeaa Building Cont</t>
  </si>
  <si>
    <t>SSC-212414-10P001-01</t>
  </si>
  <si>
    <t>SSC-212414-11P001-01</t>
  </si>
  <si>
    <t>SSC-212414-9P001-01</t>
  </si>
  <si>
    <t>SSC-212414-12P001-01</t>
  </si>
  <si>
    <t>SSC-212414-7P001-01</t>
  </si>
  <si>
    <t>SSC-212414-3P001-01</t>
  </si>
  <si>
    <t>SSC-212414-6P001-01</t>
  </si>
  <si>
    <t>SSC-205193P001-01</t>
  </si>
  <si>
    <t>SSC-205195P001-01</t>
  </si>
  <si>
    <t>SSC-212414-8P001-01</t>
  </si>
  <si>
    <t>SSC-205189P001-01</t>
  </si>
  <si>
    <t>SSC-212413P007-01</t>
  </si>
  <si>
    <t>SSC-205194P001-01</t>
  </si>
  <si>
    <t>SSC-212413P006-01</t>
  </si>
  <si>
    <t>SSC-212413P008-01</t>
  </si>
  <si>
    <t>SSC-212413P003-01</t>
  </si>
  <si>
    <t>SSC-205192P001-01</t>
  </si>
  <si>
    <t>SSC-205186P001-01</t>
  </si>
  <si>
    <t>SSC-205187P001-01</t>
  </si>
  <si>
    <t>SSC-205188P001-01</t>
  </si>
  <si>
    <t>GAFCO WOOD INDUSTRIES LLC</t>
  </si>
  <si>
    <t>Adamet Niemet</t>
  </si>
  <si>
    <t>Lines Industries</t>
  </si>
  <si>
    <t>Fischer FZE</t>
  </si>
  <si>
    <t>Energreen Solutions</t>
  </si>
  <si>
    <t>Tiger Group</t>
  </si>
  <si>
    <t>ROYAL TENT TENTS IND . L.L.C</t>
  </si>
  <si>
    <t>Alufit B.V.</t>
  </si>
  <si>
    <t>Delina Happy Family Ltd.</t>
  </si>
  <si>
    <t>Sherwood Windows Limited</t>
  </si>
  <si>
    <t>Covers in Play Inc</t>
  </si>
  <si>
    <t>SSC-223143-11P001-01</t>
  </si>
  <si>
    <t>SSC-223143-12P001-01</t>
  </si>
  <si>
    <t>SSC-223143-10P001-01</t>
  </si>
  <si>
    <t>SSC-223143-7P001-01</t>
  </si>
  <si>
    <t>SSC-223143-8P001-01</t>
  </si>
  <si>
    <t>SSC-223143-9P001-01</t>
  </si>
  <si>
    <t>SSC-223143-6P001-01</t>
  </si>
  <si>
    <t>SSC-223143-5P001-01</t>
  </si>
  <si>
    <t>SSC-223143-2P001-01</t>
  </si>
  <si>
    <t>SSC-223143-1P001-01</t>
  </si>
  <si>
    <t>SSC-212005-33P001-01</t>
  </si>
  <si>
    <t>SSC-212008-45P001-01</t>
  </si>
  <si>
    <t>SSC-212005-35P001-01</t>
  </si>
  <si>
    <t>SSC-212005-34P001-01</t>
  </si>
  <si>
    <t>SSC-212008-44P001-01</t>
  </si>
  <si>
    <t>SSC-212008-42P001-01</t>
  </si>
  <si>
    <t>SSC-212008-43P001-01</t>
  </si>
  <si>
    <t>SSC-212005-32P001-01</t>
  </si>
  <si>
    <t>SSC-212005-31P001-01</t>
  </si>
  <si>
    <t>212005-30P001-01</t>
  </si>
  <si>
    <t>CLS Automotive Technologies</t>
  </si>
  <si>
    <t>SLS Production Equipment LLC</t>
  </si>
  <si>
    <t>SSC-201251P001-03</t>
  </si>
  <si>
    <t>SSC-204589P002-01</t>
  </si>
  <si>
    <t>SSC-204591P001-01</t>
  </si>
  <si>
    <t>SSC-204589P001-01</t>
  </si>
  <si>
    <t>SSC-204593P001-01</t>
  </si>
  <si>
    <t>SSC-201252P001-03</t>
  </si>
  <si>
    <t>SSC-204592P001-01</t>
  </si>
  <si>
    <t>SSC-204590P001-01</t>
  </si>
  <si>
    <t>SSC-204590P002-01</t>
  </si>
  <si>
    <t>SSC-204594P001-01</t>
  </si>
  <si>
    <t>N15234-L1669</t>
  </si>
  <si>
    <t>SSC-212005-1P001-01</t>
  </si>
  <si>
    <t>SSC-212005-24P001-01</t>
  </si>
  <si>
    <t>SSC-212005-9P001-01</t>
  </si>
  <si>
    <t>SSC-212005-39P001-01</t>
  </si>
  <si>
    <t>SSC-212005-23P001-01</t>
  </si>
  <si>
    <t>SSC-212005-36P001-01</t>
  </si>
  <si>
    <t>SSC-212005-11P001-01</t>
  </si>
  <si>
    <t>SSC-212005-16P001-01</t>
  </si>
  <si>
    <t>SSC-212005-12P001-01</t>
  </si>
  <si>
    <t>SSC-212005-37P001-01</t>
  </si>
  <si>
    <t>SSC-212005-38P001-01</t>
  </si>
  <si>
    <t>SSC-212005-17P001-01</t>
  </si>
  <si>
    <t>SSC-212007P001-01</t>
  </si>
  <si>
    <t>Proteus Engineered</t>
  </si>
  <si>
    <t>RNT MACLAREN INDUSTRIES W.L.L.</t>
  </si>
  <si>
    <t>SSC-212008-22P001-01</t>
  </si>
  <si>
    <t>SSC-212008-21P001-01</t>
  </si>
  <si>
    <t>SSC-212008-20P001-01</t>
  </si>
  <si>
    <t>SSC-212008-31P001-01</t>
  </si>
  <si>
    <t>SSC-212008-49P001-01</t>
  </si>
  <si>
    <t>SSC-212008-50P001-01</t>
  </si>
  <si>
    <t>SSC-212008-47P001-01</t>
  </si>
  <si>
    <t>SSC-212008-48P001-01</t>
  </si>
  <si>
    <t>SSC-212008-32P001-01</t>
  </si>
  <si>
    <t>SSC-212008-46P001-01</t>
  </si>
  <si>
    <t>Aerloc Industries Ltd.</t>
  </si>
  <si>
    <t>Enjay Engineering Services</t>
  </si>
  <si>
    <t>ELSEWEDY ELECTRIC for Electrical Products S.A.E</t>
  </si>
  <si>
    <t>Worthington Cylinders GmbH</t>
  </si>
  <si>
    <t>National Aluminium &amp; Steel Factory (GINCO)</t>
  </si>
  <si>
    <t>ECO PERGOLA TECHNICAL SERVICES L.L.C</t>
  </si>
  <si>
    <t>ALCEO Design and Engineering</t>
  </si>
  <si>
    <t>Aluminium Technik Weissenburg GmbH</t>
  </si>
  <si>
    <t>ESC AL SHARAFI STEEL LLC</t>
  </si>
  <si>
    <t>BU GRAPHENE TECHNOLOGY &amp; INNOVATION</t>
  </si>
  <si>
    <t>SSC601193</t>
  </si>
  <si>
    <t>SSC-221443-1</t>
  </si>
  <si>
    <t>SSC601195</t>
  </si>
  <si>
    <t>SSC601194</t>
  </si>
  <si>
    <t>SSC601196</t>
  </si>
  <si>
    <t>SSC601197</t>
  </si>
  <si>
    <t>SSC-221446-1</t>
  </si>
  <si>
    <t>SSC601198</t>
  </si>
  <si>
    <t>SSC601199</t>
  </si>
  <si>
    <t>SSC601200</t>
  </si>
  <si>
    <t>PEL CURTAIN SYSTEMS TRADING L.L.C</t>
  </si>
  <si>
    <t>MBM</t>
  </si>
  <si>
    <t>Becha Plast</t>
  </si>
  <si>
    <t>RD06-01-801</t>
  </si>
  <si>
    <t>RD06-01-501</t>
  </si>
  <si>
    <t>RD06-01-701</t>
  </si>
  <si>
    <t>SSC-221434-1P001</t>
  </si>
  <si>
    <t>SSC601190P001</t>
  </si>
  <si>
    <t>SSC601189P001</t>
  </si>
  <si>
    <t>Lindner Contracting LLC.</t>
  </si>
  <si>
    <t>Elsewedy Transformers</t>
  </si>
  <si>
    <t>1105880-1</t>
  </si>
  <si>
    <t>1105880-2</t>
  </si>
  <si>
    <t>1105880-3</t>
  </si>
  <si>
    <t>1105880-4</t>
  </si>
  <si>
    <t>1105880-5</t>
  </si>
  <si>
    <t>1105880-6</t>
  </si>
  <si>
    <t>AW 5049</t>
  </si>
  <si>
    <t>1088655-1</t>
  </si>
  <si>
    <t>1088655-2</t>
  </si>
  <si>
    <t>1088655-3</t>
  </si>
  <si>
    <t>1088655-4</t>
  </si>
  <si>
    <t>1088655-5</t>
  </si>
  <si>
    <t>1088655-6</t>
  </si>
  <si>
    <t>1088655-7</t>
  </si>
  <si>
    <t>301-28510-02</t>
  </si>
  <si>
    <t>301-28511-02</t>
  </si>
  <si>
    <t>301-28527-02</t>
  </si>
  <si>
    <t>ALUMLIGHT PRODUCTION LTD</t>
  </si>
  <si>
    <t>Triple H Construction, Inc</t>
  </si>
  <si>
    <t>1090377-1</t>
  </si>
  <si>
    <t>1090377-2</t>
  </si>
  <si>
    <t>1090377-3</t>
  </si>
  <si>
    <t>1090377-4</t>
  </si>
  <si>
    <t>1090377-6</t>
  </si>
  <si>
    <t>1090377-8</t>
  </si>
  <si>
    <t>1119920-1</t>
  </si>
  <si>
    <t>1119920-2</t>
  </si>
  <si>
    <t>1119920-3</t>
  </si>
  <si>
    <t>1119920-4</t>
  </si>
  <si>
    <t>1119920-5</t>
  </si>
  <si>
    <t>1119920-6</t>
  </si>
  <si>
    <t>1090377-5</t>
  </si>
  <si>
    <t>1090377-7</t>
  </si>
  <si>
    <t>1119920-7</t>
  </si>
  <si>
    <t>1065448-1</t>
  </si>
  <si>
    <t>1065448-3</t>
  </si>
  <si>
    <t>1065448-2</t>
  </si>
  <si>
    <t>1065448-4</t>
  </si>
  <si>
    <t>1065448-5</t>
  </si>
  <si>
    <t>1065448-6</t>
  </si>
  <si>
    <t>1065448-7</t>
  </si>
  <si>
    <t>1065448-8</t>
  </si>
  <si>
    <t>1065448-9</t>
  </si>
  <si>
    <t>1065463-4</t>
  </si>
  <si>
    <t>1065463-3</t>
  </si>
  <si>
    <t>1065463-1</t>
  </si>
  <si>
    <t>1065463-2</t>
  </si>
  <si>
    <t>1065463-5</t>
  </si>
  <si>
    <t>1065463-6</t>
  </si>
  <si>
    <t>1065463-7</t>
  </si>
  <si>
    <t>1069371-1</t>
  </si>
  <si>
    <t>1069371-2</t>
  </si>
  <si>
    <t>1069371-3</t>
  </si>
  <si>
    <t>1069371-4</t>
  </si>
  <si>
    <t>1069371-5</t>
  </si>
  <si>
    <t>1069371-6</t>
  </si>
  <si>
    <t>1069371-7</t>
  </si>
  <si>
    <t>1127535-8</t>
  </si>
  <si>
    <t>1127535-6</t>
  </si>
  <si>
    <t>1127535-5</t>
  </si>
  <si>
    <t>1127535-4</t>
  </si>
  <si>
    <t>1127535-3</t>
  </si>
  <si>
    <t>1127535-1</t>
  </si>
  <si>
    <t>1108430-7</t>
  </si>
  <si>
    <t>1108430-10</t>
  </si>
  <si>
    <t>1108430-9</t>
  </si>
  <si>
    <t>1108430-8</t>
  </si>
  <si>
    <t>1108430-2</t>
  </si>
  <si>
    <t>1108430-6</t>
  </si>
  <si>
    <t>1108430-5</t>
  </si>
  <si>
    <t>1108430-4</t>
  </si>
  <si>
    <t>1108430-3</t>
  </si>
  <si>
    <t>1108430-1</t>
  </si>
  <si>
    <t>6005355-6</t>
  </si>
  <si>
    <t>6005355-5</t>
  </si>
  <si>
    <t>6005355-4</t>
  </si>
  <si>
    <t>6005355-3</t>
  </si>
  <si>
    <t>6005355-2</t>
  </si>
  <si>
    <t>6005355-1</t>
  </si>
  <si>
    <t>Spark Building Metal Products Manufacturing L.L.C</t>
  </si>
  <si>
    <t>Catobo General Trading LLC</t>
  </si>
  <si>
    <t>Altek Portes et Fenetres</t>
  </si>
  <si>
    <t>1105736-2</t>
  </si>
  <si>
    <t>1105736-3</t>
  </si>
  <si>
    <t>1105736-1</t>
  </si>
  <si>
    <t>1105736-4</t>
  </si>
  <si>
    <t>1105736-5</t>
  </si>
  <si>
    <t>1105736-7</t>
  </si>
  <si>
    <t>1105736-6</t>
  </si>
  <si>
    <t>1105736-8</t>
  </si>
  <si>
    <t>1133749-5</t>
  </si>
  <si>
    <t>1133749-7</t>
  </si>
  <si>
    <t>1133749-1</t>
  </si>
  <si>
    <t>1133749-2</t>
  </si>
  <si>
    <t>1133749-3</t>
  </si>
  <si>
    <t>1133749-4</t>
  </si>
  <si>
    <t>1133749-6</t>
  </si>
  <si>
    <t>1133749-8</t>
  </si>
  <si>
    <t>6000760-1</t>
  </si>
  <si>
    <t>6000760-2</t>
  </si>
  <si>
    <t>6000760-3</t>
  </si>
  <si>
    <t>6000760-4</t>
  </si>
  <si>
    <t>6000760-6</t>
  </si>
  <si>
    <t>6000760-5</t>
  </si>
  <si>
    <t>6000760-7</t>
  </si>
  <si>
    <t>6001255-1</t>
  </si>
  <si>
    <t>6001255-2</t>
  </si>
  <si>
    <t>6001255-3</t>
  </si>
  <si>
    <t>6001255-4</t>
  </si>
  <si>
    <t>6001255-6</t>
  </si>
  <si>
    <t>6001255-5</t>
  </si>
  <si>
    <t>1105887-1</t>
  </si>
  <si>
    <t>1105887-2</t>
  </si>
  <si>
    <t>1105887-3</t>
  </si>
  <si>
    <t>1105887-4</t>
  </si>
  <si>
    <t>1105887-5</t>
  </si>
  <si>
    <t>1100724-1</t>
  </si>
  <si>
    <t>1100724-2</t>
  </si>
  <si>
    <t>1100724-3</t>
  </si>
  <si>
    <t>1100724-4</t>
  </si>
  <si>
    <t>1100724-5</t>
  </si>
  <si>
    <t>1100724-7</t>
  </si>
  <si>
    <t>1100724-6</t>
  </si>
  <si>
    <t>1100724-8</t>
  </si>
  <si>
    <t>1082178-5</t>
  </si>
  <si>
    <t>1082178-4</t>
  </si>
  <si>
    <t>1082178-3</t>
  </si>
  <si>
    <t>1082178-2</t>
  </si>
  <si>
    <t>1082178-1</t>
  </si>
  <si>
    <t>1108955-18</t>
  </si>
  <si>
    <t>1108955-6</t>
  </si>
  <si>
    <t>1108955-5</t>
  </si>
  <si>
    <t>1108955-4</t>
  </si>
  <si>
    <t>1108955-3</t>
  </si>
  <si>
    <t>1108955-2</t>
  </si>
  <si>
    <t>462M-14</t>
  </si>
  <si>
    <t>462M-5</t>
  </si>
  <si>
    <t>462M-17</t>
  </si>
  <si>
    <t>462M-15</t>
  </si>
  <si>
    <t>461M-14</t>
  </si>
  <si>
    <t>461M-10</t>
  </si>
  <si>
    <t>462M-3</t>
  </si>
  <si>
    <t>Mercury Aluminium</t>
  </si>
  <si>
    <t>I DOORS TRADING L.L.C</t>
  </si>
  <si>
    <t>VIJAY CONSTRUCTION SEYCHELLES PTY LTD</t>
  </si>
  <si>
    <t>Glass forms Manufacturing LLC.</t>
  </si>
  <si>
    <t>EATA Private Limited</t>
  </si>
  <si>
    <t>GB3-EAVE BEAM</t>
  </si>
  <si>
    <t>GB2-EAVE BEAM</t>
  </si>
  <si>
    <t>GB2-GABLE BEAM</t>
  </si>
  <si>
    <t>C1-UPRIGHT</t>
  </si>
  <si>
    <t>Brothers Aluminium Scaffolding LLC</t>
  </si>
  <si>
    <t>51048-L351</t>
  </si>
  <si>
    <t>168370-025-00-18</t>
  </si>
  <si>
    <t>Procut Engineering Aluminum &amp; Glass Contracting</t>
  </si>
  <si>
    <t>06005-L6000-H</t>
  </si>
  <si>
    <t>AM Building Solutions DWC-LLC</t>
  </si>
  <si>
    <t>06005-L4200-H</t>
  </si>
  <si>
    <t>06005-L4200-D</t>
  </si>
  <si>
    <t>AG-50105</t>
  </si>
  <si>
    <t>AG-50104</t>
  </si>
  <si>
    <t>E W COX MIDDLE EAST L.L.C</t>
  </si>
  <si>
    <t>168230-050-00-18</t>
  </si>
  <si>
    <t>168230-025-00-18</t>
  </si>
  <si>
    <t>168430-025-00-18</t>
  </si>
  <si>
    <t>168430-050-00-18</t>
  </si>
  <si>
    <t>SSC-214686-3P001-03</t>
  </si>
  <si>
    <t>SSC-212960-15P001-01</t>
  </si>
  <si>
    <t>SSC-212960-14P001-01</t>
  </si>
  <si>
    <t>SSC-212960-9P001-02</t>
  </si>
  <si>
    <t>SSC-212960-7P001-02</t>
  </si>
  <si>
    <t>SSC-212959-19P001-01</t>
  </si>
  <si>
    <t>SSC-212959-18P001-01</t>
  </si>
  <si>
    <t>SSC-212959-9P001-02</t>
  </si>
  <si>
    <t>SSC-212959-7P001-02</t>
  </si>
  <si>
    <t>SSC-214686-14P001-01</t>
  </si>
  <si>
    <t>SSC-214686-13P001-01</t>
  </si>
  <si>
    <t>SSC-214686-5P001-02</t>
  </si>
  <si>
    <t>Alumex Expert for Aluminium Trade and Industry Ltd.</t>
  </si>
  <si>
    <t>9652650 T01</t>
  </si>
  <si>
    <t>9652650 T02</t>
  </si>
  <si>
    <t>9652650 T04</t>
  </si>
  <si>
    <t>9652650 T05</t>
  </si>
  <si>
    <t>9652650 TW07</t>
  </si>
  <si>
    <t>9652650 TW09</t>
  </si>
  <si>
    <t>9652650 TW10</t>
  </si>
  <si>
    <t>9652650 TW11</t>
  </si>
  <si>
    <t>9652650-T01</t>
  </si>
  <si>
    <t>9652650-T02</t>
  </si>
  <si>
    <t>9652650-T03</t>
  </si>
  <si>
    <t>9652650-T04</t>
  </si>
  <si>
    <t>9652650-T05</t>
  </si>
  <si>
    <t>9652650-TW07</t>
  </si>
  <si>
    <t>9652650-TW08</t>
  </si>
  <si>
    <t>9652650-TW09</t>
  </si>
  <si>
    <t>9652650-TW10</t>
  </si>
  <si>
    <t>9652650-TW11</t>
  </si>
  <si>
    <t>9652650 TW08</t>
  </si>
  <si>
    <t>9652650 T03</t>
  </si>
  <si>
    <t>EMIRATES INFLATABLE BOATS LIBRA EST</t>
  </si>
  <si>
    <t>C C C Drymix LLC</t>
  </si>
  <si>
    <t>168430-050-00-00</t>
  </si>
  <si>
    <t>168410-050-00-18</t>
  </si>
  <si>
    <t>168410-050-00-00</t>
  </si>
  <si>
    <t>168410-025-00-18</t>
  </si>
  <si>
    <t>168245-050-00</t>
  </si>
  <si>
    <t>168230-050-00-00</t>
  </si>
  <si>
    <t>168220-050-99-18</t>
  </si>
  <si>
    <t>168210-025-00-18</t>
  </si>
  <si>
    <t>168210-050-00-00</t>
  </si>
  <si>
    <t>168210-050-00-18</t>
  </si>
  <si>
    <t>168370-050-00-18</t>
  </si>
  <si>
    <t>168370-050-00-00</t>
  </si>
  <si>
    <t>168370-025-00-00</t>
  </si>
  <si>
    <t>SSC-212950-8P001-01</t>
  </si>
  <si>
    <t>SSC-212950-9P001-01</t>
  </si>
  <si>
    <t>SSC-212950-10P001-01</t>
  </si>
  <si>
    <t>SSC-212948-8P001-01</t>
  </si>
  <si>
    <t>SSC-212948-9P001-01</t>
  </si>
  <si>
    <t>SSC-212948-10P001-01</t>
  </si>
  <si>
    <t>Scaffco FZCO</t>
  </si>
  <si>
    <t>SSC-225594-1P001-01</t>
  </si>
  <si>
    <t>SSC-225594-2P001-01</t>
  </si>
  <si>
    <t>SSC-225594-3P001-01</t>
  </si>
  <si>
    <t>SSC-225594-4P001-01</t>
  </si>
  <si>
    <t>SSC-225594-5P001-01</t>
  </si>
  <si>
    <t>GEMINO SYSTEM GLASS &amp; ALUMINUM</t>
  </si>
  <si>
    <t>668220-063-98-18</t>
  </si>
  <si>
    <t>668220-059-98-18</t>
  </si>
  <si>
    <t>668220-084-98-18</t>
  </si>
  <si>
    <t>Advanced Dies and Tools FZCO</t>
  </si>
  <si>
    <t>ASSA ABLOY ENTRANCE SYSTEMS LLC</t>
  </si>
  <si>
    <t>60-01-280-00</t>
  </si>
  <si>
    <t>60-01-270-00</t>
  </si>
  <si>
    <t>60-01-260-00</t>
  </si>
  <si>
    <t>60-01-250-00</t>
  </si>
  <si>
    <t>60-01-240-00</t>
  </si>
  <si>
    <t>60-01-230-00</t>
  </si>
  <si>
    <t>60-01-220-00</t>
  </si>
  <si>
    <t>60-01-210-00</t>
  </si>
  <si>
    <t>60-01-200-00</t>
  </si>
  <si>
    <t>60-01-190-00</t>
  </si>
  <si>
    <t>60-01-180-00</t>
  </si>
  <si>
    <t>60-01-170-00</t>
  </si>
  <si>
    <t>60-01-160-00</t>
  </si>
  <si>
    <t>60-01-150-00</t>
  </si>
  <si>
    <t>60-01-140-00</t>
  </si>
  <si>
    <t>60-01-130-00</t>
  </si>
  <si>
    <t>60-01-120-00</t>
  </si>
  <si>
    <t>60-01-110-00</t>
  </si>
  <si>
    <t>60-01-100-00</t>
  </si>
  <si>
    <t>60-01-080-00</t>
  </si>
  <si>
    <t>60-01-070-00</t>
  </si>
  <si>
    <t>60-01-060-00</t>
  </si>
  <si>
    <t>60-01-050-00</t>
  </si>
  <si>
    <t>60-01-030-00</t>
  </si>
  <si>
    <t>60-01-020-00</t>
  </si>
  <si>
    <t>60-01-010-00</t>
  </si>
  <si>
    <t>60-01-090-00</t>
  </si>
  <si>
    <t>60-01-040-00</t>
  </si>
  <si>
    <t>60-02-002-00</t>
  </si>
  <si>
    <t>SSC-225594-8P001-01</t>
  </si>
  <si>
    <t>SSC-225594-6P001-01</t>
  </si>
  <si>
    <t>SSC-225594-7P001-01</t>
  </si>
  <si>
    <t>ABIYA Building Material Trading FZE</t>
  </si>
  <si>
    <t>SSC-212950-11P001-01</t>
  </si>
  <si>
    <t>Alumex Iraq (DABBAJ GROUP)</t>
  </si>
  <si>
    <t>Al Fakhamah Tents</t>
  </si>
  <si>
    <t>Al Ertikaz Almasi Trading Co.</t>
  </si>
  <si>
    <t>SSC-223143-18P001-01</t>
  </si>
  <si>
    <t>SSC-223143-17P001-01</t>
  </si>
  <si>
    <t>Gate Manufacturing Pvt.Ltd.</t>
  </si>
  <si>
    <t>SSC-223143-19P001-01</t>
  </si>
  <si>
    <t>SSC-223143-20P001-01</t>
  </si>
  <si>
    <t>SSC-223143-21P001-01</t>
  </si>
  <si>
    <t>SSC-223143-22P001-01</t>
  </si>
  <si>
    <t>51089-351</t>
  </si>
  <si>
    <t>EATA PLAST FABRICS</t>
  </si>
  <si>
    <t>03163-ST1-L</t>
  </si>
  <si>
    <t>INEX FZC</t>
  </si>
  <si>
    <t>03163-ST1-R</t>
  </si>
  <si>
    <t>03163-ST2-L</t>
  </si>
  <si>
    <t>03163-ST2-R</t>
  </si>
  <si>
    <t>03163-ST3-L</t>
  </si>
  <si>
    <t>03163-ST3-R</t>
  </si>
  <si>
    <t>03163-ST4-L</t>
  </si>
  <si>
    <t>03163-ST4-R</t>
  </si>
  <si>
    <t>02090-ANGLE-100-50-5</t>
  </si>
  <si>
    <t>06005-L4000-H</t>
  </si>
  <si>
    <t>GIETBURG</t>
  </si>
  <si>
    <t>MALAMEL INDUSTRIES PVT. LTD.</t>
  </si>
  <si>
    <t>AG-50101</t>
  </si>
  <si>
    <t>168221-02-18</t>
  </si>
  <si>
    <t>168221-01-18</t>
  </si>
  <si>
    <t>168241-02-18</t>
  </si>
  <si>
    <t>168241-01-18</t>
  </si>
  <si>
    <t>60-02-7751P-00-02</t>
  </si>
  <si>
    <t>9652650-LW-02</t>
  </si>
  <si>
    <t>9652650-L-01</t>
  </si>
  <si>
    <t>028392-L615</t>
  </si>
  <si>
    <t>Arabian Aluminum &amp; Carpentry Factory L.L.C</t>
  </si>
  <si>
    <t>P-I-117-E-FAB</t>
  </si>
  <si>
    <t>P-O-117-N-DL-FAB</t>
  </si>
  <si>
    <t>P-O-117-N-FL-FAB</t>
  </si>
  <si>
    <t>IMPORTA CARPENTRY L.L.C</t>
  </si>
  <si>
    <t>SSC-212005-40P001-01</t>
  </si>
  <si>
    <t>SSC-212005-41P001-01</t>
  </si>
  <si>
    <t>SSC-212005-42P001-01</t>
  </si>
  <si>
    <t>SSC-212005-43P001-01</t>
  </si>
  <si>
    <t>SSC-212005-44P001-01</t>
  </si>
  <si>
    <t>SSC-212005-14P001-01</t>
  </si>
  <si>
    <t>SSC-212005-26P001-01</t>
  </si>
  <si>
    <t>SSC-212005-27P001-01</t>
  </si>
  <si>
    <t>168240-050-99-18</t>
  </si>
  <si>
    <t>SSC-212008-35P001-01</t>
  </si>
  <si>
    <t>SSC-212008-36P001-01</t>
  </si>
  <si>
    <t>SSC-212008-37P001-01</t>
  </si>
  <si>
    <t>SSC-212008-38P001-01</t>
  </si>
  <si>
    <t>SSC-212008-51P001-01</t>
  </si>
  <si>
    <t>SSC-212008-52P001-01</t>
  </si>
  <si>
    <t>SSC-212008-53P001-01</t>
  </si>
  <si>
    <t>SSC-212008-54P001-01</t>
  </si>
  <si>
    <t>SSC-212008-55P001-01</t>
  </si>
  <si>
    <t>SSC-212008-57P001-01</t>
  </si>
  <si>
    <t>SSC-212008-58P001-01</t>
  </si>
  <si>
    <t>EAE Elektrik A.S</t>
  </si>
  <si>
    <t>Classic General Contracting &amp; Maintenance - L L C</t>
  </si>
  <si>
    <t>KMCO SUNTECH ALUMINIUM &amp; GLASS CO.L.L.C</t>
  </si>
  <si>
    <t>PERGOLA UAE ALUMINIUM - L.L.C</t>
  </si>
  <si>
    <t>G.S.Oberoi Structures Pvt. Ltd.</t>
  </si>
  <si>
    <t>DPI Electronic Works - Sole Proprietorship L.L.C.</t>
  </si>
  <si>
    <t>9652650-1L-30-04-24</t>
  </si>
  <si>
    <t>9652650-2L-30-04-24</t>
  </si>
  <si>
    <t>Advanced Dies &amp; tools LLC</t>
  </si>
  <si>
    <t>GHAF TREE AWNINGS MANUFACTURING L.L.C</t>
  </si>
  <si>
    <t>53017-L720</t>
  </si>
  <si>
    <t>Comptoir Tunisien d'Aluminium (COTAL)</t>
  </si>
  <si>
    <t>Window City Industries Inc.</t>
  </si>
  <si>
    <t>GREENFIELD GLOBAL L.L.C</t>
  </si>
  <si>
    <t>P-O-117-N-FAB-GEX</t>
  </si>
  <si>
    <t>P-I-117-E-FAB-GEX</t>
  </si>
  <si>
    <t>Festo India Pvt. Ltd.</t>
  </si>
  <si>
    <t>53003-L690</t>
  </si>
  <si>
    <t>WD-B1-662</t>
  </si>
  <si>
    <t>Lilladhar Impex</t>
  </si>
  <si>
    <t>WD-B2345-662</t>
  </si>
  <si>
    <t>WD-SL-662</t>
  </si>
  <si>
    <t>WD-BBJ-662</t>
  </si>
  <si>
    <t>60-01-100-50</t>
  </si>
  <si>
    <t>60-01-150-50</t>
  </si>
  <si>
    <t>60-01-200-50</t>
  </si>
  <si>
    <t>60-01-250-50</t>
  </si>
  <si>
    <t>60-01-300-50</t>
  </si>
  <si>
    <t>60-01-350-50</t>
  </si>
  <si>
    <t>60-01-400-50</t>
  </si>
  <si>
    <t>60-01-450-50</t>
  </si>
  <si>
    <t>60-01-480-50</t>
  </si>
  <si>
    <t>60-01-500-50</t>
  </si>
  <si>
    <t>60-01-550-50</t>
  </si>
  <si>
    <t>60-01-580-50</t>
  </si>
  <si>
    <t>60-01-600-50</t>
  </si>
  <si>
    <t>60-01-650-50</t>
  </si>
  <si>
    <t>60-01-700-50</t>
  </si>
  <si>
    <t>60-01-740-50</t>
  </si>
  <si>
    <t>60-01-750-50</t>
  </si>
  <si>
    <t>60-01-800-50</t>
  </si>
  <si>
    <t>60-01-850-50</t>
  </si>
  <si>
    <t>60-02-002-50</t>
  </si>
  <si>
    <t>Hitech-ITB Benin</t>
  </si>
  <si>
    <t>60-02-7751P-00-03</t>
  </si>
  <si>
    <t>KANNANS MECHANICAL SERVICES</t>
  </si>
  <si>
    <t>P-0-202-N-FAB-GEX</t>
  </si>
  <si>
    <t>P-I-202-E-FAB-GEX</t>
  </si>
  <si>
    <t>P-O-202-N-FAB-GEX</t>
  </si>
  <si>
    <t>P-O-147-N-FAB-GEX</t>
  </si>
  <si>
    <t>P-I-147-E-FAB-GEX</t>
  </si>
  <si>
    <t>Al Bayan for Metal</t>
  </si>
  <si>
    <t>9652650-S1</t>
  </si>
  <si>
    <t>9652650-S2</t>
  </si>
  <si>
    <t>9652650-S3</t>
  </si>
  <si>
    <t>9652650-S4</t>
  </si>
  <si>
    <t>Tiger Cont. Co. LLC</t>
  </si>
  <si>
    <t>P-I-202-E-UL-FAB-GEX</t>
  </si>
  <si>
    <t>P-O-202-N-UL-FAB-GEX</t>
  </si>
  <si>
    <t>AL ABRAJ AL MUMAYAZA PLASTER &amp; TILES CONT</t>
  </si>
  <si>
    <t>Titanium 4 trading and contracting</t>
  </si>
  <si>
    <t>P-O-147-N-UL-FAB-GEX</t>
  </si>
  <si>
    <t>P-I-147-TP-UL-FAB-GEX</t>
  </si>
  <si>
    <t>Al Remal Aluminium &amp; Glass Ind. L.L.C.</t>
  </si>
  <si>
    <t>Square Aluminium &amp; Glass Est.</t>
  </si>
  <si>
    <t>Accurate Cutting Solutions</t>
  </si>
  <si>
    <t>SSC-212334P001</t>
  </si>
  <si>
    <t>Biban for Wood and Aluminium Industries CO LLC</t>
  </si>
  <si>
    <t>Alutrade Company Ltd</t>
  </si>
  <si>
    <t>New Broadway Building Materials LLC</t>
  </si>
  <si>
    <t>KHAYMAT ZAMAN ORGANIZE EXHIBITIONS - SOLE PROPRIETORSHIP L.L.C.</t>
  </si>
  <si>
    <t>Datalec LLC</t>
  </si>
  <si>
    <t>Al Barrak Factory for Garage Doors</t>
  </si>
  <si>
    <t>53018-L1000</t>
  </si>
  <si>
    <t>06250-L1500</t>
  </si>
  <si>
    <t>YES SYSTEMS PRIVATE LIMITED</t>
  </si>
  <si>
    <t>Alqusair Co. LLC</t>
  </si>
  <si>
    <t>60-01-518-00</t>
  </si>
  <si>
    <t>60-01-457-00</t>
  </si>
  <si>
    <t>60-01-427-00</t>
  </si>
  <si>
    <t>60-01-396-00</t>
  </si>
  <si>
    <t>60-01-275-00</t>
  </si>
  <si>
    <t>60-01-213-00</t>
  </si>
  <si>
    <t>60-01-182-00</t>
  </si>
  <si>
    <t>60-01-152-00</t>
  </si>
  <si>
    <t>WAAGNER BIRO BRIDGE GULF L.L.C</t>
  </si>
  <si>
    <t>Geze Middle East FZE</t>
  </si>
  <si>
    <t>A Metal Trading DMCC</t>
  </si>
  <si>
    <t>P-JC-GEX</t>
  </si>
  <si>
    <t>10-13-025-2819</t>
  </si>
  <si>
    <t>53007-L1000</t>
  </si>
  <si>
    <t>P-O-112-N-LP-FAB-GEX1829</t>
  </si>
  <si>
    <t>P-I-112-E-LP-FAB-GEX1829</t>
  </si>
  <si>
    <t>P-O-147-N-UL-FAB-GEX1219</t>
  </si>
  <si>
    <t>P-I-147-TP-UL-FAB-GEX1219</t>
  </si>
  <si>
    <t>P-O-147-N-UL-FAB-GEX1829</t>
  </si>
  <si>
    <t>P-I-147-TP-UL-FAB-GEX1829</t>
  </si>
  <si>
    <t>P-O-112-N-LP-FAB-GEX</t>
  </si>
  <si>
    <t>P-I-112-E-LP-FAB-GEX</t>
  </si>
  <si>
    <t>SSC-210356-1P001-01</t>
  </si>
  <si>
    <t>SSC-210351-2P001-01</t>
  </si>
  <si>
    <t>SSC-210351-3P001-01</t>
  </si>
  <si>
    <t>SSC-210351-4P001-01</t>
  </si>
  <si>
    <t>SSC-210351-7P001-01</t>
  </si>
  <si>
    <t>SSC-210351-11P001-01</t>
  </si>
  <si>
    <t>SSC-210351-12P001-01</t>
  </si>
  <si>
    <t>SSC-210351-13P001-01</t>
  </si>
  <si>
    <t>SSC-210351-14P001-01</t>
  </si>
  <si>
    <t>SSC-210351-15P001-01</t>
  </si>
  <si>
    <t>SSC-210351-16P001-01</t>
  </si>
  <si>
    <t>SSC-210351-18P001-01</t>
  </si>
  <si>
    <t>SSC-210351-21P001-01</t>
  </si>
  <si>
    <t>SSC-210351-22P001-01</t>
  </si>
  <si>
    <t>SSC-210351-23P001-01</t>
  </si>
  <si>
    <t>AL RUAYA AL MUTAKAMILAH METAL CONST. IND L.L.C</t>
  </si>
  <si>
    <t>SSC-212950-3P001-01</t>
  </si>
  <si>
    <t>SSC-212950-2P001-01</t>
  </si>
  <si>
    <t>SSC-212950-1P001-01</t>
  </si>
  <si>
    <t>SSC-212948-2P001-01</t>
  </si>
  <si>
    <t>SSC-212948-1P001-01</t>
  </si>
  <si>
    <t>SSC-212948-3P001-01</t>
  </si>
  <si>
    <t>60-01-305-00</t>
  </si>
  <si>
    <t>60-01-610-00</t>
  </si>
  <si>
    <t xml:space="preserve">         w    wq         </t>
  </si>
  <si>
    <t>30512-401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</si>
</sst>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0.00_-;\-* #,##0.00_-;_-* &quot;-&quot;??_-;_-@_-"/>
    <numFmt numFmtId="165" formatCode="[$-409]d\-mmm\-yy;@"/>
    <numFmt numFmtId="166" formatCode="[$-409]d\-mmm;@"/>
    <numFmt numFmtId="167" formatCode="_-* #,##0_-;\-* #,##0_-;_-* &quot;-&quot;??_-;_-@_-"/>
    <numFmt numFmtId="168" formatCode="[$-409]d/mmm/yy;@"/>
    <numFmt numFmtId="169" formatCode="_(* #,##0_);_(* \(#,##0\);_(* &quot;-&quot;??_);_(@_)"/>
  </numFmts>
  <fonts count="38">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2"/>
      <color theme="0"/>
      <name val="Aptos Narrow"/>
      <family val="2"/>
      <scheme val="minor"/>
    </font>
    <font>
      <sz val="12"/>
      <color theme="1"/>
      <name val="Aptos Narrow"/>
      <family val="2"/>
      <scheme val="minor"/>
    </font>
    <font>
      <b/>
      <sz val="12"/>
      <color theme="1"/>
      <name val="Aptos Narrow"/>
      <family val="2"/>
      <scheme val="minor"/>
    </font>
    <font>
      <b/>
      <sz val="12"/>
      <color rgb="FFFF0000"/>
      <name val="Aptos Narrow"/>
      <family val="2"/>
      <scheme val="minor"/>
    </font>
    <font>
      <sz val="9"/>
      <color rgb="FF242424"/>
      <name val="Segoe UI"/>
      <family val="2"/>
    </font>
    <font>
      <sz val="12"/>
      <color rgb="FF000000"/>
      <name val="Aptos"/>
      <family val="2"/>
    </font>
    <font>
      <b/>
      <sz val="11"/>
      <color rgb="FF000000"/>
      <name val="Aptos Narrow"/>
      <family val="2"/>
      <scheme val="minor"/>
    </font>
    <font>
      <b/>
      <sz val="11"/>
      <color rgb="FFFFFFFF"/>
      <name val="Aptos Narrow"/>
      <family val="2"/>
      <scheme val="minor"/>
    </font>
    <font>
      <b/>
      <sz val="12"/>
      <color rgb="FF000000"/>
      <name val="Aptos Narrow"/>
      <family val="2"/>
      <scheme val="minor"/>
    </font>
    <font>
      <b/>
      <sz val="14"/>
      <color theme="0"/>
      <name val="Aptos Narrow"/>
      <family val="2"/>
      <scheme val="minor"/>
    </font>
    <font>
      <sz val="11"/>
      <name val="Aptos Narrow"/>
      <family val="2"/>
      <scheme val="minor"/>
    </font>
    <font>
      <b/>
      <sz val="11"/>
      <color theme="0"/>
      <name val="Aptos Narrow"/>
      <family val="2"/>
      <scheme val="minor"/>
    </font>
    <font>
      <b/>
      <sz val="9"/>
      <color indexed="81"/>
      <name val="Tahoma"/>
      <family val="2"/>
    </font>
    <font>
      <b/>
      <sz val="10"/>
      <color theme="1"/>
      <name val="Aptos Narrow"/>
      <family val="2"/>
      <scheme val="minor"/>
    </font>
    <font>
      <sz val="8"/>
      <name val="Aptos Narrow"/>
      <family val="2"/>
      <scheme val="minor"/>
    </font>
    <font>
      <sz val="11"/>
      <color rgb="FF3F3F76"/>
      <name val="Aptos Narrow"/>
      <family val="2"/>
      <scheme val="minor"/>
    </font>
    <font>
      <sz val="11"/>
      <color theme="0"/>
      <name val="Aptos Narrow"/>
      <family val="2"/>
      <scheme val="minor"/>
    </font>
    <font>
      <b/>
      <sz val="11"/>
      <name val="Aptos Narrow"/>
      <family val="2"/>
      <scheme val="minor"/>
    </font>
    <font>
      <b/>
      <sz val="11"/>
      <color rgb="FFFF0000"/>
      <name val="Aptos Narrow"/>
      <family val="2"/>
      <scheme val="minor"/>
    </font>
    <font>
      <b/>
      <sz val="12"/>
      <name val="Aptos Narrow"/>
      <family val="2"/>
      <scheme val="minor"/>
    </font>
    <font>
      <b/>
      <u/>
      <sz val="12"/>
      <color rgb="FFFF0000"/>
      <name val="Aptos Narrow"/>
      <family val="2"/>
      <scheme val="minor"/>
    </font>
    <font>
      <u/>
      <sz val="11"/>
      <color theme="1"/>
      <name val="Aptos Narrow"/>
      <family val="2"/>
      <scheme val="minor"/>
    </font>
    <font>
      <b/>
      <u/>
      <sz val="11"/>
      <color rgb="FFFF0000"/>
      <name val="Aptos Narrow"/>
      <family val="2"/>
      <scheme val="minor"/>
    </font>
    <font>
      <b/>
      <sz val="14"/>
      <color rgb="FFFF0000"/>
      <name val="Aptos Narrow"/>
      <family val="2"/>
      <scheme val="minor"/>
    </font>
    <font>
      <b/>
      <sz val="14"/>
      <color theme="1"/>
      <name val="Aptos Narrow"/>
      <family val="2"/>
      <scheme val="minor"/>
    </font>
    <font>
      <b/>
      <u/>
      <sz val="11"/>
      <color theme="1"/>
      <name val="Aptos Narrow"/>
      <family val="2"/>
      <scheme val="minor"/>
    </font>
    <font>
      <sz val="12"/>
      <name val="Aptos Narrow"/>
      <family val="2"/>
      <scheme val="minor"/>
    </font>
    <font>
      <sz val="12"/>
      <color rgb="FFFF0000"/>
      <name val="Aptos Narrow"/>
      <family val="2"/>
      <scheme val="minor"/>
    </font>
    <font>
      <sz val="11"/>
      <color rgb="FF242424"/>
      <name val="Calibri"/>
      <family val="2"/>
    </font>
    <font>
      <sz val="10"/>
      <color rgb="FF000000"/>
      <name val="Arial"/>
      <family val="2"/>
    </font>
    <font>
      <b/>
      <sz val="11"/>
      <color rgb="FF3F3F76"/>
      <name val="Aptos Narrow"/>
      <family val="2"/>
      <scheme val="minor"/>
    </font>
    <font>
      <b/>
      <sz val="10"/>
      <color rgb="FF000000"/>
      <name val="Calibri"/>
      <family val="2"/>
    </font>
    <font>
      <b/>
      <i/>
      <sz val="12"/>
      <color theme="1"/>
      <name val="Aptos Narrow"/>
      <family val="2"/>
      <scheme val="minor"/>
    </font>
    <font>
      <sz val="9"/>
      <color indexed="81"/>
      <name val="Tahoma"/>
      <family val="2"/>
    </font>
  </fonts>
  <fills count="17">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B050"/>
        <bgColor rgb="FF000000"/>
      </patternFill>
    </fill>
    <fill>
      <patternFill patternType="solid">
        <fgColor rgb="FFFFFFFF"/>
        <bgColor rgb="FF000000"/>
      </patternFill>
    </fill>
    <fill>
      <patternFill patternType="solid">
        <fgColor rgb="FFA9D08E"/>
        <bgColor rgb="FF000000"/>
      </patternFill>
    </fill>
    <fill>
      <patternFill patternType="solid">
        <fgColor rgb="FF00B0F0"/>
        <bgColor rgb="FF000000"/>
      </patternFill>
    </fill>
    <fill>
      <patternFill patternType="solid">
        <fgColor theme="6" tint="0.79998168889431442"/>
        <bgColor indexed="64"/>
      </patternFill>
    </fill>
    <fill>
      <patternFill patternType="solid">
        <fgColor theme="6" tint="-0.499984740745262"/>
        <bgColor theme="6" tint="-0.499984740745262"/>
      </patternFill>
    </fill>
    <fill>
      <patternFill patternType="solid">
        <fgColor theme="6" tint="0.59999389629810485"/>
        <bgColor theme="6" tint="0.59999389629810485"/>
      </patternFill>
    </fill>
    <fill>
      <patternFill patternType="solid">
        <fgColor theme="4" tint="0.79998168889431442"/>
        <bgColor theme="4" tint="0.79998168889431442"/>
      </patternFill>
    </fill>
    <fill>
      <patternFill patternType="solid">
        <fgColor rgb="FFFFCC99"/>
      </patternFill>
    </fill>
    <fill>
      <patternFill patternType="solid">
        <fgColor rgb="FFFFFF00"/>
        <bgColor theme="4" tint="0.79998168889431442"/>
      </patternFill>
    </fill>
    <fill>
      <patternFill patternType="solid">
        <fgColor rgb="FF00B0F0"/>
        <bgColor indexed="64"/>
      </patternFill>
    </fill>
  </fills>
  <borders count="4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right/>
      <top style="thin">
        <color indexed="64"/>
      </top>
      <bottom/>
      <diagonal/>
    </border>
    <border>
      <left/>
      <right/>
      <top style="thin">
        <color indexed="64"/>
      </top>
      <bottom style="thin">
        <color indexed="64"/>
      </bottom>
      <diagonal/>
    </border>
    <border>
      <left/>
      <right/>
      <top style="thin">
        <color theme="4" tint="0.39997558519241921"/>
      </top>
      <bottom/>
      <diagonal/>
    </border>
    <border>
      <left style="thin">
        <color rgb="FF7F7F7F"/>
      </left>
      <right style="thin">
        <color rgb="FF7F7F7F"/>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theme="4" tint="0.39997558519241921"/>
      </top>
      <bottom/>
      <diagonal/>
    </border>
    <border>
      <left style="thin">
        <color rgb="FF000000"/>
      </left>
      <right/>
      <top style="thin">
        <color indexed="64"/>
      </top>
      <bottom/>
      <diagonal/>
    </border>
  </borders>
  <cellStyleXfs count="4">
    <xf numFmtId="0" fontId="0" fillId="0" borderId="0"/>
    <xf numFmtId="43" fontId="1" fillId="0" borderId="0" applyFont="0" applyFill="0" applyBorder="0" applyAlignment="0" applyProtection="0"/>
    <xf numFmtId="165" fontId="1" fillId="0" borderId="0"/>
    <xf numFmtId="0" fontId="19" fillId="14" borderId="31" applyNumberFormat="0" applyAlignment="0" applyProtection="0"/>
  </cellStyleXfs>
  <cellXfs count="366">
    <xf numFmtId="0" fontId="0" fillId="0" borderId="0" xfId="0"/>
    <xf numFmtId="165" fontId="4" fillId="2" borderId="2" xfId="0" applyNumberFormat="1" applyFont="1" applyFill="1" applyBorder="1" applyAlignment="1">
      <alignment horizontal="center" wrapText="1"/>
    </xf>
    <xf numFmtId="165" fontId="4" fillId="2" borderId="2" xfId="0" applyNumberFormat="1" applyFont="1" applyFill="1" applyBorder="1" applyAlignment="1">
      <alignment horizontal="left" wrapText="1"/>
    </xf>
    <xf numFmtId="167" fontId="4" fillId="2" borderId="2" xfId="1" applyNumberFormat="1" applyFont="1" applyFill="1" applyBorder="1" applyAlignment="1">
      <alignment horizontal="center" wrapText="1"/>
    </xf>
    <xf numFmtId="0" fontId="0" fillId="0" borderId="4" xfId="0" applyBorder="1" applyAlignment="1">
      <alignment horizontal="center" vertical="center"/>
    </xf>
    <xf numFmtId="0" fontId="0" fillId="0" borderId="0" xfId="0" applyAlignment="1">
      <alignment horizontal="left"/>
    </xf>
    <xf numFmtId="167" fontId="0" fillId="0" borderId="0" xfId="1" applyNumberFormat="1" applyFont="1" applyAlignment="1">
      <alignment horizontal="center"/>
    </xf>
    <xf numFmtId="0" fontId="0" fillId="0" borderId="7" xfId="0" applyBorder="1"/>
    <xf numFmtId="0" fontId="0" fillId="0" borderId="4" xfId="0" applyBorder="1" applyAlignment="1">
      <alignment horizontal="center"/>
    </xf>
    <xf numFmtId="167" fontId="0" fillId="5" borderId="0" xfId="1" applyNumberFormat="1" applyFont="1" applyFill="1" applyAlignment="1">
      <alignment horizontal="center"/>
    </xf>
    <xf numFmtId="0" fontId="0" fillId="5" borderId="0" xfId="0" applyFill="1"/>
    <xf numFmtId="167" fontId="0" fillId="0" borderId="5" xfId="1" applyNumberFormat="1" applyFont="1" applyBorder="1" applyAlignment="1">
      <alignment horizontal="center"/>
    </xf>
    <xf numFmtId="167" fontId="0" fillId="0" borderId="0" xfId="1" applyNumberFormat="1" applyFont="1" applyBorder="1" applyAlignment="1">
      <alignment horizontal="center"/>
    </xf>
    <xf numFmtId="0" fontId="0" fillId="0" borderId="0" xfId="0" applyAlignment="1">
      <alignment horizontal="center"/>
    </xf>
    <xf numFmtId="0" fontId="0" fillId="0" borderId="4" xfId="0" applyBorder="1"/>
    <xf numFmtId="1" fontId="12" fillId="7" borderId="4" xfId="0" applyNumberFormat="1" applyFont="1" applyFill="1" applyBorder="1" applyAlignment="1">
      <alignment horizontal="center" vertical="center" wrapText="1"/>
    </xf>
    <xf numFmtId="0" fontId="12" fillId="7" borderId="4" xfId="0" applyFont="1" applyFill="1" applyBorder="1" applyAlignment="1">
      <alignment horizontal="center" vertical="center" wrapText="1"/>
    </xf>
    <xf numFmtId="0" fontId="10" fillId="0" borderId="0" xfId="0" applyFont="1" applyAlignment="1">
      <alignment horizontal="center" vertical="center"/>
    </xf>
    <xf numFmtId="0" fontId="12" fillId="7" borderId="2" xfId="0" applyFont="1" applyFill="1" applyBorder="1" applyAlignment="1">
      <alignment horizontal="center" vertical="center" wrapText="1"/>
    </xf>
    <xf numFmtId="0" fontId="12" fillId="7" borderId="18" xfId="0" applyFont="1" applyFill="1" applyBorder="1" applyAlignment="1">
      <alignment horizontal="center" vertical="center" wrapText="1"/>
    </xf>
    <xf numFmtId="0" fontId="10" fillId="0" borderId="3" xfId="0" applyFont="1" applyBorder="1" applyAlignment="1">
      <alignment horizontal="center" vertical="center"/>
    </xf>
    <xf numFmtId="0" fontId="11" fillId="9" borderId="3" xfId="0" applyFont="1" applyFill="1" applyBorder="1" applyAlignment="1">
      <alignment horizontal="center" vertical="center"/>
    </xf>
    <xf numFmtId="1" fontId="12" fillId="8" borderId="18" xfId="0" applyNumberFormat="1" applyFont="1" applyFill="1" applyBorder="1" applyAlignment="1">
      <alignment horizontal="center" vertical="center" wrapText="1"/>
    </xf>
    <xf numFmtId="0" fontId="11" fillId="6" borderId="20" xfId="0" applyFont="1" applyFill="1" applyBorder="1" applyAlignment="1">
      <alignment horizontal="center" vertical="center"/>
    </xf>
    <xf numFmtId="0" fontId="11" fillId="6" borderId="2" xfId="0" applyFont="1" applyFill="1" applyBorder="1" applyAlignment="1">
      <alignment horizontal="center" vertical="center"/>
    </xf>
    <xf numFmtId="0" fontId="11" fillId="6" borderId="9" xfId="0" applyFont="1" applyFill="1" applyBorder="1" applyAlignment="1">
      <alignment horizontal="center" vertical="center"/>
    </xf>
    <xf numFmtId="0" fontId="11" fillId="9" borderId="6" xfId="0" applyFont="1" applyFill="1" applyBorder="1" applyAlignment="1">
      <alignment horizontal="center" vertical="center"/>
    </xf>
    <xf numFmtId="0" fontId="12" fillId="7" borderId="5" xfId="0" applyFont="1" applyFill="1" applyBorder="1" applyAlignment="1">
      <alignment horizontal="center" vertical="center" wrapText="1"/>
    </xf>
    <xf numFmtId="1" fontId="12" fillId="8" borderId="8" xfId="0" applyNumberFormat="1" applyFont="1" applyFill="1" applyBorder="1" applyAlignment="1">
      <alignment horizontal="center" vertical="center" wrapText="1"/>
    </xf>
    <xf numFmtId="0" fontId="10" fillId="0" borderId="1" xfId="0" applyFont="1" applyBorder="1" applyAlignment="1">
      <alignment horizontal="center" vertical="center"/>
    </xf>
    <xf numFmtId="0" fontId="12" fillId="8" borderId="21" xfId="0" applyFont="1" applyFill="1" applyBorder="1" applyAlignment="1">
      <alignment horizontal="center" vertical="center" wrapText="1"/>
    </xf>
    <xf numFmtId="0" fontId="11" fillId="6" borderId="19" xfId="0" applyFont="1" applyFill="1" applyBorder="1" applyAlignment="1">
      <alignment horizontal="center" vertical="center"/>
    </xf>
    <xf numFmtId="0" fontId="11" fillId="6" borderId="22" xfId="0" applyFont="1" applyFill="1" applyBorder="1" applyAlignment="1">
      <alignment horizontal="center" vertical="center"/>
    </xf>
    <xf numFmtId="0" fontId="11" fillId="6" borderId="23" xfId="0" applyFont="1" applyFill="1" applyBorder="1" applyAlignment="1">
      <alignment horizontal="center" vertical="center"/>
    </xf>
    <xf numFmtId="0" fontId="12" fillId="7" borderId="10"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3" fillId="2" borderId="4" xfId="0" applyFont="1" applyFill="1" applyBorder="1" applyAlignment="1">
      <alignment horizontal="center" vertical="center" wrapText="1"/>
    </xf>
    <xf numFmtId="165" fontId="13" fillId="2" borderId="4" xfId="0" applyNumberFormat="1" applyFont="1" applyFill="1" applyBorder="1" applyAlignment="1">
      <alignment horizontal="center" vertical="center" wrapText="1"/>
    </xf>
    <xf numFmtId="1" fontId="13" fillId="2" borderId="4"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10" borderId="4" xfId="0" applyFill="1" applyBorder="1" applyAlignment="1">
      <alignment horizontal="center" vertical="center" wrapText="1"/>
    </xf>
    <xf numFmtId="16" fontId="0" fillId="0" borderId="4" xfId="0" applyNumberFormat="1" applyBorder="1" applyAlignment="1">
      <alignment horizontal="center" vertical="center" wrapText="1"/>
    </xf>
    <xf numFmtId="0" fontId="0" fillId="0" borderId="0" xfId="0" applyAlignment="1">
      <alignment horizontal="center" vertical="center"/>
    </xf>
    <xf numFmtId="165" fontId="0" fillId="0" borderId="4" xfId="0" applyNumberFormat="1" applyBorder="1" applyAlignment="1">
      <alignment horizontal="center" vertical="center" wrapText="1"/>
    </xf>
    <xf numFmtId="0" fontId="0" fillId="4" borderId="4" xfId="0" applyFill="1" applyBorder="1" applyAlignment="1">
      <alignment horizontal="center" vertical="center" wrapText="1"/>
    </xf>
    <xf numFmtId="1" fontId="0" fillId="0" borderId="4" xfId="0" applyNumberFormat="1" applyBorder="1" applyAlignment="1">
      <alignment horizontal="center" vertical="center" wrapText="1"/>
    </xf>
    <xf numFmtId="165" fontId="0" fillId="0" borderId="0" xfId="0" applyNumberFormat="1" applyAlignment="1">
      <alignment horizontal="center"/>
    </xf>
    <xf numFmtId="1" fontId="0" fillId="0" borderId="0" xfId="0" applyNumberFormat="1" applyAlignment="1">
      <alignment horizontal="center"/>
    </xf>
    <xf numFmtId="0" fontId="0" fillId="0" borderId="4" xfId="0" pivotButton="1" applyBorder="1" applyAlignment="1">
      <alignment horizontal="center" vertical="center"/>
    </xf>
    <xf numFmtId="0" fontId="3" fillId="12" borderId="3" xfId="0" applyFont="1" applyFill="1" applyBorder="1"/>
    <xf numFmtId="0" fontId="0" fillId="0" borderId="18" xfId="0" applyBorder="1" applyAlignment="1">
      <alignment horizontal="center"/>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9" xfId="0" applyFont="1" applyFill="1" applyBorder="1" applyAlignment="1">
      <alignment horizontal="center"/>
    </xf>
    <xf numFmtId="0" fontId="15" fillId="11" borderId="6" xfId="0" applyFont="1" applyFill="1" applyBorder="1"/>
    <xf numFmtId="0" fontId="15" fillId="11" borderId="5" xfId="0" applyFont="1" applyFill="1" applyBorder="1" applyAlignment="1">
      <alignment horizontal="center" vertical="center"/>
    </xf>
    <xf numFmtId="0" fontId="15" fillId="11" borderId="8" xfId="0" applyFont="1" applyFill="1" applyBorder="1" applyAlignment="1">
      <alignment horizontal="center" vertical="center"/>
    </xf>
    <xf numFmtId="166" fontId="5" fillId="4" borderId="7" xfId="0" applyNumberFormat="1" applyFont="1" applyFill="1" applyBorder="1" applyAlignment="1">
      <alignment horizontal="center"/>
    </xf>
    <xf numFmtId="1" fontId="0" fillId="0" borderId="4" xfId="0" quotePrefix="1" applyNumberFormat="1" applyBorder="1" applyAlignment="1">
      <alignment horizontal="center" vertical="center" wrapText="1"/>
    </xf>
    <xf numFmtId="0" fontId="0" fillId="3" borderId="4" xfId="0" applyFill="1" applyBorder="1" applyAlignment="1">
      <alignment horizontal="left" vertical="center" wrapText="1"/>
    </xf>
    <xf numFmtId="168" fontId="0" fillId="0" borderId="4" xfId="0" applyNumberFormat="1"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vertical="center" wrapText="1"/>
    </xf>
    <xf numFmtId="14" fontId="0" fillId="0" borderId="4" xfId="0" applyNumberFormat="1" applyBorder="1" applyAlignment="1">
      <alignment horizontal="center" vertical="center" wrapText="1"/>
    </xf>
    <xf numFmtId="1" fontId="0" fillId="0" borderId="0" xfId="0" applyNumberFormat="1"/>
    <xf numFmtId="0" fontId="17" fillId="0" borderId="0" xfId="0" applyFont="1" applyAlignment="1">
      <alignment horizontal="center" vertical="center"/>
    </xf>
    <xf numFmtId="49" fontId="0" fillId="0" borderId="0" xfId="0" applyNumberFormat="1" applyAlignment="1">
      <alignment horizontal="center" vertical="center"/>
    </xf>
    <xf numFmtId="0" fontId="0" fillId="0" borderId="18" xfId="0" applyBorder="1" applyAlignment="1">
      <alignment horizontal="center" vertical="center" wrapText="1"/>
    </xf>
    <xf numFmtId="0" fontId="4" fillId="2" borderId="2" xfId="0" applyFont="1" applyFill="1" applyBorder="1" applyAlignment="1">
      <alignment horizontal="center" vertical="center" wrapText="1"/>
    </xf>
    <xf numFmtId="1" fontId="4" fillId="2" borderId="2" xfId="0" applyNumberFormat="1" applyFont="1" applyFill="1" applyBorder="1" applyAlignment="1">
      <alignment horizontal="center" vertical="center" wrapText="1"/>
    </xf>
    <xf numFmtId="168" fontId="4" fillId="2" borderId="2" xfId="0" applyNumberFormat="1"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11" fillId="6" borderId="25" xfId="0" applyFont="1" applyFill="1" applyBorder="1" applyAlignment="1">
      <alignment horizontal="center" vertical="center"/>
    </xf>
    <xf numFmtId="0" fontId="11" fillId="6" borderId="26" xfId="0" applyFont="1" applyFill="1" applyBorder="1" applyAlignment="1">
      <alignment horizontal="center" vertical="center"/>
    </xf>
    <xf numFmtId="0" fontId="11" fillId="9" borderId="25" xfId="0" applyFont="1" applyFill="1" applyBorder="1" applyAlignment="1">
      <alignment horizontal="center" vertical="center"/>
    </xf>
    <xf numFmtId="1" fontId="0" fillId="0" borderId="26" xfId="0" applyNumberFormat="1" applyBorder="1" applyAlignment="1">
      <alignment horizontal="center"/>
    </xf>
    <xf numFmtId="0" fontId="10" fillId="13" borderId="28" xfId="0" applyFont="1" applyFill="1" applyBorder="1" applyAlignment="1">
      <alignment horizontal="center" vertical="center"/>
    </xf>
    <xf numFmtId="1" fontId="0" fillId="0" borderId="10" xfId="0" applyNumberFormat="1" applyBorder="1" applyAlignment="1">
      <alignment horizontal="center"/>
    </xf>
    <xf numFmtId="0" fontId="11" fillId="6" borderId="27" xfId="0" applyFont="1" applyFill="1" applyBorder="1" applyAlignment="1">
      <alignment horizontal="center" vertical="center"/>
    </xf>
    <xf numFmtId="0" fontId="0" fillId="0" borderId="30" xfId="0" applyBorder="1" applyAlignment="1">
      <alignment horizontal="left"/>
    </xf>
    <xf numFmtId="0" fontId="19" fillId="14" borderId="31" xfId="3"/>
    <xf numFmtId="0" fontId="19" fillId="14" borderId="31" xfId="3" applyNumberFormat="1" applyAlignment="1">
      <alignment horizontal="center"/>
    </xf>
    <xf numFmtId="165" fontId="19" fillId="14" borderId="31" xfId="3" applyNumberFormat="1" applyAlignment="1">
      <alignment horizontal="center"/>
    </xf>
    <xf numFmtId="0" fontId="19" fillId="14" borderId="31" xfId="3" applyAlignment="1">
      <alignment horizontal="center"/>
    </xf>
    <xf numFmtId="165" fontId="4" fillId="2" borderId="2" xfId="0" applyNumberFormat="1" applyFont="1" applyFill="1" applyBorder="1" applyAlignment="1" applyProtection="1">
      <alignment horizontal="center" wrapText="1"/>
      <protection locked="0"/>
    </xf>
    <xf numFmtId="165" fontId="5" fillId="0" borderId="3" xfId="0" applyNumberFormat="1" applyFont="1" applyBorder="1" applyAlignment="1" applyProtection="1">
      <alignment horizontal="center"/>
      <protection locked="0"/>
    </xf>
    <xf numFmtId="0" fontId="0" fillId="0" borderId="0" xfId="0" applyAlignment="1" applyProtection="1">
      <alignment horizontal="center"/>
      <protection locked="0"/>
    </xf>
    <xf numFmtId="2" fontId="4" fillId="2" borderId="2" xfId="0" applyNumberFormat="1" applyFont="1" applyFill="1" applyBorder="1" applyAlignment="1" applyProtection="1">
      <alignment horizontal="center" wrapText="1"/>
      <protection locked="0"/>
    </xf>
    <xf numFmtId="166" fontId="4" fillId="2" borderId="2" xfId="0" applyNumberFormat="1" applyFont="1" applyFill="1" applyBorder="1" applyAlignment="1" applyProtection="1">
      <alignment horizontal="center" wrapText="1"/>
      <protection locked="0"/>
    </xf>
    <xf numFmtId="165" fontId="6" fillId="0" borderId="5" xfId="0" applyNumberFormat="1" applyFont="1" applyBorder="1" applyAlignment="1" applyProtection="1">
      <alignment horizontal="center"/>
      <protection locked="0"/>
    </xf>
    <xf numFmtId="166" fontId="5" fillId="0" borderId="5" xfId="0" applyNumberFormat="1" applyFont="1" applyBorder="1" applyAlignment="1" applyProtection="1">
      <alignment horizontal="center"/>
      <protection locked="0"/>
    </xf>
    <xf numFmtId="165" fontId="7" fillId="0" borderId="5" xfId="0" applyNumberFormat="1" applyFont="1" applyBorder="1" applyAlignment="1" applyProtection="1">
      <alignment horizontal="center"/>
      <protection locked="0"/>
    </xf>
    <xf numFmtId="165" fontId="6" fillId="0" borderId="4" xfId="0" applyNumberFormat="1" applyFont="1" applyBorder="1" applyAlignment="1" applyProtection="1">
      <alignment horizontal="center"/>
      <protection locked="0"/>
    </xf>
    <xf numFmtId="166" fontId="5" fillId="0" borderId="4" xfId="0" applyNumberFormat="1" applyFont="1" applyBorder="1" applyAlignment="1" applyProtection="1">
      <alignment horizontal="center"/>
      <protection locked="0"/>
    </xf>
    <xf numFmtId="165" fontId="6" fillId="5" borderId="5" xfId="0" applyNumberFormat="1" applyFont="1" applyFill="1" applyBorder="1" applyAlignment="1" applyProtection="1">
      <alignment horizontal="center"/>
      <protection locked="0"/>
    </xf>
    <xf numFmtId="166" fontId="5" fillId="5" borderId="5" xfId="0" applyNumberFormat="1" applyFont="1" applyFill="1" applyBorder="1" applyAlignment="1" applyProtection="1">
      <alignment horizontal="center"/>
      <protection locked="0"/>
    </xf>
    <xf numFmtId="165" fontId="7" fillId="0" borderId="4" xfId="0" applyNumberFormat="1" applyFont="1" applyBorder="1" applyAlignment="1" applyProtection="1">
      <alignment horizontal="center"/>
      <protection locked="0"/>
    </xf>
    <xf numFmtId="0" fontId="0" fillId="0" borderId="0" xfId="0" applyProtection="1">
      <protection locked="0"/>
    </xf>
    <xf numFmtId="166" fontId="0" fillId="0" borderId="5" xfId="0" applyNumberFormat="1" applyBorder="1" applyAlignment="1" applyProtection="1">
      <alignment horizontal="center"/>
      <protection locked="0"/>
    </xf>
    <xf numFmtId="165" fontId="5" fillId="0" borderId="5" xfId="0" applyNumberFormat="1" applyFont="1" applyBorder="1" applyAlignment="1" applyProtection="1">
      <alignment horizontal="center"/>
      <protection locked="0"/>
    </xf>
    <xf numFmtId="1" fontId="0" fillId="0" borderId="4" xfId="0" applyNumberFormat="1" applyBorder="1" applyAlignment="1" applyProtection="1">
      <alignment horizontal="center" vertical="center"/>
      <protection locked="0"/>
    </xf>
    <xf numFmtId="0" fontId="3" fillId="0" borderId="5" xfId="0" applyFont="1" applyBorder="1" applyAlignment="1" applyProtection="1">
      <alignment horizontal="center"/>
      <protection locked="0"/>
    </xf>
    <xf numFmtId="1" fontId="0" fillId="0" borderId="5" xfId="0" applyNumberFormat="1" applyBorder="1" applyAlignment="1" applyProtection="1">
      <alignment horizontal="center" vertical="center"/>
      <protection locked="0"/>
    </xf>
    <xf numFmtId="166" fontId="0" fillId="0" borderId="4" xfId="0" applyNumberFormat="1" applyBorder="1" applyAlignment="1" applyProtection="1">
      <alignment horizontal="center"/>
      <protection locked="0"/>
    </xf>
    <xf numFmtId="0" fontId="3" fillId="0" borderId="4" xfId="0" applyFont="1" applyBorder="1" applyAlignment="1" applyProtection="1">
      <alignment horizontal="center"/>
      <protection locked="0"/>
    </xf>
    <xf numFmtId="1" fontId="0" fillId="5" borderId="5" xfId="0" applyNumberFormat="1" applyFill="1" applyBorder="1" applyAlignment="1" applyProtection="1">
      <alignment horizontal="center" vertical="center"/>
      <protection locked="0"/>
    </xf>
    <xf numFmtId="166" fontId="0" fillId="5" borderId="5" xfId="0" applyNumberFormat="1" applyFill="1" applyBorder="1" applyAlignment="1" applyProtection="1">
      <alignment horizontal="center"/>
      <protection locked="0"/>
    </xf>
    <xf numFmtId="0" fontId="3" fillId="5" borderId="5" xfId="0" applyFont="1" applyFill="1" applyBorder="1" applyAlignment="1" applyProtection="1">
      <alignment horizontal="center"/>
      <protection locked="0"/>
    </xf>
    <xf numFmtId="0" fontId="0" fillId="0" borderId="5" xfId="0" applyBorder="1" applyAlignment="1" applyProtection="1">
      <alignment horizontal="center"/>
      <protection locked="0"/>
    </xf>
    <xf numFmtId="0" fontId="0" fillId="0" borderId="5" xfId="0" applyBorder="1" applyAlignment="1" applyProtection="1">
      <alignment horizontal="center" wrapText="1"/>
      <protection locked="0"/>
    </xf>
    <xf numFmtId="0" fontId="0" fillId="0" borderId="5" xfId="0" applyBorder="1" applyAlignment="1" applyProtection="1">
      <alignment vertical="center" wrapText="1"/>
      <protection locked="0"/>
    </xf>
    <xf numFmtId="0" fontId="0" fillId="0" borderId="4" xfId="0" applyBorder="1" applyAlignment="1" applyProtection="1">
      <alignment horizontal="center" wrapText="1"/>
      <protection locked="0"/>
    </xf>
    <xf numFmtId="0" fontId="0" fillId="0" borderId="4" xfId="0" applyBorder="1" applyAlignment="1" applyProtection="1">
      <alignment vertical="center" wrapText="1"/>
      <protection locked="0"/>
    </xf>
    <xf numFmtId="0" fontId="5" fillId="0" borderId="5" xfId="0" applyFont="1" applyBorder="1" applyAlignment="1" applyProtection="1">
      <alignment vertical="center" wrapText="1"/>
      <protection locked="0"/>
    </xf>
    <xf numFmtId="0" fontId="0" fillId="5" borderId="5" xfId="0" applyFill="1" applyBorder="1" applyAlignment="1" applyProtection="1">
      <alignment horizontal="center" wrapText="1"/>
      <protection locked="0"/>
    </xf>
    <xf numFmtId="0" fontId="0" fillId="5" borderId="5" xfId="0" applyFill="1" applyBorder="1" applyAlignment="1" applyProtection="1">
      <alignment vertical="center" wrapText="1"/>
      <protection locked="0"/>
    </xf>
    <xf numFmtId="0" fontId="0" fillId="5" borderId="0" xfId="0" applyFill="1" applyProtection="1">
      <protection locked="0"/>
    </xf>
    <xf numFmtId="0" fontId="0" fillId="0" borderId="7" xfId="0" applyBorder="1" applyProtection="1">
      <protection locked="0"/>
    </xf>
    <xf numFmtId="0" fontId="0" fillId="5" borderId="7" xfId="0" applyFill="1" applyBorder="1" applyProtection="1">
      <protection locked="0"/>
    </xf>
    <xf numFmtId="165" fontId="19" fillId="2" borderId="31" xfId="3" applyNumberFormat="1" applyFill="1" applyAlignment="1">
      <alignment horizontal="center" wrapText="1"/>
    </xf>
    <xf numFmtId="1" fontId="19" fillId="14" borderId="31" xfId="3" applyNumberFormat="1" applyAlignment="1">
      <alignment horizontal="center"/>
    </xf>
    <xf numFmtId="49" fontId="0" fillId="0" borderId="5" xfId="0" applyNumberFormat="1" applyBorder="1" applyAlignment="1" applyProtection="1">
      <alignment horizontal="center"/>
      <protection locked="0"/>
    </xf>
    <xf numFmtId="49" fontId="0" fillId="0" borderId="4" xfId="0" applyNumberFormat="1" applyBorder="1" applyAlignment="1" applyProtection="1">
      <alignment horizontal="center"/>
      <protection locked="0"/>
    </xf>
    <xf numFmtId="49" fontId="5" fillId="0" borderId="5" xfId="0" applyNumberFormat="1" applyFont="1" applyBorder="1" applyAlignment="1" applyProtection="1">
      <alignment horizontal="center"/>
      <protection locked="0"/>
    </xf>
    <xf numFmtId="49" fontId="6" fillId="0" borderId="5" xfId="0" applyNumberFormat="1" applyFont="1" applyBorder="1" applyAlignment="1" applyProtection="1">
      <alignment horizontal="center"/>
      <protection locked="0"/>
    </xf>
    <xf numFmtId="49" fontId="0" fillId="5" borderId="5" xfId="0" applyNumberFormat="1" applyFill="1" applyBorder="1" applyAlignment="1" applyProtection="1">
      <alignment horizontal="center"/>
      <protection locked="0"/>
    </xf>
    <xf numFmtId="165" fontId="5" fillId="0" borderId="6" xfId="0" applyNumberFormat="1" applyFont="1" applyBorder="1" applyAlignment="1" applyProtection="1">
      <alignment horizontal="center"/>
      <protection locked="0"/>
    </xf>
    <xf numFmtId="165" fontId="19" fillId="14" borderId="32" xfId="3" applyNumberFormat="1" applyBorder="1" applyAlignment="1">
      <alignment horizontal="center"/>
    </xf>
    <xf numFmtId="1" fontId="19" fillId="14" borderId="32" xfId="3" applyNumberFormat="1" applyBorder="1" applyAlignment="1">
      <alignment horizontal="center"/>
    </xf>
    <xf numFmtId="165" fontId="5" fillId="0" borderId="33" xfId="0" applyNumberFormat="1" applyFont="1" applyBorder="1" applyAlignment="1" applyProtection="1">
      <alignment horizontal="center"/>
      <protection locked="0"/>
    </xf>
    <xf numFmtId="1" fontId="5" fillId="0" borderId="5" xfId="0" applyNumberFormat="1" applyFont="1" applyBorder="1" applyAlignment="1" applyProtection="1">
      <alignment horizontal="center" vertical="center"/>
      <protection locked="0"/>
    </xf>
    <xf numFmtId="165" fontId="6" fillId="2" borderId="4" xfId="0" applyNumberFormat="1" applyFont="1" applyFill="1" applyBorder="1" applyAlignment="1" applyProtection="1">
      <alignment horizontal="center"/>
      <protection locked="0"/>
    </xf>
    <xf numFmtId="1" fontId="5" fillId="0" borderId="4" xfId="0" applyNumberFormat="1" applyFont="1" applyBorder="1" applyAlignment="1" applyProtection="1">
      <alignment horizontal="center" vertical="center"/>
      <protection locked="0"/>
    </xf>
    <xf numFmtId="16" fontId="0" fillId="0" borderId="4" xfId="0" applyNumberFormat="1" applyBorder="1" applyAlignment="1">
      <alignment horizontal="center" wrapText="1"/>
    </xf>
    <xf numFmtId="0" fontId="0" fillId="0" borderId="4" xfId="0" applyBorder="1" applyAlignment="1">
      <alignment horizontal="center" wrapText="1"/>
    </xf>
    <xf numFmtId="0" fontId="2" fillId="0" borderId="4" xfId="0" applyFont="1" applyBorder="1" applyAlignment="1">
      <alignment horizontal="center" vertical="center" wrapText="1"/>
    </xf>
    <xf numFmtId="165" fontId="0" fillId="0" borderId="4" xfId="0" applyNumberFormat="1" applyBorder="1" applyAlignment="1">
      <alignment horizontal="center" wrapText="1"/>
    </xf>
    <xf numFmtId="1" fontId="0" fillId="0" borderId="4" xfId="0" applyNumberFormat="1" applyBorder="1" applyAlignment="1">
      <alignment horizontal="center" wrapText="1"/>
    </xf>
    <xf numFmtId="0" fontId="0" fillId="0" borderId="4" xfId="0" applyBorder="1" applyAlignment="1">
      <alignment horizontal="left" wrapText="1"/>
    </xf>
    <xf numFmtId="165" fontId="0" fillId="0" borderId="4" xfId="0" applyNumberFormat="1" applyBorder="1" applyAlignment="1">
      <alignment horizontal="center"/>
    </xf>
    <xf numFmtId="1" fontId="0" fillId="0" borderId="4" xfId="0" applyNumberFormat="1" applyBorder="1" applyAlignment="1">
      <alignment horizontal="center"/>
    </xf>
    <xf numFmtId="0" fontId="0" fillId="0" borderId="4" xfId="0" applyBorder="1" applyAlignment="1">
      <alignment horizontal="left"/>
    </xf>
    <xf numFmtId="0" fontId="3" fillId="5" borderId="4" xfId="0" applyFont="1" applyFill="1" applyBorder="1" applyAlignment="1">
      <alignment horizontal="center" vertical="center" wrapText="1"/>
    </xf>
    <xf numFmtId="0" fontId="0" fillId="5" borderId="4" xfId="0" applyFill="1" applyBorder="1" applyAlignment="1">
      <alignment horizontal="left" vertical="center" wrapText="1"/>
    </xf>
    <xf numFmtId="0" fontId="29" fillId="0" borderId="4" xfId="0" applyFont="1" applyBorder="1" applyAlignment="1">
      <alignment horizontal="center" vertical="center" wrapText="1"/>
    </xf>
    <xf numFmtId="0" fontId="0" fillId="0" borderId="5" xfId="0" applyBorder="1"/>
    <xf numFmtId="0" fontId="0" fillId="0" borderId="4" xfId="0" pivotButton="1" applyBorder="1" applyAlignment="1">
      <alignment horizontal="center"/>
    </xf>
    <xf numFmtId="165" fontId="31" fillId="0" borderId="3" xfId="0" applyNumberFormat="1" applyFont="1" applyBorder="1" applyAlignment="1" applyProtection="1">
      <alignment horizontal="center"/>
      <protection locked="0"/>
    </xf>
    <xf numFmtId="165" fontId="2" fillId="14" borderId="31" xfId="3" applyNumberFormat="1" applyFont="1" applyAlignment="1">
      <alignment horizontal="center"/>
    </xf>
    <xf numFmtId="0" fontId="5" fillId="0" borderId="5" xfId="0" applyFont="1" applyBorder="1" applyAlignment="1" applyProtection="1">
      <alignment horizontal="center" wrapText="1"/>
      <protection locked="0"/>
    </xf>
    <xf numFmtId="0" fontId="0" fillId="0" borderId="5" xfId="0" applyBorder="1" applyAlignment="1">
      <alignment horizontal="center"/>
    </xf>
    <xf numFmtId="0" fontId="21" fillId="0" borderId="4" xfId="0" applyFont="1" applyBorder="1" applyAlignment="1">
      <alignment horizontal="center" vertical="center" wrapText="1"/>
    </xf>
    <xf numFmtId="0" fontId="13" fillId="2" borderId="34" xfId="0" applyFont="1" applyFill="1" applyBorder="1" applyAlignment="1">
      <alignment horizontal="center" vertical="center" wrapText="1"/>
    </xf>
    <xf numFmtId="0" fontId="0" fillId="0" borderId="34" xfId="0" applyBorder="1" applyAlignment="1">
      <alignment horizontal="center"/>
    </xf>
    <xf numFmtId="165" fontId="0" fillId="0" borderId="5" xfId="0" applyNumberFormat="1" applyBorder="1" applyAlignment="1">
      <alignment horizontal="center"/>
    </xf>
    <xf numFmtId="1" fontId="0" fillId="0" borderId="5" xfId="0" applyNumberFormat="1" applyBorder="1" applyAlignment="1">
      <alignment horizontal="center"/>
    </xf>
    <xf numFmtId="0" fontId="0" fillId="0" borderId="5" xfId="0" applyBorder="1" applyAlignment="1">
      <alignment horizontal="left" wrapText="1"/>
    </xf>
    <xf numFmtId="0" fontId="0" fillId="0" borderId="5" xfId="0" applyBorder="1" applyAlignment="1">
      <alignment horizontal="center" vertical="center"/>
    </xf>
    <xf numFmtId="0" fontId="0" fillId="0" borderId="5" xfId="0" applyBorder="1" applyAlignment="1">
      <alignment horizontal="center" wrapText="1"/>
    </xf>
    <xf numFmtId="0" fontId="0" fillId="0" borderId="5" xfId="0" applyBorder="1" applyAlignment="1">
      <alignment horizontal="left"/>
    </xf>
    <xf numFmtId="0" fontId="0" fillId="0" borderId="2" xfId="0" applyBorder="1" applyAlignment="1">
      <alignment horizontal="center" vertical="center" wrapText="1"/>
    </xf>
    <xf numFmtId="0" fontId="0" fillId="10" borderId="2" xfId="0" applyFill="1" applyBorder="1" applyAlignment="1">
      <alignment horizontal="center" vertical="center" wrapText="1"/>
    </xf>
    <xf numFmtId="16" fontId="0" fillId="0" borderId="2" xfId="0" applyNumberFormat="1" applyBorder="1" applyAlignment="1">
      <alignment horizontal="center" vertical="center" wrapText="1"/>
    </xf>
    <xf numFmtId="0" fontId="0" fillId="0" borderId="2" xfId="0" applyBorder="1" applyAlignment="1">
      <alignment horizontal="center" wrapText="1"/>
    </xf>
    <xf numFmtId="0" fontId="0" fillId="0" borderId="10" xfId="0" applyBorder="1" applyAlignment="1">
      <alignment horizontal="center"/>
    </xf>
    <xf numFmtId="165" fontId="0" fillId="0" borderId="10" xfId="0" applyNumberFormat="1" applyBorder="1" applyAlignment="1">
      <alignment horizontal="center"/>
    </xf>
    <xf numFmtId="0" fontId="0" fillId="0" borderId="10" xfId="0" applyBorder="1" applyAlignment="1">
      <alignment horizontal="left" wrapText="1"/>
    </xf>
    <xf numFmtId="0" fontId="0" fillId="0" borderId="10" xfId="0" applyBorder="1" applyAlignment="1">
      <alignment horizontal="center" vertical="center"/>
    </xf>
    <xf numFmtId="0" fontId="0" fillId="0" borderId="10" xfId="0" applyBorder="1" applyAlignment="1">
      <alignment horizontal="center" wrapText="1"/>
    </xf>
    <xf numFmtId="0" fontId="0" fillId="0" borderId="10" xfId="0" applyBorder="1" applyAlignment="1">
      <alignment horizontal="left"/>
    </xf>
    <xf numFmtId="0" fontId="0" fillId="0" borderId="2" xfId="0" applyBorder="1" applyAlignment="1">
      <alignment horizontal="center"/>
    </xf>
    <xf numFmtId="165" fontId="0" fillId="0" borderId="2" xfId="0" applyNumberFormat="1" applyBorder="1" applyAlignment="1">
      <alignment horizontal="center"/>
    </xf>
    <xf numFmtId="1" fontId="0" fillId="0" borderId="2" xfId="0" applyNumberFormat="1" applyBorder="1" applyAlignment="1">
      <alignment horizontal="center"/>
    </xf>
    <xf numFmtId="0" fontId="0" fillId="0" borderId="2" xfId="0" applyBorder="1" applyAlignment="1">
      <alignment horizontal="left" wrapText="1"/>
    </xf>
    <xf numFmtId="0" fontId="0" fillId="0" borderId="2" xfId="0" applyBorder="1" applyAlignment="1">
      <alignment horizontal="center" vertical="center"/>
    </xf>
    <xf numFmtId="0" fontId="0" fillId="0" borderId="2" xfId="0" applyBorder="1" applyAlignment="1">
      <alignment horizontal="left"/>
    </xf>
    <xf numFmtId="165" fontId="6" fillId="2" borderId="5" xfId="0" applyNumberFormat="1" applyFont="1" applyFill="1" applyBorder="1" applyAlignment="1" applyProtection="1">
      <alignment horizontal="center"/>
      <protection locked="0"/>
    </xf>
    <xf numFmtId="165" fontId="5" fillId="0" borderId="0" xfId="0" applyNumberFormat="1" applyFont="1" applyAlignment="1" applyProtection="1">
      <alignment horizontal="center"/>
      <protection locked="0"/>
    </xf>
    <xf numFmtId="165" fontId="6" fillId="0" borderId="0" xfId="0" applyNumberFormat="1" applyFont="1" applyAlignment="1" applyProtection="1">
      <alignment horizontal="center"/>
      <protection locked="0"/>
    </xf>
    <xf numFmtId="0" fontId="3" fillId="0" borderId="0" xfId="0" applyFont="1" applyAlignment="1" applyProtection="1">
      <alignment horizontal="center"/>
      <protection locked="0"/>
    </xf>
    <xf numFmtId="166" fontId="5" fillId="0" borderId="0" xfId="0" applyNumberFormat="1" applyFont="1" applyAlignment="1" applyProtection="1">
      <alignment horizontal="center"/>
      <protection locked="0"/>
    </xf>
    <xf numFmtId="166" fontId="0" fillId="0" borderId="0" xfId="0" applyNumberFormat="1" applyAlignment="1" applyProtection="1">
      <alignment horizontal="center"/>
      <protection locked="0"/>
    </xf>
    <xf numFmtId="49" fontId="0" fillId="0" borderId="0" xfId="0" applyNumberFormat="1" applyAlignment="1" applyProtection="1">
      <alignment horizontal="center"/>
      <protection locked="0"/>
    </xf>
    <xf numFmtId="0" fontId="0" fillId="0" borderId="0" xfId="0" applyAlignment="1" applyProtection="1">
      <alignment horizontal="center" wrapText="1"/>
      <protection locked="0"/>
    </xf>
    <xf numFmtId="165" fontId="19" fillId="5" borderId="31" xfId="3" applyNumberFormat="1" applyFill="1" applyAlignment="1">
      <alignment horizontal="center"/>
    </xf>
    <xf numFmtId="0" fontId="0" fillId="0" borderId="33" xfId="0" applyBorder="1"/>
    <xf numFmtId="0" fontId="11" fillId="6" borderId="14" xfId="0" applyFont="1" applyFill="1" applyBorder="1" applyAlignment="1">
      <alignment horizontal="center" vertical="center" wrapText="1"/>
    </xf>
    <xf numFmtId="0" fontId="0" fillId="10" borderId="34" xfId="0" applyFill="1" applyBorder="1" applyAlignment="1">
      <alignment horizontal="center" vertical="center" wrapText="1"/>
    </xf>
    <xf numFmtId="0" fontId="0" fillId="0" borderId="34" xfId="0" applyBorder="1" applyAlignment="1">
      <alignment horizontal="center" vertical="center" wrapText="1"/>
    </xf>
    <xf numFmtId="0" fontId="0" fillId="0" borderId="34" xfId="0" applyBorder="1" applyAlignment="1">
      <alignment horizontal="center" wrapText="1"/>
    </xf>
    <xf numFmtId="0" fontId="33" fillId="0" borderId="5" xfId="0" applyFont="1" applyBorder="1" applyAlignment="1">
      <alignment horizontal="center" vertical="center"/>
    </xf>
    <xf numFmtId="165" fontId="4" fillId="2" borderId="2" xfId="0" applyNumberFormat="1" applyFont="1" applyFill="1" applyBorder="1" applyAlignment="1" applyProtection="1">
      <alignment wrapText="1"/>
      <protection locked="0"/>
    </xf>
    <xf numFmtId="165" fontId="5" fillId="0" borderId="5" xfId="0" applyNumberFormat="1" applyFont="1" applyBorder="1" applyProtection="1">
      <protection locked="0"/>
    </xf>
    <xf numFmtId="165" fontId="5" fillId="0" borderId="4" xfId="0" applyNumberFormat="1" applyFont="1" applyBorder="1" applyProtection="1">
      <protection locked="0"/>
    </xf>
    <xf numFmtId="165" fontId="5" fillId="5" borderId="5" xfId="0" applyNumberFormat="1" applyFont="1" applyFill="1" applyBorder="1" applyProtection="1">
      <protection locked="0"/>
    </xf>
    <xf numFmtId="165" fontId="5" fillId="0" borderId="0" xfId="0" applyNumberFormat="1" applyFont="1" applyProtection="1">
      <protection locked="0"/>
    </xf>
    <xf numFmtId="165" fontId="5" fillId="0" borderId="34" xfId="0" applyNumberFormat="1" applyFont="1" applyBorder="1" applyAlignment="1" applyProtection="1">
      <alignment horizontal="center"/>
      <protection locked="0"/>
    </xf>
    <xf numFmtId="0" fontId="0" fillId="0" borderId="35" xfId="0" applyBorder="1"/>
    <xf numFmtId="168" fontId="0" fillId="0" borderId="5" xfId="0" applyNumberFormat="1" applyBorder="1" applyAlignment="1">
      <alignment horizontal="center" vertical="center" wrapText="1"/>
    </xf>
    <xf numFmtId="0" fontId="0" fillId="3" borderId="5" xfId="0" applyFill="1" applyBorder="1" applyAlignment="1">
      <alignment horizontal="left" vertical="center" wrapText="1"/>
    </xf>
    <xf numFmtId="165" fontId="5" fillId="0" borderId="5" xfId="0" applyNumberFormat="1" applyFont="1" applyBorder="1" applyAlignment="1" applyProtection="1">
      <alignment horizontal="center" vertical="center"/>
      <protection locked="0"/>
    </xf>
    <xf numFmtId="169" fontId="12" fillId="8" borderId="29" xfId="1" applyNumberFormat="1" applyFont="1" applyFill="1" applyBorder="1" applyAlignment="1">
      <alignment vertical="center" wrapText="1"/>
    </xf>
    <xf numFmtId="169" fontId="12" fillId="8" borderId="27" xfId="1" applyNumberFormat="1" applyFont="1" applyFill="1" applyBorder="1" applyAlignment="1">
      <alignment vertical="center" wrapText="1"/>
    </xf>
    <xf numFmtId="2" fontId="6" fillId="0" borderId="5"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6" fillId="3" borderId="5" xfId="0" applyNumberFormat="1" applyFont="1" applyFill="1" applyBorder="1" applyAlignment="1" applyProtection="1">
      <alignment horizontal="center" vertical="center"/>
      <protection locked="0"/>
    </xf>
    <xf numFmtId="165" fontId="6" fillId="0" borderId="5" xfId="0" applyNumberFormat="1" applyFont="1" applyBorder="1" applyAlignment="1" applyProtection="1">
      <alignment horizontal="center" vertical="center"/>
      <protection locked="0"/>
    </xf>
    <xf numFmtId="2" fontId="6" fillId="0" borderId="0" xfId="0" applyNumberFormat="1" applyFont="1" applyAlignment="1" applyProtection="1">
      <alignment horizontal="center" vertical="center"/>
      <protection locked="0"/>
    </xf>
    <xf numFmtId="1" fontId="4" fillId="2" borderId="1" xfId="0" applyNumberFormat="1" applyFont="1" applyFill="1" applyBorder="1" applyAlignment="1">
      <alignment horizontal="center" vertical="center" wrapText="1"/>
    </xf>
    <xf numFmtId="168" fontId="4" fillId="2" borderId="9" xfId="0" applyNumberFormat="1" applyFont="1" applyFill="1" applyBorder="1" applyAlignment="1">
      <alignment horizontal="center" vertical="center" wrapText="1"/>
    </xf>
    <xf numFmtId="0" fontId="5" fillId="0" borderId="4" xfId="0" applyFont="1" applyBorder="1" applyAlignment="1" applyProtection="1">
      <alignment vertical="center" wrapText="1"/>
      <protection locked="0"/>
    </xf>
    <xf numFmtId="0" fontId="0" fillId="0" borderId="5" xfId="0" applyBorder="1" applyAlignment="1">
      <alignment horizontal="left" vertical="center"/>
    </xf>
    <xf numFmtId="165" fontId="5" fillId="5" borderId="3" xfId="0" applyNumberFormat="1" applyFont="1" applyFill="1" applyBorder="1" applyAlignment="1" applyProtection="1">
      <alignment horizontal="center"/>
      <protection locked="0"/>
    </xf>
    <xf numFmtId="165" fontId="23" fillId="0" borderId="5" xfId="0" applyNumberFormat="1" applyFont="1" applyBorder="1" applyAlignment="1" applyProtection="1">
      <alignment horizontal="center"/>
      <protection locked="0"/>
    </xf>
    <xf numFmtId="1" fontId="30" fillId="0" borderId="5" xfId="0" applyNumberFormat="1" applyFont="1" applyBorder="1" applyAlignment="1" applyProtection="1">
      <alignment horizontal="center" vertical="center"/>
      <protection locked="0"/>
    </xf>
    <xf numFmtId="166" fontId="14" fillId="0" borderId="5" xfId="0" applyNumberFormat="1" applyFont="1" applyBorder="1" applyAlignment="1" applyProtection="1">
      <alignment horizontal="center"/>
      <protection locked="0"/>
    </xf>
    <xf numFmtId="166" fontId="3" fillId="0" borderId="4" xfId="0" applyNumberFormat="1" applyFont="1" applyBorder="1" applyAlignment="1" applyProtection="1">
      <alignment horizontal="center"/>
      <protection locked="0"/>
    </xf>
    <xf numFmtId="0" fontId="21" fillId="0" borderId="5" xfId="0" applyFont="1" applyBorder="1" applyAlignment="1" applyProtection="1">
      <alignment horizontal="center"/>
      <protection locked="0"/>
    </xf>
    <xf numFmtId="1" fontId="14" fillId="14" borderId="32" xfId="3" applyNumberFormat="1" applyFont="1" applyBorder="1" applyAlignment="1">
      <alignment horizontal="center"/>
    </xf>
    <xf numFmtId="166" fontId="31" fillId="0" borderId="4" xfId="0" applyNumberFormat="1" applyFont="1" applyBorder="1" applyAlignment="1" applyProtection="1">
      <alignment horizontal="center"/>
      <protection locked="0"/>
    </xf>
    <xf numFmtId="165" fontId="30" fillId="0" borderId="5" xfId="0" applyNumberFormat="1" applyFont="1" applyBorder="1" applyProtection="1">
      <protection locked="0"/>
    </xf>
    <xf numFmtId="165" fontId="31" fillId="0" borderId="4" xfId="0" applyNumberFormat="1" applyFont="1" applyBorder="1" applyProtection="1">
      <protection locked="0"/>
    </xf>
    <xf numFmtId="1" fontId="5" fillId="0" borderId="0" xfId="0" applyNumberFormat="1" applyFont="1" applyAlignment="1" applyProtection="1">
      <alignment vertical="center"/>
      <protection locked="0"/>
    </xf>
    <xf numFmtId="1" fontId="2" fillId="0" borderId="4" xfId="0" applyNumberFormat="1" applyFont="1" applyBorder="1" applyAlignment="1" applyProtection="1">
      <alignment horizontal="center" vertical="center"/>
      <protection locked="0"/>
    </xf>
    <xf numFmtId="166" fontId="5" fillId="4" borderId="4" xfId="0" applyNumberFormat="1" applyFont="1" applyFill="1" applyBorder="1" applyAlignment="1" applyProtection="1">
      <alignment horizontal="center"/>
      <protection locked="0"/>
    </xf>
    <xf numFmtId="166" fontId="2" fillId="0" borderId="4" xfId="0" applyNumberFormat="1" applyFont="1" applyBorder="1" applyAlignment="1" applyProtection="1">
      <alignment horizontal="center"/>
      <protection locked="0"/>
    </xf>
    <xf numFmtId="0" fontId="22" fillId="0" borderId="4" xfId="0" applyFont="1" applyBorder="1" applyAlignment="1" applyProtection="1">
      <alignment horizontal="center"/>
      <protection locked="0"/>
    </xf>
    <xf numFmtId="49" fontId="5" fillId="0" borderId="4" xfId="0" applyNumberFormat="1" applyFont="1" applyBorder="1" applyAlignment="1" applyProtection="1">
      <alignment horizontal="center"/>
      <protection locked="0"/>
    </xf>
    <xf numFmtId="166" fontId="5" fillId="0" borderId="4" xfId="0" applyNumberFormat="1" applyFont="1" applyBorder="1" applyAlignment="1" applyProtection="1">
      <alignment horizontal="center" wrapText="1"/>
      <protection locked="0"/>
    </xf>
    <xf numFmtId="1" fontId="0" fillId="13" borderId="4" xfId="0" applyNumberFormat="1" applyFill="1" applyBorder="1" applyAlignment="1">
      <alignment horizontal="center" vertical="center" wrapText="1"/>
    </xf>
    <xf numFmtId="0" fontId="0" fillId="13" borderId="4" xfId="0" applyFill="1" applyBorder="1" applyAlignment="1">
      <alignment horizontal="center" vertical="center" wrapText="1"/>
    </xf>
    <xf numFmtId="0" fontId="0" fillId="15" borderId="4" xfId="0" applyFill="1" applyBorder="1" applyAlignment="1">
      <alignment horizontal="center" vertical="center" wrapText="1"/>
    </xf>
    <xf numFmtId="0" fontId="0" fillId="0" borderId="5" xfId="0" applyBorder="1" applyAlignment="1">
      <alignment horizontal="center" vertical="center" wrapText="1"/>
    </xf>
    <xf numFmtId="165" fontId="5" fillId="0" borderId="4" xfId="0" applyNumberFormat="1" applyFont="1" applyBorder="1" applyAlignment="1" applyProtection="1">
      <alignment horizontal="center" vertical="center"/>
      <protection locked="0"/>
    </xf>
    <xf numFmtId="0" fontId="3" fillId="0" borderId="4" xfId="0" applyFont="1" applyBorder="1" applyAlignment="1">
      <alignment horizontal="center" vertical="center" wrapText="1"/>
    </xf>
    <xf numFmtId="0" fontId="0" fillId="0" borderId="0" xfId="0" applyAlignment="1" applyProtection="1">
      <alignment vertical="center" wrapText="1"/>
      <protection locked="0"/>
    </xf>
    <xf numFmtId="14" fontId="0" fillId="0" borderId="4" xfId="0" applyNumberFormat="1" applyBorder="1" applyAlignment="1">
      <alignment horizontal="center" wrapText="1"/>
    </xf>
    <xf numFmtId="0" fontId="0" fillId="3" borderId="4" xfId="0" applyFill="1" applyBorder="1" applyAlignment="1">
      <alignment horizontal="center" vertical="center" wrapText="1"/>
    </xf>
    <xf numFmtId="1" fontId="0" fillId="0" borderId="5" xfId="0" applyNumberFormat="1"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vertical="center" wrapText="1"/>
    </xf>
    <xf numFmtId="0" fontId="0" fillId="0" borderId="8" xfId="0" applyBorder="1" applyAlignment="1">
      <alignment horizontal="center" vertical="center" wrapText="1"/>
    </xf>
    <xf numFmtId="0" fontId="0" fillId="0" borderId="4" xfId="0" pivotButton="1" applyBorder="1" applyAlignment="1">
      <alignment horizontal="center" vertical="center" wrapText="1"/>
    </xf>
    <xf numFmtId="0" fontId="0" fillId="0" borderId="4" xfId="0" applyBorder="1" applyAlignment="1">
      <alignment wrapText="1"/>
    </xf>
    <xf numFmtId="165" fontId="0" fillId="4" borderId="4" xfId="0" applyNumberFormat="1" applyFill="1" applyBorder="1" applyAlignment="1">
      <alignment horizontal="center" vertical="center" wrapText="1"/>
    </xf>
    <xf numFmtId="15" fontId="0" fillId="0" borderId="4" xfId="0" applyNumberFormat="1" applyBorder="1" applyAlignment="1">
      <alignment horizontal="center" vertical="center" wrapText="1"/>
    </xf>
    <xf numFmtId="165" fontId="0" fillId="2" borderId="4" xfId="0" applyNumberFormat="1" applyFill="1" applyBorder="1" applyAlignment="1">
      <alignment horizontal="center" vertical="center" wrapText="1"/>
    </xf>
    <xf numFmtId="0" fontId="0" fillId="0" borderId="0" xfId="0" pivotButton="1" applyAlignment="1">
      <alignment horizontal="center"/>
    </xf>
    <xf numFmtId="14" fontId="0" fillId="0" borderId="0" xfId="0" applyNumberFormat="1" applyAlignment="1">
      <alignment horizontal="center"/>
    </xf>
    <xf numFmtId="165" fontId="6" fillId="0" borderId="4" xfId="0" applyNumberFormat="1" applyFont="1" applyBorder="1" applyAlignment="1">
      <alignment horizontal="center"/>
    </xf>
    <xf numFmtId="2" fontId="6" fillId="0" borderId="4" xfId="0" applyNumberFormat="1" applyFont="1" applyBorder="1" applyAlignment="1">
      <alignment horizontal="center" vertical="center"/>
    </xf>
    <xf numFmtId="166" fontId="5" fillId="0" borderId="4" xfId="0" applyNumberFormat="1" applyFont="1" applyBorder="1" applyAlignment="1">
      <alignment horizontal="center"/>
    </xf>
    <xf numFmtId="165" fontId="5" fillId="0" borderId="4" xfId="0" applyNumberFormat="1" applyFont="1" applyBorder="1"/>
    <xf numFmtId="1" fontId="5" fillId="0" borderId="4" xfId="0" applyNumberFormat="1" applyFont="1" applyBorder="1" applyAlignment="1">
      <alignment horizontal="center" vertical="center"/>
    </xf>
    <xf numFmtId="166" fontId="0" fillId="0" borderId="4" xfId="0" applyNumberFormat="1" applyBorder="1" applyAlignment="1">
      <alignment horizontal="center"/>
    </xf>
    <xf numFmtId="0" fontId="3" fillId="0" borderId="4" xfId="0" applyFont="1" applyBorder="1" applyAlignment="1">
      <alignment horizontal="center"/>
    </xf>
    <xf numFmtId="49" fontId="0" fillId="0" borderId="4" xfId="0" applyNumberFormat="1" applyBorder="1" applyAlignment="1">
      <alignment horizontal="center"/>
    </xf>
    <xf numFmtId="165" fontId="4" fillId="2" borderId="4" xfId="0" applyNumberFormat="1" applyFont="1" applyFill="1" applyBorder="1" applyAlignment="1">
      <alignment horizontal="center" wrapText="1"/>
    </xf>
    <xf numFmtId="2" fontId="4" fillId="2" borderId="4" xfId="0" applyNumberFormat="1" applyFont="1" applyFill="1" applyBorder="1" applyAlignment="1">
      <alignment horizontal="center" wrapText="1"/>
    </xf>
    <xf numFmtId="166" fontId="4" fillId="2" borderId="4" xfId="0" applyNumberFormat="1" applyFont="1" applyFill="1" applyBorder="1" applyAlignment="1">
      <alignment horizontal="center" wrapText="1"/>
    </xf>
    <xf numFmtId="165" fontId="4" fillId="2" borderId="4" xfId="0" applyNumberFormat="1" applyFont="1" applyFill="1" applyBorder="1" applyAlignment="1">
      <alignment wrapText="1"/>
    </xf>
    <xf numFmtId="165" fontId="34" fillId="2" borderId="4" xfId="3" applyNumberFormat="1" applyFont="1" applyFill="1" applyBorder="1" applyAlignment="1">
      <alignment horizontal="center" wrapText="1"/>
    </xf>
    <xf numFmtId="166" fontId="34" fillId="2" borderId="4" xfId="3" applyNumberFormat="1" applyFont="1" applyFill="1" applyBorder="1" applyAlignment="1">
      <alignment horizontal="center" wrapText="1"/>
    </xf>
    <xf numFmtId="165" fontId="5" fillId="0" borderId="4" xfId="0" applyNumberFormat="1" applyFont="1" applyBorder="1" applyAlignment="1">
      <alignment horizontal="center"/>
    </xf>
    <xf numFmtId="165" fontId="19" fillId="14" borderId="4" xfId="3" applyNumberFormat="1" applyBorder="1" applyAlignment="1">
      <alignment horizontal="center"/>
    </xf>
    <xf numFmtId="166" fontId="19" fillId="14" borderId="4" xfId="3" applyNumberFormat="1" applyBorder="1" applyAlignment="1">
      <alignment horizontal="center"/>
    </xf>
    <xf numFmtId="1" fontId="19" fillId="14" borderId="4" xfId="3" applyNumberFormat="1" applyBorder="1" applyAlignment="1">
      <alignment horizontal="center"/>
    </xf>
    <xf numFmtId="1" fontId="0" fillId="4" borderId="3" xfId="0" applyNumberFormat="1" applyFill="1" applyBorder="1" applyAlignment="1">
      <alignment horizontal="center" vertical="center" wrapText="1"/>
    </xf>
    <xf numFmtId="1" fontId="0" fillId="13" borderId="3" xfId="0" applyNumberFormat="1" applyFill="1" applyBorder="1" applyAlignment="1">
      <alignment horizontal="center" vertical="center" wrapText="1"/>
    </xf>
    <xf numFmtId="1" fontId="0" fillId="0" borderId="3" xfId="0" applyNumberFormat="1" applyBorder="1" applyAlignment="1">
      <alignment horizontal="center" vertical="center" wrapText="1"/>
    </xf>
    <xf numFmtId="1" fontId="0" fillId="15" borderId="3" xfId="0" applyNumberFormat="1" applyFill="1" applyBorder="1" applyAlignment="1">
      <alignment horizontal="center" vertical="center" wrapText="1"/>
    </xf>
    <xf numFmtId="168" fontId="0" fillId="4" borderId="18" xfId="0" applyNumberFormat="1" applyFill="1" applyBorder="1" applyAlignment="1">
      <alignment horizontal="center" vertical="center" wrapText="1"/>
    </xf>
    <xf numFmtId="168" fontId="0" fillId="13" borderId="18" xfId="0" applyNumberFormat="1" applyFill="1" applyBorder="1" applyAlignment="1">
      <alignment horizontal="center" vertical="center" wrapText="1"/>
    </xf>
    <xf numFmtId="168" fontId="0" fillId="0" borderId="18" xfId="0" applyNumberFormat="1" applyBorder="1" applyAlignment="1">
      <alignment horizontal="center" vertical="center" wrapText="1"/>
    </xf>
    <xf numFmtId="168" fontId="0" fillId="15" borderId="18" xfId="0" applyNumberFormat="1" applyFill="1" applyBorder="1" applyAlignment="1">
      <alignment horizontal="center" vertical="center" wrapText="1"/>
    </xf>
    <xf numFmtId="0" fontId="0" fillId="0" borderId="0" xfId="0" pivotButton="1"/>
    <xf numFmtId="0" fontId="2" fillId="0" borderId="4" xfId="0" applyFont="1" applyBorder="1" applyAlignment="1">
      <alignment horizontal="center" wrapText="1"/>
    </xf>
    <xf numFmtId="165" fontId="4" fillId="2" borderId="5" xfId="0" applyNumberFormat="1" applyFont="1" applyFill="1" applyBorder="1" applyAlignment="1">
      <alignment horizontal="center" wrapText="1"/>
    </xf>
    <xf numFmtId="165" fontId="34" fillId="2" borderId="36" xfId="3" applyNumberFormat="1" applyFont="1" applyFill="1" applyBorder="1" applyAlignment="1">
      <alignment horizontal="center" wrapText="1"/>
    </xf>
    <xf numFmtId="2" fontId="4" fillId="2" borderId="5" xfId="0" applyNumberFormat="1" applyFont="1" applyFill="1" applyBorder="1" applyAlignment="1">
      <alignment horizontal="center" wrapText="1"/>
    </xf>
    <xf numFmtId="166" fontId="4" fillId="2" borderId="5" xfId="0" applyNumberFormat="1" applyFont="1" applyFill="1" applyBorder="1" applyAlignment="1">
      <alignment horizontal="center" wrapText="1"/>
    </xf>
    <xf numFmtId="166" fontId="34" fillId="2" borderId="36" xfId="3" applyNumberFormat="1" applyFont="1" applyFill="1" applyBorder="1" applyAlignment="1">
      <alignment horizontal="center" wrapText="1"/>
    </xf>
    <xf numFmtId="165" fontId="4" fillId="2" borderId="5" xfId="0" applyNumberFormat="1" applyFont="1" applyFill="1" applyBorder="1" applyAlignment="1">
      <alignment wrapText="1"/>
    </xf>
    <xf numFmtId="165" fontId="4" fillId="2" borderId="5" xfId="0" applyNumberFormat="1" applyFont="1" applyFill="1" applyBorder="1" applyAlignment="1">
      <alignment horizontal="left" wrapText="1"/>
    </xf>
    <xf numFmtId="165" fontId="6" fillId="2" borderId="4" xfId="0" applyNumberFormat="1" applyFont="1" applyFill="1" applyBorder="1" applyAlignment="1">
      <alignment horizontal="center"/>
    </xf>
    <xf numFmtId="165" fontId="7" fillId="0" borderId="4" xfId="0" applyNumberFormat="1" applyFont="1" applyBorder="1" applyAlignment="1">
      <alignment horizontal="center"/>
    </xf>
    <xf numFmtId="1" fontId="31" fillId="0" borderId="4" xfId="0" applyNumberFormat="1" applyFont="1" applyBorder="1" applyAlignment="1">
      <alignment horizontal="center" vertical="center"/>
    </xf>
    <xf numFmtId="166" fontId="31" fillId="0" borderId="5" xfId="0" applyNumberFormat="1" applyFont="1" applyBorder="1" applyAlignment="1" applyProtection="1">
      <alignment horizontal="center"/>
      <protection locked="0"/>
    </xf>
    <xf numFmtId="2" fontId="23" fillId="0" borderId="5" xfId="0" applyNumberFormat="1" applyFont="1" applyBorder="1" applyAlignment="1" applyProtection="1">
      <alignment horizontal="center" vertical="center"/>
      <protection locked="0"/>
    </xf>
    <xf numFmtId="2" fontId="6" fillId="0" borderId="10" xfId="0" applyNumberFormat="1" applyFont="1" applyBorder="1" applyAlignment="1" applyProtection="1">
      <alignment horizontal="center" vertical="center"/>
      <protection locked="0"/>
    </xf>
    <xf numFmtId="166" fontId="30" fillId="0" borderId="5" xfId="0" applyNumberFormat="1" applyFont="1" applyBorder="1" applyAlignment="1" applyProtection="1">
      <alignment horizontal="center"/>
      <protection locked="0"/>
    </xf>
    <xf numFmtId="166" fontId="5" fillId="4" borderId="5" xfId="0" applyNumberFormat="1" applyFont="1" applyFill="1" applyBorder="1" applyAlignment="1" applyProtection="1">
      <alignment horizontal="center"/>
      <protection locked="0"/>
    </xf>
    <xf numFmtId="166" fontId="5" fillId="0" borderId="5" xfId="0" applyNumberFormat="1" applyFont="1" applyBorder="1" applyAlignment="1" applyProtection="1">
      <alignment horizontal="center" wrapText="1"/>
      <protection locked="0"/>
    </xf>
    <xf numFmtId="165" fontId="4" fillId="2" borderId="37" xfId="0" applyNumberFormat="1" applyFont="1" applyFill="1" applyBorder="1" applyAlignment="1">
      <alignment horizontal="center" wrapText="1"/>
    </xf>
    <xf numFmtId="165" fontId="34" fillId="2" borderId="38" xfId="3" applyNumberFormat="1" applyFont="1" applyFill="1" applyBorder="1" applyAlignment="1">
      <alignment horizontal="center" wrapText="1"/>
    </xf>
    <xf numFmtId="2" fontId="4" fillId="2" borderId="38" xfId="0" applyNumberFormat="1" applyFont="1" applyFill="1" applyBorder="1" applyAlignment="1">
      <alignment horizontal="center" wrapText="1"/>
    </xf>
    <xf numFmtId="165" fontId="4" fillId="2" borderId="38" xfId="0" applyNumberFormat="1" applyFont="1" applyFill="1" applyBorder="1" applyAlignment="1">
      <alignment horizontal="center" wrapText="1"/>
    </xf>
    <xf numFmtId="166" fontId="4" fillId="2" borderId="38" xfId="0" applyNumberFormat="1" applyFont="1" applyFill="1" applyBorder="1" applyAlignment="1">
      <alignment horizontal="center" wrapText="1"/>
    </xf>
    <xf numFmtId="166" fontId="34" fillId="2" borderId="38" xfId="3" applyNumberFormat="1" applyFont="1" applyFill="1" applyBorder="1" applyAlignment="1">
      <alignment horizontal="center" wrapText="1"/>
    </xf>
    <xf numFmtId="165" fontId="4" fillId="2" borderId="38" xfId="0" applyNumberFormat="1" applyFont="1" applyFill="1" applyBorder="1" applyAlignment="1">
      <alignment wrapText="1"/>
    </xf>
    <xf numFmtId="165" fontId="4" fillId="2" borderId="39" xfId="0" applyNumberFormat="1" applyFont="1" applyFill="1" applyBorder="1" applyAlignment="1">
      <alignment horizontal="left" wrapText="1"/>
    </xf>
    <xf numFmtId="165" fontId="5" fillId="0" borderId="40" xfId="0" applyNumberFormat="1" applyFont="1" applyBorder="1" applyAlignment="1">
      <alignment horizontal="center"/>
    </xf>
    <xf numFmtId="0" fontId="0" fillId="0" borderId="41" xfId="0" applyBorder="1" applyAlignment="1">
      <alignment horizontal="left"/>
    </xf>
    <xf numFmtId="165" fontId="5" fillId="0" borderId="42" xfId="0" applyNumberFormat="1" applyFont="1" applyBorder="1" applyAlignment="1">
      <alignment horizontal="center"/>
    </xf>
    <xf numFmtId="165" fontId="19" fillId="14" borderId="43" xfId="3" applyNumberFormat="1" applyBorder="1" applyAlignment="1">
      <alignment horizontal="center"/>
    </xf>
    <xf numFmtId="2" fontId="6" fillId="0" borderId="43" xfId="0" applyNumberFormat="1" applyFont="1" applyBorder="1" applyAlignment="1">
      <alignment horizontal="center" vertical="center"/>
    </xf>
    <xf numFmtId="165" fontId="6" fillId="0" borderId="43" xfId="0" applyNumberFormat="1" applyFont="1" applyBorder="1" applyAlignment="1">
      <alignment horizontal="center"/>
    </xf>
    <xf numFmtId="166" fontId="5" fillId="0" borderId="43" xfId="0" applyNumberFormat="1" applyFont="1" applyBorder="1" applyAlignment="1">
      <alignment horizontal="center"/>
    </xf>
    <xf numFmtId="166" fontId="19" fillId="14" borderId="43" xfId="3" applyNumberFormat="1" applyBorder="1" applyAlignment="1">
      <alignment horizontal="center"/>
    </xf>
    <xf numFmtId="165" fontId="5" fillId="0" borderId="43" xfId="0" applyNumberFormat="1" applyFont="1" applyBorder="1"/>
    <xf numFmtId="1" fontId="5" fillId="0" borderId="43" xfId="0" applyNumberFormat="1" applyFont="1" applyBorder="1" applyAlignment="1">
      <alignment horizontal="center" vertical="center"/>
    </xf>
    <xf numFmtId="166" fontId="0" fillId="0" borderId="43" xfId="0" applyNumberFormat="1" applyBorder="1" applyAlignment="1">
      <alignment horizontal="center"/>
    </xf>
    <xf numFmtId="0" fontId="3" fillId="0" borderId="43" xfId="0" applyFont="1" applyBorder="1" applyAlignment="1">
      <alignment horizontal="center"/>
    </xf>
    <xf numFmtId="1" fontId="19" fillId="14" borderId="43" xfId="3" applyNumberFormat="1" applyBorder="1" applyAlignment="1">
      <alignment horizontal="center"/>
    </xf>
    <xf numFmtId="49" fontId="0" fillId="0" borderId="43" xfId="0" applyNumberFormat="1" applyBorder="1" applyAlignment="1">
      <alignment horizontal="center"/>
    </xf>
    <xf numFmtId="0" fontId="0" fillId="0" borderId="43" xfId="0" applyBorder="1" applyAlignment="1">
      <alignment horizontal="center" wrapText="1"/>
    </xf>
    <xf numFmtId="0" fontId="0" fillId="0" borderId="43" xfId="0" applyBorder="1" applyAlignment="1">
      <alignment vertical="center" wrapText="1"/>
    </xf>
    <xf numFmtId="0" fontId="0" fillId="0" borderId="44" xfId="0" applyBorder="1" applyAlignment="1">
      <alignment horizontal="left"/>
    </xf>
    <xf numFmtId="165" fontId="4" fillId="2" borderId="4" xfId="0" applyNumberFormat="1" applyFont="1" applyFill="1" applyBorder="1" applyAlignment="1">
      <alignment horizontal="left" wrapText="1"/>
    </xf>
    <xf numFmtId="165" fontId="5" fillId="0" borderId="4" xfId="0" applyNumberFormat="1" applyFont="1" applyBorder="1" applyAlignment="1" applyProtection="1">
      <alignment horizontal="center"/>
      <protection locked="0"/>
    </xf>
    <xf numFmtId="2" fontId="6" fillId="0" borderId="4" xfId="0" applyNumberFormat="1" applyFont="1" applyBorder="1" applyAlignment="1" applyProtection="1">
      <alignment horizontal="center" vertical="center"/>
      <protection locked="0"/>
    </xf>
    <xf numFmtId="2" fontId="7" fillId="0" borderId="4" xfId="0" applyNumberFormat="1" applyFont="1" applyBorder="1" applyAlignment="1" applyProtection="1">
      <alignment horizontal="center" vertical="center"/>
      <protection locked="0"/>
    </xf>
    <xf numFmtId="2" fontId="36" fillId="0" borderId="5" xfId="0" applyNumberFormat="1" applyFont="1" applyBorder="1" applyAlignment="1" applyProtection="1">
      <alignment horizontal="center" vertical="center"/>
      <protection locked="0"/>
    </xf>
    <xf numFmtId="16" fontId="0" fillId="0" borderId="5" xfId="0" applyNumberFormat="1" applyBorder="1" applyAlignment="1" applyProtection="1">
      <alignment horizontal="center" wrapText="1"/>
      <protection locked="0"/>
    </xf>
    <xf numFmtId="165" fontId="6" fillId="3" borderId="5" xfId="0" applyNumberFormat="1" applyFont="1" applyFill="1" applyBorder="1" applyAlignment="1" applyProtection="1">
      <alignment horizontal="center"/>
      <protection locked="0"/>
    </xf>
    <xf numFmtId="164" fontId="0" fillId="0" borderId="4" xfId="0" applyNumberFormat="1" applyBorder="1" applyAlignment="1">
      <alignment horizontal="center"/>
    </xf>
    <xf numFmtId="0" fontId="2" fillId="16" borderId="4" xfId="0" applyFont="1" applyFill="1" applyBorder="1" applyAlignment="1">
      <alignment horizontal="left" vertical="center" wrapText="1"/>
    </xf>
    <xf numFmtId="0" fontId="0" fillId="2" borderId="4" xfId="0" applyFill="1" applyBorder="1" applyAlignment="1">
      <alignment horizontal="center" vertical="center" wrapText="1"/>
    </xf>
    <xf numFmtId="0" fontId="0" fillId="16" borderId="4" xfId="0" applyFill="1" applyBorder="1" applyAlignment="1">
      <alignment horizontal="center" vertical="center" wrapText="1"/>
    </xf>
    <xf numFmtId="165" fontId="0" fillId="3" borderId="4" xfId="0" applyNumberFormat="1" applyFill="1" applyBorder="1" applyAlignment="1">
      <alignment horizontal="center" vertical="center" wrapText="1"/>
    </xf>
    <xf numFmtId="1" fontId="12" fillId="7" borderId="2" xfId="0" applyNumberFormat="1" applyFont="1" applyFill="1" applyBorder="1" applyAlignment="1">
      <alignment horizontal="center" vertical="center" wrapText="1"/>
    </xf>
    <xf numFmtId="1" fontId="12" fillId="7" borderId="9" xfId="0" applyNumberFormat="1" applyFont="1" applyFill="1" applyBorder="1" applyAlignment="1">
      <alignment horizontal="center" vertical="center" wrapText="1"/>
    </xf>
    <xf numFmtId="0" fontId="0" fillId="0" borderId="45" xfId="0" applyBorder="1" applyAlignment="1">
      <alignment horizontal="center"/>
    </xf>
    <xf numFmtId="0" fontId="0" fillId="0" borderId="46" xfId="0" applyBorder="1" applyAlignment="1">
      <alignment horizontal="center"/>
    </xf>
    <xf numFmtId="0" fontId="0" fillId="0" borderId="35" xfId="0" applyBorder="1" applyAlignment="1">
      <alignment horizontal="center" vertical="center" wrapText="1"/>
    </xf>
    <xf numFmtId="0" fontId="0" fillId="0" borderId="33" xfId="0" applyBorder="1" applyAlignment="1">
      <alignment horizontal="center" vertical="center" wrapText="1"/>
    </xf>
    <xf numFmtId="168" fontId="0" fillId="0" borderId="35" xfId="0" applyNumberFormat="1" applyBorder="1" applyAlignment="1">
      <alignment horizontal="center" vertical="center" wrapText="1"/>
    </xf>
    <xf numFmtId="168" fontId="0" fillId="0" borderId="33" xfId="0" applyNumberFormat="1" applyBorder="1" applyAlignment="1">
      <alignment horizontal="center" vertical="center" wrapText="1"/>
    </xf>
    <xf numFmtId="168" fontId="0" fillId="0" borderId="34" xfId="0" applyNumberFormat="1" applyBorder="1" applyAlignment="1">
      <alignment horizontal="center" vertical="center" wrapText="1"/>
    </xf>
    <xf numFmtId="0" fontId="0" fillId="0" borderId="35" xfId="0" applyBorder="1" applyAlignment="1">
      <alignment vertical="center" wrapText="1"/>
    </xf>
    <xf numFmtId="0" fontId="0" fillId="0" borderId="33" xfId="0" applyBorder="1" applyAlignment="1">
      <alignment vertical="center" wrapText="1"/>
    </xf>
    <xf numFmtId="1" fontId="0" fillId="4" borderId="5" xfId="0" applyNumberFormat="1" applyFill="1" applyBorder="1" applyAlignment="1">
      <alignment horizontal="center" vertical="center" wrapText="1"/>
    </xf>
    <xf numFmtId="0" fontId="0" fillId="4" borderId="5" xfId="0" applyFill="1" applyBorder="1" applyAlignment="1">
      <alignment horizontal="center" vertical="center" wrapText="1"/>
    </xf>
    <xf numFmtId="168" fontId="0" fillId="4" borderId="5" xfId="0" applyNumberFormat="1" applyFill="1" applyBorder="1" applyAlignment="1">
      <alignment horizontal="center" vertical="center" wrapText="1"/>
    </xf>
    <xf numFmtId="0" fontId="0" fillId="4" borderId="5" xfId="0" applyFill="1" applyBorder="1" applyAlignment="1">
      <alignment horizontal="left" vertical="center" wrapText="1"/>
    </xf>
    <xf numFmtId="0" fontId="8" fillId="0" borderId="5" xfId="0" applyFont="1" applyBorder="1" applyAlignment="1" applyProtection="1">
      <alignment horizontal="center"/>
      <protection locked="0"/>
    </xf>
    <xf numFmtId="0" fontId="9" fillId="0" borderId="5" xfId="0" applyFont="1" applyBorder="1" applyAlignment="1" applyProtection="1">
      <alignment horizontal="center"/>
      <protection locked="0"/>
    </xf>
    <xf numFmtId="0" fontId="9" fillId="0" borderId="4" xfId="0" applyFont="1" applyBorder="1" applyAlignment="1" applyProtection="1">
      <alignment horizontal="center"/>
      <protection locked="0"/>
    </xf>
    <xf numFmtId="0" fontId="32" fillId="0" borderId="5" xfId="0" applyFont="1" applyBorder="1" applyAlignment="1">
      <alignment horizontal="center"/>
    </xf>
    <xf numFmtId="0" fontId="35" fillId="0" borderId="5" xfId="0" applyFont="1" applyBorder="1" applyAlignment="1">
      <alignment horizontal="center"/>
    </xf>
    <xf numFmtId="1" fontId="0" fillId="0" borderId="6" xfId="0" applyNumberFormat="1" applyBorder="1" applyAlignment="1">
      <alignment horizontal="center" vertical="center" wrapText="1"/>
    </xf>
    <xf numFmtId="168" fontId="0" fillId="0" borderId="8" xfId="0" applyNumberFormat="1" applyBorder="1" applyAlignment="1">
      <alignment horizontal="center" vertical="center" wrapText="1"/>
    </xf>
    <xf numFmtId="166" fontId="19" fillId="3" borderId="31" xfId="3" applyNumberFormat="1" applyFill="1" applyAlignment="1">
      <alignment horizontal="center"/>
    </xf>
    <xf numFmtId="166" fontId="2" fillId="3" borderId="31" xfId="3" applyNumberFormat="1" applyFont="1" applyFill="1" applyAlignment="1">
      <alignment horizontal="center"/>
    </xf>
    <xf numFmtId="166" fontId="19" fillId="3" borderId="32" xfId="3" applyNumberFormat="1" applyFill="1" applyBorder="1" applyAlignment="1">
      <alignment horizontal="center"/>
    </xf>
    <xf numFmtId="166" fontId="14" fillId="3" borderId="32" xfId="3" applyNumberFormat="1" applyFont="1" applyFill="1" applyBorder="1" applyAlignment="1">
      <alignment horizontal="center"/>
    </xf>
    <xf numFmtId="0" fontId="19" fillId="3" borderId="31" xfId="3" applyFill="1"/>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167" fontId="0" fillId="0" borderId="15" xfId="1" applyNumberFormat="1" applyFont="1" applyBorder="1" applyAlignment="1">
      <alignment horizontal="center" vertical="center"/>
    </xf>
    <xf numFmtId="167" fontId="0" fillId="0" borderId="16" xfId="1" applyNumberFormat="1" applyFont="1" applyBorder="1" applyAlignment="1">
      <alignment horizontal="center" vertical="center"/>
    </xf>
    <xf numFmtId="0" fontId="10" fillId="0" borderId="17" xfId="0" applyFont="1" applyBorder="1" applyAlignment="1">
      <alignment horizontal="center" vertical="center"/>
    </xf>
    <xf numFmtId="165" fontId="5" fillId="3" borderId="33" xfId="0" applyNumberFormat="1" applyFont="1" applyFill="1" applyBorder="1" applyAlignment="1" applyProtection="1">
      <alignment horizontal="center"/>
      <protection locked="0"/>
    </xf>
    <xf numFmtId="16" fontId="3" fillId="0" borderId="5" xfId="0" applyNumberFormat="1" applyFont="1" applyBorder="1" applyAlignment="1" applyProtection="1">
      <alignment horizontal="center"/>
      <protection locked="0"/>
    </xf>
  </cellXfs>
  <cellStyles count="4">
    <cellStyle name="Comma" xfId="1" builtinId="3"/>
    <cellStyle name="Input" xfId="3" builtinId="20"/>
    <cellStyle name="Normal" xfId="0" builtinId="0"/>
    <cellStyle name="Normal 4" xfId="2" xr:uid="{D2F12E42-388A-41A1-9237-1D17E9A8E677}"/>
  </cellStyles>
  <dxfs count="353">
    <dxf>
      <font>
        <b/>
        <i val="0"/>
      </font>
      <fill>
        <gradientFill degree="90">
          <stop position="0">
            <color theme="6" tint="0.59999389629810485"/>
          </stop>
          <stop position="0.5">
            <color theme="6" tint="0.40000610370189521"/>
          </stop>
          <stop position="1">
            <color theme="6" tint="0.59999389629810485"/>
          </stop>
        </gradientFill>
      </fill>
    </dxf>
    <dxf>
      <fill>
        <gradientFill type="path" left="0.5" right="0.5" top="0.5" bottom="0.5">
          <stop position="0">
            <color theme="5" tint="0.59999389629810485"/>
          </stop>
          <stop position="1">
            <color theme="5" tint="0.40000610370189521"/>
          </stop>
        </gradientFill>
      </fill>
    </dxf>
    <dxf>
      <fill>
        <gradientFill degree="90">
          <stop position="0">
            <color rgb="FFFF0000"/>
          </stop>
          <stop position="0.5">
            <color theme="5" tint="0.40000610370189521"/>
          </stop>
          <stop position="1">
            <color rgb="FFFF0000"/>
          </stop>
        </gradientFill>
      </fill>
    </dxf>
    <dxf>
      <fill>
        <gradientFill degree="90">
          <stop position="0">
            <color rgb="FFFFFF00"/>
          </stop>
          <stop position="0.5">
            <color theme="2" tint="-0.49803155613879818"/>
          </stop>
          <stop position="1">
            <color rgb="FFFFFF00"/>
          </stop>
        </gradientFill>
      </fill>
    </dxf>
    <dxf>
      <fill>
        <gradientFill degree="90">
          <stop position="0">
            <color theme="9" tint="0.40000610370189521"/>
          </stop>
          <stop position="0.5">
            <color theme="9" tint="-0.25098422193060094"/>
          </stop>
          <stop position="1">
            <color theme="9" tint="0.40000610370189521"/>
          </stop>
        </gradientFill>
      </fill>
    </dxf>
    <dxf>
      <fill>
        <gradientFill degree="90">
          <stop position="0">
            <color theme="3" tint="0.80001220740379042"/>
          </stop>
          <stop position="0.5">
            <color theme="4" tint="0.40000610370189521"/>
          </stop>
          <stop position="1">
            <color theme="3" tint="0.80001220740379042"/>
          </stop>
        </gradientFill>
      </fill>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solid">
          <fgColor theme="6" tint="0.59999389629810485"/>
          <bgColor theme="6" tint="0.5999938962981048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minor"/>
      </font>
      <fill>
        <patternFill patternType="solid">
          <fgColor indexed="64"/>
          <bgColor rgb="FF00B050"/>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8" formatCode="[$-409]d/mmm/yy;@"/>
      <alignment horizontal="center" vertical="center" textRotation="0" wrapText="1" indent="0" justifyLastLine="0" shrinkToFit="0" readingOrder="0"/>
      <border diagonalUp="0" diagonalDown="0">
        <left style="thin">
          <color indexed="64"/>
        </left>
        <right/>
        <top style="thin">
          <color indexed="64"/>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numFmt numFmtId="1" formatCode="0"/>
      <alignment horizontal="center" vertical="center"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theme="1"/>
        <name val="Aptos Narrow"/>
        <family val="2"/>
        <scheme val="minor"/>
      </font>
      <numFmt numFmtId="168" formatCode="[$-409]d/mmm/yy;@"/>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gradientFill type="path" left="0.5" right="0.5" top="0.5" bottom="0.5">
          <stop position="0">
            <color theme="3" tint="0.74901577806939912"/>
          </stop>
          <stop position="1">
            <color rgb="FF00B0F0"/>
          </stop>
        </gradientFill>
      </fill>
    </dxf>
    <dxf>
      <fill>
        <gradientFill type="path" left="0.5" right="0.5" top="0.5" bottom="0.5">
          <stop position="0">
            <color theme="6" tint="0.80001220740379042"/>
          </stop>
          <stop position="1">
            <color rgb="FF00B050"/>
          </stop>
        </gradientFill>
      </fill>
    </dxf>
    <dxf>
      <fill>
        <gradientFill type="path" left="0.5" right="0.5" top="0.5" bottom="0.5">
          <stop position="0">
            <color theme="5" tint="0.59999389629810485"/>
          </stop>
          <stop position="1">
            <color theme="5" tint="0.40000610370189521"/>
          </stop>
        </gradientFill>
      </fill>
    </dxf>
    <dxf>
      <fill>
        <gradientFill type="path" left="0.5" right="0.5" top="0.5" bottom="0.5">
          <stop position="0">
            <color theme="8" tint="0.80001220740379042"/>
          </stop>
          <stop position="1">
            <color theme="8" tint="0.40000610370189521"/>
          </stop>
        </gradientFill>
      </fill>
    </dxf>
    <dxf>
      <fill>
        <gradientFill type="path" left="0.5" right="0.5" top="0.5" bottom="0.5">
          <stop position="0">
            <color theme="3" tint="0.74901577806939912"/>
          </stop>
          <stop position="1">
            <color rgb="FF00B0F0"/>
          </stop>
        </gradientFill>
      </fill>
    </dxf>
    <dxf>
      <fill>
        <gradientFill type="path" left="0.5" right="0.5" top="0.5" bottom="0.5">
          <stop position="0">
            <color theme="6" tint="0.80001220740379042"/>
          </stop>
          <stop position="1">
            <color rgb="FF00B050"/>
          </stop>
        </gradientFill>
      </fill>
    </dxf>
    <dxf>
      <fill>
        <gradientFill type="path" left="0.5" right="0.5" top="0.5" bottom="0.5">
          <stop position="0">
            <color theme="5" tint="0.59999389629810485"/>
          </stop>
          <stop position="1">
            <color theme="5" tint="0.40000610370189521"/>
          </stop>
        </gradientFill>
      </fill>
    </dxf>
    <dxf>
      <fill>
        <gradientFill type="path" left="0.5" right="0.5" top="0.5" bottom="0.5">
          <stop position="0">
            <color theme="8" tint="0.80001220740379042"/>
          </stop>
          <stop position="1">
            <color theme="8" tint="0.40000610370189521"/>
          </stop>
        </gradientFill>
      </fill>
    </dxf>
    <dxf>
      <fill>
        <gradientFill type="path" left="0.5" right="0.5" top="0.5" bottom="0.5">
          <stop position="0">
            <color theme="3" tint="0.74901577806939912"/>
          </stop>
          <stop position="1">
            <color rgb="FF00B0F0"/>
          </stop>
        </gradientFill>
      </fill>
    </dxf>
    <dxf>
      <fill>
        <gradientFill type="path" left="0.5" right="0.5" top="0.5" bottom="0.5">
          <stop position="0">
            <color theme="6" tint="0.80001220740379042"/>
          </stop>
          <stop position="1">
            <color rgb="FF00B050"/>
          </stop>
        </gradientFill>
      </fill>
    </dxf>
    <dxf>
      <fill>
        <gradientFill type="path" left="0.5" right="0.5" top="0.5" bottom="0.5">
          <stop position="0">
            <color theme="5" tint="0.59999389629810485"/>
          </stop>
          <stop position="1">
            <color theme="5" tint="0.40000610370189521"/>
          </stop>
        </gradientFill>
      </fill>
    </dxf>
    <dxf>
      <fill>
        <gradientFill type="path" left="0.5" right="0.5" top="0.5" bottom="0.5">
          <stop position="0">
            <color theme="8" tint="0.80001220740379042"/>
          </stop>
          <stop position="1">
            <color theme="8" tint="0.40000610370189521"/>
          </stop>
        </gradientFill>
      </fill>
    </dxf>
    <dxf>
      <fill>
        <gradientFill type="path" left="0.5" right="0.5" top="0.5" bottom="0.5">
          <stop position="0">
            <color theme="3" tint="0.74901577806939912"/>
          </stop>
          <stop position="1">
            <color rgb="FF00B0F0"/>
          </stop>
        </gradientFill>
      </fill>
    </dxf>
    <dxf>
      <fill>
        <gradientFill type="path" left="0.5" right="0.5" top="0.5" bottom="0.5">
          <stop position="0">
            <color theme="6" tint="0.80001220740379042"/>
          </stop>
          <stop position="1">
            <color rgb="FF00B050"/>
          </stop>
        </gradientFill>
      </fill>
    </dxf>
    <dxf>
      <fill>
        <gradientFill type="path" left="0.5" right="0.5" top="0.5" bottom="0.5">
          <stop position="0">
            <color theme="5" tint="0.59999389629810485"/>
          </stop>
          <stop position="1">
            <color theme="5" tint="0.40000610370189521"/>
          </stop>
        </gradientFill>
      </fill>
    </dxf>
    <dxf>
      <fill>
        <gradientFill type="path" left="0.5" right="0.5" top="0.5" bottom="0.5">
          <stop position="0">
            <color theme="8" tint="0.80001220740379042"/>
          </stop>
          <stop position="1">
            <color theme="8" tint="0.40000610370189521"/>
          </stop>
        </gradientFill>
      </fill>
    </dxf>
    <dxf>
      <fill>
        <gradientFill type="path" left="0.5" right="0.5" top="0.5" bottom="0.5">
          <stop position="0">
            <color theme="3" tint="0.74901577806939912"/>
          </stop>
          <stop position="1">
            <color rgb="FF00B0F0"/>
          </stop>
        </gradientFill>
      </fill>
    </dxf>
    <dxf>
      <fill>
        <gradientFill type="path" left="0.5" right="0.5" top="0.5" bottom="0.5">
          <stop position="0">
            <color theme="6" tint="0.80001220740379042"/>
          </stop>
          <stop position="1">
            <color rgb="FF00B050"/>
          </stop>
        </gradientFill>
      </fill>
    </dxf>
    <dxf>
      <fill>
        <gradientFill type="path" left="0.5" right="0.5" top="0.5" bottom="0.5">
          <stop position="0">
            <color theme="5" tint="0.59999389629810485"/>
          </stop>
          <stop position="1">
            <color theme="5" tint="0.40000610370189521"/>
          </stop>
        </gradientFill>
      </fill>
    </dxf>
    <dxf>
      <fill>
        <gradientFill type="path" left="0.5" right="0.5" top="0.5" bottom="0.5">
          <stop position="0">
            <color theme="8" tint="0.80001220740379042"/>
          </stop>
          <stop position="1">
            <color theme="8" tint="0.40000610370189521"/>
          </stop>
        </gradientFill>
      </fill>
    </dxf>
    <dxf>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rgb="FF242424"/>
        <name val="Calibri"/>
        <family val="2"/>
        <scheme val="none"/>
      </font>
      <fill>
        <patternFill patternType="solid">
          <fgColor indexed="64"/>
          <bgColor rgb="FFFFFFFF"/>
        </patternFill>
      </fill>
      <alignment horizontal="left" vertical="center" textRotation="0" wrapText="1" indent="0" justifyLastLine="0" shrinkToFit="0" readingOrder="0"/>
      <border diagonalUp="0" diagonalDown="0" outline="0">
        <left/>
        <right style="medium">
          <color rgb="FF000000"/>
        </right>
        <top/>
        <bottom style="thin">
          <color rgb="FF000000"/>
        </bottom>
      </border>
    </dxf>
    <dxf>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border diagonalUp="0" diagonalDown="0">
        <left/>
        <right/>
        <top style="thin">
          <color theme="4" tint="0.39997558519241921"/>
        </top>
        <bottom/>
        <vertical/>
        <horizontal/>
      </border>
    </dxf>
    <dxf>
      <border diagonalUp="0" diagonalDown="0" outline="0">
        <left/>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rgb="FF242424"/>
        <name val="Calibri"/>
        <family val="2"/>
        <scheme val="none"/>
      </font>
      <fill>
        <patternFill patternType="solid">
          <fgColor indexed="64"/>
          <bgColor rgb="FFFFFFFF"/>
        </patternFill>
      </fill>
      <alignment horizontal="left" vertical="center" textRotation="0" wrapText="1" indent="0" justifyLastLine="0" shrinkToFit="0" readingOrder="0"/>
      <border diagonalUp="0" diagonalDown="0" outline="0">
        <left/>
        <right style="medium">
          <color rgb="FF000000"/>
        </right>
        <top/>
        <bottom style="thin">
          <color rgb="FF000000"/>
        </bottom>
      </border>
    </dxf>
    <dxf>
      <numFmt numFmtId="168" formatCode="[$-409]d/mmm/yy;@"/>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rgb="FF000000"/>
        <name val="Aptos"/>
        <family val="2"/>
        <scheme val="none"/>
      </font>
      <numFmt numFmtId="170" formatCode="dd/mm/yyyy"/>
      <fill>
        <patternFill patternType="solid">
          <fgColor indexed="64"/>
          <bgColor rgb="FFFFFFFF"/>
        </patternFill>
      </fill>
      <alignment horizontal="center" vertical="center" textRotation="0" wrapText="1" indent="0" justifyLastLine="0" shrinkToFit="0" readingOrder="0"/>
      <border diagonalUp="0" diagonalDown="0" outline="0">
        <left/>
        <right style="thin">
          <color rgb="FF000000"/>
        </right>
        <top/>
        <bottom style="thin">
          <color rgb="FF000000"/>
        </bottom>
      </border>
    </dxf>
    <dxf>
      <numFmt numFmtId="0" formatCode="General"/>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rgb="FF000000"/>
        <name val="Aptos"/>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right style="thin">
          <color rgb="FF000000"/>
        </right>
        <top/>
        <bottom style="thin">
          <color rgb="FF000000"/>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rgb="FF000000"/>
        <name val="Aptos"/>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right style="thin">
          <color rgb="FF000000"/>
        </right>
        <top/>
        <bottom style="thin">
          <color rgb="FF000000"/>
        </bottom>
      </border>
    </dxf>
    <dxf>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rgb="FF000000"/>
        <name val="Aptos"/>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medium">
          <color rgb="FF000000"/>
        </left>
        <right style="thin">
          <color rgb="FF000000"/>
        </right>
        <top/>
        <bottom style="thin">
          <color rgb="FF000000"/>
        </bottom>
      </border>
    </dxf>
    <dxf>
      <border diagonalUp="0" diagonalDown="0">
        <left/>
        <right/>
        <top style="thin">
          <color theme="4" tint="0.39997558519241921"/>
        </top>
        <bottom/>
        <vertical/>
        <horizontal/>
      </border>
    </dxf>
    <dxf>
      <border diagonalUp="0" diagonalDown="0" outline="0">
        <left/>
        <right/>
        <top/>
        <bottom/>
      </border>
    </dxf>
    <dxf>
      <alignment horizontal="center" vertical="bottom" textRotation="0" wrapText="0" indent="0" justifyLastLine="0" shrinkToFit="0" readingOrder="0"/>
      <border diagonalUp="0" diagonalDown="0">
        <left style="thin">
          <color rgb="FF000000"/>
        </left>
        <right/>
        <top style="thin">
          <color theme="4" tint="0.39997558519241921"/>
        </top>
        <bottom/>
        <vertical/>
        <horizontal/>
      </border>
    </dxf>
    <dxf>
      <alignment horizontal="center" vertical="bottom" textRotation="0" wrapText="0" indent="0" justifyLastLine="0" shrinkToFit="0" readingOrder="0"/>
      <border diagonalUp="0" diagonalDown="0" outline="0">
        <left style="thin">
          <color rgb="FF000000"/>
        </left>
        <right/>
        <top/>
        <bottom/>
      </border>
    </dxf>
    <dxf>
      <border outline="0">
        <top style="thin">
          <color indexed="64"/>
        </top>
      </border>
    </dxf>
    <dxf>
      <border outline="0">
        <bottom style="thin">
          <color indexed="64"/>
        </bottom>
      </border>
    </dxf>
    <dxf>
      <border outline="0">
        <right style="thin">
          <color indexed="64"/>
        </right>
        <top style="thin">
          <color indexed="64"/>
        </top>
        <bottom style="thin">
          <color theme="4" tint="0.39997558519241921"/>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0"/>
        <name val="Aptos Narrow"/>
        <family val="2"/>
        <scheme val="minor"/>
      </font>
      <fill>
        <patternFill patternType="solid">
          <fgColor indexed="64"/>
          <bgColor rgb="FF00B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ill>
        <gradientFill type="path" left="0.5" right="0.5" top="0.5" bottom="0.5">
          <stop position="0">
            <color theme="3" tint="0.74901577806939912"/>
          </stop>
          <stop position="1">
            <color rgb="FF00B0F0"/>
          </stop>
        </gradientFill>
      </fill>
    </dxf>
    <dxf>
      <fill>
        <gradientFill type="path" left="0.5" right="0.5" top="0.5" bottom="0.5">
          <stop position="0">
            <color theme="6" tint="0.80001220740379042"/>
          </stop>
          <stop position="1">
            <color rgb="FF00B050"/>
          </stop>
        </gradientFill>
      </fill>
    </dxf>
    <dxf>
      <fill>
        <gradientFill type="path" left="0.5" right="0.5" top="0.5" bottom="0.5">
          <stop position="0">
            <color theme="5" tint="0.59999389629810485"/>
          </stop>
          <stop position="1">
            <color theme="5" tint="0.40000610370189521"/>
          </stop>
        </gradientFill>
      </fill>
    </dxf>
    <dxf>
      <fill>
        <gradientFill type="path" left="0.5" right="0.5" top="0.5" bottom="0.5">
          <stop position="0">
            <color theme="8" tint="0.80001220740379042"/>
          </stop>
          <stop position="1">
            <color theme="8" tint="0.40000610370189521"/>
          </stop>
        </gradientFill>
      </fill>
    </dxf>
    <dxf>
      <fill>
        <gradientFill type="path" left="0.5" right="0.5" top="0.5" bottom="0.5">
          <stop position="0">
            <color theme="3" tint="0.74901577806939912"/>
          </stop>
          <stop position="1">
            <color rgb="FF00B0F0"/>
          </stop>
        </gradientFill>
      </fill>
    </dxf>
    <dxf>
      <fill>
        <gradientFill type="path" left="0.5" right="0.5" top="0.5" bottom="0.5">
          <stop position="0">
            <color theme="6" tint="0.80001220740379042"/>
          </stop>
          <stop position="1">
            <color rgb="FF00B050"/>
          </stop>
        </gradientFill>
      </fill>
    </dxf>
    <dxf>
      <fill>
        <gradientFill type="path" left="0.5" right="0.5" top="0.5" bottom="0.5">
          <stop position="0">
            <color theme="5" tint="0.59999389629810485"/>
          </stop>
          <stop position="1">
            <color theme="5" tint="0.40000610370189521"/>
          </stop>
        </gradientFill>
      </fill>
    </dxf>
    <dxf>
      <fill>
        <gradientFill type="path" left="0.5" right="0.5" top="0.5" bottom="0.5">
          <stop position="0">
            <color theme="8" tint="0.80001220740379042"/>
          </stop>
          <stop position="1">
            <color theme="8" tint="0.40000610370189521"/>
          </stop>
        </gradientFill>
      </fill>
    </dxf>
    <dxf>
      <fill>
        <gradientFill type="path" left="0.5" right="0.5" top="0.5" bottom="0.5">
          <stop position="0">
            <color theme="3" tint="0.74901577806939912"/>
          </stop>
          <stop position="1">
            <color rgb="FF00B0F0"/>
          </stop>
        </gradientFill>
      </fill>
    </dxf>
    <dxf>
      <fill>
        <gradientFill type="path" left="0.5" right="0.5" top="0.5" bottom="0.5">
          <stop position="0">
            <color theme="6" tint="0.80001220740379042"/>
          </stop>
          <stop position="1">
            <color rgb="FF00B050"/>
          </stop>
        </gradientFill>
      </fill>
    </dxf>
    <dxf>
      <fill>
        <gradientFill type="path" left="0.5" right="0.5" top="0.5" bottom="0.5">
          <stop position="0">
            <color theme="5" tint="0.59999389629810485"/>
          </stop>
          <stop position="1">
            <color theme="5" tint="0.40000610370189521"/>
          </stop>
        </gradientFill>
      </fill>
    </dxf>
    <dxf>
      <fill>
        <gradientFill type="path" left="0.5" right="0.5" top="0.5" bottom="0.5">
          <stop position="0">
            <color theme="8" tint="0.80001220740379042"/>
          </stop>
          <stop position="1">
            <color theme="8" tint="0.40000610370189521"/>
          </stop>
        </gradient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FFFF00"/>
        </patternFill>
      </fill>
    </dxf>
    <dxf>
      <font>
        <b/>
        <i val="0"/>
      </font>
      <fill>
        <patternFill>
          <bgColor rgb="FF00B05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00B0F0"/>
        </patternFill>
      </fill>
    </dxf>
    <dxf>
      <fill>
        <patternFill>
          <bgColor rgb="FF00B0F0"/>
        </patternFill>
      </fill>
    </dxf>
    <dxf>
      <font>
        <b/>
        <i val="0"/>
      </font>
      <fill>
        <patternFill>
          <bgColor rgb="FF00B050"/>
        </patternFill>
      </fill>
    </dxf>
    <dxf>
      <font>
        <b/>
        <i val="0"/>
      </font>
      <fill>
        <patternFill>
          <bgColor rgb="FFFFFF00"/>
        </patternFill>
      </fill>
    </dxf>
    <dxf>
      <fill>
        <patternFill>
          <bgColor rgb="FFFF0000"/>
        </patternFill>
      </fill>
    </dxf>
    <dxf>
      <fill>
        <patternFill>
          <bgColor rgb="FFFF0000"/>
        </patternFill>
      </fill>
    </dxf>
    <dxf>
      <font>
        <b/>
        <i val="0"/>
      </font>
      <fill>
        <patternFill>
          <bgColor rgb="FFFFFF00"/>
        </patternFill>
      </fill>
    </dxf>
    <dxf>
      <font>
        <b/>
        <i val="0"/>
      </font>
      <fill>
        <patternFill>
          <bgColor rgb="FF00B050"/>
        </patternFill>
      </fill>
    </dxf>
    <dxf>
      <fill>
        <patternFill>
          <bgColor rgb="FF00B0F0"/>
        </patternFill>
      </fill>
    </dxf>
    <dxf>
      <font>
        <b/>
        <i val="0"/>
      </font>
      <fill>
        <patternFill>
          <bgColor rgb="FFFFFF00"/>
        </patternFill>
      </fill>
    </dxf>
    <dxf>
      <font>
        <b/>
        <i val="0"/>
      </font>
      <fill>
        <patternFill>
          <bgColor rgb="FF00B050"/>
        </patternFill>
      </fill>
    </dxf>
    <dxf>
      <fill>
        <patternFill>
          <bgColor rgb="FF00B0F0"/>
        </patternFill>
      </fill>
    </dxf>
    <dxf>
      <fill>
        <patternFill>
          <bgColor rgb="FFFF0000"/>
        </patternFill>
      </fill>
    </dxf>
    <dxf>
      <font>
        <b/>
        <i val="0"/>
      </font>
      <fill>
        <patternFill>
          <bgColor rgb="FFFFFF00"/>
        </patternFill>
      </fill>
    </dxf>
    <dxf>
      <font>
        <b/>
        <i val="0"/>
      </font>
      <fill>
        <patternFill>
          <bgColor rgb="FF00B050"/>
        </patternFill>
      </fill>
    </dxf>
    <dxf>
      <fill>
        <patternFill>
          <bgColor rgb="FFFF0000"/>
        </patternFill>
      </fill>
    </dxf>
    <dxf>
      <fill>
        <patternFill>
          <bgColor rgb="FF00B0F0"/>
        </patternFill>
      </fill>
    </dxf>
    <dxf>
      <font>
        <b/>
        <i val="0"/>
      </font>
      <fill>
        <patternFill>
          <bgColor rgb="FFFFFF00"/>
        </patternFill>
      </fill>
    </dxf>
    <dxf>
      <fill>
        <patternFill>
          <bgColor rgb="FFFF0000"/>
        </patternFill>
      </fill>
    </dxf>
    <dxf>
      <fill>
        <patternFill>
          <bgColor rgb="FF00B0F0"/>
        </patternFill>
      </fill>
    </dxf>
    <dxf>
      <font>
        <b/>
        <i val="0"/>
      </font>
      <fill>
        <patternFill>
          <bgColor rgb="FF00B050"/>
        </patternFill>
      </fill>
    </dxf>
    <dxf>
      <font>
        <b/>
        <i val="0"/>
      </font>
      <fill>
        <patternFill>
          <bgColor rgb="FF00B050"/>
        </patternFill>
      </fill>
    </dxf>
    <dxf>
      <fill>
        <patternFill>
          <bgColor rgb="FF00B0F0"/>
        </patternFill>
      </fill>
    </dxf>
    <dxf>
      <font>
        <b/>
        <i val="0"/>
      </font>
      <fill>
        <patternFill>
          <bgColor rgb="FFFFFF00"/>
        </patternFill>
      </fill>
    </dxf>
    <dxf>
      <fill>
        <patternFill>
          <bgColor rgb="FFFF0000"/>
        </patternFill>
      </fill>
    </dxf>
    <dxf>
      <fill>
        <patternFill>
          <bgColor rgb="FF00B0F0"/>
        </patternFill>
      </fill>
    </dxf>
    <dxf>
      <fill>
        <patternFill>
          <bgColor rgb="FFFF0000"/>
        </patternFill>
      </fill>
    </dxf>
    <dxf>
      <font>
        <b/>
        <i val="0"/>
      </font>
      <fill>
        <patternFill>
          <bgColor rgb="FFFFFF00"/>
        </patternFill>
      </fill>
    </dxf>
    <dxf>
      <font>
        <b/>
        <i val="0"/>
      </font>
      <fill>
        <patternFill>
          <bgColor rgb="FF00B050"/>
        </patternFill>
      </fill>
    </dxf>
    <dxf>
      <font>
        <b/>
        <i val="0"/>
      </font>
      <fill>
        <gradientFill degree="90">
          <stop position="0">
            <color theme="6" tint="0.59999389629810485"/>
          </stop>
          <stop position="0.5">
            <color theme="6" tint="0.40000610370189521"/>
          </stop>
          <stop position="1">
            <color theme="6" tint="0.59999389629810485"/>
          </stop>
        </gradientFill>
      </fill>
    </dxf>
    <dxf>
      <fill>
        <gradientFill type="path" left="0.5" right="0.5" top="0.5" bottom="0.5">
          <stop position="0">
            <color theme="5" tint="0.59999389629810485"/>
          </stop>
          <stop position="1">
            <color theme="5" tint="0.40000610370189521"/>
          </stop>
        </gradientFill>
      </fill>
    </dxf>
    <dxf>
      <fill>
        <gradientFill degree="90">
          <stop position="0">
            <color rgb="FFFF0000"/>
          </stop>
          <stop position="0.5">
            <color theme="5" tint="0.40000610370189521"/>
          </stop>
          <stop position="1">
            <color rgb="FFFF0000"/>
          </stop>
        </gradientFill>
      </fill>
    </dxf>
    <dxf>
      <fill>
        <gradientFill degree="90">
          <stop position="0">
            <color rgb="FFFFFF00"/>
          </stop>
          <stop position="0.5">
            <color theme="2" tint="-0.49803155613879818"/>
          </stop>
          <stop position="1">
            <color rgb="FFFFFF00"/>
          </stop>
        </gradientFill>
      </fill>
    </dxf>
    <dxf>
      <fill>
        <gradientFill degree="90">
          <stop position="0">
            <color theme="9" tint="0.40000610370189521"/>
          </stop>
          <stop position="0.5">
            <color theme="9" tint="-0.25098422193060094"/>
          </stop>
          <stop position="1">
            <color theme="9" tint="0.40000610370189521"/>
          </stop>
        </gradientFill>
      </fill>
    </dxf>
    <dxf>
      <fill>
        <gradientFill degree="90">
          <stop position="0">
            <color theme="3" tint="0.80001220740379042"/>
          </stop>
          <stop position="0.5">
            <color theme="4" tint="0.40000610370189521"/>
          </stop>
          <stop position="1">
            <color theme="3" tint="0.80001220740379042"/>
          </stop>
        </gradientFill>
      </fill>
    </dxf>
    <dxf>
      <numFmt numFmtId="0" formatCode="General"/>
    </dxf>
    <dxf>
      <numFmt numFmtId="0" formatCode="General"/>
    </dxf>
    <dxf>
      <protection locked="0" hidden="0"/>
    </dxf>
    <dxf>
      <fill>
        <patternFill patternType="none">
          <fgColor indexed="64"/>
          <bgColor auto="1"/>
        </patternFill>
      </fill>
      <border outline="0">
        <right style="thin">
          <color indexed="64"/>
        </right>
      </border>
    </dxf>
    <dxf>
      <fill>
        <patternFill patternType="none">
          <fgColor indexed="64"/>
          <bgColor indexed="65"/>
        </patternFill>
      </fill>
      <border diagonalUp="0" diagonalDown="0" outline="0">
        <left/>
        <right style="thin">
          <color indexed="64"/>
        </right>
        <top/>
        <bottom/>
      </border>
    </dxf>
    <dxf>
      <numFmt numFmtId="165" formatCode="[$-409]d\-mmm\-yy;@"/>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numFmt numFmtId="0" formatCode="General"/>
      <alignment horizontal="center" vertical="bottom" textRotation="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ill>
        <patternFill patternType="none">
          <fgColor indexed="64"/>
          <bgColor indexed="65"/>
        </patternFill>
      </fill>
      <border>
        <right style="thin">
          <color indexed="64"/>
        </right>
      </border>
      <protection locked="0" hidden="0"/>
    </dxf>
    <dxf>
      <fill>
        <patternFill patternType="none">
          <fgColor indexed="64"/>
          <bgColor indexed="65"/>
        </patternFill>
      </fill>
      <border diagonalUp="0" diagonalDown="0" outline="0">
        <left/>
        <right style="thin">
          <color indexed="64"/>
        </right>
        <top/>
        <bottom/>
      </border>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protection locked="0" hidden="0"/>
    </dxf>
    <dxf>
      <fill>
        <patternFill patternType="none">
          <fgColor indexed="64"/>
          <bgColor indexed="65"/>
        </patternFill>
      </fill>
    </dxf>
    <dxf>
      <numFmt numFmtId="167" formatCode="_-* #,##0_-;\-* #,##0_-;_-* &quot;-&quot;??_-;_-@_-"/>
      <alignment horizontal="center" textRotation="0" indent="0" justifyLastLine="0" shrinkToFit="0" readingOrder="0"/>
    </dxf>
    <dxf>
      <numFmt numFmtId="0" formatCode="General"/>
      <alignment horizontal="center" vertical="bottom" textRotation="0" wrapText="0" indent="0" justifyLastLine="0" shrinkToFit="0" readingOrder="0"/>
    </dxf>
    <dxf>
      <numFmt numFmtId="0" formatCode="General"/>
      <alignment horizontal="left" textRotation="0" indent="0" justifyLastLine="0" shrinkToFit="0" readingOrder="0"/>
      <border>
        <left style="thin">
          <color indexed="64"/>
        </left>
      </border>
    </dxf>
    <dxf>
      <alignment horizontal="left" vertical="bottom" textRotation="0" wrapText="0" indent="0" justifyLastLine="0" shrinkToFit="0" readingOrder="0"/>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bottom"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minor"/>
      </font>
      <numFmt numFmtId="166" formatCode="[$-409]d\-m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Narrow"/>
        <scheme val="minor"/>
      </font>
      <numFmt numFmtId="165"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66" formatCode="[$-409]d\-mmm;@"/>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minor"/>
      </font>
      <numFmt numFmtId="166" formatCode="[$-409]d\-m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minor"/>
      </font>
      <numFmt numFmtId="166" formatCode="[$-409]d\-m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66" formatCode="[$-409]d\-m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66" formatCode="[$-409]d\-m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minor"/>
      </font>
      <numFmt numFmtId="165" formatCode="[$-409]d\-mmm\-yy;@"/>
      <alignment horizontal="general" vertical="bottom" textRotation="0" wrapText="0" indent="0" justifyLastLine="0" shrinkToFit="0" readingOrder="0"/>
      <border diagonalUp="0" diagonalDown="0" outline="0">
        <left style="thin">
          <color rgb="FF7F7F7F"/>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66" formatCode="[$-409]d\-mmm;@"/>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minor"/>
      </font>
      <numFmt numFmtId="166" formatCode="[$-409]d\-mmm;@"/>
      <alignment horizontal="center" vertical="bottom" textRotation="0" wrapText="0" indent="0" justifyLastLine="0" shrinkToFit="0" readingOrder="0"/>
      <border diagonalUp="0" diagonalDown="0" outline="0">
        <left style="thin">
          <color indexed="64"/>
        </left>
        <right style="thin">
          <color rgb="FF7F7F7F"/>
        </right>
        <top style="thin">
          <color indexed="64"/>
        </top>
        <bottom style="thin">
          <color indexed="64"/>
        </bottom>
      </border>
      <protection locked="0" hidden="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Narrow"/>
        <scheme val="minor"/>
      </font>
      <numFmt numFmtId="165"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Narrow"/>
        <scheme val="minor"/>
      </font>
      <numFmt numFmtId="165" formatCode="[$-409]d\-mmm\-yy;@"/>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Narrow"/>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65" formatCode="[$-409]d\-mmm\-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border diagonalUp="0" diagonalDown="0" outline="0">
        <left/>
        <right style="thin">
          <color indexed="64"/>
        </right>
        <top/>
        <bottom/>
      </border>
    </dxf>
    <dxf>
      <font>
        <b val="0"/>
        <i val="0"/>
        <strike val="0"/>
        <condense val="0"/>
        <extend val="0"/>
        <outline val="0"/>
        <shadow val="0"/>
        <u val="none"/>
        <vertAlign val="baseline"/>
        <sz val="12"/>
        <color theme="1"/>
        <name val="Aptos Narrow"/>
        <scheme val="minor"/>
      </font>
      <numFmt numFmtId="165" formatCode="[$-409]d\-mmm\-yy;@"/>
      <alignment horizontal="center" vertical="bottom" textRotation="0" indent="0" justifyLastLine="0" shrinkToFit="0" readingOrder="0"/>
      <border diagonalUp="0" diagonalDown="0">
        <left/>
        <right/>
        <top style="thin">
          <color indexed="64"/>
        </top>
        <bottom style="thin">
          <color indexed="64"/>
        </bottom>
      </border>
      <protection locked="0" hidden="0"/>
    </dxf>
    <dxf>
      <font>
        <b val="0"/>
        <i val="0"/>
        <strike val="0"/>
        <condense val="0"/>
        <extend val="0"/>
        <outline val="0"/>
        <shadow val="0"/>
        <u val="none"/>
        <vertAlign val="baseline"/>
        <sz val="12"/>
        <color theme="1"/>
        <name val="Aptos Narrow"/>
        <scheme val="minor"/>
      </font>
      <border diagonalUp="0" diagonalDown="0" outline="0">
        <left/>
        <right style="thin">
          <color indexed="64"/>
        </right>
        <top/>
        <bottom/>
      </border>
    </dxf>
    <dxf>
      <border outline="0">
        <bottom style="thin">
          <color indexed="64"/>
        </bottom>
      </border>
    </dxf>
    <dxf>
      <border outline="0">
        <left style="thin">
          <color indexed="64"/>
        </left>
        <top style="thin">
          <color indexed="64"/>
        </top>
        <bottom style="thin">
          <color indexed="64"/>
        </bottom>
      </border>
    </dxf>
    <dxf>
      <font>
        <b/>
        <i val="0"/>
        <strike val="0"/>
        <condense val="0"/>
        <extend val="0"/>
        <outline val="0"/>
        <shadow val="0"/>
        <u val="none"/>
        <vertAlign val="baseline"/>
        <sz val="12"/>
        <color theme="0"/>
        <name val="Aptos Narrow"/>
        <scheme val="minor"/>
      </font>
      <numFmt numFmtId="165" formatCode="[$-409]d\-mmm\-yy;@"/>
      <fill>
        <patternFill patternType="solid">
          <fgColor indexed="64"/>
          <bgColor rgb="FF00B050"/>
        </patternFill>
      </fill>
      <alignment horizontal="center" vertical="bottom" textRotation="0" wrapText="1" indent="0" justifyLastLine="0" shrinkToFit="0" readingOrder="0"/>
      <border diagonalUp="0" diagonalDown="0" outline="0">
        <left style="thin">
          <color indexed="64"/>
        </left>
        <right style="thin">
          <color indexed="64"/>
        </right>
        <top/>
        <bottom/>
      </border>
    </dxf>
    <dxf>
      <fill>
        <gradientFill degree="90">
          <stop position="0">
            <color rgb="FFFF0000"/>
          </stop>
          <stop position="0.5">
            <color theme="5" tint="0.40000610370189521"/>
          </stop>
          <stop position="1">
            <color rgb="FFFF0000"/>
          </stop>
        </gradientFill>
      </fill>
    </dxf>
    <dxf>
      <fill>
        <gradientFill degree="90">
          <stop position="0">
            <color theme="6" tint="-0.25098422193060094"/>
          </stop>
          <stop position="0.5">
            <color theme="6" tint="0.40000610370189521"/>
          </stop>
          <stop position="1">
            <color theme="6" tint="-0.25098422193060094"/>
          </stop>
        </gradientFill>
      </fill>
    </dxf>
    <dxf>
      <fill>
        <gradientFill degree="90">
          <stop position="0">
            <color theme="5" tint="0.40000610370189521"/>
          </stop>
          <stop position="0.5">
            <color theme="9" tint="0.59999389629810485"/>
          </stop>
          <stop position="1">
            <color theme="5" tint="0.40000610370189521"/>
          </stop>
        </gradientFill>
      </fill>
    </dxf>
    <dxf>
      <fill>
        <gradientFill degree="90">
          <stop position="0">
            <color theme="3" tint="0.40000610370189521"/>
          </stop>
          <stop position="0.5">
            <color theme="4" tint="0.40000610370189521"/>
          </stop>
          <stop position="1">
            <color theme="3" tint="0.40000610370189521"/>
          </stop>
        </gradientFill>
      </fill>
    </dxf>
    <dxf>
      <fill>
        <gradientFill degree="90">
          <stop position="0">
            <color rgb="FFFFFF00"/>
          </stop>
          <stop position="0.5">
            <color theme="6" tint="0.59999389629810485"/>
          </stop>
          <stop position="1">
            <color rgb="FFFFFF00"/>
          </stop>
        </gradientFill>
      </fill>
    </dxf>
    <dxf>
      <fill>
        <gradientFill degree="90">
          <stop position="0">
            <color theme="9" tint="-0.25098422193060094"/>
          </stop>
          <stop position="0.5">
            <color theme="9" tint="0.59999389629810485"/>
          </stop>
          <stop position="1">
            <color theme="9" tint="-0.25098422193060094"/>
          </stop>
        </gradientFill>
      </fill>
    </dxf>
    <dxf>
      <font>
        <color rgb="FF006100"/>
      </font>
      <fill>
        <patternFill>
          <bgColor rgb="FFC6EFCE"/>
        </patternFill>
      </fill>
    </dxf>
    <dxf>
      <font>
        <b/>
        <i val="0"/>
      </font>
      <fill>
        <gradientFill degree="90">
          <stop position="0">
            <color theme="6" tint="0.59999389629810485"/>
          </stop>
          <stop position="0.5">
            <color theme="6" tint="0.40000610370189521"/>
          </stop>
          <stop position="1">
            <color theme="6" tint="0.59999389629810485"/>
          </stop>
        </gradientFill>
      </fill>
    </dxf>
    <dxf>
      <fill>
        <gradientFill type="path" left="0.5" right="0.5" top="0.5" bottom="0.5">
          <stop position="0">
            <color theme="5" tint="0.59999389629810485"/>
          </stop>
          <stop position="1">
            <color theme="5" tint="0.40000610370189521"/>
          </stop>
        </gradientFill>
      </fill>
    </dxf>
    <dxf>
      <fill>
        <gradientFill degree="90">
          <stop position="0">
            <color rgb="FFFF0000"/>
          </stop>
          <stop position="0.5">
            <color theme="5" tint="0.40000610370189521"/>
          </stop>
          <stop position="1">
            <color rgb="FFFF0000"/>
          </stop>
        </gradientFill>
      </fill>
    </dxf>
    <dxf>
      <fill>
        <gradientFill degree="90">
          <stop position="0">
            <color rgb="FFFFFF00"/>
          </stop>
          <stop position="0.5">
            <color theme="2" tint="-0.49803155613879818"/>
          </stop>
          <stop position="1">
            <color rgb="FFFFFF00"/>
          </stop>
        </gradientFill>
      </fill>
    </dxf>
    <dxf>
      <fill>
        <gradientFill degree="90">
          <stop position="0">
            <color theme="9" tint="0.40000610370189521"/>
          </stop>
          <stop position="0.5">
            <color theme="9" tint="-0.25098422193060094"/>
          </stop>
          <stop position="1">
            <color theme="9" tint="0.40000610370189521"/>
          </stop>
        </gradientFill>
      </fill>
    </dxf>
    <dxf>
      <fill>
        <gradientFill degree="90">
          <stop position="0">
            <color theme="3" tint="0.80001220740379042"/>
          </stop>
          <stop position="0.5">
            <color theme="4" tint="0.40000610370189521"/>
          </stop>
          <stop position="1">
            <color theme="3" tint="0.80001220740379042"/>
          </stop>
        </gradient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
      <fill>
        <patternFill>
          <bgColor theme="5" tint="0.79998168889431442"/>
        </patternFill>
      </fill>
    </dxf>
    <dxf>
      <font>
        <b/>
        <i val="0"/>
      </font>
      <fill>
        <gradientFill degree="90">
          <stop position="0">
            <color theme="6" tint="0.59999389629810485"/>
          </stop>
          <stop position="0.5">
            <color theme="6" tint="0.40000610370189521"/>
          </stop>
          <stop position="1">
            <color theme="6" tint="0.59999389629810485"/>
          </stop>
        </gradientFill>
      </fill>
    </dxf>
    <dxf>
      <fill>
        <gradientFill type="path" left="0.5" right="0.5" top="0.5" bottom="0.5">
          <stop position="0">
            <color theme="5" tint="0.59999389629810485"/>
          </stop>
          <stop position="1">
            <color theme="5" tint="0.40000610370189521"/>
          </stop>
        </gradientFill>
      </fill>
    </dxf>
    <dxf>
      <fill>
        <gradientFill degree="90">
          <stop position="0">
            <color rgb="FFFF0000"/>
          </stop>
          <stop position="0.5">
            <color theme="5" tint="0.40000610370189521"/>
          </stop>
          <stop position="1">
            <color rgb="FFFF0000"/>
          </stop>
        </gradientFill>
      </fill>
    </dxf>
    <dxf>
      <fill>
        <gradientFill degree="90">
          <stop position="0">
            <color rgb="FFFFFF00"/>
          </stop>
          <stop position="0.5">
            <color theme="2" tint="-0.49803155613879818"/>
          </stop>
          <stop position="1">
            <color rgb="FFFFFF00"/>
          </stop>
        </gradientFill>
      </fill>
    </dxf>
    <dxf>
      <fill>
        <gradientFill degree="90">
          <stop position="0">
            <color theme="9" tint="0.40000610370189521"/>
          </stop>
          <stop position="0.5">
            <color theme="9" tint="-0.25098422193060094"/>
          </stop>
          <stop position="1">
            <color theme="9" tint="0.40000610370189521"/>
          </stop>
        </gradientFill>
      </fill>
    </dxf>
    <dxf>
      <fill>
        <gradientFill degree="90">
          <stop position="0">
            <color theme="3" tint="0.80001220740379042"/>
          </stop>
          <stop position="0.5">
            <color theme="4" tint="0.40000610370189521"/>
          </stop>
          <stop position="1">
            <color theme="3" tint="0.80001220740379042"/>
          </stop>
        </gradientFill>
      </fill>
    </dxf>
    <dxf>
      <font>
        <b/>
        <i val="0"/>
        <strike val="0"/>
        <condense val="0"/>
        <extend val="0"/>
        <outline val="0"/>
        <shadow val="0"/>
        <u val="none"/>
        <vertAlign val="baseline"/>
        <sz val="12"/>
        <color rgb="FF000000"/>
        <name val="Aptos Narrow"/>
        <family val="2"/>
        <scheme val="minor"/>
      </font>
      <fill>
        <patternFill patternType="solid">
          <fgColor rgb="FF000000"/>
          <bgColor rgb="FFA9D08E"/>
        </patternFill>
      </fill>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rgb="FF000000"/>
        <name val="Aptos Narrow"/>
        <family val="2"/>
        <scheme val="minor"/>
      </font>
      <fill>
        <patternFill patternType="solid">
          <fgColor rgb="FF000000"/>
          <bgColor rgb="FFFFFFFF"/>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Aptos Narrow"/>
        <family val="2"/>
        <scheme val="minor"/>
      </font>
      <fill>
        <patternFill patternType="solid">
          <fgColor rgb="FF000000"/>
          <bgColor rgb="FF00B050"/>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Aptos Narrow"/>
        <family val="2"/>
        <scheme val="minor"/>
      </font>
      <numFmt numFmtId="1" formatCode="0"/>
      <fill>
        <patternFill patternType="solid">
          <fgColor rgb="FF000000"/>
          <bgColor rgb="FFA9D08E"/>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rgb="FFFFFFFF"/>
        <name val="Aptos Narrow"/>
        <family val="2"/>
        <scheme val="minor"/>
      </font>
      <fill>
        <patternFill patternType="solid">
          <fgColor rgb="FF000000"/>
          <bgColor rgb="FF00B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164" formatCode="_-* #,##0.00_-;\-* #,##0.00_-;_-* &quot;-&quot;??_-;_-@_-"/>
    </dxf>
    <dxf>
      <alignment horizontal="center"/>
    </dxf>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A263094A-9A82-4F9E-98ED-32F62A62CD2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file:///\\nas.gulfex.com\GE-Die%20Shop\01.Dieshop\1.Digital%20Documents\1.Die%20Ordering%20&amp;%20Enquiry%20Details\1.Die%20Ordering\02.Completed\GEX2\2021\Back-up\04.%20April\019883-3502.pdf" TargetMode="External"/><Relationship Id="rId13" Type="http://schemas.openxmlformats.org/officeDocument/2006/relationships/hyperlink" Target="file:///\\nas.gulfex.com\GE-Die%20Shop\01.Dieshop\1.Digital%20Documents\1.Die%20Ordering%20&amp;%20Enquiry%20Details\1.Die%20Ordering\02.Completed\GEX2\2021\Back-up\04.%20April\026563-2503.pdf" TargetMode="External"/><Relationship Id="rId18" Type="http://schemas.openxmlformats.org/officeDocument/2006/relationships/hyperlink" Target="file:///\\nas.gulfex.com\GE-Die%20Shop\01.Dieshop\1.Digital%20Documents\1.Die%20Ordering%20&amp;%20Enquiry%20Details\1.Die%20Ordering\02.Completed\GEX2\2021\Back-up\04.%20April\051050-3507.pdf" TargetMode="External"/><Relationship Id="rId26" Type="http://schemas.openxmlformats.org/officeDocument/2006/relationships/hyperlink" Target="file:///\\nas.gulfex.com\GE-Die%20Shop\01.Dieshop\1.Digital%20Documents\1.Die%20Ordering%20&amp;%20Enquiry%20Details\1.Die%20Ordering\02.Completed\GEX2\2021\Back-up\04.%20April\520006-3510.pdf" TargetMode="External"/><Relationship Id="rId3" Type="http://schemas.openxmlformats.org/officeDocument/2006/relationships/hyperlink" Target="file:///\\nas.gulfex.com\GE-Die%20Shop\01.Dieshop\1.Digital%20Documents\1.Die%20Ordering%20&amp;%20Enquiry%20Details\1.Die%20Ordering\02.Completed\GEX2\2021\Back-up\04.%20April\015112-2501.pdf" TargetMode="External"/><Relationship Id="rId21" Type="http://schemas.openxmlformats.org/officeDocument/2006/relationships/hyperlink" Target="file:///\\nas.gulfex.com\GE-Die%20Shop\01.Dieshop\1.Digital%20Documents\1.Die%20Ordering%20&amp;%20Enquiry%20Details\1.Die%20Ordering\02.Completed\GEX2\2021\Back-up\04.%20April\120354-2502.pdf" TargetMode="External"/><Relationship Id="rId7" Type="http://schemas.openxmlformats.org/officeDocument/2006/relationships/hyperlink" Target="file:///\\nas.gulfex.com\GE-Die%20Shop\01.Dieshop\1.Digital%20Documents\1.Die%20Ordering%20&amp;%20Enquiry%20Details\1.Die%20Ordering\02.Completed\GEX2\2021\Back-up\04.%20April\019652-2503.pdf" TargetMode="External"/><Relationship Id="rId12" Type="http://schemas.openxmlformats.org/officeDocument/2006/relationships/hyperlink" Target="file:///\\nas.gulfex.com\GE-Die%20Shop\01.Dieshop\1.Digital%20Documents\1.Die%20Ordering%20&amp;%20Enquiry%20Details\1.Die%20Ordering\02.Completed\GEX2\2021\Back-up\04.%20April\026226-2501.pdf" TargetMode="External"/><Relationship Id="rId17" Type="http://schemas.openxmlformats.org/officeDocument/2006/relationships/hyperlink" Target="file:///\\nas.gulfex.com\GE-Die%20Shop\01.Dieshop\1.Digital%20Documents\1.Die%20Ordering%20&amp;%20Enquiry%20Details\1.Die%20Ordering\02.Completed\GEX2\2021\Back-up\04.%20April\051049-3508.pdf" TargetMode="External"/><Relationship Id="rId25" Type="http://schemas.openxmlformats.org/officeDocument/2006/relationships/hyperlink" Target="file:///\\nas.gulfex.com\GE-Die%20Shop\01.Dieshop\1.Digital%20Documents\1.Die%20Ordering%20&amp;%20Enquiry%20Details\1.Die%20Ordering\02.Completed\GEX2\2021\Back-up\04.%20April\520006-3509.pdf" TargetMode="External"/><Relationship Id="rId2" Type="http://schemas.openxmlformats.org/officeDocument/2006/relationships/hyperlink" Target="file:///\\nas.gulfex.com\GE-Die%20Shop\01.Dieshop\1.Digital%20Documents\1.Die%20Ordering%20&amp;%20Enquiry%20Details\1.Die%20Ordering\02.Completed\GEX2\2021\Back-up\04.%20April\005233-3501.pdf" TargetMode="External"/><Relationship Id="rId16" Type="http://schemas.openxmlformats.org/officeDocument/2006/relationships/hyperlink" Target="file:///\\nas.gulfex.com\GE-Die%20Shop\01.Dieshop\1.Digital%20Documents\1.Die%20Ordering%20&amp;%20Enquiry%20Details\1.Die%20Ordering\02.Completed\GEX2\2021\Back-up\04.%20April\051049-3507.pdf" TargetMode="External"/><Relationship Id="rId20" Type="http://schemas.openxmlformats.org/officeDocument/2006/relationships/hyperlink" Target="file:///\\nas.gulfex.com\GE-Die%20Shop\01.Dieshop\1.Digital%20Documents\1.Die%20Ordering%20&amp;%20Enquiry%20Details\1.Die%20Ordering\02.Completed\GEX2\2021\Back-up\04.%20April\120208-2503.pdf" TargetMode="External"/><Relationship Id="rId1" Type="http://schemas.openxmlformats.org/officeDocument/2006/relationships/hyperlink" Target="file:///\\nas.gulfex.com\GE-Die%20Shop\01.Dieshop\1.Digital%20Documents\1.Die%20Ordering%20&amp;%20Enquiry%20Details\1.Die%20Ordering\02.Completed\GEX2\2021\Back-up\04.%20April\005188-2502.pdf" TargetMode="External"/><Relationship Id="rId6" Type="http://schemas.openxmlformats.org/officeDocument/2006/relationships/hyperlink" Target="file:///\\nas.gulfex.com\GE-Die%20Shop\01.Dieshop\1.Digital%20Documents\1.Die%20Ordering%20&amp;%20Enquiry%20Details\1.Die%20Ordering\02.Completed\GEX2\2021\Back-up\04.%20April\019105-2501.pdf" TargetMode="External"/><Relationship Id="rId11" Type="http://schemas.openxmlformats.org/officeDocument/2006/relationships/hyperlink" Target="file:///\\nas.gulfex.com\GE-Die%20Shop\01.Dieshop\1.Digital%20Documents\1.Die%20Ordering%20&amp;%20Enquiry%20Details\1.Die%20Ordering\02.Completed\GEX2\2021\Back-up\04.%20April\025581-2501.pdf" TargetMode="External"/><Relationship Id="rId24" Type="http://schemas.openxmlformats.org/officeDocument/2006/relationships/hyperlink" Target="file:///\\nas.gulfex.com\GE-Die%20Shop\01.Dieshop\1.Digital%20Documents\1.Die%20Ordering%20&amp;%20Enquiry%20Details\1.Die%20Ordering\02.Completed\GEX2\2021\Back-up\04.%20April\520006-3508.pdf" TargetMode="External"/><Relationship Id="rId5" Type="http://schemas.openxmlformats.org/officeDocument/2006/relationships/hyperlink" Target="file:///\\nas.gulfex.com\GE-Die%20Shop\01.Dieshop\1.Digital%20Documents\1.Die%20Ordering%20&amp;%20Enquiry%20Details\1.Die%20Ordering\02.Completed\GEX2\2021\Back-up\04.%20April\019101-2501.pdf" TargetMode="External"/><Relationship Id="rId15" Type="http://schemas.openxmlformats.org/officeDocument/2006/relationships/hyperlink" Target="file:///\\nas.gulfex.com\GE-Die%20Shop\01.Dieshop\1.Digital%20Documents\1.Die%20Ordering%20&amp;%20Enquiry%20Details\1.Die%20Ordering\02.Completed\GEX2\2021\Back-up\04.%20April\028898-3502.pdf" TargetMode="External"/><Relationship Id="rId23" Type="http://schemas.openxmlformats.org/officeDocument/2006/relationships/hyperlink" Target="file:///\\nas.gulfex.com\GE-Die%20Shop\01.Dieshop\1.Digital%20Documents\1.Die%20Ordering%20&amp;%20Enquiry%20Details\1.Die%20Ordering\02.Completed\GEX2\2021\Back-up\04.%20April\120531-3503.pdf" TargetMode="External"/><Relationship Id="rId28" Type="http://schemas.openxmlformats.org/officeDocument/2006/relationships/hyperlink" Target="file:///\\nas.gulfex.com\GE-Die%20Shop\01.Dieshop\1.Digital%20Documents\1.Die%20Ordering%20&amp;%20Enquiry%20Details\1.Die%20Ordering\02.Completed\GEX2\2021\Back-up\04.%20April\520024-2502.pdf" TargetMode="External"/><Relationship Id="rId10" Type="http://schemas.openxmlformats.org/officeDocument/2006/relationships/hyperlink" Target="file:///\\nas.gulfex.com\GE-Die%20Shop\01.Dieshop\1.Digital%20Documents\1.Die%20Ordering%20&amp;%20Enquiry%20Details\1.Die%20Ordering\02.Completed\GEX2\2021\Back-up\04.%20April\019892-2502.pdf" TargetMode="External"/><Relationship Id="rId19" Type="http://schemas.openxmlformats.org/officeDocument/2006/relationships/hyperlink" Target="file:///\\nas.gulfex.com\GE-Die%20Shop\01.Dieshop\1.Digital%20Documents\1.Die%20Ordering%20&amp;%20Enquiry%20Details\1.Die%20Ordering\02.Completed\GEX2\2021\Back-up\04.%20April\051050-3508.pdf" TargetMode="External"/><Relationship Id="rId4" Type="http://schemas.openxmlformats.org/officeDocument/2006/relationships/hyperlink" Target="file:///\\nas.gulfex.com\GE-Die%20Shop\01.Dieshop\1.Digital%20Documents\1.Die%20Ordering%20&amp;%20Enquiry%20Details\1.Die%20Ordering\02.Completed\GEX2\2021\Back-up\04.%20April\015617-2501.pdf" TargetMode="External"/><Relationship Id="rId9" Type="http://schemas.openxmlformats.org/officeDocument/2006/relationships/hyperlink" Target="file:///\\nas.gulfex.com\GE-Die%20Shop\01.Dieshop\1.Digital%20Documents\1.Die%20Ordering%20&amp;%20Enquiry%20Details\1.Die%20Ordering\02.Completed\GEX2\2021\Back-up\04.%20April\019884-3501.pdf" TargetMode="External"/><Relationship Id="rId14" Type="http://schemas.openxmlformats.org/officeDocument/2006/relationships/hyperlink" Target="file:///\\nas.gulfex.com\GE-Die%20Shop\01.Dieshop\1.Digital%20Documents\1.Die%20Ordering%20&amp;%20Enquiry%20Details\1.Die%20Ordering\02.Completed\GEX2\2021\Back-up\04.%20April\028721-2502.pdf" TargetMode="External"/><Relationship Id="rId22" Type="http://schemas.openxmlformats.org/officeDocument/2006/relationships/hyperlink" Target="file:///\\nas.gulfex.com\GE-Die%20Shop\01.Dieshop\1.Digital%20Documents\1.Die%20Ordering%20&amp;%20Enquiry%20Details\1.Die%20Ordering\02.Completed\GEX2\2021\Back-up\04.%20April\120529-2503.pdf" TargetMode="External"/><Relationship Id="rId27" Type="http://schemas.openxmlformats.org/officeDocument/2006/relationships/hyperlink" Target="file:///\\nas.gulfex.com\GE-Die%20Shop\01.Dieshop\1.Digital%20Documents\1.Die%20Ordering%20&amp;%20Enquiry%20Details\1.Die%20Ordering\02.Completed\GEX2\2021\Back-up\04.%20April\520022-2512.pdf"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file:///\\nas.gulfex.com\GE-Die%20Shop\01.Dieshop\1.Digital%20Documents\1.Die%20Ordering%20&amp;%20Enquiry%20Details\1.Die%20Ordering\02.Completed\GEX2\2021\Back-up\04.%20April\019883-3502.pdf" TargetMode="External"/><Relationship Id="rId13" Type="http://schemas.openxmlformats.org/officeDocument/2006/relationships/hyperlink" Target="file:///\\nas.gulfex.com\GE-Die%20Shop\01.Dieshop\1.Digital%20Documents\1.Die%20Ordering%20&amp;%20Enquiry%20Details\1.Die%20Ordering\02.Completed\GEX2\2021\Back-up\04.%20April\026563-2503.pdf" TargetMode="External"/><Relationship Id="rId18" Type="http://schemas.openxmlformats.org/officeDocument/2006/relationships/hyperlink" Target="file:///\\nas.gulfex.com\GE-Die%20Shop\01.Dieshop\1.Digital%20Documents\1.Die%20Ordering%20&amp;%20Enquiry%20Details\1.Die%20Ordering\02.Completed\GEX2\2021\Back-up\04.%20April\051050-3507.pdf" TargetMode="External"/><Relationship Id="rId26" Type="http://schemas.openxmlformats.org/officeDocument/2006/relationships/hyperlink" Target="file:///\\nas.gulfex.com\GE-Die%20Shop\01.Dieshop\1.Digital%20Documents\1.Die%20Ordering%20&amp;%20Enquiry%20Details\1.Die%20Ordering\02.Completed\GEX2\2021\Back-up\04.%20April\520006-3510.pdf" TargetMode="External"/><Relationship Id="rId3" Type="http://schemas.openxmlformats.org/officeDocument/2006/relationships/hyperlink" Target="file:///\\nas.gulfex.com\GE-Die%20Shop\01.Dieshop\1.Digital%20Documents\1.Die%20Ordering%20&amp;%20Enquiry%20Details\1.Die%20Ordering\02.Completed\GEX2\2021\Back-up\04.%20April\015112-2501.pdf" TargetMode="External"/><Relationship Id="rId21" Type="http://schemas.openxmlformats.org/officeDocument/2006/relationships/hyperlink" Target="file:///\\nas.gulfex.com\GE-Die%20Shop\01.Dieshop\1.Digital%20Documents\1.Die%20Ordering%20&amp;%20Enquiry%20Details\1.Die%20Ordering\02.Completed\GEX2\2021\Back-up\04.%20April\120354-2502.pdf" TargetMode="External"/><Relationship Id="rId7" Type="http://schemas.openxmlformats.org/officeDocument/2006/relationships/hyperlink" Target="file:///\\nas.gulfex.com\GE-Die%20Shop\01.Dieshop\1.Digital%20Documents\1.Die%20Ordering%20&amp;%20Enquiry%20Details\1.Die%20Ordering\02.Completed\GEX2\2021\Back-up\04.%20April\019652-2503.pdf" TargetMode="External"/><Relationship Id="rId12" Type="http://schemas.openxmlformats.org/officeDocument/2006/relationships/hyperlink" Target="file:///\\nas.gulfex.com\GE-Die%20Shop\01.Dieshop\1.Digital%20Documents\1.Die%20Ordering%20&amp;%20Enquiry%20Details\1.Die%20Ordering\02.Completed\GEX2\2021\Back-up\04.%20April\026226-2501.pdf" TargetMode="External"/><Relationship Id="rId17" Type="http://schemas.openxmlformats.org/officeDocument/2006/relationships/hyperlink" Target="file:///\\nas.gulfex.com\GE-Die%20Shop\01.Dieshop\1.Digital%20Documents\1.Die%20Ordering%20&amp;%20Enquiry%20Details\1.Die%20Ordering\02.Completed\GEX2\2021\Back-up\04.%20April\051049-3508.pdf" TargetMode="External"/><Relationship Id="rId25" Type="http://schemas.openxmlformats.org/officeDocument/2006/relationships/hyperlink" Target="file:///\\nas.gulfex.com\GE-Die%20Shop\01.Dieshop\1.Digital%20Documents\1.Die%20Ordering%20&amp;%20Enquiry%20Details\1.Die%20Ordering\02.Completed\GEX2\2021\Back-up\04.%20April\520006-3509.pdf" TargetMode="External"/><Relationship Id="rId2" Type="http://schemas.openxmlformats.org/officeDocument/2006/relationships/hyperlink" Target="file:///\\nas.gulfex.com\GE-Die%20Shop\01.Dieshop\1.Digital%20Documents\1.Die%20Ordering%20&amp;%20Enquiry%20Details\1.Die%20Ordering\02.Completed\GEX2\2021\Back-up\04.%20April\005233-3501.pdf" TargetMode="External"/><Relationship Id="rId16" Type="http://schemas.openxmlformats.org/officeDocument/2006/relationships/hyperlink" Target="file:///\\nas.gulfex.com\GE-Die%20Shop\01.Dieshop\1.Digital%20Documents\1.Die%20Ordering%20&amp;%20Enquiry%20Details\1.Die%20Ordering\02.Completed\GEX2\2021\Back-up\04.%20April\051049-3507.pdf" TargetMode="External"/><Relationship Id="rId20" Type="http://schemas.openxmlformats.org/officeDocument/2006/relationships/hyperlink" Target="file:///\\nas.gulfex.com\GE-Die%20Shop\01.Dieshop\1.Digital%20Documents\1.Die%20Ordering%20&amp;%20Enquiry%20Details\1.Die%20Ordering\02.Completed\GEX2\2021\Back-up\04.%20April\120208-2503.pdf" TargetMode="External"/><Relationship Id="rId1" Type="http://schemas.openxmlformats.org/officeDocument/2006/relationships/hyperlink" Target="file:///\\nas.gulfex.com\GE-Die%20Shop\01.Dieshop\1.Digital%20Documents\1.Die%20Ordering%20&amp;%20Enquiry%20Details\1.Die%20Ordering\02.Completed\GEX2\2021\Back-up\04.%20April\005188-2502.pdf" TargetMode="External"/><Relationship Id="rId6" Type="http://schemas.openxmlformats.org/officeDocument/2006/relationships/hyperlink" Target="file:///\\nas.gulfex.com\GE-Die%20Shop\01.Dieshop\1.Digital%20Documents\1.Die%20Ordering%20&amp;%20Enquiry%20Details\1.Die%20Ordering\02.Completed\GEX2\2021\Back-up\04.%20April\019105-2501.pdf" TargetMode="External"/><Relationship Id="rId11" Type="http://schemas.openxmlformats.org/officeDocument/2006/relationships/hyperlink" Target="file:///\\nas.gulfex.com\GE-Die%20Shop\01.Dieshop\1.Digital%20Documents\1.Die%20Ordering%20&amp;%20Enquiry%20Details\1.Die%20Ordering\02.Completed\GEX2\2021\Back-up\04.%20April\025581-2501.pdf" TargetMode="External"/><Relationship Id="rId24" Type="http://schemas.openxmlformats.org/officeDocument/2006/relationships/hyperlink" Target="file:///\\nas.gulfex.com\GE-Die%20Shop\01.Dieshop\1.Digital%20Documents\1.Die%20Ordering%20&amp;%20Enquiry%20Details\1.Die%20Ordering\02.Completed\GEX2\2021\Back-up\04.%20April\520006-3508.pdf" TargetMode="External"/><Relationship Id="rId5" Type="http://schemas.openxmlformats.org/officeDocument/2006/relationships/hyperlink" Target="file:///\\nas.gulfex.com\GE-Die%20Shop\01.Dieshop\1.Digital%20Documents\1.Die%20Ordering%20&amp;%20Enquiry%20Details\1.Die%20Ordering\02.Completed\GEX2\2021\Back-up\04.%20April\019101-2501.pdf" TargetMode="External"/><Relationship Id="rId15" Type="http://schemas.openxmlformats.org/officeDocument/2006/relationships/hyperlink" Target="file:///\\nas.gulfex.com\GE-Die%20Shop\01.Dieshop\1.Digital%20Documents\1.Die%20Ordering%20&amp;%20Enquiry%20Details\1.Die%20Ordering\02.Completed\GEX2\2021\Back-up\04.%20April\028898-3502.pdf" TargetMode="External"/><Relationship Id="rId23" Type="http://schemas.openxmlformats.org/officeDocument/2006/relationships/hyperlink" Target="file:///\\nas.gulfex.com\GE-Die%20Shop\01.Dieshop\1.Digital%20Documents\1.Die%20Ordering%20&amp;%20Enquiry%20Details\1.Die%20Ordering\02.Completed\GEX2\2021\Back-up\04.%20April\120531-3503.pdf" TargetMode="External"/><Relationship Id="rId28" Type="http://schemas.openxmlformats.org/officeDocument/2006/relationships/hyperlink" Target="file:///\\nas.gulfex.com\GE-Die%20Shop\01.Dieshop\1.Digital%20Documents\1.Die%20Ordering%20&amp;%20Enquiry%20Details\1.Die%20Ordering\02.Completed\GEX2\2021\Back-up\04.%20April\520024-2502.pdf" TargetMode="External"/><Relationship Id="rId10" Type="http://schemas.openxmlformats.org/officeDocument/2006/relationships/hyperlink" Target="file:///\\nas.gulfex.com\GE-Die%20Shop\01.Dieshop\1.Digital%20Documents\1.Die%20Ordering%20&amp;%20Enquiry%20Details\1.Die%20Ordering\02.Completed\GEX2\2021\Back-up\04.%20April\019892-2502.pdf" TargetMode="External"/><Relationship Id="rId19" Type="http://schemas.openxmlformats.org/officeDocument/2006/relationships/hyperlink" Target="file:///\\nas.gulfex.com\GE-Die%20Shop\01.Dieshop\1.Digital%20Documents\1.Die%20Ordering%20&amp;%20Enquiry%20Details\1.Die%20Ordering\02.Completed\GEX2\2021\Back-up\04.%20April\051050-3508.pdf" TargetMode="External"/><Relationship Id="rId4" Type="http://schemas.openxmlformats.org/officeDocument/2006/relationships/hyperlink" Target="file:///\\nas.gulfex.com\GE-Die%20Shop\01.Dieshop\1.Digital%20Documents\1.Die%20Ordering%20&amp;%20Enquiry%20Details\1.Die%20Ordering\02.Completed\GEX2\2021\Back-up\04.%20April\015617-2501.pdf" TargetMode="External"/><Relationship Id="rId9" Type="http://schemas.openxmlformats.org/officeDocument/2006/relationships/hyperlink" Target="file:///\\nas.gulfex.com\GE-Die%20Shop\01.Dieshop\1.Digital%20Documents\1.Die%20Ordering%20&amp;%20Enquiry%20Details\1.Die%20Ordering\02.Completed\GEX2\2021\Back-up\04.%20April\019884-3501.pdf" TargetMode="External"/><Relationship Id="rId14" Type="http://schemas.openxmlformats.org/officeDocument/2006/relationships/hyperlink" Target="file:///\\nas.gulfex.com\GE-Die%20Shop\01.Dieshop\1.Digital%20Documents\1.Die%20Ordering%20&amp;%20Enquiry%20Details\1.Die%20Ordering\02.Completed\GEX2\2021\Back-up\04.%20April\028721-2502.pdf" TargetMode="External"/><Relationship Id="rId22" Type="http://schemas.openxmlformats.org/officeDocument/2006/relationships/hyperlink" Target="file:///\\nas.gulfex.com\GE-Die%20Shop\01.Dieshop\1.Digital%20Documents\1.Die%20Ordering%20&amp;%20Enquiry%20Details\1.Die%20Ordering\02.Completed\GEX2\2021\Back-up\04.%20April\120529-2503.pdf" TargetMode="External"/><Relationship Id="rId27" Type="http://schemas.openxmlformats.org/officeDocument/2006/relationships/hyperlink" Target="file:///\\nas.gulfex.com\GE-Die%20Shop\01.Dieshop\1.Digital%20Documents\1.Die%20Ordering%20&amp;%20Enquiry%20Details\1.Die%20Ordering\02.Completed\GEX2\2021\Back-up\04.%20April\520022-2512.pdf"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file:///\\nas.gulfex.com\GE-Die%20Shop\01.Dieshop\1.Digital%20Documents\1.Die%20Ordering%20&amp;%20Enquiry%20Details\1.Die%20Ordering\02.Completed\GEX2\2021\Back-up\04.%20April\019883-3502.pdf" TargetMode="External"/><Relationship Id="rId13" Type="http://schemas.openxmlformats.org/officeDocument/2006/relationships/hyperlink" Target="file:///\\nas.gulfex.com\GE-Die%20Shop\01.Dieshop\1.Digital%20Documents\1.Die%20Ordering%20&amp;%20Enquiry%20Details\1.Die%20Ordering\02.Completed\GEX2\2021\Back-up\04.%20April\026563-2503.pdf" TargetMode="External"/><Relationship Id="rId18" Type="http://schemas.openxmlformats.org/officeDocument/2006/relationships/hyperlink" Target="file:///\\nas.gulfex.com\GE-Die%20Shop\01.Dieshop\1.Digital%20Documents\1.Die%20Ordering%20&amp;%20Enquiry%20Details\1.Die%20Ordering\02.Completed\GEX2\2021\Back-up\04.%20April\051050-3507.pdf" TargetMode="External"/><Relationship Id="rId26" Type="http://schemas.openxmlformats.org/officeDocument/2006/relationships/hyperlink" Target="file:///\\nas.gulfex.com\GE-Die%20Shop\01.Dieshop\1.Digital%20Documents\1.Die%20Ordering%20&amp;%20Enquiry%20Details\1.Die%20Ordering\02.Completed\GEX2\2021\Back-up\04.%20April\520006-3510.pdf" TargetMode="External"/><Relationship Id="rId3" Type="http://schemas.openxmlformats.org/officeDocument/2006/relationships/hyperlink" Target="file:///\\nas.gulfex.com\GE-Die%20Shop\01.Dieshop\1.Digital%20Documents\1.Die%20Ordering%20&amp;%20Enquiry%20Details\1.Die%20Ordering\02.Completed\GEX2\2021\Back-up\04.%20April\015112-2501.pdf" TargetMode="External"/><Relationship Id="rId21" Type="http://schemas.openxmlformats.org/officeDocument/2006/relationships/hyperlink" Target="file:///\\nas.gulfex.com\GE-Die%20Shop\01.Dieshop\1.Digital%20Documents\1.Die%20Ordering%20&amp;%20Enquiry%20Details\1.Die%20Ordering\02.Completed\GEX2\2021\Back-up\04.%20April\120354-2502.pdf" TargetMode="External"/><Relationship Id="rId7" Type="http://schemas.openxmlformats.org/officeDocument/2006/relationships/hyperlink" Target="file:///\\nas.gulfex.com\GE-Die%20Shop\01.Dieshop\1.Digital%20Documents\1.Die%20Ordering%20&amp;%20Enquiry%20Details\1.Die%20Ordering\02.Completed\GEX2\2021\Back-up\04.%20April\019652-2503.pdf" TargetMode="External"/><Relationship Id="rId12" Type="http://schemas.openxmlformats.org/officeDocument/2006/relationships/hyperlink" Target="file:///\\nas.gulfex.com\GE-Die%20Shop\01.Dieshop\1.Digital%20Documents\1.Die%20Ordering%20&amp;%20Enquiry%20Details\1.Die%20Ordering\02.Completed\GEX2\2021\Back-up\04.%20April\026226-2501.pdf" TargetMode="External"/><Relationship Id="rId17" Type="http://schemas.openxmlformats.org/officeDocument/2006/relationships/hyperlink" Target="file:///\\nas.gulfex.com\GE-Die%20Shop\01.Dieshop\1.Digital%20Documents\1.Die%20Ordering%20&amp;%20Enquiry%20Details\1.Die%20Ordering\02.Completed\GEX2\2021\Back-up\04.%20April\051049-3508.pdf" TargetMode="External"/><Relationship Id="rId25" Type="http://schemas.openxmlformats.org/officeDocument/2006/relationships/hyperlink" Target="file:///\\nas.gulfex.com\GE-Die%20Shop\01.Dieshop\1.Digital%20Documents\1.Die%20Ordering%20&amp;%20Enquiry%20Details\1.Die%20Ordering\02.Completed\GEX2\2021\Back-up\04.%20April\520006-3509.pdf" TargetMode="External"/><Relationship Id="rId2" Type="http://schemas.openxmlformats.org/officeDocument/2006/relationships/hyperlink" Target="file:///\\nas.gulfex.com\GE-Die%20Shop\01.Dieshop\1.Digital%20Documents\1.Die%20Ordering%20&amp;%20Enquiry%20Details\1.Die%20Ordering\02.Completed\GEX2\2021\Back-up\04.%20April\005233-3501.pdf" TargetMode="External"/><Relationship Id="rId16" Type="http://schemas.openxmlformats.org/officeDocument/2006/relationships/hyperlink" Target="file:///\\nas.gulfex.com\GE-Die%20Shop\01.Dieshop\1.Digital%20Documents\1.Die%20Ordering%20&amp;%20Enquiry%20Details\1.Die%20Ordering\02.Completed\GEX2\2021\Back-up\04.%20April\051049-3507.pdf" TargetMode="External"/><Relationship Id="rId20" Type="http://schemas.openxmlformats.org/officeDocument/2006/relationships/hyperlink" Target="file:///\\nas.gulfex.com\GE-Die%20Shop\01.Dieshop\1.Digital%20Documents\1.Die%20Ordering%20&amp;%20Enquiry%20Details\1.Die%20Ordering\02.Completed\GEX2\2021\Back-up\04.%20April\120208-2503.pdf" TargetMode="External"/><Relationship Id="rId1" Type="http://schemas.openxmlformats.org/officeDocument/2006/relationships/hyperlink" Target="file:///\\nas.gulfex.com\GE-Die%20Shop\01.Dieshop\1.Digital%20Documents\1.Die%20Ordering%20&amp;%20Enquiry%20Details\1.Die%20Ordering\02.Completed\GEX2\2021\Back-up\04.%20April\005188-2502.pdf" TargetMode="External"/><Relationship Id="rId6" Type="http://schemas.openxmlformats.org/officeDocument/2006/relationships/hyperlink" Target="file:///\\nas.gulfex.com\GE-Die%20Shop\01.Dieshop\1.Digital%20Documents\1.Die%20Ordering%20&amp;%20Enquiry%20Details\1.Die%20Ordering\02.Completed\GEX2\2021\Back-up\04.%20April\019105-2501.pdf" TargetMode="External"/><Relationship Id="rId11" Type="http://schemas.openxmlformats.org/officeDocument/2006/relationships/hyperlink" Target="file:///\\nas.gulfex.com\GE-Die%20Shop\01.Dieshop\1.Digital%20Documents\1.Die%20Ordering%20&amp;%20Enquiry%20Details\1.Die%20Ordering\02.Completed\GEX2\2021\Back-up\04.%20April\025581-2501.pdf" TargetMode="External"/><Relationship Id="rId24" Type="http://schemas.openxmlformats.org/officeDocument/2006/relationships/hyperlink" Target="file:///\\nas.gulfex.com\GE-Die%20Shop\01.Dieshop\1.Digital%20Documents\1.Die%20Ordering%20&amp;%20Enquiry%20Details\1.Die%20Ordering\02.Completed\GEX2\2021\Back-up\04.%20April\520006-3508.pdf" TargetMode="External"/><Relationship Id="rId5" Type="http://schemas.openxmlformats.org/officeDocument/2006/relationships/hyperlink" Target="file:///\\nas.gulfex.com\GE-Die%20Shop\01.Dieshop\1.Digital%20Documents\1.Die%20Ordering%20&amp;%20Enquiry%20Details\1.Die%20Ordering\02.Completed\GEX2\2021\Back-up\04.%20April\019101-2501.pdf" TargetMode="External"/><Relationship Id="rId15" Type="http://schemas.openxmlformats.org/officeDocument/2006/relationships/hyperlink" Target="file:///\\nas.gulfex.com\GE-Die%20Shop\01.Dieshop\1.Digital%20Documents\1.Die%20Ordering%20&amp;%20Enquiry%20Details\1.Die%20Ordering\02.Completed\GEX2\2021\Back-up\04.%20April\028898-3502.pdf" TargetMode="External"/><Relationship Id="rId23" Type="http://schemas.openxmlformats.org/officeDocument/2006/relationships/hyperlink" Target="file:///\\nas.gulfex.com\GE-Die%20Shop\01.Dieshop\1.Digital%20Documents\1.Die%20Ordering%20&amp;%20Enquiry%20Details\1.Die%20Ordering\02.Completed\GEX2\2021\Back-up\04.%20April\120531-3503.pdf" TargetMode="External"/><Relationship Id="rId28" Type="http://schemas.openxmlformats.org/officeDocument/2006/relationships/hyperlink" Target="file:///\\nas.gulfex.com\GE-Die%20Shop\01.Dieshop\1.Digital%20Documents\1.Die%20Ordering%20&amp;%20Enquiry%20Details\1.Die%20Ordering\02.Completed\GEX2\2021\Back-up\04.%20April\520024-2502.pdf" TargetMode="External"/><Relationship Id="rId10" Type="http://schemas.openxmlformats.org/officeDocument/2006/relationships/hyperlink" Target="file:///\\nas.gulfex.com\GE-Die%20Shop\01.Dieshop\1.Digital%20Documents\1.Die%20Ordering%20&amp;%20Enquiry%20Details\1.Die%20Ordering\02.Completed\GEX2\2021\Back-up\04.%20April\019892-2502.pdf" TargetMode="External"/><Relationship Id="rId19" Type="http://schemas.openxmlformats.org/officeDocument/2006/relationships/hyperlink" Target="file:///\\nas.gulfex.com\GE-Die%20Shop\01.Dieshop\1.Digital%20Documents\1.Die%20Ordering%20&amp;%20Enquiry%20Details\1.Die%20Ordering\02.Completed\GEX2\2021\Back-up\04.%20April\051050-3508.pdf" TargetMode="External"/><Relationship Id="rId4" Type="http://schemas.openxmlformats.org/officeDocument/2006/relationships/hyperlink" Target="file:///\\nas.gulfex.com\GE-Die%20Shop\01.Dieshop\1.Digital%20Documents\1.Die%20Ordering%20&amp;%20Enquiry%20Details\1.Die%20Ordering\02.Completed\GEX2\2021\Back-up\04.%20April\015617-2501.pdf" TargetMode="External"/><Relationship Id="rId9" Type="http://schemas.openxmlformats.org/officeDocument/2006/relationships/hyperlink" Target="file:///\\nas.gulfex.com\GE-Die%20Shop\01.Dieshop\1.Digital%20Documents\1.Die%20Ordering%20&amp;%20Enquiry%20Details\1.Die%20Ordering\02.Completed\GEX2\2021\Back-up\04.%20April\019884-3501.pdf" TargetMode="External"/><Relationship Id="rId14" Type="http://schemas.openxmlformats.org/officeDocument/2006/relationships/hyperlink" Target="file:///\\nas.gulfex.com\GE-Die%20Shop\01.Dieshop\1.Digital%20Documents\1.Die%20Ordering%20&amp;%20Enquiry%20Details\1.Die%20Ordering\02.Completed\GEX2\2021\Back-up\04.%20April\028721-2502.pdf" TargetMode="External"/><Relationship Id="rId22" Type="http://schemas.openxmlformats.org/officeDocument/2006/relationships/hyperlink" Target="file:///\\nas.gulfex.com\GE-Die%20Shop\01.Dieshop\1.Digital%20Documents\1.Die%20Ordering%20&amp;%20Enquiry%20Details\1.Die%20Ordering\02.Completed\GEX2\2021\Back-up\04.%20April\120529-2503.pdf" TargetMode="External"/><Relationship Id="rId27" Type="http://schemas.openxmlformats.org/officeDocument/2006/relationships/hyperlink" Target="file:///\\nas.gulfex.com\GE-Die%20Shop\01.Dieshop\1.Digital%20Documents\1.Die%20Ordering%20&amp;%20Enquiry%20Details\1.Die%20Ordering\02.Completed\GEX2\2021\Back-up\04.%20April\520022-2512.pdf"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304800" cy="298223"/>
    <xdr:sp macro="" textlink="">
      <xdr:nvSpPr>
        <xdr:cNvPr id="2" name="AutoShape 1" descr="File:">
          <a:hlinkClick xmlns:r="http://schemas.openxmlformats.org/officeDocument/2006/relationships" r:id="rId1"/>
          <a:extLst>
            <a:ext uri="{FF2B5EF4-FFF2-40B4-BE49-F238E27FC236}">
              <a16:creationId xmlns:a16="http://schemas.microsoft.com/office/drawing/2014/main" id="{9907D9F5-83A5-4067-8456-A94441D3962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 name="AutoShape 2" descr="File:">
          <a:hlinkClick xmlns:r="http://schemas.openxmlformats.org/officeDocument/2006/relationships" r:id="rId2"/>
          <a:extLst>
            <a:ext uri="{FF2B5EF4-FFF2-40B4-BE49-F238E27FC236}">
              <a16:creationId xmlns:a16="http://schemas.microsoft.com/office/drawing/2014/main" id="{7D1F0301-D58E-44B2-9011-1DC861D3A60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4" name="AutoShape 3" descr="File:">
          <a:hlinkClick xmlns:r="http://schemas.openxmlformats.org/officeDocument/2006/relationships" r:id="rId3"/>
          <a:extLst>
            <a:ext uri="{FF2B5EF4-FFF2-40B4-BE49-F238E27FC236}">
              <a16:creationId xmlns:a16="http://schemas.microsoft.com/office/drawing/2014/main" id="{7805D785-D5B6-4E0F-A53F-CAD56B2CA34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 name="AutoShape 4" descr="File:">
          <a:hlinkClick xmlns:r="http://schemas.openxmlformats.org/officeDocument/2006/relationships" r:id="rId4"/>
          <a:extLst>
            <a:ext uri="{FF2B5EF4-FFF2-40B4-BE49-F238E27FC236}">
              <a16:creationId xmlns:a16="http://schemas.microsoft.com/office/drawing/2014/main" id="{A6A9542B-505A-471E-B4B0-B9800D39E12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6" name="AutoShape 5" descr="File:">
          <a:hlinkClick xmlns:r="http://schemas.openxmlformats.org/officeDocument/2006/relationships" r:id="rId5"/>
          <a:extLst>
            <a:ext uri="{FF2B5EF4-FFF2-40B4-BE49-F238E27FC236}">
              <a16:creationId xmlns:a16="http://schemas.microsoft.com/office/drawing/2014/main" id="{3F14816F-E342-4F42-9A29-E374FB333058}"/>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065"/>
    <xdr:sp macro="" textlink="">
      <xdr:nvSpPr>
        <xdr:cNvPr id="7" name="AutoShape 6" descr="File:">
          <a:hlinkClick xmlns:r="http://schemas.openxmlformats.org/officeDocument/2006/relationships" r:id="rId6"/>
          <a:extLst>
            <a:ext uri="{FF2B5EF4-FFF2-40B4-BE49-F238E27FC236}">
              <a16:creationId xmlns:a16="http://schemas.microsoft.com/office/drawing/2014/main" id="{0689E288-0065-4A02-87BD-4038AD4C599C}"/>
            </a:ext>
          </a:extLst>
        </xdr:cNvPr>
        <xdr:cNvSpPr>
          <a:spLocks noChangeAspect="1" noChangeArrowheads="1"/>
        </xdr:cNvSpPr>
      </xdr:nvSpPr>
      <xdr:spPr bwMode="auto">
        <a:xfrm>
          <a:off x="1457325" y="1190625"/>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8" name="AutoShape 7" descr="File:">
          <a:hlinkClick xmlns:r="http://schemas.openxmlformats.org/officeDocument/2006/relationships" r:id="rId7"/>
          <a:extLst>
            <a:ext uri="{FF2B5EF4-FFF2-40B4-BE49-F238E27FC236}">
              <a16:creationId xmlns:a16="http://schemas.microsoft.com/office/drawing/2014/main" id="{CC40278B-7200-4BC9-8A2E-48AE7CC6D63B}"/>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9" name="AutoShape 8" descr="File:">
          <a:hlinkClick xmlns:r="http://schemas.openxmlformats.org/officeDocument/2006/relationships" r:id="rId8"/>
          <a:extLst>
            <a:ext uri="{FF2B5EF4-FFF2-40B4-BE49-F238E27FC236}">
              <a16:creationId xmlns:a16="http://schemas.microsoft.com/office/drawing/2014/main" id="{37C2F01E-E281-4D5F-93AA-396943EF6FEB}"/>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0" name="AutoShape 9" descr="File:">
          <a:hlinkClick xmlns:r="http://schemas.openxmlformats.org/officeDocument/2006/relationships" r:id="rId9"/>
          <a:extLst>
            <a:ext uri="{FF2B5EF4-FFF2-40B4-BE49-F238E27FC236}">
              <a16:creationId xmlns:a16="http://schemas.microsoft.com/office/drawing/2014/main" id="{37852B11-A23F-4694-8321-F10E1CEA462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1" name="AutoShape 10" descr="File:">
          <a:hlinkClick xmlns:r="http://schemas.openxmlformats.org/officeDocument/2006/relationships" r:id="rId10"/>
          <a:extLst>
            <a:ext uri="{FF2B5EF4-FFF2-40B4-BE49-F238E27FC236}">
              <a16:creationId xmlns:a16="http://schemas.microsoft.com/office/drawing/2014/main" id="{25A4AADC-7398-4D73-911B-D9FFFCB279E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2" name="AutoShape 11" descr="File:">
          <a:hlinkClick xmlns:r="http://schemas.openxmlformats.org/officeDocument/2006/relationships" r:id="rId11"/>
          <a:extLst>
            <a:ext uri="{FF2B5EF4-FFF2-40B4-BE49-F238E27FC236}">
              <a16:creationId xmlns:a16="http://schemas.microsoft.com/office/drawing/2014/main" id="{A39F9FD4-53BC-4A65-9727-2C40CAA27915}"/>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3" name="AutoShape 12" descr="File:">
          <a:hlinkClick xmlns:r="http://schemas.openxmlformats.org/officeDocument/2006/relationships" r:id="rId12"/>
          <a:extLst>
            <a:ext uri="{FF2B5EF4-FFF2-40B4-BE49-F238E27FC236}">
              <a16:creationId xmlns:a16="http://schemas.microsoft.com/office/drawing/2014/main" id="{1A33DCCD-448C-46FC-9E40-AF0B383EB57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4" name="AutoShape 13" descr="File:">
          <a:hlinkClick xmlns:r="http://schemas.openxmlformats.org/officeDocument/2006/relationships" r:id="rId13"/>
          <a:extLst>
            <a:ext uri="{FF2B5EF4-FFF2-40B4-BE49-F238E27FC236}">
              <a16:creationId xmlns:a16="http://schemas.microsoft.com/office/drawing/2014/main" id="{23BFC3FE-4390-412E-B522-C8432A821EF3}"/>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5" name="AutoShape 14" descr="File:">
          <a:hlinkClick xmlns:r="http://schemas.openxmlformats.org/officeDocument/2006/relationships" r:id="rId14"/>
          <a:extLst>
            <a:ext uri="{FF2B5EF4-FFF2-40B4-BE49-F238E27FC236}">
              <a16:creationId xmlns:a16="http://schemas.microsoft.com/office/drawing/2014/main" id="{5DBDEA77-2A4C-448C-AD95-8EEDF4A59CF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6" name="AutoShape 15" descr="File:">
          <a:hlinkClick xmlns:r="http://schemas.openxmlformats.org/officeDocument/2006/relationships" r:id="rId15"/>
          <a:extLst>
            <a:ext uri="{FF2B5EF4-FFF2-40B4-BE49-F238E27FC236}">
              <a16:creationId xmlns:a16="http://schemas.microsoft.com/office/drawing/2014/main" id="{304D3FC5-D585-4B52-84D6-4E3994E7B89B}"/>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7" name="AutoShape 16" descr="File:">
          <a:hlinkClick xmlns:r="http://schemas.openxmlformats.org/officeDocument/2006/relationships" r:id="rId16"/>
          <a:extLst>
            <a:ext uri="{FF2B5EF4-FFF2-40B4-BE49-F238E27FC236}">
              <a16:creationId xmlns:a16="http://schemas.microsoft.com/office/drawing/2014/main" id="{C5143BC2-1598-4648-B690-68F1127950C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 name="AutoShape 17" descr="File:">
          <a:hlinkClick xmlns:r="http://schemas.openxmlformats.org/officeDocument/2006/relationships" r:id="rId17"/>
          <a:extLst>
            <a:ext uri="{FF2B5EF4-FFF2-40B4-BE49-F238E27FC236}">
              <a16:creationId xmlns:a16="http://schemas.microsoft.com/office/drawing/2014/main" id="{0426D42C-4D76-4F90-9E1E-BCA9DD9DC0C8}"/>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 name="AutoShape 18" descr="File:">
          <a:hlinkClick xmlns:r="http://schemas.openxmlformats.org/officeDocument/2006/relationships" r:id="rId18"/>
          <a:extLst>
            <a:ext uri="{FF2B5EF4-FFF2-40B4-BE49-F238E27FC236}">
              <a16:creationId xmlns:a16="http://schemas.microsoft.com/office/drawing/2014/main" id="{E11DBF3A-C293-420E-B2DE-631F9A4B71E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 name="AutoShape 19" descr="File:">
          <a:hlinkClick xmlns:r="http://schemas.openxmlformats.org/officeDocument/2006/relationships" r:id="rId19"/>
          <a:extLst>
            <a:ext uri="{FF2B5EF4-FFF2-40B4-BE49-F238E27FC236}">
              <a16:creationId xmlns:a16="http://schemas.microsoft.com/office/drawing/2014/main" id="{79CF2CE8-64A1-488F-9407-00623E420B3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21" name="AutoShape 20" descr="File:">
          <a:hlinkClick xmlns:r="http://schemas.openxmlformats.org/officeDocument/2006/relationships" r:id="rId20"/>
          <a:extLst>
            <a:ext uri="{FF2B5EF4-FFF2-40B4-BE49-F238E27FC236}">
              <a16:creationId xmlns:a16="http://schemas.microsoft.com/office/drawing/2014/main" id="{FCEE5093-1560-4818-A2F3-220A16C9FBA0}"/>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2" name="AutoShape 21" descr="File:">
          <a:hlinkClick xmlns:r="http://schemas.openxmlformats.org/officeDocument/2006/relationships" r:id="rId21"/>
          <a:extLst>
            <a:ext uri="{FF2B5EF4-FFF2-40B4-BE49-F238E27FC236}">
              <a16:creationId xmlns:a16="http://schemas.microsoft.com/office/drawing/2014/main" id="{09DC3FD4-E808-47B1-86C4-3E42D681FDE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3" name="AutoShape 22" descr="File:">
          <a:hlinkClick xmlns:r="http://schemas.openxmlformats.org/officeDocument/2006/relationships" r:id="rId22"/>
          <a:extLst>
            <a:ext uri="{FF2B5EF4-FFF2-40B4-BE49-F238E27FC236}">
              <a16:creationId xmlns:a16="http://schemas.microsoft.com/office/drawing/2014/main" id="{0056D968-E878-4617-B6F6-674A797EA06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4" name="AutoShape 23" descr="File:">
          <a:hlinkClick xmlns:r="http://schemas.openxmlformats.org/officeDocument/2006/relationships" r:id="rId23"/>
          <a:extLst>
            <a:ext uri="{FF2B5EF4-FFF2-40B4-BE49-F238E27FC236}">
              <a16:creationId xmlns:a16="http://schemas.microsoft.com/office/drawing/2014/main" id="{9B6DE93F-6638-42AD-8604-8239E870ACA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5" name="AutoShape 24" descr="File:">
          <a:hlinkClick xmlns:r="http://schemas.openxmlformats.org/officeDocument/2006/relationships" r:id="rId24"/>
          <a:extLst>
            <a:ext uri="{FF2B5EF4-FFF2-40B4-BE49-F238E27FC236}">
              <a16:creationId xmlns:a16="http://schemas.microsoft.com/office/drawing/2014/main" id="{CC92DFB1-027C-495F-9F3E-358A9E896CB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6" name="AutoShape 25" descr="File:">
          <a:hlinkClick xmlns:r="http://schemas.openxmlformats.org/officeDocument/2006/relationships" r:id="rId25"/>
          <a:extLst>
            <a:ext uri="{FF2B5EF4-FFF2-40B4-BE49-F238E27FC236}">
              <a16:creationId xmlns:a16="http://schemas.microsoft.com/office/drawing/2014/main" id="{BE28B944-A5A9-455A-9208-46D77CCD15B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7" name="AutoShape 26" descr="File:">
          <a:hlinkClick xmlns:r="http://schemas.openxmlformats.org/officeDocument/2006/relationships" r:id="rId26"/>
          <a:extLst>
            <a:ext uri="{FF2B5EF4-FFF2-40B4-BE49-F238E27FC236}">
              <a16:creationId xmlns:a16="http://schemas.microsoft.com/office/drawing/2014/main" id="{47D623B6-6612-43FB-B63A-F89272E29C7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8" name="AutoShape 27" descr="File:">
          <a:hlinkClick xmlns:r="http://schemas.openxmlformats.org/officeDocument/2006/relationships" r:id="rId27"/>
          <a:extLst>
            <a:ext uri="{FF2B5EF4-FFF2-40B4-BE49-F238E27FC236}">
              <a16:creationId xmlns:a16="http://schemas.microsoft.com/office/drawing/2014/main" id="{A44F0C34-E960-45C3-9323-13231CA49595}"/>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9" name="AutoShape 28" descr="File:">
          <a:hlinkClick xmlns:r="http://schemas.openxmlformats.org/officeDocument/2006/relationships" r:id="rId28"/>
          <a:extLst>
            <a:ext uri="{FF2B5EF4-FFF2-40B4-BE49-F238E27FC236}">
              <a16:creationId xmlns:a16="http://schemas.microsoft.com/office/drawing/2014/main" id="{8BC79387-6CCF-44D7-B43F-3BC55D89229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0" name="AutoShape 1" descr="File:">
          <a:hlinkClick xmlns:r="http://schemas.openxmlformats.org/officeDocument/2006/relationships" r:id="rId1"/>
          <a:extLst>
            <a:ext uri="{FF2B5EF4-FFF2-40B4-BE49-F238E27FC236}">
              <a16:creationId xmlns:a16="http://schemas.microsoft.com/office/drawing/2014/main" id="{44FE4B9B-61BB-442E-B563-B7503A564372}"/>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1" name="AutoShape 2" descr="File:">
          <a:hlinkClick xmlns:r="http://schemas.openxmlformats.org/officeDocument/2006/relationships" r:id="rId2"/>
          <a:extLst>
            <a:ext uri="{FF2B5EF4-FFF2-40B4-BE49-F238E27FC236}">
              <a16:creationId xmlns:a16="http://schemas.microsoft.com/office/drawing/2014/main" id="{BFAF59C1-59A1-4B68-9515-264F34B3E66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2" name="AutoShape 3" descr="File:">
          <a:hlinkClick xmlns:r="http://schemas.openxmlformats.org/officeDocument/2006/relationships" r:id="rId3"/>
          <a:extLst>
            <a:ext uri="{FF2B5EF4-FFF2-40B4-BE49-F238E27FC236}">
              <a16:creationId xmlns:a16="http://schemas.microsoft.com/office/drawing/2014/main" id="{537EA6DC-8D9D-4448-88BD-EF315B230E6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 name="AutoShape 4" descr="File:">
          <a:hlinkClick xmlns:r="http://schemas.openxmlformats.org/officeDocument/2006/relationships" r:id="rId4"/>
          <a:extLst>
            <a:ext uri="{FF2B5EF4-FFF2-40B4-BE49-F238E27FC236}">
              <a16:creationId xmlns:a16="http://schemas.microsoft.com/office/drawing/2014/main" id="{006813F3-BCB5-4329-90DD-497EA187E26D}"/>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4" name="AutoShape 5" descr="File:">
          <a:hlinkClick xmlns:r="http://schemas.openxmlformats.org/officeDocument/2006/relationships" r:id="rId5"/>
          <a:extLst>
            <a:ext uri="{FF2B5EF4-FFF2-40B4-BE49-F238E27FC236}">
              <a16:creationId xmlns:a16="http://schemas.microsoft.com/office/drawing/2014/main" id="{D569DD1B-BC95-4ECC-B1FA-8DF7FF880AE1}"/>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35" name="AutoShape 6" descr="File:">
          <a:hlinkClick xmlns:r="http://schemas.openxmlformats.org/officeDocument/2006/relationships" r:id="rId6"/>
          <a:extLst>
            <a:ext uri="{FF2B5EF4-FFF2-40B4-BE49-F238E27FC236}">
              <a16:creationId xmlns:a16="http://schemas.microsoft.com/office/drawing/2014/main" id="{F100B9A9-93F2-4C52-B574-5A791296EC96}"/>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6" name="AutoShape 7" descr="File:">
          <a:hlinkClick xmlns:r="http://schemas.openxmlformats.org/officeDocument/2006/relationships" r:id="rId7"/>
          <a:extLst>
            <a:ext uri="{FF2B5EF4-FFF2-40B4-BE49-F238E27FC236}">
              <a16:creationId xmlns:a16="http://schemas.microsoft.com/office/drawing/2014/main" id="{9AD70526-1DA5-42D9-A091-2540F78C787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7" name="AutoShape 8" descr="File:">
          <a:hlinkClick xmlns:r="http://schemas.openxmlformats.org/officeDocument/2006/relationships" r:id="rId8"/>
          <a:extLst>
            <a:ext uri="{FF2B5EF4-FFF2-40B4-BE49-F238E27FC236}">
              <a16:creationId xmlns:a16="http://schemas.microsoft.com/office/drawing/2014/main" id="{87E26935-2651-4500-AB0E-2B48B28FD32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8" name="AutoShape 9" descr="File:">
          <a:hlinkClick xmlns:r="http://schemas.openxmlformats.org/officeDocument/2006/relationships" r:id="rId9"/>
          <a:extLst>
            <a:ext uri="{FF2B5EF4-FFF2-40B4-BE49-F238E27FC236}">
              <a16:creationId xmlns:a16="http://schemas.microsoft.com/office/drawing/2014/main" id="{296E3A68-A50A-424D-8276-4AB192204BD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9" name="AutoShape 10" descr="File:">
          <a:hlinkClick xmlns:r="http://schemas.openxmlformats.org/officeDocument/2006/relationships" r:id="rId10"/>
          <a:extLst>
            <a:ext uri="{FF2B5EF4-FFF2-40B4-BE49-F238E27FC236}">
              <a16:creationId xmlns:a16="http://schemas.microsoft.com/office/drawing/2014/main" id="{1E927DA0-4C4D-44CC-A1CD-7F3BEFEB17E2}"/>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0" name="AutoShape 11" descr="File:">
          <a:hlinkClick xmlns:r="http://schemas.openxmlformats.org/officeDocument/2006/relationships" r:id="rId11"/>
          <a:extLst>
            <a:ext uri="{FF2B5EF4-FFF2-40B4-BE49-F238E27FC236}">
              <a16:creationId xmlns:a16="http://schemas.microsoft.com/office/drawing/2014/main" id="{9847B3DA-AA30-4A2A-9BAC-48319B83BDC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1" name="AutoShape 12" descr="File:">
          <a:hlinkClick xmlns:r="http://schemas.openxmlformats.org/officeDocument/2006/relationships" r:id="rId12"/>
          <a:extLst>
            <a:ext uri="{FF2B5EF4-FFF2-40B4-BE49-F238E27FC236}">
              <a16:creationId xmlns:a16="http://schemas.microsoft.com/office/drawing/2014/main" id="{493FF245-6675-4E15-B755-35113D6880E1}"/>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2" name="AutoShape 13" descr="File:">
          <a:hlinkClick xmlns:r="http://schemas.openxmlformats.org/officeDocument/2006/relationships" r:id="rId13"/>
          <a:extLst>
            <a:ext uri="{FF2B5EF4-FFF2-40B4-BE49-F238E27FC236}">
              <a16:creationId xmlns:a16="http://schemas.microsoft.com/office/drawing/2014/main" id="{CFC4E557-D7CC-414D-BFA6-B4E79D1DADA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3" name="AutoShape 14" descr="File:">
          <a:hlinkClick xmlns:r="http://schemas.openxmlformats.org/officeDocument/2006/relationships" r:id="rId14"/>
          <a:extLst>
            <a:ext uri="{FF2B5EF4-FFF2-40B4-BE49-F238E27FC236}">
              <a16:creationId xmlns:a16="http://schemas.microsoft.com/office/drawing/2014/main" id="{F07A7C06-F06B-4B31-9F42-CF3ABF31522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4" name="AutoShape 1" descr="File:">
          <a:hlinkClick xmlns:r="http://schemas.openxmlformats.org/officeDocument/2006/relationships" r:id="rId1"/>
          <a:extLst>
            <a:ext uri="{FF2B5EF4-FFF2-40B4-BE49-F238E27FC236}">
              <a16:creationId xmlns:a16="http://schemas.microsoft.com/office/drawing/2014/main" id="{1DC949E1-1D68-4DDE-A5B2-BB1800EFC0C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5" name="AutoShape 2" descr="File:">
          <a:hlinkClick xmlns:r="http://schemas.openxmlformats.org/officeDocument/2006/relationships" r:id="rId2"/>
          <a:extLst>
            <a:ext uri="{FF2B5EF4-FFF2-40B4-BE49-F238E27FC236}">
              <a16:creationId xmlns:a16="http://schemas.microsoft.com/office/drawing/2014/main" id="{E81783DD-059C-494B-B128-6A869278635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6" name="AutoShape 3" descr="File:">
          <a:hlinkClick xmlns:r="http://schemas.openxmlformats.org/officeDocument/2006/relationships" r:id="rId3"/>
          <a:extLst>
            <a:ext uri="{FF2B5EF4-FFF2-40B4-BE49-F238E27FC236}">
              <a16:creationId xmlns:a16="http://schemas.microsoft.com/office/drawing/2014/main" id="{84AF0124-45B4-4D1B-BA72-C060B377BCF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7" name="AutoShape 4" descr="File:">
          <a:hlinkClick xmlns:r="http://schemas.openxmlformats.org/officeDocument/2006/relationships" r:id="rId4"/>
          <a:extLst>
            <a:ext uri="{FF2B5EF4-FFF2-40B4-BE49-F238E27FC236}">
              <a16:creationId xmlns:a16="http://schemas.microsoft.com/office/drawing/2014/main" id="{2698C2B6-B85C-452B-86CD-CCC3A20CF47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8" name="AutoShape 5" descr="File:">
          <a:hlinkClick xmlns:r="http://schemas.openxmlformats.org/officeDocument/2006/relationships" r:id="rId5"/>
          <a:extLst>
            <a:ext uri="{FF2B5EF4-FFF2-40B4-BE49-F238E27FC236}">
              <a16:creationId xmlns:a16="http://schemas.microsoft.com/office/drawing/2014/main" id="{C0F0AA70-AC34-454D-9EB7-F77EFA57522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893"/>
    <xdr:sp macro="" textlink="">
      <xdr:nvSpPr>
        <xdr:cNvPr id="49" name="AutoShape 6" descr="File:">
          <a:hlinkClick xmlns:r="http://schemas.openxmlformats.org/officeDocument/2006/relationships" r:id="rId6"/>
          <a:extLst>
            <a:ext uri="{FF2B5EF4-FFF2-40B4-BE49-F238E27FC236}">
              <a16:creationId xmlns:a16="http://schemas.microsoft.com/office/drawing/2014/main" id="{737DA65F-25DD-4648-93D4-94F88C2ECA10}"/>
            </a:ext>
          </a:extLst>
        </xdr:cNvPr>
        <xdr:cNvSpPr>
          <a:spLocks noChangeAspect="1" noChangeArrowheads="1"/>
        </xdr:cNvSpPr>
      </xdr:nvSpPr>
      <xdr:spPr bwMode="auto">
        <a:xfrm>
          <a:off x="1457325" y="119062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0" name="AutoShape 7" descr="File:">
          <a:hlinkClick xmlns:r="http://schemas.openxmlformats.org/officeDocument/2006/relationships" r:id="rId7"/>
          <a:extLst>
            <a:ext uri="{FF2B5EF4-FFF2-40B4-BE49-F238E27FC236}">
              <a16:creationId xmlns:a16="http://schemas.microsoft.com/office/drawing/2014/main" id="{7621F32D-D5B9-4328-A505-BD2A19391695}"/>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1" name="AutoShape 8" descr="File:">
          <a:hlinkClick xmlns:r="http://schemas.openxmlformats.org/officeDocument/2006/relationships" r:id="rId8"/>
          <a:extLst>
            <a:ext uri="{FF2B5EF4-FFF2-40B4-BE49-F238E27FC236}">
              <a16:creationId xmlns:a16="http://schemas.microsoft.com/office/drawing/2014/main" id="{CAB065F0-FFF9-4390-88D2-765D48BE78B9}"/>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2" name="AutoShape 9" descr="File:">
          <a:hlinkClick xmlns:r="http://schemas.openxmlformats.org/officeDocument/2006/relationships" r:id="rId9"/>
          <a:extLst>
            <a:ext uri="{FF2B5EF4-FFF2-40B4-BE49-F238E27FC236}">
              <a16:creationId xmlns:a16="http://schemas.microsoft.com/office/drawing/2014/main" id="{786AE663-CB1D-448D-8373-1347E40CE6A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3" name="AutoShape 10" descr="File:">
          <a:hlinkClick xmlns:r="http://schemas.openxmlformats.org/officeDocument/2006/relationships" r:id="rId10"/>
          <a:extLst>
            <a:ext uri="{FF2B5EF4-FFF2-40B4-BE49-F238E27FC236}">
              <a16:creationId xmlns:a16="http://schemas.microsoft.com/office/drawing/2014/main" id="{A6D2CE2A-D7A7-4673-B197-17E32201365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4" name="AutoShape 11" descr="File:">
          <a:hlinkClick xmlns:r="http://schemas.openxmlformats.org/officeDocument/2006/relationships" r:id="rId11"/>
          <a:extLst>
            <a:ext uri="{FF2B5EF4-FFF2-40B4-BE49-F238E27FC236}">
              <a16:creationId xmlns:a16="http://schemas.microsoft.com/office/drawing/2014/main" id="{B7FD2A0A-32E7-4014-B0C1-48232C6DBC8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5" name="AutoShape 12" descr="File:">
          <a:hlinkClick xmlns:r="http://schemas.openxmlformats.org/officeDocument/2006/relationships" r:id="rId12"/>
          <a:extLst>
            <a:ext uri="{FF2B5EF4-FFF2-40B4-BE49-F238E27FC236}">
              <a16:creationId xmlns:a16="http://schemas.microsoft.com/office/drawing/2014/main" id="{A9060ECB-E8D3-454B-A01D-A5B4A1823BDF}"/>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6" name="AutoShape 13" descr="File:">
          <a:hlinkClick xmlns:r="http://schemas.openxmlformats.org/officeDocument/2006/relationships" r:id="rId13"/>
          <a:extLst>
            <a:ext uri="{FF2B5EF4-FFF2-40B4-BE49-F238E27FC236}">
              <a16:creationId xmlns:a16="http://schemas.microsoft.com/office/drawing/2014/main" id="{E2C7E683-BEDA-46B9-89B3-09AB48816FF7}"/>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7" name="AutoShape 14" descr="File:">
          <a:hlinkClick xmlns:r="http://schemas.openxmlformats.org/officeDocument/2006/relationships" r:id="rId14"/>
          <a:extLst>
            <a:ext uri="{FF2B5EF4-FFF2-40B4-BE49-F238E27FC236}">
              <a16:creationId xmlns:a16="http://schemas.microsoft.com/office/drawing/2014/main" id="{1C9E941A-D4DD-4C8C-ACF7-1AA25BDD4D91}"/>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8" name="AutoShape 15" descr="File:">
          <a:hlinkClick xmlns:r="http://schemas.openxmlformats.org/officeDocument/2006/relationships" r:id="rId15"/>
          <a:extLst>
            <a:ext uri="{FF2B5EF4-FFF2-40B4-BE49-F238E27FC236}">
              <a16:creationId xmlns:a16="http://schemas.microsoft.com/office/drawing/2014/main" id="{CD606277-15AF-460D-BD42-EF529A815EB8}"/>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 name="AutoShape 16" descr="File:">
          <a:hlinkClick xmlns:r="http://schemas.openxmlformats.org/officeDocument/2006/relationships" r:id="rId16"/>
          <a:extLst>
            <a:ext uri="{FF2B5EF4-FFF2-40B4-BE49-F238E27FC236}">
              <a16:creationId xmlns:a16="http://schemas.microsoft.com/office/drawing/2014/main" id="{CA034614-8907-498D-AD66-3F92D50BF50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 name="AutoShape 17" descr="File:">
          <a:hlinkClick xmlns:r="http://schemas.openxmlformats.org/officeDocument/2006/relationships" r:id="rId17"/>
          <a:extLst>
            <a:ext uri="{FF2B5EF4-FFF2-40B4-BE49-F238E27FC236}">
              <a16:creationId xmlns:a16="http://schemas.microsoft.com/office/drawing/2014/main" id="{2E182D22-E729-4920-89A1-512D4C82048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 name="AutoShape 18" descr="File:">
          <a:hlinkClick xmlns:r="http://schemas.openxmlformats.org/officeDocument/2006/relationships" r:id="rId18"/>
          <a:extLst>
            <a:ext uri="{FF2B5EF4-FFF2-40B4-BE49-F238E27FC236}">
              <a16:creationId xmlns:a16="http://schemas.microsoft.com/office/drawing/2014/main" id="{A03AF5A3-4CC5-4DE1-AA79-E3DA3794122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2" name="AutoShape 19" descr="File:">
          <a:hlinkClick xmlns:r="http://schemas.openxmlformats.org/officeDocument/2006/relationships" r:id="rId19"/>
          <a:extLst>
            <a:ext uri="{FF2B5EF4-FFF2-40B4-BE49-F238E27FC236}">
              <a16:creationId xmlns:a16="http://schemas.microsoft.com/office/drawing/2014/main" id="{58FB7D29-8B97-4FC0-9812-F937808FC6F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63" name="AutoShape 20" descr="File:">
          <a:hlinkClick xmlns:r="http://schemas.openxmlformats.org/officeDocument/2006/relationships" r:id="rId20"/>
          <a:extLst>
            <a:ext uri="{FF2B5EF4-FFF2-40B4-BE49-F238E27FC236}">
              <a16:creationId xmlns:a16="http://schemas.microsoft.com/office/drawing/2014/main" id="{B30BFEFF-DF9D-4FE8-92F0-4482E980DC84}"/>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4" name="AutoShape 21" descr="File:">
          <a:hlinkClick xmlns:r="http://schemas.openxmlformats.org/officeDocument/2006/relationships" r:id="rId21"/>
          <a:extLst>
            <a:ext uri="{FF2B5EF4-FFF2-40B4-BE49-F238E27FC236}">
              <a16:creationId xmlns:a16="http://schemas.microsoft.com/office/drawing/2014/main" id="{AC988DA7-D5DA-4B33-9A3E-491F1020BEC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5" name="AutoShape 22" descr="File:">
          <a:hlinkClick xmlns:r="http://schemas.openxmlformats.org/officeDocument/2006/relationships" r:id="rId22"/>
          <a:extLst>
            <a:ext uri="{FF2B5EF4-FFF2-40B4-BE49-F238E27FC236}">
              <a16:creationId xmlns:a16="http://schemas.microsoft.com/office/drawing/2014/main" id="{A4899DF0-ED38-4081-B39E-89E1BFC6CE8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6" name="AutoShape 23" descr="File:">
          <a:hlinkClick xmlns:r="http://schemas.openxmlformats.org/officeDocument/2006/relationships" r:id="rId23"/>
          <a:extLst>
            <a:ext uri="{FF2B5EF4-FFF2-40B4-BE49-F238E27FC236}">
              <a16:creationId xmlns:a16="http://schemas.microsoft.com/office/drawing/2014/main" id="{41620953-FBD8-482F-9561-05BA20E1850F}"/>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7" name="AutoShape 24" descr="File:">
          <a:hlinkClick xmlns:r="http://schemas.openxmlformats.org/officeDocument/2006/relationships" r:id="rId24"/>
          <a:extLst>
            <a:ext uri="{FF2B5EF4-FFF2-40B4-BE49-F238E27FC236}">
              <a16:creationId xmlns:a16="http://schemas.microsoft.com/office/drawing/2014/main" id="{42557CEC-CD89-4659-B453-03333A706C0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8" name="AutoShape 25" descr="File:">
          <a:hlinkClick xmlns:r="http://schemas.openxmlformats.org/officeDocument/2006/relationships" r:id="rId25"/>
          <a:extLst>
            <a:ext uri="{FF2B5EF4-FFF2-40B4-BE49-F238E27FC236}">
              <a16:creationId xmlns:a16="http://schemas.microsoft.com/office/drawing/2014/main" id="{7D1474AE-AB3C-4115-BB8A-085A39C4E4D1}"/>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9" name="AutoShape 26" descr="File:">
          <a:hlinkClick xmlns:r="http://schemas.openxmlformats.org/officeDocument/2006/relationships" r:id="rId26"/>
          <a:extLst>
            <a:ext uri="{FF2B5EF4-FFF2-40B4-BE49-F238E27FC236}">
              <a16:creationId xmlns:a16="http://schemas.microsoft.com/office/drawing/2014/main" id="{900A13F9-2A19-4D73-949A-BB0036873C5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70" name="AutoShape 27" descr="File:">
          <a:hlinkClick xmlns:r="http://schemas.openxmlformats.org/officeDocument/2006/relationships" r:id="rId27"/>
          <a:extLst>
            <a:ext uri="{FF2B5EF4-FFF2-40B4-BE49-F238E27FC236}">
              <a16:creationId xmlns:a16="http://schemas.microsoft.com/office/drawing/2014/main" id="{EAA2CB57-2BB9-44E5-A579-0253AA32510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71" name="AutoShape 28" descr="File:">
          <a:hlinkClick xmlns:r="http://schemas.openxmlformats.org/officeDocument/2006/relationships" r:id="rId28"/>
          <a:extLst>
            <a:ext uri="{FF2B5EF4-FFF2-40B4-BE49-F238E27FC236}">
              <a16:creationId xmlns:a16="http://schemas.microsoft.com/office/drawing/2014/main" id="{688DCD95-46F3-4442-943C-2D5742066D8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2" name="AutoShape 1" descr="File:">
          <a:hlinkClick xmlns:r="http://schemas.openxmlformats.org/officeDocument/2006/relationships" r:id="rId1"/>
          <a:extLst>
            <a:ext uri="{FF2B5EF4-FFF2-40B4-BE49-F238E27FC236}">
              <a16:creationId xmlns:a16="http://schemas.microsoft.com/office/drawing/2014/main" id="{22D91BFD-C872-4477-BB93-F0AC7DCE5C1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3" name="AutoShape 2" descr="File:">
          <a:hlinkClick xmlns:r="http://schemas.openxmlformats.org/officeDocument/2006/relationships" r:id="rId2"/>
          <a:extLst>
            <a:ext uri="{FF2B5EF4-FFF2-40B4-BE49-F238E27FC236}">
              <a16:creationId xmlns:a16="http://schemas.microsoft.com/office/drawing/2014/main" id="{810AFDCA-0CB6-49E4-9FBF-F872AA536311}"/>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4" name="AutoShape 3" descr="File:">
          <a:hlinkClick xmlns:r="http://schemas.openxmlformats.org/officeDocument/2006/relationships" r:id="rId3"/>
          <a:extLst>
            <a:ext uri="{FF2B5EF4-FFF2-40B4-BE49-F238E27FC236}">
              <a16:creationId xmlns:a16="http://schemas.microsoft.com/office/drawing/2014/main" id="{750430A6-BF05-47F0-BDB2-85CFA270F9A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5" name="AutoShape 4" descr="File:">
          <a:hlinkClick xmlns:r="http://schemas.openxmlformats.org/officeDocument/2006/relationships" r:id="rId4"/>
          <a:extLst>
            <a:ext uri="{FF2B5EF4-FFF2-40B4-BE49-F238E27FC236}">
              <a16:creationId xmlns:a16="http://schemas.microsoft.com/office/drawing/2014/main" id="{2A5B45E7-C6C7-4E0B-858E-CCAEA1F967B9}"/>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6" name="AutoShape 5" descr="File:">
          <a:hlinkClick xmlns:r="http://schemas.openxmlformats.org/officeDocument/2006/relationships" r:id="rId5"/>
          <a:extLst>
            <a:ext uri="{FF2B5EF4-FFF2-40B4-BE49-F238E27FC236}">
              <a16:creationId xmlns:a16="http://schemas.microsoft.com/office/drawing/2014/main" id="{2B65390D-6138-47DC-9086-FF9625C0938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77" name="AutoShape 6" descr="File:">
          <a:hlinkClick xmlns:r="http://schemas.openxmlformats.org/officeDocument/2006/relationships" r:id="rId6"/>
          <a:extLst>
            <a:ext uri="{FF2B5EF4-FFF2-40B4-BE49-F238E27FC236}">
              <a16:creationId xmlns:a16="http://schemas.microsoft.com/office/drawing/2014/main" id="{9A0744E4-59B8-42D9-9D62-4618138FFC3B}"/>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8" name="AutoShape 7" descr="File:">
          <a:hlinkClick xmlns:r="http://schemas.openxmlformats.org/officeDocument/2006/relationships" r:id="rId7"/>
          <a:extLst>
            <a:ext uri="{FF2B5EF4-FFF2-40B4-BE49-F238E27FC236}">
              <a16:creationId xmlns:a16="http://schemas.microsoft.com/office/drawing/2014/main" id="{C4EE6458-5435-477B-9E8E-70CA8B34D728}"/>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9" name="AutoShape 8" descr="File:">
          <a:hlinkClick xmlns:r="http://schemas.openxmlformats.org/officeDocument/2006/relationships" r:id="rId8"/>
          <a:extLst>
            <a:ext uri="{FF2B5EF4-FFF2-40B4-BE49-F238E27FC236}">
              <a16:creationId xmlns:a16="http://schemas.microsoft.com/office/drawing/2014/main" id="{204B005C-5E14-46E3-8E04-0342DA6D06B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0" name="AutoShape 9" descr="File:">
          <a:hlinkClick xmlns:r="http://schemas.openxmlformats.org/officeDocument/2006/relationships" r:id="rId9"/>
          <a:extLst>
            <a:ext uri="{FF2B5EF4-FFF2-40B4-BE49-F238E27FC236}">
              <a16:creationId xmlns:a16="http://schemas.microsoft.com/office/drawing/2014/main" id="{0AE7433B-4D8A-4F88-8291-80B3C12EC7E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81" name="AutoShape 10" descr="File:">
          <a:hlinkClick xmlns:r="http://schemas.openxmlformats.org/officeDocument/2006/relationships" r:id="rId10"/>
          <a:extLst>
            <a:ext uri="{FF2B5EF4-FFF2-40B4-BE49-F238E27FC236}">
              <a16:creationId xmlns:a16="http://schemas.microsoft.com/office/drawing/2014/main" id="{C9B1B275-B81C-4FB5-8AD2-70D9057C388F}"/>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2" name="AutoShape 11" descr="File:">
          <a:hlinkClick xmlns:r="http://schemas.openxmlformats.org/officeDocument/2006/relationships" r:id="rId11"/>
          <a:extLst>
            <a:ext uri="{FF2B5EF4-FFF2-40B4-BE49-F238E27FC236}">
              <a16:creationId xmlns:a16="http://schemas.microsoft.com/office/drawing/2014/main" id="{012F3855-2774-418C-A889-46C82FAFA05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83" name="AutoShape 12" descr="File:">
          <a:hlinkClick xmlns:r="http://schemas.openxmlformats.org/officeDocument/2006/relationships" r:id="rId12"/>
          <a:extLst>
            <a:ext uri="{FF2B5EF4-FFF2-40B4-BE49-F238E27FC236}">
              <a16:creationId xmlns:a16="http://schemas.microsoft.com/office/drawing/2014/main" id="{5C71510C-25F6-4138-8BAA-9922D2541E57}"/>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84" name="AutoShape 13" descr="File:">
          <a:hlinkClick xmlns:r="http://schemas.openxmlformats.org/officeDocument/2006/relationships" r:id="rId13"/>
          <a:extLst>
            <a:ext uri="{FF2B5EF4-FFF2-40B4-BE49-F238E27FC236}">
              <a16:creationId xmlns:a16="http://schemas.microsoft.com/office/drawing/2014/main" id="{4BEDE5BC-C3BB-4959-9A04-357165CB8DEC}"/>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5" name="AutoShape 14" descr="File:">
          <a:hlinkClick xmlns:r="http://schemas.openxmlformats.org/officeDocument/2006/relationships" r:id="rId14"/>
          <a:extLst>
            <a:ext uri="{FF2B5EF4-FFF2-40B4-BE49-F238E27FC236}">
              <a16:creationId xmlns:a16="http://schemas.microsoft.com/office/drawing/2014/main" id="{23181C09-0D64-49E1-989B-88E116BF7B4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86" name="AutoShape 15" descr="File:">
          <a:hlinkClick xmlns:r="http://schemas.openxmlformats.org/officeDocument/2006/relationships" r:id="rId15"/>
          <a:extLst>
            <a:ext uri="{FF2B5EF4-FFF2-40B4-BE49-F238E27FC236}">
              <a16:creationId xmlns:a16="http://schemas.microsoft.com/office/drawing/2014/main" id="{E9F77380-0229-4871-8BD8-05E5E79DD7D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7" name="AutoShape 16" descr="File:">
          <a:hlinkClick xmlns:r="http://schemas.openxmlformats.org/officeDocument/2006/relationships" r:id="rId16"/>
          <a:extLst>
            <a:ext uri="{FF2B5EF4-FFF2-40B4-BE49-F238E27FC236}">
              <a16:creationId xmlns:a16="http://schemas.microsoft.com/office/drawing/2014/main" id="{A5F3A089-F8BE-48DD-8954-FA7F5225C75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8" name="AutoShape 17" descr="File:">
          <a:hlinkClick xmlns:r="http://schemas.openxmlformats.org/officeDocument/2006/relationships" r:id="rId17"/>
          <a:extLst>
            <a:ext uri="{FF2B5EF4-FFF2-40B4-BE49-F238E27FC236}">
              <a16:creationId xmlns:a16="http://schemas.microsoft.com/office/drawing/2014/main" id="{F1423F1A-B0BD-495A-BDF7-535271C2401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89" name="AutoShape 18" descr="File:">
          <a:hlinkClick xmlns:r="http://schemas.openxmlformats.org/officeDocument/2006/relationships" r:id="rId18"/>
          <a:extLst>
            <a:ext uri="{FF2B5EF4-FFF2-40B4-BE49-F238E27FC236}">
              <a16:creationId xmlns:a16="http://schemas.microsoft.com/office/drawing/2014/main" id="{2AB23567-8799-48FB-846C-D4D44F94E1BA}"/>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90" name="AutoShape 19" descr="File:">
          <a:hlinkClick xmlns:r="http://schemas.openxmlformats.org/officeDocument/2006/relationships" r:id="rId19"/>
          <a:extLst>
            <a:ext uri="{FF2B5EF4-FFF2-40B4-BE49-F238E27FC236}">
              <a16:creationId xmlns:a16="http://schemas.microsoft.com/office/drawing/2014/main" id="{397C6ACA-30D1-494F-AC08-4718CFBD348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91" name="AutoShape 20" descr="File:">
          <a:hlinkClick xmlns:r="http://schemas.openxmlformats.org/officeDocument/2006/relationships" r:id="rId20"/>
          <a:extLst>
            <a:ext uri="{FF2B5EF4-FFF2-40B4-BE49-F238E27FC236}">
              <a16:creationId xmlns:a16="http://schemas.microsoft.com/office/drawing/2014/main" id="{F49A1DFC-135F-4CEC-81CA-1AF8F6BCC37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92" name="AutoShape 21" descr="File:">
          <a:hlinkClick xmlns:r="http://schemas.openxmlformats.org/officeDocument/2006/relationships" r:id="rId21"/>
          <a:extLst>
            <a:ext uri="{FF2B5EF4-FFF2-40B4-BE49-F238E27FC236}">
              <a16:creationId xmlns:a16="http://schemas.microsoft.com/office/drawing/2014/main" id="{DAF335A6-1BE0-4D43-810B-4615CFD79D62}"/>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93" name="AutoShape 22" descr="File:">
          <a:hlinkClick xmlns:r="http://schemas.openxmlformats.org/officeDocument/2006/relationships" r:id="rId22"/>
          <a:extLst>
            <a:ext uri="{FF2B5EF4-FFF2-40B4-BE49-F238E27FC236}">
              <a16:creationId xmlns:a16="http://schemas.microsoft.com/office/drawing/2014/main" id="{F1F420E7-FC7D-4B31-9ABE-383C4E6508B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94" name="AutoShape 23" descr="File:">
          <a:hlinkClick xmlns:r="http://schemas.openxmlformats.org/officeDocument/2006/relationships" r:id="rId23"/>
          <a:extLst>
            <a:ext uri="{FF2B5EF4-FFF2-40B4-BE49-F238E27FC236}">
              <a16:creationId xmlns:a16="http://schemas.microsoft.com/office/drawing/2014/main" id="{AB8DB422-4A3F-4A4B-9744-99D1FC5162F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95" name="AutoShape 24" descr="File:">
          <a:hlinkClick xmlns:r="http://schemas.openxmlformats.org/officeDocument/2006/relationships" r:id="rId24"/>
          <a:extLst>
            <a:ext uri="{FF2B5EF4-FFF2-40B4-BE49-F238E27FC236}">
              <a16:creationId xmlns:a16="http://schemas.microsoft.com/office/drawing/2014/main" id="{81858BE1-4909-4385-98D1-BC5776AE8C7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96" name="AutoShape 25" descr="File:">
          <a:hlinkClick xmlns:r="http://schemas.openxmlformats.org/officeDocument/2006/relationships" r:id="rId25"/>
          <a:extLst>
            <a:ext uri="{FF2B5EF4-FFF2-40B4-BE49-F238E27FC236}">
              <a16:creationId xmlns:a16="http://schemas.microsoft.com/office/drawing/2014/main" id="{52D647CB-8ADB-488C-BFA1-29812B122CF7}"/>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97" name="AutoShape 26" descr="File:">
          <a:hlinkClick xmlns:r="http://schemas.openxmlformats.org/officeDocument/2006/relationships" r:id="rId26"/>
          <a:extLst>
            <a:ext uri="{FF2B5EF4-FFF2-40B4-BE49-F238E27FC236}">
              <a16:creationId xmlns:a16="http://schemas.microsoft.com/office/drawing/2014/main" id="{559EB4C1-57A7-48E3-99E0-38601F0AF0A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98" name="AutoShape 27" descr="File:">
          <a:hlinkClick xmlns:r="http://schemas.openxmlformats.org/officeDocument/2006/relationships" r:id="rId27"/>
          <a:extLst>
            <a:ext uri="{FF2B5EF4-FFF2-40B4-BE49-F238E27FC236}">
              <a16:creationId xmlns:a16="http://schemas.microsoft.com/office/drawing/2014/main" id="{086A7EA3-6FA9-4645-825E-4876FB38527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99" name="AutoShape 28" descr="File:">
          <a:hlinkClick xmlns:r="http://schemas.openxmlformats.org/officeDocument/2006/relationships" r:id="rId28"/>
          <a:extLst>
            <a:ext uri="{FF2B5EF4-FFF2-40B4-BE49-F238E27FC236}">
              <a16:creationId xmlns:a16="http://schemas.microsoft.com/office/drawing/2014/main" id="{544F53A3-E072-4D50-8EFB-4C9F04AEE34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0" name="AutoShape 1" descr="File:">
          <a:hlinkClick xmlns:r="http://schemas.openxmlformats.org/officeDocument/2006/relationships" r:id="rId1"/>
          <a:extLst>
            <a:ext uri="{FF2B5EF4-FFF2-40B4-BE49-F238E27FC236}">
              <a16:creationId xmlns:a16="http://schemas.microsoft.com/office/drawing/2014/main" id="{5AC156BA-7433-4536-9313-D4E3066A622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1" name="AutoShape 2" descr="File:">
          <a:hlinkClick xmlns:r="http://schemas.openxmlformats.org/officeDocument/2006/relationships" r:id="rId2"/>
          <a:extLst>
            <a:ext uri="{FF2B5EF4-FFF2-40B4-BE49-F238E27FC236}">
              <a16:creationId xmlns:a16="http://schemas.microsoft.com/office/drawing/2014/main" id="{F1447F67-33BA-4D4C-8750-2154141EA35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2" name="AutoShape 3" descr="File:">
          <a:hlinkClick xmlns:r="http://schemas.openxmlformats.org/officeDocument/2006/relationships" r:id="rId3"/>
          <a:extLst>
            <a:ext uri="{FF2B5EF4-FFF2-40B4-BE49-F238E27FC236}">
              <a16:creationId xmlns:a16="http://schemas.microsoft.com/office/drawing/2014/main" id="{E874D29B-93DA-4C03-AD6A-A35EE4F14F6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3" name="AutoShape 4" descr="File:">
          <a:hlinkClick xmlns:r="http://schemas.openxmlformats.org/officeDocument/2006/relationships" r:id="rId4"/>
          <a:extLst>
            <a:ext uri="{FF2B5EF4-FFF2-40B4-BE49-F238E27FC236}">
              <a16:creationId xmlns:a16="http://schemas.microsoft.com/office/drawing/2014/main" id="{1BD03F50-935D-498F-869F-5EC496FAAB4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4" name="AutoShape 5" descr="File:">
          <a:hlinkClick xmlns:r="http://schemas.openxmlformats.org/officeDocument/2006/relationships" r:id="rId5"/>
          <a:extLst>
            <a:ext uri="{FF2B5EF4-FFF2-40B4-BE49-F238E27FC236}">
              <a16:creationId xmlns:a16="http://schemas.microsoft.com/office/drawing/2014/main" id="{B180E666-201F-4671-871F-3D9037DCA07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5" name="AutoShape 6" descr="File:">
          <a:hlinkClick xmlns:r="http://schemas.openxmlformats.org/officeDocument/2006/relationships" r:id="rId6"/>
          <a:extLst>
            <a:ext uri="{FF2B5EF4-FFF2-40B4-BE49-F238E27FC236}">
              <a16:creationId xmlns:a16="http://schemas.microsoft.com/office/drawing/2014/main" id="{9D72E5FB-39E4-4A8A-951C-4C580CC4BE9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6" name="AutoShape 7" descr="File:">
          <a:hlinkClick xmlns:r="http://schemas.openxmlformats.org/officeDocument/2006/relationships" r:id="rId7"/>
          <a:extLst>
            <a:ext uri="{FF2B5EF4-FFF2-40B4-BE49-F238E27FC236}">
              <a16:creationId xmlns:a16="http://schemas.microsoft.com/office/drawing/2014/main" id="{C5363E57-4731-4283-AF5F-9EB6F672FF5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7" name="AutoShape 8" descr="File:">
          <a:hlinkClick xmlns:r="http://schemas.openxmlformats.org/officeDocument/2006/relationships" r:id="rId8"/>
          <a:extLst>
            <a:ext uri="{FF2B5EF4-FFF2-40B4-BE49-F238E27FC236}">
              <a16:creationId xmlns:a16="http://schemas.microsoft.com/office/drawing/2014/main" id="{3544467F-743D-430E-A7A2-882799CA0A9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8" name="AutoShape 9" descr="File:">
          <a:hlinkClick xmlns:r="http://schemas.openxmlformats.org/officeDocument/2006/relationships" r:id="rId9"/>
          <a:extLst>
            <a:ext uri="{FF2B5EF4-FFF2-40B4-BE49-F238E27FC236}">
              <a16:creationId xmlns:a16="http://schemas.microsoft.com/office/drawing/2014/main" id="{6D892677-2589-4255-95E4-D24A2561D75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9" name="AutoShape 10" descr="File:">
          <a:hlinkClick xmlns:r="http://schemas.openxmlformats.org/officeDocument/2006/relationships" r:id="rId10"/>
          <a:extLst>
            <a:ext uri="{FF2B5EF4-FFF2-40B4-BE49-F238E27FC236}">
              <a16:creationId xmlns:a16="http://schemas.microsoft.com/office/drawing/2014/main" id="{D1FFB185-5CDD-4E07-A7E8-45A9DD09163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0" name="AutoShape 11" descr="File:">
          <a:hlinkClick xmlns:r="http://schemas.openxmlformats.org/officeDocument/2006/relationships" r:id="rId11"/>
          <a:extLst>
            <a:ext uri="{FF2B5EF4-FFF2-40B4-BE49-F238E27FC236}">
              <a16:creationId xmlns:a16="http://schemas.microsoft.com/office/drawing/2014/main" id="{B87DA229-4FE3-427C-91C2-E8E2A734639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1" name="AutoShape 12" descr="File:">
          <a:hlinkClick xmlns:r="http://schemas.openxmlformats.org/officeDocument/2006/relationships" r:id="rId12"/>
          <a:extLst>
            <a:ext uri="{FF2B5EF4-FFF2-40B4-BE49-F238E27FC236}">
              <a16:creationId xmlns:a16="http://schemas.microsoft.com/office/drawing/2014/main" id="{293DEDAC-A363-4CE2-9CCC-9B832ABB75D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2" name="AutoShape 13" descr="File:">
          <a:hlinkClick xmlns:r="http://schemas.openxmlformats.org/officeDocument/2006/relationships" r:id="rId13"/>
          <a:extLst>
            <a:ext uri="{FF2B5EF4-FFF2-40B4-BE49-F238E27FC236}">
              <a16:creationId xmlns:a16="http://schemas.microsoft.com/office/drawing/2014/main" id="{53F4C982-1112-43BF-B1BB-7AD126B1F22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3" name="AutoShape 14" descr="File:">
          <a:hlinkClick xmlns:r="http://schemas.openxmlformats.org/officeDocument/2006/relationships" r:id="rId14"/>
          <a:extLst>
            <a:ext uri="{FF2B5EF4-FFF2-40B4-BE49-F238E27FC236}">
              <a16:creationId xmlns:a16="http://schemas.microsoft.com/office/drawing/2014/main" id="{005B9E86-AE83-452F-A3E3-6ED41947553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4" name="AutoShape 15" descr="File:">
          <a:hlinkClick xmlns:r="http://schemas.openxmlformats.org/officeDocument/2006/relationships" r:id="rId15"/>
          <a:extLst>
            <a:ext uri="{FF2B5EF4-FFF2-40B4-BE49-F238E27FC236}">
              <a16:creationId xmlns:a16="http://schemas.microsoft.com/office/drawing/2014/main" id="{27177DBD-690C-4841-8B5B-50B6F0A11DA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5" name="AutoShape 16" descr="File:">
          <a:hlinkClick xmlns:r="http://schemas.openxmlformats.org/officeDocument/2006/relationships" r:id="rId16"/>
          <a:extLst>
            <a:ext uri="{FF2B5EF4-FFF2-40B4-BE49-F238E27FC236}">
              <a16:creationId xmlns:a16="http://schemas.microsoft.com/office/drawing/2014/main" id="{74547A0A-1542-47DE-B069-66698C1BE51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6" name="AutoShape 17" descr="File:">
          <a:hlinkClick xmlns:r="http://schemas.openxmlformats.org/officeDocument/2006/relationships" r:id="rId17"/>
          <a:extLst>
            <a:ext uri="{FF2B5EF4-FFF2-40B4-BE49-F238E27FC236}">
              <a16:creationId xmlns:a16="http://schemas.microsoft.com/office/drawing/2014/main" id="{AB1CA554-8544-4DF8-B7F5-EAE95814274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7" name="AutoShape 18" descr="File:">
          <a:hlinkClick xmlns:r="http://schemas.openxmlformats.org/officeDocument/2006/relationships" r:id="rId18"/>
          <a:extLst>
            <a:ext uri="{FF2B5EF4-FFF2-40B4-BE49-F238E27FC236}">
              <a16:creationId xmlns:a16="http://schemas.microsoft.com/office/drawing/2014/main" id="{51876AB2-F93C-4427-B092-6A4F3A0418C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8" name="AutoShape 19" descr="File:">
          <a:hlinkClick xmlns:r="http://schemas.openxmlformats.org/officeDocument/2006/relationships" r:id="rId19"/>
          <a:extLst>
            <a:ext uri="{FF2B5EF4-FFF2-40B4-BE49-F238E27FC236}">
              <a16:creationId xmlns:a16="http://schemas.microsoft.com/office/drawing/2014/main" id="{DBAE8FA0-F856-4A1E-94FB-B2CD9558E22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9" name="AutoShape 20" descr="File:">
          <a:hlinkClick xmlns:r="http://schemas.openxmlformats.org/officeDocument/2006/relationships" r:id="rId20"/>
          <a:extLst>
            <a:ext uri="{FF2B5EF4-FFF2-40B4-BE49-F238E27FC236}">
              <a16:creationId xmlns:a16="http://schemas.microsoft.com/office/drawing/2014/main" id="{2DDD7D45-9023-420B-93B1-6D4A1D84230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0" name="AutoShape 21" descr="File:">
          <a:hlinkClick xmlns:r="http://schemas.openxmlformats.org/officeDocument/2006/relationships" r:id="rId21"/>
          <a:extLst>
            <a:ext uri="{FF2B5EF4-FFF2-40B4-BE49-F238E27FC236}">
              <a16:creationId xmlns:a16="http://schemas.microsoft.com/office/drawing/2014/main" id="{5E3B0775-E5C3-44C0-9C7D-C63F34B8E6C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1" name="AutoShape 22" descr="File:">
          <a:hlinkClick xmlns:r="http://schemas.openxmlformats.org/officeDocument/2006/relationships" r:id="rId22"/>
          <a:extLst>
            <a:ext uri="{FF2B5EF4-FFF2-40B4-BE49-F238E27FC236}">
              <a16:creationId xmlns:a16="http://schemas.microsoft.com/office/drawing/2014/main" id="{D0726F12-C8AA-49F9-BE07-114BAB37823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2" name="AutoShape 23" descr="File:">
          <a:hlinkClick xmlns:r="http://schemas.openxmlformats.org/officeDocument/2006/relationships" r:id="rId23"/>
          <a:extLst>
            <a:ext uri="{FF2B5EF4-FFF2-40B4-BE49-F238E27FC236}">
              <a16:creationId xmlns:a16="http://schemas.microsoft.com/office/drawing/2014/main" id="{DCFB0330-D07F-46D8-9B1C-03051C7D071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3" name="AutoShape 24" descr="File:">
          <a:hlinkClick xmlns:r="http://schemas.openxmlformats.org/officeDocument/2006/relationships" r:id="rId24"/>
          <a:extLst>
            <a:ext uri="{FF2B5EF4-FFF2-40B4-BE49-F238E27FC236}">
              <a16:creationId xmlns:a16="http://schemas.microsoft.com/office/drawing/2014/main" id="{BD56F010-5CB6-42A8-B78A-E8B46EF6058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4" name="AutoShape 25" descr="File:">
          <a:hlinkClick xmlns:r="http://schemas.openxmlformats.org/officeDocument/2006/relationships" r:id="rId25"/>
          <a:extLst>
            <a:ext uri="{FF2B5EF4-FFF2-40B4-BE49-F238E27FC236}">
              <a16:creationId xmlns:a16="http://schemas.microsoft.com/office/drawing/2014/main" id="{92203F41-76AA-4AB8-8B8F-65267D27688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5" name="AutoShape 26" descr="File:">
          <a:hlinkClick xmlns:r="http://schemas.openxmlformats.org/officeDocument/2006/relationships" r:id="rId26"/>
          <a:extLst>
            <a:ext uri="{FF2B5EF4-FFF2-40B4-BE49-F238E27FC236}">
              <a16:creationId xmlns:a16="http://schemas.microsoft.com/office/drawing/2014/main" id="{45A6CCE1-50ED-4F6D-A349-2128CD651EB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6" name="AutoShape 27" descr="File:">
          <a:hlinkClick xmlns:r="http://schemas.openxmlformats.org/officeDocument/2006/relationships" r:id="rId27"/>
          <a:extLst>
            <a:ext uri="{FF2B5EF4-FFF2-40B4-BE49-F238E27FC236}">
              <a16:creationId xmlns:a16="http://schemas.microsoft.com/office/drawing/2014/main" id="{690C0673-C819-468C-A0B2-B06875C9880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7" name="AutoShape 28" descr="File:">
          <a:hlinkClick xmlns:r="http://schemas.openxmlformats.org/officeDocument/2006/relationships" r:id="rId28"/>
          <a:extLst>
            <a:ext uri="{FF2B5EF4-FFF2-40B4-BE49-F238E27FC236}">
              <a16:creationId xmlns:a16="http://schemas.microsoft.com/office/drawing/2014/main" id="{DDE512E3-8687-4EE5-B82E-382798E5CE8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28" name="AutoShape 1" descr="File:">
          <a:hlinkClick xmlns:r="http://schemas.openxmlformats.org/officeDocument/2006/relationships" r:id="rId1"/>
          <a:extLst>
            <a:ext uri="{FF2B5EF4-FFF2-40B4-BE49-F238E27FC236}">
              <a16:creationId xmlns:a16="http://schemas.microsoft.com/office/drawing/2014/main" id="{736A2806-7E9C-4EB7-806B-35D0F64C5D38}"/>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29" name="AutoShape 2" descr="File:">
          <a:hlinkClick xmlns:r="http://schemas.openxmlformats.org/officeDocument/2006/relationships" r:id="rId2"/>
          <a:extLst>
            <a:ext uri="{FF2B5EF4-FFF2-40B4-BE49-F238E27FC236}">
              <a16:creationId xmlns:a16="http://schemas.microsoft.com/office/drawing/2014/main" id="{45A75911-9103-450D-8765-7B38430C9A0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30" name="AutoShape 3" descr="File:">
          <a:hlinkClick xmlns:r="http://schemas.openxmlformats.org/officeDocument/2006/relationships" r:id="rId3"/>
          <a:extLst>
            <a:ext uri="{FF2B5EF4-FFF2-40B4-BE49-F238E27FC236}">
              <a16:creationId xmlns:a16="http://schemas.microsoft.com/office/drawing/2014/main" id="{18E7739F-7131-4BF3-A34B-934F5C9384B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31" name="AutoShape 4" descr="File:">
          <a:hlinkClick xmlns:r="http://schemas.openxmlformats.org/officeDocument/2006/relationships" r:id="rId4"/>
          <a:extLst>
            <a:ext uri="{FF2B5EF4-FFF2-40B4-BE49-F238E27FC236}">
              <a16:creationId xmlns:a16="http://schemas.microsoft.com/office/drawing/2014/main" id="{BAC78E4C-5872-4339-980A-4CE8FD52386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32" name="AutoShape 5" descr="File:">
          <a:hlinkClick xmlns:r="http://schemas.openxmlformats.org/officeDocument/2006/relationships" r:id="rId5"/>
          <a:extLst>
            <a:ext uri="{FF2B5EF4-FFF2-40B4-BE49-F238E27FC236}">
              <a16:creationId xmlns:a16="http://schemas.microsoft.com/office/drawing/2014/main" id="{E6ED2BFE-F894-412C-9CF6-CDD29F3A097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133" name="AutoShape 6" descr="File:">
          <a:hlinkClick xmlns:r="http://schemas.openxmlformats.org/officeDocument/2006/relationships" r:id="rId6"/>
          <a:extLst>
            <a:ext uri="{FF2B5EF4-FFF2-40B4-BE49-F238E27FC236}">
              <a16:creationId xmlns:a16="http://schemas.microsoft.com/office/drawing/2014/main" id="{FEA50F7B-0A96-411F-80B4-5BDA1E577028}"/>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34" name="AutoShape 7" descr="File:">
          <a:hlinkClick xmlns:r="http://schemas.openxmlformats.org/officeDocument/2006/relationships" r:id="rId7"/>
          <a:extLst>
            <a:ext uri="{FF2B5EF4-FFF2-40B4-BE49-F238E27FC236}">
              <a16:creationId xmlns:a16="http://schemas.microsoft.com/office/drawing/2014/main" id="{C96C8544-CBAF-4E8D-99BE-DB30ECD700C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35" name="AutoShape 8" descr="File:">
          <a:hlinkClick xmlns:r="http://schemas.openxmlformats.org/officeDocument/2006/relationships" r:id="rId8"/>
          <a:extLst>
            <a:ext uri="{FF2B5EF4-FFF2-40B4-BE49-F238E27FC236}">
              <a16:creationId xmlns:a16="http://schemas.microsoft.com/office/drawing/2014/main" id="{4A53014B-E4E2-4A26-A79A-249306BAABE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36" name="AutoShape 9" descr="File:">
          <a:hlinkClick xmlns:r="http://schemas.openxmlformats.org/officeDocument/2006/relationships" r:id="rId9"/>
          <a:extLst>
            <a:ext uri="{FF2B5EF4-FFF2-40B4-BE49-F238E27FC236}">
              <a16:creationId xmlns:a16="http://schemas.microsoft.com/office/drawing/2014/main" id="{D871822C-C018-4C12-B729-3D7E8DDFC97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37" name="AutoShape 10" descr="File:">
          <a:hlinkClick xmlns:r="http://schemas.openxmlformats.org/officeDocument/2006/relationships" r:id="rId10"/>
          <a:extLst>
            <a:ext uri="{FF2B5EF4-FFF2-40B4-BE49-F238E27FC236}">
              <a16:creationId xmlns:a16="http://schemas.microsoft.com/office/drawing/2014/main" id="{CC9428F6-599F-468B-A868-5A40CFDB75A0}"/>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38" name="AutoShape 11" descr="File:">
          <a:hlinkClick xmlns:r="http://schemas.openxmlformats.org/officeDocument/2006/relationships" r:id="rId11"/>
          <a:extLst>
            <a:ext uri="{FF2B5EF4-FFF2-40B4-BE49-F238E27FC236}">
              <a16:creationId xmlns:a16="http://schemas.microsoft.com/office/drawing/2014/main" id="{E936D181-152E-49DC-9304-A388B971225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39" name="AutoShape 12" descr="File:">
          <a:hlinkClick xmlns:r="http://schemas.openxmlformats.org/officeDocument/2006/relationships" r:id="rId12"/>
          <a:extLst>
            <a:ext uri="{FF2B5EF4-FFF2-40B4-BE49-F238E27FC236}">
              <a16:creationId xmlns:a16="http://schemas.microsoft.com/office/drawing/2014/main" id="{26642D4D-740C-4C69-9BEC-286376AC5271}"/>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40" name="AutoShape 13" descr="File:">
          <a:hlinkClick xmlns:r="http://schemas.openxmlformats.org/officeDocument/2006/relationships" r:id="rId13"/>
          <a:extLst>
            <a:ext uri="{FF2B5EF4-FFF2-40B4-BE49-F238E27FC236}">
              <a16:creationId xmlns:a16="http://schemas.microsoft.com/office/drawing/2014/main" id="{C6F83AE4-3BC6-4452-98D0-5DCF1FE536F0}"/>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1" name="AutoShape 14" descr="File:">
          <a:hlinkClick xmlns:r="http://schemas.openxmlformats.org/officeDocument/2006/relationships" r:id="rId14"/>
          <a:extLst>
            <a:ext uri="{FF2B5EF4-FFF2-40B4-BE49-F238E27FC236}">
              <a16:creationId xmlns:a16="http://schemas.microsoft.com/office/drawing/2014/main" id="{CC38BE50-7B80-44CF-8535-EBEDEDB7B07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42" name="AutoShape 15" descr="File:">
          <a:hlinkClick xmlns:r="http://schemas.openxmlformats.org/officeDocument/2006/relationships" r:id="rId15"/>
          <a:extLst>
            <a:ext uri="{FF2B5EF4-FFF2-40B4-BE49-F238E27FC236}">
              <a16:creationId xmlns:a16="http://schemas.microsoft.com/office/drawing/2014/main" id="{6652C6F4-6D42-4BB7-B556-DC7091933B4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3" name="AutoShape 16" descr="File:">
          <a:hlinkClick xmlns:r="http://schemas.openxmlformats.org/officeDocument/2006/relationships" r:id="rId16"/>
          <a:extLst>
            <a:ext uri="{FF2B5EF4-FFF2-40B4-BE49-F238E27FC236}">
              <a16:creationId xmlns:a16="http://schemas.microsoft.com/office/drawing/2014/main" id="{4A69E32D-FF27-48FA-A267-950E6726E67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4" name="AutoShape 17" descr="File:">
          <a:hlinkClick xmlns:r="http://schemas.openxmlformats.org/officeDocument/2006/relationships" r:id="rId17"/>
          <a:extLst>
            <a:ext uri="{FF2B5EF4-FFF2-40B4-BE49-F238E27FC236}">
              <a16:creationId xmlns:a16="http://schemas.microsoft.com/office/drawing/2014/main" id="{E540012A-D9EC-43C4-BB4D-0806EF3647E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45" name="AutoShape 18" descr="File:">
          <a:hlinkClick xmlns:r="http://schemas.openxmlformats.org/officeDocument/2006/relationships" r:id="rId18"/>
          <a:extLst>
            <a:ext uri="{FF2B5EF4-FFF2-40B4-BE49-F238E27FC236}">
              <a16:creationId xmlns:a16="http://schemas.microsoft.com/office/drawing/2014/main" id="{56B667F3-AE51-4789-A549-FDBC9C8F4880}"/>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6" name="AutoShape 19" descr="File:">
          <a:hlinkClick xmlns:r="http://schemas.openxmlformats.org/officeDocument/2006/relationships" r:id="rId19"/>
          <a:extLst>
            <a:ext uri="{FF2B5EF4-FFF2-40B4-BE49-F238E27FC236}">
              <a16:creationId xmlns:a16="http://schemas.microsoft.com/office/drawing/2014/main" id="{A15CBDF6-35BA-498F-A034-A40057DBF81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47" name="AutoShape 20" descr="File:">
          <a:hlinkClick xmlns:r="http://schemas.openxmlformats.org/officeDocument/2006/relationships" r:id="rId20"/>
          <a:extLst>
            <a:ext uri="{FF2B5EF4-FFF2-40B4-BE49-F238E27FC236}">
              <a16:creationId xmlns:a16="http://schemas.microsoft.com/office/drawing/2014/main" id="{61D46670-BF17-485F-B70D-CCF1EB4A302D}"/>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148" name="AutoShape 21" descr="File:">
          <a:hlinkClick xmlns:r="http://schemas.openxmlformats.org/officeDocument/2006/relationships" r:id="rId21"/>
          <a:extLst>
            <a:ext uri="{FF2B5EF4-FFF2-40B4-BE49-F238E27FC236}">
              <a16:creationId xmlns:a16="http://schemas.microsoft.com/office/drawing/2014/main" id="{2DAD4096-B5D0-4D4C-AF76-BE50C079EF88}"/>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9" name="AutoShape 22" descr="File:">
          <a:hlinkClick xmlns:r="http://schemas.openxmlformats.org/officeDocument/2006/relationships" r:id="rId22"/>
          <a:extLst>
            <a:ext uri="{FF2B5EF4-FFF2-40B4-BE49-F238E27FC236}">
              <a16:creationId xmlns:a16="http://schemas.microsoft.com/office/drawing/2014/main" id="{69583D83-F28A-49FC-A85D-8B204C6B78A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50" name="AutoShape 23" descr="File:">
          <a:hlinkClick xmlns:r="http://schemas.openxmlformats.org/officeDocument/2006/relationships" r:id="rId23"/>
          <a:extLst>
            <a:ext uri="{FF2B5EF4-FFF2-40B4-BE49-F238E27FC236}">
              <a16:creationId xmlns:a16="http://schemas.microsoft.com/office/drawing/2014/main" id="{07F9EB96-5A8E-4FB5-8708-86F52F86016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51" name="AutoShape 24" descr="File:">
          <a:hlinkClick xmlns:r="http://schemas.openxmlformats.org/officeDocument/2006/relationships" r:id="rId24"/>
          <a:extLst>
            <a:ext uri="{FF2B5EF4-FFF2-40B4-BE49-F238E27FC236}">
              <a16:creationId xmlns:a16="http://schemas.microsoft.com/office/drawing/2014/main" id="{7EA03D9C-AED7-452D-85A9-ED412189224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2" name="AutoShape 25" descr="File:">
          <a:hlinkClick xmlns:r="http://schemas.openxmlformats.org/officeDocument/2006/relationships" r:id="rId25"/>
          <a:extLst>
            <a:ext uri="{FF2B5EF4-FFF2-40B4-BE49-F238E27FC236}">
              <a16:creationId xmlns:a16="http://schemas.microsoft.com/office/drawing/2014/main" id="{7BC72733-F13E-48B1-88DB-0DE6B88D88F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3" name="AutoShape 26" descr="File:">
          <a:hlinkClick xmlns:r="http://schemas.openxmlformats.org/officeDocument/2006/relationships" r:id="rId26"/>
          <a:extLst>
            <a:ext uri="{FF2B5EF4-FFF2-40B4-BE49-F238E27FC236}">
              <a16:creationId xmlns:a16="http://schemas.microsoft.com/office/drawing/2014/main" id="{86C8FBA4-203C-42FA-80F9-1CCA543884D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4" name="AutoShape 27" descr="File:">
          <a:hlinkClick xmlns:r="http://schemas.openxmlformats.org/officeDocument/2006/relationships" r:id="rId27"/>
          <a:extLst>
            <a:ext uri="{FF2B5EF4-FFF2-40B4-BE49-F238E27FC236}">
              <a16:creationId xmlns:a16="http://schemas.microsoft.com/office/drawing/2014/main" id="{9B82A457-5E67-4CE8-AB1F-8BA97923C3E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55" name="AutoShape 28" descr="File:">
          <a:hlinkClick xmlns:r="http://schemas.openxmlformats.org/officeDocument/2006/relationships" r:id="rId28"/>
          <a:extLst>
            <a:ext uri="{FF2B5EF4-FFF2-40B4-BE49-F238E27FC236}">
              <a16:creationId xmlns:a16="http://schemas.microsoft.com/office/drawing/2014/main" id="{45B7FD3B-E36D-4B59-BF3B-D55372B0038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6" name="AutoShape 1" descr="File:">
          <a:hlinkClick xmlns:r="http://schemas.openxmlformats.org/officeDocument/2006/relationships" r:id="rId1"/>
          <a:extLst>
            <a:ext uri="{FF2B5EF4-FFF2-40B4-BE49-F238E27FC236}">
              <a16:creationId xmlns:a16="http://schemas.microsoft.com/office/drawing/2014/main" id="{B2294220-07FB-497B-B189-AF0404C4615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57" name="AutoShape 2" descr="File:">
          <a:hlinkClick xmlns:r="http://schemas.openxmlformats.org/officeDocument/2006/relationships" r:id="rId2"/>
          <a:extLst>
            <a:ext uri="{FF2B5EF4-FFF2-40B4-BE49-F238E27FC236}">
              <a16:creationId xmlns:a16="http://schemas.microsoft.com/office/drawing/2014/main" id="{384158B6-2302-4ED0-8E03-422D83A68154}"/>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58" name="AutoShape 3" descr="File:">
          <a:hlinkClick xmlns:r="http://schemas.openxmlformats.org/officeDocument/2006/relationships" r:id="rId3"/>
          <a:extLst>
            <a:ext uri="{FF2B5EF4-FFF2-40B4-BE49-F238E27FC236}">
              <a16:creationId xmlns:a16="http://schemas.microsoft.com/office/drawing/2014/main" id="{1381EBC3-5F8B-4D7A-A428-F5DCA2D2EA2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9" name="AutoShape 4" descr="File:">
          <a:hlinkClick xmlns:r="http://schemas.openxmlformats.org/officeDocument/2006/relationships" r:id="rId4"/>
          <a:extLst>
            <a:ext uri="{FF2B5EF4-FFF2-40B4-BE49-F238E27FC236}">
              <a16:creationId xmlns:a16="http://schemas.microsoft.com/office/drawing/2014/main" id="{EA87C1BE-2D90-41BE-B5F6-1BE206F7575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60" name="AutoShape 5" descr="File:">
          <a:hlinkClick xmlns:r="http://schemas.openxmlformats.org/officeDocument/2006/relationships" r:id="rId5"/>
          <a:extLst>
            <a:ext uri="{FF2B5EF4-FFF2-40B4-BE49-F238E27FC236}">
              <a16:creationId xmlns:a16="http://schemas.microsoft.com/office/drawing/2014/main" id="{A45205E7-C1C5-46CB-B221-D237A207B45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161" name="AutoShape 6" descr="File:">
          <a:hlinkClick xmlns:r="http://schemas.openxmlformats.org/officeDocument/2006/relationships" r:id="rId6"/>
          <a:extLst>
            <a:ext uri="{FF2B5EF4-FFF2-40B4-BE49-F238E27FC236}">
              <a16:creationId xmlns:a16="http://schemas.microsoft.com/office/drawing/2014/main" id="{F23FE7DA-B1B2-488F-A0B4-B6CFADA8A975}"/>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62" name="AutoShape 7" descr="File:">
          <a:hlinkClick xmlns:r="http://schemas.openxmlformats.org/officeDocument/2006/relationships" r:id="rId7"/>
          <a:extLst>
            <a:ext uri="{FF2B5EF4-FFF2-40B4-BE49-F238E27FC236}">
              <a16:creationId xmlns:a16="http://schemas.microsoft.com/office/drawing/2014/main" id="{690AF511-DE65-4F29-AEF6-D482470B274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63" name="AutoShape 8" descr="File:">
          <a:hlinkClick xmlns:r="http://schemas.openxmlformats.org/officeDocument/2006/relationships" r:id="rId8"/>
          <a:extLst>
            <a:ext uri="{FF2B5EF4-FFF2-40B4-BE49-F238E27FC236}">
              <a16:creationId xmlns:a16="http://schemas.microsoft.com/office/drawing/2014/main" id="{2328567C-450F-4699-97CC-57757E98374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64" name="AutoShape 9" descr="File:">
          <a:hlinkClick xmlns:r="http://schemas.openxmlformats.org/officeDocument/2006/relationships" r:id="rId9"/>
          <a:extLst>
            <a:ext uri="{FF2B5EF4-FFF2-40B4-BE49-F238E27FC236}">
              <a16:creationId xmlns:a16="http://schemas.microsoft.com/office/drawing/2014/main" id="{D7DFCBDA-CF7E-4968-9CB7-87183141D56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65" name="AutoShape 10" descr="File:">
          <a:hlinkClick xmlns:r="http://schemas.openxmlformats.org/officeDocument/2006/relationships" r:id="rId10"/>
          <a:extLst>
            <a:ext uri="{FF2B5EF4-FFF2-40B4-BE49-F238E27FC236}">
              <a16:creationId xmlns:a16="http://schemas.microsoft.com/office/drawing/2014/main" id="{E9E17003-243E-4E9A-A77E-9146740258F6}"/>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66" name="AutoShape 11" descr="File:">
          <a:hlinkClick xmlns:r="http://schemas.openxmlformats.org/officeDocument/2006/relationships" r:id="rId11"/>
          <a:extLst>
            <a:ext uri="{FF2B5EF4-FFF2-40B4-BE49-F238E27FC236}">
              <a16:creationId xmlns:a16="http://schemas.microsoft.com/office/drawing/2014/main" id="{FD545C41-CDB3-4FC2-8270-F408358C094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67" name="AutoShape 12" descr="File:">
          <a:hlinkClick xmlns:r="http://schemas.openxmlformats.org/officeDocument/2006/relationships" r:id="rId12"/>
          <a:extLst>
            <a:ext uri="{FF2B5EF4-FFF2-40B4-BE49-F238E27FC236}">
              <a16:creationId xmlns:a16="http://schemas.microsoft.com/office/drawing/2014/main" id="{4E329238-4AD5-480E-8FBE-CA95524BEE1E}"/>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68" name="AutoShape 13" descr="File:">
          <a:hlinkClick xmlns:r="http://schemas.openxmlformats.org/officeDocument/2006/relationships" r:id="rId13"/>
          <a:extLst>
            <a:ext uri="{FF2B5EF4-FFF2-40B4-BE49-F238E27FC236}">
              <a16:creationId xmlns:a16="http://schemas.microsoft.com/office/drawing/2014/main" id="{E9EBCB78-7FF7-49C9-A72E-522C435EBE2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69" name="AutoShape 14" descr="File:">
          <a:hlinkClick xmlns:r="http://schemas.openxmlformats.org/officeDocument/2006/relationships" r:id="rId14"/>
          <a:extLst>
            <a:ext uri="{FF2B5EF4-FFF2-40B4-BE49-F238E27FC236}">
              <a16:creationId xmlns:a16="http://schemas.microsoft.com/office/drawing/2014/main" id="{9F019689-C4D4-4B88-B28E-FE8BE7FA9B8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70" name="AutoShape 15" descr="File:">
          <a:hlinkClick xmlns:r="http://schemas.openxmlformats.org/officeDocument/2006/relationships" r:id="rId15"/>
          <a:extLst>
            <a:ext uri="{FF2B5EF4-FFF2-40B4-BE49-F238E27FC236}">
              <a16:creationId xmlns:a16="http://schemas.microsoft.com/office/drawing/2014/main" id="{1B0D0B5C-C6A3-4B03-861C-7B128CF5C3F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1" name="AutoShape 16" descr="File:">
          <a:hlinkClick xmlns:r="http://schemas.openxmlformats.org/officeDocument/2006/relationships" r:id="rId16"/>
          <a:extLst>
            <a:ext uri="{FF2B5EF4-FFF2-40B4-BE49-F238E27FC236}">
              <a16:creationId xmlns:a16="http://schemas.microsoft.com/office/drawing/2014/main" id="{AD7EE854-4857-453D-8CF9-D5A4932D24E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2" name="AutoShape 17" descr="File:">
          <a:hlinkClick xmlns:r="http://schemas.openxmlformats.org/officeDocument/2006/relationships" r:id="rId17"/>
          <a:extLst>
            <a:ext uri="{FF2B5EF4-FFF2-40B4-BE49-F238E27FC236}">
              <a16:creationId xmlns:a16="http://schemas.microsoft.com/office/drawing/2014/main" id="{DDB7A7D5-EB2B-4C3E-8393-A5CCAACB1C8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73" name="AutoShape 18" descr="File:">
          <a:hlinkClick xmlns:r="http://schemas.openxmlformats.org/officeDocument/2006/relationships" r:id="rId18"/>
          <a:extLst>
            <a:ext uri="{FF2B5EF4-FFF2-40B4-BE49-F238E27FC236}">
              <a16:creationId xmlns:a16="http://schemas.microsoft.com/office/drawing/2014/main" id="{F5EEB373-02A1-4BAC-A6BC-0B4ABCBB0714}"/>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4" name="AutoShape 19" descr="File:">
          <a:hlinkClick xmlns:r="http://schemas.openxmlformats.org/officeDocument/2006/relationships" r:id="rId19"/>
          <a:extLst>
            <a:ext uri="{FF2B5EF4-FFF2-40B4-BE49-F238E27FC236}">
              <a16:creationId xmlns:a16="http://schemas.microsoft.com/office/drawing/2014/main" id="{F7214BD2-4B86-464A-B748-5A5AB933535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75" name="AutoShape 20" descr="File:">
          <a:hlinkClick xmlns:r="http://schemas.openxmlformats.org/officeDocument/2006/relationships" r:id="rId20"/>
          <a:extLst>
            <a:ext uri="{FF2B5EF4-FFF2-40B4-BE49-F238E27FC236}">
              <a16:creationId xmlns:a16="http://schemas.microsoft.com/office/drawing/2014/main" id="{CFC80043-DF69-44BB-AB7A-EA0E0075401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176" name="AutoShape 21" descr="File:">
          <a:hlinkClick xmlns:r="http://schemas.openxmlformats.org/officeDocument/2006/relationships" r:id="rId21"/>
          <a:extLst>
            <a:ext uri="{FF2B5EF4-FFF2-40B4-BE49-F238E27FC236}">
              <a16:creationId xmlns:a16="http://schemas.microsoft.com/office/drawing/2014/main" id="{18A7E759-AD2A-4A85-8FCA-FFC1DA0D430E}"/>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7" name="AutoShape 22" descr="File:">
          <a:hlinkClick xmlns:r="http://schemas.openxmlformats.org/officeDocument/2006/relationships" r:id="rId22"/>
          <a:extLst>
            <a:ext uri="{FF2B5EF4-FFF2-40B4-BE49-F238E27FC236}">
              <a16:creationId xmlns:a16="http://schemas.microsoft.com/office/drawing/2014/main" id="{546F139F-F11A-41AE-9279-7193B202A44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8" name="AutoShape 23" descr="File:">
          <a:hlinkClick xmlns:r="http://schemas.openxmlformats.org/officeDocument/2006/relationships" r:id="rId23"/>
          <a:extLst>
            <a:ext uri="{FF2B5EF4-FFF2-40B4-BE49-F238E27FC236}">
              <a16:creationId xmlns:a16="http://schemas.microsoft.com/office/drawing/2014/main" id="{B40BC474-BFEA-4B3F-8CCF-CB8DA75A545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79" name="AutoShape 24" descr="File:">
          <a:hlinkClick xmlns:r="http://schemas.openxmlformats.org/officeDocument/2006/relationships" r:id="rId24"/>
          <a:extLst>
            <a:ext uri="{FF2B5EF4-FFF2-40B4-BE49-F238E27FC236}">
              <a16:creationId xmlns:a16="http://schemas.microsoft.com/office/drawing/2014/main" id="{B82D5C3A-4417-4746-B753-D48FEABA263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80" name="AutoShape 25" descr="File:">
          <a:hlinkClick xmlns:r="http://schemas.openxmlformats.org/officeDocument/2006/relationships" r:id="rId25"/>
          <a:extLst>
            <a:ext uri="{FF2B5EF4-FFF2-40B4-BE49-F238E27FC236}">
              <a16:creationId xmlns:a16="http://schemas.microsoft.com/office/drawing/2014/main" id="{E2B509CE-A05F-42B4-9C54-C37BC0C5406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81" name="AutoShape 26" descr="File:">
          <a:hlinkClick xmlns:r="http://schemas.openxmlformats.org/officeDocument/2006/relationships" r:id="rId26"/>
          <a:extLst>
            <a:ext uri="{FF2B5EF4-FFF2-40B4-BE49-F238E27FC236}">
              <a16:creationId xmlns:a16="http://schemas.microsoft.com/office/drawing/2014/main" id="{076B92A6-4C75-4BF4-B82A-4D7423E1FAC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82" name="AutoShape 27" descr="File:">
          <a:hlinkClick xmlns:r="http://schemas.openxmlformats.org/officeDocument/2006/relationships" r:id="rId27"/>
          <a:extLst>
            <a:ext uri="{FF2B5EF4-FFF2-40B4-BE49-F238E27FC236}">
              <a16:creationId xmlns:a16="http://schemas.microsoft.com/office/drawing/2014/main" id="{2BFC1DFF-F4B5-4023-AB14-FFD8A8544CD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83" name="AutoShape 28" descr="File:">
          <a:hlinkClick xmlns:r="http://schemas.openxmlformats.org/officeDocument/2006/relationships" r:id="rId28"/>
          <a:extLst>
            <a:ext uri="{FF2B5EF4-FFF2-40B4-BE49-F238E27FC236}">
              <a16:creationId xmlns:a16="http://schemas.microsoft.com/office/drawing/2014/main" id="{AE142B2A-4461-42AE-8081-625E74C31BB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4" name="AutoShape 1" descr="File:">
          <a:hlinkClick xmlns:r="http://schemas.openxmlformats.org/officeDocument/2006/relationships" r:id="rId1"/>
          <a:extLst>
            <a:ext uri="{FF2B5EF4-FFF2-40B4-BE49-F238E27FC236}">
              <a16:creationId xmlns:a16="http://schemas.microsoft.com/office/drawing/2014/main" id="{4D71624F-DB2A-4575-9869-ED986C9648B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5" name="AutoShape 2" descr="File:">
          <a:hlinkClick xmlns:r="http://schemas.openxmlformats.org/officeDocument/2006/relationships" r:id="rId2"/>
          <a:extLst>
            <a:ext uri="{FF2B5EF4-FFF2-40B4-BE49-F238E27FC236}">
              <a16:creationId xmlns:a16="http://schemas.microsoft.com/office/drawing/2014/main" id="{084BD446-71C9-45AE-873A-39D78EC458A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6" name="AutoShape 3" descr="File:">
          <a:hlinkClick xmlns:r="http://schemas.openxmlformats.org/officeDocument/2006/relationships" r:id="rId3"/>
          <a:extLst>
            <a:ext uri="{FF2B5EF4-FFF2-40B4-BE49-F238E27FC236}">
              <a16:creationId xmlns:a16="http://schemas.microsoft.com/office/drawing/2014/main" id="{FF0A3C57-B7FD-4BE7-8F91-F8228F029CC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7" name="AutoShape 4" descr="File:">
          <a:hlinkClick xmlns:r="http://schemas.openxmlformats.org/officeDocument/2006/relationships" r:id="rId4"/>
          <a:extLst>
            <a:ext uri="{FF2B5EF4-FFF2-40B4-BE49-F238E27FC236}">
              <a16:creationId xmlns:a16="http://schemas.microsoft.com/office/drawing/2014/main" id="{45F8E778-79EC-477B-9F64-AD4C5A172D1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8" name="AutoShape 5" descr="File:">
          <a:hlinkClick xmlns:r="http://schemas.openxmlformats.org/officeDocument/2006/relationships" r:id="rId5"/>
          <a:extLst>
            <a:ext uri="{FF2B5EF4-FFF2-40B4-BE49-F238E27FC236}">
              <a16:creationId xmlns:a16="http://schemas.microsoft.com/office/drawing/2014/main" id="{FB5BD697-40DE-48FF-83BF-DF6F9587816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065"/>
    <xdr:sp macro="" textlink="">
      <xdr:nvSpPr>
        <xdr:cNvPr id="189" name="AutoShape 6" descr="File:">
          <a:hlinkClick xmlns:r="http://schemas.openxmlformats.org/officeDocument/2006/relationships" r:id="rId6"/>
          <a:extLst>
            <a:ext uri="{FF2B5EF4-FFF2-40B4-BE49-F238E27FC236}">
              <a16:creationId xmlns:a16="http://schemas.microsoft.com/office/drawing/2014/main" id="{0CDD9CF0-8AAD-4B8F-9267-F26FA08CE5F5}"/>
            </a:ext>
          </a:extLst>
        </xdr:cNvPr>
        <xdr:cNvSpPr>
          <a:spLocks noChangeAspect="1" noChangeArrowheads="1"/>
        </xdr:cNvSpPr>
      </xdr:nvSpPr>
      <xdr:spPr bwMode="auto">
        <a:xfrm>
          <a:off x="1457325" y="1190625"/>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90" name="AutoShape 7" descr="File:">
          <a:hlinkClick xmlns:r="http://schemas.openxmlformats.org/officeDocument/2006/relationships" r:id="rId7"/>
          <a:extLst>
            <a:ext uri="{FF2B5EF4-FFF2-40B4-BE49-F238E27FC236}">
              <a16:creationId xmlns:a16="http://schemas.microsoft.com/office/drawing/2014/main" id="{DD4F6673-AC3E-41EF-A5EF-5DF59602221D}"/>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91" name="AutoShape 8" descr="File:">
          <a:hlinkClick xmlns:r="http://schemas.openxmlformats.org/officeDocument/2006/relationships" r:id="rId8"/>
          <a:extLst>
            <a:ext uri="{FF2B5EF4-FFF2-40B4-BE49-F238E27FC236}">
              <a16:creationId xmlns:a16="http://schemas.microsoft.com/office/drawing/2014/main" id="{72469E28-D072-4A43-BB54-8ABEDF10C1BD}"/>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2" name="AutoShape 9" descr="File:">
          <a:hlinkClick xmlns:r="http://schemas.openxmlformats.org/officeDocument/2006/relationships" r:id="rId9"/>
          <a:extLst>
            <a:ext uri="{FF2B5EF4-FFF2-40B4-BE49-F238E27FC236}">
              <a16:creationId xmlns:a16="http://schemas.microsoft.com/office/drawing/2014/main" id="{E9482A28-C3D5-4260-A0D4-442A506689E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3" name="AutoShape 10" descr="File:">
          <a:hlinkClick xmlns:r="http://schemas.openxmlformats.org/officeDocument/2006/relationships" r:id="rId10"/>
          <a:extLst>
            <a:ext uri="{FF2B5EF4-FFF2-40B4-BE49-F238E27FC236}">
              <a16:creationId xmlns:a16="http://schemas.microsoft.com/office/drawing/2014/main" id="{FEB87B5B-44DC-4B9E-B917-5E77D8A3C6C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4" name="AutoShape 11" descr="File:">
          <a:hlinkClick xmlns:r="http://schemas.openxmlformats.org/officeDocument/2006/relationships" r:id="rId11"/>
          <a:extLst>
            <a:ext uri="{FF2B5EF4-FFF2-40B4-BE49-F238E27FC236}">
              <a16:creationId xmlns:a16="http://schemas.microsoft.com/office/drawing/2014/main" id="{ACE75EC9-722F-4A9B-BEAD-247FC918DA0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5" name="AutoShape 12" descr="File:">
          <a:hlinkClick xmlns:r="http://schemas.openxmlformats.org/officeDocument/2006/relationships" r:id="rId12"/>
          <a:extLst>
            <a:ext uri="{FF2B5EF4-FFF2-40B4-BE49-F238E27FC236}">
              <a16:creationId xmlns:a16="http://schemas.microsoft.com/office/drawing/2014/main" id="{69D926F9-A10E-4E01-AC11-D62F7DF35F5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96" name="AutoShape 13" descr="File:">
          <a:hlinkClick xmlns:r="http://schemas.openxmlformats.org/officeDocument/2006/relationships" r:id="rId13"/>
          <a:extLst>
            <a:ext uri="{FF2B5EF4-FFF2-40B4-BE49-F238E27FC236}">
              <a16:creationId xmlns:a16="http://schemas.microsoft.com/office/drawing/2014/main" id="{CFC01BE9-5F31-4778-896F-FA4D0F2165EE}"/>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7" name="AutoShape 14" descr="File:">
          <a:hlinkClick xmlns:r="http://schemas.openxmlformats.org/officeDocument/2006/relationships" r:id="rId14"/>
          <a:extLst>
            <a:ext uri="{FF2B5EF4-FFF2-40B4-BE49-F238E27FC236}">
              <a16:creationId xmlns:a16="http://schemas.microsoft.com/office/drawing/2014/main" id="{0AE4EBC6-C688-4ED7-88D4-6EB9C26C556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98" name="AutoShape 15" descr="File:">
          <a:hlinkClick xmlns:r="http://schemas.openxmlformats.org/officeDocument/2006/relationships" r:id="rId15"/>
          <a:extLst>
            <a:ext uri="{FF2B5EF4-FFF2-40B4-BE49-F238E27FC236}">
              <a16:creationId xmlns:a16="http://schemas.microsoft.com/office/drawing/2014/main" id="{65F863B3-7FAF-402C-82B9-8D97217D29C0}"/>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9" name="AutoShape 16" descr="File:">
          <a:hlinkClick xmlns:r="http://schemas.openxmlformats.org/officeDocument/2006/relationships" r:id="rId16"/>
          <a:extLst>
            <a:ext uri="{FF2B5EF4-FFF2-40B4-BE49-F238E27FC236}">
              <a16:creationId xmlns:a16="http://schemas.microsoft.com/office/drawing/2014/main" id="{E8309936-45DE-4020-9B2A-77D57DFF360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0" name="AutoShape 17" descr="File:">
          <a:hlinkClick xmlns:r="http://schemas.openxmlformats.org/officeDocument/2006/relationships" r:id="rId17"/>
          <a:extLst>
            <a:ext uri="{FF2B5EF4-FFF2-40B4-BE49-F238E27FC236}">
              <a16:creationId xmlns:a16="http://schemas.microsoft.com/office/drawing/2014/main" id="{F909ADDB-710B-4802-9F75-AAA8FF8DCC6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1" name="AutoShape 18" descr="File:">
          <a:hlinkClick xmlns:r="http://schemas.openxmlformats.org/officeDocument/2006/relationships" r:id="rId18"/>
          <a:extLst>
            <a:ext uri="{FF2B5EF4-FFF2-40B4-BE49-F238E27FC236}">
              <a16:creationId xmlns:a16="http://schemas.microsoft.com/office/drawing/2014/main" id="{271FEB2C-4F7D-4068-AC13-1C7C70235FB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2" name="AutoShape 19" descr="File:">
          <a:hlinkClick xmlns:r="http://schemas.openxmlformats.org/officeDocument/2006/relationships" r:id="rId19"/>
          <a:extLst>
            <a:ext uri="{FF2B5EF4-FFF2-40B4-BE49-F238E27FC236}">
              <a16:creationId xmlns:a16="http://schemas.microsoft.com/office/drawing/2014/main" id="{C76600A7-8C27-4F67-BE8E-A9D05070634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203" name="AutoShape 20" descr="File:">
          <a:hlinkClick xmlns:r="http://schemas.openxmlformats.org/officeDocument/2006/relationships" r:id="rId20"/>
          <a:extLst>
            <a:ext uri="{FF2B5EF4-FFF2-40B4-BE49-F238E27FC236}">
              <a16:creationId xmlns:a16="http://schemas.microsoft.com/office/drawing/2014/main" id="{0BCA3626-06AA-47BA-B768-FA3974813617}"/>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4" name="AutoShape 21" descr="File:">
          <a:hlinkClick xmlns:r="http://schemas.openxmlformats.org/officeDocument/2006/relationships" r:id="rId21"/>
          <a:extLst>
            <a:ext uri="{FF2B5EF4-FFF2-40B4-BE49-F238E27FC236}">
              <a16:creationId xmlns:a16="http://schemas.microsoft.com/office/drawing/2014/main" id="{34A9DAF7-4A42-4CE1-919B-59EDAD08F9B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5" name="AutoShape 22" descr="File:">
          <a:hlinkClick xmlns:r="http://schemas.openxmlformats.org/officeDocument/2006/relationships" r:id="rId22"/>
          <a:extLst>
            <a:ext uri="{FF2B5EF4-FFF2-40B4-BE49-F238E27FC236}">
              <a16:creationId xmlns:a16="http://schemas.microsoft.com/office/drawing/2014/main" id="{29A3EF15-FFBA-4948-90B9-8C96CC466DA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6" name="AutoShape 23" descr="File:">
          <a:hlinkClick xmlns:r="http://schemas.openxmlformats.org/officeDocument/2006/relationships" r:id="rId23"/>
          <a:extLst>
            <a:ext uri="{FF2B5EF4-FFF2-40B4-BE49-F238E27FC236}">
              <a16:creationId xmlns:a16="http://schemas.microsoft.com/office/drawing/2014/main" id="{0C015C98-0DDF-41D9-B00E-70787D51BDB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7" name="AutoShape 24" descr="File:">
          <a:hlinkClick xmlns:r="http://schemas.openxmlformats.org/officeDocument/2006/relationships" r:id="rId24"/>
          <a:extLst>
            <a:ext uri="{FF2B5EF4-FFF2-40B4-BE49-F238E27FC236}">
              <a16:creationId xmlns:a16="http://schemas.microsoft.com/office/drawing/2014/main" id="{13A41E9E-82AC-44FF-8B84-F7C69CE7590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8" name="AutoShape 25" descr="File:">
          <a:hlinkClick xmlns:r="http://schemas.openxmlformats.org/officeDocument/2006/relationships" r:id="rId25"/>
          <a:extLst>
            <a:ext uri="{FF2B5EF4-FFF2-40B4-BE49-F238E27FC236}">
              <a16:creationId xmlns:a16="http://schemas.microsoft.com/office/drawing/2014/main" id="{F7C9F84C-B95A-4E94-A302-691164136A38}"/>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9" name="AutoShape 26" descr="File:">
          <a:hlinkClick xmlns:r="http://schemas.openxmlformats.org/officeDocument/2006/relationships" r:id="rId26"/>
          <a:extLst>
            <a:ext uri="{FF2B5EF4-FFF2-40B4-BE49-F238E27FC236}">
              <a16:creationId xmlns:a16="http://schemas.microsoft.com/office/drawing/2014/main" id="{10212FED-703C-4045-B8A7-D1C4869ACB7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10" name="AutoShape 27" descr="File:">
          <a:hlinkClick xmlns:r="http://schemas.openxmlformats.org/officeDocument/2006/relationships" r:id="rId27"/>
          <a:extLst>
            <a:ext uri="{FF2B5EF4-FFF2-40B4-BE49-F238E27FC236}">
              <a16:creationId xmlns:a16="http://schemas.microsoft.com/office/drawing/2014/main" id="{4AEB984E-296F-4D79-ABD0-FD76A440A8B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11" name="AutoShape 28" descr="File:">
          <a:hlinkClick xmlns:r="http://schemas.openxmlformats.org/officeDocument/2006/relationships" r:id="rId28"/>
          <a:extLst>
            <a:ext uri="{FF2B5EF4-FFF2-40B4-BE49-F238E27FC236}">
              <a16:creationId xmlns:a16="http://schemas.microsoft.com/office/drawing/2014/main" id="{42FD70DA-83B2-467C-9831-E7B64427140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12" name="AutoShape 1" descr="File:">
          <a:hlinkClick xmlns:r="http://schemas.openxmlformats.org/officeDocument/2006/relationships" r:id="rId1"/>
          <a:extLst>
            <a:ext uri="{FF2B5EF4-FFF2-40B4-BE49-F238E27FC236}">
              <a16:creationId xmlns:a16="http://schemas.microsoft.com/office/drawing/2014/main" id="{2CF64062-8E88-48ED-9E18-2E2754152CC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13" name="AutoShape 2" descr="File:">
          <a:hlinkClick xmlns:r="http://schemas.openxmlformats.org/officeDocument/2006/relationships" r:id="rId2"/>
          <a:extLst>
            <a:ext uri="{FF2B5EF4-FFF2-40B4-BE49-F238E27FC236}">
              <a16:creationId xmlns:a16="http://schemas.microsoft.com/office/drawing/2014/main" id="{B37385BC-B327-40EC-AFEB-350DA03F6D3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14" name="AutoShape 3" descr="File:">
          <a:hlinkClick xmlns:r="http://schemas.openxmlformats.org/officeDocument/2006/relationships" r:id="rId3"/>
          <a:extLst>
            <a:ext uri="{FF2B5EF4-FFF2-40B4-BE49-F238E27FC236}">
              <a16:creationId xmlns:a16="http://schemas.microsoft.com/office/drawing/2014/main" id="{562A2DD5-B9AA-4F4A-AFDC-B53DB545D0B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15" name="AutoShape 4" descr="File:">
          <a:hlinkClick xmlns:r="http://schemas.openxmlformats.org/officeDocument/2006/relationships" r:id="rId4"/>
          <a:extLst>
            <a:ext uri="{FF2B5EF4-FFF2-40B4-BE49-F238E27FC236}">
              <a16:creationId xmlns:a16="http://schemas.microsoft.com/office/drawing/2014/main" id="{5202AF1F-B05E-41B4-986E-67C153AF8FD7}"/>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16" name="AutoShape 5" descr="File:">
          <a:hlinkClick xmlns:r="http://schemas.openxmlformats.org/officeDocument/2006/relationships" r:id="rId5"/>
          <a:extLst>
            <a:ext uri="{FF2B5EF4-FFF2-40B4-BE49-F238E27FC236}">
              <a16:creationId xmlns:a16="http://schemas.microsoft.com/office/drawing/2014/main" id="{36DBF7D6-3BD3-49FE-8179-EDAFA820BE97}"/>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217" name="AutoShape 6" descr="File:">
          <a:hlinkClick xmlns:r="http://schemas.openxmlformats.org/officeDocument/2006/relationships" r:id="rId6"/>
          <a:extLst>
            <a:ext uri="{FF2B5EF4-FFF2-40B4-BE49-F238E27FC236}">
              <a16:creationId xmlns:a16="http://schemas.microsoft.com/office/drawing/2014/main" id="{41848D12-733B-400B-9494-62E8F917C914}"/>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18" name="AutoShape 7" descr="File:">
          <a:hlinkClick xmlns:r="http://schemas.openxmlformats.org/officeDocument/2006/relationships" r:id="rId7"/>
          <a:extLst>
            <a:ext uri="{FF2B5EF4-FFF2-40B4-BE49-F238E27FC236}">
              <a16:creationId xmlns:a16="http://schemas.microsoft.com/office/drawing/2014/main" id="{CB4FEC89-1E49-4310-A19E-E1F8273D4B90}"/>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19" name="AutoShape 8" descr="File:">
          <a:hlinkClick xmlns:r="http://schemas.openxmlformats.org/officeDocument/2006/relationships" r:id="rId8"/>
          <a:extLst>
            <a:ext uri="{FF2B5EF4-FFF2-40B4-BE49-F238E27FC236}">
              <a16:creationId xmlns:a16="http://schemas.microsoft.com/office/drawing/2014/main" id="{ED555E6E-90B3-4759-B51C-66E8DC002D9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20" name="AutoShape 9" descr="File:">
          <a:hlinkClick xmlns:r="http://schemas.openxmlformats.org/officeDocument/2006/relationships" r:id="rId9"/>
          <a:extLst>
            <a:ext uri="{FF2B5EF4-FFF2-40B4-BE49-F238E27FC236}">
              <a16:creationId xmlns:a16="http://schemas.microsoft.com/office/drawing/2014/main" id="{D8F7289D-E3E0-4604-9D51-1D92F1AD445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21" name="AutoShape 10" descr="File:">
          <a:hlinkClick xmlns:r="http://schemas.openxmlformats.org/officeDocument/2006/relationships" r:id="rId10"/>
          <a:extLst>
            <a:ext uri="{FF2B5EF4-FFF2-40B4-BE49-F238E27FC236}">
              <a16:creationId xmlns:a16="http://schemas.microsoft.com/office/drawing/2014/main" id="{A6C2B133-FCED-4073-B7BE-8867BD47E3B9}"/>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22" name="AutoShape 11" descr="File:">
          <a:hlinkClick xmlns:r="http://schemas.openxmlformats.org/officeDocument/2006/relationships" r:id="rId11"/>
          <a:extLst>
            <a:ext uri="{FF2B5EF4-FFF2-40B4-BE49-F238E27FC236}">
              <a16:creationId xmlns:a16="http://schemas.microsoft.com/office/drawing/2014/main" id="{D0406C4E-BC17-4197-9CC8-179FE7E9FDC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23" name="AutoShape 12" descr="File:">
          <a:hlinkClick xmlns:r="http://schemas.openxmlformats.org/officeDocument/2006/relationships" r:id="rId12"/>
          <a:extLst>
            <a:ext uri="{FF2B5EF4-FFF2-40B4-BE49-F238E27FC236}">
              <a16:creationId xmlns:a16="http://schemas.microsoft.com/office/drawing/2014/main" id="{A147B5F6-2AD0-46A6-A649-F267EAC5CFE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24" name="AutoShape 13" descr="File:">
          <a:hlinkClick xmlns:r="http://schemas.openxmlformats.org/officeDocument/2006/relationships" r:id="rId13"/>
          <a:extLst>
            <a:ext uri="{FF2B5EF4-FFF2-40B4-BE49-F238E27FC236}">
              <a16:creationId xmlns:a16="http://schemas.microsoft.com/office/drawing/2014/main" id="{5D2F2414-9195-43CC-BCE1-F3906084F2E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25" name="AutoShape 14" descr="File:">
          <a:hlinkClick xmlns:r="http://schemas.openxmlformats.org/officeDocument/2006/relationships" r:id="rId14"/>
          <a:extLst>
            <a:ext uri="{FF2B5EF4-FFF2-40B4-BE49-F238E27FC236}">
              <a16:creationId xmlns:a16="http://schemas.microsoft.com/office/drawing/2014/main" id="{1C594537-95A4-44B4-8932-5A2906CD86F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26" name="AutoShape 1" descr="File:">
          <a:hlinkClick xmlns:r="http://schemas.openxmlformats.org/officeDocument/2006/relationships" r:id="rId1"/>
          <a:extLst>
            <a:ext uri="{FF2B5EF4-FFF2-40B4-BE49-F238E27FC236}">
              <a16:creationId xmlns:a16="http://schemas.microsoft.com/office/drawing/2014/main" id="{E1A70FA8-0517-4412-9070-CDFD4FF6FDE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27" name="AutoShape 2" descr="File:">
          <a:hlinkClick xmlns:r="http://schemas.openxmlformats.org/officeDocument/2006/relationships" r:id="rId2"/>
          <a:extLst>
            <a:ext uri="{FF2B5EF4-FFF2-40B4-BE49-F238E27FC236}">
              <a16:creationId xmlns:a16="http://schemas.microsoft.com/office/drawing/2014/main" id="{285FC0D3-5E41-4456-8AA5-592CCDD1A06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28" name="AutoShape 3" descr="File:">
          <a:hlinkClick xmlns:r="http://schemas.openxmlformats.org/officeDocument/2006/relationships" r:id="rId3"/>
          <a:extLst>
            <a:ext uri="{FF2B5EF4-FFF2-40B4-BE49-F238E27FC236}">
              <a16:creationId xmlns:a16="http://schemas.microsoft.com/office/drawing/2014/main" id="{4D36C389-D9E0-4838-86A2-B090BDFB199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29" name="AutoShape 4" descr="File:">
          <a:hlinkClick xmlns:r="http://schemas.openxmlformats.org/officeDocument/2006/relationships" r:id="rId4"/>
          <a:extLst>
            <a:ext uri="{FF2B5EF4-FFF2-40B4-BE49-F238E27FC236}">
              <a16:creationId xmlns:a16="http://schemas.microsoft.com/office/drawing/2014/main" id="{07281B89-A509-4297-880D-9A33EB98FFE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0" name="AutoShape 5" descr="File:">
          <a:hlinkClick xmlns:r="http://schemas.openxmlformats.org/officeDocument/2006/relationships" r:id="rId5"/>
          <a:extLst>
            <a:ext uri="{FF2B5EF4-FFF2-40B4-BE49-F238E27FC236}">
              <a16:creationId xmlns:a16="http://schemas.microsoft.com/office/drawing/2014/main" id="{3282DF90-C0C2-48FF-8AF9-368A38B48B5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893"/>
    <xdr:sp macro="" textlink="">
      <xdr:nvSpPr>
        <xdr:cNvPr id="231" name="AutoShape 6" descr="File:">
          <a:hlinkClick xmlns:r="http://schemas.openxmlformats.org/officeDocument/2006/relationships" r:id="rId6"/>
          <a:extLst>
            <a:ext uri="{FF2B5EF4-FFF2-40B4-BE49-F238E27FC236}">
              <a16:creationId xmlns:a16="http://schemas.microsoft.com/office/drawing/2014/main" id="{6777C276-76C7-4DA6-8EAC-A1A1F8AC39E6}"/>
            </a:ext>
          </a:extLst>
        </xdr:cNvPr>
        <xdr:cNvSpPr>
          <a:spLocks noChangeAspect="1" noChangeArrowheads="1"/>
        </xdr:cNvSpPr>
      </xdr:nvSpPr>
      <xdr:spPr bwMode="auto">
        <a:xfrm>
          <a:off x="1457325" y="119062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32" name="AutoShape 7" descr="File:">
          <a:hlinkClick xmlns:r="http://schemas.openxmlformats.org/officeDocument/2006/relationships" r:id="rId7"/>
          <a:extLst>
            <a:ext uri="{FF2B5EF4-FFF2-40B4-BE49-F238E27FC236}">
              <a16:creationId xmlns:a16="http://schemas.microsoft.com/office/drawing/2014/main" id="{5DCCA6D5-A2D7-48B4-87CE-A469725A534A}"/>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33" name="AutoShape 8" descr="File:">
          <a:hlinkClick xmlns:r="http://schemas.openxmlformats.org/officeDocument/2006/relationships" r:id="rId8"/>
          <a:extLst>
            <a:ext uri="{FF2B5EF4-FFF2-40B4-BE49-F238E27FC236}">
              <a16:creationId xmlns:a16="http://schemas.microsoft.com/office/drawing/2014/main" id="{ECC3829B-EFAB-417D-943A-AB2ED8AB46E4}"/>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4" name="AutoShape 9" descr="File:">
          <a:hlinkClick xmlns:r="http://schemas.openxmlformats.org/officeDocument/2006/relationships" r:id="rId9"/>
          <a:extLst>
            <a:ext uri="{FF2B5EF4-FFF2-40B4-BE49-F238E27FC236}">
              <a16:creationId xmlns:a16="http://schemas.microsoft.com/office/drawing/2014/main" id="{839F08EC-7EC7-4468-8260-26B42D44A41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5" name="AutoShape 10" descr="File:">
          <a:hlinkClick xmlns:r="http://schemas.openxmlformats.org/officeDocument/2006/relationships" r:id="rId10"/>
          <a:extLst>
            <a:ext uri="{FF2B5EF4-FFF2-40B4-BE49-F238E27FC236}">
              <a16:creationId xmlns:a16="http://schemas.microsoft.com/office/drawing/2014/main" id="{FAC4F75E-7443-45D6-9D6A-08E740F81E9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6" name="AutoShape 11" descr="File:">
          <a:hlinkClick xmlns:r="http://schemas.openxmlformats.org/officeDocument/2006/relationships" r:id="rId11"/>
          <a:extLst>
            <a:ext uri="{FF2B5EF4-FFF2-40B4-BE49-F238E27FC236}">
              <a16:creationId xmlns:a16="http://schemas.microsoft.com/office/drawing/2014/main" id="{99BF4F24-26B7-4C8D-9F2E-22ABA285ED8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7" name="AutoShape 12" descr="File:">
          <a:hlinkClick xmlns:r="http://schemas.openxmlformats.org/officeDocument/2006/relationships" r:id="rId12"/>
          <a:extLst>
            <a:ext uri="{FF2B5EF4-FFF2-40B4-BE49-F238E27FC236}">
              <a16:creationId xmlns:a16="http://schemas.microsoft.com/office/drawing/2014/main" id="{28F18365-420E-48C4-A16D-21E604A146A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38" name="AutoShape 13" descr="File:">
          <a:hlinkClick xmlns:r="http://schemas.openxmlformats.org/officeDocument/2006/relationships" r:id="rId13"/>
          <a:extLst>
            <a:ext uri="{FF2B5EF4-FFF2-40B4-BE49-F238E27FC236}">
              <a16:creationId xmlns:a16="http://schemas.microsoft.com/office/drawing/2014/main" id="{7EA9926C-6B2F-43A9-9AA4-BAD6C7E45D91}"/>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9" name="AutoShape 14" descr="File:">
          <a:hlinkClick xmlns:r="http://schemas.openxmlformats.org/officeDocument/2006/relationships" r:id="rId14"/>
          <a:extLst>
            <a:ext uri="{FF2B5EF4-FFF2-40B4-BE49-F238E27FC236}">
              <a16:creationId xmlns:a16="http://schemas.microsoft.com/office/drawing/2014/main" id="{35133779-CFA1-4D4B-AA90-71B429A1FF2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40" name="AutoShape 15" descr="File:">
          <a:hlinkClick xmlns:r="http://schemas.openxmlformats.org/officeDocument/2006/relationships" r:id="rId15"/>
          <a:extLst>
            <a:ext uri="{FF2B5EF4-FFF2-40B4-BE49-F238E27FC236}">
              <a16:creationId xmlns:a16="http://schemas.microsoft.com/office/drawing/2014/main" id="{7D88C07D-479E-4F4F-8B2D-80E4BBE63905}"/>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1" name="AutoShape 16" descr="File:">
          <a:hlinkClick xmlns:r="http://schemas.openxmlformats.org/officeDocument/2006/relationships" r:id="rId16"/>
          <a:extLst>
            <a:ext uri="{FF2B5EF4-FFF2-40B4-BE49-F238E27FC236}">
              <a16:creationId xmlns:a16="http://schemas.microsoft.com/office/drawing/2014/main" id="{CD319790-7B4A-4E83-8C00-DE9B38DF23DB}"/>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2" name="AutoShape 17" descr="File:">
          <a:hlinkClick xmlns:r="http://schemas.openxmlformats.org/officeDocument/2006/relationships" r:id="rId17"/>
          <a:extLst>
            <a:ext uri="{FF2B5EF4-FFF2-40B4-BE49-F238E27FC236}">
              <a16:creationId xmlns:a16="http://schemas.microsoft.com/office/drawing/2014/main" id="{05E88792-78A4-4733-89D1-2DE6D2B7729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3" name="AutoShape 18" descr="File:">
          <a:hlinkClick xmlns:r="http://schemas.openxmlformats.org/officeDocument/2006/relationships" r:id="rId18"/>
          <a:extLst>
            <a:ext uri="{FF2B5EF4-FFF2-40B4-BE49-F238E27FC236}">
              <a16:creationId xmlns:a16="http://schemas.microsoft.com/office/drawing/2014/main" id="{71C66AA3-D350-491A-8153-08E203922F9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4" name="AutoShape 19" descr="File:">
          <a:hlinkClick xmlns:r="http://schemas.openxmlformats.org/officeDocument/2006/relationships" r:id="rId19"/>
          <a:extLst>
            <a:ext uri="{FF2B5EF4-FFF2-40B4-BE49-F238E27FC236}">
              <a16:creationId xmlns:a16="http://schemas.microsoft.com/office/drawing/2014/main" id="{D1CF406B-139A-4E31-8CE7-E0BA6F84C3F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45" name="AutoShape 20" descr="File:">
          <a:hlinkClick xmlns:r="http://schemas.openxmlformats.org/officeDocument/2006/relationships" r:id="rId20"/>
          <a:extLst>
            <a:ext uri="{FF2B5EF4-FFF2-40B4-BE49-F238E27FC236}">
              <a16:creationId xmlns:a16="http://schemas.microsoft.com/office/drawing/2014/main" id="{DEBB7FBA-3A38-4A86-A863-DDA025E5D834}"/>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6" name="AutoShape 21" descr="File:">
          <a:hlinkClick xmlns:r="http://schemas.openxmlformats.org/officeDocument/2006/relationships" r:id="rId21"/>
          <a:extLst>
            <a:ext uri="{FF2B5EF4-FFF2-40B4-BE49-F238E27FC236}">
              <a16:creationId xmlns:a16="http://schemas.microsoft.com/office/drawing/2014/main" id="{A5D6ADAC-98F4-4F9A-BD47-74E2189D7AF1}"/>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7" name="AutoShape 22" descr="File:">
          <a:hlinkClick xmlns:r="http://schemas.openxmlformats.org/officeDocument/2006/relationships" r:id="rId22"/>
          <a:extLst>
            <a:ext uri="{FF2B5EF4-FFF2-40B4-BE49-F238E27FC236}">
              <a16:creationId xmlns:a16="http://schemas.microsoft.com/office/drawing/2014/main" id="{12623A26-CA2F-4124-BBB7-E30B6A59136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8" name="AutoShape 23" descr="File:">
          <a:hlinkClick xmlns:r="http://schemas.openxmlformats.org/officeDocument/2006/relationships" r:id="rId23"/>
          <a:extLst>
            <a:ext uri="{FF2B5EF4-FFF2-40B4-BE49-F238E27FC236}">
              <a16:creationId xmlns:a16="http://schemas.microsoft.com/office/drawing/2014/main" id="{7907FA30-55EE-4851-8F76-B7EB1763C2F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9" name="AutoShape 24" descr="File:">
          <a:hlinkClick xmlns:r="http://schemas.openxmlformats.org/officeDocument/2006/relationships" r:id="rId24"/>
          <a:extLst>
            <a:ext uri="{FF2B5EF4-FFF2-40B4-BE49-F238E27FC236}">
              <a16:creationId xmlns:a16="http://schemas.microsoft.com/office/drawing/2014/main" id="{E56583D5-CD3A-4888-86DD-6F6BE2AC2CE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50" name="AutoShape 25" descr="File:">
          <a:hlinkClick xmlns:r="http://schemas.openxmlformats.org/officeDocument/2006/relationships" r:id="rId25"/>
          <a:extLst>
            <a:ext uri="{FF2B5EF4-FFF2-40B4-BE49-F238E27FC236}">
              <a16:creationId xmlns:a16="http://schemas.microsoft.com/office/drawing/2014/main" id="{9F683D9B-EEE8-4FEF-9079-6ED7B0BBB02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51" name="AutoShape 26" descr="File:">
          <a:hlinkClick xmlns:r="http://schemas.openxmlformats.org/officeDocument/2006/relationships" r:id="rId26"/>
          <a:extLst>
            <a:ext uri="{FF2B5EF4-FFF2-40B4-BE49-F238E27FC236}">
              <a16:creationId xmlns:a16="http://schemas.microsoft.com/office/drawing/2014/main" id="{B4AB8F7E-22C4-4ACA-B4DB-EAB36ECB4B3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52" name="AutoShape 27" descr="File:">
          <a:hlinkClick xmlns:r="http://schemas.openxmlformats.org/officeDocument/2006/relationships" r:id="rId27"/>
          <a:extLst>
            <a:ext uri="{FF2B5EF4-FFF2-40B4-BE49-F238E27FC236}">
              <a16:creationId xmlns:a16="http://schemas.microsoft.com/office/drawing/2014/main" id="{BB669E1D-EFA0-444C-B83D-B2D0635C992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53" name="AutoShape 28" descr="File:">
          <a:hlinkClick xmlns:r="http://schemas.openxmlformats.org/officeDocument/2006/relationships" r:id="rId28"/>
          <a:extLst>
            <a:ext uri="{FF2B5EF4-FFF2-40B4-BE49-F238E27FC236}">
              <a16:creationId xmlns:a16="http://schemas.microsoft.com/office/drawing/2014/main" id="{6FDD0755-FDF1-4014-AF6D-E6CBBF6B128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54" name="AutoShape 1" descr="File:">
          <a:hlinkClick xmlns:r="http://schemas.openxmlformats.org/officeDocument/2006/relationships" r:id="rId1"/>
          <a:extLst>
            <a:ext uri="{FF2B5EF4-FFF2-40B4-BE49-F238E27FC236}">
              <a16:creationId xmlns:a16="http://schemas.microsoft.com/office/drawing/2014/main" id="{0CA3AE70-9744-4C0D-A920-6F9838D401AA}"/>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55" name="AutoShape 2" descr="File:">
          <a:hlinkClick xmlns:r="http://schemas.openxmlformats.org/officeDocument/2006/relationships" r:id="rId2"/>
          <a:extLst>
            <a:ext uri="{FF2B5EF4-FFF2-40B4-BE49-F238E27FC236}">
              <a16:creationId xmlns:a16="http://schemas.microsoft.com/office/drawing/2014/main" id="{0166DA58-3044-4321-8667-50A597AB84B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56" name="AutoShape 3" descr="File:">
          <a:hlinkClick xmlns:r="http://schemas.openxmlformats.org/officeDocument/2006/relationships" r:id="rId3"/>
          <a:extLst>
            <a:ext uri="{FF2B5EF4-FFF2-40B4-BE49-F238E27FC236}">
              <a16:creationId xmlns:a16="http://schemas.microsoft.com/office/drawing/2014/main" id="{EC5FB1D4-6188-4EBA-9448-43EC5C061060}"/>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57" name="AutoShape 4" descr="File:">
          <a:hlinkClick xmlns:r="http://schemas.openxmlformats.org/officeDocument/2006/relationships" r:id="rId4"/>
          <a:extLst>
            <a:ext uri="{FF2B5EF4-FFF2-40B4-BE49-F238E27FC236}">
              <a16:creationId xmlns:a16="http://schemas.microsoft.com/office/drawing/2014/main" id="{A5871731-AB74-4FDF-BE50-42311CB75B99}"/>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58" name="AutoShape 5" descr="File:">
          <a:hlinkClick xmlns:r="http://schemas.openxmlformats.org/officeDocument/2006/relationships" r:id="rId5"/>
          <a:extLst>
            <a:ext uri="{FF2B5EF4-FFF2-40B4-BE49-F238E27FC236}">
              <a16:creationId xmlns:a16="http://schemas.microsoft.com/office/drawing/2014/main" id="{EF0E4100-30FC-4B3A-92F8-05574A41BAA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259" name="AutoShape 6" descr="File:">
          <a:hlinkClick xmlns:r="http://schemas.openxmlformats.org/officeDocument/2006/relationships" r:id="rId6"/>
          <a:extLst>
            <a:ext uri="{FF2B5EF4-FFF2-40B4-BE49-F238E27FC236}">
              <a16:creationId xmlns:a16="http://schemas.microsoft.com/office/drawing/2014/main" id="{C6831E01-E9A5-4008-B338-6BC04AFF7B1F}"/>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60" name="AutoShape 7" descr="File:">
          <a:hlinkClick xmlns:r="http://schemas.openxmlformats.org/officeDocument/2006/relationships" r:id="rId7"/>
          <a:extLst>
            <a:ext uri="{FF2B5EF4-FFF2-40B4-BE49-F238E27FC236}">
              <a16:creationId xmlns:a16="http://schemas.microsoft.com/office/drawing/2014/main" id="{C5DAA356-86DE-45E9-9798-D85FAD0F9A0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61" name="AutoShape 8" descr="File:">
          <a:hlinkClick xmlns:r="http://schemas.openxmlformats.org/officeDocument/2006/relationships" r:id="rId8"/>
          <a:extLst>
            <a:ext uri="{FF2B5EF4-FFF2-40B4-BE49-F238E27FC236}">
              <a16:creationId xmlns:a16="http://schemas.microsoft.com/office/drawing/2014/main" id="{CB99D90B-425D-4194-A485-FAA4C2F7902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62" name="AutoShape 9" descr="File:">
          <a:hlinkClick xmlns:r="http://schemas.openxmlformats.org/officeDocument/2006/relationships" r:id="rId9"/>
          <a:extLst>
            <a:ext uri="{FF2B5EF4-FFF2-40B4-BE49-F238E27FC236}">
              <a16:creationId xmlns:a16="http://schemas.microsoft.com/office/drawing/2014/main" id="{275FCB2A-5040-4FED-B94D-864F87C0EC8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63" name="AutoShape 10" descr="File:">
          <a:hlinkClick xmlns:r="http://schemas.openxmlformats.org/officeDocument/2006/relationships" r:id="rId10"/>
          <a:extLst>
            <a:ext uri="{FF2B5EF4-FFF2-40B4-BE49-F238E27FC236}">
              <a16:creationId xmlns:a16="http://schemas.microsoft.com/office/drawing/2014/main" id="{FF121B06-6883-4DE7-B2C5-F955DF727892}"/>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64" name="AutoShape 11" descr="File:">
          <a:hlinkClick xmlns:r="http://schemas.openxmlformats.org/officeDocument/2006/relationships" r:id="rId11"/>
          <a:extLst>
            <a:ext uri="{FF2B5EF4-FFF2-40B4-BE49-F238E27FC236}">
              <a16:creationId xmlns:a16="http://schemas.microsoft.com/office/drawing/2014/main" id="{0CD437A6-DFA6-4988-AF88-C169C35D820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65" name="AutoShape 12" descr="File:">
          <a:hlinkClick xmlns:r="http://schemas.openxmlformats.org/officeDocument/2006/relationships" r:id="rId12"/>
          <a:extLst>
            <a:ext uri="{FF2B5EF4-FFF2-40B4-BE49-F238E27FC236}">
              <a16:creationId xmlns:a16="http://schemas.microsoft.com/office/drawing/2014/main" id="{9C11EF09-EE9D-4188-8179-A01B956C913A}"/>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66" name="AutoShape 13" descr="File:">
          <a:hlinkClick xmlns:r="http://schemas.openxmlformats.org/officeDocument/2006/relationships" r:id="rId13"/>
          <a:extLst>
            <a:ext uri="{FF2B5EF4-FFF2-40B4-BE49-F238E27FC236}">
              <a16:creationId xmlns:a16="http://schemas.microsoft.com/office/drawing/2014/main" id="{9CB144D0-DEDD-46AB-A7AA-B461EC42D4E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67" name="AutoShape 14" descr="File:">
          <a:hlinkClick xmlns:r="http://schemas.openxmlformats.org/officeDocument/2006/relationships" r:id="rId14"/>
          <a:extLst>
            <a:ext uri="{FF2B5EF4-FFF2-40B4-BE49-F238E27FC236}">
              <a16:creationId xmlns:a16="http://schemas.microsoft.com/office/drawing/2014/main" id="{C7E83256-1C19-4F75-A1D6-DD6F227188C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68" name="AutoShape 15" descr="File:">
          <a:hlinkClick xmlns:r="http://schemas.openxmlformats.org/officeDocument/2006/relationships" r:id="rId15"/>
          <a:extLst>
            <a:ext uri="{FF2B5EF4-FFF2-40B4-BE49-F238E27FC236}">
              <a16:creationId xmlns:a16="http://schemas.microsoft.com/office/drawing/2014/main" id="{FD190916-490C-4ACB-BDA7-8DC88F5B01B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69" name="AutoShape 16" descr="File:">
          <a:hlinkClick xmlns:r="http://schemas.openxmlformats.org/officeDocument/2006/relationships" r:id="rId16"/>
          <a:extLst>
            <a:ext uri="{FF2B5EF4-FFF2-40B4-BE49-F238E27FC236}">
              <a16:creationId xmlns:a16="http://schemas.microsoft.com/office/drawing/2014/main" id="{4DDF827D-32FE-43A3-88B5-5BA39699CE4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70" name="AutoShape 17" descr="File:">
          <a:hlinkClick xmlns:r="http://schemas.openxmlformats.org/officeDocument/2006/relationships" r:id="rId17"/>
          <a:extLst>
            <a:ext uri="{FF2B5EF4-FFF2-40B4-BE49-F238E27FC236}">
              <a16:creationId xmlns:a16="http://schemas.microsoft.com/office/drawing/2014/main" id="{AFC76496-7D67-476D-A584-6EE477E82A7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71" name="AutoShape 18" descr="File:">
          <a:hlinkClick xmlns:r="http://schemas.openxmlformats.org/officeDocument/2006/relationships" r:id="rId18"/>
          <a:extLst>
            <a:ext uri="{FF2B5EF4-FFF2-40B4-BE49-F238E27FC236}">
              <a16:creationId xmlns:a16="http://schemas.microsoft.com/office/drawing/2014/main" id="{6105AF48-5A3C-4FBB-8A93-FD5FC38639A9}"/>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72" name="AutoShape 19" descr="File:">
          <a:hlinkClick xmlns:r="http://schemas.openxmlformats.org/officeDocument/2006/relationships" r:id="rId19"/>
          <a:extLst>
            <a:ext uri="{FF2B5EF4-FFF2-40B4-BE49-F238E27FC236}">
              <a16:creationId xmlns:a16="http://schemas.microsoft.com/office/drawing/2014/main" id="{988383D1-652B-4EE9-AD50-CB7A6C06975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73" name="AutoShape 20" descr="File:">
          <a:hlinkClick xmlns:r="http://schemas.openxmlformats.org/officeDocument/2006/relationships" r:id="rId20"/>
          <a:extLst>
            <a:ext uri="{FF2B5EF4-FFF2-40B4-BE49-F238E27FC236}">
              <a16:creationId xmlns:a16="http://schemas.microsoft.com/office/drawing/2014/main" id="{4DC08F31-AAD8-4E29-A296-DA03F02F0BB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274" name="AutoShape 21" descr="File:">
          <a:hlinkClick xmlns:r="http://schemas.openxmlformats.org/officeDocument/2006/relationships" r:id="rId21"/>
          <a:extLst>
            <a:ext uri="{FF2B5EF4-FFF2-40B4-BE49-F238E27FC236}">
              <a16:creationId xmlns:a16="http://schemas.microsoft.com/office/drawing/2014/main" id="{AD118046-DE44-45D1-A961-764E05E71C0A}"/>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75" name="AutoShape 22" descr="File:">
          <a:hlinkClick xmlns:r="http://schemas.openxmlformats.org/officeDocument/2006/relationships" r:id="rId22"/>
          <a:extLst>
            <a:ext uri="{FF2B5EF4-FFF2-40B4-BE49-F238E27FC236}">
              <a16:creationId xmlns:a16="http://schemas.microsoft.com/office/drawing/2014/main" id="{ADFAA275-8154-4447-9B1F-4E9F261AF8C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76" name="AutoShape 23" descr="File:">
          <a:hlinkClick xmlns:r="http://schemas.openxmlformats.org/officeDocument/2006/relationships" r:id="rId23"/>
          <a:extLst>
            <a:ext uri="{FF2B5EF4-FFF2-40B4-BE49-F238E27FC236}">
              <a16:creationId xmlns:a16="http://schemas.microsoft.com/office/drawing/2014/main" id="{1695C1D8-D1B6-4BB6-8834-A563D296ABF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77" name="AutoShape 24" descr="File:">
          <a:hlinkClick xmlns:r="http://schemas.openxmlformats.org/officeDocument/2006/relationships" r:id="rId24"/>
          <a:extLst>
            <a:ext uri="{FF2B5EF4-FFF2-40B4-BE49-F238E27FC236}">
              <a16:creationId xmlns:a16="http://schemas.microsoft.com/office/drawing/2014/main" id="{B7442860-46C9-41E3-A4FB-869CAD17FA2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78" name="AutoShape 25" descr="File:">
          <a:hlinkClick xmlns:r="http://schemas.openxmlformats.org/officeDocument/2006/relationships" r:id="rId25"/>
          <a:extLst>
            <a:ext uri="{FF2B5EF4-FFF2-40B4-BE49-F238E27FC236}">
              <a16:creationId xmlns:a16="http://schemas.microsoft.com/office/drawing/2014/main" id="{54D078C0-D386-4807-8F9F-65200CE7F3F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79" name="AutoShape 26" descr="File:">
          <a:hlinkClick xmlns:r="http://schemas.openxmlformats.org/officeDocument/2006/relationships" r:id="rId26"/>
          <a:extLst>
            <a:ext uri="{FF2B5EF4-FFF2-40B4-BE49-F238E27FC236}">
              <a16:creationId xmlns:a16="http://schemas.microsoft.com/office/drawing/2014/main" id="{38441659-B48F-49B2-ABBA-6D24C8AB49C7}"/>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80" name="AutoShape 27" descr="File:">
          <a:hlinkClick xmlns:r="http://schemas.openxmlformats.org/officeDocument/2006/relationships" r:id="rId27"/>
          <a:extLst>
            <a:ext uri="{FF2B5EF4-FFF2-40B4-BE49-F238E27FC236}">
              <a16:creationId xmlns:a16="http://schemas.microsoft.com/office/drawing/2014/main" id="{1F15A322-C3A2-4318-BAA3-7A0627DFB2B2}"/>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81" name="AutoShape 28" descr="File:">
          <a:hlinkClick xmlns:r="http://schemas.openxmlformats.org/officeDocument/2006/relationships" r:id="rId28"/>
          <a:extLst>
            <a:ext uri="{FF2B5EF4-FFF2-40B4-BE49-F238E27FC236}">
              <a16:creationId xmlns:a16="http://schemas.microsoft.com/office/drawing/2014/main" id="{1C182EF2-C706-48CD-8316-07D9C9C29AF1}"/>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2" name="AutoShape 1" descr="File:">
          <a:hlinkClick xmlns:r="http://schemas.openxmlformats.org/officeDocument/2006/relationships" r:id="rId1"/>
          <a:extLst>
            <a:ext uri="{FF2B5EF4-FFF2-40B4-BE49-F238E27FC236}">
              <a16:creationId xmlns:a16="http://schemas.microsoft.com/office/drawing/2014/main" id="{F6E32F19-DAB5-4884-850E-F9FA61E1705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3" name="AutoShape 2" descr="File:">
          <a:hlinkClick xmlns:r="http://schemas.openxmlformats.org/officeDocument/2006/relationships" r:id="rId2"/>
          <a:extLst>
            <a:ext uri="{FF2B5EF4-FFF2-40B4-BE49-F238E27FC236}">
              <a16:creationId xmlns:a16="http://schemas.microsoft.com/office/drawing/2014/main" id="{6D7C3FC2-9A76-46C2-AA35-DBC98DE0F0F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4" name="AutoShape 3" descr="File:">
          <a:hlinkClick xmlns:r="http://schemas.openxmlformats.org/officeDocument/2006/relationships" r:id="rId3"/>
          <a:extLst>
            <a:ext uri="{FF2B5EF4-FFF2-40B4-BE49-F238E27FC236}">
              <a16:creationId xmlns:a16="http://schemas.microsoft.com/office/drawing/2014/main" id="{18B0C0FC-8951-40C5-A3A3-DB59A1BD123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5" name="AutoShape 4" descr="File:">
          <a:hlinkClick xmlns:r="http://schemas.openxmlformats.org/officeDocument/2006/relationships" r:id="rId4"/>
          <a:extLst>
            <a:ext uri="{FF2B5EF4-FFF2-40B4-BE49-F238E27FC236}">
              <a16:creationId xmlns:a16="http://schemas.microsoft.com/office/drawing/2014/main" id="{D80FB4B1-229B-444C-A523-3E2F85113E2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6" name="AutoShape 5" descr="File:">
          <a:hlinkClick xmlns:r="http://schemas.openxmlformats.org/officeDocument/2006/relationships" r:id="rId5"/>
          <a:extLst>
            <a:ext uri="{FF2B5EF4-FFF2-40B4-BE49-F238E27FC236}">
              <a16:creationId xmlns:a16="http://schemas.microsoft.com/office/drawing/2014/main" id="{095FCB81-F12E-4A96-96CF-5C52CC1E1D7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7" name="AutoShape 6" descr="File:">
          <a:hlinkClick xmlns:r="http://schemas.openxmlformats.org/officeDocument/2006/relationships" r:id="rId6"/>
          <a:extLst>
            <a:ext uri="{FF2B5EF4-FFF2-40B4-BE49-F238E27FC236}">
              <a16:creationId xmlns:a16="http://schemas.microsoft.com/office/drawing/2014/main" id="{4F521BBF-4720-4475-B517-94FCB9FE839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8" name="AutoShape 7" descr="File:">
          <a:hlinkClick xmlns:r="http://schemas.openxmlformats.org/officeDocument/2006/relationships" r:id="rId7"/>
          <a:extLst>
            <a:ext uri="{FF2B5EF4-FFF2-40B4-BE49-F238E27FC236}">
              <a16:creationId xmlns:a16="http://schemas.microsoft.com/office/drawing/2014/main" id="{F1C42114-9D4D-447D-97C8-94A1564885B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9" name="AutoShape 8" descr="File:">
          <a:hlinkClick xmlns:r="http://schemas.openxmlformats.org/officeDocument/2006/relationships" r:id="rId8"/>
          <a:extLst>
            <a:ext uri="{FF2B5EF4-FFF2-40B4-BE49-F238E27FC236}">
              <a16:creationId xmlns:a16="http://schemas.microsoft.com/office/drawing/2014/main" id="{12817E15-D1E9-4E42-9196-12F9399E382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0" name="AutoShape 9" descr="File:">
          <a:hlinkClick xmlns:r="http://schemas.openxmlformats.org/officeDocument/2006/relationships" r:id="rId9"/>
          <a:extLst>
            <a:ext uri="{FF2B5EF4-FFF2-40B4-BE49-F238E27FC236}">
              <a16:creationId xmlns:a16="http://schemas.microsoft.com/office/drawing/2014/main" id="{6E0C9E4D-C71D-4E89-A2C9-C3CC954BE1A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1" name="AutoShape 10" descr="File:">
          <a:hlinkClick xmlns:r="http://schemas.openxmlformats.org/officeDocument/2006/relationships" r:id="rId10"/>
          <a:extLst>
            <a:ext uri="{FF2B5EF4-FFF2-40B4-BE49-F238E27FC236}">
              <a16:creationId xmlns:a16="http://schemas.microsoft.com/office/drawing/2014/main" id="{38A293F8-FEF2-4D1F-A6A9-15CD9A8AD8B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2" name="AutoShape 11" descr="File:">
          <a:hlinkClick xmlns:r="http://schemas.openxmlformats.org/officeDocument/2006/relationships" r:id="rId11"/>
          <a:extLst>
            <a:ext uri="{FF2B5EF4-FFF2-40B4-BE49-F238E27FC236}">
              <a16:creationId xmlns:a16="http://schemas.microsoft.com/office/drawing/2014/main" id="{1257D5F3-53F3-4865-AB07-00FC4AD4280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3" name="AutoShape 12" descr="File:">
          <a:hlinkClick xmlns:r="http://schemas.openxmlformats.org/officeDocument/2006/relationships" r:id="rId12"/>
          <a:extLst>
            <a:ext uri="{FF2B5EF4-FFF2-40B4-BE49-F238E27FC236}">
              <a16:creationId xmlns:a16="http://schemas.microsoft.com/office/drawing/2014/main" id="{9FE8F29A-62C8-4A3B-8C73-114A2295B6F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4" name="AutoShape 13" descr="File:">
          <a:hlinkClick xmlns:r="http://schemas.openxmlformats.org/officeDocument/2006/relationships" r:id="rId13"/>
          <a:extLst>
            <a:ext uri="{FF2B5EF4-FFF2-40B4-BE49-F238E27FC236}">
              <a16:creationId xmlns:a16="http://schemas.microsoft.com/office/drawing/2014/main" id="{6AA664C9-4DA4-44D9-B37B-D6DB2199FDA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5" name="AutoShape 14" descr="File:">
          <a:hlinkClick xmlns:r="http://schemas.openxmlformats.org/officeDocument/2006/relationships" r:id="rId14"/>
          <a:extLst>
            <a:ext uri="{FF2B5EF4-FFF2-40B4-BE49-F238E27FC236}">
              <a16:creationId xmlns:a16="http://schemas.microsoft.com/office/drawing/2014/main" id="{847CC294-E9D5-483D-A4E0-9C15ED645E1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6" name="AutoShape 15" descr="File:">
          <a:hlinkClick xmlns:r="http://schemas.openxmlformats.org/officeDocument/2006/relationships" r:id="rId15"/>
          <a:extLst>
            <a:ext uri="{FF2B5EF4-FFF2-40B4-BE49-F238E27FC236}">
              <a16:creationId xmlns:a16="http://schemas.microsoft.com/office/drawing/2014/main" id="{2F759771-44DC-43E6-B0F2-718C98825B5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7" name="AutoShape 16" descr="File:">
          <a:hlinkClick xmlns:r="http://schemas.openxmlformats.org/officeDocument/2006/relationships" r:id="rId16"/>
          <a:extLst>
            <a:ext uri="{FF2B5EF4-FFF2-40B4-BE49-F238E27FC236}">
              <a16:creationId xmlns:a16="http://schemas.microsoft.com/office/drawing/2014/main" id="{8EBEBBC6-9100-46F4-9838-E55E07E091A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8" name="AutoShape 17" descr="File:">
          <a:hlinkClick xmlns:r="http://schemas.openxmlformats.org/officeDocument/2006/relationships" r:id="rId17"/>
          <a:extLst>
            <a:ext uri="{FF2B5EF4-FFF2-40B4-BE49-F238E27FC236}">
              <a16:creationId xmlns:a16="http://schemas.microsoft.com/office/drawing/2014/main" id="{463ED482-5545-4E56-9B27-D0AFCB98521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9" name="AutoShape 18" descr="File:">
          <a:hlinkClick xmlns:r="http://schemas.openxmlformats.org/officeDocument/2006/relationships" r:id="rId18"/>
          <a:extLst>
            <a:ext uri="{FF2B5EF4-FFF2-40B4-BE49-F238E27FC236}">
              <a16:creationId xmlns:a16="http://schemas.microsoft.com/office/drawing/2014/main" id="{5D69E29A-4BE3-4215-93F0-81019A8FAF4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0" name="AutoShape 19" descr="File:">
          <a:hlinkClick xmlns:r="http://schemas.openxmlformats.org/officeDocument/2006/relationships" r:id="rId19"/>
          <a:extLst>
            <a:ext uri="{FF2B5EF4-FFF2-40B4-BE49-F238E27FC236}">
              <a16:creationId xmlns:a16="http://schemas.microsoft.com/office/drawing/2014/main" id="{289B9303-92CE-415A-B109-3DF46478488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1" name="AutoShape 20" descr="File:">
          <a:hlinkClick xmlns:r="http://schemas.openxmlformats.org/officeDocument/2006/relationships" r:id="rId20"/>
          <a:extLst>
            <a:ext uri="{FF2B5EF4-FFF2-40B4-BE49-F238E27FC236}">
              <a16:creationId xmlns:a16="http://schemas.microsoft.com/office/drawing/2014/main" id="{68CA4E8D-B12A-4722-BE3C-FFDAF037F3D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2" name="AutoShape 21" descr="File:">
          <a:hlinkClick xmlns:r="http://schemas.openxmlformats.org/officeDocument/2006/relationships" r:id="rId21"/>
          <a:extLst>
            <a:ext uri="{FF2B5EF4-FFF2-40B4-BE49-F238E27FC236}">
              <a16:creationId xmlns:a16="http://schemas.microsoft.com/office/drawing/2014/main" id="{72C72C47-6B8C-4D29-9B38-B0CC97199C6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3" name="AutoShape 22" descr="File:">
          <a:hlinkClick xmlns:r="http://schemas.openxmlformats.org/officeDocument/2006/relationships" r:id="rId22"/>
          <a:extLst>
            <a:ext uri="{FF2B5EF4-FFF2-40B4-BE49-F238E27FC236}">
              <a16:creationId xmlns:a16="http://schemas.microsoft.com/office/drawing/2014/main" id="{42E8B99A-D94C-4AB9-B66A-EAED3CAF42F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4" name="AutoShape 23" descr="File:">
          <a:hlinkClick xmlns:r="http://schemas.openxmlformats.org/officeDocument/2006/relationships" r:id="rId23"/>
          <a:extLst>
            <a:ext uri="{FF2B5EF4-FFF2-40B4-BE49-F238E27FC236}">
              <a16:creationId xmlns:a16="http://schemas.microsoft.com/office/drawing/2014/main" id="{C78D990F-3363-4EF5-9F8B-4F18C1AAEB4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5" name="AutoShape 24" descr="File:">
          <a:hlinkClick xmlns:r="http://schemas.openxmlformats.org/officeDocument/2006/relationships" r:id="rId24"/>
          <a:extLst>
            <a:ext uri="{FF2B5EF4-FFF2-40B4-BE49-F238E27FC236}">
              <a16:creationId xmlns:a16="http://schemas.microsoft.com/office/drawing/2014/main" id="{45BD8D0B-1EC9-4B5A-8E89-17F2C33EA1C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6" name="AutoShape 25" descr="File:">
          <a:hlinkClick xmlns:r="http://schemas.openxmlformats.org/officeDocument/2006/relationships" r:id="rId25"/>
          <a:extLst>
            <a:ext uri="{FF2B5EF4-FFF2-40B4-BE49-F238E27FC236}">
              <a16:creationId xmlns:a16="http://schemas.microsoft.com/office/drawing/2014/main" id="{73FA093C-F3BC-4F84-B584-7A60628B3AC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7" name="AutoShape 26" descr="File:">
          <a:hlinkClick xmlns:r="http://schemas.openxmlformats.org/officeDocument/2006/relationships" r:id="rId26"/>
          <a:extLst>
            <a:ext uri="{FF2B5EF4-FFF2-40B4-BE49-F238E27FC236}">
              <a16:creationId xmlns:a16="http://schemas.microsoft.com/office/drawing/2014/main" id="{917F1F2F-C9C4-45D6-82B0-F8619BDA8FF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8" name="AutoShape 27" descr="File:">
          <a:hlinkClick xmlns:r="http://schemas.openxmlformats.org/officeDocument/2006/relationships" r:id="rId27"/>
          <a:extLst>
            <a:ext uri="{FF2B5EF4-FFF2-40B4-BE49-F238E27FC236}">
              <a16:creationId xmlns:a16="http://schemas.microsoft.com/office/drawing/2014/main" id="{0250A75E-0F58-4903-A62E-2388BDD4F5D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9" name="AutoShape 28" descr="File:">
          <a:hlinkClick xmlns:r="http://schemas.openxmlformats.org/officeDocument/2006/relationships" r:id="rId28"/>
          <a:extLst>
            <a:ext uri="{FF2B5EF4-FFF2-40B4-BE49-F238E27FC236}">
              <a16:creationId xmlns:a16="http://schemas.microsoft.com/office/drawing/2014/main" id="{064E66A4-0BD2-4334-8C14-EA36DD0B43A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10" name="AutoShape 1" descr="File:">
          <a:hlinkClick xmlns:r="http://schemas.openxmlformats.org/officeDocument/2006/relationships" r:id="rId1"/>
          <a:extLst>
            <a:ext uri="{FF2B5EF4-FFF2-40B4-BE49-F238E27FC236}">
              <a16:creationId xmlns:a16="http://schemas.microsoft.com/office/drawing/2014/main" id="{461EA631-8CF5-4061-9C5A-FC3CDCC82997}"/>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11" name="AutoShape 2" descr="File:">
          <a:hlinkClick xmlns:r="http://schemas.openxmlformats.org/officeDocument/2006/relationships" r:id="rId2"/>
          <a:extLst>
            <a:ext uri="{FF2B5EF4-FFF2-40B4-BE49-F238E27FC236}">
              <a16:creationId xmlns:a16="http://schemas.microsoft.com/office/drawing/2014/main" id="{11EF39AC-1217-4914-891E-C017D93B8CC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12" name="AutoShape 3" descr="File:">
          <a:hlinkClick xmlns:r="http://schemas.openxmlformats.org/officeDocument/2006/relationships" r:id="rId3"/>
          <a:extLst>
            <a:ext uri="{FF2B5EF4-FFF2-40B4-BE49-F238E27FC236}">
              <a16:creationId xmlns:a16="http://schemas.microsoft.com/office/drawing/2014/main" id="{BA228328-2380-4A57-8339-6A440FA64E7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13" name="AutoShape 4" descr="File:">
          <a:hlinkClick xmlns:r="http://schemas.openxmlformats.org/officeDocument/2006/relationships" r:id="rId4"/>
          <a:extLst>
            <a:ext uri="{FF2B5EF4-FFF2-40B4-BE49-F238E27FC236}">
              <a16:creationId xmlns:a16="http://schemas.microsoft.com/office/drawing/2014/main" id="{339AE376-56BE-4BCA-B95F-A8E715E8CF7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14" name="AutoShape 5" descr="File:">
          <a:hlinkClick xmlns:r="http://schemas.openxmlformats.org/officeDocument/2006/relationships" r:id="rId5"/>
          <a:extLst>
            <a:ext uri="{FF2B5EF4-FFF2-40B4-BE49-F238E27FC236}">
              <a16:creationId xmlns:a16="http://schemas.microsoft.com/office/drawing/2014/main" id="{068B39F7-24D8-40E9-953C-37C3D8B477A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315" name="AutoShape 6" descr="File:">
          <a:hlinkClick xmlns:r="http://schemas.openxmlformats.org/officeDocument/2006/relationships" r:id="rId6"/>
          <a:extLst>
            <a:ext uri="{FF2B5EF4-FFF2-40B4-BE49-F238E27FC236}">
              <a16:creationId xmlns:a16="http://schemas.microsoft.com/office/drawing/2014/main" id="{4F5F3089-1821-43C2-B50B-6C0CF199600C}"/>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16" name="AutoShape 7" descr="File:">
          <a:hlinkClick xmlns:r="http://schemas.openxmlformats.org/officeDocument/2006/relationships" r:id="rId7"/>
          <a:extLst>
            <a:ext uri="{FF2B5EF4-FFF2-40B4-BE49-F238E27FC236}">
              <a16:creationId xmlns:a16="http://schemas.microsoft.com/office/drawing/2014/main" id="{F1B17954-4ED0-4E5A-827C-72594C25B710}"/>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17" name="AutoShape 8" descr="File:">
          <a:hlinkClick xmlns:r="http://schemas.openxmlformats.org/officeDocument/2006/relationships" r:id="rId8"/>
          <a:extLst>
            <a:ext uri="{FF2B5EF4-FFF2-40B4-BE49-F238E27FC236}">
              <a16:creationId xmlns:a16="http://schemas.microsoft.com/office/drawing/2014/main" id="{00A8FC59-43F5-4FE2-99F9-D325D1580D3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18" name="AutoShape 9" descr="File:">
          <a:hlinkClick xmlns:r="http://schemas.openxmlformats.org/officeDocument/2006/relationships" r:id="rId9"/>
          <a:extLst>
            <a:ext uri="{FF2B5EF4-FFF2-40B4-BE49-F238E27FC236}">
              <a16:creationId xmlns:a16="http://schemas.microsoft.com/office/drawing/2014/main" id="{671BBF9C-CBA2-4D1E-9059-3137D95E4FD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19" name="AutoShape 10" descr="File:">
          <a:hlinkClick xmlns:r="http://schemas.openxmlformats.org/officeDocument/2006/relationships" r:id="rId10"/>
          <a:extLst>
            <a:ext uri="{FF2B5EF4-FFF2-40B4-BE49-F238E27FC236}">
              <a16:creationId xmlns:a16="http://schemas.microsoft.com/office/drawing/2014/main" id="{13029384-7F2E-4819-8456-C80B5E22FC4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0" name="AutoShape 11" descr="File:">
          <a:hlinkClick xmlns:r="http://schemas.openxmlformats.org/officeDocument/2006/relationships" r:id="rId11"/>
          <a:extLst>
            <a:ext uri="{FF2B5EF4-FFF2-40B4-BE49-F238E27FC236}">
              <a16:creationId xmlns:a16="http://schemas.microsoft.com/office/drawing/2014/main" id="{F14CC2CC-E8CC-4100-88B5-C9394F0F823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21" name="AutoShape 12" descr="File:">
          <a:hlinkClick xmlns:r="http://schemas.openxmlformats.org/officeDocument/2006/relationships" r:id="rId12"/>
          <a:extLst>
            <a:ext uri="{FF2B5EF4-FFF2-40B4-BE49-F238E27FC236}">
              <a16:creationId xmlns:a16="http://schemas.microsoft.com/office/drawing/2014/main" id="{11D3271B-E4F0-4D90-9E17-0DB1956A9457}"/>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22" name="AutoShape 13" descr="File:">
          <a:hlinkClick xmlns:r="http://schemas.openxmlformats.org/officeDocument/2006/relationships" r:id="rId13"/>
          <a:extLst>
            <a:ext uri="{FF2B5EF4-FFF2-40B4-BE49-F238E27FC236}">
              <a16:creationId xmlns:a16="http://schemas.microsoft.com/office/drawing/2014/main" id="{B20080A8-6B67-49C1-AD1B-4080AF596E7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3" name="AutoShape 14" descr="File:">
          <a:hlinkClick xmlns:r="http://schemas.openxmlformats.org/officeDocument/2006/relationships" r:id="rId14"/>
          <a:extLst>
            <a:ext uri="{FF2B5EF4-FFF2-40B4-BE49-F238E27FC236}">
              <a16:creationId xmlns:a16="http://schemas.microsoft.com/office/drawing/2014/main" id="{55035461-0A7F-413A-9E76-2E40DD6440C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24" name="AutoShape 15" descr="File:">
          <a:hlinkClick xmlns:r="http://schemas.openxmlformats.org/officeDocument/2006/relationships" r:id="rId15"/>
          <a:extLst>
            <a:ext uri="{FF2B5EF4-FFF2-40B4-BE49-F238E27FC236}">
              <a16:creationId xmlns:a16="http://schemas.microsoft.com/office/drawing/2014/main" id="{2F02CB4C-E430-4225-9E97-50727B9784C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5" name="AutoShape 16" descr="File:">
          <a:hlinkClick xmlns:r="http://schemas.openxmlformats.org/officeDocument/2006/relationships" r:id="rId16"/>
          <a:extLst>
            <a:ext uri="{FF2B5EF4-FFF2-40B4-BE49-F238E27FC236}">
              <a16:creationId xmlns:a16="http://schemas.microsoft.com/office/drawing/2014/main" id="{E7F4BAB9-C3D0-49AF-9762-F4F68B4644B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6" name="AutoShape 17" descr="File:">
          <a:hlinkClick xmlns:r="http://schemas.openxmlformats.org/officeDocument/2006/relationships" r:id="rId17"/>
          <a:extLst>
            <a:ext uri="{FF2B5EF4-FFF2-40B4-BE49-F238E27FC236}">
              <a16:creationId xmlns:a16="http://schemas.microsoft.com/office/drawing/2014/main" id="{20596D16-1C84-484B-818F-F4A1842C301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27" name="AutoShape 18" descr="File:">
          <a:hlinkClick xmlns:r="http://schemas.openxmlformats.org/officeDocument/2006/relationships" r:id="rId18"/>
          <a:extLst>
            <a:ext uri="{FF2B5EF4-FFF2-40B4-BE49-F238E27FC236}">
              <a16:creationId xmlns:a16="http://schemas.microsoft.com/office/drawing/2014/main" id="{0BF2FFF4-0801-4B05-BBA0-DAB00F5EAF97}"/>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8" name="AutoShape 19" descr="File:">
          <a:hlinkClick xmlns:r="http://schemas.openxmlformats.org/officeDocument/2006/relationships" r:id="rId19"/>
          <a:extLst>
            <a:ext uri="{FF2B5EF4-FFF2-40B4-BE49-F238E27FC236}">
              <a16:creationId xmlns:a16="http://schemas.microsoft.com/office/drawing/2014/main" id="{D7AFA288-AD4D-46B9-993F-F7A8A93672D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29" name="AutoShape 20" descr="File:">
          <a:hlinkClick xmlns:r="http://schemas.openxmlformats.org/officeDocument/2006/relationships" r:id="rId20"/>
          <a:extLst>
            <a:ext uri="{FF2B5EF4-FFF2-40B4-BE49-F238E27FC236}">
              <a16:creationId xmlns:a16="http://schemas.microsoft.com/office/drawing/2014/main" id="{60FD99D7-584B-4ADC-ADF7-71F4F842E54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330" name="AutoShape 21" descr="File:">
          <a:hlinkClick xmlns:r="http://schemas.openxmlformats.org/officeDocument/2006/relationships" r:id="rId21"/>
          <a:extLst>
            <a:ext uri="{FF2B5EF4-FFF2-40B4-BE49-F238E27FC236}">
              <a16:creationId xmlns:a16="http://schemas.microsoft.com/office/drawing/2014/main" id="{DAC3CDB3-DA00-46D6-98C1-48D0DD66D715}"/>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31" name="AutoShape 22" descr="File:">
          <a:hlinkClick xmlns:r="http://schemas.openxmlformats.org/officeDocument/2006/relationships" r:id="rId22"/>
          <a:extLst>
            <a:ext uri="{FF2B5EF4-FFF2-40B4-BE49-F238E27FC236}">
              <a16:creationId xmlns:a16="http://schemas.microsoft.com/office/drawing/2014/main" id="{9DF9D503-444D-491D-9785-E164F675B4A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32" name="AutoShape 23" descr="File:">
          <a:hlinkClick xmlns:r="http://schemas.openxmlformats.org/officeDocument/2006/relationships" r:id="rId23"/>
          <a:extLst>
            <a:ext uri="{FF2B5EF4-FFF2-40B4-BE49-F238E27FC236}">
              <a16:creationId xmlns:a16="http://schemas.microsoft.com/office/drawing/2014/main" id="{A8E1A7D8-93CA-47A9-A2DE-9DC6AC9ED78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33" name="AutoShape 24" descr="File:">
          <a:hlinkClick xmlns:r="http://schemas.openxmlformats.org/officeDocument/2006/relationships" r:id="rId24"/>
          <a:extLst>
            <a:ext uri="{FF2B5EF4-FFF2-40B4-BE49-F238E27FC236}">
              <a16:creationId xmlns:a16="http://schemas.microsoft.com/office/drawing/2014/main" id="{A3639AFA-79B8-4E82-B867-D5AE5A2160F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4" name="AutoShape 25" descr="File:">
          <a:hlinkClick xmlns:r="http://schemas.openxmlformats.org/officeDocument/2006/relationships" r:id="rId25"/>
          <a:extLst>
            <a:ext uri="{FF2B5EF4-FFF2-40B4-BE49-F238E27FC236}">
              <a16:creationId xmlns:a16="http://schemas.microsoft.com/office/drawing/2014/main" id="{C41E8A7E-83F6-4CCE-918B-62F0FBEC1E8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5" name="AutoShape 26" descr="File:">
          <a:hlinkClick xmlns:r="http://schemas.openxmlformats.org/officeDocument/2006/relationships" r:id="rId26"/>
          <a:extLst>
            <a:ext uri="{FF2B5EF4-FFF2-40B4-BE49-F238E27FC236}">
              <a16:creationId xmlns:a16="http://schemas.microsoft.com/office/drawing/2014/main" id="{76501F73-FA1C-42C7-9948-472D358AD21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6" name="AutoShape 27" descr="File:">
          <a:hlinkClick xmlns:r="http://schemas.openxmlformats.org/officeDocument/2006/relationships" r:id="rId27"/>
          <a:extLst>
            <a:ext uri="{FF2B5EF4-FFF2-40B4-BE49-F238E27FC236}">
              <a16:creationId xmlns:a16="http://schemas.microsoft.com/office/drawing/2014/main" id="{92FCE39D-39B0-4868-ABA5-57912522FFCD}"/>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37" name="AutoShape 28" descr="File:">
          <a:hlinkClick xmlns:r="http://schemas.openxmlformats.org/officeDocument/2006/relationships" r:id="rId28"/>
          <a:extLst>
            <a:ext uri="{FF2B5EF4-FFF2-40B4-BE49-F238E27FC236}">
              <a16:creationId xmlns:a16="http://schemas.microsoft.com/office/drawing/2014/main" id="{DE832E3C-78C8-44C1-B9EC-B934CCADBD3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8" name="AutoShape 1" descr="File:">
          <a:hlinkClick xmlns:r="http://schemas.openxmlformats.org/officeDocument/2006/relationships" r:id="rId1"/>
          <a:extLst>
            <a:ext uri="{FF2B5EF4-FFF2-40B4-BE49-F238E27FC236}">
              <a16:creationId xmlns:a16="http://schemas.microsoft.com/office/drawing/2014/main" id="{818C56C2-8E3B-4D19-A347-CE801BE9515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39" name="AutoShape 2" descr="File:">
          <a:hlinkClick xmlns:r="http://schemas.openxmlformats.org/officeDocument/2006/relationships" r:id="rId2"/>
          <a:extLst>
            <a:ext uri="{FF2B5EF4-FFF2-40B4-BE49-F238E27FC236}">
              <a16:creationId xmlns:a16="http://schemas.microsoft.com/office/drawing/2014/main" id="{A7AA023F-CAAD-4D7C-BCD8-F5F2DCF5CD70}"/>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40" name="AutoShape 3" descr="File:">
          <a:hlinkClick xmlns:r="http://schemas.openxmlformats.org/officeDocument/2006/relationships" r:id="rId3"/>
          <a:extLst>
            <a:ext uri="{FF2B5EF4-FFF2-40B4-BE49-F238E27FC236}">
              <a16:creationId xmlns:a16="http://schemas.microsoft.com/office/drawing/2014/main" id="{89BFC976-49A5-4028-B167-6763A0B63EB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41" name="AutoShape 4" descr="File:">
          <a:hlinkClick xmlns:r="http://schemas.openxmlformats.org/officeDocument/2006/relationships" r:id="rId4"/>
          <a:extLst>
            <a:ext uri="{FF2B5EF4-FFF2-40B4-BE49-F238E27FC236}">
              <a16:creationId xmlns:a16="http://schemas.microsoft.com/office/drawing/2014/main" id="{D13C523F-0439-4FF9-86EC-2B4709E24DC8}"/>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42" name="AutoShape 5" descr="File:">
          <a:hlinkClick xmlns:r="http://schemas.openxmlformats.org/officeDocument/2006/relationships" r:id="rId5"/>
          <a:extLst>
            <a:ext uri="{FF2B5EF4-FFF2-40B4-BE49-F238E27FC236}">
              <a16:creationId xmlns:a16="http://schemas.microsoft.com/office/drawing/2014/main" id="{A3B28395-F35C-45D4-A44D-A5BF246A63B4}"/>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343" name="AutoShape 6" descr="File:">
          <a:hlinkClick xmlns:r="http://schemas.openxmlformats.org/officeDocument/2006/relationships" r:id="rId6"/>
          <a:extLst>
            <a:ext uri="{FF2B5EF4-FFF2-40B4-BE49-F238E27FC236}">
              <a16:creationId xmlns:a16="http://schemas.microsoft.com/office/drawing/2014/main" id="{3201368B-3EFC-4953-8EA8-AB4FFDD40910}"/>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44" name="AutoShape 7" descr="File:">
          <a:hlinkClick xmlns:r="http://schemas.openxmlformats.org/officeDocument/2006/relationships" r:id="rId7"/>
          <a:extLst>
            <a:ext uri="{FF2B5EF4-FFF2-40B4-BE49-F238E27FC236}">
              <a16:creationId xmlns:a16="http://schemas.microsoft.com/office/drawing/2014/main" id="{7724C125-73A0-4B9C-840F-31045EE89A6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45" name="AutoShape 8" descr="File:">
          <a:hlinkClick xmlns:r="http://schemas.openxmlformats.org/officeDocument/2006/relationships" r:id="rId8"/>
          <a:extLst>
            <a:ext uri="{FF2B5EF4-FFF2-40B4-BE49-F238E27FC236}">
              <a16:creationId xmlns:a16="http://schemas.microsoft.com/office/drawing/2014/main" id="{9307B9BF-0AF7-4EFB-9CF0-8B431CA86CE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46" name="AutoShape 9" descr="File:">
          <a:hlinkClick xmlns:r="http://schemas.openxmlformats.org/officeDocument/2006/relationships" r:id="rId9"/>
          <a:extLst>
            <a:ext uri="{FF2B5EF4-FFF2-40B4-BE49-F238E27FC236}">
              <a16:creationId xmlns:a16="http://schemas.microsoft.com/office/drawing/2014/main" id="{56A7A02C-2C02-4F52-9BF7-F76EC28A839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47" name="AutoShape 10" descr="File:">
          <a:hlinkClick xmlns:r="http://schemas.openxmlformats.org/officeDocument/2006/relationships" r:id="rId10"/>
          <a:extLst>
            <a:ext uri="{FF2B5EF4-FFF2-40B4-BE49-F238E27FC236}">
              <a16:creationId xmlns:a16="http://schemas.microsoft.com/office/drawing/2014/main" id="{725D212D-04D6-41CB-9058-5162F8D56D3A}"/>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48" name="AutoShape 11" descr="File:">
          <a:hlinkClick xmlns:r="http://schemas.openxmlformats.org/officeDocument/2006/relationships" r:id="rId11"/>
          <a:extLst>
            <a:ext uri="{FF2B5EF4-FFF2-40B4-BE49-F238E27FC236}">
              <a16:creationId xmlns:a16="http://schemas.microsoft.com/office/drawing/2014/main" id="{1C76E79D-2918-4E25-903E-78B4152F8E3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49" name="AutoShape 12" descr="File:">
          <a:hlinkClick xmlns:r="http://schemas.openxmlformats.org/officeDocument/2006/relationships" r:id="rId12"/>
          <a:extLst>
            <a:ext uri="{FF2B5EF4-FFF2-40B4-BE49-F238E27FC236}">
              <a16:creationId xmlns:a16="http://schemas.microsoft.com/office/drawing/2014/main" id="{84BA648E-6F87-4D7B-9897-C6160B64C859}"/>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50" name="AutoShape 13" descr="File:">
          <a:hlinkClick xmlns:r="http://schemas.openxmlformats.org/officeDocument/2006/relationships" r:id="rId13"/>
          <a:extLst>
            <a:ext uri="{FF2B5EF4-FFF2-40B4-BE49-F238E27FC236}">
              <a16:creationId xmlns:a16="http://schemas.microsoft.com/office/drawing/2014/main" id="{58405EB3-5AD1-48D2-BA0C-EA79C821884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1" name="AutoShape 14" descr="File:">
          <a:hlinkClick xmlns:r="http://schemas.openxmlformats.org/officeDocument/2006/relationships" r:id="rId14"/>
          <a:extLst>
            <a:ext uri="{FF2B5EF4-FFF2-40B4-BE49-F238E27FC236}">
              <a16:creationId xmlns:a16="http://schemas.microsoft.com/office/drawing/2014/main" id="{7CD2E67C-EC6F-4616-B4BF-CC182230809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52" name="AutoShape 15" descr="File:">
          <a:hlinkClick xmlns:r="http://schemas.openxmlformats.org/officeDocument/2006/relationships" r:id="rId15"/>
          <a:extLst>
            <a:ext uri="{FF2B5EF4-FFF2-40B4-BE49-F238E27FC236}">
              <a16:creationId xmlns:a16="http://schemas.microsoft.com/office/drawing/2014/main" id="{89245A83-236B-4571-BA41-64709C30F7D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3" name="AutoShape 16" descr="File:">
          <a:hlinkClick xmlns:r="http://schemas.openxmlformats.org/officeDocument/2006/relationships" r:id="rId16"/>
          <a:extLst>
            <a:ext uri="{FF2B5EF4-FFF2-40B4-BE49-F238E27FC236}">
              <a16:creationId xmlns:a16="http://schemas.microsoft.com/office/drawing/2014/main" id="{E0D6DE8F-09EF-4503-9F9E-799BC1DA9FB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4" name="AutoShape 17" descr="File:">
          <a:hlinkClick xmlns:r="http://schemas.openxmlformats.org/officeDocument/2006/relationships" r:id="rId17"/>
          <a:extLst>
            <a:ext uri="{FF2B5EF4-FFF2-40B4-BE49-F238E27FC236}">
              <a16:creationId xmlns:a16="http://schemas.microsoft.com/office/drawing/2014/main" id="{FE0DD3BF-335E-4BE3-B47E-44EEC10EDFF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55" name="AutoShape 18" descr="File:">
          <a:hlinkClick xmlns:r="http://schemas.openxmlformats.org/officeDocument/2006/relationships" r:id="rId18"/>
          <a:extLst>
            <a:ext uri="{FF2B5EF4-FFF2-40B4-BE49-F238E27FC236}">
              <a16:creationId xmlns:a16="http://schemas.microsoft.com/office/drawing/2014/main" id="{13C9957A-5CE8-4AF0-ADAB-6E63BA534C2C}"/>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6" name="AutoShape 19" descr="File:">
          <a:hlinkClick xmlns:r="http://schemas.openxmlformats.org/officeDocument/2006/relationships" r:id="rId19"/>
          <a:extLst>
            <a:ext uri="{FF2B5EF4-FFF2-40B4-BE49-F238E27FC236}">
              <a16:creationId xmlns:a16="http://schemas.microsoft.com/office/drawing/2014/main" id="{6C7BC2A3-1E66-4191-A954-B90979FBF88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57" name="AutoShape 20" descr="File:">
          <a:hlinkClick xmlns:r="http://schemas.openxmlformats.org/officeDocument/2006/relationships" r:id="rId20"/>
          <a:extLst>
            <a:ext uri="{FF2B5EF4-FFF2-40B4-BE49-F238E27FC236}">
              <a16:creationId xmlns:a16="http://schemas.microsoft.com/office/drawing/2014/main" id="{90E3500B-90EB-41D6-B071-515101B682D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358" name="AutoShape 21" descr="File:">
          <a:hlinkClick xmlns:r="http://schemas.openxmlformats.org/officeDocument/2006/relationships" r:id="rId21"/>
          <a:extLst>
            <a:ext uri="{FF2B5EF4-FFF2-40B4-BE49-F238E27FC236}">
              <a16:creationId xmlns:a16="http://schemas.microsoft.com/office/drawing/2014/main" id="{2E7AEFB5-4AA2-4557-9945-803119D9AED4}"/>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9" name="AutoShape 22" descr="File:">
          <a:hlinkClick xmlns:r="http://schemas.openxmlformats.org/officeDocument/2006/relationships" r:id="rId22"/>
          <a:extLst>
            <a:ext uri="{FF2B5EF4-FFF2-40B4-BE49-F238E27FC236}">
              <a16:creationId xmlns:a16="http://schemas.microsoft.com/office/drawing/2014/main" id="{C315122A-6E28-4AB2-92C9-A268F459D0B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60" name="AutoShape 23" descr="File:">
          <a:hlinkClick xmlns:r="http://schemas.openxmlformats.org/officeDocument/2006/relationships" r:id="rId23"/>
          <a:extLst>
            <a:ext uri="{FF2B5EF4-FFF2-40B4-BE49-F238E27FC236}">
              <a16:creationId xmlns:a16="http://schemas.microsoft.com/office/drawing/2014/main" id="{99C68A04-57E8-4E4B-8B67-C35769D75FA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61" name="AutoShape 24" descr="File:">
          <a:hlinkClick xmlns:r="http://schemas.openxmlformats.org/officeDocument/2006/relationships" r:id="rId24"/>
          <a:extLst>
            <a:ext uri="{FF2B5EF4-FFF2-40B4-BE49-F238E27FC236}">
              <a16:creationId xmlns:a16="http://schemas.microsoft.com/office/drawing/2014/main" id="{C7DEFC74-BAB1-4B82-AC1C-B7CF6925CE34}"/>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62" name="AutoShape 25" descr="File:">
          <a:hlinkClick xmlns:r="http://schemas.openxmlformats.org/officeDocument/2006/relationships" r:id="rId25"/>
          <a:extLst>
            <a:ext uri="{FF2B5EF4-FFF2-40B4-BE49-F238E27FC236}">
              <a16:creationId xmlns:a16="http://schemas.microsoft.com/office/drawing/2014/main" id="{7691BCE4-F412-4810-B10C-4DF36B5F968D}"/>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63" name="AutoShape 26" descr="File:">
          <a:hlinkClick xmlns:r="http://schemas.openxmlformats.org/officeDocument/2006/relationships" r:id="rId26"/>
          <a:extLst>
            <a:ext uri="{FF2B5EF4-FFF2-40B4-BE49-F238E27FC236}">
              <a16:creationId xmlns:a16="http://schemas.microsoft.com/office/drawing/2014/main" id="{2A557C55-37FE-47A8-BF13-D005FD272F0D}"/>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64" name="AutoShape 27" descr="File:">
          <a:hlinkClick xmlns:r="http://schemas.openxmlformats.org/officeDocument/2006/relationships" r:id="rId27"/>
          <a:extLst>
            <a:ext uri="{FF2B5EF4-FFF2-40B4-BE49-F238E27FC236}">
              <a16:creationId xmlns:a16="http://schemas.microsoft.com/office/drawing/2014/main" id="{540C4C82-493D-475B-88E7-275EF777A843}"/>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65" name="AutoShape 28" descr="File:">
          <a:hlinkClick xmlns:r="http://schemas.openxmlformats.org/officeDocument/2006/relationships" r:id="rId28"/>
          <a:extLst>
            <a:ext uri="{FF2B5EF4-FFF2-40B4-BE49-F238E27FC236}">
              <a16:creationId xmlns:a16="http://schemas.microsoft.com/office/drawing/2014/main" id="{B9E78565-3EB5-46A3-8E63-D4E326A8A61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66" name="AutoShape 1" descr="File:">
          <a:hlinkClick xmlns:r="http://schemas.openxmlformats.org/officeDocument/2006/relationships" r:id="rId1"/>
          <a:extLst>
            <a:ext uri="{FF2B5EF4-FFF2-40B4-BE49-F238E27FC236}">
              <a16:creationId xmlns:a16="http://schemas.microsoft.com/office/drawing/2014/main" id="{88ADE231-5E0C-41DA-9519-4C68A19D82AD}"/>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67" name="AutoShape 2" descr="File:">
          <a:hlinkClick xmlns:r="http://schemas.openxmlformats.org/officeDocument/2006/relationships" r:id="rId2"/>
          <a:extLst>
            <a:ext uri="{FF2B5EF4-FFF2-40B4-BE49-F238E27FC236}">
              <a16:creationId xmlns:a16="http://schemas.microsoft.com/office/drawing/2014/main" id="{3DF1F699-A8F5-4DF8-8412-5C5CCA4A400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68" name="AutoShape 3" descr="File:">
          <a:hlinkClick xmlns:r="http://schemas.openxmlformats.org/officeDocument/2006/relationships" r:id="rId3"/>
          <a:extLst>
            <a:ext uri="{FF2B5EF4-FFF2-40B4-BE49-F238E27FC236}">
              <a16:creationId xmlns:a16="http://schemas.microsoft.com/office/drawing/2014/main" id="{9A307A5C-16E7-41FA-AA6D-855ADE8CBE7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69" name="AutoShape 4" descr="File:">
          <a:hlinkClick xmlns:r="http://schemas.openxmlformats.org/officeDocument/2006/relationships" r:id="rId4"/>
          <a:extLst>
            <a:ext uri="{FF2B5EF4-FFF2-40B4-BE49-F238E27FC236}">
              <a16:creationId xmlns:a16="http://schemas.microsoft.com/office/drawing/2014/main" id="{68ACC7EE-AEEF-4D83-8A0D-3F8F7FA853B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0" name="AutoShape 5" descr="File:">
          <a:hlinkClick xmlns:r="http://schemas.openxmlformats.org/officeDocument/2006/relationships" r:id="rId5"/>
          <a:extLst>
            <a:ext uri="{FF2B5EF4-FFF2-40B4-BE49-F238E27FC236}">
              <a16:creationId xmlns:a16="http://schemas.microsoft.com/office/drawing/2014/main" id="{F956E464-85E3-43A3-8AD5-B88389C19FF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065"/>
    <xdr:sp macro="" textlink="">
      <xdr:nvSpPr>
        <xdr:cNvPr id="371" name="AutoShape 6" descr="File:">
          <a:hlinkClick xmlns:r="http://schemas.openxmlformats.org/officeDocument/2006/relationships" r:id="rId6"/>
          <a:extLst>
            <a:ext uri="{FF2B5EF4-FFF2-40B4-BE49-F238E27FC236}">
              <a16:creationId xmlns:a16="http://schemas.microsoft.com/office/drawing/2014/main" id="{654E66D3-9CA4-4B6D-852B-BDE37DABAF37}"/>
            </a:ext>
          </a:extLst>
        </xdr:cNvPr>
        <xdr:cNvSpPr>
          <a:spLocks noChangeAspect="1" noChangeArrowheads="1"/>
        </xdr:cNvSpPr>
      </xdr:nvSpPr>
      <xdr:spPr bwMode="auto">
        <a:xfrm>
          <a:off x="1457325" y="1190625"/>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72" name="AutoShape 7" descr="File:">
          <a:hlinkClick xmlns:r="http://schemas.openxmlformats.org/officeDocument/2006/relationships" r:id="rId7"/>
          <a:extLst>
            <a:ext uri="{FF2B5EF4-FFF2-40B4-BE49-F238E27FC236}">
              <a16:creationId xmlns:a16="http://schemas.microsoft.com/office/drawing/2014/main" id="{17E2E564-09A2-42F0-B951-785747271963}"/>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73" name="AutoShape 8" descr="File:">
          <a:hlinkClick xmlns:r="http://schemas.openxmlformats.org/officeDocument/2006/relationships" r:id="rId8"/>
          <a:extLst>
            <a:ext uri="{FF2B5EF4-FFF2-40B4-BE49-F238E27FC236}">
              <a16:creationId xmlns:a16="http://schemas.microsoft.com/office/drawing/2014/main" id="{E4306727-2E98-464A-A5D9-8B097A74AB37}"/>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4" name="AutoShape 9" descr="File:">
          <a:hlinkClick xmlns:r="http://schemas.openxmlformats.org/officeDocument/2006/relationships" r:id="rId9"/>
          <a:extLst>
            <a:ext uri="{FF2B5EF4-FFF2-40B4-BE49-F238E27FC236}">
              <a16:creationId xmlns:a16="http://schemas.microsoft.com/office/drawing/2014/main" id="{D37B8737-5EC1-4EF7-B7C4-9118FBACCED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5" name="AutoShape 10" descr="File:">
          <a:hlinkClick xmlns:r="http://schemas.openxmlformats.org/officeDocument/2006/relationships" r:id="rId10"/>
          <a:extLst>
            <a:ext uri="{FF2B5EF4-FFF2-40B4-BE49-F238E27FC236}">
              <a16:creationId xmlns:a16="http://schemas.microsoft.com/office/drawing/2014/main" id="{8952A30F-1AC4-46CC-BC14-C2D24C41693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6" name="AutoShape 11" descr="File:">
          <a:hlinkClick xmlns:r="http://schemas.openxmlformats.org/officeDocument/2006/relationships" r:id="rId11"/>
          <a:extLst>
            <a:ext uri="{FF2B5EF4-FFF2-40B4-BE49-F238E27FC236}">
              <a16:creationId xmlns:a16="http://schemas.microsoft.com/office/drawing/2014/main" id="{3CF618A4-7BED-44A3-9F61-0E56CCA996E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7" name="AutoShape 12" descr="File:">
          <a:hlinkClick xmlns:r="http://schemas.openxmlformats.org/officeDocument/2006/relationships" r:id="rId12"/>
          <a:extLst>
            <a:ext uri="{FF2B5EF4-FFF2-40B4-BE49-F238E27FC236}">
              <a16:creationId xmlns:a16="http://schemas.microsoft.com/office/drawing/2014/main" id="{2E852184-9F0B-4A83-8825-2D8ED68B003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78" name="AutoShape 13" descr="File:">
          <a:hlinkClick xmlns:r="http://schemas.openxmlformats.org/officeDocument/2006/relationships" r:id="rId13"/>
          <a:extLst>
            <a:ext uri="{FF2B5EF4-FFF2-40B4-BE49-F238E27FC236}">
              <a16:creationId xmlns:a16="http://schemas.microsoft.com/office/drawing/2014/main" id="{8EB38F6E-8B1A-40A1-804A-B26BDEA89E25}"/>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9" name="AutoShape 14" descr="File:">
          <a:hlinkClick xmlns:r="http://schemas.openxmlformats.org/officeDocument/2006/relationships" r:id="rId14"/>
          <a:extLst>
            <a:ext uri="{FF2B5EF4-FFF2-40B4-BE49-F238E27FC236}">
              <a16:creationId xmlns:a16="http://schemas.microsoft.com/office/drawing/2014/main" id="{5A0BC89B-6835-45C6-9669-54D3D31EE01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80" name="AutoShape 15" descr="File:">
          <a:hlinkClick xmlns:r="http://schemas.openxmlformats.org/officeDocument/2006/relationships" r:id="rId15"/>
          <a:extLst>
            <a:ext uri="{FF2B5EF4-FFF2-40B4-BE49-F238E27FC236}">
              <a16:creationId xmlns:a16="http://schemas.microsoft.com/office/drawing/2014/main" id="{04404F5D-63D6-466B-A84D-083508F3F34A}"/>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1" name="AutoShape 16" descr="File:">
          <a:hlinkClick xmlns:r="http://schemas.openxmlformats.org/officeDocument/2006/relationships" r:id="rId16"/>
          <a:extLst>
            <a:ext uri="{FF2B5EF4-FFF2-40B4-BE49-F238E27FC236}">
              <a16:creationId xmlns:a16="http://schemas.microsoft.com/office/drawing/2014/main" id="{CF199AED-F4BD-46D6-8EFB-BBC55AE961A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2" name="AutoShape 17" descr="File:">
          <a:hlinkClick xmlns:r="http://schemas.openxmlformats.org/officeDocument/2006/relationships" r:id="rId17"/>
          <a:extLst>
            <a:ext uri="{FF2B5EF4-FFF2-40B4-BE49-F238E27FC236}">
              <a16:creationId xmlns:a16="http://schemas.microsoft.com/office/drawing/2014/main" id="{2248CB89-4683-478D-BDBE-624973EAF88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3" name="AutoShape 18" descr="File:">
          <a:hlinkClick xmlns:r="http://schemas.openxmlformats.org/officeDocument/2006/relationships" r:id="rId18"/>
          <a:extLst>
            <a:ext uri="{FF2B5EF4-FFF2-40B4-BE49-F238E27FC236}">
              <a16:creationId xmlns:a16="http://schemas.microsoft.com/office/drawing/2014/main" id="{476E9E25-6028-481A-9237-37B9BF8122B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4" name="AutoShape 19" descr="File:">
          <a:hlinkClick xmlns:r="http://schemas.openxmlformats.org/officeDocument/2006/relationships" r:id="rId19"/>
          <a:extLst>
            <a:ext uri="{FF2B5EF4-FFF2-40B4-BE49-F238E27FC236}">
              <a16:creationId xmlns:a16="http://schemas.microsoft.com/office/drawing/2014/main" id="{2457C876-5FE6-45B8-9B63-385B49C26F9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85" name="AutoShape 20" descr="File:">
          <a:hlinkClick xmlns:r="http://schemas.openxmlformats.org/officeDocument/2006/relationships" r:id="rId20"/>
          <a:extLst>
            <a:ext uri="{FF2B5EF4-FFF2-40B4-BE49-F238E27FC236}">
              <a16:creationId xmlns:a16="http://schemas.microsoft.com/office/drawing/2014/main" id="{9D1C44CE-566C-4DCC-96FB-8D6188DB00FE}"/>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6" name="AutoShape 21" descr="File:">
          <a:hlinkClick xmlns:r="http://schemas.openxmlformats.org/officeDocument/2006/relationships" r:id="rId21"/>
          <a:extLst>
            <a:ext uri="{FF2B5EF4-FFF2-40B4-BE49-F238E27FC236}">
              <a16:creationId xmlns:a16="http://schemas.microsoft.com/office/drawing/2014/main" id="{45B57238-31A2-4AB4-BF4D-6215BFE6C84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7" name="AutoShape 22" descr="File:">
          <a:hlinkClick xmlns:r="http://schemas.openxmlformats.org/officeDocument/2006/relationships" r:id="rId22"/>
          <a:extLst>
            <a:ext uri="{FF2B5EF4-FFF2-40B4-BE49-F238E27FC236}">
              <a16:creationId xmlns:a16="http://schemas.microsoft.com/office/drawing/2014/main" id="{7B3C1677-95D9-4BDB-8751-4205FAF8519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8" name="AutoShape 23" descr="File:">
          <a:hlinkClick xmlns:r="http://schemas.openxmlformats.org/officeDocument/2006/relationships" r:id="rId23"/>
          <a:extLst>
            <a:ext uri="{FF2B5EF4-FFF2-40B4-BE49-F238E27FC236}">
              <a16:creationId xmlns:a16="http://schemas.microsoft.com/office/drawing/2014/main" id="{843FFDDA-0BB2-43BE-95E6-D26E816F34C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9" name="AutoShape 24" descr="File:">
          <a:hlinkClick xmlns:r="http://schemas.openxmlformats.org/officeDocument/2006/relationships" r:id="rId24"/>
          <a:extLst>
            <a:ext uri="{FF2B5EF4-FFF2-40B4-BE49-F238E27FC236}">
              <a16:creationId xmlns:a16="http://schemas.microsoft.com/office/drawing/2014/main" id="{B979AED7-1C03-49EC-B681-93B4CD9867D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90" name="AutoShape 25" descr="File:">
          <a:hlinkClick xmlns:r="http://schemas.openxmlformats.org/officeDocument/2006/relationships" r:id="rId25"/>
          <a:extLst>
            <a:ext uri="{FF2B5EF4-FFF2-40B4-BE49-F238E27FC236}">
              <a16:creationId xmlns:a16="http://schemas.microsoft.com/office/drawing/2014/main" id="{B5C7E7A9-E96B-4026-97A1-9DBD9D7820B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91" name="AutoShape 26" descr="File:">
          <a:hlinkClick xmlns:r="http://schemas.openxmlformats.org/officeDocument/2006/relationships" r:id="rId26"/>
          <a:extLst>
            <a:ext uri="{FF2B5EF4-FFF2-40B4-BE49-F238E27FC236}">
              <a16:creationId xmlns:a16="http://schemas.microsoft.com/office/drawing/2014/main" id="{152444CB-D1B6-4A94-B689-84A79D294D0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92" name="AutoShape 27" descr="File:">
          <a:hlinkClick xmlns:r="http://schemas.openxmlformats.org/officeDocument/2006/relationships" r:id="rId27"/>
          <a:extLst>
            <a:ext uri="{FF2B5EF4-FFF2-40B4-BE49-F238E27FC236}">
              <a16:creationId xmlns:a16="http://schemas.microsoft.com/office/drawing/2014/main" id="{106884A7-F168-4E40-981A-285D810B647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93" name="AutoShape 28" descr="File:">
          <a:hlinkClick xmlns:r="http://schemas.openxmlformats.org/officeDocument/2006/relationships" r:id="rId28"/>
          <a:extLst>
            <a:ext uri="{FF2B5EF4-FFF2-40B4-BE49-F238E27FC236}">
              <a16:creationId xmlns:a16="http://schemas.microsoft.com/office/drawing/2014/main" id="{A7695BC3-F3B3-4C96-BC7E-73BE98FE462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94" name="AutoShape 1" descr="File:">
          <a:hlinkClick xmlns:r="http://schemas.openxmlformats.org/officeDocument/2006/relationships" r:id="rId1"/>
          <a:extLst>
            <a:ext uri="{FF2B5EF4-FFF2-40B4-BE49-F238E27FC236}">
              <a16:creationId xmlns:a16="http://schemas.microsoft.com/office/drawing/2014/main" id="{E5610FC6-BB7C-4825-A5CA-41A1175B478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95" name="AutoShape 2" descr="File:">
          <a:hlinkClick xmlns:r="http://schemas.openxmlformats.org/officeDocument/2006/relationships" r:id="rId2"/>
          <a:extLst>
            <a:ext uri="{FF2B5EF4-FFF2-40B4-BE49-F238E27FC236}">
              <a16:creationId xmlns:a16="http://schemas.microsoft.com/office/drawing/2014/main" id="{186FD7B5-758E-4483-88A6-2E783A4B20F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96" name="AutoShape 3" descr="File:">
          <a:hlinkClick xmlns:r="http://schemas.openxmlformats.org/officeDocument/2006/relationships" r:id="rId3"/>
          <a:extLst>
            <a:ext uri="{FF2B5EF4-FFF2-40B4-BE49-F238E27FC236}">
              <a16:creationId xmlns:a16="http://schemas.microsoft.com/office/drawing/2014/main" id="{DAD756E6-04F1-4214-9D97-BFBB063494B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97" name="AutoShape 4" descr="File:">
          <a:hlinkClick xmlns:r="http://schemas.openxmlformats.org/officeDocument/2006/relationships" r:id="rId4"/>
          <a:extLst>
            <a:ext uri="{FF2B5EF4-FFF2-40B4-BE49-F238E27FC236}">
              <a16:creationId xmlns:a16="http://schemas.microsoft.com/office/drawing/2014/main" id="{4D9CEBD3-F405-4DA8-9A50-9356D255EA2A}"/>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98" name="AutoShape 5" descr="File:">
          <a:hlinkClick xmlns:r="http://schemas.openxmlformats.org/officeDocument/2006/relationships" r:id="rId5"/>
          <a:extLst>
            <a:ext uri="{FF2B5EF4-FFF2-40B4-BE49-F238E27FC236}">
              <a16:creationId xmlns:a16="http://schemas.microsoft.com/office/drawing/2014/main" id="{95EB07A4-575A-40FF-953C-580D8675476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399" name="AutoShape 6" descr="File:">
          <a:hlinkClick xmlns:r="http://schemas.openxmlformats.org/officeDocument/2006/relationships" r:id="rId6"/>
          <a:extLst>
            <a:ext uri="{FF2B5EF4-FFF2-40B4-BE49-F238E27FC236}">
              <a16:creationId xmlns:a16="http://schemas.microsoft.com/office/drawing/2014/main" id="{749BFEE5-58C9-45E3-9726-BA78D5911297}"/>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00" name="AutoShape 7" descr="File:">
          <a:hlinkClick xmlns:r="http://schemas.openxmlformats.org/officeDocument/2006/relationships" r:id="rId7"/>
          <a:extLst>
            <a:ext uri="{FF2B5EF4-FFF2-40B4-BE49-F238E27FC236}">
              <a16:creationId xmlns:a16="http://schemas.microsoft.com/office/drawing/2014/main" id="{F17DCF53-CAC4-4D38-BAEC-63FE37D88E7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01" name="AutoShape 8" descr="File:">
          <a:hlinkClick xmlns:r="http://schemas.openxmlformats.org/officeDocument/2006/relationships" r:id="rId8"/>
          <a:extLst>
            <a:ext uri="{FF2B5EF4-FFF2-40B4-BE49-F238E27FC236}">
              <a16:creationId xmlns:a16="http://schemas.microsoft.com/office/drawing/2014/main" id="{171671A2-2772-458C-89A4-26706D26821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02" name="AutoShape 9" descr="File:">
          <a:hlinkClick xmlns:r="http://schemas.openxmlformats.org/officeDocument/2006/relationships" r:id="rId9"/>
          <a:extLst>
            <a:ext uri="{FF2B5EF4-FFF2-40B4-BE49-F238E27FC236}">
              <a16:creationId xmlns:a16="http://schemas.microsoft.com/office/drawing/2014/main" id="{85EA5340-C7D2-4DA3-BBF6-01D4691D910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03" name="AutoShape 10" descr="File:">
          <a:hlinkClick xmlns:r="http://schemas.openxmlformats.org/officeDocument/2006/relationships" r:id="rId10"/>
          <a:extLst>
            <a:ext uri="{FF2B5EF4-FFF2-40B4-BE49-F238E27FC236}">
              <a16:creationId xmlns:a16="http://schemas.microsoft.com/office/drawing/2014/main" id="{3691358F-94C2-4702-9F98-AAEB1D05A402}"/>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04" name="AutoShape 11" descr="File:">
          <a:hlinkClick xmlns:r="http://schemas.openxmlformats.org/officeDocument/2006/relationships" r:id="rId11"/>
          <a:extLst>
            <a:ext uri="{FF2B5EF4-FFF2-40B4-BE49-F238E27FC236}">
              <a16:creationId xmlns:a16="http://schemas.microsoft.com/office/drawing/2014/main" id="{D2665C0F-26E3-4E70-B2F3-48CFFDE9842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05" name="AutoShape 12" descr="File:">
          <a:hlinkClick xmlns:r="http://schemas.openxmlformats.org/officeDocument/2006/relationships" r:id="rId12"/>
          <a:extLst>
            <a:ext uri="{FF2B5EF4-FFF2-40B4-BE49-F238E27FC236}">
              <a16:creationId xmlns:a16="http://schemas.microsoft.com/office/drawing/2014/main" id="{01BB41D6-B5DA-489A-8A2E-0DE80AC89B1F}"/>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06" name="AutoShape 13" descr="File:">
          <a:hlinkClick xmlns:r="http://schemas.openxmlformats.org/officeDocument/2006/relationships" r:id="rId13"/>
          <a:extLst>
            <a:ext uri="{FF2B5EF4-FFF2-40B4-BE49-F238E27FC236}">
              <a16:creationId xmlns:a16="http://schemas.microsoft.com/office/drawing/2014/main" id="{A38DB5F1-FE6B-4AF9-9651-46D4AF016AE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07" name="AutoShape 14" descr="File:">
          <a:hlinkClick xmlns:r="http://schemas.openxmlformats.org/officeDocument/2006/relationships" r:id="rId14"/>
          <a:extLst>
            <a:ext uri="{FF2B5EF4-FFF2-40B4-BE49-F238E27FC236}">
              <a16:creationId xmlns:a16="http://schemas.microsoft.com/office/drawing/2014/main" id="{C70D761A-A7F6-44C2-A3F6-8655A24A963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08" name="AutoShape 1" descr="File:">
          <a:hlinkClick xmlns:r="http://schemas.openxmlformats.org/officeDocument/2006/relationships" r:id="rId1"/>
          <a:extLst>
            <a:ext uri="{FF2B5EF4-FFF2-40B4-BE49-F238E27FC236}">
              <a16:creationId xmlns:a16="http://schemas.microsoft.com/office/drawing/2014/main" id="{BB20A6CE-89B9-4980-B196-62D82B99EA71}"/>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09" name="AutoShape 2" descr="File:">
          <a:hlinkClick xmlns:r="http://schemas.openxmlformats.org/officeDocument/2006/relationships" r:id="rId2"/>
          <a:extLst>
            <a:ext uri="{FF2B5EF4-FFF2-40B4-BE49-F238E27FC236}">
              <a16:creationId xmlns:a16="http://schemas.microsoft.com/office/drawing/2014/main" id="{0A1ED142-A5AE-4BFE-B0E7-0F812F57493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0" name="AutoShape 3" descr="File:">
          <a:hlinkClick xmlns:r="http://schemas.openxmlformats.org/officeDocument/2006/relationships" r:id="rId3"/>
          <a:extLst>
            <a:ext uri="{FF2B5EF4-FFF2-40B4-BE49-F238E27FC236}">
              <a16:creationId xmlns:a16="http://schemas.microsoft.com/office/drawing/2014/main" id="{B88160C4-D3D8-4F3B-ABDD-39A0D60CEAA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1" name="AutoShape 4" descr="File:">
          <a:hlinkClick xmlns:r="http://schemas.openxmlformats.org/officeDocument/2006/relationships" r:id="rId4"/>
          <a:extLst>
            <a:ext uri="{FF2B5EF4-FFF2-40B4-BE49-F238E27FC236}">
              <a16:creationId xmlns:a16="http://schemas.microsoft.com/office/drawing/2014/main" id="{4CD96C79-3C2B-4D02-9C6C-67F5ECF65A0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2" name="AutoShape 5" descr="File:">
          <a:hlinkClick xmlns:r="http://schemas.openxmlformats.org/officeDocument/2006/relationships" r:id="rId5"/>
          <a:extLst>
            <a:ext uri="{FF2B5EF4-FFF2-40B4-BE49-F238E27FC236}">
              <a16:creationId xmlns:a16="http://schemas.microsoft.com/office/drawing/2014/main" id="{3ABB5042-4647-4C7A-B18D-D7E24E9C74F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893"/>
    <xdr:sp macro="" textlink="">
      <xdr:nvSpPr>
        <xdr:cNvPr id="413" name="AutoShape 6" descr="File:">
          <a:hlinkClick xmlns:r="http://schemas.openxmlformats.org/officeDocument/2006/relationships" r:id="rId6"/>
          <a:extLst>
            <a:ext uri="{FF2B5EF4-FFF2-40B4-BE49-F238E27FC236}">
              <a16:creationId xmlns:a16="http://schemas.microsoft.com/office/drawing/2014/main" id="{7C5BD559-C55E-4096-8710-5C7B1FBB0ABE}"/>
            </a:ext>
          </a:extLst>
        </xdr:cNvPr>
        <xdr:cNvSpPr>
          <a:spLocks noChangeAspect="1" noChangeArrowheads="1"/>
        </xdr:cNvSpPr>
      </xdr:nvSpPr>
      <xdr:spPr bwMode="auto">
        <a:xfrm>
          <a:off x="1457325" y="119062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14" name="AutoShape 7" descr="File:">
          <a:hlinkClick xmlns:r="http://schemas.openxmlformats.org/officeDocument/2006/relationships" r:id="rId7"/>
          <a:extLst>
            <a:ext uri="{FF2B5EF4-FFF2-40B4-BE49-F238E27FC236}">
              <a16:creationId xmlns:a16="http://schemas.microsoft.com/office/drawing/2014/main" id="{BDDE1E76-DDEA-4ED7-8A72-776F8AF424F1}"/>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15" name="AutoShape 8" descr="File:">
          <a:hlinkClick xmlns:r="http://schemas.openxmlformats.org/officeDocument/2006/relationships" r:id="rId8"/>
          <a:extLst>
            <a:ext uri="{FF2B5EF4-FFF2-40B4-BE49-F238E27FC236}">
              <a16:creationId xmlns:a16="http://schemas.microsoft.com/office/drawing/2014/main" id="{18A48889-63CC-4A88-885F-81E7337A0C00}"/>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6" name="AutoShape 9" descr="File:">
          <a:hlinkClick xmlns:r="http://schemas.openxmlformats.org/officeDocument/2006/relationships" r:id="rId9"/>
          <a:extLst>
            <a:ext uri="{FF2B5EF4-FFF2-40B4-BE49-F238E27FC236}">
              <a16:creationId xmlns:a16="http://schemas.microsoft.com/office/drawing/2014/main" id="{3310C1CF-F7DA-40DC-9B0B-4389579E787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7" name="AutoShape 10" descr="File:">
          <a:hlinkClick xmlns:r="http://schemas.openxmlformats.org/officeDocument/2006/relationships" r:id="rId10"/>
          <a:extLst>
            <a:ext uri="{FF2B5EF4-FFF2-40B4-BE49-F238E27FC236}">
              <a16:creationId xmlns:a16="http://schemas.microsoft.com/office/drawing/2014/main" id="{9491F090-7DCE-4013-BBC0-12C3932C41E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8" name="AutoShape 11" descr="File:">
          <a:hlinkClick xmlns:r="http://schemas.openxmlformats.org/officeDocument/2006/relationships" r:id="rId11"/>
          <a:extLst>
            <a:ext uri="{FF2B5EF4-FFF2-40B4-BE49-F238E27FC236}">
              <a16:creationId xmlns:a16="http://schemas.microsoft.com/office/drawing/2014/main" id="{8968C52F-D6FC-471C-8512-02431F1A2F9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9" name="AutoShape 12" descr="File:">
          <a:hlinkClick xmlns:r="http://schemas.openxmlformats.org/officeDocument/2006/relationships" r:id="rId12"/>
          <a:extLst>
            <a:ext uri="{FF2B5EF4-FFF2-40B4-BE49-F238E27FC236}">
              <a16:creationId xmlns:a16="http://schemas.microsoft.com/office/drawing/2014/main" id="{465D7329-1E5F-4405-9744-45B4F478190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20" name="AutoShape 13" descr="File:">
          <a:hlinkClick xmlns:r="http://schemas.openxmlformats.org/officeDocument/2006/relationships" r:id="rId13"/>
          <a:extLst>
            <a:ext uri="{FF2B5EF4-FFF2-40B4-BE49-F238E27FC236}">
              <a16:creationId xmlns:a16="http://schemas.microsoft.com/office/drawing/2014/main" id="{38F9F39C-84B9-4878-9E6E-4F6AFD67C244}"/>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1" name="AutoShape 14" descr="File:">
          <a:hlinkClick xmlns:r="http://schemas.openxmlformats.org/officeDocument/2006/relationships" r:id="rId14"/>
          <a:extLst>
            <a:ext uri="{FF2B5EF4-FFF2-40B4-BE49-F238E27FC236}">
              <a16:creationId xmlns:a16="http://schemas.microsoft.com/office/drawing/2014/main" id="{ECC0E15C-8D8B-48C6-B7D6-5BA52EFF1CD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22" name="AutoShape 15" descr="File:">
          <a:hlinkClick xmlns:r="http://schemas.openxmlformats.org/officeDocument/2006/relationships" r:id="rId15"/>
          <a:extLst>
            <a:ext uri="{FF2B5EF4-FFF2-40B4-BE49-F238E27FC236}">
              <a16:creationId xmlns:a16="http://schemas.microsoft.com/office/drawing/2014/main" id="{EC872AA6-8E63-49C2-A008-733E88C77FCE}"/>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3" name="AutoShape 16" descr="File:">
          <a:hlinkClick xmlns:r="http://schemas.openxmlformats.org/officeDocument/2006/relationships" r:id="rId16"/>
          <a:extLst>
            <a:ext uri="{FF2B5EF4-FFF2-40B4-BE49-F238E27FC236}">
              <a16:creationId xmlns:a16="http://schemas.microsoft.com/office/drawing/2014/main" id="{14C6F572-3267-4739-949B-03252FD0CD5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4" name="AutoShape 17" descr="File:">
          <a:hlinkClick xmlns:r="http://schemas.openxmlformats.org/officeDocument/2006/relationships" r:id="rId17"/>
          <a:extLst>
            <a:ext uri="{FF2B5EF4-FFF2-40B4-BE49-F238E27FC236}">
              <a16:creationId xmlns:a16="http://schemas.microsoft.com/office/drawing/2014/main" id="{768F3D6F-8190-47B5-B841-F2BB99B3DC9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5" name="AutoShape 18" descr="File:">
          <a:hlinkClick xmlns:r="http://schemas.openxmlformats.org/officeDocument/2006/relationships" r:id="rId18"/>
          <a:extLst>
            <a:ext uri="{FF2B5EF4-FFF2-40B4-BE49-F238E27FC236}">
              <a16:creationId xmlns:a16="http://schemas.microsoft.com/office/drawing/2014/main" id="{B6085EC3-5974-4810-91EC-E1C48E2EA11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6" name="AutoShape 19" descr="File:">
          <a:hlinkClick xmlns:r="http://schemas.openxmlformats.org/officeDocument/2006/relationships" r:id="rId19"/>
          <a:extLst>
            <a:ext uri="{FF2B5EF4-FFF2-40B4-BE49-F238E27FC236}">
              <a16:creationId xmlns:a16="http://schemas.microsoft.com/office/drawing/2014/main" id="{E4AABEDA-8D8B-49D1-A1BC-A2FBA0B597E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27" name="AutoShape 20" descr="File:">
          <a:hlinkClick xmlns:r="http://schemas.openxmlformats.org/officeDocument/2006/relationships" r:id="rId20"/>
          <a:extLst>
            <a:ext uri="{FF2B5EF4-FFF2-40B4-BE49-F238E27FC236}">
              <a16:creationId xmlns:a16="http://schemas.microsoft.com/office/drawing/2014/main" id="{B5A7EE87-79B5-402D-8E4F-DC882D309FBD}"/>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8" name="AutoShape 21" descr="File:">
          <a:hlinkClick xmlns:r="http://schemas.openxmlformats.org/officeDocument/2006/relationships" r:id="rId21"/>
          <a:extLst>
            <a:ext uri="{FF2B5EF4-FFF2-40B4-BE49-F238E27FC236}">
              <a16:creationId xmlns:a16="http://schemas.microsoft.com/office/drawing/2014/main" id="{0DBE98BD-130A-4093-9E37-7A3737261AC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9" name="AutoShape 22" descr="File:">
          <a:hlinkClick xmlns:r="http://schemas.openxmlformats.org/officeDocument/2006/relationships" r:id="rId22"/>
          <a:extLst>
            <a:ext uri="{FF2B5EF4-FFF2-40B4-BE49-F238E27FC236}">
              <a16:creationId xmlns:a16="http://schemas.microsoft.com/office/drawing/2014/main" id="{F5EE0A45-10A5-4342-9840-45340C6FCC7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0" name="AutoShape 23" descr="File:">
          <a:hlinkClick xmlns:r="http://schemas.openxmlformats.org/officeDocument/2006/relationships" r:id="rId23"/>
          <a:extLst>
            <a:ext uri="{FF2B5EF4-FFF2-40B4-BE49-F238E27FC236}">
              <a16:creationId xmlns:a16="http://schemas.microsoft.com/office/drawing/2014/main" id="{829C2186-F362-479B-BE44-4FD73E6A551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1" name="AutoShape 24" descr="File:">
          <a:hlinkClick xmlns:r="http://schemas.openxmlformats.org/officeDocument/2006/relationships" r:id="rId24"/>
          <a:extLst>
            <a:ext uri="{FF2B5EF4-FFF2-40B4-BE49-F238E27FC236}">
              <a16:creationId xmlns:a16="http://schemas.microsoft.com/office/drawing/2014/main" id="{C40C68FA-81A9-4B22-8DD5-3E52F57E245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2" name="AutoShape 25" descr="File:">
          <a:hlinkClick xmlns:r="http://schemas.openxmlformats.org/officeDocument/2006/relationships" r:id="rId25"/>
          <a:extLst>
            <a:ext uri="{FF2B5EF4-FFF2-40B4-BE49-F238E27FC236}">
              <a16:creationId xmlns:a16="http://schemas.microsoft.com/office/drawing/2014/main" id="{758859FF-19E9-4072-98DA-AC49DC0165E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3" name="AutoShape 26" descr="File:">
          <a:hlinkClick xmlns:r="http://schemas.openxmlformats.org/officeDocument/2006/relationships" r:id="rId26"/>
          <a:extLst>
            <a:ext uri="{FF2B5EF4-FFF2-40B4-BE49-F238E27FC236}">
              <a16:creationId xmlns:a16="http://schemas.microsoft.com/office/drawing/2014/main" id="{9CC99670-946E-463A-914F-AD5E15B7C2B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4" name="AutoShape 27" descr="File:">
          <a:hlinkClick xmlns:r="http://schemas.openxmlformats.org/officeDocument/2006/relationships" r:id="rId27"/>
          <a:extLst>
            <a:ext uri="{FF2B5EF4-FFF2-40B4-BE49-F238E27FC236}">
              <a16:creationId xmlns:a16="http://schemas.microsoft.com/office/drawing/2014/main" id="{719663B5-D348-47D5-9EC3-DE25F46E84A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5" name="AutoShape 28" descr="File:">
          <a:hlinkClick xmlns:r="http://schemas.openxmlformats.org/officeDocument/2006/relationships" r:id="rId28"/>
          <a:extLst>
            <a:ext uri="{FF2B5EF4-FFF2-40B4-BE49-F238E27FC236}">
              <a16:creationId xmlns:a16="http://schemas.microsoft.com/office/drawing/2014/main" id="{2BEA4B4D-5C1C-4B21-94A0-34B3F19F4BF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36" name="AutoShape 1" descr="File:">
          <a:hlinkClick xmlns:r="http://schemas.openxmlformats.org/officeDocument/2006/relationships" r:id="rId1"/>
          <a:extLst>
            <a:ext uri="{FF2B5EF4-FFF2-40B4-BE49-F238E27FC236}">
              <a16:creationId xmlns:a16="http://schemas.microsoft.com/office/drawing/2014/main" id="{D36176BE-F3A5-40AB-B5DF-1BBD63097848}"/>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37" name="AutoShape 2" descr="File:">
          <a:hlinkClick xmlns:r="http://schemas.openxmlformats.org/officeDocument/2006/relationships" r:id="rId2"/>
          <a:extLst>
            <a:ext uri="{FF2B5EF4-FFF2-40B4-BE49-F238E27FC236}">
              <a16:creationId xmlns:a16="http://schemas.microsoft.com/office/drawing/2014/main" id="{F43934AA-8AEC-4233-8FBE-8BE7E09576A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38" name="AutoShape 3" descr="File:">
          <a:hlinkClick xmlns:r="http://schemas.openxmlformats.org/officeDocument/2006/relationships" r:id="rId3"/>
          <a:extLst>
            <a:ext uri="{FF2B5EF4-FFF2-40B4-BE49-F238E27FC236}">
              <a16:creationId xmlns:a16="http://schemas.microsoft.com/office/drawing/2014/main" id="{1E6B7CA2-4507-4A93-93B7-67C42EAF9BD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39" name="AutoShape 4" descr="File:">
          <a:hlinkClick xmlns:r="http://schemas.openxmlformats.org/officeDocument/2006/relationships" r:id="rId4"/>
          <a:extLst>
            <a:ext uri="{FF2B5EF4-FFF2-40B4-BE49-F238E27FC236}">
              <a16:creationId xmlns:a16="http://schemas.microsoft.com/office/drawing/2014/main" id="{38962347-7EE0-4412-9293-7144AB8D6568}"/>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40" name="AutoShape 5" descr="File:">
          <a:hlinkClick xmlns:r="http://schemas.openxmlformats.org/officeDocument/2006/relationships" r:id="rId5"/>
          <a:extLst>
            <a:ext uri="{FF2B5EF4-FFF2-40B4-BE49-F238E27FC236}">
              <a16:creationId xmlns:a16="http://schemas.microsoft.com/office/drawing/2014/main" id="{62EC69AF-405E-4ED0-89A3-6E6893CD5541}"/>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441" name="AutoShape 6" descr="File:">
          <a:hlinkClick xmlns:r="http://schemas.openxmlformats.org/officeDocument/2006/relationships" r:id="rId6"/>
          <a:extLst>
            <a:ext uri="{FF2B5EF4-FFF2-40B4-BE49-F238E27FC236}">
              <a16:creationId xmlns:a16="http://schemas.microsoft.com/office/drawing/2014/main" id="{DEF9C75B-7301-4905-98AC-33D472D88708}"/>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42" name="AutoShape 7" descr="File:">
          <a:hlinkClick xmlns:r="http://schemas.openxmlformats.org/officeDocument/2006/relationships" r:id="rId7"/>
          <a:extLst>
            <a:ext uri="{FF2B5EF4-FFF2-40B4-BE49-F238E27FC236}">
              <a16:creationId xmlns:a16="http://schemas.microsoft.com/office/drawing/2014/main" id="{83678884-CD67-4922-A844-5FD5747AA10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43" name="AutoShape 8" descr="File:">
          <a:hlinkClick xmlns:r="http://schemas.openxmlformats.org/officeDocument/2006/relationships" r:id="rId8"/>
          <a:extLst>
            <a:ext uri="{FF2B5EF4-FFF2-40B4-BE49-F238E27FC236}">
              <a16:creationId xmlns:a16="http://schemas.microsoft.com/office/drawing/2014/main" id="{F0FB7889-0472-4350-B167-A7794855BEA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44" name="AutoShape 9" descr="File:">
          <a:hlinkClick xmlns:r="http://schemas.openxmlformats.org/officeDocument/2006/relationships" r:id="rId9"/>
          <a:extLst>
            <a:ext uri="{FF2B5EF4-FFF2-40B4-BE49-F238E27FC236}">
              <a16:creationId xmlns:a16="http://schemas.microsoft.com/office/drawing/2014/main" id="{EF88414C-DE89-43F5-ACB6-B5F37F8229C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45" name="AutoShape 10" descr="File:">
          <a:hlinkClick xmlns:r="http://schemas.openxmlformats.org/officeDocument/2006/relationships" r:id="rId10"/>
          <a:extLst>
            <a:ext uri="{FF2B5EF4-FFF2-40B4-BE49-F238E27FC236}">
              <a16:creationId xmlns:a16="http://schemas.microsoft.com/office/drawing/2014/main" id="{CF107E85-CB7F-4E23-9AC8-9989E16A209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46" name="AutoShape 11" descr="File:">
          <a:hlinkClick xmlns:r="http://schemas.openxmlformats.org/officeDocument/2006/relationships" r:id="rId11"/>
          <a:extLst>
            <a:ext uri="{FF2B5EF4-FFF2-40B4-BE49-F238E27FC236}">
              <a16:creationId xmlns:a16="http://schemas.microsoft.com/office/drawing/2014/main" id="{F884C153-9FB3-4B83-B33C-09E9C9C23C4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47" name="AutoShape 12" descr="File:">
          <a:hlinkClick xmlns:r="http://schemas.openxmlformats.org/officeDocument/2006/relationships" r:id="rId12"/>
          <a:extLst>
            <a:ext uri="{FF2B5EF4-FFF2-40B4-BE49-F238E27FC236}">
              <a16:creationId xmlns:a16="http://schemas.microsoft.com/office/drawing/2014/main" id="{F0C1D8AC-0A9F-42A4-B03B-E9A62AF270E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48" name="AutoShape 13" descr="File:">
          <a:hlinkClick xmlns:r="http://schemas.openxmlformats.org/officeDocument/2006/relationships" r:id="rId13"/>
          <a:extLst>
            <a:ext uri="{FF2B5EF4-FFF2-40B4-BE49-F238E27FC236}">
              <a16:creationId xmlns:a16="http://schemas.microsoft.com/office/drawing/2014/main" id="{BE4F1229-837E-4C82-9797-2CB4B5C2DA6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49" name="AutoShape 14" descr="File:">
          <a:hlinkClick xmlns:r="http://schemas.openxmlformats.org/officeDocument/2006/relationships" r:id="rId14"/>
          <a:extLst>
            <a:ext uri="{FF2B5EF4-FFF2-40B4-BE49-F238E27FC236}">
              <a16:creationId xmlns:a16="http://schemas.microsoft.com/office/drawing/2014/main" id="{56E5283E-4FE0-4C28-8C11-E116FDE8F51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50" name="AutoShape 15" descr="File:">
          <a:hlinkClick xmlns:r="http://schemas.openxmlformats.org/officeDocument/2006/relationships" r:id="rId15"/>
          <a:extLst>
            <a:ext uri="{FF2B5EF4-FFF2-40B4-BE49-F238E27FC236}">
              <a16:creationId xmlns:a16="http://schemas.microsoft.com/office/drawing/2014/main" id="{04A9571D-6943-4F93-93DC-210EFE7EE6F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1" name="AutoShape 16" descr="File:">
          <a:hlinkClick xmlns:r="http://schemas.openxmlformats.org/officeDocument/2006/relationships" r:id="rId16"/>
          <a:extLst>
            <a:ext uri="{FF2B5EF4-FFF2-40B4-BE49-F238E27FC236}">
              <a16:creationId xmlns:a16="http://schemas.microsoft.com/office/drawing/2014/main" id="{A5F4F1A9-4ED9-41DA-924B-9E60C71C41B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2" name="AutoShape 17" descr="File:">
          <a:hlinkClick xmlns:r="http://schemas.openxmlformats.org/officeDocument/2006/relationships" r:id="rId17"/>
          <a:extLst>
            <a:ext uri="{FF2B5EF4-FFF2-40B4-BE49-F238E27FC236}">
              <a16:creationId xmlns:a16="http://schemas.microsoft.com/office/drawing/2014/main" id="{ABB091F2-F1ED-4702-A21F-636B8441283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53" name="AutoShape 18" descr="File:">
          <a:hlinkClick xmlns:r="http://schemas.openxmlformats.org/officeDocument/2006/relationships" r:id="rId18"/>
          <a:extLst>
            <a:ext uri="{FF2B5EF4-FFF2-40B4-BE49-F238E27FC236}">
              <a16:creationId xmlns:a16="http://schemas.microsoft.com/office/drawing/2014/main" id="{ABE6A1A2-CCF1-46E2-9CA9-1C5F88F8A021}"/>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4" name="AutoShape 19" descr="File:">
          <a:hlinkClick xmlns:r="http://schemas.openxmlformats.org/officeDocument/2006/relationships" r:id="rId19"/>
          <a:extLst>
            <a:ext uri="{FF2B5EF4-FFF2-40B4-BE49-F238E27FC236}">
              <a16:creationId xmlns:a16="http://schemas.microsoft.com/office/drawing/2014/main" id="{0E56303D-3EFB-4E31-9FDC-C62B3A9023E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55" name="AutoShape 20" descr="File:">
          <a:hlinkClick xmlns:r="http://schemas.openxmlformats.org/officeDocument/2006/relationships" r:id="rId20"/>
          <a:extLst>
            <a:ext uri="{FF2B5EF4-FFF2-40B4-BE49-F238E27FC236}">
              <a16:creationId xmlns:a16="http://schemas.microsoft.com/office/drawing/2014/main" id="{690D46C8-B18E-4A5E-8A53-1A1376662AD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456" name="AutoShape 21" descr="File:">
          <a:hlinkClick xmlns:r="http://schemas.openxmlformats.org/officeDocument/2006/relationships" r:id="rId21"/>
          <a:extLst>
            <a:ext uri="{FF2B5EF4-FFF2-40B4-BE49-F238E27FC236}">
              <a16:creationId xmlns:a16="http://schemas.microsoft.com/office/drawing/2014/main" id="{50C16B36-56D2-4330-9CCA-62C7B862E628}"/>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7" name="AutoShape 22" descr="File:">
          <a:hlinkClick xmlns:r="http://schemas.openxmlformats.org/officeDocument/2006/relationships" r:id="rId22"/>
          <a:extLst>
            <a:ext uri="{FF2B5EF4-FFF2-40B4-BE49-F238E27FC236}">
              <a16:creationId xmlns:a16="http://schemas.microsoft.com/office/drawing/2014/main" id="{576F291F-E5EC-43E9-8E3E-6181313F948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8" name="AutoShape 23" descr="File:">
          <a:hlinkClick xmlns:r="http://schemas.openxmlformats.org/officeDocument/2006/relationships" r:id="rId23"/>
          <a:extLst>
            <a:ext uri="{FF2B5EF4-FFF2-40B4-BE49-F238E27FC236}">
              <a16:creationId xmlns:a16="http://schemas.microsoft.com/office/drawing/2014/main" id="{5A0B510E-869B-49C3-BE93-00B710D6CE4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59" name="AutoShape 24" descr="File:">
          <a:hlinkClick xmlns:r="http://schemas.openxmlformats.org/officeDocument/2006/relationships" r:id="rId24"/>
          <a:extLst>
            <a:ext uri="{FF2B5EF4-FFF2-40B4-BE49-F238E27FC236}">
              <a16:creationId xmlns:a16="http://schemas.microsoft.com/office/drawing/2014/main" id="{1495356C-75CB-477C-A4A5-D9B0CAA86524}"/>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60" name="AutoShape 25" descr="File:">
          <a:hlinkClick xmlns:r="http://schemas.openxmlformats.org/officeDocument/2006/relationships" r:id="rId25"/>
          <a:extLst>
            <a:ext uri="{FF2B5EF4-FFF2-40B4-BE49-F238E27FC236}">
              <a16:creationId xmlns:a16="http://schemas.microsoft.com/office/drawing/2014/main" id="{7EF033D0-D43B-4873-A393-D09B1290145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61" name="AutoShape 26" descr="File:">
          <a:hlinkClick xmlns:r="http://schemas.openxmlformats.org/officeDocument/2006/relationships" r:id="rId26"/>
          <a:extLst>
            <a:ext uri="{FF2B5EF4-FFF2-40B4-BE49-F238E27FC236}">
              <a16:creationId xmlns:a16="http://schemas.microsoft.com/office/drawing/2014/main" id="{FB605131-B9E3-4B25-9241-F362765AC63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62" name="AutoShape 27" descr="File:">
          <a:hlinkClick xmlns:r="http://schemas.openxmlformats.org/officeDocument/2006/relationships" r:id="rId27"/>
          <a:extLst>
            <a:ext uri="{FF2B5EF4-FFF2-40B4-BE49-F238E27FC236}">
              <a16:creationId xmlns:a16="http://schemas.microsoft.com/office/drawing/2014/main" id="{37FCAA10-43D4-4626-A3BD-929C0497CCF3}"/>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63" name="AutoShape 28" descr="File:">
          <a:hlinkClick xmlns:r="http://schemas.openxmlformats.org/officeDocument/2006/relationships" r:id="rId28"/>
          <a:extLst>
            <a:ext uri="{FF2B5EF4-FFF2-40B4-BE49-F238E27FC236}">
              <a16:creationId xmlns:a16="http://schemas.microsoft.com/office/drawing/2014/main" id="{917C7F51-DF25-406D-AD5B-3F22F1A4879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4" name="AutoShape 1" descr="File:">
          <a:hlinkClick xmlns:r="http://schemas.openxmlformats.org/officeDocument/2006/relationships" r:id="rId1"/>
          <a:extLst>
            <a:ext uri="{FF2B5EF4-FFF2-40B4-BE49-F238E27FC236}">
              <a16:creationId xmlns:a16="http://schemas.microsoft.com/office/drawing/2014/main" id="{2955347A-AAA0-47E0-A7EA-5E39605E986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5" name="AutoShape 2" descr="File:">
          <a:hlinkClick xmlns:r="http://schemas.openxmlformats.org/officeDocument/2006/relationships" r:id="rId2"/>
          <a:extLst>
            <a:ext uri="{FF2B5EF4-FFF2-40B4-BE49-F238E27FC236}">
              <a16:creationId xmlns:a16="http://schemas.microsoft.com/office/drawing/2014/main" id="{C05A4D11-3539-42DC-AE47-A93232C26FB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6" name="AutoShape 3" descr="File:">
          <a:hlinkClick xmlns:r="http://schemas.openxmlformats.org/officeDocument/2006/relationships" r:id="rId3"/>
          <a:extLst>
            <a:ext uri="{FF2B5EF4-FFF2-40B4-BE49-F238E27FC236}">
              <a16:creationId xmlns:a16="http://schemas.microsoft.com/office/drawing/2014/main" id="{A97C4B7E-1D7D-4D3E-8A54-C8FC8AC5C21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7" name="AutoShape 4" descr="File:">
          <a:hlinkClick xmlns:r="http://schemas.openxmlformats.org/officeDocument/2006/relationships" r:id="rId4"/>
          <a:extLst>
            <a:ext uri="{FF2B5EF4-FFF2-40B4-BE49-F238E27FC236}">
              <a16:creationId xmlns:a16="http://schemas.microsoft.com/office/drawing/2014/main" id="{E008322D-5C1F-490D-93CB-6342855C7FC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8" name="AutoShape 5" descr="File:">
          <a:hlinkClick xmlns:r="http://schemas.openxmlformats.org/officeDocument/2006/relationships" r:id="rId5"/>
          <a:extLst>
            <a:ext uri="{FF2B5EF4-FFF2-40B4-BE49-F238E27FC236}">
              <a16:creationId xmlns:a16="http://schemas.microsoft.com/office/drawing/2014/main" id="{429CD787-4986-4538-8556-C5714F120E5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9" name="AutoShape 6" descr="File:">
          <a:hlinkClick xmlns:r="http://schemas.openxmlformats.org/officeDocument/2006/relationships" r:id="rId6"/>
          <a:extLst>
            <a:ext uri="{FF2B5EF4-FFF2-40B4-BE49-F238E27FC236}">
              <a16:creationId xmlns:a16="http://schemas.microsoft.com/office/drawing/2014/main" id="{5B64C5A5-3356-44B8-B904-E5E1CA4FD42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0" name="AutoShape 7" descr="File:">
          <a:hlinkClick xmlns:r="http://schemas.openxmlformats.org/officeDocument/2006/relationships" r:id="rId7"/>
          <a:extLst>
            <a:ext uri="{FF2B5EF4-FFF2-40B4-BE49-F238E27FC236}">
              <a16:creationId xmlns:a16="http://schemas.microsoft.com/office/drawing/2014/main" id="{6AABBCE0-906F-4A23-AE82-F74B1D2E419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1" name="AutoShape 8" descr="File:">
          <a:hlinkClick xmlns:r="http://schemas.openxmlformats.org/officeDocument/2006/relationships" r:id="rId8"/>
          <a:extLst>
            <a:ext uri="{FF2B5EF4-FFF2-40B4-BE49-F238E27FC236}">
              <a16:creationId xmlns:a16="http://schemas.microsoft.com/office/drawing/2014/main" id="{2B09253A-72BB-4E3B-B897-F81058AF2EA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2" name="AutoShape 9" descr="File:">
          <a:hlinkClick xmlns:r="http://schemas.openxmlformats.org/officeDocument/2006/relationships" r:id="rId9"/>
          <a:extLst>
            <a:ext uri="{FF2B5EF4-FFF2-40B4-BE49-F238E27FC236}">
              <a16:creationId xmlns:a16="http://schemas.microsoft.com/office/drawing/2014/main" id="{708D6C46-4F6E-4896-956C-B67AF350A94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3" name="AutoShape 10" descr="File:">
          <a:hlinkClick xmlns:r="http://schemas.openxmlformats.org/officeDocument/2006/relationships" r:id="rId10"/>
          <a:extLst>
            <a:ext uri="{FF2B5EF4-FFF2-40B4-BE49-F238E27FC236}">
              <a16:creationId xmlns:a16="http://schemas.microsoft.com/office/drawing/2014/main" id="{40C47844-B4AB-4EBC-95B7-25550F9DA46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4" name="AutoShape 11" descr="File:">
          <a:hlinkClick xmlns:r="http://schemas.openxmlformats.org/officeDocument/2006/relationships" r:id="rId11"/>
          <a:extLst>
            <a:ext uri="{FF2B5EF4-FFF2-40B4-BE49-F238E27FC236}">
              <a16:creationId xmlns:a16="http://schemas.microsoft.com/office/drawing/2014/main" id="{1882A1D0-AB2C-42A5-B7D3-F9490B3987E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5" name="AutoShape 12" descr="File:">
          <a:hlinkClick xmlns:r="http://schemas.openxmlformats.org/officeDocument/2006/relationships" r:id="rId12"/>
          <a:extLst>
            <a:ext uri="{FF2B5EF4-FFF2-40B4-BE49-F238E27FC236}">
              <a16:creationId xmlns:a16="http://schemas.microsoft.com/office/drawing/2014/main" id="{74021D1C-FFAE-4194-9070-07F06125E91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6" name="AutoShape 13" descr="File:">
          <a:hlinkClick xmlns:r="http://schemas.openxmlformats.org/officeDocument/2006/relationships" r:id="rId13"/>
          <a:extLst>
            <a:ext uri="{FF2B5EF4-FFF2-40B4-BE49-F238E27FC236}">
              <a16:creationId xmlns:a16="http://schemas.microsoft.com/office/drawing/2014/main" id="{E8DCCF1C-57DF-42F0-AEE4-41E0292CAD2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7" name="AutoShape 14" descr="File:">
          <a:hlinkClick xmlns:r="http://schemas.openxmlformats.org/officeDocument/2006/relationships" r:id="rId14"/>
          <a:extLst>
            <a:ext uri="{FF2B5EF4-FFF2-40B4-BE49-F238E27FC236}">
              <a16:creationId xmlns:a16="http://schemas.microsoft.com/office/drawing/2014/main" id="{D4A13EBA-320E-44C1-8903-A379E52D205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8" name="AutoShape 15" descr="File:">
          <a:hlinkClick xmlns:r="http://schemas.openxmlformats.org/officeDocument/2006/relationships" r:id="rId15"/>
          <a:extLst>
            <a:ext uri="{FF2B5EF4-FFF2-40B4-BE49-F238E27FC236}">
              <a16:creationId xmlns:a16="http://schemas.microsoft.com/office/drawing/2014/main" id="{A22335B8-5FE0-4CDA-A8A1-8D39162C3C1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9" name="AutoShape 16" descr="File:">
          <a:hlinkClick xmlns:r="http://schemas.openxmlformats.org/officeDocument/2006/relationships" r:id="rId16"/>
          <a:extLst>
            <a:ext uri="{FF2B5EF4-FFF2-40B4-BE49-F238E27FC236}">
              <a16:creationId xmlns:a16="http://schemas.microsoft.com/office/drawing/2014/main" id="{D18A8BF1-3906-49F0-B184-9805E3BD8CE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0" name="AutoShape 17" descr="File:">
          <a:hlinkClick xmlns:r="http://schemas.openxmlformats.org/officeDocument/2006/relationships" r:id="rId17"/>
          <a:extLst>
            <a:ext uri="{FF2B5EF4-FFF2-40B4-BE49-F238E27FC236}">
              <a16:creationId xmlns:a16="http://schemas.microsoft.com/office/drawing/2014/main" id="{EB467437-DA97-4A74-9EE1-EEF6932F6A9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1" name="AutoShape 18" descr="File:">
          <a:hlinkClick xmlns:r="http://schemas.openxmlformats.org/officeDocument/2006/relationships" r:id="rId18"/>
          <a:extLst>
            <a:ext uri="{FF2B5EF4-FFF2-40B4-BE49-F238E27FC236}">
              <a16:creationId xmlns:a16="http://schemas.microsoft.com/office/drawing/2014/main" id="{77A4D14F-D424-4750-80C0-41F4BE6F58E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2" name="AutoShape 19" descr="File:">
          <a:hlinkClick xmlns:r="http://schemas.openxmlformats.org/officeDocument/2006/relationships" r:id="rId19"/>
          <a:extLst>
            <a:ext uri="{FF2B5EF4-FFF2-40B4-BE49-F238E27FC236}">
              <a16:creationId xmlns:a16="http://schemas.microsoft.com/office/drawing/2014/main" id="{CA4842AB-8806-4029-B320-6A9BCB0A812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3" name="AutoShape 20" descr="File:">
          <a:hlinkClick xmlns:r="http://schemas.openxmlformats.org/officeDocument/2006/relationships" r:id="rId20"/>
          <a:extLst>
            <a:ext uri="{FF2B5EF4-FFF2-40B4-BE49-F238E27FC236}">
              <a16:creationId xmlns:a16="http://schemas.microsoft.com/office/drawing/2014/main" id="{5F1DFB43-A4F6-45D1-B84F-5E713D24716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4" name="AutoShape 21" descr="File:">
          <a:hlinkClick xmlns:r="http://schemas.openxmlformats.org/officeDocument/2006/relationships" r:id="rId21"/>
          <a:extLst>
            <a:ext uri="{FF2B5EF4-FFF2-40B4-BE49-F238E27FC236}">
              <a16:creationId xmlns:a16="http://schemas.microsoft.com/office/drawing/2014/main" id="{CCAD97B0-FAEC-4EF3-998C-7D86D1268A6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5" name="AutoShape 22" descr="File:">
          <a:hlinkClick xmlns:r="http://schemas.openxmlformats.org/officeDocument/2006/relationships" r:id="rId22"/>
          <a:extLst>
            <a:ext uri="{FF2B5EF4-FFF2-40B4-BE49-F238E27FC236}">
              <a16:creationId xmlns:a16="http://schemas.microsoft.com/office/drawing/2014/main" id="{48048697-8616-4C22-9E34-B09651F23AE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6" name="AutoShape 23" descr="File:">
          <a:hlinkClick xmlns:r="http://schemas.openxmlformats.org/officeDocument/2006/relationships" r:id="rId23"/>
          <a:extLst>
            <a:ext uri="{FF2B5EF4-FFF2-40B4-BE49-F238E27FC236}">
              <a16:creationId xmlns:a16="http://schemas.microsoft.com/office/drawing/2014/main" id="{D5348416-F686-4B6F-9860-1D7E34325BD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7" name="AutoShape 24" descr="File:">
          <a:hlinkClick xmlns:r="http://schemas.openxmlformats.org/officeDocument/2006/relationships" r:id="rId24"/>
          <a:extLst>
            <a:ext uri="{FF2B5EF4-FFF2-40B4-BE49-F238E27FC236}">
              <a16:creationId xmlns:a16="http://schemas.microsoft.com/office/drawing/2014/main" id="{81B01B32-2381-47D8-86A1-FAAFDFB0869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8" name="AutoShape 25" descr="File:">
          <a:hlinkClick xmlns:r="http://schemas.openxmlformats.org/officeDocument/2006/relationships" r:id="rId25"/>
          <a:extLst>
            <a:ext uri="{FF2B5EF4-FFF2-40B4-BE49-F238E27FC236}">
              <a16:creationId xmlns:a16="http://schemas.microsoft.com/office/drawing/2014/main" id="{D73F3689-66EF-43E6-9310-D873E5C2384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9" name="AutoShape 26" descr="File:">
          <a:hlinkClick xmlns:r="http://schemas.openxmlformats.org/officeDocument/2006/relationships" r:id="rId26"/>
          <a:extLst>
            <a:ext uri="{FF2B5EF4-FFF2-40B4-BE49-F238E27FC236}">
              <a16:creationId xmlns:a16="http://schemas.microsoft.com/office/drawing/2014/main" id="{5F183B99-512F-43ED-BE44-A8B92250BA6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90" name="AutoShape 27" descr="File:">
          <a:hlinkClick xmlns:r="http://schemas.openxmlformats.org/officeDocument/2006/relationships" r:id="rId27"/>
          <a:extLst>
            <a:ext uri="{FF2B5EF4-FFF2-40B4-BE49-F238E27FC236}">
              <a16:creationId xmlns:a16="http://schemas.microsoft.com/office/drawing/2014/main" id="{DBCB590B-1487-43B5-8701-E923F0315C0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91" name="AutoShape 28" descr="File:">
          <a:hlinkClick xmlns:r="http://schemas.openxmlformats.org/officeDocument/2006/relationships" r:id="rId28"/>
          <a:extLst>
            <a:ext uri="{FF2B5EF4-FFF2-40B4-BE49-F238E27FC236}">
              <a16:creationId xmlns:a16="http://schemas.microsoft.com/office/drawing/2014/main" id="{5974AA36-6A88-43DA-A8F4-D2BC1488D38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92" name="AutoShape 1" descr="File:">
          <a:hlinkClick xmlns:r="http://schemas.openxmlformats.org/officeDocument/2006/relationships" r:id="rId1"/>
          <a:extLst>
            <a:ext uri="{FF2B5EF4-FFF2-40B4-BE49-F238E27FC236}">
              <a16:creationId xmlns:a16="http://schemas.microsoft.com/office/drawing/2014/main" id="{1A1F218D-0C5F-427F-A0F8-41D54401254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93" name="AutoShape 2" descr="File:">
          <a:hlinkClick xmlns:r="http://schemas.openxmlformats.org/officeDocument/2006/relationships" r:id="rId2"/>
          <a:extLst>
            <a:ext uri="{FF2B5EF4-FFF2-40B4-BE49-F238E27FC236}">
              <a16:creationId xmlns:a16="http://schemas.microsoft.com/office/drawing/2014/main" id="{619F3A5A-DB01-4991-95CC-BC66541AA5D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94" name="AutoShape 3" descr="File:">
          <a:hlinkClick xmlns:r="http://schemas.openxmlformats.org/officeDocument/2006/relationships" r:id="rId3"/>
          <a:extLst>
            <a:ext uri="{FF2B5EF4-FFF2-40B4-BE49-F238E27FC236}">
              <a16:creationId xmlns:a16="http://schemas.microsoft.com/office/drawing/2014/main" id="{C011E91B-91B3-4705-9F98-E6E95E8A223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95" name="AutoShape 4" descr="File:">
          <a:hlinkClick xmlns:r="http://schemas.openxmlformats.org/officeDocument/2006/relationships" r:id="rId4"/>
          <a:extLst>
            <a:ext uri="{FF2B5EF4-FFF2-40B4-BE49-F238E27FC236}">
              <a16:creationId xmlns:a16="http://schemas.microsoft.com/office/drawing/2014/main" id="{ACAC58F7-E1C9-472C-9B54-390DF1494074}"/>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96" name="AutoShape 5" descr="File:">
          <a:hlinkClick xmlns:r="http://schemas.openxmlformats.org/officeDocument/2006/relationships" r:id="rId5"/>
          <a:extLst>
            <a:ext uri="{FF2B5EF4-FFF2-40B4-BE49-F238E27FC236}">
              <a16:creationId xmlns:a16="http://schemas.microsoft.com/office/drawing/2014/main" id="{3B5474B2-8965-439D-864A-D2F18CAD9E9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497" name="AutoShape 6" descr="File:">
          <a:hlinkClick xmlns:r="http://schemas.openxmlformats.org/officeDocument/2006/relationships" r:id="rId6"/>
          <a:extLst>
            <a:ext uri="{FF2B5EF4-FFF2-40B4-BE49-F238E27FC236}">
              <a16:creationId xmlns:a16="http://schemas.microsoft.com/office/drawing/2014/main" id="{5069F113-7CBA-435C-8EC3-B9A905BE6D27}"/>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98" name="AutoShape 7" descr="File:">
          <a:hlinkClick xmlns:r="http://schemas.openxmlformats.org/officeDocument/2006/relationships" r:id="rId7"/>
          <a:extLst>
            <a:ext uri="{FF2B5EF4-FFF2-40B4-BE49-F238E27FC236}">
              <a16:creationId xmlns:a16="http://schemas.microsoft.com/office/drawing/2014/main" id="{E8621748-AFA4-4112-968A-5FD541D7F100}"/>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99" name="AutoShape 8" descr="File:">
          <a:hlinkClick xmlns:r="http://schemas.openxmlformats.org/officeDocument/2006/relationships" r:id="rId8"/>
          <a:extLst>
            <a:ext uri="{FF2B5EF4-FFF2-40B4-BE49-F238E27FC236}">
              <a16:creationId xmlns:a16="http://schemas.microsoft.com/office/drawing/2014/main" id="{01AE891B-35A8-45EE-BF31-C3950B617E9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0" name="AutoShape 9" descr="File:">
          <a:hlinkClick xmlns:r="http://schemas.openxmlformats.org/officeDocument/2006/relationships" r:id="rId9"/>
          <a:extLst>
            <a:ext uri="{FF2B5EF4-FFF2-40B4-BE49-F238E27FC236}">
              <a16:creationId xmlns:a16="http://schemas.microsoft.com/office/drawing/2014/main" id="{083D952B-5086-410C-9D07-94AF59B2E84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01" name="AutoShape 10" descr="File:">
          <a:hlinkClick xmlns:r="http://schemas.openxmlformats.org/officeDocument/2006/relationships" r:id="rId10"/>
          <a:extLst>
            <a:ext uri="{FF2B5EF4-FFF2-40B4-BE49-F238E27FC236}">
              <a16:creationId xmlns:a16="http://schemas.microsoft.com/office/drawing/2014/main" id="{2F40B1DB-56E3-4E5C-AB34-50440DA7C992}"/>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2" name="AutoShape 11" descr="File:">
          <a:hlinkClick xmlns:r="http://schemas.openxmlformats.org/officeDocument/2006/relationships" r:id="rId11"/>
          <a:extLst>
            <a:ext uri="{FF2B5EF4-FFF2-40B4-BE49-F238E27FC236}">
              <a16:creationId xmlns:a16="http://schemas.microsoft.com/office/drawing/2014/main" id="{5E9664A5-1791-498D-8BD4-29AF5851456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03" name="AutoShape 12" descr="File:">
          <a:hlinkClick xmlns:r="http://schemas.openxmlformats.org/officeDocument/2006/relationships" r:id="rId12"/>
          <a:extLst>
            <a:ext uri="{FF2B5EF4-FFF2-40B4-BE49-F238E27FC236}">
              <a16:creationId xmlns:a16="http://schemas.microsoft.com/office/drawing/2014/main" id="{25C4A00B-E250-43EC-BEBE-E1830C5572D7}"/>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04" name="AutoShape 13" descr="File:">
          <a:hlinkClick xmlns:r="http://schemas.openxmlformats.org/officeDocument/2006/relationships" r:id="rId13"/>
          <a:extLst>
            <a:ext uri="{FF2B5EF4-FFF2-40B4-BE49-F238E27FC236}">
              <a16:creationId xmlns:a16="http://schemas.microsoft.com/office/drawing/2014/main" id="{2024DCA4-8283-4423-BF77-EE44CF34393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5" name="AutoShape 14" descr="File:">
          <a:hlinkClick xmlns:r="http://schemas.openxmlformats.org/officeDocument/2006/relationships" r:id="rId14"/>
          <a:extLst>
            <a:ext uri="{FF2B5EF4-FFF2-40B4-BE49-F238E27FC236}">
              <a16:creationId xmlns:a16="http://schemas.microsoft.com/office/drawing/2014/main" id="{841ADBD9-50D9-4234-BEEF-67EA019A58A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06" name="AutoShape 15" descr="File:">
          <a:hlinkClick xmlns:r="http://schemas.openxmlformats.org/officeDocument/2006/relationships" r:id="rId15"/>
          <a:extLst>
            <a:ext uri="{FF2B5EF4-FFF2-40B4-BE49-F238E27FC236}">
              <a16:creationId xmlns:a16="http://schemas.microsoft.com/office/drawing/2014/main" id="{E4D11735-44F7-4848-907A-36093B22E2B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7" name="AutoShape 16" descr="File:">
          <a:hlinkClick xmlns:r="http://schemas.openxmlformats.org/officeDocument/2006/relationships" r:id="rId16"/>
          <a:extLst>
            <a:ext uri="{FF2B5EF4-FFF2-40B4-BE49-F238E27FC236}">
              <a16:creationId xmlns:a16="http://schemas.microsoft.com/office/drawing/2014/main" id="{681D1470-9E34-4E5D-B2D3-58CB5939A9C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8" name="AutoShape 17" descr="File:">
          <a:hlinkClick xmlns:r="http://schemas.openxmlformats.org/officeDocument/2006/relationships" r:id="rId17"/>
          <a:extLst>
            <a:ext uri="{FF2B5EF4-FFF2-40B4-BE49-F238E27FC236}">
              <a16:creationId xmlns:a16="http://schemas.microsoft.com/office/drawing/2014/main" id="{59C535B5-046D-42B4-A42D-BF1A49A3409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09" name="AutoShape 18" descr="File:">
          <a:hlinkClick xmlns:r="http://schemas.openxmlformats.org/officeDocument/2006/relationships" r:id="rId18"/>
          <a:extLst>
            <a:ext uri="{FF2B5EF4-FFF2-40B4-BE49-F238E27FC236}">
              <a16:creationId xmlns:a16="http://schemas.microsoft.com/office/drawing/2014/main" id="{162040CB-1021-4676-818B-9D3F1626A33F}"/>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10" name="AutoShape 19" descr="File:">
          <a:hlinkClick xmlns:r="http://schemas.openxmlformats.org/officeDocument/2006/relationships" r:id="rId19"/>
          <a:extLst>
            <a:ext uri="{FF2B5EF4-FFF2-40B4-BE49-F238E27FC236}">
              <a16:creationId xmlns:a16="http://schemas.microsoft.com/office/drawing/2014/main" id="{541B907A-8C41-4E13-BED1-22196F5B2DA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11" name="AutoShape 20" descr="File:">
          <a:hlinkClick xmlns:r="http://schemas.openxmlformats.org/officeDocument/2006/relationships" r:id="rId20"/>
          <a:extLst>
            <a:ext uri="{FF2B5EF4-FFF2-40B4-BE49-F238E27FC236}">
              <a16:creationId xmlns:a16="http://schemas.microsoft.com/office/drawing/2014/main" id="{038366D0-3EC3-48E8-BC7C-92DBD2F242E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512" name="AutoShape 21" descr="File:">
          <a:hlinkClick xmlns:r="http://schemas.openxmlformats.org/officeDocument/2006/relationships" r:id="rId21"/>
          <a:extLst>
            <a:ext uri="{FF2B5EF4-FFF2-40B4-BE49-F238E27FC236}">
              <a16:creationId xmlns:a16="http://schemas.microsoft.com/office/drawing/2014/main" id="{6474E82B-DB41-421E-BDCE-6CD7ECD08684}"/>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13" name="AutoShape 22" descr="File:">
          <a:hlinkClick xmlns:r="http://schemas.openxmlformats.org/officeDocument/2006/relationships" r:id="rId22"/>
          <a:extLst>
            <a:ext uri="{FF2B5EF4-FFF2-40B4-BE49-F238E27FC236}">
              <a16:creationId xmlns:a16="http://schemas.microsoft.com/office/drawing/2014/main" id="{83F4BD11-B6EF-4DD9-BE33-A33658F8AA7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14" name="AutoShape 23" descr="File:">
          <a:hlinkClick xmlns:r="http://schemas.openxmlformats.org/officeDocument/2006/relationships" r:id="rId23"/>
          <a:extLst>
            <a:ext uri="{FF2B5EF4-FFF2-40B4-BE49-F238E27FC236}">
              <a16:creationId xmlns:a16="http://schemas.microsoft.com/office/drawing/2014/main" id="{C977B10D-33A2-4475-8C5A-55D92D56E14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15" name="AutoShape 24" descr="File:">
          <a:hlinkClick xmlns:r="http://schemas.openxmlformats.org/officeDocument/2006/relationships" r:id="rId24"/>
          <a:extLst>
            <a:ext uri="{FF2B5EF4-FFF2-40B4-BE49-F238E27FC236}">
              <a16:creationId xmlns:a16="http://schemas.microsoft.com/office/drawing/2014/main" id="{AE7E6F2E-5064-4860-985D-A2F915D3AB74}"/>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16" name="AutoShape 25" descr="File:">
          <a:hlinkClick xmlns:r="http://schemas.openxmlformats.org/officeDocument/2006/relationships" r:id="rId25"/>
          <a:extLst>
            <a:ext uri="{FF2B5EF4-FFF2-40B4-BE49-F238E27FC236}">
              <a16:creationId xmlns:a16="http://schemas.microsoft.com/office/drawing/2014/main" id="{F14A6FCD-9441-4CD8-BF91-5C99C9E994E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17" name="AutoShape 26" descr="File:">
          <a:hlinkClick xmlns:r="http://schemas.openxmlformats.org/officeDocument/2006/relationships" r:id="rId26"/>
          <a:extLst>
            <a:ext uri="{FF2B5EF4-FFF2-40B4-BE49-F238E27FC236}">
              <a16:creationId xmlns:a16="http://schemas.microsoft.com/office/drawing/2014/main" id="{F648564F-204D-48EE-9DD7-451EF3E30E6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18" name="AutoShape 27" descr="File:">
          <a:hlinkClick xmlns:r="http://schemas.openxmlformats.org/officeDocument/2006/relationships" r:id="rId27"/>
          <a:extLst>
            <a:ext uri="{FF2B5EF4-FFF2-40B4-BE49-F238E27FC236}">
              <a16:creationId xmlns:a16="http://schemas.microsoft.com/office/drawing/2014/main" id="{1B3C6E00-B00D-4795-AECD-A7EE004D2C83}"/>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19" name="AutoShape 28" descr="File:">
          <a:hlinkClick xmlns:r="http://schemas.openxmlformats.org/officeDocument/2006/relationships" r:id="rId28"/>
          <a:extLst>
            <a:ext uri="{FF2B5EF4-FFF2-40B4-BE49-F238E27FC236}">
              <a16:creationId xmlns:a16="http://schemas.microsoft.com/office/drawing/2014/main" id="{80329165-93BF-44BF-85DD-F4210A6ACD5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20" name="AutoShape 1" descr="File:">
          <a:hlinkClick xmlns:r="http://schemas.openxmlformats.org/officeDocument/2006/relationships" r:id="rId1"/>
          <a:extLst>
            <a:ext uri="{FF2B5EF4-FFF2-40B4-BE49-F238E27FC236}">
              <a16:creationId xmlns:a16="http://schemas.microsoft.com/office/drawing/2014/main" id="{5C0055F9-9C14-4AC9-85AC-B220CF638658}"/>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21" name="AutoShape 2" descr="File:">
          <a:hlinkClick xmlns:r="http://schemas.openxmlformats.org/officeDocument/2006/relationships" r:id="rId2"/>
          <a:extLst>
            <a:ext uri="{FF2B5EF4-FFF2-40B4-BE49-F238E27FC236}">
              <a16:creationId xmlns:a16="http://schemas.microsoft.com/office/drawing/2014/main" id="{F7CF55F3-19CC-4BF4-AAB6-7CFF1C2AA09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22" name="AutoShape 3" descr="File:">
          <a:hlinkClick xmlns:r="http://schemas.openxmlformats.org/officeDocument/2006/relationships" r:id="rId3"/>
          <a:extLst>
            <a:ext uri="{FF2B5EF4-FFF2-40B4-BE49-F238E27FC236}">
              <a16:creationId xmlns:a16="http://schemas.microsoft.com/office/drawing/2014/main" id="{681FFE2E-3C30-48A9-9A16-70A31A127800}"/>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23" name="AutoShape 4" descr="File:">
          <a:hlinkClick xmlns:r="http://schemas.openxmlformats.org/officeDocument/2006/relationships" r:id="rId4"/>
          <a:extLst>
            <a:ext uri="{FF2B5EF4-FFF2-40B4-BE49-F238E27FC236}">
              <a16:creationId xmlns:a16="http://schemas.microsoft.com/office/drawing/2014/main" id="{C0AF75FD-DA77-4DE3-93FC-3B3AFA1404A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24" name="AutoShape 5" descr="File:">
          <a:hlinkClick xmlns:r="http://schemas.openxmlformats.org/officeDocument/2006/relationships" r:id="rId5"/>
          <a:extLst>
            <a:ext uri="{FF2B5EF4-FFF2-40B4-BE49-F238E27FC236}">
              <a16:creationId xmlns:a16="http://schemas.microsoft.com/office/drawing/2014/main" id="{C515407E-D2BD-4A36-BF80-F26550F9529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525" name="AutoShape 6" descr="File:">
          <a:hlinkClick xmlns:r="http://schemas.openxmlformats.org/officeDocument/2006/relationships" r:id="rId6"/>
          <a:extLst>
            <a:ext uri="{FF2B5EF4-FFF2-40B4-BE49-F238E27FC236}">
              <a16:creationId xmlns:a16="http://schemas.microsoft.com/office/drawing/2014/main" id="{B0743AE7-A472-414D-AE57-C11E71EA2C2D}"/>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26" name="AutoShape 7" descr="File:">
          <a:hlinkClick xmlns:r="http://schemas.openxmlformats.org/officeDocument/2006/relationships" r:id="rId7"/>
          <a:extLst>
            <a:ext uri="{FF2B5EF4-FFF2-40B4-BE49-F238E27FC236}">
              <a16:creationId xmlns:a16="http://schemas.microsoft.com/office/drawing/2014/main" id="{75A39F79-BAEC-4303-8FD0-B98C2D1568B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27" name="AutoShape 8" descr="File:">
          <a:hlinkClick xmlns:r="http://schemas.openxmlformats.org/officeDocument/2006/relationships" r:id="rId8"/>
          <a:extLst>
            <a:ext uri="{FF2B5EF4-FFF2-40B4-BE49-F238E27FC236}">
              <a16:creationId xmlns:a16="http://schemas.microsoft.com/office/drawing/2014/main" id="{D7FDAF08-6FEA-4DC3-BD9B-952E34F32383}"/>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28" name="AutoShape 9" descr="File:">
          <a:hlinkClick xmlns:r="http://schemas.openxmlformats.org/officeDocument/2006/relationships" r:id="rId9"/>
          <a:extLst>
            <a:ext uri="{FF2B5EF4-FFF2-40B4-BE49-F238E27FC236}">
              <a16:creationId xmlns:a16="http://schemas.microsoft.com/office/drawing/2014/main" id="{C7493322-CF53-4C53-B9CF-509E693F527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29" name="AutoShape 10" descr="File:">
          <a:hlinkClick xmlns:r="http://schemas.openxmlformats.org/officeDocument/2006/relationships" r:id="rId10"/>
          <a:extLst>
            <a:ext uri="{FF2B5EF4-FFF2-40B4-BE49-F238E27FC236}">
              <a16:creationId xmlns:a16="http://schemas.microsoft.com/office/drawing/2014/main" id="{A240486D-E9D2-49C9-AE48-9F4D314FC947}"/>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0" name="AutoShape 11" descr="File:">
          <a:hlinkClick xmlns:r="http://schemas.openxmlformats.org/officeDocument/2006/relationships" r:id="rId11"/>
          <a:extLst>
            <a:ext uri="{FF2B5EF4-FFF2-40B4-BE49-F238E27FC236}">
              <a16:creationId xmlns:a16="http://schemas.microsoft.com/office/drawing/2014/main" id="{44EAAF62-87A0-4C08-8D14-0C1CD3F82CF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31" name="AutoShape 12" descr="File:">
          <a:hlinkClick xmlns:r="http://schemas.openxmlformats.org/officeDocument/2006/relationships" r:id="rId12"/>
          <a:extLst>
            <a:ext uri="{FF2B5EF4-FFF2-40B4-BE49-F238E27FC236}">
              <a16:creationId xmlns:a16="http://schemas.microsoft.com/office/drawing/2014/main" id="{79B3F1F5-1E0A-4F28-9C43-A56F6B64F655}"/>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32" name="AutoShape 13" descr="File:">
          <a:hlinkClick xmlns:r="http://schemas.openxmlformats.org/officeDocument/2006/relationships" r:id="rId13"/>
          <a:extLst>
            <a:ext uri="{FF2B5EF4-FFF2-40B4-BE49-F238E27FC236}">
              <a16:creationId xmlns:a16="http://schemas.microsoft.com/office/drawing/2014/main" id="{B255562B-4626-46F4-994E-ADD291D5F6A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3" name="AutoShape 14" descr="File:">
          <a:hlinkClick xmlns:r="http://schemas.openxmlformats.org/officeDocument/2006/relationships" r:id="rId14"/>
          <a:extLst>
            <a:ext uri="{FF2B5EF4-FFF2-40B4-BE49-F238E27FC236}">
              <a16:creationId xmlns:a16="http://schemas.microsoft.com/office/drawing/2014/main" id="{2C83F2CC-309D-47F0-8286-4DDFB068C7C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34" name="AutoShape 15" descr="File:">
          <a:hlinkClick xmlns:r="http://schemas.openxmlformats.org/officeDocument/2006/relationships" r:id="rId15"/>
          <a:extLst>
            <a:ext uri="{FF2B5EF4-FFF2-40B4-BE49-F238E27FC236}">
              <a16:creationId xmlns:a16="http://schemas.microsoft.com/office/drawing/2014/main" id="{98CC7A9B-BB8A-49AE-9B74-069B12FCA2B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5" name="AutoShape 16" descr="File:">
          <a:hlinkClick xmlns:r="http://schemas.openxmlformats.org/officeDocument/2006/relationships" r:id="rId16"/>
          <a:extLst>
            <a:ext uri="{FF2B5EF4-FFF2-40B4-BE49-F238E27FC236}">
              <a16:creationId xmlns:a16="http://schemas.microsoft.com/office/drawing/2014/main" id="{97B4D32B-2898-4D7A-89C0-E387D9C52A9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6" name="AutoShape 17" descr="File:">
          <a:hlinkClick xmlns:r="http://schemas.openxmlformats.org/officeDocument/2006/relationships" r:id="rId17"/>
          <a:extLst>
            <a:ext uri="{FF2B5EF4-FFF2-40B4-BE49-F238E27FC236}">
              <a16:creationId xmlns:a16="http://schemas.microsoft.com/office/drawing/2014/main" id="{A37617FE-0344-47D0-82FB-B957D2B2128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37" name="AutoShape 18" descr="File:">
          <a:hlinkClick xmlns:r="http://schemas.openxmlformats.org/officeDocument/2006/relationships" r:id="rId18"/>
          <a:extLst>
            <a:ext uri="{FF2B5EF4-FFF2-40B4-BE49-F238E27FC236}">
              <a16:creationId xmlns:a16="http://schemas.microsoft.com/office/drawing/2014/main" id="{15A39F1A-FF48-45B1-AF1E-9E3733759A2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8" name="AutoShape 19" descr="File:">
          <a:hlinkClick xmlns:r="http://schemas.openxmlformats.org/officeDocument/2006/relationships" r:id="rId19"/>
          <a:extLst>
            <a:ext uri="{FF2B5EF4-FFF2-40B4-BE49-F238E27FC236}">
              <a16:creationId xmlns:a16="http://schemas.microsoft.com/office/drawing/2014/main" id="{407983CC-DEC7-49BD-A33B-FD3842C3708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39" name="AutoShape 20" descr="File:">
          <a:hlinkClick xmlns:r="http://schemas.openxmlformats.org/officeDocument/2006/relationships" r:id="rId20"/>
          <a:extLst>
            <a:ext uri="{FF2B5EF4-FFF2-40B4-BE49-F238E27FC236}">
              <a16:creationId xmlns:a16="http://schemas.microsoft.com/office/drawing/2014/main" id="{5DCD9A81-13EC-4BEF-AEAA-2482953020B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540" name="AutoShape 21" descr="File:">
          <a:hlinkClick xmlns:r="http://schemas.openxmlformats.org/officeDocument/2006/relationships" r:id="rId21"/>
          <a:extLst>
            <a:ext uri="{FF2B5EF4-FFF2-40B4-BE49-F238E27FC236}">
              <a16:creationId xmlns:a16="http://schemas.microsoft.com/office/drawing/2014/main" id="{070E5E0C-683C-4563-B8F8-71BF52207413}"/>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41" name="AutoShape 22" descr="File:">
          <a:hlinkClick xmlns:r="http://schemas.openxmlformats.org/officeDocument/2006/relationships" r:id="rId22"/>
          <a:extLst>
            <a:ext uri="{FF2B5EF4-FFF2-40B4-BE49-F238E27FC236}">
              <a16:creationId xmlns:a16="http://schemas.microsoft.com/office/drawing/2014/main" id="{F1E5C2C6-F37B-466F-BC04-E13D8862CFF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42" name="AutoShape 23" descr="File:">
          <a:hlinkClick xmlns:r="http://schemas.openxmlformats.org/officeDocument/2006/relationships" r:id="rId23"/>
          <a:extLst>
            <a:ext uri="{FF2B5EF4-FFF2-40B4-BE49-F238E27FC236}">
              <a16:creationId xmlns:a16="http://schemas.microsoft.com/office/drawing/2014/main" id="{73D07277-594A-4EBC-924B-6D73891EAD6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43" name="AutoShape 24" descr="File:">
          <a:hlinkClick xmlns:r="http://schemas.openxmlformats.org/officeDocument/2006/relationships" r:id="rId24"/>
          <a:extLst>
            <a:ext uri="{FF2B5EF4-FFF2-40B4-BE49-F238E27FC236}">
              <a16:creationId xmlns:a16="http://schemas.microsoft.com/office/drawing/2014/main" id="{5BF6EA10-6481-4FC8-B44C-2D0DAF14A60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44" name="AutoShape 25" descr="File:">
          <a:hlinkClick xmlns:r="http://schemas.openxmlformats.org/officeDocument/2006/relationships" r:id="rId25"/>
          <a:extLst>
            <a:ext uri="{FF2B5EF4-FFF2-40B4-BE49-F238E27FC236}">
              <a16:creationId xmlns:a16="http://schemas.microsoft.com/office/drawing/2014/main" id="{3AF9674F-8207-427A-8DA8-7DDDFC31C124}"/>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45" name="AutoShape 26" descr="File:">
          <a:hlinkClick xmlns:r="http://schemas.openxmlformats.org/officeDocument/2006/relationships" r:id="rId26"/>
          <a:extLst>
            <a:ext uri="{FF2B5EF4-FFF2-40B4-BE49-F238E27FC236}">
              <a16:creationId xmlns:a16="http://schemas.microsoft.com/office/drawing/2014/main" id="{7EEB0528-9B88-4618-8949-27896BA7319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46" name="AutoShape 27" descr="File:">
          <a:hlinkClick xmlns:r="http://schemas.openxmlformats.org/officeDocument/2006/relationships" r:id="rId27"/>
          <a:extLst>
            <a:ext uri="{FF2B5EF4-FFF2-40B4-BE49-F238E27FC236}">
              <a16:creationId xmlns:a16="http://schemas.microsoft.com/office/drawing/2014/main" id="{8CFE1F9A-59D8-4E33-85D2-62E4C9FE777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47" name="AutoShape 28" descr="File:">
          <a:hlinkClick xmlns:r="http://schemas.openxmlformats.org/officeDocument/2006/relationships" r:id="rId28"/>
          <a:extLst>
            <a:ext uri="{FF2B5EF4-FFF2-40B4-BE49-F238E27FC236}">
              <a16:creationId xmlns:a16="http://schemas.microsoft.com/office/drawing/2014/main" id="{39C37C70-20A0-41A8-A5AD-9D29A6FD5EB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48" name="AutoShape 1" descr="File:">
          <a:hlinkClick xmlns:r="http://schemas.openxmlformats.org/officeDocument/2006/relationships" r:id="rId1"/>
          <a:extLst>
            <a:ext uri="{FF2B5EF4-FFF2-40B4-BE49-F238E27FC236}">
              <a16:creationId xmlns:a16="http://schemas.microsoft.com/office/drawing/2014/main" id="{F93D58F0-3B21-406A-A352-3504B73E54B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49" name="AutoShape 2" descr="File:">
          <a:hlinkClick xmlns:r="http://schemas.openxmlformats.org/officeDocument/2006/relationships" r:id="rId2"/>
          <a:extLst>
            <a:ext uri="{FF2B5EF4-FFF2-40B4-BE49-F238E27FC236}">
              <a16:creationId xmlns:a16="http://schemas.microsoft.com/office/drawing/2014/main" id="{54BE8E6B-2E5E-494F-A344-2BD46479A11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0" name="AutoShape 3" descr="File:">
          <a:hlinkClick xmlns:r="http://schemas.openxmlformats.org/officeDocument/2006/relationships" r:id="rId3"/>
          <a:extLst>
            <a:ext uri="{FF2B5EF4-FFF2-40B4-BE49-F238E27FC236}">
              <a16:creationId xmlns:a16="http://schemas.microsoft.com/office/drawing/2014/main" id="{BCC9CFCA-F2B8-49D4-9ACB-6973A8178A75}"/>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1" name="AutoShape 4" descr="File:">
          <a:hlinkClick xmlns:r="http://schemas.openxmlformats.org/officeDocument/2006/relationships" r:id="rId4"/>
          <a:extLst>
            <a:ext uri="{FF2B5EF4-FFF2-40B4-BE49-F238E27FC236}">
              <a16:creationId xmlns:a16="http://schemas.microsoft.com/office/drawing/2014/main" id="{5EF972DB-8113-40C5-9D48-36A197DA7EB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2" name="AutoShape 5" descr="File:">
          <a:hlinkClick xmlns:r="http://schemas.openxmlformats.org/officeDocument/2006/relationships" r:id="rId5"/>
          <a:extLst>
            <a:ext uri="{FF2B5EF4-FFF2-40B4-BE49-F238E27FC236}">
              <a16:creationId xmlns:a16="http://schemas.microsoft.com/office/drawing/2014/main" id="{33A5E273-F655-48B8-BB91-69A1A5BB32E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065"/>
    <xdr:sp macro="" textlink="">
      <xdr:nvSpPr>
        <xdr:cNvPr id="553" name="AutoShape 6" descr="File:">
          <a:hlinkClick xmlns:r="http://schemas.openxmlformats.org/officeDocument/2006/relationships" r:id="rId6"/>
          <a:extLst>
            <a:ext uri="{FF2B5EF4-FFF2-40B4-BE49-F238E27FC236}">
              <a16:creationId xmlns:a16="http://schemas.microsoft.com/office/drawing/2014/main" id="{1A919DD8-5D71-41B2-B553-715EF2649786}"/>
            </a:ext>
          </a:extLst>
        </xdr:cNvPr>
        <xdr:cNvSpPr>
          <a:spLocks noChangeAspect="1" noChangeArrowheads="1"/>
        </xdr:cNvSpPr>
      </xdr:nvSpPr>
      <xdr:spPr bwMode="auto">
        <a:xfrm>
          <a:off x="1457325" y="1190625"/>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54" name="AutoShape 7" descr="File:">
          <a:hlinkClick xmlns:r="http://schemas.openxmlformats.org/officeDocument/2006/relationships" r:id="rId7"/>
          <a:extLst>
            <a:ext uri="{FF2B5EF4-FFF2-40B4-BE49-F238E27FC236}">
              <a16:creationId xmlns:a16="http://schemas.microsoft.com/office/drawing/2014/main" id="{4015A191-C96D-4EF8-B04D-C54AFA98B894}"/>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55" name="AutoShape 8" descr="File:">
          <a:hlinkClick xmlns:r="http://schemas.openxmlformats.org/officeDocument/2006/relationships" r:id="rId8"/>
          <a:extLst>
            <a:ext uri="{FF2B5EF4-FFF2-40B4-BE49-F238E27FC236}">
              <a16:creationId xmlns:a16="http://schemas.microsoft.com/office/drawing/2014/main" id="{F3580011-F7C7-4214-A14F-809912D25FB7}"/>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6" name="AutoShape 9" descr="File:">
          <a:hlinkClick xmlns:r="http://schemas.openxmlformats.org/officeDocument/2006/relationships" r:id="rId9"/>
          <a:extLst>
            <a:ext uri="{FF2B5EF4-FFF2-40B4-BE49-F238E27FC236}">
              <a16:creationId xmlns:a16="http://schemas.microsoft.com/office/drawing/2014/main" id="{6FE80FDE-5AC0-4860-A0EB-3BCE3F2A562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7" name="AutoShape 10" descr="File:">
          <a:hlinkClick xmlns:r="http://schemas.openxmlformats.org/officeDocument/2006/relationships" r:id="rId10"/>
          <a:extLst>
            <a:ext uri="{FF2B5EF4-FFF2-40B4-BE49-F238E27FC236}">
              <a16:creationId xmlns:a16="http://schemas.microsoft.com/office/drawing/2014/main" id="{6E105D2E-56A2-4C56-B3A3-8A5BA7FD402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8" name="AutoShape 11" descr="File:">
          <a:hlinkClick xmlns:r="http://schemas.openxmlformats.org/officeDocument/2006/relationships" r:id="rId11"/>
          <a:extLst>
            <a:ext uri="{FF2B5EF4-FFF2-40B4-BE49-F238E27FC236}">
              <a16:creationId xmlns:a16="http://schemas.microsoft.com/office/drawing/2014/main" id="{5E20CFE0-27F5-419D-B24F-639B5C0E9F3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9" name="AutoShape 12" descr="File:">
          <a:hlinkClick xmlns:r="http://schemas.openxmlformats.org/officeDocument/2006/relationships" r:id="rId12"/>
          <a:extLst>
            <a:ext uri="{FF2B5EF4-FFF2-40B4-BE49-F238E27FC236}">
              <a16:creationId xmlns:a16="http://schemas.microsoft.com/office/drawing/2014/main" id="{5E8B2CFD-2BC2-4ADA-BDFF-AD75D2D11F1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60" name="AutoShape 13" descr="File:">
          <a:hlinkClick xmlns:r="http://schemas.openxmlformats.org/officeDocument/2006/relationships" r:id="rId13"/>
          <a:extLst>
            <a:ext uri="{FF2B5EF4-FFF2-40B4-BE49-F238E27FC236}">
              <a16:creationId xmlns:a16="http://schemas.microsoft.com/office/drawing/2014/main" id="{5228E521-F152-4D72-9E0F-8AF2F8512DAB}"/>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1" name="AutoShape 14" descr="File:">
          <a:hlinkClick xmlns:r="http://schemas.openxmlformats.org/officeDocument/2006/relationships" r:id="rId14"/>
          <a:extLst>
            <a:ext uri="{FF2B5EF4-FFF2-40B4-BE49-F238E27FC236}">
              <a16:creationId xmlns:a16="http://schemas.microsoft.com/office/drawing/2014/main" id="{801913AF-2F32-4D8F-AB6F-5C88F6C2A73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62" name="AutoShape 15" descr="File:">
          <a:hlinkClick xmlns:r="http://schemas.openxmlformats.org/officeDocument/2006/relationships" r:id="rId15"/>
          <a:extLst>
            <a:ext uri="{FF2B5EF4-FFF2-40B4-BE49-F238E27FC236}">
              <a16:creationId xmlns:a16="http://schemas.microsoft.com/office/drawing/2014/main" id="{275D2849-39EC-4749-B644-CEC3F6244722}"/>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3" name="AutoShape 16" descr="File:">
          <a:hlinkClick xmlns:r="http://schemas.openxmlformats.org/officeDocument/2006/relationships" r:id="rId16"/>
          <a:extLst>
            <a:ext uri="{FF2B5EF4-FFF2-40B4-BE49-F238E27FC236}">
              <a16:creationId xmlns:a16="http://schemas.microsoft.com/office/drawing/2014/main" id="{826C6655-654F-4BA0-931F-D36F4FB16D38}"/>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4" name="AutoShape 17" descr="File:">
          <a:hlinkClick xmlns:r="http://schemas.openxmlformats.org/officeDocument/2006/relationships" r:id="rId17"/>
          <a:extLst>
            <a:ext uri="{FF2B5EF4-FFF2-40B4-BE49-F238E27FC236}">
              <a16:creationId xmlns:a16="http://schemas.microsoft.com/office/drawing/2014/main" id="{3E077291-E89B-4D0E-8406-F9BF4728653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5" name="AutoShape 18" descr="File:">
          <a:hlinkClick xmlns:r="http://schemas.openxmlformats.org/officeDocument/2006/relationships" r:id="rId18"/>
          <a:extLst>
            <a:ext uri="{FF2B5EF4-FFF2-40B4-BE49-F238E27FC236}">
              <a16:creationId xmlns:a16="http://schemas.microsoft.com/office/drawing/2014/main" id="{75119F21-9B39-4321-B10F-32E638E9C85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6" name="AutoShape 19" descr="File:">
          <a:hlinkClick xmlns:r="http://schemas.openxmlformats.org/officeDocument/2006/relationships" r:id="rId19"/>
          <a:extLst>
            <a:ext uri="{FF2B5EF4-FFF2-40B4-BE49-F238E27FC236}">
              <a16:creationId xmlns:a16="http://schemas.microsoft.com/office/drawing/2014/main" id="{3D567450-45EF-4A2D-9F3C-F87C7A881BE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67" name="AutoShape 20" descr="File:">
          <a:hlinkClick xmlns:r="http://schemas.openxmlformats.org/officeDocument/2006/relationships" r:id="rId20"/>
          <a:extLst>
            <a:ext uri="{FF2B5EF4-FFF2-40B4-BE49-F238E27FC236}">
              <a16:creationId xmlns:a16="http://schemas.microsoft.com/office/drawing/2014/main" id="{B9FDDBD5-FA63-4274-9A3F-525BCE6BCE8B}"/>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8" name="AutoShape 21" descr="File:">
          <a:hlinkClick xmlns:r="http://schemas.openxmlformats.org/officeDocument/2006/relationships" r:id="rId21"/>
          <a:extLst>
            <a:ext uri="{FF2B5EF4-FFF2-40B4-BE49-F238E27FC236}">
              <a16:creationId xmlns:a16="http://schemas.microsoft.com/office/drawing/2014/main" id="{649A42A2-22F1-4C89-A2EE-3DC1A039043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9" name="AutoShape 22" descr="File:">
          <a:hlinkClick xmlns:r="http://schemas.openxmlformats.org/officeDocument/2006/relationships" r:id="rId22"/>
          <a:extLst>
            <a:ext uri="{FF2B5EF4-FFF2-40B4-BE49-F238E27FC236}">
              <a16:creationId xmlns:a16="http://schemas.microsoft.com/office/drawing/2014/main" id="{B92CD111-F7E3-447E-A146-44C4F45FD4C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0" name="AutoShape 23" descr="File:">
          <a:hlinkClick xmlns:r="http://schemas.openxmlformats.org/officeDocument/2006/relationships" r:id="rId23"/>
          <a:extLst>
            <a:ext uri="{FF2B5EF4-FFF2-40B4-BE49-F238E27FC236}">
              <a16:creationId xmlns:a16="http://schemas.microsoft.com/office/drawing/2014/main" id="{C8DFD22D-5EC6-47C5-8BE4-CB5F138ABDB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1" name="AutoShape 24" descr="File:">
          <a:hlinkClick xmlns:r="http://schemas.openxmlformats.org/officeDocument/2006/relationships" r:id="rId24"/>
          <a:extLst>
            <a:ext uri="{FF2B5EF4-FFF2-40B4-BE49-F238E27FC236}">
              <a16:creationId xmlns:a16="http://schemas.microsoft.com/office/drawing/2014/main" id="{72D03A8F-6643-4180-A3F7-D6D779363F1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2" name="AutoShape 25" descr="File:">
          <a:hlinkClick xmlns:r="http://schemas.openxmlformats.org/officeDocument/2006/relationships" r:id="rId25"/>
          <a:extLst>
            <a:ext uri="{FF2B5EF4-FFF2-40B4-BE49-F238E27FC236}">
              <a16:creationId xmlns:a16="http://schemas.microsoft.com/office/drawing/2014/main" id="{A230151B-B890-4A4C-A1F4-9A0B428E5F1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3" name="AutoShape 26" descr="File:">
          <a:hlinkClick xmlns:r="http://schemas.openxmlformats.org/officeDocument/2006/relationships" r:id="rId26"/>
          <a:extLst>
            <a:ext uri="{FF2B5EF4-FFF2-40B4-BE49-F238E27FC236}">
              <a16:creationId xmlns:a16="http://schemas.microsoft.com/office/drawing/2014/main" id="{B1040C07-0918-442D-A355-A5C0D788D3D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4" name="AutoShape 27" descr="File:">
          <a:hlinkClick xmlns:r="http://schemas.openxmlformats.org/officeDocument/2006/relationships" r:id="rId27"/>
          <a:extLst>
            <a:ext uri="{FF2B5EF4-FFF2-40B4-BE49-F238E27FC236}">
              <a16:creationId xmlns:a16="http://schemas.microsoft.com/office/drawing/2014/main" id="{60B08436-9C60-43C2-9F9B-0E593B70730D}"/>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5" name="AutoShape 28" descr="File:">
          <a:hlinkClick xmlns:r="http://schemas.openxmlformats.org/officeDocument/2006/relationships" r:id="rId28"/>
          <a:extLst>
            <a:ext uri="{FF2B5EF4-FFF2-40B4-BE49-F238E27FC236}">
              <a16:creationId xmlns:a16="http://schemas.microsoft.com/office/drawing/2014/main" id="{914024AE-F268-4427-93FF-84AFEB3EF50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76" name="AutoShape 1" descr="File:">
          <a:hlinkClick xmlns:r="http://schemas.openxmlformats.org/officeDocument/2006/relationships" r:id="rId1"/>
          <a:extLst>
            <a:ext uri="{FF2B5EF4-FFF2-40B4-BE49-F238E27FC236}">
              <a16:creationId xmlns:a16="http://schemas.microsoft.com/office/drawing/2014/main" id="{AABFDAAA-BD72-4B66-AABD-0FC887936B5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77" name="AutoShape 2" descr="File:">
          <a:hlinkClick xmlns:r="http://schemas.openxmlformats.org/officeDocument/2006/relationships" r:id="rId2"/>
          <a:extLst>
            <a:ext uri="{FF2B5EF4-FFF2-40B4-BE49-F238E27FC236}">
              <a16:creationId xmlns:a16="http://schemas.microsoft.com/office/drawing/2014/main" id="{F5DA7375-16D7-4FE9-825F-9250D6ABF83F}"/>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78" name="AutoShape 3" descr="File:">
          <a:hlinkClick xmlns:r="http://schemas.openxmlformats.org/officeDocument/2006/relationships" r:id="rId3"/>
          <a:extLst>
            <a:ext uri="{FF2B5EF4-FFF2-40B4-BE49-F238E27FC236}">
              <a16:creationId xmlns:a16="http://schemas.microsoft.com/office/drawing/2014/main" id="{CF71F1E3-5F4C-470D-8D48-8680A57B2DD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79" name="AutoShape 4" descr="File:">
          <a:hlinkClick xmlns:r="http://schemas.openxmlformats.org/officeDocument/2006/relationships" r:id="rId4"/>
          <a:extLst>
            <a:ext uri="{FF2B5EF4-FFF2-40B4-BE49-F238E27FC236}">
              <a16:creationId xmlns:a16="http://schemas.microsoft.com/office/drawing/2014/main" id="{8F29A126-A21E-48B3-A769-23E97D17EDC2}"/>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80" name="AutoShape 5" descr="File:">
          <a:hlinkClick xmlns:r="http://schemas.openxmlformats.org/officeDocument/2006/relationships" r:id="rId5"/>
          <a:extLst>
            <a:ext uri="{FF2B5EF4-FFF2-40B4-BE49-F238E27FC236}">
              <a16:creationId xmlns:a16="http://schemas.microsoft.com/office/drawing/2014/main" id="{2F173C8F-9D6B-4B5A-AA14-2E586D2C452F}"/>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581" name="AutoShape 6" descr="File:">
          <a:hlinkClick xmlns:r="http://schemas.openxmlformats.org/officeDocument/2006/relationships" r:id="rId6"/>
          <a:extLst>
            <a:ext uri="{FF2B5EF4-FFF2-40B4-BE49-F238E27FC236}">
              <a16:creationId xmlns:a16="http://schemas.microsoft.com/office/drawing/2014/main" id="{A01B994F-19CD-43C8-BFDB-5F2B0E052451}"/>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82" name="AutoShape 7" descr="File:">
          <a:hlinkClick xmlns:r="http://schemas.openxmlformats.org/officeDocument/2006/relationships" r:id="rId7"/>
          <a:extLst>
            <a:ext uri="{FF2B5EF4-FFF2-40B4-BE49-F238E27FC236}">
              <a16:creationId xmlns:a16="http://schemas.microsoft.com/office/drawing/2014/main" id="{A5E4FBB9-D6D8-48F9-9491-EC2A3F408B7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83" name="AutoShape 8" descr="File:">
          <a:hlinkClick xmlns:r="http://schemas.openxmlformats.org/officeDocument/2006/relationships" r:id="rId8"/>
          <a:extLst>
            <a:ext uri="{FF2B5EF4-FFF2-40B4-BE49-F238E27FC236}">
              <a16:creationId xmlns:a16="http://schemas.microsoft.com/office/drawing/2014/main" id="{AA65ADA3-6EA6-46E4-81B1-CFE787F7F56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84" name="AutoShape 9" descr="File:">
          <a:hlinkClick xmlns:r="http://schemas.openxmlformats.org/officeDocument/2006/relationships" r:id="rId9"/>
          <a:extLst>
            <a:ext uri="{FF2B5EF4-FFF2-40B4-BE49-F238E27FC236}">
              <a16:creationId xmlns:a16="http://schemas.microsoft.com/office/drawing/2014/main" id="{CF7F3AB6-E225-4B18-AEFB-E637467D900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85" name="AutoShape 10" descr="File:">
          <a:hlinkClick xmlns:r="http://schemas.openxmlformats.org/officeDocument/2006/relationships" r:id="rId10"/>
          <a:extLst>
            <a:ext uri="{FF2B5EF4-FFF2-40B4-BE49-F238E27FC236}">
              <a16:creationId xmlns:a16="http://schemas.microsoft.com/office/drawing/2014/main" id="{CF55429D-B1C7-4E02-B270-D96A94F5A396}"/>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86" name="AutoShape 11" descr="File:">
          <a:hlinkClick xmlns:r="http://schemas.openxmlformats.org/officeDocument/2006/relationships" r:id="rId11"/>
          <a:extLst>
            <a:ext uri="{FF2B5EF4-FFF2-40B4-BE49-F238E27FC236}">
              <a16:creationId xmlns:a16="http://schemas.microsoft.com/office/drawing/2014/main" id="{ED3F08FB-41A3-4A1A-A326-F461FFCBD78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87" name="AutoShape 12" descr="File:">
          <a:hlinkClick xmlns:r="http://schemas.openxmlformats.org/officeDocument/2006/relationships" r:id="rId12"/>
          <a:extLst>
            <a:ext uri="{FF2B5EF4-FFF2-40B4-BE49-F238E27FC236}">
              <a16:creationId xmlns:a16="http://schemas.microsoft.com/office/drawing/2014/main" id="{CFBCB75A-B539-41A5-B126-776FEA0BBBE9}"/>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88" name="AutoShape 13" descr="File:">
          <a:hlinkClick xmlns:r="http://schemas.openxmlformats.org/officeDocument/2006/relationships" r:id="rId13"/>
          <a:extLst>
            <a:ext uri="{FF2B5EF4-FFF2-40B4-BE49-F238E27FC236}">
              <a16:creationId xmlns:a16="http://schemas.microsoft.com/office/drawing/2014/main" id="{CE04AD88-7A83-4B3B-8A22-2C52DEB2953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89" name="AutoShape 14" descr="File:">
          <a:hlinkClick xmlns:r="http://schemas.openxmlformats.org/officeDocument/2006/relationships" r:id="rId14"/>
          <a:extLst>
            <a:ext uri="{FF2B5EF4-FFF2-40B4-BE49-F238E27FC236}">
              <a16:creationId xmlns:a16="http://schemas.microsoft.com/office/drawing/2014/main" id="{7192B7CF-9FB9-4D20-8CD2-2AF6E47C3D9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0" name="AutoShape 1" descr="File:">
          <a:hlinkClick xmlns:r="http://schemas.openxmlformats.org/officeDocument/2006/relationships" r:id="rId1"/>
          <a:extLst>
            <a:ext uri="{FF2B5EF4-FFF2-40B4-BE49-F238E27FC236}">
              <a16:creationId xmlns:a16="http://schemas.microsoft.com/office/drawing/2014/main" id="{464F8724-F0C5-43BE-9866-EB9C3FD0F0C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1" name="AutoShape 2" descr="File:">
          <a:hlinkClick xmlns:r="http://schemas.openxmlformats.org/officeDocument/2006/relationships" r:id="rId2"/>
          <a:extLst>
            <a:ext uri="{FF2B5EF4-FFF2-40B4-BE49-F238E27FC236}">
              <a16:creationId xmlns:a16="http://schemas.microsoft.com/office/drawing/2014/main" id="{3617F182-953A-4040-BA64-8B0AD48908F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2" name="AutoShape 3" descr="File:">
          <a:hlinkClick xmlns:r="http://schemas.openxmlformats.org/officeDocument/2006/relationships" r:id="rId3"/>
          <a:extLst>
            <a:ext uri="{FF2B5EF4-FFF2-40B4-BE49-F238E27FC236}">
              <a16:creationId xmlns:a16="http://schemas.microsoft.com/office/drawing/2014/main" id="{6F73BD48-368B-4C6E-9F12-175BEA1C4E0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3" name="AutoShape 4" descr="File:">
          <a:hlinkClick xmlns:r="http://schemas.openxmlformats.org/officeDocument/2006/relationships" r:id="rId4"/>
          <a:extLst>
            <a:ext uri="{FF2B5EF4-FFF2-40B4-BE49-F238E27FC236}">
              <a16:creationId xmlns:a16="http://schemas.microsoft.com/office/drawing/2014/main" id="{E76BB188-0D7E-4BD1-A49D-58E60AFCA08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4" name="AutoShape 5" descr="File:">
          <a:hlinkClick xmlns:r="http://schemas.openxmlformats.org/officeDocument/2006/relationships" r:id="rId5"/>
          <a:extLst>
            <a:ext uri="{FF2B5EF4-FFF2-40B4-BE49-F238E27FC236}">
              <a16:creationId xmlns:a16="http://schemas.microsoft.com/office/drawing/2014/main" id="{6D3E39F3-C51C-4880-A33C-66EB9786684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893"/>
    <xdr:sp macro="" textlink="">
      <xdr:nvSpPr>
        <xdr:cNvPr id="595" name="AutoShape 6" descr="File:">
          <a:hlinkClick xmlns:r="http://schemas.openxmlformats.org/officeDocument/2006/relationships" r:id="rId6"/>
          <a:extLst>
            <a:ext uri="{FF2B5EF4-FFF2-40B4-BE49-F238E27FC236}">
              <a16:creationId xmlns:a16="http://schemas.microsoft.com/office/drawing/2014/main" id="{7DE6BEE5-3F83-421A-9ED3-CAFF1638C453}"/>
            </a:ext>
          </a:extLst>
        </xdr:cNvPr>
        <xdr:cNvSpPr>
          <a:spLocks noChangeAspect="1" noChangeArrowheads="1"/>
        </xdr:cNvSpPr>
      </xdr:nvSpPr>
      <xdr:spPr bwMode="auto">
        <a:xfrm>
          <a:off x="1457325" y="119062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96" name="AutoShape 7" descr="File:">
          <a:hlinkClick xmlns:r="http://schemas.openxmlformats.org/officeDocument/2006/relationships" r:id="rId7"/>
          <a:extLst>
            <a:ext uri="{FF2B5EF4-FFF2-40B4-BE49-F238E27FC236}">
              <a16:creationId xmlns:a16="http://schemas.microsoft.com/office/drawing/2014/main" id="{5FACAF70-2B5B-47A9-8A56-6E33C6F9B6A3}"/>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97" name="AutoShape 8" descr="File:">
          <a:hlinkClick xmlns:r="http://schemas.openxmlformats.org/officeDocument/2006/relationships" r:id="rId8"/>
          <a:extLst>
            <a:ext uri="{FF2B5EF4-FFF2-40B4-BE49-F238E27FC236}">
              <a16:creationId xmlns:a16="http://schemas.microsoft.com/office/drawing/2014/main" id="{3784A0E8-2460-4076-B524-CC1A613224BF}"/>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8" name="AutoShape 9" descr="File:">
          <a:hlinkClick xmlns:r="http://schemas.openxmlformats.org/officeDocument/2006/relationships" r:id="rId9"/>
          <a:extLst>
            <a:ext uri="{FF2B5EF4-FFF2-40B4-BE49-F238E27FC236}">
              <a16:creationId xmlns:a16="http://schemas.microsoft.com/office/drawing/2014/main" id="{92189BBB-7106-455A-B49C-76CA59055E3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9" name="AutoShape 10" descr="File:">
          <a:hlinkClick xmlns:r="http://schemas.openxmlformats.org/officeDocument/2006/relationships" r:id="rId10"/>
          <a:extLst>
            <a:ext uri="{FF2B5EF4-FFF2-40B4-BE49-F238E27FC236}">
              <a16:creationId xmlns:a16="http://schemas.microsoft.com/office/drawing/2014/main" id="{CBFF9C95-BB1C-4DC6-9D42-AAD9761626B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0" name="AutoShape 11" descr="File:">
          <a:hlinkClick xmlns:r="http://schemas.openxmlformats.org/officeDocument/2006/relationships" r:id="rId11"/>
          <a:extLst>
            <a:ext uri="{FF2B5EF4-FFF2-40B4-BE49-F238E27FC236}">
              <a16:creationId xmlns:a16="http://schemas.microsoft.com/office/drawing/2014/main" id="{AEDE1E6F-92F9-432E-A35C-46BEEB800B4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1" name="AutoShape 12" descr="File:">
          <a:hlinkClick xmlns:r="http://schemas.openxmlformats.org/officeDocument/2006/relationships" r:id="rId12"/>
          <a:extLst>
            <a:ext uri="{FF2B5EF4-FFF2-40B4-BE49-F238E27FC236}">
              <a16:creationId xmlns:a16="http://schemas.microsoft.com/office/drawing/2014/main" id="{D131C452-05A7-4969-8738-459A9547931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602" name="AutoShape 13" descr="File:">
          <a:hlinkClick xmlns:r="http://schemas.openxmlformats.org/officeDocument/2006/relationships" r:id="rId13"/>
          <a:extLst>
            <a:ext uri="{FF2B5EF4-FFF2-40B4-BE49-F238E27FC236}">
              <a16:creationId xmlns:a16="http://schemas.microsoft.com/office/drawing/2014/main" id="{ABC56EEF-8796-4F34-AA01-A856646773BB}"/>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3" name="AutoShape 14" descr="File:">
          <a:hlinkClick xmlns:r="http://schemas.openxmlformats.org/officeDocument/2006/relationships" r:id="rId14"/>
          <a:extLst>
            <a:ext uri="{FF2B5EF4-FFF2-40B4-BE49-F238E27FC236}">
              <a16:creationId xmlns:a16="http://schemas.microsoft.com/office/drawing/2014/main" id="{C9563EA7-1ECF-4A5B-B87D-1FAA25B9E94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604" name="AutoShape 15" descr="File:">
          <a:hlinkClick xmlns:r="http://schemas.openxmlformats.org/officeDocument/2006/relationships" r:id="rId15"/>
          <a:extLst>
            <a:ext uri="{FF2B5EF4-FFF2-40B4-BE49-F238E27FC236}">
              <a16:creationId xmlns:a16="http://schemas.microsoft.com/office/drawing/2014/main" id="{437E67DD-CA6E-40B2-8850-B276A9D2165D}"/>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5" name="AutoShape 16" descr="File:">
          <a:hlinkClick xmlns:r="http://schemas.openxmlformats.org/officeDocument/2006/relationships" r:id="rId16"/>
          <a:extLst>
            <a:ext uri="{FF2B5EF4-FFF2-40B4-BE49-F238E27FC236}">
              <a16:creationId xmlns:a16="http://schemas.microsoft.com/office/drawing/2014/main" id="{72F9E50D-6909-49CF-A0EE-33F4A6160E41}"/>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6" name="AutoShape 17" descr="File:">
          <a:hlinkClick xmlns:r="http://schemas.openxmlformats.org/officeDocument/2006/relationships" r:id="rId17"/>
          <a:extLst>
            <a:ext uri="{FF2B5EF4-FFF2-40B4-BE49-F238E27FC236}">
              <a16:creationId xmlns:a16="http://schemas.microsoft.com/office/drawing/2014/main" id="{684896CE-092C-447C-8DA7-67B5ACC8760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7" name="AutoShape 18" descr="File:">
          <a:hlinkClick xmlns:r="http://schemas.openxmlformats.org/officeDocument/2006/relationships" r:id="rId18"/>
          <a:extLst>
            <a:ext uri="{FF2B5EF4-FFF2-40B4-BE49-F238E27FC236}">
              <a16:creationId xmlns:a16="http://schemas.microsoft.com/office/drawing/2014/main" id="{4C8539FB-3FE9-4B8F-AF54-30929C684A4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8" name="AutoShape 19" descr="File:">
          <a:hlinkClick xmlns:r="http://schemas.openxmlformats.org/officeDocument/2006/relationships" r:id="rId19"/>
          <a:extLst>
            <a:ext uri="{FF2B5EF4-FFF2-40B4-BE49-F238E27FC236}">
              <a16:creationId xmlns:a16="http://schemas.microsoft.com/office/drawing/2014/main" id="{830F6EDB-EBFC-42DD-8D2B-FF1429F16CA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609" name="AutoShape 20" descr="File:">
          <a:hlinkClick xmlns:r="http://schemas.openxmlformats.org/officeDocument/2006/relationships" r:id="rId20"/>
          <a:extLst>
            <a:ext uri="{FF2B5EF4-FFF2-40B4-BE49-F238E27FC236}">
              <a16:creationId xmlns:a16="http://schemas.microsoft.com/office/drawing/2014/main" id="{44CB4585-6CDE-4313-942C-914EA8B2AC21}"/>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0" name="AutoShape 21" descr="File:">
          <a:hlinkClick xmlns:r="http://schemas.openxmlformats.org/officeDocument/2006/relationships" r:id="rId21"/>
          <a:extLst>
            <a:ext uri="{FF2B5EF4-FFF2-40B4-BE49-F238E27FC236}">
              <a16:creationId xmlns:a16="http://schemas.microsoft.com/office/drawing/2014/main" id="{52634A1C-1A7E-4514-B21D-A4F9E20AA3D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1" name="AutoShape 22" descr="File:">
          <a:hlinkClick xmlns:r="http://schemas.openxmlformats.org/officeDocument/2006/relationships" r:id="rId22"/>
          <a:extLst>
            <a:ext uri="{FF2B5EF4-FFF2-40B4-BE49-F238E27FC236}">
              <a16:creationId xmlns:a16="http://schemas.microsoft.com/office/drawing/2014/main" id="{23EE98C1-DCC6-41AC-9346-B580563FBA3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2" name="AutoShape 23" descr="File:">
          <a:hlinkClick xmlns:r="http://schemas.openxmlformats.org/officeDocument/2006/relationships" r:id="rId23"/>
          <a:extLst>
            <a:ext uri="{FF2B5EF4-FFF2-40B4-BE49-F238E27FC236}">
              <a16:creationId xmlns:a16="http://schemas.microsoft.com/office/drawing/2014/main" id="{90083611-29E1-4F86-BF14-A7E9811A155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3" name="AutoShape 24" descr="File:">
          <a:hlinkClick xmlns:r="http://schemas.openxmlformats.org/officeDocument/2006/relationships" r:id="rId24"/>
          <a:extLst>
            <a:ext uri="{FF2B5EF4-FFF2-40B4-BE49-F238E27FC236}">
              <a16:creationId xmlns:a16="http://schemas.microsoft.com/office/drawing/2014/main" id="{B5E0E317-DBF4-4AE1-AA4D-BED103C00CE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4" name="AutoShape 25" descr="File:">
          <a:hlinkClick xmlns:r="http://schemas.openxmlformats.org/officeDocument/2006/relationships" r:id="rId25"/>
          <a:extLst>
            <a:ext uri="{FF2B5EF4-FFF2-40B4-BE49-F238E27FC236}">
              <a16:creationId xmlns:a16="http://schemas.microsoft.com/office/drawing/2014/main" id="{5F7BE7B7-8865-44D7-953C-5DFFEB50713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5" name="AutoShape 26" descr="File:">
          <a:hlinkClick xmlns:r="http://schemas.openxmlformats.org/officeDocument/2006/relationships" r:id="rId26"/>
          <a:extLst>
            <a:ext uri="{FF2B5EF4-FFF2-40B4-BE49-F238E27FC236}">
              <a16:creationId xmlns:a16="http://schemas.microsoft.com/office/drawing/2014/main" id="{2F4214C5-09E7-4923-AF64-E131EE47B77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6" name="AutoShape 27" descr="File:">
          <a:hlinkClick xmlns:r="http://schemas.openxmlformats.org/officeDocument/2006/relationships" r:id="rId27"/>
          <a:extLst>
            <a:ext uri="{FF2B5EF4-FFF2-40B4-BE49-F238E27FC236}">
              <a16:creationId xmlns:a16="http://schemas.microsoft.com/office/drawing/2014/main" id="{6F60D1B4-4D0D-4834-9B9A-BB98326821E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7" name="AutoShape 28" descr="File:">
          <a:hlinkClick xmlns:r="http://schemas.openxmlformats.org/officeDocument/2006/relationships" r:id="rId28"/>
          <a:extLst>
            <a:ext uri="{FF2B5EF4-FFF2-40B4-BE49-F238E27FC236}">
              <a16:creationId xmlns:a16="http://schemas.microsoft.com/office/drawing/2014/main" id="{E92A39ED-AE72-4FAD-A915-FC146D0872D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18" name="AutoShape 1" descr="File:">
          <a:hlinkClick xmlns:r="http://schemas.openxmlformats.org/officeDocument/2006/relationships" r:id="rId1"/>
          <a:extLst>
            <a:ext uri="{FF2B5EF4-FFF2-40B4-BE49-F238E27FC236}">
              <a16:creationId xmlns:a16="http://schemas.microsoft.com/office/drawing/2014/main" id="{F8877D65-85C3-43DB-8B0E-FF39AEE5AFCD}"/>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19" name="AutoShape 2" descr="File:">
          <a:hlinkClick xmlns:r="http://schemas.openxmlformats.org/officeDocument/2006/relationships" r:id="rId2"/>
          <a:extLst>
            <a:ext uri="{FF2B5EF4-FFF2-40B4-BE49-F238E27FC236}">
              <a16:creationId xmlns:a16="http://schemas.microsoft.com/office/drawing/2014/main" id="{DD8F0B5F-2A34-4B8E-992A-FEC5C5A823D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20" name="AutoShape 3" descr="File:">
          <a:hlinkClick xmlns:r="http://schemas.openxmlformats.org/officeDocument/2006/relationships" r:id="rId3"/>
          <a:extLst>
            <a:ext uri="{FF2B5EF4-FFF2-40B4-BE49-F238E27FC236}">
              <a16:creationId xmlns:a16="http://schemas.microsoft.com/office/drawing/2014/main" id="{60D65C61-2D64-41F3-9D22-D00222281977}"/>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21" name="AutoShape 4" descr="File:">
          <a:hlinkClick xmlns:r="http://schemas.openxmlformats.org/officeDocument/2006/relationships" r:id="rId4"/>
          <a:extLst>
            <a:ext uri="{FF2B5EF4-FFF2-40B4-BE49-F238E27FC236}">
              <a16:creationId xmlns:a16="http://schemas.microsoft.com/office/drawing/2014/main" id="{BAA85DAC-8FC8-4511-89B9-02612E377EE8}"/>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22" name="AutoShape 5" descr="File:">
          <a:hlinkClick xmlns:r="http://schemas.openxmlformats.org/officeDocument/2006/relationships" r:id="rId5"/>
          <a:extLst>
            <a:ext uri="{FF2B5EF4-FFF2-40B4-BE49-F238E27FC236}">
              <a16:creationId xmlns:a16="http://schemas.microsoft.com/office/drawing/2014/main" id="{A6DDE4AB-771F-4962-B54F-93EE81B1F4B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623" name="AutoShape 6" descr="File:">
          <a:hlinkClick xmlns:r="http://schemas.openxmlformats.org/officeDocument/2006/relationships" r:id="rId6"/>
          <a:extLst>
            <a:ext uri="{FF2B5EF4-FFF2-40B4-BE49-F238E27FC236}">
              <a16:creationId xmlns:a16="http://schemas.microsoft.com/office/drawing/2014/main" id="{2D3A9763-BDAB-43B2-B45E-3C0BB6065692}"/>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24" name="AutoShape 7" descr="File:">
          <a:hlinkClick xmlns:r="http://schemas.openxmlformats.org/officeDocument/2006/relationships" r:id="rId7"/>
          <a:extLst>
            <a:ext uri="{FF2B5EF4-FFF2-40B4-BE49-F238E27FC236}">
              <a16:creationId xmlns:a16="http://schemas.microsoft.com/office/drawing/2014/main" id="{5AF464F0-8E6E-4300-855A-778AEC60926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25" name="AutoShape 8" descr="File:">
          <a:hlinkClick xmlns:r="http://schemas.openxmlformats.org/officeDocument/2006/relationships" r:id="rId8"/>
          <a:extLst>
            <a:ext uri="{FF2B5EF4-FFF2-40B4-BE49-F238E27FC236}">
              <a16:creationId xmlns:a16="http://schemas.microsoft.com/office/drawing/2014/main" id="{DE7F9F9E-1C9A-4030-8D74-FCA25CB34F98}"/>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26" name="AutoShape 9" descr="File:">
          <a:hlinkClick xmlns:r="http://schemas.openxmlformats.org/officeDocument/2006/relationships" r:id="rId9"/>
          <a:extLst>
            <a:ext uri="{FF2B5EF4-FFF2-40B4-BE49-F238E27FC236}">
              <a16:creationId xmlns:a16="http://schemas.microsoft.com/office/drawing/2014/main" id="{40CDAB13-3A4A-486D-9D3B-76AA2F9F999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27" name="AutoShape 10" descr="File:">
          <a:hlinkClick xmlns:r="http://schemas.openxmlformats.org/officeDocument/2006/relationships" r:id="rId10"/>
          <a:extLst>
            <a:ext uri="{FF2B5EF4-FFF2-40B4-BE49-F238E27FC236}">
              <a16:creationId xmlns:a16="http://schemas.microsoft.com/office/drawing/2014/main" id="{2267B1C7-703F-484F-BB63-2CB89F7342D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28" name="AutoShape 11" descr="File:">
          <a:hlinkClick xmlns:r="http://schemas.openxmlformats.org/officeDocument/2006/relationships" r:id="rId11"/>
          <a:extLst>
            <a:ext uri="{FF2B5EF4-FFF2-40B4-BE49-F238E27FC236}">
              <a16:creationId xmlns:a16="http://schemas.microsoft.com/office/drawing/2014/main" id="{8179A4E7-52A6-4F9F-BDA3-D3F60BC5EE1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29" name="AutoShape 12" descr="File:">
          <a:hlinkClick xmlns:r="http://schemas.openxmlformats.org/officeDocument/2006/relationships" r:id="rId12"/>
          <a:extLst>
            <a:ext uri="{FF2B5EF4-FFF2-40B4-BE49-F238E27FC236}">
              <a16:creationId xmlns:a16="http://schemas.microsoft.com/office/drawing/2014/main" id="{5EBD5B55-048E-434E-9BB9-0A31A37DB82A}"/>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30" name="AutoShape 13" descr="File:">
          <a:hlinkClick xmlns:r="http://schemas.openxmlformats.org/officeDocument/2006/relationships" r:id="rId13"/>
          <a:extLst>
            <a:ext uri="{FF2B5EF4-FFF2-40B4-BE49-F238E27FC236}">
              <a16:creationId xmlns:a16="http://schemas.microsoft.com/office/drawing/2014/main" id="{45820162-FBEC-4761-8288-C24631C865C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1" name="AutoShape 14" descr="File:">
          <a:hlinkClick xmlns:r="http://schemas.openxmlformats.org/officeDocument/2006/relationships" r:id="rId14"/>
          <a:extLst>
            <a:ext uri="{FF2B5EF4-FFF2-40B4-BE49-F238E27FC236}">
              <a16:creationId xmlns:a16="http://schemas.microsoft.com/office/drawing/2014/main" id="{CA082FF5-94F0-4A9F-910F-CCB22FA525E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32" name="AutoShape 15" descr="File:">
          <a:hlinkClick xmlns:r="http://schemas.openxmlformats.org/officeDocument/2006/relationships" r:id="rId15"/>
          <a:extLst>
            <a:ext uri="{FF2B5EF4-FFF2-40B4-BE49-F238E27FC236}">
              <a16:creationId xmlns:a16="http://schemas.microsoft.com/office/drawing/2014/main" id="{872D2365-DC17-45BA-87DE-72045CA2682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3" name="AutoShape 16" descr="File:">
          <a:hlinkClick xmlns:r="http://schemas.openxmlformats.org/officeDocument/2006/relationships" r:id="rId16"/>
          <a:extLst>
            <a:ext uri="{FF2B5EF4-FFF2-40B4-BE49-F238E27FC236}">
              <a16:creationId xmlns:a16="http://schemas.microsoft.com/office/drawing/2014/main" id="{6F2422A1-0AF0-4504-9551-6970217D341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4" name="AutoShape 17" descr="File:">
          <a:hlinkClick xmlns:r="http://schemas.openxmlformats.org/officeDocument/2006/relationships" r:id="rId17"/>
          <a:extLst>
            <a:ext uri="{FF2B5EF4-FFF2-40B4-BE49-F238E27FC236}">
              <a16:creationId xmlns:a16="http://schemas.microsoft.com/office/drawing/2014/main" id="{7E65F094-A52B-4EA7-8F49-F7074E95F71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35" name="AutoShape 18" descr="File:">
          <a:hlinkClick xmlns:r="http://schemas.openxmlformats.org/officeDocument/2006/relationships" r:id="rId18"/>
          <a:extLst>
            <a:ext uri="{FF2B5EF4-FFF2-40B4-BE49-F238E27FC236}">
              <a16:creationId xmlns:a16="http://schemas.microsoft.com/office/drawing/2014/main" id="{CF68A62A-5544-47A3-9D51-939F242A73B3}"/>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6" name="AutoShape 19" descr="File:">
          <a:hlinkClick xmlns:r="http://schemas.openxmlformats.org/officeDocument/2006/relationships" r:id="rId19"/>
          <a:extLst>
            <a:ext uri="{FF2B5EF4-FFF2-40B4-BE49-F238E27FC236}">
              <a16:creationId xmlns:a16="http://schemas.microsoft.com/office/drawing/2014/main" id="{CC55BF10-4D0C-4A5F-A941-F1B38E2E993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37" name="AutoShape 20" descr="File:">
          <a:hlinkClick xmlns:r="http://schemas.openxmlformats.org/officeDocument/2006/relationships" r:id="rId20"/>
          <a:extLst>
            <a:ext uri="{FF2B5EF4-FFF2-40B4-BE49-F238E27FC236}">
              <a16:creationId xmlns:a16="http://schemas.microsoft.com/office/drawing/2014/main" id="{F1074DE4-84A8-4E04-8F8D-EDCDA9F9E42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638" name="AutoShape 21" descr="File:">
          <a:hlinkClick xmlns:r="http://schemas.openxmlformats.org/officeDocument/2006/relationships" r:id="rId21"/>
          <a:extLst>
            <a:ext uri="{FF2B5EF4-FFF2-40B4-BE49-F238E27FC236}">
              <a16:creationId xmlns:a16="http://schemas.microsoft.com/office/drawing/2014/main" id="{66B6024C-54E2-4D8A-B717-7F8AA7ADD82B}"/>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9" name="AutoShape 22" descr="File:">
          <a:hlinkClick xmlns:r="http://schemas.openxmlformats.org/officeDocument/2006/relationships" r:id="rId22"/>
          <a:extLst>
            <a:ext uri="{FF2B5EF4-FFF2-40B4-BE49-F238E27FC236}">
              <a16:creationId xmlns:a16="http://schemas.microsoft.com/office/drawing/2014/main" id="{A2FC9BE8-21F3-494D-B17C-8E5FC288E33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40" name="AutoShape 23" descr="File:">
          <a:hlinkClick xmlns:r="http://schemas.openxmlformats.org/officeDocument/2006/relationships" r:id="rId23"/>
          <a:extLst>
            <a:ext uri="{FF2B5EF4-FFF2-40B4-BE49-F238E27FC236}">
              <a16:creationId xmlns:a16="http://schemas.microsoft.com/office/drawing/2014/main" id="{552F04BA-484E-4780-B6CC-6BEAADF9C0B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41" name="AutoShape 24" descr="File:">
          <a:hlinkClick xmlns:r="http://schemas.openxmlformats.org/officeDocument/2006/relationships" r:id="rId24"/>
          <a:extLst>
            <a:ext uri="{FF2B5EF4-FFF2-40B4-BE49-F238E27FC236}">
              <a16:creationId xmlns:a16="http://schemas.microsoft.com/office/drawing/2014/main" id="{60EC4470-371F-4618-B1F2-822447695E8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42" name="AutoShape 25" descr="File:">
          <a:hlinkClick xmlns:r="http://schemas.openxmlformats.org/officeDocument/2006/relationships" r:id="rId25"/>
          <a:extLst>
            <a:ext uri="{FF2B5EF4-FFF2-40B4-BE49-F238E27FC236}">
              <a16:creationId xmlns:a16="http://schemas.microsoft.com/office/drawing/2014/main" id="{F02C0E8C-40D2-4E7F-8533-0F3572F6653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43" name="AutoShape 26" descr="File:">
          <a:hlinkClick xmlns:r="http://schemas.openxmlformats.org/officeDocument/2006/relationships" r:id="rId26"/>
          <a:extLst>
            <a:ext uri="{FF2B5EF4-FFF2-40B4-BE49-F238E27FC236}">
              <a16:creationId xmlns:a16="http://schemas.microsoft.com/office/drawing/2014/main" id="{C6ABA9B6-3E6A-4725-9B2C-3E98D7B03D07}"/>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44" name="AutoShape 27" descr="File:">
          <a:hlinkClick xmlns:r="http://schemas.openxmlformats.org/officeDocument/2006/relationships" r:id="rId27"/>
          <a:extLst>
            <a:ext uri="{FF2B5EF4-FFF2-40B4-BE49-F238E27FC236}">
              <a16:creationId xmlns:a16="http://schemas.microsoft.com/office/drawing/2014/main" id="{58789520-6934-4709-B347-47BEFAADE3B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45" name="AutoShape 28" descr="File:">
          <a:hlinkClick xmlns:r="http://schemas.openxmlformats.org/officeDocument/2006/relationships" r:id="rId28"/>
          <a:extLst>
            <a:ext uri="{FF2B5EF4-FFF2-40B4-BE49-F238E27FC236}">
              <a16:creationId xmlns:a16="http://schemas.microsoft.com/office/drawing/2014/main" id="{B8350A36-18FE-4500-9CBA-596841D5AB70}"/>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46" name="AutoShape 1" descr="File:">
          <a:hlinkClick xmlns:r="http://schemas.openxmlformats.org/officeDocument/2006/relationships" r:id="rId1"/>
          <a:extLst>
            <a:ext uri="{FF2B5EF4-FFF2-40B4-BE49-F238E27FC236}">
              <a16:creationId xmlns:a16="http://schemas.microsoft.com/office/drawing/2014/main" id="{ED64DBDC-0656-4920-8874-1702711F755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47" name="AutoShape 2" descr="File:">
          <a:hlinkClick xmlns:r="http://schemas.openxmlformats.org/officeDocument/2006/relationships" r:id="rId2"/>
          <a:extLst>
            <a:ext uri="{FF2B5EF4-FFF2-40B4-BE49-F238E27FC236}">
              <a16:creationId xmlns:a16="http://schemas.microsoft.com/office/drawing/2014/main" id="{9383675B-DBD9-403E-A09B-F43E25F01BD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48" name="AutoShape 3" descr="File:">
          <a:hlinkClick xmlns:r="http://schemas.openxmlformats.org/officeDocument/2006/relationships" r:id="rId3"/>
          <a:extLst>
            <a:ext uri="{FF2B5EF4-FFF2-40B4-BE49-F238E27FC236}">
              <a16:creationId xmlns:a16="http://schemas.microsoft.com/office/drawing/2014/main" id="{AE9A362E-503B-40B7-930E-923A108B086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49" name="AutoShape 4" descr="File:">
          <a:hlinkClick xmlns:r="http://schemas.openxmlformats.org/officeDocument/2006/relationships" r:id="rId4"/>
          <a:extLst>
            <a:ext uri="{FF2B5EF4-FFF2-40B4-BE49-F238E27FC236}">
              <a16:creationId xmlns:a16="http://schemas.microsoft.com/office/drawing/2014/main" id="{442D2E7F-DE2F-4094-99B3-5F48F4525BB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0" name="AutoShape 5" descr="File:">
          <a:hlinkClick xmlns:r="http://schemas.openxmlformats.org/officeDocument/2006/relationships" r:id="rId5"/>
          <a:extLst>
            <a:ext uri="{FF2B5EF4-FFF2-40B4-BE49-F238E27FC236}">
              <a16:creationId xmlns:a16="http://schemas.microsoft.com/office/drawing/2014/main" id="{F4CF16A7-C9C9-4E44-B797-19F353197B4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1" name="AutoShape 6" descr="File:">
          <a:hlinkClick xmlns:r="http://schemas.openxmlformats.org/officeDocument/2006/relationships" r:id="rId6"/>
          <a:extLst>
            <a:ext uri="{FF2B5EF4-FFF2-40B4-BE49-F238E27FC236}">
              <a16:creationId xmlns:a16="http://schemas.microsoft.com/office/drawing/2014/main" id="{870F2835-BCF8-4602-AA5C-18915DB1E55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2" name="AutoShape 7" descr="File:">
          <a:hlinkClick xmlns:r="http://schemas.openxmlformats.org/officeDocument/2006/relationships" r:id="rId7"/>
          <a:extLst>
            <a:ext uri="{FF2B5EF4-FFF2-40B4-BE49-F238E27FC236}">
              <a16:creationId xmlns:a16="http://schemas.microsoft.com/office/drawing/2014/main" id="{5EE4DE96-B7FF-43CA-B4B2-DE499EE4C06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3" name="AutoShape 8" descr="File:">
          <a:hlinkClick xmlns:r="http://schemas.openxmlformats.org/officeDocument/2006/relationships" r:id="rId8"/>
          <a:extLst>
            <a:ext uri="{FF2B5EF4-FFF2-40B4-BE49-F238E27FC236}">
              <a16:creationId xmlns:a16="http://schemas.microsoft.com/office/drawing/2014/main" id="{9D560466-CAE6-4019-B42B-EC9B13EBCFA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4" name="AutoShape 9" descr="File:">
          <a:hlinkClick xmlns:r="http://schemas.openxmlformats.org/officeDocument/2006/relationships" r:id="rId9"/>
          <a:extLst>
            <a:ext uri="{FF2B5EF4-FFF2-40B4-BE49-F238E27FC236}">
              <a16:creationId xmlns:a16="http://schemas.microsoft.com/office/drawing/2014/main" id="{23CFF7A6-68E0-4755-BC5B-A7C7FF7A48C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5" name="AutoShape 10" descr="File:">
          <a:hlinkClick xmlns:r="http://schemas.openxmlformats.org/officeDocument/2006/relationships" r:id="rId10"/>
          <a:extLst>
            <a:ext uri="{FF2B5EF4-FFF2-40B4-BE49-F238E27FC236}">
              <a16:creationId xmlns:a16="http://schemas.microsoft.com/office/drawing/2014/main" id="{0F62583C-A65A-47DF-A5A5-7CFD5B795D4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6" name="AutoShape 11" descr="File:">
          <a:hlinkClick xmlns:r="http://schemas.openxmlformats.org/officeDocument/2006/relationships" r:id="rId11"/>
          <a:extLst>
            <a:ext uri="{FF2B5EF4-FFF2-40B4-BE49-F238E27FC236}">
              <a16:creationId xmlns:a16="http://schemas.microsoft.com/office/drawing/2014/main" id="{21242C11-B31A-48FF-A016-6BE6DE997B9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7" name="AutoShape 12" descr="File:">
          <a:hlinkClick xmlns:r="http://schemas.openxmlformats.org/officeDocument/2006/relationships" r:id="rId12"/>
          <a:extLst>
            <a:ext uri="{FF2B5EF4-FFF2-40B4-BE49-F238E27FC236}">
              <a16:creationId xmlns:a16="http://schemas.microsoft.com/office/drawing/2014/main" id="{55131640-0157-42B5-8FDA-D2C9F2F7CD2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8" name="AutoShape 13" descr="File:">
          <a:hlinkClick xmlns:r="http://schemas.openxmlformats.org/officeDocument/2006/relationships" r:id="rId13"/>
          <a:extLst>
            <a:ext uri="{FF2B5EF4-FFF2-40B4-BE49-F238E27FC236}">
              <a16:creationId xmlns:a16="http://schemas.microsoft.com/office/drawing/2014/main" id="{D1888F45-8771-4299-86A4-17CB1E145E3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9" name="AutoShape 14" descr="File:">
          <a:hlinkClick xmlns:r="http://schemas.openxmlformats.org/officeDocument/2006/relationships" r:id="rId14"/>
          <a:extLst>
            <a:ext uri="{FF2B5EF4-FFF2-40B4-BE49-F238E27FC236}">
              <a16:creationId xmlns:a16="http://schemas.microsoft.com/office/drawing/2014/main" id="{0A166DC2-BD3B-4810-94E0-5F9C6987837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0" name="AutoShape 15" descr="File:">
          <a:hlinkClick xmlns:r="http://schemas.openxmlformats.org/officeDocument/2006/relationships" r:id="rId15"/>
          <a:extLst>
            <a:ext uri="{FF2B5EF4-FFF2-40B4-BE49-F238E27FC236}">
              <a16:creationId xmlns:a16="http://schemas.microsoft.com/office/drawing/2014/main" id="{5E5B18D5-CE7E-4C29-BF01-B66E7554082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1" name="AutoShape 16" descr="File:">
          <a:hlinkClick xmlns:r="http://schemas.openxmlformats.org/officeDocument/2006/relationships" r:id="rId16"/>
          <a:extLst>
            <a:ext uri="{FF2B5EF4-FFF2-40B4-BE49-F238E27FC236}">
              <a16:creationId xmlns:a16="http://schemas.microsoft.com/office/drawing/2014/main" id="{21300E00-1185-4674-9ACF-A9258A21F47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2" name="AutoShape 17" descr="File:">
          <a:hlinkClick xmlns:r="http://schemas.openxmlformats.org/officeDocument/2006/relationships" r:id="rId17"/>
          <a:extLst>
            <a:ext uri="{FF2B5EF4-FFF2-40B4-BE49-F238E27FC236}">
              <a16:creationId xmlns:a16="http://schemas.microsoft.com/office/drawing/2014/main" id="{AD9045AA-3928-4F22-AAB5-8CE842E8E02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3" name="AutoShape 18" descr="File:">
          <a:hlinkClick xmlns:r="http://schemas.openxmlformats.org/officeDocument/2006/relationships" r:id="rId18"/>
          <a:extLst>
            <a:ext uri="{FF2B5EF4-FFF2-40B4-BE49-F238E27FC236}">
              <a16:creationId xmlns:a16="http://schemas.microsoft.com/office/drawing/2014/main" id="{D1FA8AA8-AF58-49E4-A786-075C8A989A3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4" name="AutoShape 19" descr="File:">
          <a:hlinkClick xmlns:r="http://schemas.openxmlformats.org/officeDocument/2006/relationships" r:id="rId19"/>
          <a:extLst>
            <a:ext uri="{FF2B5EF4-FFF2-40B4-BE49-F238E27FC236}">
              <a16:creationId xmlns:a16="http://schemas.microsoft.com/office/drawing/2014/main" id="{1045425A-F4FD-4A68-9D10-E848E6EAEE2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5" name="AutoShape 20" descr="File:">
          <a:hlinkClick xmlns:r="http://schemas.openxmlformats.org/officeDocument/2006/relationships" r:id="rId20"/>
          <a:extLst>
            <a:ext uri="{FF2B5EF4-FFF2-40B4-BE49-F238E27FC236}">
              <a16:creationId xmlns:a16="http://schemas.microsoft.com/office/drawing/2014/main" id="{77104E92-DAE5-4651-8ABE-65C6DF0843C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6" name="AutoShape 21" descr="File:">
          <a:hlinkClick xmlns:r="http://schemas.openxmlformats.org/officeDocument/2006/relationships" r:id="rId21"/>
          <a:extLst>
            <a:ext uri="{FF2B5EF4-FFF2-40B4-BE49-F238E27FC236}">
              <a16:creationId xmlns:a16="http://schemas.microsoft.com/office/drawing/2014/main" id="{7551A5DA-A0AB-40A3-9000-74ED89D1FFA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7" name="AutoShape 22" descr="File:">
          <a:hlinkClick xmlns:r="http://schemas.openxmlformats.org/officeDocument/2006/relationships" r:id="rId22"/>
          <a:extLst>
            <a:ext uri="{FF2B5EF4-FFF2-40B4-BE49-F238E27FC236}">
              <a16:creationId xmlns:a16="http://schemas.microsoft.com/office/drawing/2014/main" id="{5B1A33F7-8F64-43F8-9A24-B381B00CE4E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8" name="AutoShape 23" descr="File:">
          <a:hlinkClick xmlns:r="http://schemas.openxmlformats.org/officeDocument/2006/relationships" r:id="rId23"/>
          <a:extLst>
            <a:ext uri="{FF2B5EF4-FFF2-40B4-BE49-F238E27FC236}">
              <a16:creationId xmlns:a16="http://schemas.microsoft.com/office/drawing/2014/main" id="{B3B6D01A-28DC-4955-8D07-48806B316C5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9" name="AutoShape 24" descr="File:">
          <a:hlinkClick xmlns:r="http://schemas.openxmlformats.org/officeDocument/2006/relationships" r:id="rId24"/>
          <a:extLst>
            <a:ext uri="{FF2B5EF4-FFF2-40B4-BE49-F238E27FC236}">
              <a16:creationId xmlns:a16="http://schemas.microsoft.com/office/drawing/2014/main" id="{4C6AC6B0-AF74-441F-90CB-BF5E43056D9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70" name="AutoShape 25" descr="File:">
          <a:hlinkClick xmlns:r="http://schemas.openxmlformats.org/officeDocument/2006/relationships" r:id="rId25"/>
          <a:extLst>
            <a:ext uri="{FF2B5EF4-FFF2-40B4-BE49-F238E27FC236}">
              <a16:creationId xmlns:a16="http://schemas.microsoft.com/office/drawing/2014/main" id="{B2295AFA-0A27-491C-BA2E-72A120CBE5A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71" name="AutoShape 26" descr="File:">
          <a:hlinkClick xmlns:r="http://schemas.openxmlformats.org/officeDocument/2006/relationships" r:id="rId26"/>
          <a:extLst>
            <a:ext uri="{FF2B5EF4-FFF2-40B4-BE49-F238E27FC236}">
              <a16:creationId xmlns:a16="http://schemas.microsoft.com/office/drawing/2014/main" id="{43B8032A-41AA-4695-9618-7F6A4A80919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72" name="AutoShape 27" descr="File:">
          <a:hlinkClick xmlns:r="http://schemas.openxmlformats.org/officeDocument/2006/relationships" r:id="rId27"/>
          <a:extLst>
            <a:ext uri="{FF2B5EF4-FFF2-40B4-BE49-F238E27FC236}">
              <a16:creationId xmlns:a16="http://schemas.microsoft.com/office/drawing/2014/main" id="{E1461291-3C51-44DD-874C-998E299EE75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73" name="AutoShape 28" descr="File:">
          <a:hlinkClick xmlns:r="http://schemas.openxmlformats.org/officeDocument/2006/relationships" r:id="rId28"/>
          <a:extLst>
            <a:ext uri="{FF2B5EF4-FFF2-40B4-BE49-F238E27FC236}">
              <a16:creationId xmlns:a16="http://schemas.microsoft.com/office/drawing/2014/main" id="{554313F4-07D3-46BA-96F6-44C941B9558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74" name="AutoShape 1" descr="File:">
          <a:hlinkClick xmlns:r="http://schemas.openxmlformats.org/officeDocument/2006/relationships" r:id="rId1"/>
          <a:extLst>
            <a:ext uri="{FF2B5EF4-FFF2-40B4-BE49-F238E27FC236}">
              <a16:creationId xmlns:a16="http://schemas.microsoft.com/office/drawing/2014/main" id="{553261AB-ED29-436B-8411-62191F63E88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75" name="AutoShape 2" descr="File:">
          <a:hlinkClick xmlns:r="http://schemas.openxmlformats.org/officeDocument/2006/relationships" r:id="rId2"/>
          <a:extLst>
            <a:ext uri="{FF2B5EF4-FFF2-40B4-BE49-F238E27FC236}">
              <a16:creationId xmlns:a16="http://schemas.microsoft.com/office/drawing/2014/main" id="{4ADBA20F-1C2C-41A1-AD3D-796372793E9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76" name="AutoShape 3" descr="File:">
          <a:hlinkClick xmlns:r="http://schemas.openxmlformats.org/officeDocument/2006/relationships" r:id="rId3"/>
          <a:extLst>
            <a:ext uri="{FF2B5EF4-FFF2-40B4-BE49-F238E27FC236}">
              <a16:creationId xmlns:a16="http://schemas.microsoft.com/office/drawing/2014/main" id="{8AEF53AB-0B88-423B-A821-1319EA148880}"/>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77" name="AutoShape 4" descr="File:">
          <a:hlinkClick xmlns:r="http://schemas.openxmlformats.org/officeDocument/2006/relationships" r:id="rId4"/>
          <a:extLst>
            <a:ext uri="{FF2B5EF4-FFF2-40B4-BE49-F238E27FC236}">
              <a16:creationId xmlns:a16="http://schemas.microsoft.com/office/drawing/2014/main" id="{284062E3-0D00-4750-A2A9-F0FD71985C3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78" name="AutoShape 5" descr="File:">
          <a:hlinkClick xmlns:r="http://schemas.openxmlformats.org/officeDocument/2006/relationships" r:id="rId5"/>
          <a:extLst>
            <a:ext uri="{FF2B5EF4-FFF2-40B4-BE49-F238E27FC236}">
              <a16:creationId xmlns:a16="http://schemas.microsoft.com/office/drawing/2014/main" id="{21375600-3FE3-4555-9D44-AFC2256AD96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679" name="AutoShape 6" descr="File:">
          <a:hlinkClick xmlns:r="http://schemas.openxmlformats.org/officeDocument/2006/relationships" r:id="rId6"/>
          <a:extLst>
            <a:ext uri="{FF2B5EF4-FFF2-40B4-BE49-F238E27FC236}">
              <a16:creationId xmlns:a16="http://schemas.microsoft.com/office/drawing/2014/main" id="{D784B144-8E3F-4C66-96F7-537751CA3E5B}"/>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80" name="AutoShape 7" descr="File:">
          <a:hlinkClick xmlns:r="http://schemas.openxmlformats.org/officeDocument/2006/relationships" r:id="rId7"/>
          <a:extLst>
            <a:ext uri="{FF2B5EF4-FFF2-40B4-BE49-F238E27FC236}">
              <a16:creationId xmlns:a16="http://schemas.microsoft.com/office/drawing/2014/main" id="{24FC65E4-DAD8-40A2-A7E0-70210FE9DD43}"/>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81" name="AutoShape 8" descr="File:">
          <a:hlinkClick xmlns:r="http://schemas.openxmlformats.org/officeDocument/2006/relationships" r:id="rId8"/>
          <a:extLst>
            <a:ext uri="{FF2B5EF4-FFF2-40B4-BE49-F238E27FC236}">
              <a16:creationId xmlns:a16="http://schemas.microsoft.com/office/drawing/2014/main" id="{B492CEFB-465D-47C9-855A-A3B92080C270}"/>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82" name="AutoShape 9" descr="File:">
          <a:hlinkClick xmlns:r="http://schemas.openxmlformats.org/officeDocument/2006/relationships" r:id="rId9"/>
          <a:extLst>
            <a:ext uri="{FF2B5EF4-FFF2-40B4-BE49-F238E27FC236}">
              <a16:creationId xmlns:a16="http://schemas.microsoft.com/office/drawing/2014/main" id="{CBAEB911-F6BD-4BD6-A942-7C65B98189F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83" name="AutoShape 10" descr="File:">
          <a:hlinkClick xmlns:r="http://schemas.openxmlformats.org/officeDocument/2006/relationships" r:id="rId10"/>
          <a:extLst>
            <a:ext uri="{FF2B5EF4-FFF2-40B4-BE49-F238E27FC236}">
              <a16:creationId xmlns:a16="http://schemas.microsoft.com/office/drawing/2014/main" id="{C9CCD9B6-78A1-4163-9CE9-E36971BD6BA5}"/>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84" name="AutoShape 11" descr="File:">
          <a:hlinkClick xmlns:r="http://schemas.openxmlformats.org/officeDocument/2006/relationships" r:id="rId11"/>
          <a:extLst>
            <a:ext uri="{FF2B5EF4-FFF2-40B4-BE49-F238E27FC236}">
              <a16:creationId xmlns:a16="http://schemas.microsoft.com/office/drawing/2014/main" id="{3F19A50B-CF66-4C7D-BD5E-40CF23F2DC5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85" name="AutoShape 12" descr="File:">
          <a:hlinkClick xmlns:r="http://schemas.openxmlformats.org/officeDocument/2006/relationships" r:id="rId12"/>
          <a:extLst>
            <a:ext uri="{FF2B5EF4-FFF2-40B4-BE49-F238E27FC236}">
              <a16:creationId xmlns:a16="http://schemas.microsoft.com/office/drawing/2014/main" id="{7DCF27A6-7FF5-4331-AFAC-3890607D497F}"/>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86" name="AutoShape 13" descr="File:">
          <a:hlinkClick xmlns:r="http://schemas.openxmlformats.org/officeDocument/2006/relationships" r:id="rId13"/>
          <a:extLst>
            <a:ext uri="{FF2B5EF4-FFF2-40B4-BE49-F238E27FC236}">
              <a16:creationId xmlns:a16="http://schemas.microsoft.com/office/drawing/2014/main" id="{8D9ABA4E-049B-493E-9F4B-5D3A62BEC8D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87" name="AutoShape 14" descr="File:">
          <a:hlinkClick xmlns:r="http://schemas.openxmlformats.org/officeDocument/2006/relationships" r:id="rId14"/>
          <a:extLst>
            <a:ext uri="{FF2B5EF4-FFF2-40B4-BE49-F238E27FC236}">
              <a16:creationId xmlns:a16="http://schemas.microsoft.com/office/drawing/2014/main" id="{7F6321C0-6DDC-428F-AAE4-7C9C34CFF2D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88" name="AutoShape 15" descr="File:">
          <a:hlinkClick xmlns:r="http://schemas.openxmlformats.org/officeDocument/2006/relationships" r:id="rId15"/>
          <a:extLst>
            <a:ext uri="{FF2B5EF4-FFF2-40B4-BE49-F238E27FC236}">
              <a16:creationId xmlns:a16="http://schemas.microsoft.com/office/drawing/2014/main" id="{39003B88-7562-43FC-BB67-DA11B099278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89" name="AutoShape 16" descr="File:">
          <a:hlinkClick xmlns:r="http://schemas.openxmlformats.org/officeDocument/2006/relationships" r:id="rId16"/>
          <a:extLst>
            <a:ext uri="{FF2B5EF4-FFF2-40B4-BE49-F238E27FC236}">
              <a16:creationId xmlns:a16="http://schemas.microsoft.com/office/drawing/2014/main" id="{59469632-9D92-4B89-9708-16B82BCAF96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90" name="AutoShape 17" descr="File:">
          <a:hlinkClick xmlns:r="http://schemas.openxmlformats.org/officeDocument/2006/relationships" r:id="rId17"/>
          <a:extLst>
            <a:ext uri="{FF2B5EF4-FFF2-40B4-BE49-F238E27FC236}">
              <a16:creationId xmlns:a16="http://schemas.microsoft.com/office/drawing/2014/main" id="{37FCAA10-B435-4111-AF89-FAA469960EB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91" name="AutoShape 18" descr="File:">
          <a:hlinkClick xmlns:r="http://schemas.openxmlformats.org/officeDocument/2006/relationships" r:id="rId18"/>
          <a:extLst>
            <a:ext uri="{FF2B5EF4-FFF2-40B4-BE49-F238E27FC236}">
              <a16:creationId xmlns:a16="http://schemas.microsoft.com/office/drawing/2014/main" id="{1B9F6CE1-7F7A-4151-B005-EABD3D26D509}"/>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92" name="AutoShape 19" descr="File:">
          <a:hlinkClick xmlns:r="http://schemas.openxmlformats.org/officeDocument/2006/relationships" r:id="rId19"/>
          <a:extLst>
            <a:ext uri="{FF2B5EF4-FFF2-40B4-BE49-F238E27FC236}">
              <a16:creationId xmlns:a16="http://schemas.microsoft.com/office/drawing/2014/main" id="{4D1384BB-61FE-49B2-995B-C45E9CEE97A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93" name="AutoShape 20" descr="File:">
          <a:hlinkClick xmlns:r="http://schemas.openxmlformats.org/officeDocument/2006/relationships" r:id="rId20"/>
          <a:extLst>
            <a:ext uri="{FF2B5EF4-FFF2-40B4-BE49-F238E27FC236}">
              <a16:creationId xmlns:a16="http://schemas.microsoft.com/office/drawing/2014/main" id="{F4390BA9-2082-4760-8274-05652CCC079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694" name="AutoShape 21" descr="File:">
          <a:hlinkClick xmlns:r="http://schemas.openxmlformats.org/officeDocument/2006/relationships" r:id="rId21"/>
          <a:extLst>
            <a:ext uri="{FF2B5EF4-FFF2-40B4-BE49-F238E27FC236}">
              <a16:creationId xmlns:a16="http://schemas.microsoft.com/office/drawing/2014/main" id="{565C34D3-4336-4491-B5EA-E7AB1F9900B7}"/>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95" name="AutoShape 22" descr="File:">
          <a:hlinkClick xmlns:r="http://schemas.openxmlformats.org/officeDocument/2006/relationships" r:id="rId22"/>
          <a:extLst>
            <a:ext uri="{FF2B5EF4-FFF2-40B4-BE49-F238E27FC236}">
              <a16:creationId xmlns:a16="http://schemas.microsoft.com/office/drawing/2014/main" id="{C084D519-FB61-4EF5-B9A8-21C169A8A2D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96" name="AutoShape 23" descr="File:">
          <a:hlinkClick xmlns:r="http://schemas.openxmlformats.org/officeDocument/2006/relationships" r:id="rId23"/>
          <a:extLst>
            <a:ext uri="{FF2B5EF4-FFF2-40B4-BE49-F238E27FC236}">
              <a16:creationId xmlns:a16="http://schemas.microsoft.com/office/drawing/2014/main" id="{2520F9E4-5E79-4386-9646-43E29AB22A1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97" name="AutoShape 24" descr="File:">
          <a:hlinkClick xmlns:r="http://schemas.openxmlformats.org/officeDocument/2006/relationships" r:id="rId24"/>
          <a:extLst>
            <a:ext uri="{FF2B5EF4-FFF2-40B4-BE49-F238E27FC236}">
              <a16:creationId xmlns:a16="http://schemas.microsoft.com/office/drawing/2014/main" id="{9EF9351F-7529-4D80-B659-D9D60D4E1E0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98" name="AutoShape 25" descr="File:">
          <a:hlinkClick xmlns:r="http://schemas.openxmlformats.org/officeDocument/2006/relationships" r:id="rId25"/>
          <a:extLst>
            <a:ext uri="{FF2B5EF4-FFF2-40B4-BE49-F238E27FC236}">
              <a16:creationId xmlns:a16="http://schemas.microsoft.com/office/drawing/2014/main" id="{F78278E4-CD5A-4253-B3DE-A9F781B4C242}"/>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99" name="AutoShape 26" descr="File:">
          <a:hlinkClick xmlns:r="http://schemas.openxmlformats.org/officeDocument/2006/relationships" r:id="rId26"/>
          <a:extLst>
            <a:ext uri="{FF2B5EF4-FFF2-40B4-BE49-F238E27FC236}">
              <a16:creationId xmlns:a16="http://schemas.microsoft.com/office/drawing/2014/main" id="{DED535DB-A2F2-4CCB-9080-E0FCDEAB2EE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00" name="AutoShape 27" descr="File:">
          <a:hlinkClick xmlns:r="http://schemas.openxmlformats.org/officeDocument/2006/relationships" r:id="rId27"/>
          <a:extLst>
            <a:ext uri="{FF2B5EF4-FFF2-40B4-BE49-F238E27FC236}">
              <a16:creationId xmlns:a16="http://schemas.microsoft.com/office/drawing/2014/main" id="{6CB8F3EF-96B7-4647-A93F-03C5A1A834C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01" name="AutoShape 28" descr="File:">
          <a:hlinkClick xmlns:r="http://schemas.openxmlformats.org/officeDocument/2006/relationships" r:id="rId28"/>
          <a:extLst>
            <a:ext uri="{FF2B5EF4-FFF2-40B4-BE49-F238E27FC236}">
              <a16:creationId xmlns:a16="http://schemas.microsoft.com/office/drawing/2014/main" id="{EBBFE2CE-9BB8-44A3-9283-B5F6D026F64F}"/>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02" name="AutoShape 1" descr="File:">
          <a:hlinkClick xmlns:r="http://schemas.openxmlformats.org/officeDocument/2006/relationships" r:id="rId1"/>
          <a:extLst>
            <a:ext uri="{FF2B5EF4-FFF2-40B4-BE49-F238E27FC236}">
              <a16:creationId xmlns:a16="http://schemas.microsoft.com/office/drawing/2014/main" id="{8B3356B2-D566-45CB-9126-4651E9E4AF3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03" name="AutoShape 2" descr="File:">
          <a:hlinkClick xmlns:r="http://schemas.openxmlformats.org/officeDocument/2006/relationships" r:id="rId2"/>
          <a:extLst>
            <a:ext uri="{FF2B5EF4-FFF2-40B4-BE49-F238E27FC236}">
              <a16:creationId xmlns:a16="http://schemas.microsoft.com/office/drawing/2014/main" id="{F0605756-F730-41ED-9C8B-A4B47DF8A20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04" name="AutoShape 3" descr="File:">
          <a:hlinkClick xmlns:r="http://schemas.openxmlformats.org/officeDocument/2006/relationships" r:id="rId3"/>
          <a:extLst>
            <a:ext uri="{FF2B5EF4-FFF2-40B4-BE49-F238E27FC236}">
              <a16:creationId xmlns:a16="http://schemas.microsoft.com/office/drawing/2014/main" id="{8365E639-A7CE-4B1D-A208-1C2CDA361EB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05" name="AutoShape 4" descr="File:">
          <a:hlinkClick xmlns:r="http://schemas.openxmlformats.org/officeDocument/2006/relationships" r:id="rId4"/>
          <a:extLst>
            <a:ext uri="{FF2B5EF4-FFF2-40B4-BE49-F238E27FC236}">
              <a16:creationId xmlns:a16="http://schemas.microsoft.com/office/drawing/2014/main" id="{9989A3A7-5934-45DC-A88B-6219962CED9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06" name="AutoShape 5" descr="File:">
          <a:hlinkClick xmlns:r="http://schemas.openxmlformats.org/officeDocument/2006/relationships" r:id="rId5"/>
          <a:extLst>
            <a:ext uri="{FF2B5EF4-FFF2-40B4-BE49-F238E27FC236}">
              <a16:creationId xmlns:a16="http://schemas.microsoft.com/office/drawing/2014/main" id="{D958F1BA-76A6-414E-B238-B5BEE6A4BD8F}"/>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707" name="AutoShape 6" descr="File:">
          <a:hlinkClick xmlns:r="http://schemas.openxmlformats.org/officeDocument/2006/relationships" r:id="rId6"/>
          <a:extLst>
            <a:ext uri="{FF2B5EF4-FFF2-40B4-BE49-F238E27FC236}">
              <a16:creationId xmlns:a16="http://schemas.microsoft.com/office/drawing/2014/main" id="{F83800BA-60B2-4F53-AE9E-FA4C9EF32D91}"/>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08" name="AutoShape 7" descr="File:">
          <a:hlinkClick xmlns:r="http://schemas.openxmlformats.org/officeDocument/2006/relationships" r:id="rId7"/>
          <a:extLst>
            <a:ext uri="{FF2B5EF4-FFF2-40B4-BE49-F238E27FC236}">
              <a16:creationId xmlns:a16="http://schemas.microsoft.com/office/drawing/2014/main" id="{A0484E54-78DD-4AF4-A20E-EF91839364AD}"/>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09" name="AutoShape 8" descr="File:">
          <a:hlinkClick xmlns:r="http://schemas.openxmlformats.org/officeDocument/2006/relationships" r:id="rId8"/>
          <a:extLst>
            <a:ext uri="{FF2B5EF4-FFF2-40B4-BE49-F238E27FC236}">
              <a16:creationId xmlns:a16="http://schemas.microsoft.com/office/drawing/2014/main" id="{F108F81B-ED13-4968-AB94-D7E2E0F46BB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0" name="AutoShape 9" descr="File:">
          <a:hlinkClick xmlns:r="http://schemas.openxmlformats.org/officeDocument/2006/relationships" r:id="rId9"/>
          <a:extLst>
            <a:ext uri="{FF2B5EF4-FFF2-40B4-BE49-F238E27FC236}">
              <a16:creationId xmlns:a16="http://schemas.microsoft.com/office/drawing/2014/main" id="{6AC79C81-59E9-4AA5-8A10-38E45F1B15D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711" name="AutoShape 10" descr="File:">
          <a:hlinkClick xmlns:r="http://schemas.openxmlformats.org/officeDocument/2006/relationships" r:id="rId10"/>
          <a:extLst>
            <a:ext uri="{FF2B5EF4-FFF2-40B4-BE49-F238E27FC236}">
              <a16:creationId xmlns:a16="http://schemas.microsoft.com/office/drawing/2014/main" id="{AD54288A-BE19-4B1A-90CC-567E02721A3A}"/>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2" name="AutoShape 11" descr="File:">
          <a:hlinkClick xmlns:r="http://schemas.openxmlformats.org/officeDocument/2006/relationships" r:id="rId11"/>
          <a:extLst>
            <a:ext uri="{FF2B5EF4-FFF2-40B4-BE49-F238E27FC236}">
              <a16:creationId xmlns:a16="http://schemas.microsoft.com/office/drawing/2014/main" id="{3E026558-A66C-4307-96CA-28554987183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713" name="AutoShape 12" descr="File:">
          <a:hlinkClick xmlns:r="http://schemas.openxmlformats.org/officeDocument/2006/relationships" r:id="rId12"/>
          <a:extLst>
            <a:ext uri="{FF2B5EF4-FFF2-40B4-BE49-F238E27FC236}">
              <a16:creationId xmlns:a16="http://schemas.microsoft.com/office/drawing/2014/main" id="{F09775C8-2089-4A1E-AD53-3E9380EFBC05}"/>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14" name="AutoShape 13" descr="File:">
          <a:hlinkClick xmlns:r="http://schemas.openxmlformats.org/officeDocument/2006/relationships" r:id="rId13"/>
          <a:extLst>
            <a:ext uri="{FF2B5EF4-FFF2-40B4-BE49-F238E27FC236}">
              <a16:creationId xmlns:a16="http://schemas.microsoft.com/office/drawing/2014/main" id="{0550DE5C-5AA2-412E-BE44-EE98D2D1335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5" name="AutoShape 14" descr="File:">
          <a:hlinkClick xmlns:r="http://schemas.openxmlformats.org/officeDocument/2006/relationships" r:id="rId14"/>
          <a:extLst>
            <a:ext uri="{FF2B5EF4-FFF2-40B4-BE49-F238E27FC236}">
              <a16:creationId xmlns:a16="http://schemas.microsoft.com/office/drawing/2014/main" id="{61FE4B8C-D723-4053-87D5-02A4093FB7F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16" name="AutoShape 15" descr="File:">
          <a:hlinkClick xmlns:r="http://schemas.openxmlformats.org/officeDocument/2006/relationships" r:id="rId15"/>
          <a:extLst>
            <a:ext uri="{FF2B5EF4-FFF2-40B4-BE49-F238E27FC236}">
              <a16:creationId xmlns:a16="http://schemas.microsoft.com/office/drawing/2014/main" id="{8D5A39C9-B9BA-4130-9B06-BE6C1EC0A51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7" name="AutoShape 16" descr="File:">
          <a:hlinkClick xmlns:r="http://schemas.openxmlformats.org/officeDocument/2006/relationships" r:id="rId16"/>
          <a:extLst>
            <a:ext uri="{FF2B5EF4-FFF2-40B4-BE49-F238E27FC236}">
              <a16:creationId xmlns:a16="http://schemas.microsoft.com/office/drawing/2014/main" id="{F09652BA-A380-4D0D-9B1F-3FE91D473E7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8" name="AutoShape 17" descr="File:">
          <a:hlinkClick xmlns:r="http://schemas.openxmlformats.org/officeDocument/2006/relationships" r:id="rId17"/>
          <a:extLst>
            <a:ext uri="{FF2B5EF4-FFF2-40B4-BE49-F238E27FC236}">
              <a16:creationId xmlns:a16="http://schemas.microsoft.com/office/drawing/2014/main" id="{F5C2BE72-0079-4384-BDC6-8DC2E36294F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719" name="AutoShape 18" descr="File:">
          <a:hlinkClick xmlns:r="http://schemas.openxmlformats.org/officeDocument/2006/relationships" r:id="rId18"/>
          <a:extLst>
            <a:ext uri="{FF2B5EF4-FFF2-40B4-BE49-F238E27FC236}">
              <a16:creationId xmlns:a16="http://schemas.microsoft.com/office/drawing/2014/main" id="{16EDDE5B-1306-4841-AE4B-B79610F379C3}"/>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20" name="AutoShape 19" descr="File:">
          <a:hlinkClick xmlns:r="http://schemas.openxmlformats.org/officeDocument/2006/relationships" r:id="rId19"/>
          <a:extLst>
            <a:ext uri="{FF2B5EF4-FFF2-40B4-BE49-F238E27FC236}">
              <a16:creationId xmlns:a16="http://schemas.microsoft.com/office/drawing/2014/main" id="{4CCB5C43-765A-4492-86E5-DC24FE29EEA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21" name="AutoShape 20" descr="File:">
          <a:hlinkClick xmlns:r="http://schemas.openxmlformats.org/officeDocument/2006/relationships" r:id="rId20"/>
          <a:extLst>
            <a:ext uri="{FF2B5EF4-FFF2-40B4-BE49-F238E27FC236}">
              <a16:creationId xmlns:a16="http://schemas.microsoft.com/office/drawing/2014/main" id="{48B39594-546D-4DAA-8AC4-80BDEC5B2A70}"/>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722" name="AutoShape 21" descr="File:">
          <a:hlinkClick xmlns:r="http://schemas.openxmlformats.org/officeDocument/2006/relationships" r:id="rId21"/>
          <a:extLst>
            <a:ext uri="{FF2B5EF4-FFF2-40B4-BE49-F238E27FC236}">
              <a16:creationId xmlns:a16="http://schemas.microsoft.com/office/drawing/2014/main" id="{16F1A21A-D5B3-4F19-85EA-B48B76DCB0F1}"/>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23" name="AutoShape 22" descr="File:">
          <a:hlinkClick xmlns:r="http://schemas.openxmlformats.org/officeDocument/2006/relationships" r:id="rId22"/>
          <a:extLst>
            <a:ext uri="{FF2B5EF4-FFF2-40B4-BE49-F238E27FC236}">
              <a16:creationId xmlns:a16="http://schemas.microsoft.com/office/drawing/2014/main" id="{0D844B52-FD16-452C-8FAC-E578BCCDD1A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24" name="AutoShape 23" descr="File:">
          <a:hlinkClick xmlns:r="http://schemas.openxmlformats.org/officeDocument/2006/relationships" r:id="rId23"/>
          <a:extLst>
            <a:ext uri="{FF2B5EF4-FFF2-40B4-BE49-F238E27FC236}">
              <a16:creationId xmlns:a16="http://schemas.microsoft.com/office/drawing/2014/main" id="{AA4C487B-8C9C-406A-8E12-034B284B00F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25" name="AutoShape 24" descr="File:">
          <a:hlinkClick xmlns:r="http://schemas.openxmlformats.org/officeDocument/2006/relationships" r:id="rId24"/>
          <a:extLst>
            <a:ext uri="{FF2B5EF4-FFF2-40B4-BE49-F238E27FC236}">
              <a16:creationId xmlns:a16="http://schemas.microsoft.com/office/drawing/2014/main" id="{081BDD66-8501-4D08-B453-FA05AA28BC8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26" name="AutoShape 25" descr="File:">
          <a:hlinkClick xmlns:r="http://schemas.openxmlformats.org/officeDocument/2006/relationships" r:id="rId25"/>
          <a:extLst>
            <a:ext uri="{FF2B5EF4-FFF2-40B4-BE49-F238E27FC236}">
              <a16:creationId xmlns:a16="http://schemas.microsoft.com/office/drawing/2014/main" id="{73285769-D9DE-45E1-A0E7-AC2D5A773473}"/>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27" name="AutoShape 26" descr="File:">
          <a:hlinkClick xmlns:r="http://schemas.openxmlformats.org/officeDocument/2006/relationships" r:id="rId26"/>
          <a:extLst>
            <a:ext uri="{FF2B5EF4-FFF2-40B4-BE49-F238E27FC236}">
              <a16:creationId xmlns:a16="http://schemas.microsoft.com/office/drawing/2014/main" id="{D6CBEE16-8B25-4949-88C5-9F6D285BF5C4}"/>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28" name="AutoShape 27" descr="File:">
          <a:hlinkClick xmlns:r="http://schemas.openxmlformats.org/officeDocument/2006/relationships" r:id="rId27"/>
          <a:extLst>
            <a:ext uri="{FF2B5EF4-FFF2-40B4-BE49-F238E27FC236}">
              <a16:creationId xmlns:a16="http://schemas.microsoft.com/office/drawing/2014/main" id="{4D0699AB-6599-41A2-997F-633FBB1D6C7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29" name="AutoShape 28" descr="File:">
          <a:hlinkClick xmlns:r="http://schemas.openxmlformats.org/officeDocument/2006/relationships" r:id="rId28"/>
          <a:extLst>
            <a:ext uri="{FF2B5EF4-FFF2-40B4-BE49-F238E27FC236}">
              <a16:creationId xmlns:a16="http://schemas.microsoft.com/office/drawing/2014/main" id="{68BAB711-E93C-4967-9A3F-00289223C4B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4</xdr:row>
      <xdr:rowOff>0</xdr:rowOff>
    </xdr:from>
    <xdr:ext cx="304800" cy="298223"/>
    <xdr:sp macro="" textlink="">
      <xdr:nvSpPr>
        <xdr:cNvPr id="44" name="AutoShape 1" descr="File:">
          <a:hlinkClick xmlns:r="http://schemas.openxmlformats.org/officeDocument/2006/relationships" r:id="rId1"/>
          <a:extLst>
            <a:ext uri="{FF2B5EF4-FFF2-40B4-BE49-F238E27FC236}">
              <a16:creationId xmlns:a16="http://schemas.microsoft.com/office/drawing/2014/main" id="{E3661D67-A413-4667-91F6-526889255287}"/>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45" name="AutoShape 2" descr="File:">
          <a:hlinkClick xmlns:r="http://schemas.openxmlformats.org/officeDocument/2006/relationships" r:id="rId2"/>
          <a:extLst>
            <a:ext uri="{FF2B5EF4-FFF2-40B4-BE49-F238E27FC236}">
              <a16:creationId xmlns:a16="http://schemas.microsoft.com/office/drawing/2014/main" id="{F054A96D-0023-4503-A704-0F9C8564E198}"/>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46" name="AutoShape 3" descr="File:">
          <a:hlinkClick xmlns:r="http://schemas.openxmlformats.org/officeDocument/2006/relationships" r:id="rId3"/>
          <a:extLst>
            <a:ext uri="{FF2B5EF4-FFF2-40B4-BE49-F238E27FC236}">
              <a16:creationId xmlns:a16="http://schemas.microsoft.com/office/drawing/2014/main" id="{A29D838A-E2E2-40A1-8E34-8161337282F3}"/>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47" name="AutoShape 4" descr="File:">
          <a:hlinkClick xmlns:r="http://schemas.openxmlformats.org/officeDocument/2006/relationships" r:id="rId4"/>
          <a:extLst>
            <a:ext uri="{FF2B5EF4-FFF2-40B4-BE49-F238E27FC236}">
              <a16:creationId xmlns:a16="http://schemas.microsoft.com/office/drawing/2014/main" id="{71596005-BA6E-409F-8FE5-82AA7368CF78}"/>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48" name="AutoShape 5" descr="File:">
          <a:hlinkClick xmlns:r="http://schemas.openxmlformats.org/officeDocument/2006/relationships" r:id="rId5"/>
          <a:extLst>
            <a:ext uri="{FF2B5EF4-FFF2-40B4-BE49-F238E27FC236}">
              <a16:creationId xmlns:a16="http://schemas.microsoft.com/office/drawing/2014/main" id="{BD91D5D9-C69C-4C68-AECD-9AFF82477C2E}"/>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065"/>
    <xdr:sp macro="" textlink="">
      <xdr:nvSpPr>
        <xdr:cNvPr id="49" name="AutoShape 6" descr="File:">
          <a:hlinkClick xmlns:r="http://schemas.openxmlformats.org/officeDocument/2006/relationships" r:id="rId6"/>
          <a:extLst>
            <a:ext uri="{FF2B5EF4-FFF2-40B4-BE49-F238E27FC236}">
              <a16:creationId xmlns:a16="http://schemas.microsoft.com/office/drawing/2014/main" id="{0E137A3A-A38A-4DA8-A93F-225A97427E9F}"/>
            </a:ext>
          </a:extLst>
        </xdr:cNvPr>
        <xdr:cNvSpPr>
          <a:spLocks noChangeAspect="1" noChangeArrowheads="1"/>
        </xdr:cNvSpPr>
      </xdr:nvSpPr>
      <xdr:spPr bwMode="auto">
        <a:xfrm>
          <a:off x="638175" y="1200150"/>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5843"/>
    <xdr:sp macro="" textlink="">
      <xdr:nvSpPr>
        <xdr:cNvPr id="50" name="AutoShape 7" descr="File:">
          <a:hlinkClick xmlns:r="http://schemas.openxmlformats.org/officeDocument/2006/relationships" r:id="rId7"/>
          <a:extLst>
            <a:ext uri="{FF2B5EF4-FFF2-40B4-BE49-F238E27FC236}">
              <a16:creationId xmlns:a16="http://schemas.microsoft.com/office/drawing/2014/main" id="{3A9B627A-925E-4812-94E7-99D1A2A744AC}"/>
            </a:ext>
          </a:extLst>
        </xdr:cNvPr>
        <xdr:cNvSpPr>
          <a:spLocks noChangeAspect="1" noChangeArrowheads="1"/>
        </xdr:cNvSpPr>
      </xdr:nvSpPr>
      <xdr:spPr bwMode="auto">
        <a:xfrm>
          <a:off x="638175" y="1200150"/>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5843"/>
    <xdr:sp macro="" textlink="">
      <xdr:nvSpPr>
        <xdr:cNvPr id="51" name="AutoShape 8" descr="File:">
          <a:hlinkClick xmlns:r="http://schemas.openxmlformats.org/officeDocument/2006/relationships" r:id="rId8"/>
          <a:extLst>
            <a:ext uri="{FF2B5EF4-FFF2-40B4-BE49-F238E27FC236}">
              <a16:creationId xmlns:a16="http://schemas.microsoft.com/office/drawing/2014/main" id="{FDC357CD-BC2D-4AB9-BD29-CF695DB7EBD9}"/>
            </a:ext>
          </a:extLst>
        </xdr:cNvPr>
        <xdr:cNvSpPr>
          <a:spLocks noChangeAspect="1" noChangeArrowheads="1"/>
        </xdr:cNvSpPr>
      </xdr:nvSpPr>
      <xdr:spPr bwMode="auto">
        <a:xfrm>
          <a:off x="638175" y="1200150"/>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52" name="AutoShape 9" descr="File:">
          <a:hlinkClick xmlns:r="http://schemas.openxmlformats.org/officeDocument/2006/relationships" r:id="rId9"/>
          <a:extLst>
            <a:ext uri="{FF2B5EF4-FFF2-40B4-BE49-F238E27FC236}">
              <a16:creationId xmlns:a16="http://schemas.microsoft.com/office/drawing/2014/main" id="{584067E4-3530-4D08-98F6-CD91E5C716AF}"/>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53" name="AutoShape 10" descr="File:">
          <a:hlinkClick xmlns:r="http://schemas.openxmlformats.org/officeDocument/2006/relationships" r:id="rId10"/>
          <a:extLst>
            <a:ext uri="{FF2B5EF4-FFF2-40B4-BE49-F238E27FC236}">
              <a16:creationId xmlns:a16="http://schemas.microsoft.com/office/drawing/2014/main" id="{AC125706-3E91-4558-8AF1-344183ADA9F5}"/>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54" name="AutoShape 11" descr="File:">
          <a:hlinkClick xmlns:r="http://schemas.openxmlformats.org/officeDocument/2006/relationships" r:id="rId11"/>
          <a:extLst>
            <a:ext uri="{FF2B5EF4-FFF2-40B4-BE49-F238E27FC236}">
              <a16:creationId xmlns:a16="http://schemas.microsoft.com/office/drawing/2014/main" id="{E6D06263-E9F5-4CFE-A509-AEDBE61704EF}"/>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55" name="AutoShape 12" descr="File:">
          <a:hlinkClick xmlns:r="http://schemas.openxmlformats.org/officeDocument/2006/relationships" r:id="rId12"/>
          <a:extLst>
            <a:ext uri="{FF2B5EF4-FFF2-40B4-BE49-F238E27FC236}">
              <a16:creationId xmlns:a16="http://schemas.microsoft.com/office/drawing/2014/main" id="{EE593A02-E4CE-4829-89A9-F6919FF40153}"/>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5843"/>
    <xdr:sp macro="" textlink="">
      <xdr:nvSpPr>
        <xdr:cNvPr id="56" name="AutoShape 13" descr="File:">
          <a:hlinkClick xmlns:r="http://schemas.openxmlformats.org/officeDocument/2006/relationships" r:id="rId13"/>
          <a:extLst>
            <a:ext uri="{FF2B5EF4-FFF2-40B4-BE49-F238E27FC236}">
              <a16:creationId xmlns:a16="http://schemas.microsoft.com/office/drawing/2014/main" id="{C77FD07B-B94A-45C1-B732-9062F6792EB8}"/>
            </a:ext>
          </a:extLst>
        </xdr:cNvPr>
        <xdr:cNvSpPr>
          <a:spLocks noChangeAspect="1" noChangeArrowheads="1"/>
        </xdr:cNvSpPr>
      </xdr:nvSpPr>
      <xdr:spPr bwMode="auto">
        <a:xfrm>
          <a:off x="638175" y="1200150"/>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57" name="AutoShape 14" descr="File:">
          <a:hlinkClick xmlns:r="http://schemas.openxmlformats.org/officeDocument/2006/relationships" r:id="rId14"/>
          <a:extLst>
            <a:ext uri="{FF2B5EF4-FFF2-40B4-BE49-F238E27FC236}">
              <a16:creationId xmlns:a16="http://schemas.microsoft.com/office/drawing/2014/main" id="{D0E1D9D5-20BE-43A8-A72C-8644C711110A}"/>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5843"/>
    <xdr:sp macro="" textlink="">
      <xdr:nvSpPr>
        <xdr:cNvPr id="170" name="AutoShape 15" descr="File:">
          <a:hlinkClick xmlns:r="http://schemas.openxmlformats.org/officeDocument/2006/relationships" r:id="rId15"/>
          <a:extLst>
            <a:ext uri="{FF2B5EF4-FFF2-40B4-BE49-F238E27FC236}">
              <a16:creationId xmlns:a16="http://schemas.microsoft.com/office/drawing/2014/main" id="{1D4883D4-4D7A-4E0B-B849-CB0EDDE340D4}"/>
            </a:ext>
          </a:extLst>
        </xdr:cNvPr>
        <xdr:cNvSpPr>
          <a:spLocks noChangeAspect="1" noChangeArrowheads="1"/>
        </xdr:cNvSpPr>
      </xdr:nvSpPr>
      <xdr:spPr bwMode="auto">
        <a:xfrm>
          <a:off x="638175" y="1200150"/>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71" name="AutoShape 16" descr="File:">
          <a:hlinkClick xmlns:r="http://schemas.openxmlformats.org/officeDocument/2006/relationships" r:id="rId16"/>
          <a:extLst>
            <a:ext uri="{FF2B5EF4-FFF2-40B4-BE49-F238E27FC236}">
              <a16:creationId xmlns:a16="http://schemas.microsoft.com/office/drawing/2014/main" id="{FC6EC8F1-0795-4870-A9E0-226CF350331D}"/>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72" name="AutoShape 17" descr="File:">
          <a:hlinkClick xmlns:r="http://schemas.openxmlformats.org/officeDocument/2006/relationships" r:id="rId17"/>
          <a:extLst>
            <a:ext uri="{FF2B5EF4-FFF2-40B4-BE49-F238E27FC236}">
              <a16:creationId xmlns:a16="http://schemas.microsoft.com/office/drawing/2014/main" id="{050B6B7E-9090-45F9-8F8E-F0103CA13E9A}"/>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73" name="AutoShape 18" descr="File:">
          <a:hlinkClick xmlns:r="http://schemas.openxmlformats.org/officeDocument/2006/relationships" r:id="rId18"/>
          <a:extLst>
            <a:ext uri="{FF2B5EF4-FFF2-40B4-BE49-F238E27FC236}">
              <a16:creationId xmlns:a16="http://schemas.microsoft.com/office/drawing/2014/main" id="{1B464729-FBF1-4A3B-ACA3-C8870B259F36}"/>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74" name="AutoShape 19" descr="File:">
          <a:hlinkClick xmlns:r="http://schemas.openxmlformats.org/officeDocument/2006/relationships" r:id="rId19"/>
          <a:extLst>
            <a:ext uri="{FF2B5EF4-FFF2-40B4-BE49-F238E27FC236}">
              <a16:creationId xmlns:a16="http://schemas.microsoft.com/office/drawing/2014/main" id="{395A9255-AC52-4FC3-AD38-A9648B2B01FC}"/>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5843"/>
    <xdr:sp macro="" textlink="">
      <xdr:nvSpPr>
        <xdr:cNvPr id="175" name="AutoShape 20" descr="File:">
          <a:hlinkClick xmlns:r="http://schemas.openxmlformats.org/officeDocument/2006/relationships" r:id="rId20"/>
          <a:extLst>
            <a:ext uri="{FF2B5EF4-FFF2-40B4-BE49-F238E27FC236}">
              <a16:creationId xmlns:a16="http://schemas.microsoft.com/office/drawing/2014/main" id="{9F26F53F-253C-46A8-A7AA-1B4A8A761932}"/>
            </a:ext>
          </a:extLst>
        </xdr:cNvPr>
        <xdr:cNvSpPr>
          <a:spLocks noChangeAspect="1" noChangeArrowheads="1"/>
        </xdr:cNvSpPr>
      </xdr:nvSpPr>
      <xdr:spPr bwMode="auto">
        <a:xfrm>
          <a:off x="638175" y="1200150"/>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76" name="AutoShape 21" descr="File:">
          <a:hlinkClick xmlns:r="http://schemas.openxmlformats.org/officeDocument/2006/relationships" r:id="rId21"/>
          <a:extLst>
            <a:ext uri="{FF2B5EF4-FFF2-40B4-BE49-F238E27FC236}">
              <a16:creationId xmlns:a16="http://schemas.microsoft.com/office/drawing/2014/main" id="{58A20A6C-EFCB-4BA8-9A48-279955EBC991}"/>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77" name="AutoShape 22" descr="File:">
          <a:hlinkClick xmlns:r="http://schemas.openxmlformats.org/officeDocument/2006/relationships" r:id="rId22"/>
          <a:extLst>
            <a:ext uri="{FF2B5EF4-FFF2-40B4-BE49-F238E27FC236}">
              <a16:creationId xmlns:a16="http://schemas.microsoft.com/office/drawing/2014/main" id="{8D8944D7-4109-4A6C-90DA-EDE14EBC78D3}"/>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78" name="AutoShape 23" descr="File:">
          <a:hlinkClick xmlns:r="http://schemas.openxmlformats.org/officeDocument/2006/relationships" r:id="rId23"/>
          <a:extLst>
            <a:ext uri="{FF2B5EF4-FFF2-40B4-BE49-F238E27FC236}">
              <a16:creationId xmlns:a16="http://schemas.microsoft.com/office/drawing/2014/main" id="{97FC696A-9905-44C2-AFF0-A517ADC7EDD2}"/>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79" name="AutoShape 24" descr="File:">
          <a:hlinkClick xmlns:r="http://schemas.openxmlformats.org/officeDocument/2006/relationships" r:id="rId24"/>
          <a:extLst>
            <a:ext uri="{FF2B5EF4-FFF2-40B4-BE49-F238E27FC236}">
              <a16:creationId xmlns:a16="http://schemas.microsoft.com/office/drawing/2014/main" id="{AB767BEA-00E5-4CC5-AA7B-3F8C35B8200F}"/>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80" name="AutoShape 25" descr="File:">
          <a:hlinkClick xmlns:r="http://schemas.openxmlformats.org/officeDocument/2006/relationships" r:id="rId25"/>
          <a:extLst>
            <a:ext uri="{FF2B5EF4-FFF2-40B4-BE49-F238E27FC236}">
              <a16:creationId xmlns:a16="http://schemas.microsoft.com/office/drawing/2014/main" id="{7A3699B5-E31A-48D3-8A88-26E34874BFC7}"/>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81" name="AutoShape 26" descr="File:">
          <a:hlinkClick xmlns:r="http://schemas.openxmlformats.org/officeDocument/2006/relationships" r:id="rId26"/>
          <a:extLst>
            <a:ext uri="{FF2B5EF4-FFF2-40B4-BE49-F238E27FC236}">
              <a16:creationId xmlns:a16="http://schemas.microsoft.com/office/drawing/2014/main" id="{8F05AE90-B466-4153-8D9E-05606B3FF157}"/>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82" name="AutoShape 27" descr="File:">
          <a:hlinkClick xmlns:r="http://schemas.openxmlformats.org/officeDocument/2006/relationships" r:id="rId27"/>
          <a:extLst>
            <a:ext uri="{FF2B5EF4-FFF2-40B4-BE49-F238E27FC236}">
              <a16:creationId xmlns:a16="http://schemas.microsoft.com/office/drawing/2014/main" id="{5F6AE7B7-66BB-4D07-BEBE-C2F01C3E60B7}"/>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8223"/>
    <xdr:sp macro="" textlink="">
      <xdr:nvSpPr>
        <xdr:cNvPr id="183" name="AutoShape 28" descr="File:">
          <a:hlinkClick xmlns:r="http://schemas.openxmlformats.org/officeDocument/2006/relationships" r:id="rId28"/>
          <a:extLst>
            <a:ext uri="{FF2B5EF4-FFF2-40B4-BE49-F238E27FC236}">
              <a16:creationId xmlns:a16="http://schemas.microsoft.com/office/drawing/2014/main" id="{9342AAF1-D0AA-4BBF-8A0E-28A9B3DBCBCB}"/>
            </a:ext>
          </a:extLst>
        </xdr:cNvPr>
        <xdr:cNvSpPr>
          <a:spLocks noChangeAspect="1" noChangeArrowheads="1"/>
        </xdr:cNvSpPr>
      </xdr:nvSpPr>
      <xdr:spPr bwMode="auto">
        <a:xfrm>
          <a:off x="638175" y="1200150"/>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4079"/>
    <xdr:sp macro="" textlink="">
      <xdr:nvSpPr>
        <xdr:cNvPr id="184" name="AutoShape 1" descr="File:">
          <a:hlinkClick xmlns:r="http://schemas.openxmlformats.org/officeDocument/2006/relationships" r:id="rId1"/>
          <a:extLst>
            <a:ext uri="{FF2B5EF4-FFF2-40B4-BE49-F238E27FC236}">
              <a16:creationId xmlns:a16="http://schemas.microsoft.com/office/drawing/2014/main" id="{CAEF18DE-673D-4057-B50A-39F749834E9C}"/>
            </a:ext>
          </a:extLst>
        </xdr:cNvPr>
        <xdr:cNvSpPr>
          <a:spLocks noChangeAspect="1" noChangeArrowheads="1"/>
        </xdr:cNvSpPr>
      </xdr:nvSpPr>
      <xdr:spPr bwMode="auto">
        <a:xfrm>
          <a:off x="638175" y="1200150"/>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4080"/>
    <xdr:sp macro="" textlink="">
      <xdr:nvSpPr>
        <xdr:cNvPr id="185" name="AutoShape 2" descr="File:">
          <a:hlinkClick xmlns:r="http://schemas.openxmlformats.org/officeDocument/2006/relationships" r:id="rId2"/>
          <a:extLst>
            <a:ext uri="{FF2B5EF4-FFF2-40B4-BE49-F238E27FC236}">
              <a16:creationId xmlns:a16="http://schemas.microsoft.com/office/drawing/2014/main" id="{AB79D6C3-E88E-47D0-B3C7-F0D4121D00AF}"/>
            </a:ext>
          </a:extLst>
        </xdr:cNvPr>
        <xdr:cNvSpPr>
          <a:spLocks noChangeAspect="1" noChangeArrowheads="1"/>
        </xdr:cNvSpPr>
      </xdr:nvSpPr>
      <xdr:spPr bwMode="auto">
        <a:xfrm>
          <a:off x="638175" y="1200150"/>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4080"/>
    <xdr:sp macro="" textlink="">
      <xdr:nvSpPr>
        <xdr:cNvPr id="186" name="AutoShape 3" descr="File:">
          <a:hlinkClick xmlns:r="http://schemas.openxmlformats.org/officeDocument/2006/relationships" r:id="rId3"/>
          <a:extLst>
            <a:ext uri="{FF2B5EF4-FFF2-40B4-BE49-F238E27FC236}">
              <a16:creationId xmlns:a16="http://schemas.microsoft.com/office/drawing/2014/main" id="{3B680EAC-198F-4058-9845-D8CB7A8CC5B0}"/>
            </a:ext>
          </a:extLst>
        </xdr:cNvPr>
        <xdr:cNvSpPr>
          <a:spLocks noChangeAspect="1" noChangeArrowheads="1"/>
        </xdr:cNvSpPr>
      </xdr:nvSpPr>
      <xdr:spPr bwMode="auto">
        <a:xfrm>
          <a:off x="638175" y="1200150"/>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4079"/>
    <xdr:sp macro="" textlink="">
      <xdr:nvSpPr>
        <xdr:cNvPr id="187" name="AutoShape 4" descr="File:">
          <a:hlinkClick xmlns:r="http://schemas.openxmlformats.org/officeDocument/2006/relationships" r:id="rId4"/>
          <a:extLst>
            <a:ext uri="{FF2B5EF4-FFF2-40B4-BE49-F238E27FC236}">
              <a16:creationId xmlns:a16="http://schemas.microsoft.com/office/drawing/2014/main" id="{BB2E2830-63B0-4716-A91C-CE3879ADBFAE}"/>
            </a:ext>
          </a:extLst>
        </xdr:cNvPr>
        <xdr:cNvSpPr>
          <a:spLocks noChangeAspect="1" noChangeArrowheads="1"/>
        </xdr:cNvSpPr>
      </xdr:nvSpPr>
      <xdr:spPr bwMode="auto">
        <a:xfrm>
          <a:off x="638175" y="1200150"/>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4080"/>
    <xdr:sp macro="" textlink="">
      <xdr:nvSpPr>
        <xdr:cNvPr id="188" name="AutoShape 5" descr="File:">
          <a:hlinkClick xmlns:r="http://schemas.openxmlformats.org/officeDocument/2006/relationships" r:id="rId5"/>
          <a:extLst>
            <a:ext uri="{FF2B5EF4-FFF2-40B4-BE49-F238E27FC236}">
              <a16:creationId xmlns:a16="http://schemas.microsoft.com/office/drawing/2014/main" id="{A3C51232-A626-480B-8DD6-9CEB170A406D}"/>
            </a:ext>
          </a:extLst>
        </xdr:cNvPr>
        <xdr:cNvSpPr>
          <a:spLocks noChangeAspect="1" noChangeArrowheads="1"/>
        </xdr:cNvSpPr>
      </xdr:nvSpPr>
      <xdr:spPr bwMode="auto">
        <a:xfrm>
          <a:off x="638175" y="1200150"/>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295274"/>
    <xdr:sp macro="" textlink="">
      <xdr:nvSpPr>
        <xdr:cNvPr id="189" name="AutoShape 6" descr="File:">
          <a:hlinkClick xmlns:r="http://schemas.openxmlformats.org/officeDocument/2006/relationships" r:id="rId6"/>
          <a:extLst>
            <a:ext uri="{FF2B5EF4-FFF2-40B4-BE49-F238E27FC236}">
              <a16:creationId xmlns:a16="http://schemas.microsoft.com/office/drawing/2014/main" id="{8C823D26-CAC7-4E5E-95A6-C35471943B56}"/>
            </a:ext>
          </a:extLst>
        </xdr:cNvPr>
        <xdr:cNvSpPr>
          <a:spLocks noChangeAspect="1" noChangeArrowheads="1"/>
        </xdr:cNvSpPr>
      </xdr:nvSpPr>
      <xdr:spPr bwMode="auto">
        <a:xfrm>
          <a:off x="638175" y="1200150"/>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482"/>
    <xdr:sp macro="" textlink="">
      <xdr:nvSpPr>
        <xdr:cNvPr id="190" name="AutoShape 7" descr="File:">
          <a:hlinkClick xmlns:r="http://schemas.openxmlformats.org/officeDocument/2006/relationships" r:id="rId7"/>
          <a:extLst>
            <a:ext uri="{FF2B5EF4-FFF2-40B4-BE49-F238E27FC236}">
              <a16:creationId xmlns:a16="http://schemas.microsoft.com/office/drawing/2014/main" id="{0B752100-05F1-4387-8FCD-9D27705DD8B3}"/>
            </a:ext>
          </a:extLst>
        </xdr:cNvPr>
        <xdr:cNvSpPr>
          <a:spLocks noChangeAspect="1" noChangeArrowheads="1"/>
        </xdr:cNvSpPr>
      </xdr:nvSpPr>
      <xdr:spPr bwMode="auto">
        <a:xfrm>
          <a:off x="638175" y="1200150"/>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482"/>
    <xdr:sp macro="" textlink="">
      <xdr:nvSpPr>
        <xdr:cNvPr id="191" name="AutoShape 8" descr="File:">
          <a:hlinkClick xmlns:r="http://schemas.openxmlformats.org/officeDocument/2006/relationships" r:id="rId8"/>
          <a:extLst>
            <a:ext uri="{FF2B5EF4-FFF2-40B4-BE49-F238E27FC236}">
              <a16:creationId xmlns:a16="http://schemas.microsoft.com/office/drawing/2014/main" id="{3F6D2FAC-2B3C-4AD6-948C-C6BB01405557}"/>
            </a:ext>
          </a:extLst>
        </xdr:cNvPr>
        <xdr:cNvSpPr>
          <a:spLocks noChangeAspect="1" noChangeArrowheads="1"/>
        </xdr:cNvSpPr>
      </xdr:nvSpPr>
      <xdr:spPr bwMode="auto">
        <a:xfrm>
          <a:off x="638175" y="1200150"/>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481"/>
    <xdr:sp macro="" textlink="">
      <xdr:nvSpPr>
        <xdr:cNvPr id="192" name="AutoShape 9" descr="File:">
          <a:hlinkClick xmlns:r="http://schemas.openxmlformats.org/officeDocument/2006/relationships" r:id="rId9"/>
          <a:extLst>
            <a:ext uri="{FF2B5EF4-FFF2-40B4-BE49-F238E27FC236}">
              <a16:creationId xmlns:a16="http://schemas.microsoft.com/office/drawing/2014/main" id="{1D90DF55-0DB0-49E5-B612-0EB22AEA2527}"/>
            </a:ext>
          </a:extLst>
        </xdr:cNvPr>
        <xdr:cNvSpPr>
          <a:spLocks noChangeAspect="1" noChangeArrowheads="1"/>
        </xdr:cNvSpPr>
      </xdr:nvSpPr>
      <xdr:spPr bwMode="auto">
        <a:xfrm>
          <a:off x="638175" y="1200150"/>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480"/>
    <xdr:sp macro="" textlink="">
      <xdr:nvSpPr>
        <xdr:cNvPr id="193" name="AutoShape 10" descr="File:">
          <a:hlinkClick xmlns:r="http://schemas.openxmlformats.org/officeDocument/2006/relationships" r:id="rId10"/>
          <a:extLst>
            <a:ext uri="{FF2B5EF4-FFF2-40B4-BE49-F238E27FC236}">
              <a16:creationId xmlns:a16="http://schemas.microsoft.com/office/drawing/2014/main" id="{9A97CC14-B74B-406C-8969-2C66768A25C7}"/>
            </a:ext>
          </a:extLst>
        </xdr:cNvPr>
        <xdr:cNvSpPr>
          <a:spLocks noChangeAspect="1" noChangeArrowheads="1"/>
        </xdr:cNvSpPr>
      </xdr:nvSpPr>
      <xdr:spPr bwMode="auto">
        <a:xfrm>
          <a:off x="638175" y="1200150"/>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481"/>
    <xdr:sp macro="" textlink="">
      <xdr:nvSpPr>
        <xdr:cNvPr id="194" name="AutoShape 11" descr="File:">
          <a:hlinkClick xmlns:r="http://schemas.openxmlformats.org/officeDocument/2006/relationships" r:id="rId11"/>
          <a:extLst>
            <a:ext uri="{FF2B5EF4-FFF2-40B4-BE49-F238E27FC236}">
              <a16:creationId xmlns:a16="http://schemas.microsoft.com/office/drawing/2014/main" id="{5AAA654B-8436-4B74-8D95-F0A446649E71}"/>
            </a:ext>
          </a:extLst>
        </xdr:cNvPr>
        <xdr:cNvSpPr>
          <a:spLocks noChangeAspect="1" noChangeArrowheads="1"/>
        </xdr:cNvSpPr>
      </xdr:nvSpPr>
      <xdr:spPr bwMode="auto">
        <a:xfrm>
          <a:off x="638175" y="1200150"/>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480"/>
    <xdr:sp macro="" textlink="">
      <xdr:nvSpPr>
        <xdr:cNvPr id="195" name="AutoShape 12" descr="File:">
          <a:hlinkClick xmlns:r="http://schemas.openxmlformats.org/officeDocument/2006/relationships" r:id="rId12"/>
          <a:extLst>
            <a:ext uri="{FF2B5EF4-FFF2-40B4-BE49-F238E27FC236}">
              <a16:creationId xmlns:a16="http://schemas.microsoft.com/office/drawing/2014/main" id="{ABDE84E4-F663-41A6-A07D-C98816BD5F55}"/>
            </a:ext>
          </a:extLst>
        </xdr:cNvPr>
        <xdr:cNvSpPr>
          <a:spLocks noChangeAspect="1" noChangeArrowheads="1"/>
        </xdr:cNvSpPr>
      </xdr:nvSpPr>
      <xdr:spPr bwMode="auto">
        <a:xfrm>
          <a:off x="638175" y="1200150"/>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482"/>
    <xdr:sp macro="" textlink="">
      <xdr:nvSpPr>
        <xdr:cNvPr id="196" name="AutoShape 13" descr="File:">
          <a:hlinkClick xmlns:r="http://schemas.openxmlformats.org/officeDocument/2006/relationships" r:id="rId13"/>
          <a:extLst>
            <a:ext uri="{FF2B5EF4-FFF2-40B4-BE49-F238E27FC236}">
              <a16:creationId xmlns:a16="http://schemas.microsoft.com/office/drawing/2014/main" id="{5FB37528-2638-46F3-B080-EE8BA957DF5D}"/>
            </a:ext>
          </a:extLst>
        </xdr:cNvPr>
        <xdr:cNvSpPr>
          <a:spLocks noChangeAspect="1" noChangeArrowheads="1"/>
        </xdr:cNvSpPr>
      </xdr:nvSpPr>
      <xdr:spPr bwMode="auto">
        <a:xfrm>
          <a:off x="638175" y="1200150"/>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306481"/>
    <xdr:sp macro="" textlink="">
      <xdr:nvSpPr>
        <xdr:cNvPr id="197" name="AutoShape 14" descr="File:">
          <a:hlinkClick xmlns:r="http://schemas.openxmlformats.org/officeDocument/2006/relationships" r:id="rId14"/>
          <a:extLst>
            <a:ext uri="{FF2B5EF4-FFF2-40B4-BE49-F238E27FC236}">
              <a16:creationId xmlns:a16="http://schemas.microsoft.com/office/drawing/2014/main" id="{0B9E940A-E85F-4AD4-960E-84AA198CBD9F}"/>
            </a:ext>
          </a:extLst>
        </xdr:cNvPr>
        <xdr:cNvSpPr>
          <a:spLocks noChangeAspect="1" noChangeArrowheads="1"/>
        </xdr:cNvSpPr>
      </xdr:nvSpPr>
      <xdr:spPr bwMode="auto">
        <a:xfrm>
          <a:off x="638175" y="1200150"/>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26" name="AutoShape 1" descr="File:">
          <a:hlinkClick xmlns:r="http://schemas.openxmlformats.org/officeDocument/2006/relationships" r:id="rId1"/>
          <a:extLst>
            <a:ext uri="{FF2B5EF4-FFF2-40B4-BE49-F238E27FC236}">
              <a16:creationId xmlns:a16="http://schemas.microsoft.com/office/drawing/2014/main" id="{514D9390-0F35-4108-943A-7DF5CD7F0F66}"/>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27" name="AutoShape 2" descr="File:">
          <a:hlinkClick xmlns:r="http://schemas.openxmlformats.org/officeDocument/2006/relationships" r:id="rId2"/>
          <a:extLst>
            <a:ext uri="{FF2B5EF4-FFF2-40B4-BE49-F238E27FC236}">
              <a16:creationId xmlns:a16="http://schemas.microsoft.com/office/drawing/2014/main" id="{5EE2E8A4-C48E-4AFF-BF0A-3C272D691147}"/>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28" name="AutoShape 3" descr="File:">
          <a:hlinkClick xmlns:r="http://schemas.openxmlformats.org/officeDocument/2006/relationships" r:id="rId3"/>
          <a:extLst>
            <a:ext uri="{FF2B5EF4-FFF2-40B4-BE49-F238E27FC236}">
              <a16:creationId xmlns:a16="http://schemas.microsoft.com/office/drawing/2014/main" id="{B571DC1A-7244-4631-B89D-E475D0BFB185}"/>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29" name="AutoShape 4" descr="File:">
          <a:hlinkClick xmlns:r="http://schemas.openxmlformats.org/officeDocument/2006/relationships" r:id="rId4"/>
          <a:extLst>
            <a:ext uri="{FF2B5EF4-FFF2-40B4-BE49-F238E27FC236}">
              <a16:creationId xmlns:a16="http://schemas.microsoft.com/office/drawing/2014/main" id="{DA587CCD-7B5A-4AC3-BC92-C0A5D0323F92}"/>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30" name="AutoShape 5" descr="File:">
          <a:hlinkClick xmlns:r="http://schemas.openxmlformats.org/officeDocument/2006/relationships" r:id="rId5"/>
          <a:extLst>
            <a:ext uri="{FF2B5EF4-FFF2-40B4-BE49-F238E27FC236}">
              <a16:creationId xmlns:a16="http://schemas.microsoft.com/office/drawing/2014/main" id="{86448591-19AC-44AA-81BA-7C257033A472}"/>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2893"/>
    <xdr:sp macro="" textlink="">
      <xdr:nvSpPr>
        <xdr:cNvPr id="231" name="AutoShape 6" descr="File:">
          <a:hlinkClick xmlns:r="http://schemas.openxmlformats.org/officeDocument/2006/relationships" r:id="rId6"/>
          <a:extLst>
            <a:ext uri="{FF2B5EF4-FFF2-40B4-BE49-F238E27FC236}">
              <a16:creationId xmlns:a16="http://schemas.microsoft.com/office/drawing/2014/main" id="{6DA4072B-24BA-4544-BBA7-504F395F7A1F}"/>
            </a:ext>
          </a:extLst>
        </xdr:cNvPr>
        <xdr:cNvSpPr>
          <a:spLocks noChangeAspect="1" noChangeArrowheads="1"/>
        </xdr:cNvSpPr>
      </xdr:nvSpPr>
      <xdr:spPr bwMode="auto">
        <a:xfrm>
          <a:off x="638175" y="140017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2671"/>
    <xdr:sp macro="" textlink="">
      <xdr:nvSpPr>
        <xdr:cNvPr id="232" name="AutoShape 7" descr="File:">
          <a:hlinkClick xmlns:r="http://schemas.openxmlformats.org/officeDocument/2006/relationships" r:id="rId7"/>
          <a:extLst>
            <a:ext uri="{FF2B5EF4-FFF2-40B4-BE49-F238E27FC236}">
              <a16:creationId xmlns:a16="http://schemas.microsoft.com/office/drawing/2014/main" id="{6F504EA9-0865-4A30-B3FA-523215238E67}"/>
            </a:ext>
          </a:extLst>
        </xdr:cNvPr>
        <xdr:cNvSpPr>
          <a:spLocks noChangeAspect="1" noChangeArrowheads="1"/>
        </xdr:cNvSpPr>
      </xdr:nvSpPr>
      <xdr:spPr bwMode="auto">
        <a:xfrm>
          <a:off x="638175" y="140017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2671"/>
    <xdr:sp macro="" textlink="">
      <xdr:nvSpPr>
        <xdr:cNvPr id="233" name="AutoShape 8" descr="File:">
          <a:hlinkClick xmlns:r="http://schemas.openxmlformats.org/officeDocument/2006/relationships" r:id="rId8"/>
          <a:extLst>
            <a:ext uri="{FF2B5EF4-FFF2-40B4-BE49-F238E27FC236}">
              <a16:creationId xmlns:a16="http://schemas.microsoft.com/office/drawing/2014/main" id="{88BFF6D5-F6D5-486F-A355-4A71ECB1DD67}"/>
            </a:ext>
          </a:extLst>
        </xdr:cNvPr>
        <xdr:cNvSpPr>
          <a:spLocks noChangeAspect="1" noChangeArrowheads="1"/>
        </xdr:cNvSpPr>
      </xdr:nvSpPr>
      <xdr:spPr bwMode="auto">
        <a:xfrm>
          <a:off x="638175" y="140017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34" name="AutoShape 9" descr="File:">
          <a:hlinkClick xmlns:r="http://schemas.openxmlformats.org/officeDocument/2006/relationships" r:id="rId9"/>
          <a:extLst>
            <a:ext uri="{FF2B5EF4-FFF2-40B4-BE49-F238E27FC236}">
              <a16:creationId xmlns:a16="http://schemas.microsoft.com/office/drawing/2014/main" id="{BC6BACE7-67C3-4E20-945C-A1E23D07FF9E}"/>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35" name="AutoShape 10" descr="File:">
          <a:hlinkClick xmlns:r="http://schemas.openxmlformats.org/officeDocument/2006/relationships" r:id="rId10"/>
          <a:extLst>
            <a:ext uri="{FF2B5EF4-FFF2-40B4-BE49-F238E27FC236}">
              <a16:creationId xmlns:a16="http://schemas.microsoft.com/office/drawing/2014/main" id="{B8E21E7A-ED7F-4E2C-AD14-3DB40BF62C37}"/>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36" name="AutoShape 11" descr="File:">
          <a:hlinkClick xmlns:r="http://schemas.openxmlformats.org/officeDocument/2006/relationships" r:id="rId11"/>
          <a:extLst>
            <a:ext uri="{FF2B5EF4-FFF2-40B4-BE49-F238E27FC236}">
              <a16:creationId xmlns:a16="http://schemas.microsoft.com/office/drawing/2014/main" id="{1A4B7D92-05CF-4455-BF83-6BDA9EF81EDC}"/>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37" name="AutoShape 12" descr="File:">
          <a:hlinkClick xmlns:r="http://schemas.openxmlformats.org/officeDocument/2006/relationships" r:id="rId12"/>
          <a:extLst>
            <a:ext uri="{FF2B5EF4-FFF2-40B4-BE49-F238E27FC236}">
              <a16:creationId xmlns:a16="http://schemas.microsoft.com/office/drawing/2014/main" id="{48B0AA1B-2998-46F2-AD07-AE549F0463A8}"/>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2671"/>
    <xdr:sp macro="" textlink="">
      <xdr:nvSpPr>
        <xdr:cNvPr id="238" name="AutoShape 13" descr="File:">
          <a:hlinkClick xmlns:r="http://schemas.openxmlformats.org/officeDocument/2006/relationships" r:id="rId13"/>
          <a:extLst>
            <a:ext uri="{FF2B5EF4-FFF2-40B4-BE49-F238E27FC236}">
              <a16:creationId xmlns:a16="http://schemas.microsoft.com/office/drawing/2014/main" id="{BA9FE259-E6DF-42CD-A826-3AFF647B855A}"/>
            </a:ext>
          </a:extLst>
        </xdr:cNvPr>
        <xdr:cNvSpPr>
          <a:spLocks noChangeAspect="1" noChangeArrowheads="1"/>
        </xdr:cNvSpPr>
      </xdr:nvSpPr>
      <xdr:spPr bwMode="auto">
        <a:xfrm>
          <a:off x="638175" y="140017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39" name="AutoShape 14" descr="File:">
          <a:hlinkClick xmlns:r="http://schemas.openxmlformats.org/officeDocument/2006/relationships" r:id="rId14"/>
          <a:extLst>
            <a:ext uri="{FF2B5EF4-FFF2-40B4-BE49-F238E27FC236}">
              <a16:creationId xmlns:a16="http://schemas.microsoft.com/office/drawing/2014/main" id="{F787A8DB-EE61-4857-935F-8B0CD4035D0C}"/>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2671"/>
    <xdr:sp macro="" textlink="">
      <xdr:nvSpPr>
        <xdr:cNvPr id="240" name="AutoShape 15" descr="File:">
          <a:hlinkClick xmlns:r="http://schemas.openxmlformats.org/officeDocument/2006/relationships" r:id="rId15"/>
          <a:extLst>
            <a:ext uri="{FF2B5EF4-FFF2-40B4-BE49-F238E27FC236}">
              <a16:creationId xmlns:a16="http://schemas.microsoft.com/office/drawing/2014/main" id="{4C2CBAD9-25B4-4D22-96D0-304B3000BC0D}"/>
            </a:ext>
          </a:extLst>
        </xdr:cNvPr>
        <xdr:cNvSpPr>
          <a:spLocks noChangeAspect="1" noChangeArrowheads="1"/>
        </xdr:cNvSpPr>
      </xdr:nvSpPr>
      <xdr:spPr bwMode="auto">
        <a:xfrm>
          <a:off x="638175" y="140017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41" name="AutoShape 16" descr="File:">
          <a:hlinkClick xmlns:r="http://schemas.openxmlformats.org/officeDocument/2006/relationships" r:id="rId16"/>
          <a:extLst>
            <a:ext uri="{FF2B5EF4-FFF2-40B4-BE49-F238E27FC236}">
              <a16:creationId xmlns:a16="http://schemas.microsoft.com/office/drawing/2014/main" id="{A2132E06-2C3C-4092-A472-BB57C3F8CD37}"/>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42" name="AutoShape 17" descr="File:">
          <a:hlinkClick xmlns:r="http://schemas.openxmlformats.org/officeDocument/2006/relationships" r:id="rId17"/>
          <a:extLst>
            <a:ext uri="{FF2B5EF4-FFF2-40B4-BE49-F238E27FC236}">
              <a16:creationId xmlns:a16="http://schemas.microsoft.com/office/drawing/2014/main" id="{49C694E5-A900-4127-A0FB-AAC6C25913C8}"/>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43" name="AutoShape 18" descr="File:">
          <a:hlinkClick xmlns:r="http://schemas.openxmlformats.org/officeDocument/2006/relationships" r:id="rId18"/>
          <a:extLst>
            <a:ext uri="{FF2B5EF4-FFF2-40B4-BE49-F238E27FC236}">
              <a16:creationId xmlns:a16="http://schemas.microsoft.com/office/drawing/2014/main" id="{30028EAB-5855-4F40-A34A-4DE4EB19A0C1}"/>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44" name="AutoShape 19" descr="File:">
          <a:hlinkClick xmlns:r="http://schemas.openxmlformats.org/officeDocument/2006/relationships" r:id="rId19"/>
          <a:extLst>
            <a:ext uri="{FF2B5EF4-FFF2-40B4-BE49-F238E27FC236}">
              <a16:creationId xmlns:a16="http://schemas.microsoft.com/office/drawing/2014/main" id="{1CC84EF1-E8A2-41FA-9A13-B91B5A7964EA}"/>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2671"/>
    <xdr:sp macro="" textlink="">
      <xdr:nvSpPr>
        <xdr:cNvPr id="245" name="AutoShape 20" descr="File:">
          <a:hlinkClick xmlns:r="http://schemas.openxmlformats.org/officeDocument/2006/relationships" r:id="rId20"/>
          <a:extLst>
            <a:ext uri="{FF2B5EF4-FFF2-40B4-BE49-F238E27FC236}">
              <a16:creationId xmlns:a16="http://schemas.microsoft.com/office/drawing/2014/main" id="{8CDE58E9-424C-4529-8FDC-5B3B1F3E5F0D}"/>
            </a:ext>
          </a:extLst>
        </xdr:cNvPr>
        <xdr:cNvSpPr>
          <a:spLocks noChangeAspect="1" noChangeArrowheads="1"/>
        </xdr:cNvSpPr>
      </xdr:nvSpPr>
      <xdr:spPr bwMode="auto">
        <a:xfrm>
          <a:off x="638175" y="140017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46" name="AutoShape 21" descr="File:">
          <a:hlinkClick xmlns:r="http://schemas.openxmlformats.org/officeDocument/2006/relationships" r:id="rId21"/>
          <a:extLst>
            <a:ext uri="{FF2B5EF4-FFF2-40B4-BE49-F238E27FC236}">
              <a16:creationId xmlns:a16="http://schemas.microsoft.com/office/drawing/2014/main" id="{9F6D5D7E-50C6-40B7-BCED-811F72CDB212}"/>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47" name="AutoShape 22" descr="File:">
          <a:hlinkClick xmlns:r="http://schemas.openxmlformats.org/officeDocument/2006/relationships" r:id="rId22"/>
          <a:extLst>
            <a:ext uri="{FF2B5EF4-FFF2-40B4-BE49-F238E27FC236}">
              <a16:creationId xmlns:a16="http://schemas.microsoft.com/office/drawing/2014/main" id="{77E9F780-8E45-4401-B3F2-CA9028190E3E}"/>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48" name="AutoShape 23" descr="File:">
          <a:hlinkClick xmlns:r="http://schemas.openxmlformats.org/officeDocument/2006/relationships" r:id="rId23"/>
          <a:extLst>
            <a:ext uri="{FF2B5EF4-FFF2-40B4-BE49-F238E27FC236}">
              <a16:creationId xmlns:a16="http://schemas.microsoft.com/office/drawing/2014/main" id="{25A9FC0C-0AC1-4762-9293-F19645B77339}"/>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49" name="AutoShape 24" descr="File:">
          <a:hlinkClick xmlns:r="http://schemas.openxmlformats.org/officeDocument/2006/relationships" r:id="rId24"/>
          <a:extLst>
            <a:ext uri="{FF2B5EF4-FFF2-40B4-BE49-F238E27FC236}">
              <a16:creationId xmlns:a16="http://schemas.microsoft.com/office/drawing/2014/main" id="{092A1FC9-FA6B-4FAE-90A1-2B598BCCB1C1}"/>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50" name="AutoShape 25" descr="File:">
          <a:hlinkClick xmlns:r="http://schemas.openxmlformats.org/officeDocument/2006/relationships" r:id="rId25"/>
          <a:extLst>
            <a:ext uri="{FF2B5EF4-FFF2-40B4-BE49-F238E27FC236}">
              <a16:creationId xmlns:a16="http://schemas.microsoft.com/office/drawing/2014/main" id="{E5B2EA1C-1738-441A-9557-4BC20BC55253}"/>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51" name="AutoShape 26" descr="File:">
          <a:hlinkClick xmlns:r="http://schemas.openxmlformats.org/officeDocument/2006/relationships" r:id="rId26"/>
          <a:extLst>
            <a:ext uri="{FF2B5EF4-FFF2-40B4-BE49-F238E27FC236}">
              <a16:creationId xmlns:a16="http://schemas.microsoft.com/office/drawing/2014/main" id="{0DE3E98D-46A0-4045-8CD8-3DA1A045008B}"/>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52" name="AutoShape 27" descr="File:">
          <a:hlinkClick xmlns:r="http://schemas.openxmlformats.org/officeDocument/2006/relationships" r:id="rId27"/>
          <a:extLst>
            <a:ext uri="{FF2B5EF4-FFF2-40B4-BE49-F238E27FC236}">
              <a16:creationId xmlns:a16="http://schemas.microsoft.com/office/drawing/2014/main" id="{9B12CC6F-C274-4B79-9576-DE0FDCEFC332}"/>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8226"/>
    <xdr:sp macro="" textlink="">
      <xdr:nvSpPr>
        <xdr:cNvPr id="253" name="AutoShape 28" descr="File:">
          <a:hlinkClick xmlns:r="http://schemas.openxmlformats.org/officeDocument/2006/relationships" r:id="rId28"/>
          <a:extLst>
            <a:ext uri="{FF2B5EF4-FFF2-40B4-BE49-F238E27FC236}">
              <a16:creationId xmlns:a16="http://schemas.microsoft.com/office/drawing/2014/main" id="{CFDCE2A1-1072-4B31-B1A5-CC339CE1B044}"/>
            </a:ext>
          </a:extLst>
        </xdr:cNvPr>
        <xdr:cNvSpPr>
          <a:spLocks noChangeAspect="1" noChangeArrowheads="1"/>
        </xdr:cNvSpPr>
      </xdr:nvSpPr>
      <xdr:spPr bwMode="auto">
        <a:xfrm>
          <a:off x="638175" y="140017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79"/>
    <xdr:sp macro="" textlink="">
      <xdr:nvSpPr>
        <xdr:cNvPr id="254" name="AutoShape 1" descr="File:">
          <a:hlinkClick xmlns:r="http://schemas.openxmlformats.org/officeDocument/2006/relationships" r:id="rId1"/>
          <a:extLst>
            <a:ext uri="{FF2B5EF4-FFF2-40B4-BE49-F238E27FC236}">
              <a16:creationId xmlns:a16="http://schemas.microsoft.com/office/drawing/2014/main" id="{A319EC53-BADE-47C0-892E-51CA8C3CDEAC}"/>
            </a:ext>
          </a:extLst>
        </xdr:cNvPr>
        <xdr:cNvSpPr>
          <a:spLocks noChangeAspect="1" noChangeArrowheads="1"/>
        </xdr:cNvSpPr>
      </xdr:nvSpPr>
      <xdr:spPr bwMode="auto">
        <a:xfrm>
          <a:off x="638175"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80"/>
    <xdr:sp macro="" textlink="">
      <xdr:nvSpPr>
        <xdr:cNvPr id="255" name="AutoShape 2" descr="File:">
          <a:hlinkClick xmlns:r="http://schemas.openxmlformats.org/officeDocument/2006/relationships" r:id="rId2"/>
          <a:extLst>
            <a:ext uri="{FF2B5EF4-FFF2-40B4-BE49-F238E27FC236}">
              <a16:creationId xmlns:a16="http://schemas.microsoft.com/office/drawing/2014/main" id="{F9050E0C-5CEF-41CF-AC7F-4728FB48396F}"/>
            </a:ext>
          </a:extLst>
        </xdr:cNvPr>
        <xdr:cNvSpPr>
          <a:spLocks noChangeAspect="1" noChangeArrowheads="1"/>
        </xdr:cNvSpPr>
      </xdr:nvSpPr>
      <xdr:spPr bwMode="auto">
        <a:xfrm>
          <a:off x="638175"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80"/>
    <xdr:sp macro="" textlink="">
      <xdr:nvSpPr>
        <xdr:cNvPr id="256" name="AutoShape 3" descr="File:">
          <a:hlinkClick xmlns:r="http://schemas.openxmlformats.org/officeDocument/2006/relationships" r:id="rId3"/>
          <a:extLst>
            <a:ext uri="{FF2B5EF4-FFF2-40B4-BE49-F238E27FC236}">
              <a16:creationId xmlns:a16="http://schemas.microsoft.com/office/drawing/2014/main" id="{3710B045-76B8-4B29-BDE7-D1239638FE0C}"/>
            </a:ext>
          </a:extLst>
        </xdr:cNvPr>
        <xdr:cNvSpPr>
          <a:spLocks noChangeAspect="1" noChangeArrowheads="1"/>
        </xdr:cNvSpPr>
      </xdr:nvSpPr>
      <xdr:spPr bwMode="auto">
        <a:xfrm>
          <a:off x="638175"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79"/>
    <xdr:sp macro="" textlink="">
      <xdr:nvSpPr>
        <xdr:cNvPr id="257" name="AutoShape 4" descr="File:">
          <a:hlinkClick xmlns:r="http://schemas.openxmlformats.org/officeDocument/2006/relationships" r:id="rId4"/>
          <a:extLst>
            <a:ext uri="{FF2B5EF4-FFF2-40B4-BE49-F238E27FC236}">
              <a16:creationId xmlns:a16="http://schemas.microsoft.com/office/drawing/2014/main" id="{98384D32-8963-4693-B7E7-25CB7C4BF679}"/>
            </a:ext>
          </a:extLst>
        </xdr:cNvPr>
        <xdr:cNvSpPr>
          <a:spLocks noChangeAspect="1" noChangeArrowheads="1"/>
        </xdr:cNvSpPr>
      </xdr:nvSpPr>
      <xdr:spPr bwMode="auto">
        <a:xfrm>
          <a:off x="638175"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80"/>
    <xdr:sp macro="" textlink="">
      <xdr:nvSpPr>
        <xdr:cNvPr id="258" name="AutoShape 5" descr="File:">
          <a:hlinkClick xmlns:r="http://schemas.openxmlformats.org/officeDocument/2006/relationships" r:id="rId5"/>
          <a:extLst>
            <a:ext uri="{FF2B5EF4-FFF2-40B4-BE49-F238E27FC236}">
              <a16:creationId xmlns:a16="http://schemas.microsoft.com/office/drawing/2014/main" id="{89D5EDFA-481B-4B65-B3BC-520FED9FF085}"/>
            </a:ext>
          </a:extLst>
        </xdr:cNvPr>
        <xdr:cNvSpPr>
          <a:spLocks noChangeAspect="1" noChangeArrowheads="1"/>
        </xdr:cNvSpPr>
      </xdr:nvSpPr>
      <xdr:spPr bwMode="auto">
        <a:xfrm>
          <a:off x="638175"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295274"/>
    <xdr:sp macro="" textlink="">
      <xdr:nvSpPr>
        <xdr:cNvPr id="259" name="AutoShape 6" descr="File:">
          <a:hlinkClick xmlns:r="http://schemas.openxmlformats.org/officeDocument/2006/relationships" r:id="rId6"/>
          <a:extLst>
            <a:ext uri="{FF2B5EF4-FFF2-40B4-BE49-F238E27FC236}">
              <a16:creationId xmlns:a16="http://schemas.microsoft.com/office/drawing/2014/main" id="{55BD5181-ED57-4D0E-9319-DD05F2B67CFA}"/>
            </a:ext>
          </a:extLst>
        </xdr:cNvPr>
        <xdr:cNvSpPr>
          <a:spLocks noChangeAspect="1" noChangeArrowheads="1"/>
        </xdr:cNvSpPr>
      </xdr:nvSpPr>
      <xdr:spPr bwMode="auto">
        <a:xfrm>
          <a:off x="638175" y="140017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2"/>
    <xdr:sp macro="" textlink="">
      <xdr:nvSpPr>
        <xdr:cNvPr id="260" name="AutoShape 7" descr="File:">
          <a:hlinkClick xmlns:r="http://schemas.openxmlformats.org/officeDocument/2006/relationships" r:id="rId7"/>
          <a:extLst>
            <a:ext uri="{FF2B5EF4-FFF2-40B4-BE49-F238E27FC236}">
              <a16:creationId xmlns:a16="http://schemas.microsoft.com/office/drawing/2014/main" id="{0867281D-BF51-47E9-936A-01564912F393}"/>
            </a:ext>
          </a:extLst>
        </xdr:cNvPr>
        <xdr:cNvSpPr>
          <a:spLocks noChangeAspect="1" noChangeArrowheads="1"/>
        </xdr:cNvSpPr>
      </xdr:nvSpPr>
      <xdr:spPr bwMode="auto">
        <a:xfrm>
          <a:off x="638175"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2"/>
    <xdr:sp macro="" textlink="">
      <xdr:nvSpPr>
        <xdr:cNvPr id="261" name="AutoShape 8" descr="File:">
          <a:hlinkClick xmlns:r="http://schemas.openxmlformats.org/officeDocument/2006/relationships" r:id="rId8"/>
          <a:extLst>
            <a:ext uri="{FF2B5EF4-FFF2-40B4-BE49-F238E27FC236}">
              <a16:creationId xmlns:a16="http://schemas.microsoft.com/office/drawing/2014/main" id="{18EF1DE2-94F8-4EB6-A5A6-EA511ABAD3E3}"/>
            </a:ext>
          </a:extLst>
        </xdr:cNvPr>
        <xdr:cNvSpPr>
          <a:spLocks noChangeAspect="1" noChangeArrowheads="1"/>
        </xdr:cNvSpPr>
      </xdr:nvSpPr>
      <xdr:spPr bwMode="auto">
        <a:xfrm>
          <a:off x="638175"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1"/>
    <xdr:sp macro="" textlink="">
      <xdr:nvSpPr>
        <xdr:cNvPr id="262" name="AutoShape 9" descr="File:">
          <a:hlinkClick xmlns:r="http://schemas.openxmlformats.org/officeDocument/2006/relationships" r:id="rId9"/>
          <a:extLst>
            <a:ext uri="{FF2B5EF4-FFF2-40B4-BE49-F238E27FC236}">
              <a16:creationId xmlns:a16="http://schemas.microsoft.com/office/drawing/2014/main" id="{F8F8DED6-E627-41C1-9DE3-89BCA8208CD7}"/>
            </a:ext>
          </a:extLst>
        </xdr:cNvPr>
        <xdr:cNvSpPr>
          <a:spLocks noChangeAspect="1" noChangeArrowheads="1"/>
        </xdr:cNvSpPr>
      </xdr:nvSpPr>
      <xdr:spPr bwMode="auto">
        <a:xfrm>
          <a:off x="638175"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0"/>
    <xdr:sp macro="" textlink="">
      <xdr:nvSpPr>
        <xdr:cNvPr id="263" name="AutoShape 10" descr="File:">
          <a:hlinkClick xmlns:r="http://schemas.openxmlformats.org/officeDocument/2006/relationships" r:id="rId10"/>
          <a:extLst>
            <a:ext uri="{FF2B5EF4-FFF2-40B4-BE49-F238E27FC236}">
              <a16:creationId xmlns:a16="http://schemas.microsoft.com/office/drawing/2014/main" id="{30893306-0616-459E-9AC3-143A0160B311}"/>
            </a:ext>
          </a:extLst>
        </xdr:cNvPr>
        <xdr:cNvSpPr>
          <a:spLocks noChangeAspect="1" noChangeArrowheads="1"/>
        </xdr:cNvSpPr>
      </xdr:nvSpPr>
      <xdr:spPr bwMode="auto">
        <a:xfrm>
          <a:off x="638175" y="140017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1"/>
    <xdr:sp macro="" textlink="">
      <xdr:nvSpPr>
        <xdr:cNvPr id="264" name="AutoShape 11" descr="File:">
          <a:hlinkClick xmlns:r="http://schemas.openxmlformats.org/officeDocument/2006/relationships" r:id="rId11"/>
          <a:extLst>
            <a:ext uri="{FF2B5EF4-FFF2-40B4-BE49-F238E27FC236}">
              <a16:creationId xmlns:a16="http://schemas.microsoft.com/office/drawing/2014/main" id="{EE0162CE-1CB5-4504-8F5B-ADE88EA9FC3C}"/>
            </a:ext>
          </a:extLst>
        </xdr:cNvPr>
        <xdr:cNvSpPr>
          <a:spLocks noChangeAspect="1" noChangeArrowheads="1"/>
        </xdr:cNvSpPr>
      </xdr:nvSpPr>
      <xdr:spPr bwMode="auto">
        <a:xfrm>
          <a:off x="638175"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0"/>
    <xdr:sp macro="" textlink="">
      <xdr:nvSpPr>
        <xdr:cNvPr id="265" name="AutoShape 12" descr="File:">
          <a:hlinkClick xmlns:r="http://schemas.openxmlformats.org/officeDocument/2006/relationships" r:id="rId12"/>
          <a:extLst>
            <a:ext uri="{FF2B5EF4-FFF2-40B4-BE49-F238E27FC236}">
              <a16:creationId xmlns:a16="http://schemas.microsoft.com/office/drawing/2014/main" id="{D9CBAAC9-2CFB-44AC-B3B4-79082D799BC6}"/>
            </a:ext>
          </a:extLst>
        </xdr:cNvPr>
        <xdr:cNvSpPr>
          <a:spLocks noChangeAspect="1" noChangeArrowheads="1"/>
        </xdr:cNvSpPr>
      </xdr:nvSpPr>
      <xdr:spPr bwMode="auto">
        <a:xfrm>
          <a:off x="638175" y="140017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2"/>
    <xdr:sp macro="" textlink="">
      <xdr:nvSpPr>
        <xdr:cNvPr id="266" name="AutoShape 13" descr="File:">
          <a:hlinkClick xmlns:r="http://schemas.openxmlformats.org/officeDocument/2006/relationships" r:id="rId13"/>
          <a:extLst>
            <a:ext uri="{FF2B5EF4-FFF2-40B4-BE49-F238E27FC236}">
              <a16:creationId xmlns:a16="http://schemas.microsoft.com/office/drawing/2014/main" id="{F61B48E7-8446-476C-B82C-27A6DF7C88DA}"/>
            </a:ext>
          </a:extLst>
        </xdr:cNvPr>
        <xdr:cNvSpPr>
          <a:spLocks noChangeAspect="1" noChangeArrowheads="1"/>
        </xdr:cNvSpPr>
      </xdr:nvSpPr>
      <xdr:spPr bwMode="auto">
        <a:xfrm>
          <a:off x="638175"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1"/>
    <xdr:sp macro="" textlink="">
      <xdr:nvSpPr>
        <xdr:cNvPr id="267" name="AutoShape 14" descr="File:">
          <a:hlinkClick xmlns:r="http://schemas.openxmlformats.org/officeDocument/2006/relationships" r:id="rId14"/>
          <a:extLst>
            <a:ext uri="{FF2B5EF4-FFF2-40B4-BE49-F238E27FC236}">
              <a16:creationId xmlns:a16="http://schemas.microsoft.com/office/drawing/2014/main" id="{04FD19BA-FDDE-4DC9-92DA-D79DA62475C2}"/>
            </a:ext>
          </a:extLst>
        </xdr:cNvPr>
        <xdr:cNvSpPr>
          <a:spLocks noChangeAspect="1" noChangeArrowheads="1"/>
        </xdr:cNvSpPr>
      </xdr:nvSpPr>
      <xdr:spPr bwMode="auto">
        <a:xfrm>
          <a:off x="638175"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2"/>
    <xdr:sp macro="" textlink="">
      <xdr:nvSpPr>
        <xdr:cNvPr id="268" name="AutoShape 15" descr="File:">
          <a:hlinkClick xmlns:r="http://schemas.openxmlformats.org/officeDocument/2006/relationships" r:id="rId15"/>
          <a:extLst>
            <a:ext uri="{FF2B5EF4-FFF2-40B4-BE49-F238E27FC236}">
              <a16:creationId xmlns:a16="http://schemas.microsoft.com/office/drawing/2014/main" id="{DA81AC1A-4052-4EB9-8684-B97BC18E60A4}"/>
            </a:ext>
          </a:extLst>
        </xdr:cNvPr>
        <xdr:cNvSpPr>
          <a:spLocks noChangeAspect="1" noChangeArrowheads="1"/>
        </xdr:cNvSpPr>
      </xdr:nvSpPr>
      <xdr:spPr bwMode="auto">
        <a:xfrm>
          <a:off x="638175"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1"/>
    <xdr:sp macro="" textlink="">
      <xdr:nvSpPr>
        <xdr:cNvPr id="269" name="AutoShape 16" descr="File:">
          <a:hlinkClick xmlns:r="http://schemas.openxmlformats.org/officeDocument/2006/relationships" r:id="rId16"/>
          <a:extLst>
            <a:ext uri="{FF2B5EF4-FFF2-40B4-BE49-F238E27FC236}">
              <a16:creationId xmlns:a16="http://schemas.microsoft.com/office/drawing/2014/main" id="{3BEF5DBF-0BFB-4296-B9B4-9B9E7E915B54}"/>
            </a:ext>
          </a:extLst>
        </xdr:cNvPr>
        <xdr:cNvSpPr>
          <a:spLocks noChangeAspect="1" noChangeArrowheads="1"/>
        </xdr:cNvSpPr>
      </xdr:nvSpPr>
      <xdr:spPr bwMode="auto">
        <a:xfrm>
          <a:off x="638175"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1"/>
    <xdr:sp macro="" textlink="">
      <xdr:nvSpPr>
        <xdr:cNvPr id="270" name="AutoShape 17" descr="File:">
          <a:hlinkClick xmlns:r="http://schemas.openxmlformats.org/officeDocument/2006/relationships" r:id="rId17"/>
          <a:extLst>
            <a:ext uri="{FF2B5EF4-FFF2-40B4-BE49-F238E27FC236}">
              <a16:creationId xmlns:a16="http://schemas.microsoft.com/office/drawing/2014/main" id="{1F1FF83F-86AA-4197-AAB0-E92F4C584009}"/>
            </a:ext>
          </a:extLst>
        </xdr:cNvPr>
        <xdr:cNvSpPr>
          <a:spLocks noChangeAspect="1" noChangeArrowheads="1"/>
        </xdr:cNvSpPr>
      </xdr:nvSpPr>
      <xdr:spPr bwMode="auto">
        <a:xfrm>
          <a:off x="638175"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0"/>
    <xdr:sp macro="" textlink="">
      <xdr:nvSpPr>
        <xdr:cNvPr id="271" name="AutoShape 18" descr="File:">
          <a:hlinkClick xmlns:r="http://schemas.openxmlformats.org/officeDocument/2006/relationships" r:id="rId18"/>
          <a:extLst>
            <a:ext uri="{FF2B5EF4-FFF2-40B4-BE49-F238E27FC236}">
              <a16:creationId xmlns:a16="http://schemas.microsoft.com/office/drawing/2014/main" id="{5ECE73A9-C5E6-4A8D-8185-8A019F799CCF}"/>
            </a:ext>
          </a:extLst>
        </xdr:cNvPr>
        <xdr:cNvSpPr>
          <a:spLocks noChangeAspect="1" noChangeArrowheads="1"/>
        </xdr:cNvSpPr>
      </xdr:nvSpPr>
      <xdr:spPr bwMode="auto">
        <a:xfrm>
          <a:off x="638175" y="140017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1"/>
    <xdr:sp macro="" textlink="">
      <xdr:nvSpPr>
        <xdr:cNvPr id="272" name="AutoShape 19" descr="File:">
          <a:hlinkClick xmlns:r="http://schemas.openxmlformats.org/officeDocument/2006/relationships" r:id="rId19"/>
          <a:extLst>
            <a:ext uri="{FF2B5EF4-FFF2-40B4-BE49-F238E27FC236}">
              <a16:creationId xmlns:a16="http://schemas.microsoft.com/office/drawing/2014/main" id="{715ACEB0-D3D3-4797-B64E-2443961B225C}"/>
            </a:ext>
          </a:extLst>
        </xdr:cNvPr>
        <xdr:cNvSpPr>
          <a:spLocks noChangeAspect="1" noChangeArrowheads="1"/>
        </xdr:cNvSpPr>
      </xdr:nvSpPr>
      <xdr:spPr bwMode="auto">
        <a:xfrm>
          <a:off x="638175"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2"/>
    <xdr:sp macro="" textlink="">
      <xdr:nvSpPr>
        <xdr:cNvPr id="273" name="AutoShape 20" descr="File:">
          <a:hlinkClick xmlns:r="http://schemas.openxmlformats.org/officeDocument/2006/relationships" r:id="rId20"/>
          <a:extLst>
            <a:ext uri="{FF2B5EF4-FFF2-40B4-BE49-F238E27FC236}">
              <a16:creationId xmlns:a16="http://schemas.microsoft.com/office/drawing/2014/main" id="{B3F7281E-58CD-4542-8C9C-3358EF39ED4F}"/>
            </a:ext>
          </a:extLst>
        </xdr:cNvPr>
        <xdr:cNvSpPr>
          <a:spLocks noChangeAspect="1" noChangeArrowheads="1"/>
        </xdr:cNvSpPr>
      </xdr:nvSpPr>
      <xdr:spPr bwMode="auto">
        <a:xfrm>
          <a:off x="638175"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79"/>
    <xdr:sp macro="" textlink="">
      <xdr:nvSpPr>
        <xdr:cNvPr id="274" name="AutoShape 21" descr="File:">
          <a:hlinkClick xmlns:r="http://schemas.openxmlformats.org/officeDocument/2006/relationships" r:id="rId21"/>
          <a:extLst>
            <a:ext uri="{FF2B5EF4-FFF2-40B4-BE49-F238E27FC236}">
              <a16:creationId xmlns:a16="http://schemas.microsoft.com/office/drawing/2014/main" id="{70611609-8C81-4412-8242-4AD8DA692A91}"/>
            </a:ext>
          </a:extLst>
        </xdr:cNvPr>
        <xdr:cNvSpPr>
          <a:spLocks noChangeAspect="1" noChangeArrowheads="1"/>
        </xdr:cNvSpPr>
      </xdr:nvSpPr>
      <xdr:spPr bwMode="auto">
        <a:xfrm>
          <a:off x="638175" y="140017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1"/>
    <xdr:sp macro="" textlink="">
      <xdr:nvSpPr>
        <xdr:cNvPr id="275" name="AutoShape 22" descr="File:">
          <a:hlinkClick xmlns:r="http://schemas.openxmlformats.org/officeDocument/2006/relationships" r:id="rId22"/>
          <a:extLst>
            <a:ext uri="{FF2B5EF4-FFF2-40B4-BE49-F238E27FC236}">
              <a16:creationId xmlns:a16="http://schemas.microsoft.com/office/drawing/2014/main" id="{AD4E96F9-5109-4C97-83E1-5C1664B299EB}"/>
            </a:ext>
          </a:extLst>
        </xdr:cNvPr>
        <xdr:cNvSpPr>
          <a:spLocks noChangeAspect="1" noChangeArrowheads="1"/>
        </xdr:cNvSpPr>
      </xdr:nvSpPr>
      <xdr:spPr bwMode="auto">
        <a:xfrm>
          <a:off x="638175"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6481"/>
    <xdr:sp macro="" textlink="">
      <xdr:nvSpPr>
        <xdr:cNvPr id="276" name="AutoShape 23" descr="File:">
          <a:hlinkClick xmlns:r="http://schemas.openxmlformats.org/officeDocument/2006/relationships" r:id="rId23"/>
          <a:extLst>
            <a:ext uri="{FF2B5EF4-FFF2-40B4-BE49-F238E27FC236}">
              <a16:creationId xmlns:a16="http://schemas.microsoft.com/office/drawing/2014/main" id="{AFD9BBF3-741C-41A2-A10D-4A472DDC12F3}"/>
            </a:ext>
          </a:extLst>
        </xdr:cNvPr>
        <xdr:cNvSpPr>
          <a:spLocks noChangeAspect="1" noChangeArrowheads="1"/>
        </xdr:cNvSpPr>
      </xdr:nvSpPr>
      <xdr:spPr bwMode="auto">
        <a:xfrm>
          <a:off x="638175"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80"/>
    <xdr:sp macro="" textlink="">
      <xdr:nvSpPr>
        <xdr:cNvPr id="277" name="AutoShape 24" descr="File:">
          <a:hlinkClick xmlns:r="http://schemas.openxmlformats.org/officeDocument/2006/relationships" r:id="rId24"/>
          <a:extLst>
            <a:ext uri="{FF2B5EF4-FFF2-40B4-BE49-F238E27FC236}">
              <a16:creationId xmlns:a16="http://schemas.microsoft.com/office/drawing/2014/main" id="{1B1B1848-4B9D-422B-A90C-E1B49410E1F6}"/>
            </a:ext>
          </a:extLst>
        </xdr:cNvPr>
        <xdr:cNvSpPr>
          <a:spLocks noChangeAspect="1" noChangeArrowheads="1"/>
        </xdr:cNvSpPr>
      </xdr:nvSpPr>
      <xdr:spPr bwMode="auto">
        <a:xfrm>
          <a:off x="638175"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79"/>
    <xdr:sp macro="" textlink="">
      <xdr:nvSpPr>
        <xdr:cNvPr id="278" name="AutoShape 25" descr="File:">
          <a:hlinkClick xmlns:r="http://schemas.openxmlformats.org/officeDocument/2006/relationships" r:id="rId25"/>
          <a:extLst>
            <a:ext uri="{FF2B5EF4-FFF2-40B4-BE49-F238E27FC236}">
              <a16:creationId xmlns:a16="http://schemas.microsoft.com/office/drawing/2014/main" id="{C973C20E-3F6F-4329-98F5-BCB16A9C453A}"/>
            </a:ext>
          </a:extLst>
        </xdr:cNvPr>
        <xdr:cNvSpPr>
          <a:spLocks noChangeAspect="1" noChangeArrowheads="1"/>
        </xdr:cNvSpPr>
      </xdr:nvSpPr>
      <xdr:spPr bwMode="auto">
        <a:xfrm>
          <a:off x="638175"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79"/>
    <xdr:sp macro="" textlink="">
      <xdr:nvSpPr>
        <xdr:cNvPr id="279" name="AutoShape 26" descr="File:">
          <a:hlinkClick xmlns:r="http://schemas.openxmlformats.org/officeDocument/2006/relationships" r:id="rId26"/>
          <a:extLst>
            <a:ext uri="{FF2B5EF4-FFF2-40B4-BE49-F238E27FC236}">
              <a16:creationId xmlns:a16="http://schemas.microsoft.com/office/drawing/2014/main" id="{C181ABF9-23FD-4C4D-9690-31DC50EF9684}"/>
            </a:ext>
          </a:extLst>
        </xdr:cNvPr>
        <xdr:cNvSpPr>
          <a:spLocks noChangeAspect="1" noChangeArrowheads="1"/>
        </xdr:cNvSpPr>
      </xdr:nvSpPr>
      <xdr:spPr bwMode="auto">
        <a:xfrm>
          <a:off x="638175"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79"/>
    <xdr:sp macro="" textlink="">
      <xdr:nvSpPr>
        <xdr:cNvPr id="280" name="AutoShape 27" descr="File:">
          <a:hlinkClick xmlns:r="http://schemas.openxmlformats.org/officeDocument/2006/relationships" r:id="rId27"/>
          <a:extLst>
            <a:ext uri="{FF2B5EF4-FFF2-40B4-BE49-F238E27FC236}">
              <a16:creationId xmlns:a16="http://schemas.microsoft.com/office/drawing/2014/main" id="{99DC44CF-FB8C-45DF-99E6-9DB2C2EB1401}"/>
            </a:ext>
          </a:extLst>
        </xdr:cNvPr>
        <xdr:cNvSpPr>
          <a:spLocks noChangeAspect="1" noChangeArrowheads="1"/>
        </xdr:cNvSpPr>
      </xdr:nvSpPr>
      <xdr:spPr bwMode="auto">
        <a:xfrm>
          <a:off x="638175"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304080"/>
    <xdr:sp macro="" textlink="">
      <xdr:nvSpPr>
        <xdr:cNvPr id="281" name="AutoShape 28" descr="File:">
          <a:hlinkClick xmlns:r="http://schemas.openxmlformats.org/officeDocument/2006/relationships" r:id="rId28"/>
          <a:extLst>
            <a:ext uri="{FF2B5EF4-FFF2-40B4-BE49-F238E27FC236}">
              <a16:creationId xmlns:a16="http://schemas.microsoft.com/office/drawing/2014/main" id="{0BF8BECD-542B-46D5-9C7A-B68D3A8F0F1E}"/>
            </a:ext>
          </a:extLst>
        </xdr:cNvPr>
        <xdr:cNvSpPr>
          <a:spLocks noChangeAspect="1" noChangeArrowheads="1"/>
        </xdr:cNvSpPr>
      </xdr:nvSpPr>
      <xdr:spPr bwMode="auto">
        <a:xfrm>
          <a:off x="638175"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82" name="AutoShape 1" descr="File:">
          <a:hlinkClick xmlns:r="http://schemas.openxmlformats.org/officeDocument/2006/relationships" r:id="rId1"/>
          <a:extLst>
            <a:ext uri="{FF2B5EF4-FFF2-40B4-BE49-F238E27FC236}">
              <a16:creationId xmlns:a16="http://schemas.microsoft.com/office/drawing/2014/main" id="{0AFE5E5F-8FE9-4DF7-96A6-10E426AECA49}"/>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83" name="AutoShape 2" descr="File:">
          <a:hlinkClick xmlns:r="http://schemas.openxmlformats.org/officeDocument/2006/relationships" r:id="rId2"/>
          <a:extLst>
            <a:ext uri="{FF2B5EF4-FFF2-40B4-BE49-F238E27FC236}">
              <a16:creationId xmlns:a16="http://schemas.microsoft.com/office/drawing/2014/main" id="{4EB74416-3080-44E6-9754-16B7FBD19A54}"/>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84" name="AutoShape 3" descr="File:">
          <a:hlinkClick xmlns:r="http://schemas.openxmlformats.org/officeDocument/2006/relationships" r:id="rId3"/>
          <a:extLst>
            <a:ext uri="{FF2B5EF4-FFF2-40B4-BE49-F238E27FC236}">
              <a16:creationId xmlns:a16="http://schemas.microsoft.com/office/drawing/2014/main" id="{FFA57798-D7BC-4F1A-8B76-B65BAB01A3B0}"/>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85" name="AutoShape 4" descr="File:">
          <a:hlinkClick xmlns:r="http://schemas.openxmlformats.org/officeDocument/2006/relationships" r:id="rId4"/>
          <a:extLst>
            <a:ext uri="{FF2B5EF4-FFF2-40B4-BE49-F238E27FC236}">
              <a16:creationId xmlns:a16="http://schemas.microsoft.com/office/drawing/2014/main" id="{D8E25853-EFFD-4C99-A868-727274846C0B}"/>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86" name="AutoShape 5" descr="File:">
          <a:hlinkClick xmlns:r="http://schemas.openxmlformats.org/officeDocument/2006/relationships" r:id="rId5"/>
          <a:extLst>
            <a:ext uri="{FF2B5EF4-FFF2-40B4-BE49-F238E27FC236}">
              <a16:creationId xmlns:a16="http://schemas.microsoft.com/office/drawing/2014/main" id="{ADBAC513-4461-4867-B3EF-B039ECFFB3FC}"/>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87" name="AutoShape 6" descr="File:">
          <a:hlinkClick xmlns:r="http://schemas.openxmlformats.org/officeDocument/2006/relationships" r:id="rId6"/>
          <a:extLst>
            <a:ext uri="{FF2B5EF4-FFF2-40B4-BE49-F238E27FC236}">
              <a16:creationId xmlns:a16="http://schemas.microsoft.com/office/drawing/2014/main" id="{CB3ACA30-3C6C-490C-9B90-EBAD35155947}"/>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88" name="AutoShape 7" descr="File:">
          <a:hlinkClick xmlns:r="http://schemas.openxmlformats.org/officeDocument/2006/relationships" r:id="rId7"/>
          <a:extLst>
            <a:ext uri="{FF2B5EF4-FFF2-40B4-BE49-F238E27FC236}">
              <a16:creationId xmlns:a16="http://schemas.microsoft.com/office/drawing/2014/main" id="{8FFB8B18-D6AC-465A-B80F-DF83645D8D2B}"/>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89" name="AutoShape 8" descr="File:">
          <a:hlinkClick xmlns:r="http://schemas.openxmlformats.org/officeDocument/2006/relationships" r:id="rId8"/>
          <a:extLst>
            <a:ext uri="{FF2B5EF4-FFF2-40B4-BE49-F238E27FC236}">
              <a16:creationId xmlns:a16="http://schemas.microsoft.com/office/drawing/2014/main" id="{7FAA0653-3571-4672-AEEA-BF9DA663D3AB}"/>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0" name="AutoShape 9" descr="File:">
          <a:hlinkClick xmlns:r="http://schemas.openxmlformats.org/officeDocument/2006/relationships" r:id="rId9"/>
          <a:extLst>
            <a:ext uri="{FF2B5EF4-FFF2-40B4-BE49-F238E27FC236}">
              <a16:creationId xmlns:a16="http://schemas.microsoft.com/office/drawing/2014/main" id="{89443241-A41E-4674-BBB8-69AAE44D8C9A}"/>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1" name="AutoShape 10" descr="File:">
          <a:hlinkClick xmlns:r="http://schemas.openxmlformats.org/officeDocument/2006/relationships" r:id="rId10"/>
          <a:extLst>
            <a:ext uri="{FF2B5EF4-FFF2-40B4-BE49-F238E27FC236}">
              <a16:creationId xmlns:a16="http://schemas.microsoft.com/office/drawing/2014/main" id="{16F3F9C3-E5F8-4016-B5D1-655C5D81D888}"/>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2" name="AutoShape 11" descr="File:">
          <a:hlinkClick xmlns:r="http://schemas.openxmlformats.org/officeDocument/2006/relationships" r:id="rId11"/>
          <a:extLst>
            <a:ext uri="{FF2B5EF4-FFF2-40B4-BE49-F238E27FC236}">
              <a16:creationId xmlns:a16="http://schemas.microsoft.com/office/drawing/2014/main" id="{1371B2C6-7ECA-4A44-AE51-2A861FBBD52B}"/>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3" name="AutoShape 12" descr="File:">
          <a:hlinkClick xmlns:r="http://schemas.openxmlformats.org/officeDocument/2006/relationships" r:id="rId12"/>
          <a:extLst>
            <a:ext uri="{FF2B5EF4-FFF2-40B4-BE49-F238E27FC236}">
              <a16:creationId xmlns:a16="http://schemas.microsoft.com/office/drawing/2014/main" id="{9D0BAB12-5259-47AF-8F61-04DF8221C170}"/>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4" name="AutoShape 13" descr="File:">
          <a:hlinkClick xmlns:r="http://schemas.openxmlformats.org/officeDocument/2006/relationships" r:id="rId13"/>
          <a:extLst>
            <a:ext uri="{FF2B5EF4-FFF2-40B4-BE49-F238E27FC236}">
              <a16:creationId xmlns:a16="http://schemas.microsoft.com/office/drawing/2014/main" id="{53153A9F-3B0C-4211-80D8-0051D1C6E86B}"/>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5" name="AutoShape 14" descr="File:">
          <a:hlinkClick xmlns:r="http://schemas.openxmlformats.org/officeDocument/2006/relationships" r:id="rId14"/>
          <a:extLst>
            <a:ext uri="{FF2B5EF4-FFF2-40B4-BE49-F238E27FC236}">
              <a16:creationId xmlns:a16="http://schemas.microsoft.com/office/drawing/2014/main" id="{493C47DB-CA50-4416-A326-0F1FED8ECAE1}"/>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6" name="AutoShape 15" descr="File:">
          <a:hlinkClick xmlns:r="http://schemas.openxmlformats.org/officeDocument/2006/relationships" r:id="rId15"/>
          <a:extLst>
            <a:ext uri="{FF2B5EF4-FFF2-40B4-BE49-F238E27FC236}">
              <a16:creationId xmlns:a16="http://schemas.microsoft.com/office/drawing/2014/main" id="{962DDE91-B64B-4E6D-B6F2-B41551656C52}"/>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7" name="AutoShape 16" descr="File:">
          <a:hlinkClick xmlns:r="http://schemas.openxmlformats.org/officeDocument/2006/relationships" r:id="rId16"/>
          <a:extLst>
            <a:ext uri="{FF2B5EF4-FFF2-40B4-BE49-F238E27FC236}">
              <a16:creationId xmlns:a16="http://schemas.microsoft.com/office/drawing/2014/main" id="{A8986835-F224-4748-9A4D-41D75EA1DBB6}"/>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8" name="AutoShape 17" descr="File:">
          <a:hlinkClick xmlns:r="http://schemas.openxmlformats.org/officeDocument/2006/relationships" r:id="rId17"/>
          <a:extLst>
            <a:ext uri="{FF2B5EF4-FFF2-40B4-BE49-F238E27FC236}">
              <a16:creationId xmlns:a16="http://schemas.microsoft.com/office/drawing/2014/main" id="{36B21D69-3CCC-4231-89CA-B76E87D87FCE}"/>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299" name="AutoShape 18" descr="File:">
          <a:hlinkClick xmlns:r="http://schemas.openxmlformats.org/officeDocument/2006/relationships" r:id="rId18"/>
          <a:extLst>
            <a:ext uri="{FF2B5EF4-FFF2-40B4-BE49-F238E27FC236}">
              <a16:creationId xmlns:a16="http://schemas.microsoft.com/office/drawing/2014/main" id="{63C62FCC-1977-4D6A-9B04-20DD0BD436EA}"/>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0" name="AutoShape 19" descr="File:">
          <a:hlinkClick xmlns:r="http://schemas.openxmlformats.org/officeDocument/2006/relationships" r:id="rId19"/>
          <a:extLst>
            <a:ext uri="{FF2B5EF4-FFF2-40B4-BE49-F238E27FC236}">
              <a16:creationId xmlns:a16="http://schemas.microsoft.com/office/drawing/2014/main" id="{55D23DA5-13F8-4CE5-976E-F45EF5C48812}"/>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1" name="AutoShape 20" descr="File:">
          <a:hlinkClick xmlns:r="http://schemas.openxmlformats.org/officeDocument/2006/relationships" r:id="rId20"/>
          <a:extLst>
            <a:ext uri="{FF2B5EF4-FFF2-40B4-BE49-F238E27FC236}">
              <a16:creationId xmlns:a16="http://schemas.microsoft.com/office/drawing/2014/main" id="{2BE3D157-4A70-42B4-BFDC-70D1D3C01449}"/>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2" name="AutoShape 21" descr="File:">
          <a:hlinkClick xmlns:r="http://schemas.openxmlformats.org/officeDocument/2006/relationships" r:id="rId21"/>
          <a:extLst>
            <a:ext uri="{FF2B5EF4-FFF2-40B4-BE49-F238E27FC236}">
              <a16:creationId xmlns:a16="http://schemas.microsoft.com/office/drawing/2014/main" id="{C91487C5-6920-434A-9635-93B15493DF77}"/>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3" name="AutoShape 22" descr="File:">
          <a:hlinkClick xmlns:r="http://schemas.openxmlformats.org/officeDocument/2006/relationships" r:id="rId22"/>
          <a:extLst>
            <a:ext uri="{FF2B5EF4-FFF2-40B4-BE49-F238E27FC236}">
              <a16:creationId xmlns:a16="http://schemas.microsoft.com/office/drawing/2014/main" id="{7D5526CD-97CA-4002-B0E4-455F0314F567}"/>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4" name="AutoShape 23" descr="File:">
          <a:hlinkClick xmlns:r="http://schemas.openxmlformats.org/officeDocument/2006/relationships" r:id="rId23"/>
          <a:extLst>
            <a:ext uri="{FF2B5EF4-FFF2-40B4-BE49-F238E27FC236}">
              <a16:creationId xmlns:a16="http://schemas.microsoft.com/office/drawing/2014/main" id="{21DC7EC0-C929-4203-A092-3977E7C7F29A}"/>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5" name="AutoShape 24" descr="File:">
          <a:hlinkClick xmlns:r="http://schemas.openxmlformats.org/officeDocument/2006/relationships" r:id="rId24"/>
          <a:extLst>
            <a:ext uri="{FF2B5EF4-FFF2-40B4-BE49-F238E27FC236}">
              <a16:creationId xmlns:a16="http://schemas.microsoft.com/office/drawing/2014/main" id="{68910BAB-3DC6-46F6-BB93-A61B5C7BF12C}"/>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6" name="AutoShape 25" descr="File:">
          <a:hlinkClick xmlns:r="http://schemas.openxmlformats.org/officeDocument/2006/relationships" r:id="rId25"/>
          <a:extLst>
            <a:ext uri="{FF2B5EF4-FFF2-40B4-BE49-F238E27FC236}">
              <a16:creationId xmlns:a16="http://schemas.microsoft.com/office/drawing/2014/main" id="{1927AF56-96FA-4170-9EC2-07B394F67D59}"/>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7" name="AutoShape 26" descr="File:">
          <a:hlinkClick xmlns:r="http://schemas.openxmlformats.org/officeDocument/2006/relationships" r:id="rId26"/>
          <a:extLst>
            <a:ext uri="{FF2B5EF4-FFF2-40B4-BE49-F238E27FC236}">
              <a16:creationId xmlns:a16="http://schemas.microsoft.com/office/drawing/2014/main" id="{62983FC8-7118-4ECC-87AF-E7BBA4DEAA10}"/>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8" name="AutoShape 27" descr="File:">
          <a:hlinkClick xmlns:r="http://schemas.openxmlformats.org/officeDocument/2006/relationships" r:id="rId27"/>
          <a:extLst>
            <a:ext uri="{FF2B5EF4-FFF2-40B4-BE49-F238E27FC236}">
              <a16:creationId xmlns:a16="http://schemas.microsoft.com/office/drawing/2014/main" id="{0281C980-5678-49FE-8270-3F6954999377}"/>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5548"/>
    <xdr:sp macro="" textlink="">
      <xdr:nvSpPr>
        <xdr:cNvPr id="309" name="AutoShape 28" descr="File:">
          <a:hlinkClick xmlns:r="http://schemas.openxmlformats.org/officeDocument/2006/relationships" r:id="rId28"/>
          <a:extLst>
            <a:ext uri="{FF2B5EF4-FFF2-40B4-BE49-F238E27FC236}">
              <a16:creationId xmlns:a16="http://schemas.microsoft.com/office/drawing/2014/main" id="{B3EBDEFD-254E-40CC-BA11-B41C50CE4F49}"/>
            </a:ext>
          </a:extLst>
        </xdr:cNvPr>
        <xdr:cNvSpPr>
          <a:spLocks noChangeAspect="1" noChangeArrowheads="1"/>
        </xdr:cNvSpPr>
      </xdr:nvSpPr>
      <xdr:spPr bwMode="auto">
        <a:xfrm>
          <a:off x="638175" y="466058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79"/>
    <xdr:sp macro="" textlink="">
      <xdr:nvSpPr>
        <xdr:cNvPr id="310" name="AutoShape 1" descr="File:">
          <a:hlinkClick xmlns:r="http://schemas.openxmlformats.org/officeDocument/2006/relationships" r:id="rId1"/>
          <a:extLst>
            <a:ext uri="{FF2B5EF4-FFF2-40B4-BE49-F238E27FC236}">
              <a16:creationId xmlns:a16="http://schemas.microsoft.com/office/drawing/2014/main" id="{8C398852-0ADA-4EF4-885F-4BDEE935E97C}"/>
            </a:ext>
          </a:extLst>
        </xdr:cNvPr>
        <xdr:cNvSpPr>
          <a:spLocks noChangeAspect="1" noChangeArrowheads="1"/>
        </xdr:cNvSpPr>
      </xdr:nvSpPr>
      <xdr:spPr bwMode="auto">
        <a:xfrm>
          <a:off x="638175" y="466058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80"/>
    <xdr:sp macro="" textlink="">
      <xdr:nvSpPr>
        <xdr:cNvPr id="311" name="AutoShape 2" descr="File:">
          <a:hlinkClick xmlns:r="http://schemas.openxmlformats.org/officeDocument/2006/relationships" r:id="rId2"/>
          <a:extLst>
            <a:ext uri="{FF2B5EF4-FFF2-40B4-BE49-F238E27FC236}">
              <a16:creationId xmlns:a16="http://schemas.microsoft.com/office/drawing/2014/main" id="{F25E6234-2332-431D-ADD7-DC7617ACAC74}"/>
            </a:ext>
          </a:extLst>
        </xdr:cNvPr>
        <xdr:cNvSpPr>
          <a:spLocks noChangeAspect="1" noChangeArrowheads="1"/>
        </xdr:cNvSpPr>
      </xdr:nvSpPr>
      <xdr:spPr bwMode="auto">
        <a:xfrm>
          <a:off x="638175" y="466058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80"/>
    <xdr:sp macro="" textlink="">
      <xdr:nvSpPr>
        <xdr:cNvPr id="312" name="AutoShape 3" descr="File:">
          <a:hlinkClick xmlns:r="http://schemas.openxmlformats.org/officeDocument/2006/relationships" r:id="rId3"/>
          <a:extLst>
            <a:ext uri="{FF2B5EF4-FFF2-40B4-BE49-F238E27FC236}">
              <a16:creationId xmlns:a16="http://schemas.microsoft.com/office/drawing/2014/main" id="{BCD8A3F5-29EE-4762-92DA-3FA54287406E}"/>
            </a:ext>
          </a:extLst>
        </xdr:cNvPr>
        <xdr:cNvSpPr>
          <a:spLocks noChangeAspect="1" noChangeArrowheads="1"/>
        </xdr:cNvSpPr>
      </xdr:nvSpPr>
      <xdr:spPr bwMode="auto">
        <a:xfrm>
          <a:off x="638175" y="466058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79"/>
    <xdr:sp macro="" textlink="">
      <xdr:nvSpPr>
        <xdr:cNvPr id="313" name="AutoShape 4" descr="File:">
          <a:hlinkClick xmlns:r="http://schemas.openxmlformats.org/officeDocument/2006/relationships" r:id="rId4"/>
          <a:extLst>
            <a:ext uri="{FF2B5EF4-FFF2-40B4-BE49-F238E27FC236}">
              <a16:creationId xmlns:a16="http://schemas.microsoft.com/office/drawing/2014/main" id="{E43C284D-6D7C-43D9-8167-A1654B621A1A}"/>
            </a:ext>
          </a:extLst>
        </xdr:cNvPr>
        <xdr:cNvSpPr>
          <a:spLocks noChangeAspect="1" noChangeArrowheads="1"/>
        </xdr:cNvSpPr>
      </xdr:nvSpPr>
      <xdr:spPr bwMode="auto">
        <a:xfrm>
          <a:off x="638175" y="466058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80"/>
    <xdr:sp macro="" textlink="">
      <xdr:nvSpPr>
        <xdr:cNvPr id="314" name="AutoShape 5" descr="File:">
          <a:hlinkClick xmlns:r="http://schemas.openxmlformats.org/officeDocument/2006/relationships" r:id="rId5"/>
          <a:extLst>
            <a:ext uri="{FF2B5EF4-FFF2-40B4-BE49-F238E27FC236}">
              <a16:creationId xmlns:a16="http://schemas.microsoft.com/office/drawing/2014/main" id="{CEA41AE1-2A2F-4DD6-86C6-C09C702454B6}"/>
            </a:ext>
          </a:extLst>
        </xdr:cNvPr>
        <xdr:cNvSpPr>
          <a:spLocks noChangeAspect="1" noChangeArrowheads="1"/>
        </xdr:cNvSpPr>
      </xdr:nvSpPr>
      <xdr:spPr bwMode="auto">
        <a:xfrm>
          <a:off x="638175" y="466058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295274"/>
    <xdr:sp macro="" textlink="">
      <xdr:nvSpPr>
        <xdr:cNvPr id="315" name="AutoShape 6" descr="File:">
          <a:hlinkClick xmlns:r="http://schemas.openxmlformats.org/officeDocument/2006/relationships" r:id="rId6"/>
          <a:extLst>
            <a:ext uri="{FF2B5EF4-FFF2-40B4-BE49-F238E27FC236}">
              <a16:creationId xmlns:a16="http://schemas.microsoft.com/office/drawing/2014/main" id="{FA55812F-FA72-4EC5-B1A3-828ADDD044DC}"/>
            </a:ext>
          </a:extLst>
        </xdr:cNvPr>
        <xdr:cNvSpPr>
          <a:spLocks noChangeAspect="1" noChangeArrowheads="1"/>
        </xdr:cNvSpPr>
      </xdr:nvSpPr>
      <xdr:spPr bwMode="auto">
        <a:xfrm>
          <a:off x="638175" y="466058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2"/>
    <xdr:sp macro="" textlink="">
      <xdr:nvSpPr>
        <xdr:cNvPr id="316" name="AutoShape 7" descr="File:">
          <a:hlinkClick xmlns:r="http://schemas.openxmlformats.org/officeDocument/2006/relationships" r:id="rId7"/>
          <a:extLst>
            <a:ext uri="{FF2B5EF4-FFF2-40B4-BE49-F238E27FC236}">
              <a16:creationId xmlns:a16="http://schemas.microsoft.com/office/drawing/2014/main" id="{9A9B4116-6207-44E6-9761-BA28EFA1DB45}"/>
            </a:ext>
          </a:extLst>
        </xdr:cNvPr>
        <xdr:cNvSpPr>
          <a:spLocks noChangeAspect="1" noChangeArrowheads="1"/>
        </xdr:cNvSpPr>
      </xdr:nvSpPr>
      <xdr:spPr bwMode="auto">
        <a:xfrm>
          <a:off x="638175" y="466058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2"/>
    <xdr:sp macro="" textlink="">
      <xdr:nvSpPr>
        <xdr:cNvPr id="317" name="AutoShape 8" descr="File:">
          <a:hlinkClick xmlns:r="http://schemas.openxmlformats.org/officeDocument/2006/relationships" r:id="rId8"/>
          <a:extLst>
            <a:ext uri="{FF2B5EF4-FFF2-40B4-BE49-F238E27FC236}">
              <a16:creationId xmlns:a16="http://schemas.microsoft.com/office/drawing/2014/main" id="{02BEF79C-8ECF-4059-8075-3AE617868945}"/>
            </a:ext>
          </a:extLst>
        </xdr:cNvPr>
        <xdr:cNvSpPr>
          <a:spLocks noChangeAspect="1" noChangeArrowheads="1"/>
        </xdr:cNvSpPr>
      </xdr:nvSpPr>
      <xdr:spPr bwMode="auto">
        <a:xfrm>
          <a:off x="638175" y="466058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1"/>
    <xdr:sp macro="" textlink="">
      <xdr:nvSpPr>
        <xdr:cNvPr id="318" name="AutoShape 9" descr="File:">
          <a:hlinkClick xmlns:r="http://schemas.openxmlformats.org/officeDocument/2006/relationships" r:id="rId9"/>
          <a:extLst>
            <a:ext uri="{FF2B5EF4-FFF2-40B4-BE49-F238E27FC236}">
              <a16:creationId xmlns:a16="http://schemas.microsoft.com/office/drawing/2014/main" id="{B7CB9576-04D2-4627-8EE8-859BE601376A}"/>
            </a:ext>
          </a:extLst>
        </xdr:cNvPr>
        <xdr:cNvSpPr>
          <a:spLocks noChangeAspect="1" noChangeArrowheads="1"/>
        </xdr:cNvSpPr>
      </xdr:nvSpPr>
      <xdr:spPr bwMode="auto">
        <a:xfrm>
          <a:off x="638175" y="466058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0"/>
    <xdr:sp macro="" textlink="">
      <xdr:nvSpPr>
        <xdr:cNvPr id="319" name="AutoShape 10" descr="File:">
          <a:hlinkClick xmlns:r="http://schemas.openxmlformats.org/officeDocument/2006/relationships" r:id="rId10"/>
          <a:extLst>
            <a:ext uri="{FF2B5EF4-FFF2-40B4-BE49-F238E27FC236}">
              <a16:creationId xmlns:a16="http://schemas.microsoft.com/office/drawing/2014/main" id="{536DFF4A-2844-4E17-9FFC-AC02B6037BF1}"/>
            </a:ext>
          </a:extLst>
        </xdr:cNvPr>
        <xdr:cNvSpPr>
          <a:spLocks noChangeAspect="1" noChangeArrowheads="1"/>
        </xdr:cNvSpPr>
      </xdr:nvSpPr>
      <xdr:spPr bwMode="auto">
        <a:xfrm>
          <a:off x="638175" y="466058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1"/>
    <xdr:sp macro="" textlink="">
      <xdr:nvSpPr>
        <xdr:cNvPr id="320" name="AutoShape 11" descr="File:">
          <a:hlinkClick xmlns:r="http://schemas.openxmlformats.org/officeDocument/2006/relationships" r:id="rId11"/>
          <a:extLst>
            <a:ext uri="{FF2B5EF4-FFF2-40B4-BE49-F238E27FC236}">
              <a16:creationId xmlns:a16="http://schemas.microsoft.com/office/drawing/2014/main" id="{51165D98-00FE-4694-8932-FFC9E787A8D4}"/>
            </a:ext>
          </a:extLst>
        </xdr:cNvPr>
        <xdr:cNvSpPr>
          <a:spLocks noChangeAspect="1" noChangeArrowheads="1"/>
        </xdr:cNvSpPr>
      </xdr:nvSpPr>
      <xdr:spPr bwMode="auto">
        <a:xfrm>
          <a:off x="638175" y="466058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0"/>
    <xdr:sp macro="" textlink="">
      <xdr:nvSpPr>
        <xdr:cNvPr id="321" name="AutoShape 12" descr="File:">
          <a:hlinkClick xmlns:r="http://schemas.openxmlformats.org/officeDocument/2006/relationships" r:id="rId12"/>
          <a:extLst>
            <a:ext uri="{FF2B5EF4-FFF2-40B4-BE49-F238E27FC236}">
              <a16:creationId xmlns:a16="http://schemas.microsoft.com/office/drawing/2014/main" id="{5432F5BC-8BD6-4061-8F06-99AD076D03B7}"/>
            </a:ext>
          </a:extLst>
        </xdr:cNvPr>
        <xdr:cNvSpPr>
          <a:spLocks noChangeAspect="1" noChangeArrowheads="1"/>
        </xdr:cNvSpPr>
      </xdr:nvSpPr>
      <xdr:spPr bwMode="auto">
        <a:xfrm>
          <a:off x="638175" y="466058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2"/>
    <xdr:sp macro="" textlink="">
      <xdr:nvSpPr>
        <xdr:cNvPr id="322" name="AutoShape 13" descr="File:">
          <a:hlinkClick xmlns:r="http://schemas.openxmlformats.org/officeDocument/2006/relationships" r:id="rId13"/>
          <a:extLst>
            <a:ext uri="{FF2B5EF4-FFF2-40B4-BE49-F238E27FC236}">
              <a16:creationId xmlns:a16="http://schemas.microsoft.com/office/drawing/2014/main" id="{93F1CBE7-16B6-45D0-8DD1-2C63D90EEB3D}"/>
            </a:ext>
          </a:extLst>
        </xdr:cNvPr>
        <xdr:cNvSpPr>
          <a:spLocks noChangeAspect="1" noChangeArrowheads="1"/>
        </xdr:cNvSpPr>
      </xdr:nvSpPr>
      <xdr:spPr bwMode="auto">
        <a:xfrm>
          <a:off x="638175" y="466058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1"/>
    <xdr:sp macro="" textlink="">
      <xdr:nvSpPr>
        <xdr:cNvPr id="323" name="AutoShape 14" descr="File:">
          <a:hlinkClick xmlns:r="http://schemas.openxmlformats.org/officeDocument/2006/relationships" r:id="rId14"/>
          <a:extLst>
            <a:ext uri="{FF2B5EF4-FFF2-40B4-BE49-F238E27FC236}">
              <a16:creationId xmlns:a16="http://schemas.microsoft.com/office/drawing/2014/main" id="{D94032D0-96D5-4060-91DE-7D6FF96E7F83}"/>
            </a:ext>
          </a:extLst>
        </xdr:cNvPr>
        <xdr:cNvSpPr>
          <a:spLocks noChangeAspect="1" noChangeArrowheads="1"/>
        </xdr:cNvSpPr>
      </xdr:nvSpPr>
      <xdr:spPr bwMode="auto">
        <a:xfrm>
          <a:off x="638175" y="466058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2"/>
    <xdr:sp macro="" textlink="">
      <xdr:nvSpPr>
        <xdr:cNvPr id="324" name="AutoShape 15" descr="File:">
          <a:hlinkClick xmlns:r="http://schemas.openxmlformats.org/officeDocument/2006/relationships" r:id="rId15"/>
          <a:extLst>
            <a:ext uri="{FF2B5EF4-FFF2-40B4-BE49-F238E27FC236}">
              <a16:creationId xmlns:a16="http://schemas.microsoft.com/office/drawing/2014/main" id="{3F8ED0D4-C75E-42AB-A295-9C9BE19F61FB}"/>
            </a:ext>
          </a:extLst>
        </xdr:cNvPr>
        <xdr:cNvSpPr>
          <a:spLocks noChangeAspect="1" noChangeArrowheads="1"/>
        </xdr:cNvSpPr>
      </xdr:nvSpPr>
      <xdr:spPr bwMode="auto">
        <a:xfrm>
          <a:off x="638175" y="466058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1"/>
    <xdr:sp macro="" textlink="">
      <xdr:nvSpPr>
        <xdr:cNvPr id="325" name="AutoShape 16" descr="File:">
          <a:hlinkClick xmlns:r="http://schemas.openxmlformats.org/officeDocument/2006/relationships" r:id="rId16"/>
          <a:extLst>
            <a:ext uri="{FF2B5EF4-FFF2-40B4-BE49-F238E27FC236}">
              <a16:creationId xmlns:a16="http://schemas.microsoft.com/office/drawing/2014/main" id="{F3E2A5B9-A9EE-4166-90F9-E2276D9BDE28}"/>
            </a:ext>
          </a:extLst>
        </xdr:cNvPr>
        <xdr:cNvSpPr>
          <a:spLocks noChangeAspect="1" noChangeArrowheads="1"/>
        </xdr:cNvSpPr>
      </xdr:nvSpPr>
      <xdr:spPr bwMode="auto">
        <a:xfrm>
          <a:off x="638175" y="466058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1"/>
    <xdr:sp macro="" textlink="">
      <xdr:nvSpPr>
        <xdr:cNvPr id="326" name="AutoShape 17" descr="File:">
          <a:hlinkClick xmlns:r="http://schemas.openxmlformats.org/officeDocument/2006/relationships" r:id="rId17"/>
          <a:extLst>
            <a:ext uri="{FF2B5EF4-FFF2-40B4-BE49-F238E27FC236}">
              <a16:creationId xmlns:a16="http://schemas.microsoft.com/office/drawing/2014/main" id="{B51D0D01-37B2-4219-A59B-93357915B8B2}"/>
            </a:ext>
          </a:extLst>
        </xdr:cNvPr>
        <xdr:cNvSpPr>
          <a:spLocks noChangeAspect="1" noChangeArrowheads="1"/>
        </xdr:cNvSpPr>
      </xdr:nvSpPr>
      <xdr:spPr bwMode="auto">
        <a:xfrm>
          <a:off x="638175" y="466058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0"/>
    <xdr:sp macro="" textlink="">
      <xdr:nvSpPr>
        <xdr:cNvPr id="327" name="AutoShape 18" descr="File:">
          <a:hlinkClick xmlns:r="http://schemas.openxmlformats.org/officeDocument/2006/relationships" r:id="rId18"/>
          <a:extLst>
            <a:ext uri="{FF2B5EF4-FFF2-40B4-BE49-F238E27FC236}">
              <a16:creationId xmlns:a16="http://schemas.microsoft.com/office/drawing/2014/main" id="{462EC15E-E2B1-4538-82D1-2C4BF8727866}"/>
            </a:ext>
          </a:extLst>
        </xdr:cNvPr>
        <xdr:cNvSpPr>
          <a:spLocks noChangeAspect="1" noChangeArrowheads="1"/>
        </xdr:cNvSpPr>
      </xdr:nvSpPr>
      <xdr:spPr bwMode="auto">
        <a:xfrm>
          <a:off x="638175" y="466058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1"/>
    <xdr:sp macro="" textlink="">
      <xdr:nvSpPr>
        <xdr:cNvPr id="328" name="AutoShape 19" descr="File:">
          <a:hlinkClick xmlns:r="http://schemas.openxmlformats.org/officeDocument/2006/relationships" r:id="rId19"/>
          <a:extLst>
            <a:ext uri="{FF2B5EF4-FFF2-40B4-BE49-F238E27FC236}">
              <a16:creationId xmlns:a16="http://schemas.microsoft.com/office/drawing/2014/main" id="{B498BB90-D5BD-4C78-B6B5-D3C9EA577D81}"/>
            </a:ext>
          </a:extLst>
        </xdr:cNvPr>
        <xdr:cNvSpPr>
          <a:spLocks noChangeAspect="1" noChangeArrowheads="1"/>
        </xdr:cNvSpPr>
      </xdr:nvSpPr>
      <xdr:spPr bwMode="auto">
        <a:xfrm>
          <a:off x="638175" y="466058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2"/>
    <xdr:sp macro="" textlink="">
      <xdr:nvSpPr>
        <xdr:cNvPr id="329" name="AutoShape 20" descr="File:">
          <a:hlinkClick xmlns:r="http://schemas.openxmlformats.org/officeDocument/2006/relationships" r:id="rId20"/>
          <a:extLst>
            <a:ext uri="{FF2B5EF4-FFF2-40B4-BE49-F238E27FC236}">
              <a16:creationId xmlns:a16="http://schemas.microsoft.com/office/drawing/2014/main" id="{A2DB0D1F-8500-4986-AB94-5B9C57BEFFCD}"/>
            </a:ext>
          </a:extLst>
        </xdr:cNvPr>
        <xdr:cNvSpPr>
          <a:spLocks noChangeAspect="1" noChangeArrowheads="1"/>
        </xdr:cNvSpPr>
      </xdr:nvSpPr>
      <xdr:spPr bwMode="auto">
        <a:xfrm>
          <a:off x="638175" y="466058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79"/>
    <xdr:sp macro="" textlink="">
      <xdr:nvSpPr>
        <xdr:cNvPr id="330" name="AutoShape 21" descr="File:">
          <a:hlinkClick xmlns:r="http://schemas.openxmlformats.org/officeDocument/2006/relationships" r:id="rId21"/>
          <a:extLst>
            <a:ext uri="{FF2B5EF4-FFF2-40B4-BE49-F238E27FC236}">
              <a16:creationId xmlns:a16="http://schemas.microsoft.com/office/drawing/2014/main" id="{5784EE72-A366-4B29-8765-88714EB1EBD4}"/>
            </a:ext>
          </a:extLst>
        </xdr:cNvPr>
        <xdr:cNvSpPr>
          <a:spLocks noChangeAspect="1" noChangeArrowheads="1"/>
        </xdr:cNvSpPr>
      </xdr:nvSpPr>
      <xdr:spPr bwMode="auto">
        <a:xfrm>
          <a:off x="638175" y="466058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1"/>
    <xdr:sp macro="" textlink="">
      <xdr:nvSpPr>
        <xdr:cNvPr id="331" name="AutoShape 22" descr="File:">
          <a:hlinkClick xmlns:r="http://schemas.openxmlformats.org/officeDocument/2006/relationships" r:id="rId22"/>
          <a:extLst>
            <a:ext uri="{FF2B5EF4-FFF2-40B4-BE49-F238E27FC236}">
              <a16:creationId xmlns:a16="http://schemas.microsoft.com/office/drawing/2014/main" id="{754E9F59-6E39-4514-8BA5-26714809DFCF}"/>
            </a:ext>
          </a:extLst>
        </xdr:cNvPr>
        <xdr:cNvSpPr>
          <a:spLocks noChangeAspect="1" noChangeArrowheads="1"/>
        </xdr:cNvSpPr>
      </xdr:nvSpPr>
      <xdr:spPr bwMode="auto">
        <a:xfrm>
          <a:off x="638175" y="466058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6481"/>
    <xdr:sp macro="" textlink="">
      <xdr:nvSpPr>
        <xdr:cNvPr id="332" name="AutoShape 23" descr="File:">
          <a:hlinkClick xmlns:r="http://schemas.openxmlformats.org/officeDocument/2006/relationships" r:id="rId23"/>
          <a:extLst>
            <a:ext uri="{FF2B5EF4-FFF2-40B4-BE49-F238E27FC236}">
              <a16:creationId xmlns:a16="http://schemas.microsoft.com/office/drawing/2014/main" id="{47D5301B-876F-466F-A8DE-26F3FE7C5B18}"/>
            </a:ext>
          </a:extLst>
        </xdr:cNvPr>
        <xdr:cNvSpPr>
          <a:spLocks noChangeAspect="1" noChangeArrowheads="1"/>
        </xdr:cNvSpPr>
      </xdr:nvSpPr>
      <xdr:spPr bwMode="auto">
        <a:xfrm>
          <a:off x="638175" y="466058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80"/>
    <xdr:sp macro="" textlink="">
      <xdr:nvSpPr>
        <xdr:cNvPr id="333" name="AutoShape 24" descr="File:">
          <a:hlinkClick xmlns:r="http://schemas.openxmlformats.org/officeDocument/2006/relationships" r:id="rId24"/>
          <a:extLst>
            <a:ext uri="{FF2B5EF4-FFF2-40B4-BE49-F238E27FC236}">
              <a16:creationId xmlns:a16="http://schemas.microsoft.com/office/drawing/2014/main" id="{66994A86-91D3-4DB1-BDD3-C1A15468AAB6}"/>
            </a:ext>
          </a:extLst>
        </xdr:cNvPr>
        <xdr:cNvSpPr>
          <a:spLocks noChangeAspect="1" noChangeArrowheads="1"/>
        </xdr:cNvSpPr>
      </xdr:nvSpPr>
      <xdr:spPr bwMode="auto">
        <a:xfrm>
          <a:off x="638175" y="466058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79"/>
    <xdr:sp macro="" textlink="">
      <xdr:nvSpPr>
        <xdr:cNvPr id="334" name="AutoShape 25" descr="File:">
          <a:hlinkClick xmlns:r="http://schemas.openxmlformats.org/officeDocument/2006/relationships" r:id="rId25"/>
          <a:extLst>
            <a:ext uri="{FF2B5EF4-FFF2-40B4-BE49-F238E27FC236}">
              <a16:creationId xmlns:a16="http://schemas.microsoft.com/office/drawing/2014/main" id="{82753B26-8794-4EDA-ABC2-96BE15CA45EB}"/>
            </a:ext>
          </a:extLst>
        </xdr:cNvPr>
        <xdr:cNvSpPr>
          <a:spLocks noChangeAspect="1" noChangeArrowheads="1"/>
        </xdr:cNvSpPr>
      </xdr:nvSpPr>
      <xdr:spPr bwMode="auto">
        <a:xfrm>
          <a:off x="638175" y="466058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79"/>
    <xdr:sp macro="" textlink="">
      <xdr:nvSpPr>
        <xdr:cNvPr id="335" name="AutoShape 26" descr="File:">
          <a:hlinkClick xmlns:r="http://schemas.openxmlformats.org/officeDocument/2006/relationships" r:id="rId26"/>
          <a:extLst>
            <a:ext uri="{FF2B5EF4-FFF2-40B4-BE49-F238E27FC236}">
              <a16:creationId xmlns:a16="http://schemas.microsoft.com/office/drawing/2014/main" id="{4E6107B1-CDD4-4A4B-81E3-F1CAFB21C4A6}"/>
            </a:ext>
          </a:extLst>
        </xdr:cNvPr>
        <xdr:cNvSpPr>
          <a:spLocks noChangeAspect="1" noChangeArrowheads="1"/>
        </xdr:cNvSpPr>
      </xdr:nvSpPr>
      <xdr:spPr bwMode="auto">
        <a:xfrm>
          <a:off x="638175" y="466058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79"/>
    <xdr:sp macro="" textlink="">
      <xdr:nvSpPr>
        <xdr:cNvPr id="336" name="AutoShape 27" descr="File:">
          <a:hlinkClick xmlns:r="http://schemas.openxmlformats.org/officeDocument/2006/relationships" r:id="rId27"/>
          <a:extLst>
            <a:ext uri="{FF2B5EF4-FFF2-40B4-BE49-F238E27FC236}">
              <a16:creationId xmlns:a16="http://schemas.microsoft.com/office/drawing/2014/main" id="{87B7592C-27D4-4564-A7A4-016886A454F5}"/>
            </a:ext>
          </a:extLst>
        </xdr:cNvPr>
        <xdr:cNvSpPr>
          <a:spLocks noChangeAspect="1" noChangeArrowheads="1"/>
        </xdr:cNvSpPr>
      </xdr:nvSpPr>
      <xdr:spPr bwMode="auto">
        <a:xfrm>
          <a:off x="638175" y="466058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352</xdr:row>
      <xdr:rowOff>0</xdr:rowOff>
    </xdr:from>
    <xdr:ext cx="304800" cy="304080"/>
    <xdr:sp macro="" textlink="">
      <xdr:nvSpPr>
        <xdr:cNvPr id="337" name="AutoShape 28" descr="File:">
          <a:hlinkClick xmlns:r="http://schemas.openxmlformats.org/officeDocument/2006/relationships" r:id="rId28"/>
          <a:extLst>
            <a:ext uri="{FF2B5EF4-FFF2-40B4-BE49-F238E27FC236}">
              <a16:creationId xmlns:a16="http://schemas.microsoft.com/office/drawing/2014/main" id="{A93EB2BD-1687-401E-B1F6-4A49F2750262}"/>
            </a:ext>
          </a:extLst>
        </xdr:cNvPr>
        <xdr:cNvSpPr>
          <a:spLocks noChangeAspect="1" noChangeArrowheads="1"/>
        </xdr:cNvSpPr>
      </xdr:nvSpPr>
      <xdr:spPr bwMode="auto">
        <a:xfrm>
          <a:off x="638175" y="466058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79"/>
    <xdr:sp macro="" textlink="">
      <xdr:nvSpPr>
        <xdr:cNvPr id="338" name="AutoShape 1" descr="File:">
          <a:hlinkClick xmlns:r="http://schemas.openxmlformats.org/officeDocument/2006/relationships" r:id="rId1"/>
          <a:extLst>
            <a:ext uri="{FF2B5EF4-FFF2-40B4-BE49-F238E27FC236}">
              <a16:creationId xmlns:a16="http://schemas.microsoft.com/office/drawing/2014/main" id="{C8D2F720-FCE0-405B-8E08-EFF29A43867D}"/>
            </a:ext>
          </a:extLst>
        </xdr:cNvPr>
        <xdr:cNvSpPr>
          <a:spLocks noChangeAspect="1" noChangeArrowheads="1"/>
        </xdr:cNvSpPr>
      </xdr:nvSpPr>
      <xdr:spPr bwMode="auto">
        <a:xfrm>
          <a:off x="590550"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80"/>
    <xdr:sp macro="" textlink="">
      <xdr:nvSpPr>
        <xdr:cNvPr id="339" name="AutoShape 2" descr="File:">
          <a:hlinkClick xmlns:r="http://schemas.openxmlformats.org/officeDocument/2006/relationships" r:id="rId2"/>
          <a:extLst>
            <a:ext uri="{FF2B5EF4-FFF2-40B4-BE49-F238E27FC236}">
              <a16:creationId xmlns:a16="http://schemas.microsoft.com/office/drawing/2014/main" id="{A281EECD-BC2D-4BAC-9C28-C0D4D15D7399}"/>
            </a:ext>
          </a:extLst>
        </xdr:cNvPr>
        <xdr:cNvSpPr>
          <a:spLocks noChangeAspect="1" noChangeArrowheads="1"/>
        </xdr:cNvSpPr>
      </xdr:nvSpPr>
      <xdr:spPr bwMode="auto">
        <a:xfrm>
          <a:off x="590550"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80"/>
    <xdr:sp macro="" textlink="">
      <xdr:nvSpPr>
        <xdr:cNvPr id="340" name="AutoShape 3" descr="File:">
          <a:hlinkClick xmlns:r="http://schemas.openxmlformats.org/officeDocument/2006/relationships" r:id="rId3"/>
          <a:extLst>
            <a:ext uri="{FF2B5EF4-FFF2-40B4-BE49-F238E27FC236}">
              <a16:creationId xmlns:a16="http://schemas.microsoft.com/office/drawing/2014/main" id="{D8939142-368E-477D-8ACB-DAE5CFF3B03B}"/>
            </a:ext>
          </a:extLst>
        </xdr:cNvPr>
        <xdr:cNvSpPr>
          <a:spLocks noChangeAspect="1" noChangeArrowheads="1"/>
        </xdr:cNvSpPr>
      </xdr:nvSpPr>
      <xdr:spPr bwMode="auto">
        <a:xfrm>
          <a:off x="590550"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79"/>
    <xdr:sp macro="" textlink="">
      <xdr:nvSpPr>
        <xdr:cNvPr id="341" name="AutoShape 4" descr="File:">
          <a:hlinkClick xmlns:r="http://schemas.openxmlformats.org/officeDocument/2006/relationships" r:id="rId4"/>
          <a:extLst>
            <a:ext uri="{FF2B5EF4-FFF2-40B4-BE49-F238E27FC236}">
              <a16:creationId xmlns:a16="http://schemas.microsoft.com/office/drawing/2014/main" id="{C9FA004C-A349-475E-92E1-93E38912246E}"/>
            </a:ext>
          </a:extLst>
        </xdr:cNvPr>
        <xdr:cNvSpPr>
          <a:spLocks noChangeAspect="1" noChangeArrowheads="1"/>
        </xdr:cNvSpPr>
      </xdr:nvSpPr>
      <xdr:spPr bwMode="auto">
        <a:xfrm>
          <a:off x="590550"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80"/>
    <xdr:sp macro="" textlink="">
      <xdr:nvSpPr>
        <xdr:cNvPr id="342" name="AutoShape 5" descr="File:">
          <a:hlinkClick xmlns:r="http://schemas.openxmlformats.org/officeDocument/2006/relationships" r:id="rId5"/>
          <a:extLst>
            <a:ext uri="{FF2B5EF4-FFF2-40B4-BE49-F238E27FC236}">
              <a16:creationId xmlns:a16="http://schemas.microsoft.com/office/drawing/2014/main" id="{E400DBBB-649E-43A1-A7F9-0A3ACB57CF65}"/>
            </a:ext>
          </a:extLst>
        </xdr:cNvPr>
        <xdr:cNvSpPr>
          <a:spLocks noChangeAspect="1" noChangeArrowheads="1"/>
        </xdr:cNvSpPr>
      </xdr:nvSpPr>
      <xdr:spPr bwMode="auto">
        <a:xfrm>
          <a:off x="590550"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295274"/>
    <xdr:sp macro="" textlink="">
      <xdr:nvSpPr>
        <xdr:cNvPr id="343" name="AutoShape 6" descr="File:">
          <a:hlinkClick xmlns:r="http://schemas.openxmlformats.org/officeDocument/2006/relationships" r:id="rId6"/>
          <a:extLst>
            <a:ext uri="{FF2B5EF4-FFF2-40B4-BE49-F238E27FC236}">
              <a16:creationId xmlns:a16="http://schemas.microsoft.com/office/drawing/2014/main" id="{F81CBDEB-4AC3-427C-98BD-D127B30E3E59}"/>
            </a:ext>
          </a:extLst>
        </xdr:cNvPr>
        <xdr:cNvSpPr>
          <a:spLocks noChangeAspect="1" noChangeArrowheads="1"/>
        </xdr:cNvSpPr>
      </xdr:nvSpPr>
      <xdr:spPr bwMode="auto">
        <a:xfrm>
          <a:off x="590550" y="140017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2"/>
    <xdr:sp macro="" textlink="">
      <xdr:nvSpPr>
        <xdr:cNvPr id="344" name="AutoShape 7" descr="File:">
          <a:hlinkClick xmlns:r="http://schemas.openxmlformats.org/officeDocument/2006/relationships" r:id="rId7"/>
          <a:extLst>
            <a:ext uri="{FF2B5EF4-FFF2-40B4-BE49-F238E27FC236}">
              <a16:creationId xmlns:a16="http://schemas.microsoft.com/office/drawing/2014/main" id="{8AF840A1-0AEB-4F47-AB09-D4B2816EBC5B}"/>
            </a:ext>
          </a:extLst>
        </xdr:cNvPr>
        <xdr:cNvSpPr>
          <a:spLocks noChangeAspect="1" noChangeArrowheads="1"/>
        </xdr:cNvSpPr>
      </xdr:nvSpPr>
      <xdr:spPr bwMode="auto">
        <a:xfrm>
          <a:off x="590550"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2"/>
    <xdr:sp macro="" textlink="">
      <xdr:nvSpPr>
        <xdr:cNvPr id="345" name="AutoShape 8" descr="File:">
          <a:hlinkClick xmlns:r="http://schemas.openxmlformats.org/officeDocument/2006/relationships" r:id="rId8"/>
          <a:extLst>
            <a:ext uri="{FF2B5EF4-FFF2-40B4-BE49-F238E27FC236}">
              <a16:creationId xmlns:a16="http://schemas.microsoft.com/office/drawing/2014/main" id="{66F4DB3D-327B-4C03-AB06-31792D8B76CA}"/>
            </a:ext>
          </a:extLst>
        </xdr:cNvPr>
        <xdr:cNvSpPr>
          <a:spLocks noChangeAspect="1" noChangeArrowheads="1"/>
        </xdr:cNvSpPr>
      </xdr:nvSpPr>
      <xdr:spPr bwMode="auto">
        <a:xfrm>
          <a:off x="590550"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1"/>
    <xdr:sp macro="" textlink="">
      <xdr:nvSpPr>
        <xdr:cNvPr id="346" name="AutoShape 9" descr="File:">
          <a:hlinkClick xmlns:r="http://schemas.openxmlformats.org/officeDocument/2006/relationships" r:id="rId9"/>
          <a:extLst>
            <a:ext uri="{FF2B5EF4-FFF2-40B4-BE49-F238E27FC236}">
              <a16:creationId xmlns:a16="http://schemas.microsoft.com/office/drawing/2014/main" id="{41651BBE-9360-499B-9546-FAEB34BB0D09}"/>
            </a:ext>
          </a:extLst>
        </xdr:cNvPr>
        <xdr:cNvSpPr>
          <a:spLocks noChangeAspect="1" noChangeArrowheads="1"/>
        </xdr:cNvSpPr>
      </xdr:nvSpPr>
      <xdr:spPr bwMode="auto">
        <a:xfrm>
          <a:off x="590550"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0"/>
    <xdr:sp macro="" textlink="">
      <xdr:nvSpPr>
        <xdr:cNvPr id="347" name="AutoShape 10" descr="File:">
          <a:hlinkClick xmlns:r="http://schemas.openxmlformats.org/officeDocument/2006/relationships" r:id="rId10"/>
          <a:extLst>
            <a:ext uri="{FF2B5EF4-FFF2-40B4-BE49-F238E27FC236}">
              <a16:creationId xmlns:a16="http://schemas.microsoft.com/office/drawing/2014/main" id="{EFFFC819-4E52-4A09-ADA1-A270BDD7028C}"/>
            </a:ext>
          </a:extLst>
        </xdr:cNvPr>
        <xdr:cNvSpPr>
          <a:spLocks noChangeAspect="1" noChangeArrowheads="1"/>
        </xdr:cNvSpPr>
      </xdr:nvSpPr>
      <xdr:spPr bwMode="auto">
        <a:xfrm>
          <a:off x="590550" y="140017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1"/>
    <xdr:sp macro="" textlink="">
      <xdr:nvSpPr>
        <xdr:cNvPr id="348" name="AutoShape 11" descr="File:">
          <a:hlinkClick xmlns:r="http://schemas.openxmlformats.org/officeDocument/2006/relationships" r:id="rId11"/>
          <a:extLst>
            <a:ext uri="{FF2B5EF4-FFF2-40B4-BE49-F238E27FC236}">
              <a16:creationId xmlns:a16="http://schemas.microsoft.com/office/drawing/2014/main" id="{200604EC-26AE-4C8C-981C-385A66592C5D}"/>
            </a:ext>
          </a:extLst>
        </xdr:cNvPr>
        <xdr:cNvSpPr>
          <a:spLocks noChangeAspect="1" noChangeArrowheads="1"/>
        </xdr:cNvSpPr>
      </xdr:nvSpPr>
      <xdr:spPr bwMode="auto">
        <a:xfrm>
          <a:off x="590550"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0"/>
    <xdr:sp macro="" textlink="">
      <xdr:nvSpPr>
        <xdr:cNvPr id="349" name="AutoShape 12" descr="File:">
          <a:hlinkClick xmlns:r="http://schemas.openxmlformats.org/officeDocument/2006/relationships" r:id="rId12"/>
          <a:extLst>
            <a:ext uri="{FF2B5EF4-FFF2-40B4-BE49-F238E27FC236}">
              <a16:creationId xmlns:a16="http://schemas.microsoft.com/office/drawing/2014/main" id="{13F5494A-D63B-4F6C-9CA7-6DE6ABE57116}"/>
            </a:ext>
          </a:extLst>
        </xdr:cNvPr>
        <xdr:cNvSpPr>
          <a:spLocks noChangeAspect="1" noChangeArrowheads="1"/>
        </xdr:cNvSpPr>
      </xdr:nvSpPr>
      <xdr:spPr bwMode="auto">
        <a:xfrm>
          <a:off x="590550" y="140017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2"/>
    <xdr:sp macro="" textlink="">
      <xdr:nvSpPr>
        <xdr:cNvPr id="350" name="AutoShape 13" descr="File:">
          <a:hlinkClick xmlns:r="http://schemas.openxmlformats.org/officeDocument/2006/relationships" r:id="rId13"/>
          <a:extLst>
            <a:ext uri="{FF2B5EF4-FFF2-40B4-BE49-F238E27FC236}">
              <a16:creationId xmlns:a16="http://schemas.microsoft.com/office/drawing/2014/main" id="{C94C9596-1FCE-4528-BA3B-E85FC105907A}"/>
            </a:ext>
          </a:extLst>
        </xdr:cNvPr>
        <xdr:cNvSpPr>
          <a:spLocks noChangeAspect="1" noChangeArrowheads="1"/>
        </xdr:cNvSpPr>
      </xdr:nvSpPr>
      <xdr:spPr bwMode="auto">
        <a:xfrm>
          <a:off x="590550"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1"/>
    <xdr:sp macro="" textlink="">
      <xdr:nvSpPr>
        <xdr:cNvPr id="351" name="AutoShape 14" descr="File:">
          <a:hlinkClick xmlns:r="http://schemas.openxmlformats.org/officeDocument/2006/relationships" r:id="rId14"/>
          <a:extLst>
            <a:ext uri="{FF2B5EF4-FFF2-40B4-BE49-F238E27FC236}">
              <a16:creationId xmlns:a16="http://schemas.microsoft.com/office/drawing/2014/main" id="{B3FB869C-33C4-4E96-8F08-E4C1DEEAD621}"/>
            </a:ext>
          </a:extLst>
        </xdr:cNvPr>
        <xdr:cNvSpPr>
          <a:spLocks noChangeAspect="1" noChangeArrowheads="1"/>
        </xdr:cNvSpPr>
      </xdr:nvSpPr>
      <xdr:spPr bwMode="auto">
        <a:xfrm>
          <a:off x="590550"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2"/>
    <xdr:sp macro="" textlink="">
      <xdr:nvSpPr>
        <xdr:cNvPr id="352" name="AutoShape 15" descr="File:">
          <a:hlinkClick xmlns:r="http://schemas.openxmlformats.org/officeDocument/2006/relationships" r:id="rId15"/>
          <a:extLst>
            <a:ext uri="{FF2B5EF4-FFF2-40B4-BE49-F238E27FC236}">
              <a16:creationId xmlns:a16="http://schemas.microsoft.com/office/drawing/2014/main" id="{1DF8A888-BB26-49FE-9AE7-4ED1505D0EC8}"/>
            </a:ext>
          </a:extLst>
        </xdr:cNvPr>
        <xdr:cNvSpPr>
          <a:spLocks noChangeAspect="1" noChangeArrowheads="1"/>
        </xdr:cNvSpPr>
      </xdr:nvSpPr>
      <xdr:spPr bwMode="auto">
        <a:xfrm>
          <a:off x="590550"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1"/>
    <xdr:sp macro="" textlink="">
      <xdr:nvSpPr>
        <xdr:cNvPr id="353" name="AutoShape 16" descr="File:">
          <a:hlinkClick xmlns:r="http://schemas.openxmlformats.org/officeDocument/2006/relationships" r:id="rId16"/>
          <a:extLst>
            <a:ext uri="{FF2B5EF4-FFF2-40B4-BE49-F238E27FC236}">
              <a16:creationId xmlns:a16="http://schemas.microsoft.com/office/drawing/2014/main" id="{A8BA7B33-EF28-4BC3-A4DF-C6221EA9DFE1}"/>
            </a:ext>
          </a:extLst>
        </xdr:cNvPr>
        <xdr:cNvSpPr>
          <a:spLocks noChangeAspect="1" noChangeArrowheads="1"/>
        </xdr:cNvSpPr>
      </xdr:nvSpPr>
      <xdr:spPr bwMode="auto">
        <a:xfrm>
          <a:off x="590550"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1"/>
    <xdr:sp macro="" textlink="">
      <xdr:nvSpPr>
        <xdr:cNvPr id="354" name="AutoShape 17" descr="File:">
          <a:hlinkClick xmlns:r="http://schemas.openxmlformats.org/officeDocument/2006/relationships" r:id="rId17"/>
          <a:extLst>
            <a:ext uri="{FF2B5EF4-FFF2-40B4-BE49-F238E27FC236}">
              <a16:creationId xmlns:a16="http://schemas.microsoft.com/office/drawing/2014/main" id="{D80B7441-BFAB-400E-88BE-19FE1707ACC3}"/>
            </a:ext>
          </a:extLst>
        </xdr:cNvPr>
        <xdr:cNvSpPr>
          <a:spLocks noChangeAspect="1" noChangeArrowheads="1"/>
        </xdr:cNvSpPr>
      </xdr:nvSpPr>
      <xdr:spPr bwMode="auto">
        <a:xfrm>
          <a:off x="590550"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0"/>
    <xdr:sp macro="" textlink="">
      <xdr:nvSpPr>
        <xdr:cNvPr id="355" name="AutoShape 18" descr="File:">
          <a:hlinkClick xmlns:r="http://schemas.openxmlformats.org/officeDocument/2006/relationships" r:id="rId18"/>
          <a:extLst>
            <a:ext uri="{FF2B5EF4-FFF2-40B4-BE49-F238E27FC236}">
              <a16:creationId xmlns:a16="http://schemas.microsoft.com/office/drawing/2014/main" id="{AB8EB104-B4A4-4046-8327-5597DF67D40B}"/>
            </a:ext>
          </a:extLst>
        </xdr:cNvPr>
        <xdr:cNvSpPr>
          <a:spLocks noChangeAspect="1" noChangeArrowheads="1"/>
        </xdr:cNvSpPr>
      </xdr:nvSpPr>
      <xdr:spPr bwMode="auto">
        <a:xfrm>
          <a:off x="590550" y="140017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1"/>
    <xdr:sp macro="" textlink="">
      <xdr:nvSpPr>
        <xdr:cNvPr id="356" name="AutoShape 19" descr="File:">
          <a:hlinkClick xmlns:r="http://schemas.openxmlformats.org/officeDocument/2006/relationships" r:id="rId19"/>
          <a:extLst>
            <a:ext uri="{FF2B5EF4-FFF2-40B4-BE49-F238E27FC236}">
              <a16:creationId xmlns:a16="http://schemas.microsoft.com/office/drawing/2014/main" id="{C81E5A1E-01E1-46AD-A02A-F86935751370}"/>
            </a:ext>
          </a:extLst>
        </xdr:cNvPr>
        <xdr:cNvSpPr>
          <a:spLocks noChangeAspect="1" noChangeArrowheads="1"/>
        </xdr:cNvSpPr>
      </xdr:nvSpPr>
      <xdr:spPr bwMode="auto">
        <a:xfrm>
          <a:off x="590550"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2"/>
    <xdr:sp macro="" textlink="">
      <xdr:nvSpPr>
        <xdr:cNvPr id="357" name="AutoShape 20" descr="File:">
          <a:hlinkClick xmlns:r="http://schemas.openxmlformats.org/officeDocument/2006/relationships" r:id="rId20"/>
          <a:extLst>
            <a:ext uri="{FF2B5EF4-FFF2-40B4-BE49-F238E27FC236}">
              <a16:creationId xmlns:a16="http://schemas.microsoft.com/office/drawing/2014/main" id="{AFD856F9-8438-436C-BC1D-A348BF0044D8}"/>
            </a:ext>
          </a:extLst>
        </xdr:cNvPr>
        <xdr:cNvSpPr>
          <a:spLocks noChangeAspect="1" noChangeArrowheads="1"/>
        </xdr:cNvSpPr>
      </xdr:nvSpPr>
      <xdr:spPr bwMode="auto">
        <a:xfrm>
          <a:off x="590550" y="140017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79"/>
    <xdr:sp macro="" textlink="">
      <xdr:nvSpPr>
        <xdr:cNvPr id="358" name="AutoShape 21" descr="File:">
          <a:hlinkClick xmlns:r="http://schemas.openxmlformats.org/officeDocument/2006/relationships" r:id="rId21"/>
          <a:extLst>
            <a:ext uri="{FF2B5EF4-FFF2-40B4-BE49-F238E27FC236}">
              <a16:creationId xmlns:a16="http://schemas.microsoft.com/office/drawing/2014/main" id="{663DBEF2-7255-4632-83BB-3929CECB9C98}"/>
            </a:ext>
          </a:extLst>
        </xdr:cNvPr>
        <xdr:cNvSpPr>
          <a:spLocks noChangeAspect="1" noChangeArrowheads="1"/>
        </xdr:cNvSpPr>
      </xdr:nvSpPr>
      <xdr:spPr bwMode="auto">
        <a:xfrm>
          <a:off x="590550" y="140017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1"/>
    <xdr:sp macro="" textlink="">
      <xdr:nvSpPr>
        <xdr:cNvPr id="359" name="AutoShape 22" descr="File:">
          <a:hlinkClick xmlns:r="http://schemas.openxmlformats.org/officeDocument/2006/relationships" r:id="rId22"/>
          <a:extLst>
            <a:ext uri="{FF2B5EF4-FFF2-40B4-BE49-F238E27FC236}">
              <a16:creationId xmlns:a16="http://schemas.microsoft.com/office/drawing/2014/main" id="{F8347DB7-5B16-4376-A194-121E92768BE0}"/>
            </a:ext>
          </a:extLst>
        </xdr:cNvPr>
        <xdr:cNvSpPr>
          <a:spLocks noChangeAspect="1" noChangeArrowheads="1"/>
        </xdr:cNvSpPr>
      </xdr:nvSpPr>
      <xdr:spPr bwMode="auto">
        <a:xfrm>
          <a:off x="590550"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6481"/>
    <xdr:sp macro="" textlink="">
      <xdr:nvSpPr>
        <xdr:cNvPr id="360" name="AutoShape 23" descr="File:">
          <a:hlinkClick xmlns:r="http://schemas.openxmlformats.org/officeDocument/2006/relationships" r:id="rId23"/>
          <a:extLst>
            <a:ext uri="{FF2B5EF4-FFF2-40B4-BE49-F238E27FC236}">
              <a16:creationId xmlns:a16="http://schemas.microsoft.com/office/drawing/2014/main" id="{E159E7CF-3181-4F40-B924-A134216657CE}"/>
            </a:ext>
          </a:extLst>
        </xdr:cNvPr>
        <xdr:cNvSpPr>
          <a:spLocks noChangeAspect="1" noChangeArrowheads="1"/>
        </xdr:cNvSpPr>
      </xdr:nvSpPr>
      <xdr:spPr bwMode="auto">
        <a:xfrm>
          <a:off x="590550" y="140017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80"/>
    <xdr:sp macro="" textlink="">
      <xdr:nvSpPr>
        <xdr:cNvPr id="361" name="AutoShape 24" descr="File:">
          <a:hlinkClick xmlns:r="http://schemas.openxmlformats.org/officeDocument/2006/relationships" r:id="rId24"/>
          <a:extLst>
            <a:ext uri="{FF2B5EF4-FFF2-40B4-BE49-F238E27FC236}">
              <a16:creationId xmlns:a16="http://schemas.microsoft.com/office/drawing/2014/main" id="{BE88D5B3-42EE-4415-B44D-45F4D9BAEC3F}"/>
            </a:ext>
          </a:extLst>
        </xdr:cNvPr>
        <xdr:cNvSpPr>
          <a:spLocks noChangeAspect="1" noChangeArrowheads="1"/>
        </xdr:cNvSpPr>
      </xdr:nvSpPr>
      <xdr:spPr bwMode="auto">
        <a:xfrm>
          <a:off x="590550"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79"/>
    <xdr:sp macro="" textlink="">
      <xdr:nvSpPr>
        <xdr:cNvPr id="362" name="AutoShape 25" descr="File:">
          <a:hlinkClick xmlns:r="http://schemas.openxmlformats.org/officeDocument/2006/relationships" r:id="rId25"/>
          <a:extLst>
            <a:ext uri="{FF2B5EF4-FFF2-40B4-BE49-F238E27FC236}">
              <a16:creationId xmlns:a16="http://schemas.microsoft.com/office/drawing/2014/main" id="{DFCF4E0F-6E16-4F10-A894-9549E68241A2}"/>
            </a:ext>
          </a:extLst>
        </xdr:cNvPr>
        <xdr:cNvSpPr>
          <a:spLocks noChangeAspect="1" noChangeArrowheads="1"/>
        </xdr:cNvSpPr>
      </xdr:nvSpPr>
      <xdr:spPr bwMode="auto">
        <a:xfrm>
          <a:off x="590550"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79"/>
    <xdr:sp macro="" textlink="">
      <xdr:nvSpPr>
        <xdr:cNvPr id="363" name="AutoShape 26" descr="File:">
          <a:hlinkClick xmlns:r="http://schemas.openxmlformats.org/officeDocument/2006/relationships" r:id="rId26"/>
          <a:extLst>
            <a:ext uri="{FF2B5EF4-FFF2-40B4-BE49-F238E27FC236}">
              <a16:creationId xmlns:a16="http://schemas.microsoft.com/office/drawing/2014/main" id="{D3EA5D70-6BDA-4BFE-B13E-9CFAD389C00C}"/>
            </a:ext>
          </a:extLst>
        </xdr:cNvPr>
        <xdr:cNvSpPr>
          <a:spLocks noChangeAspect="1" noChangeArrowheads="1"/>
        </xdr:cNvSpPr>
      </xdr:nvSpPr>
      <xdr:spPr bwMode="auto">
        <a:xfrm>
          <a:off x="590550"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79"/>
    <xdr:sp macro="" textlink="">
      <xdr:nvSpPr>
        <xdr:cNvPr id="364" name="AutoShape 27" descr="File:">
          <a:hlinkClick xmlns:r="http://schemas.openxmlformats.org/officeDocument/2006/relationships" r:id="rId27"/>
          <a:extLst>
            <a:ext uri="{FF2B5EF4-FFF2-40B4-BE49-F238E27FC236}">
              <a16:creationId xmlns:a16="http://schemas.microsoft.com/office/drawing/2014/main" id="{619B6D36-FD88-4777-8A17-CB4A59B2056B}"/>
            </a:ext>
          </a:extLst>
        </xdr:cNvPr>
        <xdr:cNvSpPr>
          <a:spLocks noChangeAspect="1" noChangeArrowheads="1"/>
        </xdr:cNvSpPr>
      </xdr:nvSpPr>
      <xdr:spPr bwMode="auto">
        <a:xfrm>
          <a:off x="590550" y="140017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4080"/>
    <xdr:sp macro="" textlink="">
      <xdr:nvSpPr>
        <xdr:cNvPr id="365" name="AutoShape 28" descr="File:">
          <a:hlinkClick xmlns:r="http://schemas.openxmlformats.org/officeDocument/2006/relationships" r:id="rId28"/>
          <a:extLst>
            <a:ext uri="{FF2B5EF4-FFF2-40B4-BE49-F238E27FC236}">
              <a16:creationId xmlns:a16="http://schemas.microsoft.com/office/drawing/2014/main" id="{493D0BC4-2ED8-433A-8E6E-AB50C38193FD}"/>
            </a:ext>
          </a:extLst>
        </xdr:cNvPr>
        <xdr:cNvSpPr>
          <a:spLocks noChangeAspect="1" noChangeArrowheads="1"/>
        </xdr:cNvSpPr>
      </xdr:nvSpPr>
      <xdr:spPr bwMode="auto">
        <a:xfrm>
          <a:off x="590550" y="140017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 name="AutoShape 1" descr="File:">
          <a:hlinkClick xmlns:r="http://schemas.openxmlformats.org/officeDocument/2006/relationships" r:id="rId1"/>
          <a:extLst>
            <a:ext uri="{FF2B5EF4-FFF2-40B4-BE49-F238E27FC236}">
              <a16:creationId xmlns:a16="http://schemas.microsoft.com/office/drawing/2014/main" id="{BDA181AF-0BAE-459C-8BD9-67D930F62431}"/>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3" name="AutoShape 2" descr="File:">
          <a:hlinkClick xmlns:r="http://schemas.openxmlformats.org/officeDocument/2006/relationships" r:id="rId2"/>
          <a:extLst>
            <a:ext uri="{FF2B5EF4-FFF2-40B4-BE49-F238E27FC236}">
              <a16:creationId xmlns:a16="http://schemas.microsoft.com/office/drawing/2014/main" id="{655D45E4-E820-4998-9AA8-5D93081DCED4}"/>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4" name="AutoShape 3" descr="File:">
          <a:hlinkClick xmlns:r="http://schemas.openxmlformats.org/officeDocument/2006/relationships" r:id="rId3"/>
          <a:extLst>
            <a:ext uri="{FF2B5EF4-FFF2-40B4-BE49-F238E27FC236}">
              <a16:creationId xmlns:a16="http://schemas.microsoft.com/office/drawing/2014/main" id="{F5D903B1-5C5C-4D74-8DA4-A11DA9B7E13F}"/>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5" name="AutoShape 4" descr="File:">
          <a:hlinkClick xmlns:r="http://schemas.openxmlformats.org/officeDocument/2006/relationships" r:id="rId4"/>
          <a:extLst>
            <a:ext uri="{FF2B5EF4-FFF2-40B4-BE49-F238E27FC236}">
              <a16:creationId xmlns:a16="http://schemas.microsoft.com/office/drawing/2014/main" id="{1F4258B7-7526-4491-8AA6-F446B300055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6" name="AutoShape 5" descr="File:">
          <a:hlinkClick xmlns:r="http://schemas.openxmlformats.org/officeDocument/2006/relationships" r:id="rId5"/>
          <a:extLst>
            <a:ext uri="{FF2B5EF4-FFF2-40B4-BE49-F238E27FC236}">
              <a16:creationId xmlns:a16="http://schemas.microsoft.com/office/drawing/2014/main" id="{A87D3BAF-A44F-41DF-AC00-4776F1425A2C}"/>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065"/>
    <xdr:sp macro="" textlink="">
      <xdr:nvSpPr>
        <xdr:cNvPr id="7" name="AutoShape 6" descr="File:">
          <a:hlinkClick xmlns:r="http://schemas.openxmlformats.org/officeDocument/2006/relationships" r:id="rId6"/>
          <a:extLst>
            <a:ext uri="{FF2B5EF4-FFF2-40B4-BE49-F238E27FC236}">
              <a16:creationId xmlns:a16="http://schemas.microsoft.com/office/drawing/2014/main" id="{D490A73A-FDDF-49D0-94CA-7FDC344EF36D}"/>
            </a:ext>
          </a:extLst>
        </xdr:cNvPr>
        <xdr:cNvSpPr>
          <a:spLocks noChangeAspect="1" noChangeArrowheads="1"/>
        </xdr:cNvSpPr>
      </xdr:nvSpPr>
      <xdr:spPr bwMode="auto">
        <a:xfrm>
          <a:off x="1456765" y="1243853"/>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5843"/>
    <xdr:sp macro="" textlink="">
      <xdr:nvSpPr>
        <xdr:cNvPr id="8" name="AutoShape 7" descr="File:">
          <a:hlinkClick xmlns:r="http://schemas.openxmlformats.org/officeDocument/2006/relationships" r:id="rId7"/>
          <a:extLst>
            <a:ext uri="{FF2B5EF4-FFF2-40B4-BE49-F238E27FC236}">
              <a16:creationId xmlns:a16="http://schemas.microsoft.com/office/drawing/2014/main" id="{32D52F33-2DC3-45D1-876B-B49BEFC0EBA5}"/>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5843"/>
    <xdr:sp macro="" textlink="">
      <xdr:nvSpPr>
        <xdr:cNvPr id="9" name="AutoShape 8" descr="File:">
          <a:hlinkClick xmlns:r="http://schemas.openxmlformats.org/officeDocument/2006/relationships" r:id="rId8"/>
          <a:extLst>
            <a:ext uri="{FF2B5EF4-FFF2-40B4-BE49-F238E27FC236}">
              <a16:creationId xmlns:a16="http://schemas.microsoft.com/office/drawing/2014/main" id="{EE38717E-756F-4928-A51D-4F2F3F63C7C3}"/>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10" name="AutoShape 9" descr="File:">
          <a:hlinkClick xmlns:r="http://schemas.openxmlformats.org/officeDocument/2006/relationships" r:id="rId9"/>
          <a:extLst>
            <a:ext uri="{FF2B5EF4-FFF2-40B4-BE49-F238E27FC236}">
              <a16:creationId xmlns:a16="http://schemas.microsoft.com/office/drawing/2014/main" id="{345A1583-70C3-402D-A52E-0E1F15D82639}"/>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11" name="AutoShape 10" descr="File:">
          <a:hlinkClick xmlns:r="http://schemas.openxmlformats.org/officeDocument/2006/relationships" r:id="rId10"/>
          <a:extLst>
            <a:ext uri="{FF2B5EF4-FFF2-40B4-BE49-F238E27FC236}">
              <a16:creationId xmlns:a16="http://schemas.microsoft.com/office/drawing/2014/main" id="{22B1D1F0-C063-422C-90B6-4A20C5139B96}"/>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12" name="AutoShape 11" descr="File:">
          <a:hlinkClick xmlns:r="http://schemas.openxmlformats.org/officeDocument/2006/relationships" r:id="rId11"/>
          <a:extLst>
            <a:ext uri="{FF2B5EF4-FFF2-40B4-BE49-F238E27FC236}">
              <a16:creationId xmlns:a16="http://schemas.microsoft.com/office/drawing/2014/main" id="{7BF095BB-BA91-4F8B-B13D-1045F6C61DAE}"/>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13" name="AutoShape 12" descr="File:">
          <a:hlinkClick xmlns:r="http://schemas.openxmlformats.org/officeDocument/2006/relationships" r:id="rId12"/>
          <a:extLst>
            <a:ext uri="{FF2B5EF4-FFF2-40B4-BE49-F238E27FC236}">
              <a16:creationId xmlns:a16="http://schemas.microsoft.com/office/drawing/2014/main" id="{447358A9-1660-4FE5-BF3A-9C2D64943010}"/>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5843"/>
    <xdr:sp macro="" textlink="">
      <xdr:nvSpPr>
        <xdr:cNvPr id="14" name="AutoShape 13" descr="File:">
          <a:hlinkClick xmlns:r="http://schemas.openxmlformats.org/officeDocument/2006/relationships" r:id="rId13"/>
          <a:extLst>
            <a:ext uri="{FF2B5EF4-FFF2-40B4-BE49-F238E27FC236}">
              <a16:creationId xmlns:a16="http://schemas.microsoft.com/office/drawing/2014/main" id="{99B3AE0A-B2A1-40FD-81BA-544E3D5BEE7C}"/>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15" name="AutoShape 14" descr="File:">
          <a:hlinkClick xmlns:r="http://schemas.openxmlformats.org/officeDocument/2006/relationships" r:id="rId14"/>
          <a:extLst>
            <a:ext uri="{FF2B5EF4-FFF2-40B4-BE49-F238E27FC236}">
              <a16:creationId xmlns:a16="http://schemas.microsoft.com/office/drawing/2014/main" id="{1AF59903-4DF6-4F04-AF6A-EEBC5C71921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5843"/>
    <xdr:sp macro="" textlink="">
      <xdr:nvSpPr>
        <xdr:cNvPr id="16" name="AutoShape 15" descr="File:">
          <a:hlinkClick xmlns:r="http://schemas.openxmlformats.org/officeDocument/2006/relationships" r:id="rId15"/>
          <a:extLst>
            <a:ext uri="{FF2B5EF4-FFF2-40B4-BE49-F238E27FC236}">
              <a16:creationId xmlns:a16="http://schemas.microsoft.com/office/drawing/2014/main" id="{A7FD4E51-F5ED-4F67-9F34-564A1036E354}"/>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17" name="AutoShape 16" descr="File:">
          <a:hlinkClick xmlns:r="http://schemas.openxmlformats.org/officeDocument/2006/relationships" r:id="rId16"/>
          <a:extLst>
            <a:ext uri="{FF2B5EF4-FFF2-40B4-BE49-F238E27FC236}">
              <a16:creationId xmlns:a16="http://schemas.microsoft.com/office/drawing/2014/main" id="{C7F17FFC-6128-40EC-A317-20E71130D4DC}"/>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18" name="AutoShape 17" descr="File:">
          <a:hlinkClick xmlns:r="http://schemas.openxmlformats.org/officeDocument/2006/relationships" r:id="rId17"/>
          <a:extLst>
            <a:ext uri="{FF2B5EF4-FFF2-40B4-BE49-F238E27FC236}">
              <a16:creationId xmlns:a16="http://schemas.microsoft.com/office/drawing/2014/main" id="{EB943581-5505-4D78-B86C-89F9E614D68B}"/>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19" name="AutoShape 18" descr="File:">
          <a:hlinkClick xmlns:r="http://schemas.openxmlformats.org/officeDocument/2006/relationships" r:id="rId18"/>
          <a:extLst>
            <a:ext uri="{FF2B5EF4-FFF2-40B4-BE49-F238E27FC236}">
              <a16:creationId xmlns:a16="http://schemas.microsoft.com/office/drawing/2014/main" id="{31DFF23F-E4C4-482A-944B-109EA5FCFDFE}"/>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0" name="AutoShape 19" descr="File:">
          <a:hlinkClick xmlns:r="http://schemas.openxmlformats.org/officeDocument/2006/relationships" r:id="rId19"/>
          <a:extLst>
            <a:ext uri="{FF2B5EF4-FFF2-40B4-BE49-F238E27FC236}">
              <a16:creationId xmlns:a16="http://schemas.microsoft.com/office/drawing/2014/main" id="{149ECBD1-B15C-4FDD-9769-9BA83866897C}"/>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5843"/>
    <xdr:sp macro="" textlink="">
      <xdr:nvSpPr>
        <xdr:cNvPr id="21" name="AutoShape 20" descr="File:">
          <a:hlinkClick xmlns:r="http://schemas.openxmlformats.org/officeDocument/2006/relationships" r:id="rId20"/>
          <a:extLst>
            <a:ext uri="{FF2B5EF4-FFF2-40B4-BE49-F238E27FC236}">
              <a16:creationId xmlns:a16="http://schemas.microsoft.com/office/drawing/2014/main" id="{EE5F6EEA-2B3A-4C08-A273-2BEFB626BB21}"/>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2" name="AutoShape 21" descr="File:">
          <a:hlinkClick xmlns:r="http://schemas.openxmlformats.org/officeDocument/2006/relationships" r:id="rId21"/>
          <a:extLst>
            <a:ext uri="{FF2B5EF4-FFF2-40B4-BE49-F238E27FC236}">
              <a16:creationId xmlns:a16="http://schemas.microsoft.com/office/drawing/2014/main" id="{98A4BD9E-5B7D-4D9D-BA23-6CB59CEC86E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3" name="AutoShape 22" descr="File:">
          <a:hlinkClick xmlns:r="http://schemas.openxmlformats.org/officeDocument/2006/relationships" r:id="rId22"/>
          <a:extLst>
            <a:ext uri="{FF2B5EF4-FFF2-40B4-BE49-F238E27FC236}">
              <a16:creationId xmlns:a16="http://schemas.microsoft.com/office/drawing/2014/main" id="{F9A3966B-B9D0-4248-8FF2-720B962AF003}"/>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4" name="AutoShape 23" descr="File:">
          <a:hlinkClick xmlns:r="http://schemas.openxmlformats.org/officeDocument/2006/relationships" r:id="rId23"/>
          <a:extLst>
            <a:ext uri="{FF2B5EF4-FFF2-40B4-BE49-F238E27FC236}">
              <a16:creationId xmlns:a16="http://schemas.microsoft.com/office/drawing/2014/main" id="{0843071D-FC93-481F-AEC2-547CB6607E1D}"/>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5" name="AutoShape 24" descr="File:">
          <a:hlinkClick xmlns:r="http://schemas.openxmlformats.org/officeDocument/2006/relationships" r:id="rId24"/>
          <a:extLst>
            <a:ext uri="{FF2B5EF4-FFF2-40B4-BE49-F238E27FC236}">
              <a16:creationId xmlns:a16="http://schemas.microsoft.com/office/drawing/2014/main" id="{3DA74B3C-754D-4E21-9D12-FB1C9F9CBDF7}"/>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6" name="AutoShape 25" descr="File:">
          <a:hlinkClick xmlns:r="http://schemas.openxmlformats.org/officeDocument/2006/relationships" r:id="rId25"/>
          <a:extLst>
            <a:ext uri="{FF2B5EF4-FFF2-40B4-BE49-F238E27FC236}">
              <a16:creationId xmlns:a16="http://schemas.microsoft.com/office/drawing/2014/main" id="{F6FFAAAA-7FE2-4C6A-835A-0DEBC2ACC0E1}"/>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7" name="AutoShape 26" descr="File:">
          <a:hlinkClick xmlns:r="http://schemas.openxmlformats.org/officeDocument/2006/relationships" r:id="rId26"/>
          <a:extLst>
            <a:ext uri="{FF2B5EF4-FFF2-40B4-BE49-F238E27FC236}">
              <a16:creationId xmlns:a16="http://schemas.microsoft.com/office/drawing/2014/main" id="{C314E041-9124-4390-9017-A2D3E18375E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8" name="AutoShape 27" descr="File:">
          <a:hlinkClick xmlns:r="http://schemas.openxmlformats.org/officeDocument/2006/relationships" r:id="rId27"/>
          <a:extLst>
            <a:ext uri="{FF2B5EF4-FFF2-40B4-BE49-F238E27FC236}">
              <a16:creationId xmlns:a16="http://schemas.microsoft.com/office/drawing/2014/main" id="{18588F38-1240-4E92-85C6-EC71272989A3}"/>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8223"/>
    <xdr:sp macro="" textlink="">
      <xdr:nvSpPr>
        <xdr:cNvPr id="29" name="AutoShape 28" descr="File:">
          <a:hlinkClick xmlns:r="http://schemas.openxmlformats.org/officeDocument/2006/relationships" r:id="rId28"/>
          <a:extLst>
            <a:ext uri="{FF2B5EF4-FFF2-40B4-BE49-F238E27FC236}">
              <a16:creationId xmlns:a16="http://schemas.microsoft.com/office/drawing/2014/main" id="{5A17A612-5CFB-4D40-8FEF-AC1C9E8944F0}"/>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4079"/>
    <xdr:sp macro="" textlink="">
      <xdr:nvSpPr>
        <xdr:cNvPr id="30" name="AutoShape 1" descr="File:">
          <a:hlinkClick xmlns:r="http://schemas.openxmlformats.org/officeDocument/2006/relationships" r:id="rId1"/>
          <a:extLst>
            <a:ext uri="{FF2B5EF4-FFF2-40B4-BE49-F238E27FC236}">
              <a16:creationId xmlns:a16="http://schemas.microsoft.com/office/drawing/2014/main" id="{3486E276-D77F-49D8-848C-C77F6F960BB9}"/>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4080"/>
    <xdr:sp macro="" textlink="">
      <xdr:nvSpPr>
        <xdr:cNvPr id="31" name="AutoShape 2" descr="File:">
          <a:hlinkClick xmlns:r="http://schemas.openxmlformats.org/officeDocument/2006/relationships" r:id="rId2"/>
          <a:extLst>
            <a:ext uri="{FF2B5EF4-FFF2-40B4-BE49-F238E27FC236}">
              <a16:creationId xmlns:a16="http://schemas.microsoft.com/office/drawing/2014/main" id="{A82BCAA0-BA58-4C3E-8411-CECB2DD56D04}"/>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4080"/>
    <xdr:sp macro="" textlink="">
      <xdr:nvSpPr>
        <xdr:cNvPr id="32" name="AutoShape 3" descr="File:">
          <a:hlinkClick xmlns:r="http://schemas.openxmlformats.org/officeDocument/2006/relationships" r:id="rId3"/>
          <a:extLst>
            <a:ext uri="{FF2B5EF4-FFF2-40B4-BE49-F238E27FC236}">
              <a16:creationId xmlns:a16="http://schemas.microsoft.com/office/drawing/2014/main" id="{CD0B30FE-4E2B-4B5D-8D5C-0BA909DEC4F0}"/>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4079"/>
    <xdr:sp macro="" textlink="">
      <xdr:nvSpPr>
        <xdr:cNvPr id="33" name="AutoShape 4" descr="File:">
          <a:hlinkClick xmlns:r="http://schemas.openxmlformats.org/officeDocument/2006/relationships" r:id="rId4"/>
          <a:extLst>
            <a:ext uri="{FF2B5EF4-FFF2-40B4-BE49-F238E27FC236}">
              <a16:creationId xmlns:a16="http://schemas.microsoft.com/office/drawing/2014/main" id="{D3914A9C-FD49-4B4C-A8DE-FD45CFD74864}"/>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4080"/>
    <xdr:sp macro="" textlink="">
      <xdr:nvSpPr>
        <xdr:cNvPr id="34" name="AutoShape 5" descr="File:">
          <a:hlinkClick xmlns:r="http://schemas.openxmlformats.org/officeDocument/2006/relationships" r:id="rId5"/>
          <a:extLst>
            <a:ext uri="{FF2B5EF4-FFF2-40B4-BE49-F238E27FC236}">
              <a16:creationId xmlns:a16="http://schemas.microsoft.com/office/drawing/2014/main" id="{F4140EF6-38DF-47CE-AF9C-ACAF95524A7D}"/>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295274"/>
    <xdr:sp macro="" textlink="">
      <xdr:nvSpPr>
        <xdr:cNvPr id="35" name="AutoShape 6" descr="File:">
          <a:hlinkClick xmlns:r="http://schemas.openxmlformats.org/officeDocument/2006/relationships" r:id="rId6"/>
          <a:extLst>
            <a:ext uri="{FF2B5EF4-FFF2-40B4-BE49-F238E27FC236}">
              <a16:creationId xmlns:a16="http://schemas.microsoft.com/office/drawing/2014/main" id="{136D32A1-4DA1-437D-A4ED-C5F0A61FC18A}"/>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482"/>
    <xdr:sp macro="" textlink="">
      <xdr:nvSpPr>
        <xdr:cNvPr id="36" name="AutoShape 7" descr="File:">
          <a:hlinkClick xmlns:r="http://schemas.openxmlformats.org/officeDocument/2006/relationships" r:id="rId7"/>
          <a:extLst>
            <a:ext uri="{FF2B5EF4-FFF2-40B4-BE49-F238E27FC236}">
              <a16:creationId xmlns:a16="http://schemas.microsoft.com/office/drawing/2014/main" id="{26E1B0CE-D1D1-4B44-8ECA-B2840D421795}"/>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482"/>
    <xdr:sp macro="" textlink="">
      <xdr:nvSpPr>
        <xdr:cNvPr id="37" name="AutoShape 8" descr="File:">
          <a:hlinkClick xmlns:r="http://schemas.openxmlformats.org/officeDocument/2006/relationships" r:id="rId8"/>
          <a:extLst>
            <a:ext uri="{FF2B5EF4-FFF2-40B4-BE49-F238E27FC236}">
              <a16:creationId xmlns:a16="http://schemas.microsoft.com/office/drawing/2014/main" id="{EDD3403A-1BDA-4C4E-9512-3E8EA2945077}"/>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481"/>
    <xdr:sp macro="" textlink="">
      <xdr:nvSpPr>
        <xdr:cNvPr id="38" name="AutoShape 9" descr="File:">
          <a:hlinkClick xmlns:r="http://schemas.openxmlformats.org/officeDocument/2006/relationships" r:id="rId9"/>
          <a:extLst>
            <a:ext uri="{FF2B5EF4-FFF2-40B4-BE49-F238E27FC236}">
              <a16:creationId xmlns:a16="http://schemas.microsoft.com/office/drawing/2014/main" id="{D8E7E98D-E77A-460A-A10C-0EF23EDE4AD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480"/>
    <xdr:sp macro="" textlink="">
      <xdr:nvSpPr>
        <xdr:cNvPr id="39" name="AutoShape 10" descr="File:">
          <a:hlinkClick xmlns:r="http://schemas.openxmlformats.org/officeDocument/2006/relationships" r:id="rId10"/>
          <a:extLst>
            <a:ext uri="{FF2B5EF4-FFF2-40B4-BE49-F238E27FC236}">
              <a16:creationId xmlns:a16="http://schemas.microsoft.com/office/drawing/2014/main" id="{4520B0BE-ADE2-4090-8ED2-57B665462AD6}"/>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481"/>
    <xdr:sp macro="" textlink="">
      <xdr:nvSpPr>
        <xdr:cNvPr id="40" name="AutoShape 11" descr="File:">
          <a:hlinkClick xmlns:r="http://schemas.openxmlformats.org/officeDocument/2006/relationships" r:id="rId11"/>
          <a:extLst>
            <a:ext uri="{FF2B5EF4-FFF2-40B4-BE49-F238E27FC236}">
              <a16:creationId xmlns:a16="http://schemas.microsoft.com/office/drawing/2014/main" id="{5076FF0E-4500-452B-A3E5-1DA527CB8766}"/>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480"/>
    <xdr:sp macro="" textlink="">
      <xdr:nvSpPr>
        <xdr:cNvPr id="41" name="AutoShape 12" descr="File:">
          <a:hlinkClick xmlns:r="http://schemas.openxmlformats.org/officeDocument/2006/relationships" r:id="rId12"/>
          <a:extLst>
            <a:ext uri="{FF2B5EF4-FFF2-40B4-BE49-F238E27FC236}">
              <a16:creationId xmlns:a16="http://schemas.microsoft.com/office/drawing/2014/main" id="{ABF1C1B1-0B34-47CB-8FD1-7B6B58786062}"/>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482"/>
    <xdr:sp macro="" textlink="">
      <xdr:nvSpPr>
        <xdr:cNvPr id="42" name="AutoShape 13" descr="File:">
          <a:hlinkClick xmlns:r="http://schemas.openxmlformats.org/officeDocument/2006/relationships" r:id="rId13"/>
          <a:extLst>
            <a:ext uri="{FF2B5EF4-FFF2-40B4-BE49-F238E27FC236}">
              <a16:creationId xmlns:a16="http://schemas.microsoft.com/office/drawing/2014/main" id="{39919861-1A59-4278-B49B-043C9B695D3C}"/>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86</xdr:row>
      <xdr:rowOff>0</xdr:rowOff>
    </xdr:from>
    <xdr:ext cx="304800" cy="306481"/>
    <xdr:sp macro="" textlink="">
      <xdr:nvSpPr>
        <xdr:cNvPr id="43" name="AutoShape 14" descr="File:">
          <a:hlinkClick xmlns:r="http://schemas.openxmlformats.org/officeDocument/2006/relationships" r:id="rId14"/>
          <a:extLst>
            <a:ext uri="{FF2B5EF4-FFF2-40B4-BE49-F238E27FC236}">
              <a16:creationId xmlns:a16="http://schemas.microsoft.com/office/drawing/2014/main" id="{D8931B36-DBF8-4096-BE86-67D1872C3BF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58" name="AutoShape 1" descr="File:">
          <a:hlinkClick xmlns:r="http://schemas.openxmlformats.org/officeDocument/2006/relationships" r:id="rId1"/>
          <a:extLst>
            <a:ext uri="{FF2B5EF4-FFF2-40B4-BE49-F238E27FC236}">
              <a16:creationId xmlns:a16="http://schemas.microsoft.com/office/drawing/2014/main" id="{B3ED6FCA-8BA8-4792-9B2D-A9B70F3983F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59" name="AutoShape 2" descr="File:">
          <a:hlinkClick xmlns:r="http://schemas.openxmlformats.org/officeDocument/2006/relationships" r:id="rId2"/>
          <a:extLst>
            <a:ext uri="{FF2B5EF4-FFF2-40B4-BE49-F238E27FC236}">
              <a16:creationId xmlns:a16="http://schemas.microsoft.com/office/drawing/2014/main" id="{DB8F4780-B502-40C2-99C2-A36CECA1B629}"/>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60" name="AutoShape 3" descr="File:">
          <a:hlinkClick xmlns:r="http://schemas.openxmlformats.org/officeDocument/2006/relationships" r:id="rId3"/>
          <a:extLst>
            <a:ext uri="{FF2B5EF4-FFF2-40B4-BE49-F238E27FC236}">
              <a16:creationId xmlns:a16="http://schemas.microsoft.com/office/drawing/2014/main" id="{DBFECD75-76BA-4D3F-B348-8571408DC75B}"/>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61" name="AutoShape 4" descr="File:">
          <a:hlinkClick xmlns:r="http://schemas.openxmlformats.org/officeDocument/2006/relationships" r:id="rId4"/>
          <a:extLst>
            <a:ext uri="{FF2B5EF4-FFF2-40B4-BE49-F238E27FC236}">
              <a16:creationId xmlns:a16="http://schemas.microsoft.com/office/drawing/2014/main" id="{4BF72846-A954-425A-B5E5-7B86E317E8A7}"/>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62" name="AutoShape 5" descr="File:">
          <a:hlinkClick xmlns:r="http://schemas.openxmlformats.org/officeDocument/2006/relationships" r:id="rId5"/>
          <a:extLst>
            <a:ext uri="{FF2B5EF4-FFF2-40B4-BE49-F238E27FC236}">
              <a16:creationId xmlns:a16="http://schemas.microsoft.com/office/drawing/2014/main" id="{D1FBC592-D30B-440F-A4B3-0EE35669BB11}"/>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2893"/>
    <xdr:sp macro="" textlink="">
      <xdr:nvSpPr>
        <xdr:cNvPr id="63" name="AutoShape 6" descr="File:">
          <a:hlinkClick xmlns:r="http://schemas.openxmlformats.org/officeDocument/2006/relationships" r:id="rId6"/>
          <a:extLst>
            <a:ext uri="{FF2B5EF4-FFF2-40B4-BE49-F238E27FC236}">
              <a16:creationId xmlns:a16="http://schemas.microsoft.com/office/drawing/2014/main" id="{18BBFA40-CA08-44FA-A1F6-983C7A4971EF}"/>
            </a:ext>
          </a:extLst>
        </xdr:cNvPr>
        <xdr:cNvSpPr>
          <a:spLocks noChangeAspect="1" noChangeArrowheads="1"/>
        </xdr:cNvSpPr>
      </xdr:nvSpPr>
      <xdr:spPr bwMode="auto">
        <a:xfrm>
          <a:off x="1456765" y="1243853"/>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2671"/>
    <xdr:sp macro="" textlink="">
      <xdr:nvSpPr>
        <xdr:cNvPr id="128" name="AutoShape 7" descr="File:">
          <a:hlinkClick xmlns:r="http://schemas.openxmlformats.org/officeDocument/2006/relationships" r:id="rId7"/>
          <a:extLst>
            <a:ext uri="{FF2B5EF4-FFF2-40B4-BE49-F238E27FC236}">
              <a16:creationId xmlns:a16="http://schemas.microsoft.com/office/drawing/2014/main" id="{F1C38FC6-5F49-44B3-8980-394BC27CF339}"/>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2671"/>
    <xdr:sp macro="" textlink="">
      <xdr:nvSpPr>
        <xdr:cNvPr id="129" name="AutoShape 8" descr="File:">
          <a:hlinkClick xmlns:r="http://schemas.openxmlformats.org/officeDocument/2006/relationships" r:id="rId8"/>
          <a:extLst>
            <a:ext uri="{FF2B5EF4-FFF2-40B4-BE49-F238E27FC236}">
              <a16:creationId xmlns:a16="http://schemas.microsoft.com/office/drawing/2014/main" id="{6F28251E-BEB7-433D-8B6D-D79B3B016737}"/>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30" name="AutoShape 9" descr="File:">
          <a:hlinkClick xmlns:r="http://schemas.openxmlformats.org/officeDocument/2006/relationships" r:id="rId9"/>
          <a:extLst>
            <a:ext uri="{FF2B5EF4-FFF2-40B4-BE49-F238E27FC236}">
              <a16:creationId xmlns:a16="http://schemas.microsoft.com/office/drawing/2014/main" id="{13A28035-7945-4A7F-B9C8-1A3005BAF576}"/>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31" name="AutoShape 10" descr="File:">
          <a:hlinkClick xmlns:r="http://schemas.openxmlformats.org/officeDocument/2006/relationships" r:id="rId10"/>
          <a:extLst>
            <a:ext uri="{FF2B5EF4-FFF2-40B4-BE49-F238E27FC236}">
              <a16:creationId xmlns:a16="http://schemas.microsoft.com/office/drawing/2014/main" id="{65A40D02-4599-4AED-B81A-62C1B4BDA6E9}"/>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32" name="AutoShape 11" descr="File:">
          <a:hlinkClick xmlns:r="http://schemas.openxmlformats.org/officeDocument/2006/relationships" r:id="rId11"/>
          <a:extLst>
            <a:ext uri="{FF2B5EF4-FFF2-40B4-BE49-F238E27FC236}">
              <a16:creationId xmlns:a16="http://schemas.microsoft.com/office/drawing/2014/main" id="{09228DC6-61EC-4C69-8761-D7C7A523ACBB}"/>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33" name="AutoShape 12" descr="File:">
          <a:hlinkClick xmlns:r="http://schemas.openxmlformats.org/officeDocument/2006/relationships" r:id="rId12"/>
          <a:extLst>
            <a:ext uri="{FF2B5EF4-FFF2-40B4-BE49-F238E27FC236}">
              <a16:creationId xmlns:a16="http://schemas.microsoft.com/office/drawing/2014/main" id="{CBD71626-7E71-48F1-A704-7352104C8297}"/>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2671"/>
    <xdr:sp macro="" textlink="">
      <xdr:nvSpPr>
        <xdr:cNvPr id="134" name="AutoShape 13" descr="File:">
          <a:hlinkClick xmlns:r="http://schemas.openxmlformats.org/officeDocument/2006/relationships" r:id="rId13"/>
          <a:extLst>
            <a:ext uri="{FF2B5EF4-FFF2-40B4-BE49-F238E27FC236}">
              <a16:creationId xmlns:a16="http://schemas.microsoft.com/office/drawing/2014/main" id="{DD438706-29C5-4534-BAC2-86510572016F}"/>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35" name="AutoShape 14" descr="File:">
          <a:hlinkClick xmlns:r="http://schemas.openxmlformats.org/officeDocument/2006/relationships" r:id="rId14"/>
          <a:extLst>
            <a:ext uri="{FF2B5EF4-FFF2-40B4-BE49-F238E27FC236}">
              <a16:creationId xmlns:a16="http://schemas.microsoft.com/office/drawing/2014/main" id="{9DDE8200-C360-4E10-BB97-DD6258ACC9CD}"/>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2671"/>
    <xdr:sp macro="" textlink="">
      <xdr:nvSpPr>
        <xdr:cNvPr id="136" name="AutoShape 15" descr="File:">
          <a:hlinkClick xmlns:r="http://schemas.openxmlformats.org/officeDocument/2006/relationships" r:id="rId15"/>
          <a:extLst>
            <a:ext uri="{FF2B5EF4-FFF2-40B4-BE49-F238E27FC236}">
              <a16:creationId xmlns:a16="http://schemas.microsoft.com/office/drawing/2014/main" id="{0B2EF6CF-06D2-42BC-A072-21B889E981C0}"/>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37" name="AutoShape 16" descr="File:">
          <a:hlinkClick xmlns:r="http://schemas.openxmlformats.org/officeDocument/2006/relationships" r:id="rId16"/>
          <a:extLst>
            <a:ext uri="{FF2B5EF4-FFF2-40B4-BE49-F238E27FC236}">
              <a16:creationId xmlns:a16="http://schemas.microsoft.com/office/drawing/2014/main" id="{93329DC8-E938-4E80-8DAD-CAAF76153C93}"/>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38" name="AutoShape 17" descr="File:">
          <a:hlinkClick xmlns:r="http://schemas.openxmlformats.org/officeDocument/2006/relationships" r:id="rId17"/>
          <a:extLst>
            <a:ext uri="{FF2B5EF4-FFF2-40B4-BE49-F238E27FC236}">
              <a16:creationId xmlns:a16="http://schemas.microsoft.com/office/drawing/2014/main" id="{A3078BA7-8175-4FD9-B926-94FD3991BEE7}"/>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39" name="AutoShape 18" descr="File:">
          <a:hlinkClick xmlns:r="http://schemas.openxmlformats.org/officeDocument/2006/relationships" r:id="rId18"/>
          <a:extLst>
            <a:ext uri="{FF2B5EF4-FFF2-40B4-BE49-F238E27FC236}">
              <a16:creationId xmlns:a16="http://schemas.microsoft.com/office/drawing/2014/main" id="{97141135-174B-4029-AEA6-CA7C6DC83065}"/>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0" name="AutoShape 19" descr="File:">
          <a:hlinkClick xmlns:r="http://schemas.openxmlformats.org/officeDocument/2006/relationships" r:id="rId19"/>
          <a:extLst>
            <a:ext uri="{FF2B5EF4-FFF2-40B4-BE49-F238E27FC236}">
              <a16:creationId xmlns:a16="http://schemas.microsoft.com/office/drawing/2014/main" id="{26676DE4-21C7-41F1-A533-2ABE388B6E9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2671"/>
    <xdr:sp macro="" textlink="">
      <xdr:nvSpPr>
        <xdr:cNvPr id="141" name="AutoShape 20" descr="File:">
          <a:hlinkClick xmlns:r="http://schemas.openxmlformats.org/officeDocument/2006/relationships" r:id="rId20"/>
          <a:extLst>
            <a:ext uri="{FF2B5EF4-FFF2-40B4-BE49-F238E27FC236}">
              <a16:creationId xmlns:a16="http://schemas.microsoft.com/office/drawing/2014/main" id="{A36131BF-FA9F-491F-9157-1CA5901A6798}"/>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2" name="AutoShape 21" descr="File:">
          <a:hlinkClick xmlns:r="http://schemas.openxmlformats.org/officeDocument/2006/relationships" r:id="rId21"/>
          <a:extLst>
            <a:ext uri="{FF2B5EF4-FFF2-40B4-BE49-F238E27FC236}">
              <a16:creationId xmlns:a16="http://schemas.microsoft.com/office/drawing/2014/main" id="{66709768-28B2-4724-BACE-D138642E2EF3}"/>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3" name="AutoShape 22" descr="File:">
          <a:hlinkClick xmlns:r="http://schemas.openxmlformats.org/officeDocument/2006/relationships" r:id="rId22"/>
          <a:extLst>
            <a:ext uri="{FF2B5EF4-FFF2-40B4-BE49-F238E27FC236}">
              <a16:creationId xmlns:a16="http://schemas.microsoft.com/office/drawing/2014/main" id="{55611B1D-0C23-4431-AA59-4900151A559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4" name="AutoShape 23" descr="File:">
          <a:hlinkClick xmlns:r="http://schemas.openxmlformats.org/officeDocument/2006/relationships" r:id="rId23"/>
          <a:extLst>
            <a:ext uri="{FF2B5EF4-FFF2-40B4-BE49-F238E27FC236}">
              <a16:creationId xmlns:a16="http://schemas.microsoft.com/office/drawing/2014/main" id="{85432942-0C21-4C78-A716-E4FDED3F43E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5" name="AutoShape 24" descr="File:">
          <a:hlinkClick xmlns:r="http://schemas.openxmlformats.org/officeDocument/2006/relationships" r:id="rId24"/>
          <a:extLst>
            <a:ext uri="{FF2B5EF4-FFF2-40B4-BE49-F238E27FC236}">
              <a16:creationId xmlns:a16="http://schemas.microsoft.com/office/drawing/2014/main" id="{F379DFE6-FC32-48B5-9EA4-1D4B93EF3EC8}"/>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6" name="AutoShape 25" descr="File:">
          <a:hlinkClick xmlns:r="http://schemas.openxmlformats.org/officeDocument/2006/relationships" r:id="rId25"/>
          <a:extLst>
            <a:ext uri="{FF2B5EF4-FFF2-40B4-BE49-F238E27FC236}">
              <a16:creationId xmlns:a16="http://schemas.microsoft.com/office/drawing/2014/main" id="{729586C5-FEC7-469E-8FEA-A158EB4EDFB8}"/>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7" name="AutoShape 26" descr="File:">
          <a:hlinkClick xmlns:r="http://schemas.openxmlformats.org/officeDocument/2006/relationships" r:id="rId26"/>
          <a:extLst>
            <a:ext uri="{FF2B5EF4-FFF2-40B4-BE49-F238E27FC236}">
              <a16:creationId xmlns:a16="http://schemas.microsoft.com/office/drawing/2014/main" id="{73BB1FD6-95D5-4983-88A4-C3C261D7356D}"/>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8" name="AutoShape 27" descr="File:">
          <a:hlinkClick xmlns:r="http://schemas.openxmlformats.org/officeDocument/2006/relationships" r:id="rId27"/>
          <a:extLst>
            <a:ext uri="{FF2B5EF4-FFF2-40B4-BE49-F238E27FC236}">
              <a16:creationId xmlns:a16="http://schemas.microsoft.com/office/drawing/2014/main" id="{F4AFF08A-0798-4601-9E5A-0723547C828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8226"/>
    <xdr:sp macro="" textlink="">
      <xdr:nvSpPr>
        <xdr:cNvPr id="149" name="AutoShape 28" descr="File:">
          <a:hlinkClick xmlns:r="http://schemas.openxmlformats.org/officeDocument/2006/relationships" r:id="rId28"/>
          <a:extLst>
            <a:ext uri="{FF2B5EF4-FFF2-40B4-BE49-F238E27FC236}">
              <a16:creationId xmlns:a16="http://schemas.microsoft.com/office/drawing/2014/main" id="{C1E6C617-ED14-4E92-B1C5-21B832F54C0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79"/>
    <xdr:sp macro="" textlink="">
      <xdr:nvSpPr>
        <xdr:cNvPr id="150" name="AutoShape 1" descr="File:">
          <a:hlinkClick xmlns:r="http://schemas.openxmlformats.org/officeDocument/2006/relationships" r:id="rId1"/>
          <a:extLst>
            <a:ext uri="{FF2B5EF4-FFF2-40B4-BE49-F238E27FC236}">
              <a16:creationId xmlns:a16="http://schemas.microsoft.com/office/drawing/2014/main" id="{29ADEF91-2F02-4C44-BB39-09E1C55C40CC}"/>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80"/>
    <xdr:sp macro="" textlink="">
      <xdr:nvSpPr>
        <xdr:cNvPr id="151" name="AutoShape 2" descr="File:">
          <a:hlinkClick xmlns:r="http://schemas.openxmlformats.org/officeDocument/2006/relationships" r:id="rId2"/>
          <a:extLst>
            <a:ext uri="{FF2B5EF4-FFF2-40B4-BE49-F238E27FC236}">
              <a16:creationId xmlns:a16="http://schemas.microsoft.com/office/drawing/2014/main" id="{67138DE9-A0AE-4808-A71C-275FED8350F4}"/>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80"/>
    <xdr:sp macro="" textlink="">
      <xdr:nvSpPr>
        <xdr:cNvPr id="152" name="AutoShape 3" descr="File:">
          <a:hlinkClick xmlns:r="http://schemas.openxmlformats.org/officeDocument/2006/relationships" r:id="rId3"/>
          <a:extLst>
            <a:ext uri="{FF2B5EF4-FFF2-40B4-BE49-F238E27FC236}">
              <a16:creationId xmlns:a16="http://schemas.microsoft.com/office/drawing/2014/main" id="{5E259453-C08C-4462-87AC-8AD24E205E40}"/>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79"/>
    <xdr:sp macro="" textlink="">
      <xdr:nvSpPr>
        <xdr:cNvPr id="153" name="AutoShape 4" descr="File:">
          <a:hlinkClick xmlns:r="http://schemas.openxmlformats.org/officeDocument/2006/relationships" r:id="rId4"/>
          <a:extLst>
            <a:ext uri="{FF2B5EF4-FFF2-40B4-BE49-F238E27FC236}">
              <a16:creationId xmlns:a16="http://schemas.microsoft.com/office/drawing/2014/main" id="{FFC72859-21FA-4041-8A88-A4DF09BFDBFD}"/>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80"/>
    <xdr:sp macro="" textlink="">
      <xdr:nvSpPr>
        <xdr:cNvPr id="154" name="AutoShape 5" descr="File:">
          <a:hlinkClick xmlns:r="http://schemas.openxmlformats.org/officeDocument/2006/relationships" r:id="rId5"/>
          <a:extLst>
            <a:ext uri="{FF2B5EF4-FFF2-40B4-BE49-F238E27FC236}">
              <a16:creationId xmlns:a16="http://schemas.microsoft.com/office/drawing/2014/main" id="{3FE025CD-AEB8-4B8F-9AF6-E0D7FA570CCC}"/>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295274"/>
    <xdr:sp macro="" textlink="">
      <xdr:nvSpPr>
        <xdr:cNvPr id="155" name="AutoShape 6" descr="File:">
          <a:hlinkClick xmlns:r="http://schemas.openxmlformats.org/officeDocument/2006/relationships" r:id="rId6"/>
          <a:extLst>
            <a:ext uri="{FF2B5EF4-FFF2-40B4-BE49-F238E27FC236}">
              <a16:creationId xmlns:a16="http://schemas.microsoft.com/office/drawing/2014/main" id="{0A6E8E5B-118C-4CE8-BBF3-8CC74880D177}"/>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2"/>
    <xdr:sp macro="" textlink="">
      <xdr:nvSpPr>
        <xdr:cNvPr id="156" name="AutoShape 7" descr="File:">
          <a:hlinkClick xmlns:r="http://schemas.openxmlformats.org/officeDocument/2006/relationships" r:id="rId7"/>
          <a:extLst>
            <a:ext uri="{FF2B5EF4-FFF2-40B4-BE49-F238E27FC236}">
              <a16:creationId xmlns:a16="http://schemas.microsoft.com/office/drawing/2014/main" id="{7E498347-C4D7-47D7-95A7-E9FF953151C8}"/>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2"/>
    <xdr:sp macro="" textlink="">
      <xdr:nvSpPr>
        <xdr:cNvPr id="157" name="AutoShape 8" descr="File:">
          <a:hlinkClick xmlns:r="http://schemas.openxmlformats.org/officeDocument/2006/relationships" r:id="rId8"/>
          <a:extLst>
            <a:ext uri="{FF2B5EF4-FFF2-40B4-BE49-F238E27FC236}">
              <a16:creationId xmlns:a16="http://schemas.microsoft.com/office/drawing/2014/main" id="{7258303A-F99C-48C7-8A3F-2E3696C7FCC7}"/>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1"/>
    <xdr:sp macro="" textlink="">
      <xdr:nvSpPr>
        <xdr:cNvPr id="158" name="AutoShape 9" descr="File:">
          <a:hlinkClick xmlns:r="http://schemas.openxmlformats.org/officeDocument/2006/relationships" r:id="rId9"/>
          <a:extLst>
            <a:ext uri="{FF2B5EF4-FFF2-40B4-BE49-F238E27FC236}">
              <a16:creationId xmlns:a16="http://schemas.microsoft.com/office/drawing/2014/main" id="{AA795BB0-2377-4ECA-88FE-141ED472EFC3}"/>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0"/>
    <xdr:sp macro="" textlink="">
      <xdr:nvSpPr>
        <xdr:cNvPr id="159" name="AutoShape 10" descr="File:">
          <a:hlinkClick xmlns:r="http://schemas.openxmlformats.org/officeDocument/2006/relationships" r:id="rId10"/>
          <a:extLst>
            <a:ext uri="{FF2B5EF4-FFF2-40B4-BE49-F238E27FC236}">
              <a16:creationId xmlns:a16="http://schemas.microsoft.com/office/drawing/2014/main" id="{98D38572-1608-4E1D-8EA2-3466E2B5AB92}"/>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1"/>
    <xdr:sp macro="" textlink="">
      <xdr:nvSpPr>
        <xdr:cNvPr id="160" name="AutoShape 11" descr="File:">
          <a:hlinkClick xmlns:r="http://schemas.openxmlformats.org/officeDocument/2006/relationships" r:id="rId11"/>
          <a:extLst>
            <a:ext uri="{FF2B5EF4-FFF2-40B4-BE49-F238E27FC236}">
              <a16:creationId xmlns:a16="http://schemas.microsoft.com/office/drawing/2014/main" id="{F2492EEC-8463-4C83-B1C0-AE29A79137D1}"/>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0"/>
    <xdr:sp macro="" textlink="">
      <xdr:nvSpPr>
        <xdr:cNvPr id="161" name="AutoShape 12" descr="File:">
          <a:hlinkClick xmlns:r="http://schemas.openxmlformats.org/officeDocument/2006/relationships" r:id="rId12"/>
          <a:extLst>
            <a:ext uri="{FF2B5EF4-FFF2-40B4-BE49-F238E27FC236}">
              <a16:creationId xmlns:a16="http://schemas.microsoft.com/office/drawing/2014/main" id="{1A25F38E-B539-42CB-940C-5FE806DB9EA8}"/>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2"/>
    <xdr:sp macro="" textlink="">
      <xdr:nvSpPr>
        <xdr:cNvPr id="162" name="AutoShape 13" descr="File:">
          <a:hlinkClick xmlns:r="http://schemas.openxmlformats.org/officeDocument/2006/relationships" r:id="rId13"/>
          <a:extLst>
            <a:ext uri="{FF2B5EF4-FFF2-40B4-BE49-F238E27FC236}">
              <a16:creationId xmlns:a16="http://schemas.microsoft.com/office/drawing/2014/main" id="{80650294-334F-414A-967C-56C775F01D67}"/>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1"/>
    <xdr:sp macro="" textlink="">
      <xdr:nvSpPr>
        <xdr:cNvPr id="163" name="AutoShape 14" descr="File:">
          <a:hlinkClick xmlns:r="http://schemas.openxmlformats.org/officeDocument/2006/relationships" r:id="rId14"/>
          <a:extLst>
            <a:ext uri="{FF2B5EF4-FFF2-40B4-BE49-F238E27FC236}">
              <a16:creationId xmlns:a16="http://schemas.microsoft.com/office/drawing/2014/main" id="{C2699962-FC1A-44E9-B6A8-568814EE969F}"/>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2"/>
    <xdr:sp macro="" textlink="">
      <xdr:nvSpPr>
        <xdr:cNvPr id="164" name="AutoShape 15" descr="File:">
          <a:hlinkClick xmlns:r="http://schemas.openxmlformats.org/officeDocument/2006/relationships" r:id="rId15"/>
          <a:extLst>
            <a:ext uri="{FF2B5EF4-FFF2-40B4-BE49-F238E27FC236}">
              <a16:creationId xmlns:a16="http://schemas.microsoft.com/office/drawing/2014/main" id="{B04DF623-0275-45B8-8B81-71BD946E3B51}"/>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1"/>
    <xdr:sp macro="" textlink="">
      <xdr:nvSpPr>
        <xdr:cNvPr id="165" name="AutoShape 16" descr="File:">
          <a:hlinkClick xmlns:r="http://schemas.openxmlformats.org/officeDocument/2006/relationships" r:id="rId16"/>
          <a:extLst>
            <a:ext uri="{FF2B5EF4-FFF2-40B4-BE49-F238E27FC236}">
              <a16:creationId xmlns:a16="http://schemas.microsoft.com/office/drawing/2014/main" id="{FF51005C-6FA6-4B53-BAA3-5EFFAB51A910}"/>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1"/>
    <xdr:sp macro="" textlink="">
      <xdr:nvSpPr>
        <xdr:cNvPr id="166" name="AutoShape 17" descr="File:">
          <a:hlinkClick xmlns:r="http://schemas.openxmlformats.org/officeDocument/2006/relationships" r:id="rId17"/>
          <a:extLst>
            <a:ext uri="{FF2B5EF4-FFF2-40B4-BE49-F238E27FC236}">
              <a16:creationId xmlns:a16="http://schemas.microsoft.com/office/drawing/2014/main" id="{0303E726-581C-4D0B-8D2F-F11240B540C7}"/>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0"/>
    <xdr:sp macro="" textlink="">
      <xdr:nvSpPr>
        <xdr:cNvPr id="167" name="AutoShape 18" descr="File:">
          <a:hlinkClick xmlns:r="http://schemas.openxmlformats.org/officeDocument/2006/relationships" r:id="rId18"/>
          <a:extLst>
            <a:ext uri="{FF2B5EF4-FFF2-40B4-BE49-F238E27FC236}">
              <a16:creationId xmlns:a16="http://schemas.microsoft.com/office/drawing/2014/main" id="{790B719A-4282-4A36-8181-3F4580A7AEFE}"/>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1"/>
    <xdr:sp macro="" textlink="">
      <xdr:nvSpPr>
        <xdr:cNvPr id="168" name="AutoShape 19" descr="File:">
          <a:hlinkClick xmlns:r="http://schemas.openxmlformats.org/officeDocument/2006/relationships" r:id="rId19"/>
          <a:extLst>
            <a:ext uri="{FF2B5EF4-FFF2-40B4-BE49-F238E27FC236}">
              <a16:creationId xmlns:a16="http://schemas.microsoft.com/office/drawing/2014/main" id="{BE119329-1E68-471D-89B8-06588E4BC8C8}"/>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2"/>
    <xdr:sp macro="" textlink="">
      <xdr:nvSpPr>
        <xdr:cNvPr id="169" name="AutoShape 20" descr="File:">
          <a:hlinkClick xmlns:r="http://schemas.openxmlformats.org/officeDocument/2006/relationships" r:id="rId20"/>
          <a:extLst>
            <a:ext uri="{FF2B5EF4-FFF2-40B4-BE49-F238E27FC236}">
              <a16:creationId xmlns:a16="http://schemas.microsoft.com/office/drawing/2014/main" id="{02448FCF-9A5A-40CB-B986-926E8D49BFA5}"/>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79"/>
    <xdr:sp macro="" textlink="">
      <xdr:nvSpPr>
        <xdr:cNvPr id="198" name="AutoShape 21" descr="File:">
          <a:hlinkClick xmlns:r="http://schemas.openxmlformats.org/officeDocument/2006/relationships" r:id="rId21"/>
          <a:extLst>
            <a:ext uri="{FF2B5EF4-FFF2-40B4-BE49-F238E27FC236}">
              <a16:creationId xmlns:a16="http://schemas.microsoft.com/office/drawing/2014/main" id="{D28418AF-F1B9-44B3-892B-C05E616753F9}"/>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1"/>
    <xdr:sp macro="" textlink="">
      <xdr:nvSpPr>
        <xdr:cNvPr id="199" name="AutoShape 22" descr="File:">
          <a:hlinkClick xmlns:r="http://schemas.openxmlformats.org/officeDocument/2006/relationships" r:id="rId22"/>
          <a:extLst>
            <a:ext uri="{FF2B5EF4-FFF2-40B4-BE49-F238E27FC236}">
              <a16:creationId xmlns:a16="http://schemas.microsoft.com/office/drawing/2014/main" id="{37CCD778-0756-469C-A219-85C2D9A4DD44}"/>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6481"/>
    <xdr:sp macro="" textlink="">
      <xdr:nvSpPr>
        <xdr:cNvPr id="200" name="AutoShape 23" descr="File:">
          <a:hlinkClick xmlns:r="http://schemas.openxmlformats.org/officeDocument/2006/relationships" r:id="rId23"/>
          <a:extLst>
            <a:ext uri="{FF2B5EF4-FFF2-40B4-BE49-F238E27FC236}">
              <a16:creationId xmlns:a16="http://schemas.microsoft.com/office/drawing/2014/main" id="{795405BA-3196-40EE-B883-276DE75F7109}"/>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80"/>
    <xdr:sp macro="" textlink="">
      <xdr:nvSpPr>
        <xdr:cNvPr id="201" name="AutoShape 24" descr="File:">
          <a:hlinkClick xmlns:r="http://schemas.openxmlformats.org/officeDocument/2006/relationships" r:id="rId24"/>
          <a:extLst>
            <a:ext uri="{FF2B5EF4-FFF2-40B4-BE49-F238E27FC236}">
              <a16:creationId xmlns:a16="http://schemas.microsoft.com/office/drawing/2014/main" id="{33B5D074-0C35-47E0-B41B-89C6A016970A}"/>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79"/>
    <xdr:sp macro="" textlink="">
      <xdr:nvSpPr>
        <xdr:cNvPr id="202" name="AutoShape 25" descr="File:">
          <a:hlinkClick xmlns:r="http://schemas.openxmlformats.org/officeDocument/2006/relationships" r:id="rId25"/>
          <a:extLst>
            <a:ext uri="{FF2B5EF4-FFF2-40B4-BE49-F238E27FC236}">
              <a16:creationId xmlns:a16="http://schemas.microsoft.com/office/drawing/2014/main" id="{878FCF0F-01F5-40B5-8AB3-1FC90D8261B5}"/>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79"/>
    <xdr:sp macro="" textlink="">
      <xdr:nvSpPr>
        <xdr:cNvPr id="203" name="AutoShape 26" descr="File:">
          <a:hlinkClick xmlns:r="http://schemas.openxmlformats.org/officeDocument/2006/relationships" r:id="rId26"/>
          <a:extLst>
            <a:ext uri="{FF2B5EF4-FFF2-40B4-BE49-F238E27FC236}">
              <a16:creationId xmlns:a16="http://schemas.microsoft.com/office/drawing/2014/main" id="{FF8F7359-1F51-4348-81BB-AB819FF9652D}"/>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79"/>
    <xdr:sp macro="" textlink="">
      <xdr:nvSpPr>
        <xdr:cNvPr id="204" name="AutoShape 27" descr="File:">
          <a:hlinkClick xmlns:r="http://schemas.openxmlformats.org/officeDocument/2006/relationships" r:id="rId27"/>
          <a:extLst>
            <a:ext uri="{FF2B5EF4-FFF2-40B4-BE49-F238E27FC236}">
              <a16:creationId xmlns:a16="http://schemas.microsoft.com/office/drawing/2014/main" id="{AD403735-587C-4C84-BC5C-B6A9920AA8DF}"/>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87</xdr:row>
      <xdr:rowOff>0</xdr:rowOff>
    </xdr:from>
    <xdr:ext cx="304800" cy="304080"/>
    <xdr:sp macro="" textlink="">
      <xdr:nvSpPr>
        <xdr:cNvPr id="205" name="AutoShape 28" descr="File:">
          <a:hlinkClick xmlns:r="http://schemas.openxmlformats.org/officeDocument/2006/relationships" r:id="rId28"/>
          <a:extLst>
            <a:ext uri="{FF2B5EF4-FFF2-40B4-BE49-F238E27FC236}">
              <a16:creationId xmlns:a16="http://schemas.microsoft.com/office/drawing/2014/main" id="{DE820E91-ABF9-4C48-A282-B5155C9989E0}"/>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06" name="AutoShape 1" descr="File:">
          <a:hlinkClick xmlns:r="http://schemas.openxmlformats.org/officeDocument/2006/relationships" r:id="rId1"/>
          <a:extLst>
            <a:ext uri="{FF2B5EF4-FFF2-40B4-BE49-F238E27FC236}">
              <a16:creationId xmlns:a16="http://schemas.microsoft.com/office/drawing/2014/main" id="{BE494E66-2346-440A-80E5-AB8F9106017D}"/>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07" name="AutoShape 2" descr="File:">
          <a:hlinkClick xmlns:r="http://schemas.openxmlformats.org/officeDocument/2006/relationships" r:id="rId2"/>
          <a:extLst>
            <a:ext uri="{FF2B5EF4-FFF2-40B4-BE49-F238E27FC236}">
              <a16:creationId xmlns:a16="http://schemas.microsoft.com/office/drawing/2014/main" id="{08C09554-8161-4109-A2F3-479560F21C07}"/>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08" name="AutoShape 3" descr="File:">
          <a:hlinkClick xmlns:r="http://schemas.openxmlformats.org/officeDocument/2006/relationships" r:id="rId3"/>
          <a:extLst>
            <a:ext uri="{FF2B5EF4-FFF2-40B4-BE49-F238E27FC236}">
              <a16:creationId xmlns:a16="http://schemas.microsoft.com/office/drawing/2014/main" id="{CD68DCFF-3049-4780-B556-D4E2786BA58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09" name="AutoShape 4" descr="File:">
          <a:hlinkClick xmlns:r="http://schemas.openxmlformats.org/officeDocument/2006/relationships" r:id="rId4"/>
          <a:extLst>
            <a:ext uri="{FF2B5EF4-FFF2-40B4-BE49-F238E27FC236}">
              <a16:creationId xmlns:a16="http://schemas.microsoft.com/office/drawing/2014/main" id="{439B96BA-5AB3-4E1B-95C0-617060A42BC3}"/>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0" name="AutoShape 5" descr="File:">
          <a:hlinkClick xmlns:r="http://schemas.openxmlformats.org/officeDocument/2006/relationships" r:id="rId5"/>
          <a:extLst>
            <a:ext uri="{FF2B5EF4-FFF2-40B4-BE49-F238E27FC236}">
              <a16:creationId xmlns:a16="http://schemas.microsoft.com/office/drawing/2014/main" id="{00950C03-57D8-4F7B-AD88-A3BEE63DCED6}"/>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1" name="AutoShape 6" descr="File:">
          <a:hlinkClick xmlns:r="http://schemas.openxmlformats.org/officeDocument/2006/relationships" r:id="rId6"/>
          <a:extLst>
            <a:ext uri="{FF2B5EF4-FFF2-40B4-BE49-F238E27FC236}">
              <a16:creationId xmlns:a16="http://schemas.microsoft.com/office/drawing/2014/main" id="{6439319E-D176-4104-AF95-90F600E914F4}"/>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2" name="AutoShape 7" descr="File:">
          <a:hlinkClick xmlns:r="http://schemas.openxmlformats.org/officeDocument/2006/relationships" r:id="rId7"/>
          <a:extLst>
            <a:ext uri="{FF2B5EF4-FFF2-40B4-BE49-F238E27FC236}">
              <a16:creationId xmlns:a16="http://schemas.microsoft.com/office/drawing/2014/main" id="{F3D1A39E-4D40-45E9-8946-881A0EF92D84}"/>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3" name="AutoShape 8" descr="File:">
          <a:hlinkClick xmlns:r="http://schemas.openxmlformats.org/officeDocument/2006/relationships" r:id="rId8"/>
          <a:extLst>
            <a:ext uri="{FF2B5EF4-FFF2-40B4-BE49-F238E27FC236}">
              <a16:creationId xmlns:a16="http://schemas.microsoft.com/office/drawing/2014/main" id="{AF3B9050-1FE7-4D60-B17B-E5430EAEDC20}"/>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4" name="AutoShape 9" descr="File:">
          <a:hlinkClick xmlns:r="http://schemas.openxmlformats.org/officeDocument/2006/relationships" r:id="rId9"/>
          <a:extLst>
            <a:ext uri="{FF2B5EF4-FFF2-40B4-BE49-F238E27FC236}">
              <a16:creationId xmlns:a16="http://schemas.microsoft.com/office/drawing/2014/main" id="{C0082307-22BC-4931-974C-322F7A0A6276}"/>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5" name="AutoShape 10" descr="File:">
          <a:hlinkClick xmlns:r="http://schemas.openxmlformats.org/officeDocument/2006/relationships" r:id="rId10"/>
          <a:extLst>
            <a:ext uri="{FF2B5EF4-FFF2-40B4-BE49-F238E27FC236}">
              <a16:creationId xmlns:a16="http://schemas.microsoft.com/office/drawing/2014/main" id="{175EFBAE-9D3C-4499-BC3B-C175CC8AD551}"/>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6" name="AutoShape 11" descr="File:">
          <a:hlinkClick xmlns:r="http://schemas.openxmlformats.org/officeDocument/2006/relationships" r:id="rId11"/>
          <a:extLst>
            <a:ext uri="{FF2B5EF4-FFF2-40B4-BE49-F238E27FC236}">
              <a16:creationId xmlns:a16="http://schemas.microsoft.com/office/drawing/2014/main" id="{B8ECB756-441B-472D-9CDF-415F97B74A0B}"/>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7" name="AutoShape 12" descr="File:">
          <a:hlinkClick xmlns:r="http://schemas.openxmlformats.org/officeDocument/2006/relationships" r:id="rId12"/>
          <a:extLst>
            <a:ext uri="{FF2B5EF4-FFF2-40B4-BE49-F238E27FC236}">
              <a16:creationId xmlns:a16="http://schemas.microsoft.com/office/drawing/2014/main" id="{B53F2A8F-2A65-4AB4-9861-69D2954E16DE}"/>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8" name="AutoShape 13" descr="File:">
          <a:hlinkClick xmlns:r="http://schemas.openxmlformats.org/officeDocument/2006/relationships" r:id="rId13"/>
          <a:extLst>
            <a:ext uri="{FF2B5EF4-FFF2-40B4-BE49-F238E27FC236}">
              <a16:creationId xmlns:a16="http://schemas.microsoft.com/office/drawing/2014/main" id="{4D08AE5F-4B08-455F-B9DB-19E17C045401}"/>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19" name="AutoShape 14" descr="File:">
          <a:hlinkClick xmlns:r="http://schemas.openxmlformats.org/officeDocument/2006/relationships" r:id="rId14"/>
          <a:extLst>
            <a:ext uri="{FF2B5EF4-FFF2-40B4-BE49-F238E27FC236}">
              <a16:creationId xmlns:a16="http://schemas.microsoft.com/office/drawing/2014/main" id="{AB71D549-0C85-4485-BD0C-6B78FE649E5A}"/>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20" name="AutoShape 15" descr="File:">
          <a:hlinkClick xmlns:r="http://schemas.openxmlformats.org/officeDocument/2006/relationships" r:id="rId15"/>
          <a:extLst>
            <a:ext uri="{FF2B5EF4-FFF2-40B4-BE49-F238E27FC236}">
              <a16:creationId xmlns:a16="http://schemas.microsoft.com/office/drawing/2014/main" id="{21FA0A0F-F55F-4EEB-8C19-9446DB70744C}"/>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21" name="AutoShape 16" descr="File:">
          <a:hlinkClick xmlns:r="http://schemas.openxmlformats.org/officeDocument/2006/relationships" r:id="rId16"/>
          <a:extLst>
            <a:ext uri="{FF2B5EF4-FFF2-40B4-BE49-F238E27FC236}">
              <a16:creationId xmlns:a16="http://schemas.microsoft.com/office/drawing/2014/main" id="{9F0B1440-6955-4F7C-8C45-52040B1425B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22" name="AutoShape 17" descr="File:">
          <a:hlinkClick xmlns:r="http://schemas.openxmlformats.org/officeDocument/2006/relationships" r:id="rId17"/>
          <a:extLst>
            <a:ext uri="{FF2B5EF4-FFF2-40B4-BE49-F238E27FC236}">
              <a16:creationId xmlns:a16="http://schemas.microsoft.com/office/drawing/2014/main" id="{64021F87-1C5C-42AB-8103-1624DEAE9DAD}"/>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23" name="AutoShape 18" descr="File:">
          <a:hlinkClick xmlns:r="http://schemas.openxmlformats.org/officeDocument/2006/relationships" r:id="rId18"/>
          <a:extLst>
            <a:ext uri="{FF2B5EF4-FFF2-40B4-BE49-F238E27FC236}">
              <a16:creationId xmlns:a16="http://schemas.microsoft.com/office/drawing/2014/main" id="{4F48588A-3E6D-4E28-81B3-7B412C22420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24" name="AutoShape 19" descr="File:">
          <a:hlinkClick xmlns:r="http://schemas.openxmlformats.org/officeDocument/2006/relationships" r:id="rId19"/>
          <a:extLst>
            <a:ext uri="{FF2B5EF4-FFF2-40B4-BE49-F238E27FC236}">
              <a16:creationId xmlns:a16="http://schemas.microsoft.com/office/drawing/2014/main" id="{6AB6FC59-D4B1-419B-974C-FC5E8CA12673}"/>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225" name="AutoShape 20" descr="File:">
          <a:hlinkClick xmlns:r="http://schemas.openxmlformats.org/officeDocument/2006/relationships" r:id="rId20"/>
          <a:extLst>
            <a:ext uri="{FF2B5EF4-FFF2-40B4-BE49-F238E27FC236}">
              <a16:creationId xmlns:a16="http://schemas.microsoft.com/office/drawing/2014/main" id="{D195FD8C-9F51-4A2E-BF71-8891C321B984}"/>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366" name="AutoShape 21" descr="File:">
          <a:hlinkClick xmlns:r="http://schemas.openxmlformats.org/officeDocument/2006/relationships" r:id="rId21"/>
          <a:extLst>
            <a:ext uri="{FF2B5EF4-FFF2-40B4-BE49-F238E27FC236}">
              <a16:creationId xmlns:a16="http://schemas.microsoft.com/office/drawing/2014/main" id="{670898C1-EA93-49E7-AF23-B890813A237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367" name="AutoShape 22" descr="File:">
          <a:hlinkClick xmlns:r="http://schemas.openxmlformats.org/officeDocument/2006/relationships" r:id="rId22"/>
          <a:extLst>
            <a:ext uri="{FF2B5EF4-FFF2-40B4-BE49-F238E27FC236}">
              <a16:creationId xmlns:a16="http://schemas.microsoft.com/office/drawing/2014/main" id="{B06F7EB5-ACC2-45DD-A2CF-DF8622C7B6BA}"/>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368" name="AutoShape 23" descr="File:">
          <a:hlinkClick xmlns:r="http://schemas.openxmlformats.org/officeDocument/2006/relationships" r:id="rId23"/>
          <a:extLst>
            <a:ext uri="{FF2B5EF4-FFF2-40B4-BE49-F238E27FC236}">
              <a16:creationId xmlns:a16="http://schemas.microsoft.com/office/drawing/2014/main" id="{BB184D16-5BB3-44B8-A3E9-320E013B2456}"/>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369" name="AutoShape 24" descr="File:">
          <a:hlinkClick xmlns:r="http://schemas.openxmlformats.org/officeDocument/2006/relationships" r:id="rId24"/>
          <a:extLst>
            <a:ext uri="{FF2B5EF4-FFF2-40B4-BE49-F238E27FC236}">
              <a16:creationId xmlns:a16="http://schemas.microsoft.com/office/drawing/2014/main" id="{B91CB28E-CA16-48BA-90DB-08B4DF0C8FB0}"/>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370" name="AutoShape 25" descr="File:">
          <a:hlinkClick xmlns:r="http://schemas.openxmlformats.org/officeDocument/2006/relationships" r:id="rId25"/>
          <a:extLst>
            <a:ext uri="{FF2B5EF4-FFF2-40B4-BE49-F238E27FC236}">
              <a16:creationId xmlns:a16="http://schemas.microsoft.com/office/drawing/2014/main" id="{A378CB84-01BB-4366-9254-146804A73FA9}"/>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371" name="AutoShape 26" descr="File:">
          <a:hlinkClick xmlns:r="http://schemas.openxmlformats.org/officeDocument/2006/relationships" r:id="rId26"/>
          <a:extLst>
            <a:ext uri="{FF2B5EF4-FFF2-40B4-BE49-F238E27FC236}">
              <a16:creationId xmlns:a16="http://schemas.microsoft.com/office/drawing/2014/main" id="{73BDA527-5D68-4BA9-83E8-F2C0AF7F9F6B}"/>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372" name="AutoShape 27" descr="File:">
          <a:hlinkClick xmlns:r="http://schemas.openxmlformats.org/officeDocument/2006/relationships" r:id="rId27"/>
          <a:extLst>
            <a:ext uri="{FF2B5EF4-FFF2-40B4-BE49-F238E27FC236}">
              <a16:creationId xmlns:a16="http://schemas.microsoft.com/office/drawing/2014/main" id="{BA084893-A646-447B-8FC6-C622C7DA622B}"/>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5548"/>
    <xdr:sp macro="" textlink="">
      <xdr:nvSpPr>
        <xdr:cNvPr id="373" name="AutoShape 28" descr="File:">
          <a:hlinkClick xmlns:r="http://schemas.openxmlformats.org/officeDocument/2006/relationships" r:id="rId28"/>
          <a:extLst>
            <a:ext uri="{FF2B5EF4-FFF2-40B4-BE49-F238E27FC236}">
              <a16:creationId xmlns:a16="http://schemas.microsoft.com/office/drawing/2014/main" id="{62515994-2169-4429-ACFA-C3816A696234}"/>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79"/>
    <xdr:sp macro="" textlink="">
      <xdr:nvSpPr>
        <xdr:cNvPr id="374" name="AutoShape 1" descr="File:">
          <a:hlinkClick xmlns:r="http://schemas.openxmlformats.org/officeDocument/2006/relationships" r:id="rId1"/>
          <a:extLst>
            <a:ext uri="{FF2B5EF4-FFF2-40B4-BE49-F238E27FC236}">
              <a16:creationId xmlns:a16="http://schemas.microsoft.com/office/drawing/2014/main" id="{69B12DD0-E1B4-447D-9201-D023DDCEE777}"/>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80"/>
    <xdr:sp macro="" textlink="">
      <xdr:nvSpPr>
        <xdr:cNvPr id="375" name="AutoShape 2" descr="File:">
          <a:hlinkClick xmlns:r="http://schemas.openxmlformats.org/officeDocument/2006/relationships" r:id="rId2"/>
          <a:extLst>
            <a:ext uri="{FF2B5EF4-FFF2-40B4-BE49-F238E27FC236}">
              <a16:creationId xmlns:a16="http://schemas.microsoft.com/office/drawing/2014/main" id="{12CC93E0-8388-4DD8-A9BA-E0CEA5029E7C}"/>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80"/>
    <xdr:sp macro="" textlink="">
      <xdr:nvSpPr>
        <xdr:cNvPr id="376" name="AutoShape 3" descr="File:">
          <a:hlinkClick xmlns:r="http://schemas.openxmlformats.org/officeDocument/2006/relationships" r:id="rId3"/>
          <a:extLst>
            <a:ext uri="{FF2B5EF4-FFF2-40B4-BE49-F238E27FC236}">
              <a16:creationId xmlns:a16="http://schemas.microsoft.com/office/drawing/2014/main" id="{5C251EB3-ED6E-4394-A442-0A4974C17F62}"/>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79"/>
    <xdr:sp macro="" textlink="">
      <xdr:nvSpPr>
        <xdr:cNvPr id="377" name="AutoShape 4" descr="File:">
          <a:hlinkClick xmlns:r="http://schemas.openxmlformats.org/officeDocument/2006/relationships" r:id="rId4"/>
          <a:extLst>
            <a:ext uri="{FF2B5EF4-FFF2-40B4-BE49-F238E27FC236}">
              <a16:creationId xmlns:a16="http://schemas.microsoft.com/office/drawing/2014/main" id="{133C455E-9833-4725-907A-D3E6EFCB73D8}"/>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80"/>
    <xdr:sp macro="" textlink="">
      <xdr:nvSpPr>
        <xdr:cNvPr id="378" name="AutoShape 5" descr="File:">
          <a:hlinkClick xmlns:r="http://schemas.openxmlformats.org/officeDocument/2006/relationships" r:id="rId5"/>
          <a:extLst>
            <a:ext uri="{FF2B5EF4-FFF2-40B4-BE49-F238E27FC236}">
              <a16:creationId xmlns:a16="http://schemas.microsoft.com/office/drawing/2014/main" id="{A29BBD0A-9C72-4560-847A-1F67887449F1}"/>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295274"/>
    <xdr:sp macro="" textlink="">
      <xdr:nvSpPr>
        <xdr:cNvPr id="379" name="AutoShape 6" descr="File:">
          <a:hlinkClick xmlns:r="http://schemas.openxmlformats.org/officeDocument/2006/relationships" r:id="rId6"/>
          <a:extLst>
            <a:ext uri="{FF2B5EF4-FFF2-40B4-BE49-F238E27FC236}">
              <a16:creationId xmlns:a16="http://schemas.microsoft.com/office/drawing/2014/main" id="{54222288-3DA0-4284-8A03-045E61DE3534}"/>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2"/>
    <xdr:sp macro="" textlink="">
      <xdr:nvSpPr>
        <xdr:cNvPr id="380" name="AutoShape 7" descr="File:">
          <a:hlinkClick xmlns:r="http://schemas.openxmlformats.org/officeDocument/2006/relationships" r:id="rId7"/>
          <a:extLst>
            <a:ext uri="{FF2B5EF4-FFF2-40B4-BE49-F238E27FC236}">
              <a16:creationId xmlns:a16="http://schemas.microsoft.com/office/drawing/2014/main" id="{4DB16D6D-87DF-4FA8-A160-3C2542D192AA}"/>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2"/>
    <xdr:sp macro="" textlink="">
      <xdr:nvSpPr>
        <xdr:cNvPr id="381" name="AutoShape 8" descr="File:">
          <a:hlinkClick xmlns:r="http://schemas.openxmlformats.org/officeDocument/2006/relationships" r:id="rId8"/>
          <a:extLst>
            <a:ext uri="{FF2B5EF4-FFF2-40B4-BE49-F238E27FC236}">
              <a16:creationId xmlns:a16="http://schemas.microsoft.com/office/drawing/2014/main" id="{2590797F-A0C2-4279-93E1-97E3387E1521}"/>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1"/>
    <xdr:sp macro="" textlink="">
      <xdr:nvSpPr>
        <xdr:cNvPr id="382" name="AutoShape 9" descr="File:">
          <a:hlinkClick xmlns:r="http://schemas.openxmlformats.org/officeDocument/2006/relationships" r:id="rId9"/>
          <a:extLst>
            <a:ext uri="{FF2B5EF4-FFF2-40B4-BE49-F238E27FC236}">
              <a16:creationId xmlns:a16="http://schemas.microsoft.com/office/drawing/2014/main" id="{544029EB-6333-4A1E-9924-E35F5C56D204}"/>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0"/>
    <xdr:sp macro="" textlink="">
      <xdr:nvSpPr>
        <xdr:cNvPr id="383" name="AutoShape 10" descr="File:">
          <a:hlinkClick xmlns:r="http://schemas.openxmlformats.org/officeDocument/2006/relationships" r:id="rId10"/>
          <a:extLst>
            <a:ext uri="{FF2B5EF4-FFF2-40B4-BE49-F238E27FC236}">
              <a16:creationId xmlns:a16="http://schemas.microsoft.com/office/drawing/2014/main" id="{B6FC227B-E31F-4D60-B05C-07B393C3EA43}"/>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1"/>
    <xdr:sp macro="" textlink="">
      <xdr:nvSpPr>
        <xdr:cNvPr id="384" name="AutoShape 11" descr="File:">
          <a:hlinkClick xmlns:r="http://schemas.openxmlformats.org/officeDocument/2006/relationships" r:id="rId11"/>
          <a:extLst>
            <a:ext uri="{FF2B5EF4-FFF2-40B4-BE49-F238E27FC236}">
              <a16:creationId xmlns:a16="http://schemas.microsoft.com/office/drawing/2014/main" id="{8153549B-45E8-4095-9EB5-E7B709EED14F}"/>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0"/>
    <xdr:sp macro="" textlink="">
      <xdr:nvSpPr>
        <xdr:cNvPr id="385" name="AutoShape 12" descr="File:">
          <a:hlinkClick xmlns:r="http://schemas.openxmlformats.org/officeDocument/2006/relationships" r:id="rId12"/>
          <a:extLst>
            <a:ext uri="{FF2B5EF4-FFF2-40B4-BE49-F238E27FC236}">
              <a16:creationId xmlns:a16="http://schemas.microsoft.com/office/drawing/2014/main" id="{4E32FDAB-2D59-4171-BA62-23248FA450D2}"/>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2"/>
    <xdr:sp macro="" textlink="">
      <xdr:nvSpPr>
        <xdr:cNvPr id="386" name="AutoShape 13" descr="File:">
          <a:hlinkClick xmlns:r="http://schemas.openxmlformats.org/officeDocument/2006/relationships" r:id="rId13"/>
          <a:extLst>
            <a:ext uri="{FF2B5EF4-FFF2-40B4-BE49-F238E27FC236}">
              <a16:creationId xmlns:a16="http://schemas.microsoft.com/office/drawing/2014/main" id="{06D9B754-A1E9-4780-A101-860E1C14D167}"/>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1"/>
    <xdr:sp macro="" textlink="">
      <xdr:nvSpPr>
        <xdr:cNvPr id="387" name="AutoShape 14" descr="File:">
          <a:hlinkClick xmlns:r="http://schemas.openxmlformats.org/officeDocument/2006/relationships" r:id="rId14"/>
          <a:extLst>
            <a:ext uri="{FF2B5EF4-FFF2-40B4-BE49-F238E27FC236}">
              <a16:creationId xmlns:a16="http://schemas.microsoft.com/office/drawing/2014/main" id="{04DF478B-5A94-46D3-B304-D82577D67B8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2"/>
    <xdr:sp macro="" textlink="">
      <xdr:nvSpPr>
        <xdr:cNvPr id="388" name="AutoShape 15" descr="File:">
          <a:hlinkClick xmlns:r="http://schemas.openxmlformats.org/officeDocument/2006/relationships" r:id="rId15"/>
          <a:extLst>
            <a:ext uri="{FF2B5EF4-FFF2-40B4-BE49-F238E27FC236}">
              <a16:creationId xmlns:a16="http://schemas.microsoft.com/office/drawing/2014/main" id="{729756AA-2AC2-46DC-96E6-D788B0B05BD5}"/>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1"/>
    <xdr:sp macro="" textlink="">
      <xdr:nvSpPr>
        <xdr:cNvPr id="389" name="AutoShape 16" descr="File:">
          <a:hlinkClick xmlns:r="http://schemas.openxmlformats.org/officeDocument/2006/relationships" r:id="rId16"/>
          <a:extLst>
            <a:ext uri="{FF2B5EF4-FFF2-40B4-BE49-F238E27FC236}">
              <a16:creationId xmlns:a16="http://schemas.microsoft.com/office/drawing/2014/main" id="{207D0593-AB7A-40F9-BD3D-4241E4E38C8B}"/>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1"/>
    <xdr:sp macro="" textlink="">
      <xdr:nvSpPr>
        <xdr:cNvPr id="390" name="AutoShape 17" descr="File:">
          <a:hlinkClick xmlns:r="http://schemas.openxmlformats.org/officeDocument/2006/relationships" r:id="rId17"/>
          <a:extLst>
            <a:ext uri="{FF2B5EF4-FFF2-40B4-BE49-F238E27FC236}">
              <a16:creationId xmlns:a16="http://schemas.microsoft.com/office/drawing/2014/main" id="{D9368DE0-1574-46E0-BF50-DC7A6D9A5E57}"/>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0"/>
    <xdr:sp macro="" textlink="">
      <xdr:nvSpPr>
        <xdr:cNvPr id="391" name="AutoShape 18" descr="File:">
          <a:hlinkClick xmlns:r="http://schemas.openxmlformats.org/officeDocument/2006/relationships" r:id="rId18"/>
          <a:extLst>
            <a:ext uri="{FF2B5EF4-FFF2-40B4-BE49-F238E27FC236}">
              <a16:creationId xmlns:a16="http://schemas.microsoft.com/office/drawing/2014/main" id="{BC2A5F12-F93A-43BF-BA97-CB75B9045A49}"/>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1"/>
    <xdr:sp macro="" textlink="">
      <xdr:nvSpPr>
        <xdr:cNvPr id="392" name="AutoShape 19" descr="File:">
          <a:hlinkClick xmlns:r="http://schemas.openxmlformats.org/officeDocument/2006/relationships" r:id="rId19"/>
          <a:extLst>
            <a:ext uri="{FF2B5EF4-FFF2-40B4-BE49-F238E27FC236}">
              <a16:creationId xmlns:a16="http://schemas.microsoft.com/office/drawing/2014/main" id="{49755F3B-FC9B-4706-9973-170D5B0C8A9F}"/>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2"/>
    <xdr:sp macro="" textlink="">
      <xdr:nvSpPr>
        <xdr:cNvPr id="393" name="AutoShape 20" descr="File:">
          <a:hlinkClick xmlns:r="http://schemas.openxmlformats.org/officeDocument/2006/relationships" r:id="rId20"/>
          <a:extLst>
            <a:ext uri="{FF2B5EF4-FFF2-40B4-BE49-F238E27FC236}">
              <a16:creationId xmlns:a16="http://schemas.microsoft.com/office/drawing/2014/main" id="{7A9959C7-28FB-4856-A96F-2B9FDF24152E}"/>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79"/>
    <xdr:sp macro="" textlink="">
      <xdr:nvSpPr>
        <xdr:cNvPr id="394" name="AutoShape 21" descr="File:">
          <a:hlinkClick xmlns:r="http://schemas.openxmlformats.org/officeDocument/2006/relationships" r:id="rId21"/>
          <a:extLst>
            <a:ext uri="{FF2B5EF4-FFF2-40B4-BE49-F238E27FC236}">
              <a16:creationId xmlns:a16="http://schemas.microsoft.com/office/drawing/2014/main" id="{0C552D4E-D5B4-4E41-9964-213726A2E43C}"/>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1"/>
    <xdr:sp macro="" textlink="">
      <xdr:nvSpPr>
        <xdr:cNvPr id="395" name="AutoShape 22" descr="File:">
          <a:hlinkClick xmlns:r="http://schemas.openxmlformats.org/officeDocument/2006/relationships" r:id="rId22"/>
          <a:extLst>
            <a:ext uri="{FF2B5EF4-FFF2-40B4-BE49-F238E27FC236}">
              <a16:creationId xmlns:a16="http://schemas.microsoft.com/office/drawing/2014/main" id="{0BDF8AAC-7250-4E7F-9DEF-2A90716A5364}"/>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6481"/>
    <xdr:sp macro="" textlink="">
      <xdr:nvSpPr>
        <xdr:cNvPr id="396" name="AutoShape 23" descr="File:">
          <a:hlinkClick xmlns:r="http://schemas.openxmlformats.org/officeDocument/2006/relationships" r:id="rId23"/>
          <a:extLst>
            <a:ext uri="{FF2B5EF4-FFF2-40B4-BE49-F238E27FC236}">
              <a16:creationId xmlns:a16="http://schemas.microsoft.com/office/drawing/2014/main" id="{99713CAF-7F36-4154-996D-48F036472FD6}"/>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80"/>
    <xdr:sp macro="" textlink="">
      <xdr:nvSpPr>
        <xdr:cNvPr id="397" name="AutoShape 24" descr="File:">
          <a:hlinkClick xmlns:r="http://schemas.openxmlformats.org/officeDocument/2006/relationships" r:id="rId24"/>
          <a:extLst>
            <a:ext uri="{FF2B5EF4-FFF2-40B4-BE49-F238E27FC236}">
              <a16:creationId xmlns:a16="http://schemas.microsoft.com/office/drawing/2014/main" id="{EB7D19D4-4B4E-42F4-943A-E23D5920908F}"/>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79"/>
    <xdr:sp macro="" textlink="">
      <xdr:nvSpPr>
        <xdr:cNvPr id="398" name="AutoShape 25" descr="File:">
          <a:hlinkClick xmlns:r="http://schemas.openxmlformats.org/officeDocument/2006/relationships" r:id="rId25"/>
          <a:extLst>
            <a:ext uri="{FF2B5EF4-FFF2-40B4-BE49-F238E27FC236}">
              <a16:creationId xmlns:a16="http://schemas.microsoft.com/office/drawing/2014/main" id="{E9156AFC-2B9C-4791-9B81-87BB0FD00A92}"/>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79"/>
    <xdr:sp macro="" textlink="">
      <xdr:nvSpPr>
        <xdr:cNvPr id="399" name="AutoShape 26" descr="File:">
          <a:hlinkClick xmlns:r="http://schemas.openxmlformats.org/officeDocument/2006/relationships" r:id="rId26"/>
          <a:extLst>
            <a:ext uri="{FF2B5EF4-FFF2-40B4-BE49-F238E27FC236}">
              <a16:creationId xmlns:a16="http://schemas.microsoft.com/office/drawing/2014/main" id="{F3921430-572A-4387-A2C4-A139A0535BFD}"/>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79"/>
    <xdr:sp macro="" textlink="">
      <xdr:nvSpPr>
        <xdr:cNvPr id="400" name="AutoShape 27" descr="File:">
          <a:hlinkClick xmlns:r="http://schemas.openxmlformats.org/officeDocument/2006/relationships" r:id="rId27"/>
          <a:extLst>
            <a:ext uri="{FF2B5EF4-FFF2-40B4-BE49-F238E27FC236}">
              <a16:creationId xmlns:a16="http://schemas.microsoft.com/office/drawing/2014/main" id="{44511FBC-4544-4B51-9CB6-1A9147337C0B}"/>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443</xdr:row>
      <xdr:rowOff>0</xdr:rowOff>
    </xdr:from>
    <xdr:ext cx="304800" cy="304080"/>
    <xdr:sp macro="" textlink="">
      <xdr:nvSpPr>
        <xdr:cNvPr id="401" name="AutoShape 28" descr="File:">
          <a:hlinkClick xmlns:r="http://schemas.openxmlformats.org/officeDocument/2006/relationships" r:id="rId28"/>
          <a:extLst>
            <a:ext uri="{FF2B5EF4-FFF2-40B4-BE49-F238E27FC236}">
              <a16:creationId xmlns:a16="http://schemas.microsoft.com/office/drawing/2014/main" id="{BC6B2EFE-B0FF-4BAE-8C01-17DE6E90FE94}"/>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79"/>
    <xdr:sp macro="" textlink="">
      <xdr:nvSpPr>
        <xdr:cNvPr id="402" name="AutoShape 1" descr="File:">
          <a:hlinkClick xmlns:r="http://schemas.openxmlformats.org/officeDocument/2006/relationships" r:id="rId1"/>
          <a:extLst>
            <a:ext uri="{FF2B5EF4-FFF2-40B4-BE49-F238E27FC236}">
              <a16:creationId xmlns:a16="http://schemas.microsoft.com/office/drawing/2014/main" id="{229793DC-B79D-4E85-87FC-6539CBEF8373}"/>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80"/>
    <xdr:sp macro="" textlink="">
      <xdr:nvSpPr>
        <xdr:cNvPr id="403" name="AutoShape 2" descr="File:">
          <a:hlinkClick xmlns:r="http://schemas.openxmlformats.org/officeDocument/2006/relationships" r:id="rId2"/>
          <a:extLst>
            <a:ext uri="{FF2B5EF4-FFF2-40B4-BE49-F238E27FC236}">
              <a16:creationId xmlns:a16="http://schemas.microsoft.com/office/drawing/2014/main" id="{F37A14B1-7260-471E-B41A-239B862BB367}"/>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80"/>
    <xdr:sp macro="" textlink="">
      <xdr:nvSpPr>
        <xdr:cNvPr id="404" name="AutoShape 3" descr="File:">
          <a:hlinkClick xmlns:r="http://schemas.openxmlformats.org/officeDocument/2006/relationships" r:id="rId3"/>
          <a:extLst>
            <a:ext uri="{FF2B5EF4-FFF2-40B4-BE49-F238E27FC236}">
              <a16:creationId xmlns:a16="http://schemas.microsoft.com/office/drawing/2014/main" id="{CE97A2F0-0CB0-4745-8A12-4A4EA5EB3C4C}"/>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79"/>
    <xdr:sp macro="" textlink="">
      <xdr:nvSpPr>
        <xdr:cNvPr id="405" name="AutoShape 4" descr="File:">
          <a:hlinkClick xmlns:r="http://schemas.openxmlformats.org/officeDocument/2006/relationships" r:id="rId4"/>
          <a:extLst>
            <a:ext uri="{FF2B5EF4-FFF2-40B4-BE49-F238E27FC236}">
              <a16:creationId xmlns:a16="http://schemas.microsoft.com/office/drawing/2014/main" id="{6CE692FC-2B1F-4F6B-8EE6-E6F5615916E0}"/>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80"/>
    <xdr:sp macro="" textlink="">
      <xdr:nvSpPr>
        <xdr:cNvPr id="406" name="AutoShape 5" descr="File:">
          <a:hlinkClick xmlns:r="http://schemas.openxmlformats.org/officeDocument/2006/relationships" r:id="rId5"/>
          <a:extLst>
            <a:ext uri="{FF2B5EF4-FFF2-40B4-BE49-F238E27FC236}">
              <a16:creationId xmlns:a16="http://schemas.microsoft.com/office/drawing/2014/main" id="{BBE80B9A-57B5-461D-A259-CA49D9903000}"/>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295274"/>
    <xdr:sp macro="" textlink="">
      <xdr:nvSpPr>
        <xdr:cNvPr id="407" name="AutoShape 6" descr="File:">
          <a:hlinkClick xmlns:r="http://schemas.openxmlformats.org/officeDocument/2006/relationships" r:id="rId6"/>
          <a:extLst>
            <a:ext uri="{FF2B5EF4-FFF2-40B4-BE49-F238E27FC236}">
              <a16:creationId xmlns:a16="http://schemas.microsoft.com/office/drawing/2014/main" id="{D45F5580-CF3C-4B99-887B-0A33516BE6FB}"/>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2"/>
    <xdr:sp macro="" textlink="">
      <xdr:nvSpPr>
        <xdr:cNvPr id="408" name="AutoShape 7" descr="File:">
          <a:hlinkClick xmlns:r="http://schemas.openxmlformats.org/officeDocument/2006/relationships" r:id="rId7"/>
          <a:extLst>
            <a:ext uri="{FF2B5EF4-FFF2-40B4-BE49-F238E27FC236}">
              <a16:creationId xmlns:a16="http://schemas.microsoft.com/office/drawing/2014/main" id="{44B1BEE9-45F3-4478-AB27-1C04C12BD769}"/>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2"/>
    <xdr:sp macro="" textlink="">
      <xdr:nvSpPr>
        <xdr:cNvPr id="409" name="AutoShape 8" descr="File:">
          <a:hlinkClick xmlns:r="http://schemas.openxmlformats.org/officeDocument/2006/relationships" r:id="rId8"/>
          <a:extLst>
            <a:ext uri="{FF2B5EF4-FFF2-40B4-BE49-F238E27FC236}">
              <a16:creationId xmlns:a16="http://schemas.microsoft.com/office/drawing/2014/main" id="{74E79714-A185-4598-8134-7C5ACFDE397A}"/>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1"/>
    <xdr:sp macro="" textlink="">
      <xdr:nvSpPr>
        <xdr:cNvPr id="410" name="AutoShape 9" descr="File:">
          <a:hlinkClick xmlns:r="http://schemas.openxmlformats.org/officeDocument/2006/relationships" r:id="rId9"/>
          <a:extLst>
            <a:ext uri="{FF2B5EF4-FFF2-40B4-BE49-F238E27FC236}">
              <a16:creationId xmlns:a16="http://schemas.microsoft.com/office/drawing/2014/main" id="{18151261-E157-45D5-98FD-D50FABFC33F7}"/>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0"/>
    <xdr:sp macro="" textlink="">
      <xdr:nvSpPr>
        <xdr:cNvPr id="411" name="AutoShape 10" descr="File:">
          <a:hlinkClick xmlns:r="http://schemas.openxmlformats.org/officeDocument/2006/relationships" r:id="rId10"/>
          <a:extLst>
            <a:ext uri="{FF2B5EF4-FFF2-40B4-BE49-F238E27FC236}">
              <a16:creationId xmlns:a16="http://schemas.microsoft.com/office/drawing/2014/main" id="{54DD2AC8-9B40-48CD-BFFF-6DE47673B0E3}"/>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1"/>
    <xdr:sp macro="" textlink="">
      <xdr:nvSpPr>
        <xdr:cNvPr id="412" name="AutoShape 11" descr="File:">
          <a:hlinkClick xmlns:r="http://schemas.openxmlformats.org/officeDocument/2006/relationships" r:id="rId11"/>
          <a:extLst>
            <a:ext uri="{FF2B5EF4-FFF2-40B4-BE49-F238E27FC236}">
              <a16:creationId xmlns:a16="http://schemas.microsoft.com/office/drawing/2014/main" id="{9B08DCA8-2994-4824-A073-79A026D67BE7}"/>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0"/>
    <xdr:sp macro="" textlink="">
      <xdr:nvSpPr>
        <xdr:cNvPr id="413" name="AutoShape 12" descr="File:">
          <a:hlinkClick xmlns:r="http://schemas.openxmlformats.org/officeDocument/2006/relationships" r:id="rId12"/>
          <a:extLst>
            <a:ext uri="{FF2B5EF4-FFF2-40B4-BE49-F238E27FC236}">
              <a16:creationId xmlns:a16="http://schemas.microsoft.com/office/drawing/2014/main" id="{6110C3E1-1CF9-4CEC-BF1A-E831E5FB1704}"/>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2"/>
    <xdr:sp macro="" textlink="">
      <xdr:nvSpPr>
        <xdr:cNvPr id="414" name="AutoShape 13" descr="File:">
          <a:hlinkClick xmlns:r="http://schemas.openxmlformats.org/officeDocument/2006/relationships" r:id="rId13"/>
          <a:extLst>
            <a:ext uri="{FF2B5EF4-FFF2-40B4-BE49-F238E27FC236}">
              <a16:creationId xmlns:a16="http://schemas.microsoft.com/office/drawing/2014/main" id="{75733828-CEFD-4B87-95A1-026C160E0685}"/>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1"/>
    <xdr:sp macro="" textlink="">
      <xdr:nvSpPr>
        <xdr:cNvPr id="415" name="AutoShape 14" descr="File:">
          <a:hlinkClick xmlns:r="http://schemas.openxmlformats.org/officeDocument/2006/relationships" r:id="rId14"/>
          <a:extLst>
            <a:ext uri="{FF2B5EF4-FFF2-40B4-BE49-F238E27FC236}">
              <a16:creationId xmlns:a16="http://schemas.microsoft.com/office/drawing/2014/main" id="{AA61ABCC-EBDA-4400-81E8-01E79194EF5A}"/>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2"/>
    <xdr:sp macro="" textlink="">
      <xdr:nvSpPr>
        <xdr:cNvPr id="416" name="AutoShape 15" descr="File:">
          <a:hlinkClick xmlns:r="http://schemas.openxmlformats.org/officeDocument/2006/relationships" r:id="rId15"/>
          <a:extLst>
            <a:ext uri="{FF2B5EF4-FFF2-40B4-BE49-F238E27FC236}">
              <a16:creationId xmlns:a16="http://schemas.microsoft.com/office/drawing/2014/main" id="{F060E682-4213-41D4-ACFE-5E68D6EB6E35}"/>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1"/>
    <xdr:sp macro="" textlink="">
      <xdr:nvSpPr>
        <xdr:cNvPr id="417" name="AutoShape 16" descr="File:">
          <a:hlinkClick xmlns:r="http://schemas.openxmlformats.org/officeDocument/2006/relationships" r:id="rId16"/>
          <a:extLst>
            <a:ext uri="{FF2B5EF4-FFF2-40B4-BE49-F238E27FC236}">
              <a16:creationId xmlns:a16="http://schemas.microsoft.com/office/drawing/2014/main" id="{8448575E-ED6D-4D6A-A86A-C26520836A97}"/>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1"/>
    <xdr:sp macro="" textlink="">
      <xdr:nvSpPr>
        <xdr:cNvPr id="418" name="AutoShape 17" descr="File:">
          <a:hlinkClick xmlns:r="http://schemas.openxmlformats.org/officeDocument/2006/relationships" r:id="rId17"/>
          <a:extLst>
            <a:ext uri="{FF2B5EF4-FFF2-40B4-BE49-F238E27FC236}">
              <a16:creationId xmlns:a16="http://schemas.microsoft.com/office/drawing/2014/main" id="{84E1D815-C7CB-4F40-A29F-D269DC9854A6}"/>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0"/>
    <xdr:sp macro="" textlink="">
      <xdr:nvSpPr>
        <xdr:cNvPr id="419" name="AutoShape 18" descr="File:">
          <a:hlinkClick xmlns:r="http://schemas.openxmlformats.org/officeDocument/2006/relationships" r:id="rId18"/>
          <a:extLst>
            <a:ext uri="{FF2B5EF4-FFF2-40B4-BE49-F238E27FC236}">
              <a16:creationId xmlns:a16="http://schemas.microsoft.com/office/drawing/2014/main" id="{41BA77D0-72D2-4F5A-855C-DE20B758D2C2}"/>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1"/>
    <xdr:sp macro="" textlink="">
      <xdr:nvSpPr>
        <xdr:cNvPr id="420" name="AutoShape 19" descr="File:">
          <a:hlinkClick xmlns:r="http://schemas.openxmlformats.org/officeDocument/2006/relationships" r:id="rId19"/>
          <a:extLst>
            <a:ext uri="{FF2B5EF4-FFF2-40B4-BE49-F238E27FC236}">
              <a16:creationId xmlns:a16="http://schemas.microsoft.com/office/drawing/2014/main" id="{6D0E8985-F056-4A57-9C56-5ED36DF6881D}"/>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2"/>
    <xdr:sp macro="" textlink="">
      <xdr:nvSpPr>
        <xdr:cNvPr id="421" name="AutoShape 20" descr="File:">
          <a:hlinkClick xmlns:r="http://schemas.openxmlformats.org/officeDocument/2006/relationships" r:id="rId20"/>
          <a:extLst>
            <a:ext uri="{FF2B5EF4-FFF2-40B4-BE49-F238E27FC236}">
              <a16:creationId xmlns:a16="http://schemas.microsoft.com/office/drawing/2014/main" id="{4E05690C-F92C-403B-B6EE-0AC9BB5D282C}"/>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79"/>
    <xdr:sp macro="" textlink="">
      <xdr:nvSpPr>
        <xdr:cNvPr id="422" name="AutoShape 21" descr="File:">
          <a:hlinkClick xmlns:r="http://schemas.openxmlformats.org/officeDocument/2006/relationships" r:id="rId21"/>
          <a:extLst>
            <a:ext uri="{FF2B5EF4-FFF2-40B4-BE49-F238E27FC236}">
              <a16:creationId xmlns:a16="http://schemas.microsoft.com/office/drawing/2014/main" id="{BC169CCC-F719-4786-8DAA-13CA0F6ACE03}"/>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1"/>
    <xdr:sp macro="" textlink="">
      <xdr:nvSpPr>
        <xdr:cNvPr id="423" name="AutoShape 22" descr="File:">
          <a:hlinkClick xmlns:r="http://schemas.openxmlformats.org/officeDocument/2006/relationships" r:id="rId22"/>
          <a:extLst>
            <a:ext uri="{FF2B5EF4-FFF2-40B4-BE49-F238E27FC236}">
              <a16:creationId xmlns:a16="http://schemas.microsoft.com/office/drawing/2014/main" id="{AFA0529D-827D-416E-8478-2C3483D5F7E9}"/>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6481"/>
    <xdr:sp macro="" textlink="">
      <xdr:nvSpPr>
        <xdr:cNvPr id="424" name="AutoShape 23" descr="File:">
          <a:hlinkClick xmlns:r="http://schemas.openxmlformats.org/officeDocument/2006/relationships" r:id="rId23"/>
          <a:extLst>
            <a:ext uri="{FF2B5EF4-FFF2-40B4-BE49-F238E27FC236}">
              <a16:creationId xmlns:a16="http://schemas.microsoft.com/office/drawing/2014/main" id="{A5185149-E1BB-4F4F-AADA-D9F4641ADCC1}"/>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80"/>
    <xdr:sp macro="" textlink="">
      <xdr:nvSpPr>
        <xdr:cNvPr id="425" name="AutoShape 24" descr="File:">
          <a:hlinkClick xmlns:r="http://schemas.openxmlformats.org/officeDocument/2006/relationships" r:id="rId24"/>
          <a:extLst>
            <a:ext uri="{FF2B5EF4-FFF2-40B4-BE49-F238E27FC236}">
              <a16:creationId xmlns:a16="http://schemas.microsoft.com/office/drawing/2014/main" id="{FBE38C20-23A6-4919-86AF-7D18E387901A}"/>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79"/>
    <xdr:sp macro="" textlink="">
      <xdr:nvSpPr>
        <xdr:cNvPr id="426" name="AutoShape 25" descr="File:">
          <a:hlinkClick xmlns:r="http://schemas.openxmlformats.org/officeDocument/2006/relationships" r:id="rId25"/>
          <a:extLst>
            <a:ext uri="{FF2B5EF4-FFF2-40B4-BE49-F238E27FC236}">
              <a16:creationId xmlns:a16="http://schemas.microsoft.com/office/drawing/2014/main" id="{3E19FFCF-A923-4ECD-88CE-081D3A60150F}"/>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79"/>
    <xdr:sp macro="" textlink="">
      <xdr:nvSpPr>
        <xdr:cNvPr id="427" name="AutoShape 26" descr="File:">
          <a:hlinkClick xmlns:r="http://schemas.openxmlformats.org/officeDocument/2006/relationships" r:id="rId26"/>
          <a:extLst>
            <a:ext uri="{FF2B5EF4-FFF2-40B4-BE49-F238E27FC236}">
              <a16:creationId xmlns:a16="http://schemas.microsoft.com/office/drawing/2014/main" id="{A1DBAE04-442D-4F16-887A-7F039DD9A029}"/>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79"/>
    <xdr:sp macro="" textlink="">
      <xdr:nvSpPr>
        <xdr:cNvPr id="428" name="AutoShape 27" descr="File:">
          <a:hlinkClick xmlns:r="http://schemas.openxmlformats.org/officeDocument/2006/relationships" r:id="rId27"/>
          <a:extLst>
            <a:ext uri="{FF2B5EF4-FFF2-40B4-BE49-F238E27FC236}">
              <a16:creationId xmlns:a16="http://schemas.microsoft.com/office/drawing/2014/main" id="{D1F31610-27EA-4D5A-AB50-4C5586B8D684}"/>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104</xdr:row>
      <xdr:rowOff>0</xdr:rowOff>
    </xdr:from>
    <xdr:ext cx="304800" cy="304080"/>
    <xdr:sp macro="" textlink="">
      <xdr:nvSpPr>
        <xdr:cNvPr id="429" name="AutoShape 28" descr="File:">
          <a:hlinkClick xmlns:r="http://schemas.openxmlformats.org/officeDocument/2006/relationships" r:id="rId28"/>
          <a:extLst>
            <a:ext uri="{FF2B5EF4-FFF2-40B4-BE49-F238E27FC236}">
              <a16:creationId xmlns:a16="http://schemas.microsoft.com/office/drawing/2014/main" id="{2206CA73-F7CA-4580-B351-76932FE996C3}"/>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30" name="AutoShape 1" descr="File:">
          <a:hlinkClick xmlns:r="http://schemas.openxmlformats.org/officeDocument/2006/relationships" r:id="rId1"/>
          <a:extLst>
            <a:ext uri="{FF2B5EF4-FFF2-40B4-BE49-F238E27FC236}">
              <a16:creationId xmlns:a16="http://schemas.microsoft.com/office/drawing/2014/main" id="{93F9B71C-DD33-4AC6-BCA9-9D0F53846FC1}"/>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31" name="AutoShape 2" descr="File:">
          <a:hlinkClick xmlns:r="http://schemas.openxmlformats.org/officeDocument/2006/relationships" r:id="rId2"/>
          <a:extLst>
            <a:ext uri="{FF2B5EF4-FFF2-40B4-BE49-F238E27FC236}">
              <a16:creationId xmlns:a16="http://schemas.microsoft.com/office/drawing/2014/main" id="{574C6DF8-DD22-47B0-834E-563E1D06D959}"/>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32" name="AutoShape 3" descr="File:">
          <a:hlinkClick xmlns:r="http://schemas.openxmlformats.org/officeDocument/2006/relationships" r:id="rId3"/>
          <a:extLst>
            <a:ext uri="{FF2B5EF4-FFF2-40B4-BE49-F238E27FC236}">
              <a16:creationId xmlns:a16="http://schemas.microsoft.com/office/drawing/2014/main" id="{9B2C63CB-5F58-4C09-A87C-51D43589C9BA}"/>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33" name="AutoShape 4" descr="File:">
          <a:hlinkClick xmlns:r="http://schemas.openxmlformats.org/officeDocument/2006/relationships" r:id="rId4"/>
          <a:extLst>
            <a:ext uri="{FF2B5EF4-FFF2-40B4-BE49-F238E27FC236}">
              <a16:creationId xmlns:a16="http://schemas.microsoft.com/office/drawing/2014/main" id="{06E1B08C-2030-4AFF-B700-7F51426E232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34" name="AutoShape 5" descr="File:">
          <a:hlinkClick xmlns:r="http://schemas.openxmlformats.org/officeDocument/2006/relationships" r:id="rId5"/>
          <a:extLst>
            <a:ext uri="{FF2B5EF4-FFF2-40B4-BE49-F238E27FC236}">
              <a16:creationId xmlns:a16="http://schemas.microsoft.com/office/drawing/2014/main" id="{4B7EB183-1976-4865-9382-D3A020E2B44C}"/>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065"/>
    <xdr:sp macro="" textlink="">
      <xdr:nvSpPr>
        <xdr:cNvPr id="435" name="AutoShape 6" descr="File:">
          <a:hlinkClick xmlns:r="http://schemas.openxmlformats.org/officeDocument/2006/relationships" r:id="rId6"/>
          <a:extLst>
            <a:ext uri="{FF2B5EF4-FFF2-40B4-BE49-F238E27FC236}">
              <a16:creationId xmlns:a16="http://schemas.microsoft.com/office/drawing/2014/main" id="{5A66C24C-FE10-408F-B9D9-BB0A8A952BBF}"/>
            </a:ext>
          </a:extLst>
        </xdr:cNvPr>
        <xdr:cNvSpPr>
          <a:spLocks noChangeAspect="1" noChangeArrowheads="1"/>
        </xdr:cNvSpPr>
      </xdr:nvSpPr>
      <xdr:spPr bwMode="auto">
        <a:xfrm>
          <a:off x="1456765" y="1243853"/>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5843"/>
    <xdr:sp macro="" textlink="">
      <xdr:nvSpPr>
        <xdr:cNvPr id="436" name="AutoShape 7" descr="File:">
          <a:hlinkClick xmlns:r="http://schemas.openxmlformats.org/officeDocument/2006/relationships" r:id="rId7"/>
          <a:extLst>
            <a:ext uri="{FF2B5EF4-FFF2-40B4-BE49-F238E27FC236}">
              <a16:creationId xmlns:a16="http://schemas.microsoft.com/office/drawing/2014/main" id="{C0D25962-0224-46E1-A213-7C0165D6972A}"/>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5843"/>
    <xdr:sp macro="" textlink="">
      <xdr:nvSpPr>
        <xdr:cNvPr id="437" name="AutoShape 8" descr="File:">
          <a:hlinkClick xmlns:r="http://schemas.openxmlformats.org/officeDocument/2006/relationships" r:id="rId8"/>
          <a:extLst>
            <a:ext uri="{FF2B5EF4-FFF2-40B4-BE49-F238E27FC236}">
              <a16:creationId xmlns:a16="http://schemas.microsoft.com/office/drawing/2014/main" id="{8D1830B3-25C4-40B0-A215-F3710E523882}"/>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38" name="AutoShape 9" descr="File:">
          <a:hlinkClick xmlns:r="http://schemas.openxmlformats.org/officeDocument/2006/relationships" r:id="rId9"/>
          <a:extLst>
            <a:ext uri="{FF2B5EF4-FFF2-40B4-BE49-F238E27FC236}">
              <a16:creationId xmlns:a16="http://schemas.microsoft.com/office/drawing/2014/main" id="{26BD8C90-91A2-4872-A49D-0474A0F42ED1}"/>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39" name="AutoShape 10" descr="File:">
          <a:hlinkClick xmlns:r="http://schemas.openxmlformats.org/officeDocument/2006/relationships" r:id="rId10"/>
          <a:extLst>
            <a:ext uri="{FF2B5EF4-FFF2-40B4-BE49-F238E27FC236}">
              <a16:creationId xmlns:a16="http://schemas.microsoft.com/office/drawing/2014/main" id="{E872E00E-0872-4479-B0E3-DB8FE260729C}"/>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40" name="AutoShape 11" descr="File:">
          <a:hlinkClick xmlns:r="http://schemas.openxmlformats.org/officeDocument/2006/relationships" r:id="rId11"/>
          <a:extLst>
            <a:ext uri="{FF2B5EF4-FFF2-40B4-BE49-F238E27FC236}">
              <a16:creationId xmlns:a16="http://schemas.microsoft.com/office/drawing/2014/main" id="{2C0B36AF-1BF0-4DBF-A3E3-35F72810A5B6}"/>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41" name="AutoShape 12" descr="File:">
          <a:hlinkClick xmlns:r="http://schemas.openxmlformats.org/officeDocument/2006/relationships" r:id="rId12"/>
          <a:extLst>
            <a:ext uri="{FF2B5EF4-FFF2-40B4-BE49-F238E27FC236}">
              <a16:creationId xmlns:a16="http://schemas.microsoft.com/office/drawing/2014/main" id="{01F11C76-55EA-474C-BC39-12B1779F03E6}"/>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5843"/>
    <xdr:sp macro="" textlink="">
      <xdr:nvSpPr>
        <xdr:cNvPr id="442" name="AutoShape 13" descr="File:">
          <a:hlinkClick xmlns:r="http://schemas.openxmlformats.org/officeDocument/2006/relationships" r:id="rId13"/>
          <a:extLst>
            <a:ext uri="{FF2B5EF4-FFF2-40B4-BE49-F238E27FC236}">
              <a16:creationId xmlns:a16="http://schemas.microsoft.com/office/drawing/2014/main" id="{6470A4CD-365E-4192-BB75-D77F44E86A2C}"/>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43" name="AutoShape 14" descr="File:">
          <a:hlinkClick xmlns:r="http://schemas.openxmlformats.org/officeDocument/2006/relationships" r:id="rId14"/>
          <a:extLst>
            <a:ext uri="{FF2B5EF4-FFF2-40B4-BE49-F238E27FC236}">
              <a16:creationId xmlns:a16="http://schemas.microsoft.com/office/drawing/2014/main" id="{2B74E1B6-C0A9-4B51-83EC-73D11AE4E20B}"/>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5843"/>
    <xdr:sp macro="" textlink="">
      <xdr:nvSpPr>
        <xdr:cNvPr id="444" name="AutoShape 15" descr="File:">
          <a:hlinkClick xmlns:r="http://schemas.openxmlformats.org/officeDocument/2006/relationships" r:id="rId15"/>
          <a:extLst>
            <a:ext uri="{FF2B5EF4-FFF2-40B4-BE49-F238E27FC236}">
              <a16:creationId xmlns:a16="http://schemas.microsoft.com/office/drawing/2014/main" id="{5AD406B2-05C2-4A43-9D26-0D0B93CD4E46}"/>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45" name="AutoShape 16" descr="File:">
          <a:hlinkClick xmlns:r="http://schemas.openxmlformats.org/officeDocument/2006/relationships" r:id="rId16"/>
          <a:extLst>
            <a:ext uri="{FF2B5EF4-FFF2-40B4-BE49-F238E27FC236}">
              <a16:creationId xmlns:a16="http://schemas.microsoft.com/office/drawing/2014/main" id="{AAF6DECC-617A-4825-8499-B64382A783F6}"/>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46" name="AutoShape 17" descr="File:">
          <a:hlinkClick xmlns:r="http://schemas.openxmlformats.org/officeDocument/2006/relationships" r:id="rId17"/>
          <a:extLst>
            <a:ext uri="{FF2B5EF4-FFF2-40B4-BE49-F238E27FC236}">
              <a16:creationId xmlns:a16="http://schemas.microsoft.com/office/drawing/2014/main" id="{1DCAABCB-9954-49B4-A90C-C8FA09419C99}"/>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47" name="AutoShape 18" descr="File:">
          <a:hlinkClick xmlns:r="http://schemas.openxmlformats.org/officeDocument/2006/relationships" r:id="rId18"/>
          <a:extLst>
            <a:ext uri="{FF2B5EF4-FFF2-40B4-BE49-F238E27FC236}">
              <a16:creationId xmlns:a16="http://schemas.microsoft.com/office/drawing/2014/main" id="{6ADAB283-07DD-489D-AD1F-5DEF0AB17757}"/>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48" name="AutoShape 19" descr="File:">
          <a:hlinkClick xmlns:r="http://schemas.openxmlformats.org/officeDocument/2006/relationships" r:id="rId19"/>
          <a:extLst>
            <a:ext uri="{FF2B5EF4-FFF2-40B4-BE49-F238E27FC236}">
              <a16:creationId xmlns:a16="http://schemas.microsoft.com/office/drawing/2014/main" id="{754740FE-1171-4410-B610-9E02D7E4D507}"/>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5843"/>
    <xdr:sp macro="" textlink="">
      <xdr:nvSpPr>
        <xdr:cNvPr id="449" name="AutoShape 20" descr="File:">
          <a:hlinkClick xmlns:r="http://schemas.openxmlformats.org/officeDocument/2006/relationships" r:id="rId20"/>
          <a:extLst>
            <a:ext uri="{FF2B5EF4-FFF2-40B4-BE49-F238E27FC236}">
              <a16:creationId xmlns:a16="http://schemas.microsoft.com/office/drawing/2014/main" id="{33A31F85-23A8-4971-845E-81A6278ED576}"/>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50" name="AutoShape 21" descr="File:">
          <a:hlinkClick xmlns:r="http://schemas.openxmlformats.org/officeDocument/2006/relationships" r:id="rId21"/>
          <a:extLst>
            <a:ext uri="{FF2B5EF4-FFF2-40B4-BE49-F238E27FC236}">
              <a16:creationId xmlns:a16="http://schemas.microsoft.com/office/drawing/2014/main" id="{C8B3432C-06CB-46BC-B47C-0B3CDEA663EE}"/>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51" name="AutoShape 22" descr="File:">
          <a:hlinkClick xmlns:r="http://schemas.openxmlformats.org/officeDocument/2006/relationships" r:id="rId22"/>
          <a:extLst>
            <a:ext uri="{FF2B5EF4-FFF2-40B4-BE49-F238E27FC236}">
              <a16:creationId xmlns:a16="http://schemas.microsoft.com/office/drawing/2014/main" id="{A44DDAFC-F16D-479C-9556-57461160B1B0}"/>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52" name="AutoShape 23" descr="File:">
          <a:hlinkClick xmlns:r="http://schemas.openxmlformats.org/officeDocument/2006/relationships" r:id="rId23"/>
          <a:extLst>
            <a:ext uri="{FF2B5EF4-FFF2-40B4-BE49-F238E27FC236}">
              <a16:creationId xmlns:a16="http://schemas.microsoft.com/office/drawing/2014/main" id="{9CBD7948-B168-4A63-AE1B-07C2B57D46FB}"/>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53" name="AutoShape 24" descr="File:">
          <a:hlinkClick xmlns:r="http://schemas.openxmlformats.org/officeDocument/2006/relationships" r:id="rId24"/>
          <a:extLst>
            <a:ext uri="{FF2B5EF4-FFF2-40B4-BE49-F238E27FC236}">
              <a16:creationId xmlns:a16="http://schemas.microsoft.com/office/drawing/2014/main" id="{54B3E85C-F335-4423-808E-3D802D7D650F}"/>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54" name="AutoShape 25" descr="File:">
          <a:hlinkClick xmlns:r="http://schemas.openxmlformats.org/officeDocument/2006/relationships" r:id="rId25"/>
          <a:extLst>
            <a:ext uri="{FF2B5EF4-FFF2-40B4-BE49-F238E27FC236}">
              <a16:creationId xmlns:a16="http://schemas.microsoft.com/office/drawing/2014/main" id="{50C8F559-DDF4-486A-8807-F5461E3AC454}"/>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55" name="AutoShape 26" descr="File:">
          <a:hlinkClick xmlns:r="http://schemas.openxmlformats.org/officeDocument/2006/relationships" r:id="rId26"/>
          <a:extLst>
            <a:ext uri="{FF2B5EF4-FFF2-40B4-BE49-F238E27FC236}">
              <a16:creationId xmlns:a16="http://schemas.microsoft.com/office/drawing/2014/main" id="{852A7E50-69BF-4C2A-A532-48D9DF8204E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56" name="AutoShape 27" descr="File:">
          <a:hlinkClick xmlns:r="http://schemas.openxmlformats.org/officeDocument/2006/relationships" r:id="rId27"/>
          <a:extLst>
            <a:ext uri="{FF2B5EF4-FFF2-40B4-BE49-F238E27FC236}">
              <a16:creationId xmlns:a16="http://schemas.microsoft.com/office/drawing/2014/main" id="{205E5403-7220-488D-B2CA-3DC223DB16BA}"/>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8223"/>
    <xdr:sp macro="" textlink="">
      <xdr:nvSpPr>
        <xdr:cNvPr id="457" name="AutoShape 28" descr="File:">
          <a:hlinkClick xmlns:r="http://schemas.openxmlformats.org/officeDocument/2006/relationships" r:id="rId28"/>
          <a:extLst>
            <a:ext uri="{FF2B5EF4-FFF2-40B4-BE49-F238E27FC236}">
              <a16:creationId xmlns:a16="http://schemas.microsoft.com/office/drawing/2014/main" id="{E7BB17EA-FF60-4665-B382-799F0F7E6FCF}"/>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4079"/>
    <xdr:sp macro="" textlink="">
      <xdr:nvSpPr>
        <xdr:cNvPr id="458" name="AutoShape 1" descr="File:">
          <a:hlinkClick xmlns:r="http://schemas.openxmlformats.org/officeDocument/2006/relationships" r:id="rId1"/>
          <a:extLst>
            <a:ext uri="{FF2B5EF4-FFF2-40B4-BE49-F238E27FC236}">
              <a16:creationId xmlns:a16="http://schemas.microsoft.com/office/drawing/2014/main" id="{90684412-4057-480C-9B7A-096805BE370A}"/>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4080"/>
    <xdr:sp macro="" textlink="">
      <xdr:nvSpPr>
        <xdr:cNvPr id="459" name="AutoShape 2" descr="File:">
          <a:hlinkClick xmlns:r="http://schemas.openxmlformats.org/officeDocument/2006/relationships" r:id="rId2"/>
          <a:extLst>
            <a:ext uri="{FF2B5EF4-FFF2-40B4-BE49-F238E27FC236}">
              <a16:creationId xmlns:a16="http://schemas.microsoft.com/office/drawing/2014/main" id="{BD5E383D-56CE-48B5-8CB9-966F5A83BD93}"/>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4080"/>
    <xdr:sp macro="" textlink="">
      <xdr:nvSpPr>
        <xdr:cNvPr id="460" name="AutoShape 3" descr="File:">
          <a:hlinkClick xmlns:r="http://schemas.openxmlformats.org/officeDocument/2006/relationships" r:id="rId3"/>
          <a:extLst>
            <a:ext uri="{FF2B5EF4-FFF2-40B4-BE49-F238E27FC236}">
              <a16:creationId xmlns:a16="http://schemas.microsoft.com/office/drawing/2014/main" id="{BBE17665-9656-44A6-A07C-3475E72B97F2}"/>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4079"/>
    <xdr:sp macro="" textlink="">
      <xdr:nvSpPr>
        <xdr:cNvPr id="461" name="AutoShape 4" descr="File:">
          <a:hlinkClick xmlns:r="http://schemas.openxmlformats.org/officeDocument/2006/relationships" r:id="rId4"/>
          <a:extLst>
            <a:ext uri="{FF2B5EF4-FFF2-40B4-BE49-F238E27FC236}">
              <a16:creationId xmlns:a16="http://schemas.microsoft.com/office/drawing/2014/main" id="{D6936A44-EA75-4C4E-ACE7-3AB6C55E7B99}"/>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4080"/>
    <xdr:sp macro="" textlink="">
      <xdr:nvSpPr>
        <xdr:cNvPr id="462" name="AutoShape 5" descr="File:">
          <a:hlinkClick xmlns:r="http://schemas.openxmlformats.org/officeDocument/2006/relationships" r:id="rId5"/>
          <a:extLst>
            <a:ext uri="{FF2B5EF4-FFF2-40B4-BE49-F238E27FC236}">
              <a16:creationId xmlns:a16="http://schemas.microsoft.com/office/drawing/2014/main" id="{19D28AE0-58C1-49AB-B452-8A873541A547}"/>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295274"/>
    <xdr:sp macro="" textlink="">
      <xdr:nvSpPr>
        <xdr:cNvPr id="463" name="AutoShape 6" descr="File:">
          <a:hlinkClick xmlns:r="http://schemas.openxmlformats.org/officeDocument/2006/relationships" r:id="rId6"/>
          <a:extLst>
            <a:ext uri="{FF2B5EF4-FFF2-40B4-BE49-F238E27FC236}">
              <a16:creationId xmlns:a16="http://schemas.microsoft.com/office/drawing/2014/main" id="{1FA91D98-462D-4CDA-8064-F6116398E432}"/>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482"/>
    <xdr:sp macro="" textlink="">
      <xdr:nvSpPr>
        <xdr:cNvPr id="464" name="AutoShape 7" descr="File:">
          <a:hlinkClick xmlns:r="http://schemas.openxmlformats.org/officeDocument/2006/relationships" r:id="rId7"/>
          <a:extLst>
            <a:ext uri="{FF2B5EF4-FFF2-40B4-BE49-F238E27FC236}">
              <a16:creationId xmlns:a16="http://schemas.microsoft.com/office/drawing/2014/main" id="{00BE615B-9819-4A64-A652-99781153915C}"/>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482"/>
    <xdr:sp macro="" textlink="">
      <xdr:nvSpPr>
        <xdr:cNvPr id="465" name="AutoShape 8" descr="File:">
          <a:hlinkClick xmlns:r="http://schemas.openxmlformats.org/officeDocument/2006/relationships" r:id="rId8"/>
          <a:extLst>
            <a:ext uri="{FF2B5EF4-FFF2-40B4-BE49-F238E27FC236}">
              <a16:creationId xmlns:a16="http://schemas.microsoft.com/office/drawing/2014/main" id="{F62FB7B6-48F1-4E40-B683-A73101BB813D}"/>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481"/>
    <xdr:sp macro="" textlink="">
      <xdr:nvSpPr>
        <xdr:cNvPr id="466" name="AutoShape 9" descr="File:">
          <a:hlinkClick xmlns:r="http://schemas.openxmlformats.org/officeDocument/2006/relationships" r:id="rId9"/>
          <a:extLst>
            <a:ext uri="{FF2B5EF4-FFF2-40B4-BE49-F238E27FC236}">
              <a16:creationId xmlns:a16="http://schemas.microsoft.com/office/drawing/2014/main" id="{BCC94A34-D778-4D8B-BC77-9FDC617EB09F}"/>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480"/>
    <xdr:sp macro="" textlink="">
      <xdr:nvSpPr>
        <xdr:cNvPr id="467" name="AutoShape 10" descr="File:">
          <a:hlinkClick xmlns:r="http://schemas.openxmlformats.org/officeDocument/2006/relationships" r:id="rId10"/>
          <a:extLst>
            <a:ext uri="{FF2B5EF4-FFF2-40B4-BE49-F238E27FC236}">
              <a16:creationId xmlns:a16="http://schemas.microsoft.com/office/drawing/2014/main" id="{69CF01EB-5CB4-4B38-B2B9-002C6010C3E9}"/>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481"/>
    <xdr:sp macro="" textlink="">
      <xdr:nvSpPr>
        <xdr:cNvPr id="468" name="AutoShape 11" descr="File:">
          <a:hlinkClick xmlns:r="http://schemas.openxmlformats.org/officeDocument/2006/relationships" r:id="rId11"/>
          <a:extLst>
            <a:ext uri="{FF2B5EF4-FFF2-40B4-BE49-F238E27FC236}">
              <a16:creationId xmlns:a16="http://schemas.microsoft.com/office/drawing/2014/main" id="{3E3AF0F4-A12F-4812-9AE1-FE7C4A2BDEE0}"/>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480"/>
    <xdr:sp macro="" textlink="">
      <xdr:nvSpPr>
        <xdr:cNvPr id="469" name="AutoShape 12" descr="File:">
          <a:hlinkClick xmlns:r="http://schemas.openxmlformats.org/officeDocument/2006/relationships" r:id="rId12"/>
          <a:extLst>
            <a:ext uri="{FF2B5EF4-FFF2-40B4-BE49-F238E27FC236}">
              <a16:creationId xmlns:a16="http://schemas.microsoft.com/office/drawing/2014/main" id="{36FAD33E-3C41-4ACE-86F4-D8EE7D11CFE3}"/>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482"/>
    <xdr:sp macro="" textlink="">
      <xdr:nvSpPr>
        <xdr:cNvPr id="470" name="AutoShape 13" descr="File:">
          <a:hlinkClick xmlns:r="http://schemas.openxmlformats.org/officeDocument/2006/relationships" r:id="rId13"/>
          <a:extLst>
            <a:ext uri="{FF2B5EF4-FFF2-40B4-BE49-F238E27FC236}">
              <a16:creationId xmlns:a16="http://schemas.microsoft.com/office/drawing/2014/main" id="{D29C787F-1DDC-4954-B95F-48E9E74BF5AB}"/>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173</xdr:row>
      <xdr:rowOff>0</xdr:rowOff>
    </xdr:from>
    <xdr:ext cx="304800" cy="306481"/>
    <xdr:sp macro="" textlink="">
      <xdr:nvSpPr>
        <xdr:cNvPr id="471" name="AutoShape 14" descr="File:">
          <a:hlinkClick xmlns:r="http://schemas.openxmlformats.org/officeDocument/2006/relationships" r:id="rId14"/>
          <a:extLst>
            <a:ext uri="{FF2B5EF4-FFF2-40B4-BE49-F238E27FC236}">
              <a16:creationId xmlns:a16="http://schemas.microsoft.com/office/drawing/2014/main" id="{51D4A8D5-58C4-4FD0-95B4-682963E6C91B}"/>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72" name="AutoShape 1" descr="File:">
          <a:hlinkClick xmlns:r="http://schemas.openxmlformats.org/officeDocument/2006/relationships" r:id="rId1"/>
          <a:extLst>
            <a:ext uri="{FF2B5EF4-FFF2-40B4-BE49-F238E27FC236}">
              <a16:creationId xmlns:a16="http://schemas.microsoft.com/office/drawing/2014/main" id="{7617C961-5004-47A8-8A5B-374020D3006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73" name="AutoShape 2" descr="File:">
          <a:hlinkClick xmlns:r="http://schemas.openxmlformats.org/officeDocument/2006/relationships" r:id="rId2"/>
          <a:extLst>
            <a:ext uri="{FF2B5EF4-FFF2-40B4-BE49-F238E27FC236}">
              <a16:creationId xmlns:a16="http://schemas.microsoft.com/office/drawing/2014/main" id="{B551EF38-D474-47F1-9C1C-481E5FCC7E32}"/>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74" name="AutoShape 3" descr="File:">
          <a:hlinkClick xmlns:r="http://schemas.openxmlformats.org/officeDocument/2006/relationships" r:id="rId3"/>
          <a:extLst>
            <a:ext uri="{FF2B5EF4-FFF2-40B4-BE49-F238E27FC236}">
              <a16:creationId xmlns:a16="http://schemas.microsoft.com/office/drawing/2014/main" id="{EFE75119-CE58-44BF-B812-F12E44B12DC2}"/>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75" name="AutoShape 4" descr="File:">
          <a:hlinkClick xmlns:r="http://schemas.openxmlformats.org/officeDocument/2006/relationships" r:id="rId4"/>
          <a:extLst>
            <a:ext uri="{FF2B5EF4-FFF2-40B4-BE49-F238E27FC236}">
              <a16:creationId xmlns:a16="http://schemas.microsoft.com/office/drawing/2014/main" id="{3DB38381-8412-43CA-8DB4-9DB7160A5F88}"/>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76" name="AutoShape 5" descr="File:">
          <a:hlinkClick xmlns:r="http://schemas.openxmlformats.org/officeDocument/2006/relationships" r:id="rId5"/>
          <a:extLst>
            <a:ext uri="{FF2B5EF4-FFF2-40B4-BE49-F238E27FC236}">
              <a16:creationId xmlns:a16="http://schemas.microsoft.com/office/drawing/2014/main" id="{8FA4F9C0-5437-44EC-8380-4EE978E36933}"/>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2893"/>
    <xdr:sp macro="" textlink="">
      <xdr:nvSpPr>
        <xdr:cNvPr id="477" name="AutoShape 6" descr="File:">
          <a:hlinkClick xmlns:r="http://schemas.openxmlformats.org/officeDocument/2006/relationships" r:id="rId6"/>
          <a:extLst>
            <a:ext uri="{FF2B5EF4-FFF2-40B4-BE49-F238E27FC236}">
              <a16:creationId xmlns:a16="http://schemas.microsoft.com/office/drawing/2014/main" id="{DB65C772-B3A8-4B7D-9846-C3D3E761B1EF}"/>
            </a:ext>
          </a:extLst>
        </xdr:cNvPr>
        <xdr:cNvSpPr>
          <a:spLocks noChangeAspect="1" noChangeArrowheads="1"/>
        </xdr:cNvSpPr>
      </xdr:nvSpPr>
      <xdr:spPr bwMode="auto">
        <a:xfrm>
          <a:off x="1456765" y="1243853"/>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2671"/>
    <xdr:sp macro="" textlink="">
      <xdr:nvSpPr>
        <xdr:cNvPr id="478" name="AutoShape 7" descr="File:">
          <a:hlinkClick xmlns:r="http://schemas.openxmlformats.org/officeDocument/2006/relationships" r:id="rId7"/>
          <a:extLst>
            <a:ext uri="{FF2B5EF4-FFF2-40B4-BE49-F238E27FC236}">
              <a16:creationId xmlns:a16="http://schemas.microsoft.com/office/drawing/2014/main" id="{790D3F41-4B12-47DF-B109-8C97DE41254D}"/>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2671"/>
    <xdr:sp macro="" textlink="">
      <xdr:nvSpPr>
        <xdr:cNvPr id="479" name="AutoShape 8" descr="File:">
          <a:hlinkClick xmlns:r="http://schemas.openxmlformats.org/officeDocument/2006/relationships" r:id="rId8"/>
          <a:extLst>
            <a:ext uri="{FF2B5EF4-FFF2-40B4-BE49-F238E27FC236}">
              <a16:creationId xmlns:a16="http://schemas.microsoft.com/office/drawing/2014/main" id="{C034644B-0258-46E4-8BB8-02344D67C4A8}"/>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80" name="AutoShape 9" descr="File:">
          <a:hlinkClick xmlns:r="http://schemas.openxmlformats.org/officeDocument/2006/relationships" r:id="rId9"/>
          <a:extLst>
            <a:ext uri="{FF2B5EF4-FFF2-40B4-BE49-F238E27FC236}">
              <a16:creationId xmlns:a16="http://schemas.microsoft.com/office/drawing/2014/main" id="{44AB955E-1B5A-4B7B-B34E-EC060507B153}"/>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81" name="AutoShape 10" descr="File:">
          <a:hlinkClick xmlns:r="http://schemas.openxmlformats.org/officeDocument/2006/relationships" r:id="rId10"/>
          <a:extLst>
            <a:ext uri="{FF2B5EF4-FFF2-40B4-BE49-F238E27FC236}">
              <a16:creationId xmlns:a16="http://schemas.microsoft.com/office/drawing/2014/main" id="{BBE9B070-AFE1-49B1-B33B-D1C8A3850455}"/>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82" name="AutoShape 11" descr="File:">
          <a:hlinkClick xmlns:r="http://schemas.openxmlformats.org/officeDocument/2006/relationships" r:id="rId11"/>
          <a:extLst>
            <a:ext uri="{FF2B5EF4-FFF2-40B4-BE49-F238E27FC236}">
              <a16:creationId xmlns:a16="http://schemas.microsoft.com/office/drawing/2014/main" id="{A33A11A7-7DF1-4EA6-B022-E9AA781D81F9}"/>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83" name="AutoShape 12" descr="File:">
          <a:hlinkClick xmlns:r="http://schemas.openxmlformats.org/officeDocument/2006/relationships" r:id="rId12"/>
          <a:extLst>
            <a:ext uri="{FF2B5EF4-FFF2-40B4-BE49-F238E27FC236}">
              <a16:creationId xmlns:a16="http://schemas.microsoft.com/office/drawing/2014/main" id="{9ABC85F5-1285-44FF-B8D1-4F0AD23902DD}"/>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2671"/>
    <xdr:sp macro="" textlink="">
      <xdr:nvSpPr>
        <xdr:cNvPr id="484" name="AutoShape 13" descr="File:">
          <a:hlinkClick xmlns:r="http://schemas.openxmlformats.org/officeDocument/2006/relationships" r:id="rId13"/>
          <a:extLst>
            <a:ext uri="{FF2B5EF4-FFF2-40B4-BE49-F238E27FC236}">
              <a16:creationId xmlns:a16="http://schemas.microsoft.com/office/drawing/2014/main" id="{2E5AD9FA-EB51-4375-9660-39DBA8ECB238}"/>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85" name="AutoShape 14" descr="File:">
          <a:hlinkClick xmlns:r="http://schemas.openxmlformats.org/officeDocument/2006/relationships" r:id="rId14"/>
          <a:extLst>
            <a:ext uri="{FF2B5EF4-FFF2-40B4-BE49-F238E27FC236}">
              <a16:creationId xmlns:a16="http://schemas.microsoft.com/office/drawing/2014/main" id="{620DEE1F-1277-47EB-B651-07F8BF013D0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2671"/>
    <xdr:sp macro="" textlink="">
      <xdr:nvSpPr>
        <xdr:cNvPr id="486" name="AutoShape 15" descr="File:">
          <a:hlinkClick xmlns:r="http://schemas.openxmlformats.org/officeDocument/2006/relationships" r:id="rId15"/>
          <a:extLst>
            <a:ext uri="{FF2B5EF4-FFF2-40B4-BE49-F238E27FC236}">
              <a16:creationId xmlns:a16="http://schemas.microsoft.com/office/drawing/2014/main" id="{7E0FECBE-2765-45DF-A8F8-9AE85DD7101A}"/>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87" name="AutoShape 16" descr="File:">
          <a:hlinkClick xmlns:r="http://schemas.openxmlformats.org/officeDocument/2006/relationships" r:id="rId16"/>
          <a:extLst>
            <a:ext uri="{FF2B5EF4-FFF2-40B4-BE49-F238E27FC236}">
              <a16:creationId xmlns:a16="http://schemas.microsoft.com/office/drawing/2014/main" id="{ED98FC1B-6D67-4B29-94D8-2AEFFDC4DA3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88" name="AutoShape 17" descr="File:">
          <a:hlinkClick xmlns:r="http://schemas.openxmlformats.org/officeDocument/2006/relationships" r:id="rId17"/>
          <a:extLst>
            <a:ext uri="{FF2B5EF4-FFF2-40B4-BE49-F238E27FC236}">
              <a16:creationId xmlns:a16="http://schemas.microsoft.com/office/drawing/2014/main" id="{E77DD361-3769-468E-B73E-F446E8DE8519}"/>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89" name="AutoShape 18" descr="File:">
          <a:hlinkClick xmlns:r="http://schemas.openxmlformats.org/officeDocument/2006/relationships" r:id="rId18"/>
          <a:extLst>
            <a:ext uri="{FF2B5EF4-FFF2-40B4-BE49-F238E27FC236}">
              <a16:creationId xmlns:a16="http://schemas.microsoft.com/office/drawing/2014/main" id="{C0453654-4476-4212-9741-052854905104}"/>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0" name="AutoShape 19" descr="File:">
          <a:hlinkClick xmlns:r="http://schemas.openxmlformats.org/officeDocument/2006/relationships" r:id="rId19"/>
          <a:extLst>
            <a:ext uri="{FF2B5EF4-FFF2-40B4-BE49-F238E27FC236}">
              <a16:creationId xmlns:a16="http://schemas.microsoft.com/office/drawing/2014/main" id="{D652B9AD-D134-4AD7-AA82-B6FCAB22115D}"/>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2671"/>
    <xdr:sp macro="" textlink="">
      <xdr:nvSpPr>
        <xdr:cNvPr id="491" name="AutoShape 20" descr="File:">
          <a:hlinkClick xmlns:r="http://schemas.openxmlformats.org/officeDocument/2006/relationships" r:id="rId20"/>
          <a:extLst>
            <a:ext uri="{FF2B5EF4-FFF2-40B4-BE49-F238E27FC236}">
              <a16:creationId xmlns:a16="http://schemas.microsoft.com/office/drawing/2014/main" id="{5ACAF9A3-6654-4190-8E00-6B7A673E14E0}"/>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2" name="AutoShape 21" descr="File:">
          <a:hlinkClick xmlns:r="http://schemas.openxmlformats.org/officeDocument/2006/relationships" r:id="rId21"/>
          <a:extLst>
            <a:ext uri="{FF2B5EF4-FFF2-40B4-BE49-F238E27FC236}">
              <a16:creationId xmlns:a16="http://schemas.microsoft.com/office/drawing/2014/main" id="{2363D886-D8E3-4519-B7EB-A6F69F9456C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3" name="AutoShape 22" descr="File:">
          <a:hlinkClick xmlns:r="http://schemas.openxmlformats.org/officeDocument/2006/relationships" r:id="rId22"/>
          <a:extLst>
            <a:ext uri="{FF2B5EF4-FFF2-40B4-BE49-F238E27FC236}">
              <a16:creationId xmlns:a16="http://schemas.microsoft.com/office/drawing/2014/main" id="{A1FC581E-66E3-4DD9-ACBA-9F947B538E1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4" name="AutoShape 23" descr="File:">
          <a:hlinkClick xmlns:r="http://schemas.openxmlformats.org/officeDocument/2006/relationships" r:id="rId23"/>
          <a:extLst>
            <a:ext uri="{FF2B5EF4-FFF2-40B4-BE49-F238E27FC236}">
              <a16:creationId xmlns:a16="http://schemas.microsoft.com/office/drawing/2014/main" id="{F98B5B09-AAD4-4B2B-B311-FEDDFCA0E4ED}"/>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5" name="AutoShape 24" descr="File:">
          <a:hlinkClick xmlns:r="http://schemas.openxmlformats.org/officeDocument/2006/relationships" r:id="rId24"/>
          <a:extLst>
            <a:ext uri="{FF2B5EF4-FFF2-40B4-BE49-F238E27FC236}">
              <a16:creationId xmlns:a16="http://schemas.microsoft.com/office/drawing/2014/main" id="{D8DFAB91-0FF8-4B06-9431-4CEDF4DD00D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6" name="AutoShape 25" descr="File:">
          <a:hlinkClick xmlns:r="http://schemas.openxmlformats.org/officeDocument/2006/relationships" r:id="rId25"/>
          <a:extLst>
            <a:ext uri="{FF2B5EF4-FFF2-40B4-BE49-F238E27FC236}">
              <a16:creationId xmlns:a16="http://schemas.microsoft.com/office/drawing/2014/main" id="{3549071B-572F-45A4-AAD3-68FCF0A3229D}"/>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7" name="AutoShape 26" descr="File:">
          <a:hlinkClick xmlns:r="http://schemas.openxmlformats.org/officeDocument/2006/relationships" r:id="rId26"/>
          <a:extLst>
            <a:ext uri="{FF2B5EF4-FFF2-40B4-BE49-F238E27FC236}">
              <a16:creationId xmlns:a16="http://schemas.microsoft.com/office/drawing/2014/main" id="{0DA54A9D-DEC5-4274-9A56-E7BA4FD070D9}"/>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8" name="AutoShape 27" descr="File:">
          <a:hlinkClick xmlns:r="http://schemas.openxmlformats.org/officeDocument/2006/relationships" r:id="rId27"/>
          <a:extLst>
            <a:ext uri="{FF2B5EF4-FFF2-40B4-BE49-F238E27FC236}">
              <a16:creationId xmlns:a16="http://schemas.microsoft.com/office/drawing/2014/main" id="{C1048693-615C-49A5-A189-EC6D8DD5A429}"/>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8226"/>
    <xdr:sp macro="" textlink="">
      <xdr:nvSpPr>
        <xdr:cNvPr id="499" name="AutoShape 28" descr="File:">
          <a:hlinkClick xmlns:r="http://schemas.openxmlformats.org/officeDocument/2006/relationships" r:id="rId28"/>
          <a:extLst>
            <a:ext uri="{FF2B5EF4-FFF2-40B4-BE49-F238E27FC236}">
              <a16:creationId xmlns:a16="http://schemas.microsoft.com/office/drawing/2014/main" id="{FABB14F2-1195-4B09-842B-15131C795003}"/>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79"/>
    <xdr:sp macro="" textlink="">
      <xdr:nvSpPr>
        <xdr:cNvPr id="500" name="AutoShape 1" descr="File:">
          <a:hlinkClick xmlns:r="http://schemas.openxmlformats.org/officeDocument/2006/relationships" r:id="rId1"/>
          <a:extLst>
            <a:ext uri="{FF2B5EF4-FFF2-40B4-BE49-F238E27FC236}">
              <a16:creationId xmlns:a16="http://schemas.microsoft.com/office/drawing/2014/main" id="{5376DFA2-5B3B-429E-B100-24536F6261F9}"/>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80"/>
    <xdr:sp macro="" textlink="">
      <xdr:nvSpPr>
        <xdr:cNvPr id="501" name="AutoShape 2" descr="File:">
          <a:hlinkClick xmlns:r="http://schemas.openxmlformats.org/officeDocument/2006/relationships" r:id="rId2"/>
          <a:extLst>
            <a:ext uri="{FF2B5EF4-FFF2-40B4-BE49-F238E27FC236}">
              <a16:creationId xmlns:a16="http://schemas.microsoft.com/office/drawing/2014/main" id="{79C733CD-05BB-418C-BAC9-C7EFC22B1966}"/>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80"/>
    <xdr:sp macro="" textlink="">
      <xdr:nvSpPr>
        <xdr:cNvPr id="502" name="AutoShape 3" descr="File:">
          <a:hlinkClick xmlns:r="http://schemas.openxmlformats.org/officeDocument/2006/relationships" r:id="rId3"/>
          <a:extLst>
            <a:ext uri="{FF2B5EF4-FFF2-40B4-BE49-F238E27FC236}">
              <a16:creationId xmlns:a16="http://schemas.microsoft.com/office/drawing/2014/main" id="{6E9D47BA-45D4-4936-BF20-797A06329E3F}"/>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79"/>
    <xdr:sp macro="" textlink="">
      <xdr:nvSpPr>
        <xdr:cNvPr id="503" name="AutoShape 4" descr="File:">
          <a:hlinkClick xmlns:r="http://schemas.openxmlformats.org/officeDocument/2006/relationships" r:id="rId4"/>
          <a:extLst>
            <a:ext uri="{FF2B5EF4-FFF2-40B4-BE49-F238E27FC236}">
              <a16:creationId xmlns:a16="http://schemas.microsoft.com/office/drawing/2014/main" id="{8FE209CF-3865-4619-B9CB-E955756817E8}"/>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80"/>
    <xdr:sp macro="" textlink="">
      <xdr:nvSpPr>
        <xdr:cNvPr id="504" name="AutoShape 5" descr="File:">
          <a:hlinkClick xmlns:r="http://schemas.openxmlformats.org/officeDocument/2006/relationships" r:id="rId5"/>
          <a:extLst>
            <a:ext uri="{FF2B5EF4-FFF2-40B4-BE49-F238E27FC236}">
              <a16:creationId xmlns:a16="http://schemas.microsoft.com/office/drawing/2014/main" id="{6411C2A1-006E-4003-9A7B-EC7991A40F83}"/>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295274"/>
    <xdr:sp macro="" textlink="">
      <xdr:nvSpPr>
        <xdr:cNvPr id="505" name="AutoShape 6" descr="File:">
          <a:hlinkClick xmlns:r="http://schemas.openxmlformats.org/officeDocument/2006/relationships" r:id="rId6"/>
          <a:extLst>
            <a:ext uri="{FF2B5EF4-FFF2-40B4-BE49-F238E27FC236}">
              <a16:creationId xmlns:a16="http://schemas.microsoft.com/office/drawing/2014/main" id="{9C6B82C8-F9FE-478A-8E68-D8131254EB21}"/>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2"/>
    <xdr:sp macro="" textlink="">
      <xdr:nvSpPr>
        <xdr:cNvPr id="506" name="AutoShape 7" descr="File:">
          <a:hlinkClick xmlns:r="http://schemas.openxmlformats.org/officeDocument/2006/relationships" r:id="rId7"/>
          <a:extLst>
            <a:ext uri="{FF2B5EF4-FFF2-40B4-BE49-F238E27FC236}">
              <a16:creationId xmlns:a16="http://schemas.microsoft.com/office/drawing/2014/main" id="{DA4AAF45-0AAB-4CF5-A085-15F35309FF83}"/>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2"/>
    <xdr:sp macro="" textlink="">
      <xdr:nvSpPr>
        <xdr:cNvPr id="507" name="AutoShape 8" descr="File:">
          <a:hlinkClick xmlns:r="http://schemas.openxmlformats.org/officeDocument/2006/relationships" r:id="rId8"/>
          <a:extLst>
            <a:ext uri="{FF2B5EF4-FFF2-40B4-BE49-F238E27FC236}">
              <a16:creationId xmlns:a16="http://schemas.microsoft.com/office/drawing/2014/main" id="{5BE6C04C-7326-4D3C-B584-17860C8989AE}"/>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1"/>
    <xdr:sp macro="" textlink="">
      <xdr:nvSpPr>
        <xdr:cNvPr id="508" name="AutoShape 9" descr="File:">
          <a:hlinkClick xmlns:r="http://schemas.openxmlformats.org/officeDocument/2006/relationships" r:id="rId9"/>
          <a:extLst>
            <a:ext uri="{FF2B5EF4-FFF2-40B4-BE49-F238E27FC236}">
              <a16:creationId xmlns:a16="http://schemas.microsoft.com/office/drawing/2014/main" id="{EC0DB702-0AB1-40CC-8179-890394EDF3E2}"/>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0"/>
    <xdr:sp macro="" textlink="">
      <xdr:nvSpPr>
        <xdr:cNvPr id="509" name="AutoShape 10" descr="File:">
          <a:hlinkClick xmlns:r="http://schemas.openxmlformats.org/officeDocument/2006/relationships" r:id="rId10"/>
          <a:extLst>
            <a:ext uri="{FF2B5EF4-FFF2-40B4-BE49-F238E27FC236}">
              <a16:creationId xmlns:a16="http://schemas.microsoft.com/office/drawing/2014/main" id="{F717CE62-3715-4B34-960A-D1A83353BCA3}"/>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1"/>
    <xdr:sp macro="" textlink="">
      <xdr:nvSpPr>
        <xdr:cNvPr id="510" name="AutoShape 11" descr="File:">
          <a:hlinkClick xmlns:r="http://schemas.openxmlformats.org/officeDocument/2006/relationships" r:id="rId11"/>
          <a:extLst>
            <a:ext uri="{FF2B5EF4-FFF2-40B4-BE49-F238E27FC236}">
              <a16:creationId xmlns:a16="http://schemas.microsoft.com/office/drawing/2014/main" id="{F826105D-2B41-4F59-AF57-8F5266E8040D}"/>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0"/>
    <xdr:sp macro="" textlink="">
      <xdr:nvSpPr>
        <xdr:cNvPr id="511" name="AutoShape 12" descr="File:">
          <a:hlinkClick xmlns:r="http://schemas.openxmlformats.org/officeDocument/2006/relationships" r:id="rId12"/>
          <a:extLst>
            <a:ext uri="{FF2B5EF4-FFF2-40B4-BE49-F238E27FC236}">
              <a16:creationId xmlns:a16="http://schemas.microsoft.com/office/drawing/2014/main" id="{A0A1FA52-2F52-4AB3-8512-E79961E2091C}"/>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2"/>
    <xdr:sp macro="" textlink="">
      <xdr:nvSpPr>
        <xdr:cNvPr id="512" name="AutoShape 13" descr="File:">
          <a:hlinkClick xmlns:r="http://schemas.openxmlformats.org/officeDocument/2006/relationships" r:id="rId13"/>
          <a:extLst>
            <a:ext uri="{FF2B5EF4-FFF2-40B4-BE49-F238E27FC236}">
              <a16:creationId xmlns:a16="http://schemas.microsoft.com/office/drawing/2014/main" id="{87A4476A-7227-41A1-AF90-C6567C00CDCD}"/>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1"/>
    <xdr:sp macro="" textlink="">
      <xdr:nvSpPr>
        <xdr:cNvPr id="513" name="AutoShape 14" descr="File:">
          <a:hlinkClick xmlns:r="http://schemas.openxmlformats.org/officeDocument/2006/relationships" r:id="rId14"/>
          <a:extLst>
            <a:ext uri="{FF2B5EF4-FFF2-40B4-BE49-F238E27FC236}">
              <a16:creationId xmlns:a16="http://schemas.microsoft.com/office/drawing/2014/main" id="{D09978E7-10AA-423C-B442-7B11E21BAF3D}"/>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2"/>
    <xdr:sp macro="" textlink="">
      <xdr:nvSpPr>
        <xdr:cNvPr id="514" name="AutoShape 15" descr="File:">
          <a:hlinkClick xmlns:r="http://schemas.openxmlformats.org/officeDocument/2006/relationships" r:id="rId15"/>
          <a:extLst>
            <a:ext uri="{FF2B5EF4-FFF2-40B4-BE49-F238E27FC236}">
              <a16:creationId xmlns:a16="http://schemas.microsoft.com/office/drawing/2014/main" id="{FCCFFF27-2206-439D-A157-60B0BAA5DB52}"/>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1"/>
    <xdr:sp macro="" textlink="">
      <xdr:nvSpPr>
        <xdr:cNvPr id="515" name="AutoShape 16" descr="File:">
          <a:hlinkClick xmlns:r="http://schemas.openxmlformats.org/officeDocument/2006/relationships" r:id="rId16"/>
          <a:extLst>
            <a:ext uri="{FF2B5EF4-FFF2-40B4-BE49-F238E27FC236}">
              <a16:creationId xmlns:a16="http://schemas.microsoft.com/office/drawing/2014/main" id="{9EB268CC-094F-4555-9C90-7112C87FB254}"/>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1"/>
    <xdr:sp macro="" textlink="">
      <xdr:nvSpPr>
        <xdr:cNvPr id="516" name="AutoShape 17" descr="File:">
          <a:hlinkClick xmlns:r="http://schemas.openxmlformats.org/officeDocument/2006/relationships" r:id="rId17"/>
          <a:extLst>
            <a:ext uri="{FF2B5EF4-FFF2-40B4-BE49-F238E27FC236}">
              <a16:creationId xmlns:a16="http://schemas.microsoft.com/office/drawing/2014/main" id="{F69509FE-FA18-47D2-838C-9D17A6CEBA1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0"/>
    <xdr:sp macro="" textlink="">
      <xdr:nvSpPr>
        <xdr:cNvPr id="517" name="AutoShape 18" descr="File:">
          <a:hlinkClick xmlns:r="http://schemas.openxmlformats.org/officeDocument/2006/relationships" r:id="rId18"/>
          <a:extLst>
            <a:ext uri="{FF2B5EF4-FFF2-40B4-BE49-F238E27FC236}">
              <a16:creationId xmlns:a16="http://schemas.microsoft.com/office/drawing/2014/main" id="{8E63E324-AE0F-4DFC-83FC-691AD5EAF7A0}"/>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1"/>
    <xdr:sp macro="" textlink="">
      <xdr:nvSpPr>
        <xdr:cNvPr id="518" name="AutoShape 19" descr="File:">
          <a:hlinkClick xmlns:r="http://schemas.openxmlformats.org/officeDocument/2006/relationships" r:id="rId19"/>
          <a:extLst>
            <a:ext uri="{FF2B5EF4-FFF2-40B4-BE49-F238E27FC236}">
              <a16:creationId xmlns:a16="http://schemas.microsoft.com/office/drawing/2014/main" id="{A6910F2D-9343-4CD2-81C6-884DF38D708B}"/>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2"/>
    <xdr:sp macro="" textlink="">
      <xdr:nvSpPr>
        <xdr:cNvPr id="519" name="AutoShape 20" descr="File:">
          <a:hlinkClick xmlns:r="http://schemas.openxmlformats.org/officeDocument/2006/relationships" r:id="rId20"/>
          <a:extLst>
            <a:ext uri="{FF2B5EF4-FFF2-40B4-BE49-F238E27FC236}">
              <a16:creationId xmlns:a16="http://schemas.microsoft.com/office/drawing/2014/main" id="{6D438316-44BB-49F9-882D-71ABF3C8BA82}"/>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79"/>
    <xdr:sp macro="" textlink="">
      <xdr:nvSpPr>
        <xdr:cNvPr id="520" name="AutoShape 21" descr="File:">
          <a:hlinkClick xmlns:r="http://schemas.openxmlformats.org/officeDocument/2006/relationships" r:id="rId21"/>
          <a:extLst>
            <a:ext uri="{FF2B5EF4-FFF2-40B4-BE49-F238E27FC236}">
              <a16:creationId xmlns:a16="http://schemas.microsoft.com/office/drawing/2014/main" id="{A29B86E5-5898-48FE-B59A-6880114D0AC8}"/>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1"/>
    <xdr:sp macro="" textlink="">
      <xdr:nvSpPr>
        <xdr:cNvPr id="521" name="AutoShape 22" descr="File:">
          <a:hlinkClick xmlns:r="http://schemas.openxmlformats.org/officeDocument/2006/relationships" r:id="rId22"/>
          <a:extLst>
            <a:ext uri="{FF2B5EF4-FFF2-40B4-BE49-F238E27FC236}">
              <a16:creationId xmlns:a16="http://schemas.microsoft.com/office/drawing/2014/main" id="{F66B62C8-15A2-42DC-A59C-AA8EBC325781}"/>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6481"/>
    <xdr:sp macro="" textlink="">
      <xdr:nvSpPr>
        <xdr:cNvPr id="522" name="AutoShape 23" descr="File:">
          <a:hlinkClick xmlns:r="http://schemas.openxmlformats.org/officeDocument/2006/relationships" r:id="rId23"/>
          <a:extLst>
            <a:ext uri="{FF2B5EF4-FFF2-40B4-BE49-F238E27FC236}">
              <a16:creationId xmlns:a16="http://schemas.microsoft.com/office/drawing/2014/main" id="{2DC5C44E-9AFA-4F46-AB8C-CD5A307E96E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80"/>
    <xdr:sp macro="" textlink="">
      <xdr:nvSpPr>
        <xdr:cNvPr id="523" name="AutoShape 24" descr="File:">
          <a:hlinkClick xmlns:r="http://schemas.openxmlformats.org/officeDocument/2006/relationships" r:id="rId24"/>
          <a:extLst>
            <a:ext uri="{FF2B5EF4-FFF2-40B4-BE49-F238E27FC236}">
              <a16:creationId xmlns:a16="http://schemas.microsoft.com/office/drawing/2014/main" id="{9F342396-3936-45AC-ACDD-60F7594C807B}"/>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79"/>
    <xdr:sp macro="" textlink="">
      <xdr:nvSpPr>
        <xdr:cNvPr id="524" name="AutoShape 25" descr="File:">
          <a:hlinkClick xmlns:r="http://schemas.openxmlformats.org/officeDocument/2006/relationships" r:id="rId25"/>
          <a:extLst>
            <a:ext uri="{FF2B5EF4-FFF2-40B4-BE49-F238E27FC236}">
              <a16:creationId xmlns:a16="http://schemas.microsoft.com/office/drawing/2014/main" id="{72757B40-F513-432D-A005-6EB779F1FB68}"/>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79"/>
    <xdr:sp macro="" textlink="">
      <xdr:nvSpPr>
        <xdr:cNvPr id="525" name="AutoShape 26" descr="File:">
          <a:hlinkClick xmlns:r="http://schemas.openxmlformats.org/officeDocument/2006/relationships" r:id="rId26"/>
          <a:extLst>
            <a:ext uri="{FF2B5EF4-FFF2-40B4-BE49-F238E27FC236}">
              <a16:creationId xmlns:a16="http://schemas.microsoft.com/office/drawing/2014/main" id="{06793338-E1AA-490F-8E5D-605955F5776A}"/>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79"/>
    <xdr:sp macro="" textlink="">
      <xdr:nvSpPr>
        <xdr:cNvPr id="526" name="AutoShape 27" descr="File:">
          <a:hlinkClick xmlns:r="http://schemas.openxmlformats.org/officeDocument/2006/relationships" r:id="rId27"/>
          <a:extLst>
            <a:ext uri="{FF2B5EF4-FFF2-40B4-BE49-F238E27FC236}">
              <a16:creationId xmlns:a16="http://schemas.microsoft.com/office/drawing/2014/main" id="{6F4CBE02-39BA-446C-B1F7-88636BE9B9A0}"/>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197</xdr:row>
      <xdr:rowOff>0</xdr:rowOff>
    </xdr:from>
    <xdr:ext cx="304800" cy="304080"/>
    <xdr:sp macro="" textlink="">
      <xdr:nvSpPr>
        <xdr:cNvPr id="527" name="AutoShape 28" descr="File:">
          <a:hlinkClick xmlns:r="http://schemas.openxmlformats.org/officeDocument/2006/relationships" r:id="rId28"/>
          <a:extLst>
            <a:ext uri="{FF2B5EF4-FFF2-40B4-BE49-F238E27FC236}">
              <a16:creationId xmlns:a16="http://schemas.microsoft.com/office/drawing/2014/main" id="{356014DE-0E61-4E27-90CA-35C117DA8378}"/>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28" name="AutoShape 1" descr="File:">
          <a:hlinkClick xmlns:r="http://schemas.openxmlformats.org/officeDocument/2006/relationships" r:id="rId1"/>
          <a:extLst>
            <a:ext uri="{FF2B5EF4-FFF2-40B4-BE49-F238E27FC236}">
              <a16:creationId xmlns:a16="http://schemas.microsoft.com/office/drawing/2014/main" id="{317FB577-CD21-4F7C-86DD-B8CCC60444B8}"/>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29" name="AutoShape 2" descr="File:">
          <a:hlinkClick xmlns:r="http://schemas.openxmlformats.org/officeDocument/2006/relationships" r:id="rId2"/>
          <a:extLst>
            <a:ext uri="{FF2B5EF4-FFF2-40B4-BE49-F238E27FC236}">
              <a16:creationId xmlns:a16="http://schemas.microsoft.com/office/drawing/2014/main" id="{71304B8A-DEEB-40B8-B7A2-28A1E4801514}"/>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0" name="AutoShape 3" descr="File:">
          <a:hlinkClick xmlns:r="http://schemas.openxmlformats.org/officeDocument/2006/relationships" r:id="rId3"/>
          <a:extLst>
            <a:ext uri="{FF2B5EF4-FFF2-40B4-BE49-F238E27FC236}">
              <a16:creationId xmlns:a16="http://schemas.microsoft.com/office/drawing/2014/main" id="{0859B24B-93E9-4253-B4B2-21B921C8562D}"/>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1" name="AutoShape 4" descr="File:">
          <a:hlinkClick xmlns:r="http://schemas.openxmlformats.org/officeDocument/2006/relationships" r:id="rId4"/>
          <a:extLst>
            <a:ext uri="{FF2B5EF4-FFF2-40B4-BE49-F238E27FC236}">
              <a16:creationId xmlns:a16="http://schemas.microsoft.com/office/drawing/2014/main" id="{F867722D-75EE-4C95-BB47-F2DA39FC1AAD}"/>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2" name="AutoShape 5" descr="File:">
          <a:hlinkClick xmlns:r="http://schemas.openxmlformats.org/officeDocument/2006/relationships" r:id="rId5"/>
          <a:extLst>
            <a:ext uri="{FF2B5EF4-FFF2-40B4-BE49-F238E27FC236}">
              <a16:creationId xmlns:a16="http://schemas.microsoft.com/office/drawing/2014/main" id="{7737197D-4B5D-4324-A1EE-553A686CBC97}"/>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3" name="AutoShape 6" descr="File:">
          <a:hlinkClick xmlns:r="http://schemas.openxmlformats.org/officeDocument/2006/relationships" r:id="rId6"/>
          <a:extLst>
            <a:ext uri="{FF2B5EF4-FFF2-40B4-BE49-F238E27FC236}">
              <a16:creationId xmlns:a16="http://schemas.microsoft.com/office/drawing/2014/main" id="{571D6421-1492-4454-917F-03B1F1CA41D9}"/>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4" name="AutoShape 7" descr="File:">
          <a:hlinkClick xmlns:r="http://schemas.openxmlformats.org/officeDocument/2006/relationships" r:id="rId7"/>
          <a:extLst>
            <a:ext uri="{FF2B5EF4-FFF2-40B4-BE49-F238E27FC236}">
              <a16:creationId xmlns:a16="http://schemas.microsoft.com/office/drawing/2014/main" id="{4C1233D8-0B46-44E1-B92E-AAEE9CBFC7CC}"/>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5" name="AutoShape 8" descr="File:">
          <a:hlinkClick xmlns:r="http://schemas.openxmlformats.org/officeDocument/2006/relationships" r:id="rId8"/>
          <a:extLst>
            <a:ext uri="{FF2B5EF4-FFF2-40B4-BE49-F238E27FC236}">
              <a16:creationId xmlns:a16="http://schemas.microsoft.com/office/drawing/2014/main" id="{4EBFBFB3-0D5B-4C53-9035-9541B579202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6" name="AutoShape 9" descr="File:">
          <a:hlinkClick xmlns:r="http://schemas.openxmlformats.org/officeDocument/2006/relationships" r:id="rId9"/>
          <a:extLst>
            <a:ext uri="{FF2B5EF4-FFF2-40B4-BE49-F238E27FC236}">
              <a16:creationId xmlns:a16="http://schemas.microsoft.com/office/drawing/2014/main" id="{D3A790C6-4F75-4799-A382-B5B10703FF71}"/>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7" name="AutoShape 10" descr="File:">
          <a:hlinkClick xmlns:r="http://schemas.openxmlformats.org/officeDocument/2006/relationships" r:id="rId10"/>
          <a:extLst>
            <a:ext uri="{FF2B5EF4-FFF2-40B4-BE49-F238E27FC236}">
              <a16:creationId xmlns:a16="http://schemas.microsoft.com/office/drawing/2014/main" id="{88A3DDD2-93F6-4110-A68F-0E9CEF55A93C}"/>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8" name="AutoShape 11" descr="File:">
          <a:hlinkClick xmlns:r="http://schemas.openxmlformats.org/officeDocument/2006/relationships" r:id="rId11"/>
          <a:extLst>
            <a:ext uri="{FF2B5EF4-FFF2-40B4-BE49-F238E27FC236}">
              <a16:creationId xmlns:a16="http://schemas.microsoft.com/office/drawing/2014/main" id="{6295BE9B-585E-4BB6-A9F0-C2BA06E0A395}"/>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39" name="AutoShape 12" descr="File:">
          <a:hlinkClick xmlns:r="http://schemas.openxmlformats.org/officeDocument/2006/relationships" r:id="rId12"/>
          <a:extLst>
            <a:ext uri="{FF2B5EF4-FFF2-40B4-BE49-F238E27FC236}">
              <a16:creationId xmlns:a16="http://schemas.microsoft.com/office/drawing/2014/main" id="{F9D972E8-9568-4CF9-99F4-4D19F50C2287}"/>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0" name="AutoShape 13" descr="File:">
          <a:hlinkClick xmlns:r="http://schemas.openxmlformats.org/officeDocument/2006/relationships" r:id="rId13"/>
          <a:extLst>
            <a:ext uri="{FF2B5EF4-FFF2-40B4-BE49-F238E27FC236}">
              <a16:creationId xmlns:a16="http://schemas.microsoft.com/office/drawing/2014/main" id="{96F3A308-88ED-45CF-BAB4-63853A03386C}"/>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1" name="AutoShape 14" descr="File:">
          <a:hlinkClick xmlns:r="http://schemas.openxmlformats.org/officeDocument/2006/relationships" r:id="rId14"/>
          <a:extLst>
            <a:ext uri="{FF2B5EF4-FFF2-40B4-BE49-F238E27FC236}">
              <a16:creationId xmlns:a16="http://schemas.microsoft.com/office/drawing/2014/main" id="{CA40FE6D-2DC0-49CA-880E-14DE4431CE5D}"/>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2" name="AutoShape 15" descr="File:">
          <a:hlinkClick xmlns:r="http://schemas.openxmlformats.org/officeDocument/2006/relationships" r:id="rId15"/>
          <a:extLst>
            <a:ext uri="{FF2B5EF4-FFF2-40B4-BE49-F238E27FC236}">
              <a16:creationId xmlns:a16="http://schemas.microsoft.com/office/drawing/2014/main" id="{CFF7B49F-D94C-4F50-81F9-30FA8D44D81B}"/>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3" name="AutoShape 16" descr="File:">
          <a:hlinkClick xmlns:r="http://schemas.openxmlformats.org/officeDocument/2006/relationships" r:id="rId16"/>
          <a:extLst>
            <a:ext uri="{FF2B5EF4-FFF2-40B4-BE49-F238E27FC236}">
              <a16:creationId xmlns:a16="http://schemas.microsoft.com/office/drawing/2014/main" id="{3264745F-7D5A-40C8-B0D1-ED04A0085FE4}"/>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4" name="AutoShape 17" descr="File:">
          <a:hlinkClick xmlns:r="http://schemas.openxmlformats.org/officeDocument/2006/relationships" r:id="rId17"/>
          <a:extLst>
            <a:ext uri="{FF2B5EF4-FFF2-40B4-BE49-F238E27FC236}">
              <a16:creationId xmlns:a16="http://schemas.microsoft.com/office/drawing/2014/main" id="{E12351FE-3EA2-4CEA-84FD-5150A99BDC75}"/>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5" name="AutoShape 18" descr="File:">
          <a:hlinkClick xmlns:r="http://schemas.openxmlformats.org/officeDocument/2006/relationships" r:id="rId18"/>
          <a:extLst>
            <a:ext uri="{FF2B5EF4-FFF2-40B4-BE49-F238E27FC236}">
              <a16:creationId xmlns:a16="http://schemas.microsoft.com/office/drawing/2014/main" id="{C1CEF2C3-031C-40E9-9E7A-54E26E4E41E5}"/>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6" name="AutoShape 19" descr="File:">
          <a:hlinkClick xmlns:r="http://schemas.openxmlformats.org/officeDocument/2006/relationships" r:id="rId19"/>
          <a:extLst>
            <a:ext uri="{FF2B5EF4-FFF2-40B4-BE49-F238E27FC236}">
              <a16:creationId xmlns:a16="http://schemas.microsoft.com/office/drawing/2014/main" id="{75707EFC-9E8B-4DC8-84F5-FDE0D08E92D7}"/>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7" name="AutoShape 20" descr="File:">
          <a:hlinkClick xmlns:r="http://schemas.openxmlformats.org/officeDocument/2006/relationships" r:id="rId20"/>
          <a:extLst>
            <a:ext uri="{FF2B5EF4-FFF2-40B4-BE49-F238E27FC236}">
              <a16:creationId xmlns:a16="http://schemas.microsoft.com/office/drawing/2014/main" id="{B44DCB78-D5FE-4FA1-9BC5-0FC1436226C2}"/>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8" name="AutoShape 21" descr="File:">
          <a:hlinkClick xmlns:r="http://schemas.openxmlformats.org/officeDocument/2006/relationships" r:id="rId21"/>
          <a:extLst>
            <a:ext uri="{FF2B5EF4-FFF2-40B4-BE49-F238E27FC236}">
              <a16:creationId xmlns:a16="http://schemas.microsoft.com/office/drawing/2014/main" id="{05CD80D5-E98B-4AA2-B783-773A264781EC}"/>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49" name="AutoShape 22" descr="File:">
          <a:hlinkClick xmlns:r="http://schemas.openxmlformats.org/officeDocument/2006/relationships" r:id="rId22"/>
          <a:extLst>
            <a:ext uri="{FF2B5EF4-FFF2-40B4-BE49-F238E27FC236}">
              <a16:creationId xmlns:a16="http://schemas.microsoft.com/office/drawing/2014/main" id="{A3F5745F-338F-4656-96FB-2F25DFCCE2B8}"/>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50" name="AutoShape 23" descr="File:">
          <a:hlinkClick xmlns:r="http://schemas.openxmlformats.org/officeDocument/2006/relationships" r:id="rId23"/>
          <a:extLst>
            <a:ext uri="{FF2B5EF4-FFF2-40B4-BE49-F238E27FC236}">
              <a16:creationId xmlns:a16="http://schemas.microsoft.com/office/drawing/2014/main" id="{C2B16774-AFA0-4B4B-B0D4-F3A71CA9B2F3}"/>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51" name="AutoShape 24" descr="File:">
          <a:hlinkClick xmlns:r="http://schemas.openxmlformats.org/officeDocument/2006/relationships" r:id="rId24"/>
          <a:extLst>
            <a:ext uri="{FF2B5EF4-FFF2-40B4-BE49-F238E27FC236}">
              <a16:creationId xmlns:a16="http://schemas.microsoft.com/office/drawing/2014/main" id="{A9660546-9BDE-42CC-8B36-46CB77435603}"/>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52" name="AutoShape 25" descr="File:">
          <a:hlinkClick xmlns:r="http://schemas.openxmlformats.org/officeDocument/2006/relationships" r:id="rId25"/>
          <a:extLst>
            <a:ext uri="{FF2B5EF4-FFF2-40B4-BE49-F238E27FC236}">
              <a16:creationId xmlns:a16="http://schemas.microsoft.com/office/drawing/2014/main" id="{81AFDE71-8C34-497B-88F1-8E1D3076FA71}"/>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53" name="AutoShape 26" descr="File:">
          <a:hlinkClick xmlns:r="http://schemas.openxmlformats.org/officeDocument/2006/relationships" r:id="rId26"/>
          <a:extLst>
            <a:ext uri="{FF2B5EF4-FFF2-40B4-BE49-F238E27FC236}">
              <a16:creationId xmlns:a16="http://schemas.microsoft.com/office/drawing/2014/main" id="{9F3B1AAB-A962-462E-B088-396C15EFDF7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54" name="AutoShape 27" descr="File:">
          <a:hlinkClick xmlns:r="http://schemas.openxmlformats.org/officeDocument/2006/relationships" r:id="rId27"/>
          <a:extLst>
            <a:ext uri="{FF2B5EF4-FFF2-40B4-BE49-F238E27FC236}">
              <a16:creationId xmlns:a16="http://schemas.microsoft.com/office/drawing/2014/main" id="{21D9EF1B-E9E7-41F1-A76C-114E74210BF2}"/>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5548"/>
    <xdr:sp macro="" textlink="">
      <xdr:nvSpPr>
        <xdr:cNvPr id="555" name="AutoShape 28" descr="File:">
          <a:hlinkClick xmlns:r="http://schemas.openxmlformats.org/officeDocument/2006/relationships" r:id="rId28"/>
          <a:extLst>
            <a:ext uri="{FF2B5EF4-FFF2-40B4-BE49-F238E27FC236}">
              <a16:creationId xmlns:a16="http://schemas.microsoft.com/office/drawing/2014/main" id="{553A79AE-C730-4127-9682-F12668F3329B}"/>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79"/>
    <xdr:sp macro="" textlink="">
      <xdr:nvSpPr>
        <xdr:cNvPr id="556" name="AutoShape 1" descr="File:">
          <a:hlinkClick xmlns:r="http://schemas.openxmlformats.org/officeDocument/2006/relationships" r:id="rId1"/>
          <a:extLst>
            <a:ext uri="{FF2B5EF4-FFF2-40B4-BE49-F238E27FC236}">
              <a16:creationId xmlns:a16="http://schemas.microsoft.com/office/drawing/2014/main" id="{37DABA85-5DCD-47CB-BB4F-89F13FAA5E1E}"/>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80"/>
    <xdr:sp macro="" textlink="">
      <xdr:nvSpPr>
        <xdr:cNvPr id="557" name="AutoShape 2" descr="File:">
          <a:hlinkClick xmlns:r="http://schemas.openxmlformats.org/officeDocument/2006/relationships" r:id="rId2"/>
          <a:extLst>
            <a:ext uri="{FF2B5EF4-FFF2-40B4-BE49-F238E27FC236}">
              <a16:creationId xmlns:a16="http://schemas.microsoft.com/office/drawing/2014/main" id="{7E5DA496-40C4-4ECF-B8BD-9B3E5AC734EB}"/>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80"/>
    <xdr:sp macro="" textlink="">
      <xdr:nvSpPr>
        <xdr:cNvPr id="558" name="AutoShape 3" descr="File:">
          <a:hlinkClick xmlns:r="http://schemas.openxmlformats.org/officeDocument/2006/relationships" r:id="rId3"/>
          <a:extLst>
            <a:ext uri="{FF2B5EF4-FFF2-40B4-BE49-F238E27FC236}">
              <a16:creationId xmlns:a16="http://schemas.microsoft.com/office/drawing/2014/main" id="{027F2046-9A4A-44C0-B3EF-D99123DB3FC6}"/>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79"/>
    <xdr:sp macro="" textlink="">
      <xdr:nvSpPr>
        <xdr:cNvPr id="559" name="AutoShape 4" descr="File:">
          <a:hlinkClick xmlns:r="http://schemas.openxmlformats.org/officeDocument/2006/relationships" r:id="rId4"/>
          <a:extLst>
            <a:ext uri="{FF2B5EF4-FFF2-40B4-BE49-F238E27FC236}">
              <a16:creationId xmlns:a16="http://schemas.microsoft.com/office/drawing/2014/main" id="{FDDF5857-727D-404B-9358-6D6CFC68C7D0}"/>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80"/>
    <xdr:sp macro="" textlink="">
      <xdr:nvSpPr>
        <xdr:cNvPr id="560" name="AutoShape 5" descr="File:">
          <a:hlinkClick xmlns:r="http://schemas.openxmlformats.org/officeDocument/2006/relationships" r:id="rId5"/>
          <a:extLst>
            <a:ext uri="{FF2B5EF4-FFF2-40B4-BE49-F238E27FC236}">
              <a16:creationId xmlns:a16="http://schemas.microsoft.com/office/drawing/2014/main" id="{570802E6-FE6D-4EC6-B846-5CEC87A777B7}"/>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295274"/>
    <xdr:sp macro="" textlink="">
      <xdr:nvSpPr>
        <xdr:cNvPr id="561" name="AutoShape 6" descr="File:">
          <a:hlinkClick xmlns:r="http://schemas.openxmlformats.org/officeDocument/2006/relationships" r:id="rId6"/>
          <a:extLst>
            <a:ext uri="{FF2B5EF4-FFF2-40B4-BE49-F238E27FC236}">
              <a16:creationId xmlns:a16="http://schemas.microsoft.com/office/drawing/2014/main" id="{5E88B174-B0AF-415B-9411-3FDD4D23AB8A}"/>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2"/>
    <xdr:sp macro="" textlink="">
      <xdr:nvSpPr>
        <xdr:cNvPr id="562" name="AutoShape 7" descr="File:">
          <a:hlinkClick xmlns:r="http://schemas.openxmlformats.org/officeDocument/2006/relationships" r:id="rId7"/>
          <a:extLst>
            <a:ext uri="{FF2B5EF4-FFF2-40B4-BE49-F238E27FC236}">
              <a16:creationId xmlns:a16="http://schemas.microsoft.com/office/drawing/2014/main" id="{CEF3B8A1-B339-460F-A909-0F491E156917}"/>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2"/>
    <xdr:sp macro="" textlink="">
      <xdr:nvSpPr>
        <xdr:cNvPr id="563" name="AutoShape 8" descr="File:">
          <a:hlinkClick xmlns:r="http://schemas.openxmlformats.org/officeDocument/2006/relationships" r:id="rId8"/>
          <a:extLst>
            <a:ext uri="{FF2B5EF4-FFF2-40B4-BE49-F238E27FC236}">
              <a16:creationId xmlns:a16="http://schemas.microsoft.com/office/drawing/2014/main" id="{72B95102-E15B-4205-8AF2-D9A431AE087A}"/>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1"/>
    <xdr:sp macro="" textlink="">
      <xdr:nvSpPr>
        <xdr:cNvPr id="564" name="AutoShape 9" descr="File:">
          <a:hlinkClick xmlns:r="http://schemas.openxmlformats.org/officeDocument/2006/relationships" r:id="rId9"/>
          <a:extLst>
            <a:ext uri="{FF2B5EF4-FFF2-40B4-BE49-F238E27FC236}">
              <a16:creationId xmlns:a16="http://schemas.microsoft.com/office/drawing/2014/main" id="{8F3D9578-6CBA-4BC9-BD94-FBEE0235FF5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0"/>
    <xdr:sp macro="" textlink="">
      <xdr:nvSpPr>
        <xdr:cNvPr id="565" name="AutoShape 10" descr="File:">
          <a:hlinkClick xmlns:r="http://schemas.openxmlformats.org/officeDocument/2006/relationships" r:id="rId10"/>
          <a:extLst>
            <a:ext uri="{FF2B5EF4-FFF2-40B4-BE49-F238E27FC236}">
              <a16:creationId xmlns:a16="http://schemas.microsoft.com/office/drawing/2014/main" id="{66247972-2DB1-4F56-8B54-19834DCD13D1}"/>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1"/>
    <xdr:sp macro="" textlink="">
      <xdr:nvSpPr>
        <xdr:cNvPr id="566" name="AutoShape 11" descr="File:">
          <a:hlinkClick xmlns:r="http://schemas.openxmlformats.org/officeDocument/2006/relationships" r:id="rId11"/>
          <a:extLst>
            <a:ext uri="{FF2B5EF4-FFF2-40B4-BE49-F238E27FC236}">
              <a16:creationId xmlns:a16="http://schemas.microsoft.com/office/drawing/2014/main" id="{6F201B20-73D7-448B-892A-A4FF8028F6D7}"/>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0"/>
    <xdr:sp macro="" textlink="">
      <xdr:nvSpPr>
        <xdr:cNvPr id="567" name="AutoShape 12" descr="File:">
          <a:hlinkClick xmlns:r="http://schemas.openxmlformats.org/officeDocument/2006/relationships" r:id="rId12"/>
          <a:extLst>
            <a:ext uri="{FF2B5EF4-FFF2-40B4-BE49-F238E27FC236}">
              <a16:creationId xmlns:a16="http://schemas.microsoft.com/office/drawing/2014/main" id="{A23308AD-8B39-4030-85C2-E56C1423B920}"/>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2"/>
    <xdr:sp macro="" textlink="">
      <xdr:nvSpPr>
        <xdr:cNvPr id="568" name="AutoShape 13" descr="File:">
          <a:hlinkClick xmlns:r="http://schemas.openxmlformats.org/officeDocument/2006/relationships" r:id="rId13"/>
          <a:extLst>
            <a:ext uri="{FF2B5EF4-FFF2-40B4-BE49-F238E27FC236}">
              <a16:creationId xmlns:a16="http://schemas.microsoft.com/office/drawing/2014/main" id="{D76F4463-DB8E-4931-8341-71C814DAA899}"/>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1"/>
    <xdr:sp macro="" textlink="">
      <xdr:nvSpPr>
        <xdr:cNvPr id="569" name="AutoShape 14" descr="File:">
          <a:hlinkClick xmlns:r="http://schemas.openxmlformats.org/officeDocument/2006/relationships" r:id="rId14"/>
          <a:extLst>
            <a:ext uri="{FF2B5EF4-FFF2-40B4-BE49-F238E27FC236}">
              <a16:creationId xmlns:a16="http://schemas.microsoft.com/office/drawing/2014/main" id="{AFDE6954-A7E5-46C6-B5D0-D0F843FDE18C}"/>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2"/>
    <xdr:sp macro="" textlink="">
      <xdr:nvSpPr>
        <xdr:cNvPr id="570" name="AutoShape 15" descr="File:">
          <a:hlinkClick xmlns:r="http://schemas.openxmlformats.org/officeDocument/2006/relationships" r:id="rId15"/>
          <a:extLst>
            <a:ext uri="{FF2B5EF4-FFF2-40B4-BE49-F238E27FC236}">
              <a16:creationId xmlns:a16="http://schemas.microsoft.com/office/drawing/2014/main" id="{2BBE32DF-8BD6-4EA4-AAB9-060E365B545C}"/>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1"/>
    <xdr:sp macro="" textlink="">
      <xdr:nvSpPr>
        <xdr:cNvPr id="571" name="AutoShape 16" descr="File:">
          <a:hlinkClick xmlns:r="http://schemas.openxmlformats.org/officeDocument/2006/relationships" r:id="rId16"/>
          <a:extLst>
            <a:ext uri="{FF2B5EF4-FFF2-40B4-BE49-F238E27FC236}">
              <a16:creationId xmlns:a16="http://schemas.microsoft.com/office/drawing/2014/main" id="{5A3EAA0F-9D34-4369-A7D9-4BC60174C28B}"/>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1"/>
    <xdr:sp macro="" textlink="">
      <xdr:nvSpPr>
        <xdr:cNvPr id="572" name="AutoShape 17" descr="File:">
          <a:hlinkClick xmlns:r="http://schemas.openxmlformats.org/officeDocument/2006/relationships" r:id="rId17"/>
          <a:extLst>
            <a:ext uri="{FF2B5EF4-FFF2-40B4-BE49-F238E27FC236}">
              <a16:creationId xmlns:a16="http://schemas.microsoft.com/office/drawing/2014/main" id="{911B3892-B19D-4B0A-9740-56BDF3F068BB}"/>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0"/>
    <xdr:sp macro="" textlink="">
      <xdr:nvSpPr>
        <xdr:cNvPr id="573" name="AutoShape 18" descr="File:">
          <a:hlinkClick xmlns:r="http://schemas.openxmlformats.org/officeDocument/2006/relationships" r:id="rId18"/>
          <a:extLst>
            <a:ext uri="{FF2B5EF4-FFF2-40B4-BE49-F238E27FC236}">
              <a16:creationId xmlns:a16="http://schemas.microsoft.com/office/drawing/2014/main" id="{FCED1D3A-D68B-4E77-BBA5-F65DAE622C8E}"/>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1"/>
    <xdr:sp macro="" textlink="">
      <xdr:nvSpPr>
        <xdr:cNvPr id="574" name="AutoShape 19" descr="File:">
          <a:hlinkClick xmlns:r="http://schemas.openxmlformats.org/officeDocument/2006/relationships" r:id="rId19"/>
          <a:extLst>
            <a:ext uri="{FF2B5EF4-FFF2-40B4-BE49-F238E27FC236}">
              <a16:creationId xmlns:a16="http://schemas.microsoft.com/office/drawing/2014/main" id="{B2D77BD5-A0E1-4770-A0FA-AFC4DB56AE63}"/>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2"/>
    <xdr:sp macro="" textlink="">
      <xdr:nvSpPr>
        <xdr:cNvPr id="575" name="AutoShape 20" descr="File:">
          <a:hlinkClick xmlns:r="http://schemas.openxmlformats.org/officeDocument/2006/relationships" r:id="rId20"/>
          <a:extLst>
            <a:ext uri="{FF2B5EF4-FFF2-40B4-BE49-F238E27FC236}">
              <a16:creationId xmlns:a16="http://schemas.microsoft.com/office/drawing/2014/main" id="{ECE0811D-3C1A-4E61-B8DD-480B0EE85850}"/>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79"/>
    <xdr:sp macro="" textlink="">
      <xdr:nvSpPr>
        <xdr:cNvPr id="576" name="AutoShape 21" descr="File:">
          <a:hlinkClick xmlns:r="http://schemas.openxmlformats.org/officeDocument/2006/relationships" r:id="rId21"/>
          <a:extLst>
            <a:ext uri="{FF2B5EF4-FFF2-40B4-BE49-F238E27FC236}">
              <a16:creationId xmlns:a16="http://schemas.microsoft.com/office/drawing/2014/main" id="{D406DE2F-021E-4F89-B344-AB3B7AE2DA95}"/>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1"/>
    <xdr:sp macro="" textlink="">
      <xdr:nvSpPr>
        <xdr:cNvPr id="577" name="AutoShape 22" descr="File:">
          <a:hlinkClick xmlns:r="http://schemas.openxmlformats.org/officeDocument/2006/relationships" r:id="rId22"/>
          <a:extLst>
            <a:ext uri="{FF2B5EF4-FFF2-40B4-BE49-F238E27FC236}">
              <a16:creationId xmlns:a16="http://schemas.microsoft.com/office/drawing/2014/main" id="{7F8EBB59-23B6-4865-898B-75BF766DB60D}"/>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6481"/>
    <xdr:sp macro="" textlink="">
      <xdr:nvSpPr>
        <xdr:cNvPr id="578" name="AutoShape 23" descr="File:">
          <a:hlinkClick xmlns:r="http://schemas.openxmlformats.org/officeDocument/2006/relationships" r:id="rId23"/>
          <a:extLst>
            <a:ext uri="{FF2B5EF4-FFF2-40B4-BE49-F238E27FC236}">
              <a16:creationId xmlns:a16="http://schemas.microsoft.com/office/drawing/2014/main" id="{44F9CB6F-BFE1-45A9-995F-1FE96E5EFF6D}"/>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80"/>
    <xdr:sp macro="" textlink="">
      <xdr:nvSpPr>
        <xdr:cNvPr id="579" name="AutoShape 24" descr="File:">
          <a:hlinkClick xmlns:r="http://schemas.openxmlformats.org/officeDocument/2006/relationships" r:id="rId24"/>
          <a:extLst>
            <a:ext uri="{FF2B5EF4-FFF2-40B4-BE49-F238E27FC236}">
              <a16:creationId xmlns:a16="http://schemas.microsoft.com/office/drawing/2014/main" id="{588D4C83-BF69-45B7-B14A-782C2C34B45D}"/>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79"/>
    <xdr:sp macro="" textlink="">
      <xdr:nvSpPr>
        <xdr:cNvPr id="580" name="AutoShape 25" descr="File:">
          <a:hlinkClick xmlns:r="http://schemas.openxmlformats.org/officeDocument/2006/relationships" r:id="rId25"/>
          <a:extLst>
            <a:ext uri="{FF2B5EF4-FFF2-40B4-BE49-F238E27FC236}">
              <a16:creationId xmlns:a16="http://schemas.microsoft.com/office/drawing/2014/main" id="{4AAB2BC7-DFC0-49E8-8062-3474A0BAB85F}"/>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79"/>
    <xdr:sp macro="" textlink="">
      <xdr:nvSpPr>
        <xdr:cNvPr id="581" name="AutoShape 26" descr="File:">
          <a:hlinkClick xmlns:r="http://schemas.openxmlformats.org/officeDocument/2006/relationships" r:id="rId26"/>
          <a:extLst>
            <a:ext uri="{FF2B5EF4-FFF2-40B4-BE49-F238E27FC236}">
              <a16:creationId xmlns:a16="http://schemas.microsoft.com/office/drawing/2014/main" id="{A8F973F8-DE7D-4704-BFFA-9D427B5680DA}"/>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79"/>
    <xdr:sp macro="" textlink="">
      <xdr:nvSpPr>
        <xdr:cNvPr id="582" name="AutoShape 27" descr="File:">
          <a:hlinkClick xmlns:r="http://schemas.openxmlformats.org/officeDocument/2006/relationships" r:id="rId27"/>
          <a:extLst>
            <a:ext uri="{FF2B5EF4-FFF2-40B4-BE49-F238E27FC236}">
              <a16:creationId xmlns:a16="http://schemas.microsoft.com/office/drawing/2014/main" id="{EE88F5B4-BD43-4F1B-9397-9FF75D7D8FFE}"/>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535</xdr:row>
      <xdr:rowOff>0</xdr:rowOff>
    </xdr:from>
    <xdr:ext cx="304800" cy="304080"/>
    <xdr:sp macro="" textlink="">
      <xdr:nvSpPr>
        <xdr:cNvPr id="583" name="AutoShape 28" descr="File:">
          <a:hlinkClick xmlns:r="http://schemas.openxmlformats.org/officeDocument/2006/relationships" r:id="rId28"/>
          <a:extLst>
            <a:ext uri="{FF2B5EF4-FFF2-40B4-BE49-F238E27FC236}">
              <a16:creationId xmlns:a16="http://schemas.microsoft.com/office/drawing/2014/main" id="{9C6305C5-7078-4921-816C-55E9F2D389B1}"/>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79"/>
    <xdr:sp macro="" textlink="">
      <xdr:nvSpPr>
        <xdr:cNvPr id="584" name="AutoShape 1" descr="File:">
          <a:hlinkClick xmlns:r="http://schemas.openxmlformats.org/officeDocument/2006/relationships" r:id="rId1"/>
          <a:extLst>
            <a:ext uri="{FF2B5EF4-FFF2-40B4-BE49-F238E27FC236}">
              <a16:creationId xmlns:a16="http://schemas.microsoft.com/office/drawing/2014/main" id="{D70FE97F-B9C5-448F-B643-0F859DA47ADC}"/>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80"/>
    <xdr:sp macro="" textlink="">
      <xdr:nvSpPr>
        <xdr:cNvPr id="585" name="AutoShape 2" descr="File:">
          <a:hlinkClick xmlns:r="http://schemas.openxmlformats.org/officeDocument/2006/relationships" r:id="rId2"/>
          <a:extLst>
            <a:ext uri="{FF2B5EF4-FFF2-40B4-BE49-F238E27FC236}">
              <a16:creationId xmlns:a16="http://schemas.microsoft.com/office/drawing/2014/main" id="{2E7DD707-711B-4E3D-BD1B-6487C0FBC709}"/>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80"/>
    <xdr:sp macro="" textlink="">
      <xdr:nvSpPr>
        <xdr:cNvPr id="586" name="AutoShape 3" descr="File:">
          <a:hlinkClick xmlns:r="http://schemas.openxmlformats.org/officeDocument/2006/relationships" r:id="rId3"/>
          <a:extLst>
            <a:ext uri="{FF2B5EF4-FFF2-40B4-BE49-F238E27FC236}">
              <a16:creationId xmlns:a16="http://schemas.microsoft.com/office/drawing/2014/main" id="{04977685-329C-4279-8C26-68C412B7D8D3}"/>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79"/>
    <xdr:sp macro="" textlink="">
      <xdr:nvSpPr>
        <xdr:cNvPr id="587" name="AutoShape 4" descr="File:">
          <a:hlinkClick xmlns:r="http://schemas.openxmlformats.org/officeDocument/2006/relationships" r:id="rId4"/>
          <a:extLst>
            <a:ext uri="{FF2B5EF4-FFF2-40B4-BE49-F238E27FC236}">
              <a16:creationId xmlns:a16="http://schemas.microsoft.com/office/drawing/2014/main" id="{B367002A-39A2-4CE7-90CF-89525AE93CB3}"/>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80"/>
    <xdr:sp macro="" textlink="">
      <xdr:nvSpPr>
        <xdr:cNvPr id="588" name="AutoShape 5" descr="File:">
          <a:hlinkClick xmlns:r="http://schemas.openxmlformats.org/officeDocument/2006/relationships" r:id="rId5"/>
          <a:extLst>
            <a:ext uri="{FF2B5EF4-FFF2-40B4-BE49-F238E27FC236}">
              <a16:creationId xmlns:a16="http://schemas.microsoft.com/office/drawing/2014/main" id="{9B406A46-BA30-4145-86B4-49B7763D325F}"/>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295274"/>
    <xdr:sp macro="" textlink="">
      <xdr:nvSpPr>
        <xdr:cNvPr id="589" name="AutoShape 6" descr="File:">
          <a:hlinkClick xmlns:r="http://schemas.openxmlformats.org/officeDocument/2006/relationships" r:id="rId6"/>
          <a:extLst>
            <a:ext uri="{FF2B5EF4-FFF2-40B4-BE49-F238E27FC236}">
              <a16:creationId xmlns:a16="http://schemas.microsoft.com/office/drawing/2014/main" id="{094D4007-4039-4C68-BCB1-0844F94DDDC2}"/>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2"/>
    <xdr:sp macro="" textlink="">
      <xdr:nvSpPr>
        <xdr:cNvPr id="590" name="AutoShape 7" descr="File:">
          <a:hlinkClick xmlns:r="http://schemas.openxmlformats.org/officeDocument/2006/relationships" r:id="rId7"/>
          <a:extLst>
            <a:ext uri="{FF2B5EF4-FFF2-40B4-BE49-F238E27FC236}">
              <a16:creationId xmlns:a16="http://schemas.microsoft.com/office/drawing/2014/main" id="{8D029A3F-6C29-4D8F-9488-BE0C6B9469C4}"/>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2"/>
    <xdr:sp macro="" textlink="">
      <xdr:nvSpPr>
        <xdr:cNvPr id="591" name="AutoShape 8" descr="File:">
          <a:hlinkClick xmlns:r="http://schemas.openxmlformats.org/officeDocument/2006/relationships" r:id="rId8"/>
          <a:extLst>
            <a:ext uri="{FF2B5EF4-FFF2-40B4-BE49-F238E27FC236}">
              <a16:creationId xmlns:a16="http://schemas.microsoft.com/office/drawing/2014/main" id="{B679E397-436D-47AD-8BE0-271F43A7667F}"/>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1"/>
    <xdr:sp macro="" textlink="">
      <xdr:nvSpPr>
        <xdr:cNvPr id="592" name="AutoShape 9" descr="File:">
          <a:hlinkClick xmlns:r="http://schemas.openxmlformats.org/officeDocument/2006/relationships" r:id="rId9"/>
          <a:extLst>
            <a:ext uri="{FF2B5EF4-FFF2-40B4-BE49-F238E27FC236}">
              <a16:creationId xmlns:a16="http://schemas.microsoft.com/office/drawing/2014/main" id="{26EB9756-4744-4754-A3FC-8CF6EE024664}"/>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0"/>
    <xdr:sp macro="" textlink="">
      <xdr:nvSpPr>
        <xdr:cNvPr id="593" name="AutoShape 10" descr="File:">
          <a:hlinkClick xmlns:r="http://schemas.openxmlformats.org/officeDocument/2006/relationships" r:id="rId10"/>
          <a:extLst>
            <a:ext uri="{FF2B5EF4-FFF2-40B4-BE49-F238E27FC236}">
              <a16:creationId xmlns:a16="http://schemas.microsoft.com/office/drawing/2014/main" id="{BDA9ED8C-93EF-4D5E-AEC0-4A6DB71ABBA8}"/>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1"/>
    <xdr:sp macro="" textlink="">
      <xdr:nvSpPr>
        <xdr:cNvPr id="594" name="AutoShape 11" descr="File:">
          <a:hlinkClick xmlns:r="http://schemas.openxmlformats.org/officeDocument/2006/relationships" r:id="rId11"/>
          <a:extLst>
            <a:ext uri="{FF2B5EF4-FFF2-40B4-BE49-F238E27FC236}">
              <a16:creationId xmlns:a16="http://schemas.microsoft.com/office/drawing/2014/main" id="{0D20E992-185D-47F8-B339-2FB25C7299FF}"/>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0"/>
    <xdr:sp macro="" textlink="">
      <xdr:nvSpPr>
        <xdr:cNvPr id="595" name="AutoShape 12" descr="File:">
          <a:hlinkClick xmlns:r="http://schemas.openxmlformats.org/officeDocument/2006/relationships" r:id="rId12"/>
          <a:extLst>
            <a:ext uri="{FF2B5EF4-FFF2-40B4-BE49-F238E27FC236}">
              <a16:creationId xmlns:a16="http://schemas.microsoft.com/office/drawing/2014/main" id="{3F42CE7A-D899-427E-8F73-3514344C3B0B}"/>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2"/>
    <xdr:sp macro="" textlink="">
      <xdr:nvSpPr>
        <xdr:cNvPr id="596" name="AutoShape 13" descr="File:">
          <a:hlinkClick xmlns:r="http://schemas.openxmlformats.org/officeDocument/2006/relationships" r:id="rId13"/>
          <a:extLst>
            <a:ext uri="{FF2B5EF4-FFF2-40B4-BE49-F238E27FC236}">
              <a16:creationId xmlns:a16="http://schemas.microsoft.com/office/drawing/2014/main" id="{6C5C80AB-722A-4BA5-AEFE-8C950F745C54}"/>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1"/>
    <xdr:sp macro="" textlink="">
      <xdr:nvSpPr>
        <xdr:cNvPr id="597" name="AutoShape 14" descr="File:">
          <a:hlinkClick xmlns:r="http://schemas.openxmlformats.org/officeDocument/2006/relationships" r:id="rId14"/>
          <a:extLst>
            <a:ext uri="{FF2B5EF4-FFF2-40B4-BE49-F238E27FC236}">
              <a16:creationId xmlns:a16="http://schemas.microsoft.com/office/drawing/2014/main" id="{8326D4AA-43E6-497A-8ED9-D27FC72AE024}"/>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2"/>
    <xdr:sp macro="" textlink="">
      <xdr:nvSpPr>
        <xdr:cNvPr id="598" name="AutoShape 15" descr="File:">
          <a:hlinkClick xmlns:r="http://schemas.openxmlformats.org/officeDocument/2006/relationships" r:id="rId15"/>
          <a:extLst>
            <a:ext uri="{FF2B5EF4-FFF2-40B4-BE49-F238E27FC236}">
              <a16:creationId xmlns:a16="http://schemas.microsoft.com/office/drawing/2014/main" id="{C145F4C5-B8CA-4BA4-AF3B-177C4AE18E7D}"/>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1"/>
    <xdr:sp macro="" textlink="">
      <xdr:nvSpPr>
        <xdr:cNvPr id="599" name="AutoShape 16" descr="File:">
          <a:hlinkClick xmlns:r="http://schemas.openxmlformats.org/officeDocument/2006/relationships" r:id="rId16"/>
          <a:extLst>
            <a:ext uri="{FF2B5EF4-FFF2-40B4-BE49-F238E27FC236}">
              <a16:creationId xmlns:a16="http://schemas.microsoft.com/office/drawing/2014/main" id="{D8CFB5C9-436A-42DD-8939-C9FD37FC1481}"/>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1"/>
    <xdr:sp macro="" textlink="">
      <xdr:nvSpPr>
        <xdr:cNvPr id="600" name="AutoShape 17" descr="File:">
          <a:hlinkClick xmlns:r="http://schemas.openxmlformats.org/officeDocument/2006/relationships" r:id="rId17"/>
          <a:extLst>
            <a:ext uri="{FF2B5EF4-FFF2-40B4-BE49-F238E27FC236}">
              <a16:creationId xmlns:a16="http://schemas.microsoft.com/office/drawing/2014/main" id="{72EC2D27-896E-457A-B784-88D828BA821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0"/>
    <xdr:sp macro="" textlink="">
      <xdr:nvSpPr>
        <xdr:cNvPr id="601" name="AutoShape 18" descr="File:">
          <a:hlinkClick xmlns:r="http://schemas.openxmlformats.org/officeDocument/2006/relationships" r:id="rId18"/>
          <a:extLst>
            <a:ext uri="{FF2B5EF4-FFF2-40B4-BE49-F238E27FC236}">
              <a16:creationId xmlns:a16="http://schemas.microsoft.com/office/drawing/2014/main" id="{8D76C1DD-8ACF-4B10-A64C-3DD0F88F673F}"/>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1"/>
    <xdr:sp macro="" textlink="">
      <xdr:nvSpPr>
        <xdr:cNvPr id="602" name="AutoShape 19" descr="File:">
          <a:hlinkClick xmlns:r="http://schemas.openxmlformats.org/officeDocument/2006/relationships" r:id="rId19"/>
          <a:extLst>
            <a:ext uri="{FF2B5EF4-FFF2-40B4-BE49-F238E27FC236}">
              <a16:creationId xmlns:a16="http://schemas.microsoft.com/office/drawing/2014/main" id="{7CBACA4C-D684-432C-AB8F-6A45DA78C174}"/>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2"/>
    <xdr:sp macro="" textlink="">
      <xdr:nvSpPr>
        <xdr:cNvPr id="603" name="AutoShape 20" descr="File:">
          <a:hlinkClick xmlns:r="http://schemas.openxmlformats.org/officeDocument/2006/relationships" r:id="rId20"/>
          <a:extLst>
            <a:ext uri="{FF2B5EF4-FFF2-40B4-BE49-F238E27FC236}">
              <a16:creationId xmlns:a16="http://schemas.microsoft.com/office/drawing/2014/main" id="{22D8EC0B-2C6E-4E81-8916-4ECB5EEC2348}"/>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79"/>
    <xdr:sp macro="" textlink="">
      <xdr:nvSpPr>
        <xdr:cNvPr id="604" name="AutoShape 21" descr="File:">
          <a:hlinkClick xmlns:r="http://schemas.openxmlformats.org/officeDocument/2006/relationships" r:id="rId21"/>
          <a:extLst>
            <a:ext uri="{FF2B5EF4-FFF2-40B4-BE49-F238E27FC236}">
              <a16:creationId xmlns:a16="http://schemas.microsoft.com/office/drawing/2014/main" id="{E52556EB-978A-4DA1-B73F-EE595A719FB2}"/>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1"/>
    <xdr:sp macro="" textlink="">
      <xdr:nvSpPr>
        <xdr:cNvPr id="605" name="AutoShape 22" descr="File:">
          <a:hlinkClick xmlns:r="http://schemas.openxmlformats.org/officeDocument/2006/relationships" r:id="rId22"/>
          <a:extLst>
            <a:ext uri="{FF2B5EF4-FFF2-40B4-BE49-F238E27FC236}">
              <a16:creationId xmlns:a16="http://schemas.microsoft.com/office/drawing/2014/main" id="{0F1D8C92-8FFC-46BC-857D-BFD54D90CE4A}"/>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6481"/>
    <xdr:sp macro="" textlink="">
      <xdr:nvSpPr>
        <xdr:cNvPr id="606" name="AutoShape 23" descr="File:">
          <a:hlinkClick xmlns:r="http://schemas.openxmlformats.org/officeDocument/2006/relationships" r:id="rId23"/>
          <a:extLst>
            <a:ext uri="{FF2B5EF4-FFF2-40B4-BE49-F238E27FC236}">
              <a16:creationId xmlns:a16="http://schemas.microsoft.com/office/drawing/2014/main" id="{DD986DBA-5B87-49F0-8BAF-D46CEB4D33FB}"/>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80"/>
    <xdr:sp macro="" textlink="">
      <xdr:nvSpPr>
        <xdr:cNvPr id="607" name="AutoShape 24" descr="File:">
          <a:hlinkClick xmlns:r="http://schemas.openxmlformats.org/officeDocument/2006/relationships" r:id="rId24"/>
          <a:extLst>
            <a:ext uri="{FF2B5EF4-FFF2-40B4-BE49-F238E27FC236}">
              <a16:creationId xmlns:a16="http://schemas.microsoft.com/office/drawing/2014/main" id="{EBD96AEB-4C7B-4EB3-8F38-04C5FFB8698C}"/>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79"/>
    <xdr:sp macro="" textlink="">
      <xdr:nvSpPr>
        <xdr:cNvPr id="608" name="AutoShape 25" descr="File:">
          <a:hlinkClick xmlns:r="http://schemas.openxmlformats.org/officeDocument/2006/relationships" r:id="rId25"/>
          <a:extLst>
            <a:ext uri="{FF2B5EF4-FFF2-40B4-BE49-F238E27FC236}">
              <a16:creationId xmlns:a16="http://schemas.microsoft.com/office/drawing/2014/main" id="{D3CF18CA-758A-4197-BDF4-0C33E38F00C0}"/>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79"/>
    <xdr:sp macro="" textlink="">
      <xdr:nvSpPr>
        <xdr:cNvPr id="609" name="AutoShape 26" descr="File:">
          <a:hlinkClick xmlns:r="http://schemas.openxmlformats.org/officeDocument/2006/relationships" r:id="rId26"/>
          <a:extLst>
            <a:ext uri="{FF2B5EF4-FFF2-40B4-BE49-F238E27FC236}">
              <a16:creationId xmlns:a16="http://schemas.microsoft.com/office/drawing/2014/main" id="{94F6FB92-68B4-4A9F-9211-9BE51A0EB172}"/>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79"/>
    <xdr:sp macro="" textlink="">
      <xdr:nvSpPr>
        <xdr:cNvPr id="610" name="AutoShape 27" descr="File:">
          <a:hlinkClick xmlns:r="http://schemas.openxmlformats.org/officeDocument/2006/relationships" r:id="rId27"/>
          <a:extLst>
            <a:ext uri="{FF2B5EF4-FFF2-40B4-BE49-F238E27FC236}">
              <a16:creationId xmlns:a16="http://schemas.microsoft.com/office/drawing/2014/main" id="{086A9FDA-F826-4B38-ACF6-C7DAD3C154D4}"/>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202</xdr:row>
      <xdr:rowOff>0</xdr:rowOff>
    </xdr:from>
    <xdr:ext cx="304800" cy="304080"/>
    <xdr:sp macro="" textlink="">
      <xdr:nvSpPr>
        <xdr:cNvPr id="611" name="AutoShape 28" descr="File:">
          <a:hlinkClick xmlns:r="http://schemas.openxmlformats.org/officeDocument/2006/relationships" r:id="rId28"/>
          <a:extLst>
            <a:ext uri="{FF2B5EF4-FFF2-40B4-BE49-F238E27FC236}">
              <a16:creationId xmlns:a16="http://schemas.microsoft.com/office/drawing/2014/main" id="{29F24A01-2135-4908-882A-B942301940BC}"/>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12" name="AutoShape 1" descr="File:">
          <a:hlinkClick xmlns:r="http://schemas.openxmlformats.org/officeDocument/2006/relationships" r:id="rId1"/>
          <a:extLst>
            <a:ext uri="{FF2B5EF4-FFF2-40B4-BE49-F238E27FC236}">
              <a16:creationId xmlns:a16="http://schemas.microsoft.com/office/drawing/2014/main" id="{D2491F06-04F1-40C7-80C1-6CAC3A5DF664}"/>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13" name="AutoShape 2" descr="File:">
          <a:hlinkClick xmlns:r="http://schemas.openxmlformats.org/officeDocument/2006/relationships" r:id="rId2"/>
          <a:extLst>
            <a:ext uri="{FF2B5EF4-FFF2-40B4-BE49-F238E27FC236}">
              <a16:creationId xmlns:a16="http://schemas.microsoft.com/office/drawing/2014/main" id="{38466D57-1CB7-4434-BA51-916BCF68928E}"/>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14" name="AutoShape 3" descr="File:">
          <a:hlinkClick xmlns:r="http://schemas.openxmlformats.org/officeDocument/2006/relationships" r:id="rId3"/>
          <a:extLst>
            <a:ext uri="{FF2B5EF4-FFF2-40B4-BE49-F238E27FC236}">
              <a16:creationId xmlns:a16="http://schemas.microsoft.com/office/drawing/2014/main" id="{743EC010-44B7-40C3-84A5-BBD742F84D42}"/>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15" name="AutoShape 4" descr="File:">
          <a:hlinkClick xmlns:r="http://schemas.openxmlformats.org/officeDocument/2006/relationships" r:id="rId4"/>
          <a:extLst>
            <a:ext uri="{FF2B5EF4-FFF2-40B4-BE49-F238E27FC236}">
              <a16:creationId xmlns:a16="http://schemas.microsoft.com/office/drawing/2014/main" id="{CEE2AE76-1A5B-4660-9286-96D26191B1F6}"/>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16" name="AutoShape 5" descr="File:">
          <a:hlinkClick xmlns:r="http://schemas.openxmlformats.org/officeDocument/2006/relationships" r:id="rId5"/>
          <a:extLst>
            <a:ext uri="{FF2B5EF4-FFF2-40B4-BE49-F238E27FC236}">
              <a16:creationId xmlns:a16="http://schemas.microsoft.com/office/drawing/2014/main" id="{534FC5DA-0BFF-475B-A81B-3E538C57E2DD}"/>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065"/>
    <xdr:sp macro="" textlink="">
      <xdr:nvSpPr>
        <xdr:cNvPr id="617" name="AutoShape 6" descr="File:">
          <a:hlinkClick xmlns:r="http://schemas.openxmlformats.org/officeDocument/2006/relationships" r:id="rId6"/>
          <a:extLst>
            <a:ext uri="{FF2B5EF4-FFF2-40B4-BE49-F238E27FC236}">
              <a16:creationId xmlns:a16="http://schemas.microsoft.com/office/drawing/2014/main" id="{757479B8-6312-4C48-BC05-8BD4D57A175A}"/>
            </a:ext>
          </a:extLst>
        </xdr:cNvPr>
        <xdr:cNvSpPr>
          <a:spLocks noChangeAspect="1" noChangeArrowheads="1"/>
        </xdr:cNvSpPr>
      </xdr:nvSpPr>
      <xdr:spPr bwMode="auto">
        <a:xfrm>
          <a:off x="1456765" y="1243853"/>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5843"/>
    <xdr:sp macro="" textlink="">
      <xdr:nvSpPr>
        <xdr:cNvPr id="618" name="AutoShape 7" descr="File:">
          <a:hlinkClick xmlns:r="http://schemas.openxmlformats.org/officeDocument/2006/relationships" r:id="rId7"/>
          <a:extLst>
            <a:ext uri="{FF2B5EF4-FFF2-40B4-BE49-F238E27FC236}">
              <a16:creationId xmlns:a16="http://schemas.microsoft.com/office/drawing/2014/main" id="{BD7DFE21-93A1-43B5-AACB-ABDE0CBA461E}"/>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5843"/>
    <xdr:sp macro="" textlink="">
      <xdr:nvSpPr>
        <xdr:cNvPr id="619" name="AutoShape 8" descr="File:">
          <a:hlinkClick xmlns:r="http://schemas.openxmlformats.org/officeDocument/2006/relationships" r:id="rId8"/>
          <a:extLst>
            <a:ext uri="{FF2B5EF4-FFF2-40B4-BE49-F238E27FC236}">
              <a16:creationId xmlns:a16="http://schemas.microsoft.com/office/drawing/2014/main" id="{C8370F27-15AA-4E53-9F01-BC8B973D0629}"/>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20" name="AutoShape 9" descr="File:">
          <a:hlinkClick xmlns:r="http://schemas.openxmlformats.org/officeDocument/2006/relationships" r:id="rId9"/>
          <a:extLst>
            <a:ext uri="{FF2B5EF4-FFF2-40B4-BE49-F238E27FC236}">
              <a16:creationId xmlns:a16="http://schemas.microsoft.com/office/drawing/2014/main" id="{854E466B-D4F4-4C1F-9717-C4F0F29BE1DC}"/>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21" name="AutoShape 10" descr="File:">
          <a:hlinkClick xmlns:r="http://schemas.openxmlformats.org/officeDocument/2006/relationships" r:id="rId10"/>
          <a:extLst>
            <a:ext uri="{FF2B5EF4-FFF2-40B4-BE49-F238E27FC236}">
              <a16:creationId xmlns:a16="http://schemas.microsoft.com/office/drawing/2014/main" id="{2C9069A9-D7F9-42B1-8879-4527CA62EAE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22" name="AutoShape 11" descr="File:">
          <a:hlinkClick xmlns:r="http://schemas.openxmlformats.org/officeDocument/2006/relationships" r:id="rId11"/>
          <a:extLst>
            <a:ext uri="{FF2B5EF4-FFF2-40B4-BE49-F238E27FC236}">
              <a16:creationId xmlns:a16="http://schemas.microsoft.com/office/drawing/2014/main" id="{4B25A563-F3AC-4F1A-A0F8-ACDB2FE5796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23" name="AutoShape 12" descr="File:">
          <a:hlinkClick xmlns:r="http://schemas.openxmlformats.org/officeDocument/2006/relationships" r:id="rId12"/>
          <a:extLst>
            <a:ext uri="{FF2B5EF4-FFF2-40B4-BE49-F238E27FC236}">
              <a16:creationId xmlns:a16="http://schemas.microsoft.com/office/drawing/2014/main" id="{C6F2D25C-67EF-4D29-B3B1-59C04D7C120C}"/>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5843"/>
    <xdr:sp macro="" textlink="">
      <xdr:nvSpPr>
        <xdr:cNvPr id="624" name="AutoShape 13" descr="File:">
          <a:hlinkClick xmlns:r="http://schemas.openxmlformats.org/officeDocument/2006/relationships" r:id="rId13"/>
          <a:extLst>
            <a:ext uri="{FF2B5EF4-FFF2-40B4-BE49-F238E27FC236}">
              <a16:creationId xmlns:a16="http://schemas.microsoft.com/office/drawing/2014/main" id="{6F196C58-7030-4657-818D-9ECAC8D5123F}"/>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25" name="AutoShape 14" descr="File:">
          <a:hlinkClick xmlns:r="http://schemas.openxmlformats.org/officeDocument/2006/relationships" r:id="rId14"/>
          <a:extLst>
            <a:ext uri="{FF2B5EF4-FFF2-40B4-BE49-F238E27FC236}">
              <a16:creationId xmlns:a16="http://schemas.microsoft.com/office/drawing/2014/main" id="{E8E4908B-04E1-443D-A2CB-1EBE4BB34A47}"/>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5843"/>
    <xdr:sp macro="" textlink="">
      <xdr:nvSpPr>
        <xdr:cNvPr id="626" name="AutoShape 15" descr="File:">
          <a:hlinkClick xmlns:r="http://schemas.openxmlformats.org/officeDocument/2006/relationships" r:id="rId15"/>
          <a:extLst>
            <a:ext uri="{FF2B5EF4-FFF2-40B4-BE49-F238E27FC236}">
              <a16:creationId xmlns:a16="http://schemas.microsoft.com/office/drawing/2014/main" id="{ECDF2E8F-D06D-4BD7-A1B7-AA0186C15A20}"/>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27" name="AutoShape 16" descr="File:">
          <a:hlinkClick xmlns:r="http://schemas.openxmlformats.org/officeDocument/2006/relationships" r:id="rId16"/>
          <a:extLst>
            <a:ext uri="{FF2B5EF4-FFF2-40B4-BE49-F238E27FC236}">
              <a16:creationId xmlns:a16="http://schemas.microsoft.com/office/drawing/2014/main" id="{2C3EF7D3-725F-47F1-BE0E-6038AD263D75}"/>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28" name="AutoShape 17" descr="File:">
          <a:hlinkClick xmlns:r="http://schemas.openxmlformats.org/officeDocument/2006/relationships" r:id="rId17"/>
          <a:extLst>
            <a:ext uri="{FF2B5EF4-FFF2-40B4-BE49-F238E27FC236}">
              <a16:creationId xmlns:a16="http://schemas.microsoft.com/office/drawing/2014/main" id="{E97CE92B-DAFF-4B0B-BAE2-FC48FCF8ADAA}"/>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29" name="AutoShape 18" descr="File:">
          <a:hlinkClick xmlns:r="http://schemas.openxmlformats.org/officeDocument/2006/relationships" r:id="rId18"/>
          <a:extLst>
            <a:ext uri="{FF2B5EF4-FFF2-40B4-BE49-F238E27FC236}">
              <a16:creationId xmlns:a16="http://schemas.microsoft.com/office/drawing/2014/main" id="{8C5E991C-3E36-42A1-8257-4A5DC5961158}"/>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0" name="AutoShape 19" descr="File:">
          <a:hlinkClick xmlns:r="http://schemas.openxmlformats.org/officeDocument/2006/relationships" r:id="rId19"/>
          <a:extLst>
            <a:ext uri="{FF2B5EF4-FFF2-40B4-BE49-F238E27FC236}">
              <a16:creationId xmlns:a16="http://schemas.microsoft.com/office/drawing/2014/main" id="{39504EF8-A0C5-4313-9F9E-3F996FB77997}"/>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5843"/>
    <xdr:sp macro="" textlink="">
      <xdr:nvSpPr>
        <xdr:cNvPr id="631" name="AutoShape 20" descr="File:">
          <a:hlinkClick xmlns:r="http://schemas.openxmlformats.org/officeDocument/2006/relationships" r:id="rId20"/>
          <a:extLst>
            <a:ext uri="{FF2B5EF4-FFF2-40B4-BE49-F238E27FC236}">
              <a16:creationId xmlns:a16="http://schemas.microsoft.com/office/drawing/2014/main" id="{A247121B-1AE9-4B2A-8C95-32EB53347574}"/>
            </a:ext>
          </a:extLst>
        </xdr:cNvPr>
        <xdr:cNvSpPr>
          <a:spLocks noChangeAspect="1" noChangeArrowheads="1"/>
        </xdr:cNvSpPr>
      </xdr:nvSpPr>
      <xdr:spPr bwMode="auto">
        <a:xfrm>
          <a:off x="1456765" y="1243853"/>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2" name="AutoShape 21" descr="File:">
          <a:hlinkClick xmlns:r="http://schemas.openxmlformats.org/officeDocument/2006/relationships" r:id="rId21"/>
          <a:extLst>
            <a:ext uri="{FF2B5EF4-FFF2-40B4-BE49-F238E27FC236}">
              <a16:creationId xmlns:a16="http://schemas.microsoft.com/office/drawing/2014/main" id="{1E0BBCE4-81BC-493C-894F-9E8619EA1449}"/>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3" name="AutoShape 22" descr="File:">
          <a:hlinkClick xmlns:r="http://schemas.openxmlformats.org/officeDocument/2006/relationships" r:id="rId22"/>
          <a:extLst>
            <a:ext uri="{FF2B5EF4-FFF2-40B4-BE49-F238E27FC236}">
              <a16:creationId xmlns:a16="http://schemas.microsoft.com/office/drawing/2014/main" id="{D4A420C4-C477-4B54-99CF-5DB0D17D443F}"/>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4" name="AutoShape 23" descr="File:">
          <a:hlinkClick xmlns:r="http://schemas.openxmlformats.org/officeDocument/2006/relationships" r:id="rId23"/>
          <a:extLst>
            <a:ext uri="{FF2B5EF4-FFF2-40B4-BE49-F238E27FC236}">
              <a16:creationId xmlns:a16="http://schemas.microsoft.com/office/drawing/2014/main" id="{46B45402-81E0-44CC-9230-EDD3881DEF05}"/>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5" name="AutoShape 24" descr="File:">
          <a:hlinkClick xmlns:r="http://schemas.openxmlformats.org/officeDocument/2006/relationships" r:id="rId24"/>
          <a:extLst>
            <a:ext uri="{FF2B5EF4-FFF2-40B4-BE49-F238E27FC236}">
              <a16:creationId xmlns:a16="http://schemas.microsoft.com/office/drawing/2014/main" id="{828EB411-97A0-4D76-B411-CA14775EA623}"/>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6" name="AutoShape 25" descr="File:">
          <a:hlinkClick xmlns:r="http://schemas.openxmlformats.org/officeDocument/2006/relationships" r:id="rId25"/>
          <a:extLst>
            <a:ext uri="{FF2B5EF4-FFF2-40B4-BE49-F238E27FC236}">
              <a16:creationId xmlns:a16="http://schemas.microsoft.com/office/drawing/2014/main" id="{43C749C3-C53A-438D-A6D1-F69723C779A7}"/>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7" name="AutoShape 26" descr="File:">
          <a:hlinkClick xmlns:r="http://schemas.openxmlformats.org/officeDocument/2006/relationships" r:id="rId26"/>
          <a:extLst>
            <a:ext uri="{FF2B5EF4-FFF2-40B4-BE49-F238E27FC236}">
              <a16:creationId xmlns:a16="http://schemas.microsoft.com/office/drawing/2014/main" id="{23B511EF-A3B3-4452-BEDE-F48FAE81BB55}"/>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8" name="AutoShape 27" descr="File:">
          <a:hlinkClick xmlns:r="http://schemas.openxmlformats.org/officeDocument/2006/relationships" r:id="rId27"/>
          <a:extLst>
            <a:ext uri="{FF2B5EF4-FFF2-40B4-BE49-F238E27FC236}">
              <a16:creationId xmlns:a16="http://schemas.microsoft.com/office/drawing/2014/main" id="{7CA05049-E1AD-475E-86C4-BB7BF1F7E3F2}"/>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8223"/>
    <xdr:sp macro="" textlink="">
      <xdr:nvSpPr>
        <xdr:cNvPr id="639" name="AutoShape 28" descr="File:">
          <a:hlinkClick xmlns:r="http://schemas.openxmlformats.org/officeDocument/2006/relationships" r:id="rId28"/>
          <a:extLst>
            <a:ext uri="{FF2B5EF4-FFF2-40B4-BE49-F238E27FC236}">
              <a16:creationId xmlns:a16="http://schemas.microsoft.com/office/drawing/2014/main" id="{4BE6359D-DA6B-4817-9951-263E123BEC24}"/>
            </a:ext>
          </a:extLst>
        </xdr:cNvPr>
        <xdr:cNvSpPr>
          <a:spLocks noChangeAspect="1" noChangeArrowheads="1"/>
        </xdr:cNvSpPr>
      </xdr:nvSpPr>
      <xdr:spPr bwMode="auto">
        <a:xfrm>
          <a:off x="1456765" y="1243853"/>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4079"/>
    <xdr:sp macro="" textlink="">
      <xdr:nvSpPr>
        <xdr:cNvPr id="640" name="AutoShape 1" descr="File:">
          <a:hlinkClick xmlns:r="http://schemas.openxmlformats.org/officeDocument/2006/relationships" r:id="rId1"/>
          <a:extLst>
            <a:ext uri="{FF2B5EF4-FFF2-40B4-BE49-F238E27FC236}">
              <a16:creationId xmlns:a16="http://schemas.microsoft.com/office/drawing/2014/main" id="{6F9B829A-6FE8-4693-B01C-7821984F8D1A}"/>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4080"/>
    <xdr:sp macro="" textlink="">
      <xdr:nvSpPr>
        <xdr:cNvPr id="641" name="AutoShape 2" descr="File:">
          <a:hlinkClick xmlns:r="http://schemas.openxmlformats.org/officeDocument/2006/relationships" r:id="rId2"/>
          <a:extLst>
            <a:ext uri="{FF2B5EF4-FFF2-40B4-BE49-F238E27FC236}">
              <a16:creationId xmlns:a16="http://schemas.microsoft.com/office/drawing/2014/main" id="{3A496AD2-650A-4777-8263-B0700001B7C3}"/>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4080"/>
    <xdr:sp macro="" textlink="">
      <xdr:nvSpPr>
        <xdr:cNvPr id="642" name="AutoShape 3" descr="File:">
          <a:hlinkClick xmlns:r="http://schemas.openxmlformats.org/officeDocument/2006/relationships" r:id="rId3"/>
          <a:extLst>
            <a:ext uri="{FF2B5EF4-FFF2-40B4-BE49-F238E27FC236}">
              <a16:creationId xmlns:a16="http://schemas.microsoft.com/office/drawing/2014/main" id="{604F4707-F457-4B53-ADC8-516D6B8539D7}"/>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4079"/>
    <xdr:sp macro="" textlink="">
      <xdr:nvSpPr>
        <xdr:cNvPr id="643" name="AutoShape 4" descr="File:">
          <a:hlinkClick xmlns:r="http://schemas.openxmlformats.org/officeDocument/2006/relationships" r:id="rId4"/>
          <a:extLst>
            <a:ext uri="{FF2B5EF4-FFF2-40B4-BE49-F238E27FC236}">
              <a16:creationId xmlns:a16="http://schemas.microsoft.com/office/drawing/2014/main" id="{1639784D-253B-47AC-BC2B-7D5D3D331468}"/>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4080"/>
    <xdr:sp macro="" textlink="">
      <xdr:nvSpPr>
        <xdr:cNvPr id="644" name="AutoShape 5" descr="File:">
          <a:hlinkClick xmlns:r="http://schemas.openxmlformats.org/officeDocument/2006/relationships" r:id="rId5"/>
          <a:extLst>
            <a:ext uri="{FF2B5EF4-FFF2-40B4-BE49-F238E27FC236}">
              <a16:creationId xmlns:a16="http://schemas.microsoft.com/office/drawing/2014/main" id="{294C75A1-8117-4F28-8581-3CA6113479F5}"/>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295274"/>
    <xdr:sp macro="" textlink="">
      <xdr:nvSpPr>
        <xdr:cNvPr id="645" name="AutoShape 6" descr="File:">
          <a:hlinkClick xmlns:r="http://schemas.openxmlformats.org/officeDocument/2006/relationships" r:id="rId6"/>
          <a:extLst>
            <a:ext uri="{FF2B5EF4-FFF2-40B4-BE49-F238E27FC236}">
              <a16:creationId xmlns:a16="http://schemas.microsoft.com/office/drawing/2014/main" id="{C332C127-9332-4ACF-9BA0-FBFFD44CC4B2}"/>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482"/>
    <xdr:sp macro="" textlink="">
      <xdr:nvSpPr>
        <xdr:cNvPr id="646" name="AutoShape 7" descr="File:">
          <a:hlinkClick xmlns:r="http://schemas.openxmlformats.org/officeDocument/2006/relationships" r:id="rId7"/>
          <a:extLst>
            <a:ext uri="{FF2B5EF4-FFF2-40B4-BE49-F238E27FC236}">
              <a16:creationId xmlns:a16="http://schemas.microsoft.com/office/drawing/2014/main" id="{721540E8-6FA3-4349-B14F-0DBA6C15E3F1}"/>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482"/>
    <xdr:sp macro="" textlink="">
      <xdr:nvSpPr>
        <xdr:cNvPr id="647" name="AutoShape 8" descr="File:">
          <a:hlinkClick xmlns:r="http://schemas.openxmlformats.org/officeDocument/2006/relationships" r:id="rId8"/>
          <a:extLst>
            <a:ext uri="{FF2B5EF4-FFF2-40B4-BE49-F238E27FC236}">
              <a16:creationId xmlns:a16="http://schemas.microsoft.com/office/drawing/2014/main" id="{F91566AC-503F-40A5-B326-7A5FF7D177C5}"/>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481"/>
    <xdr:sp macro="" textlink="">
      <xdr:nvSpPr>
        <xdr:cNvPr id="648" name="AutoShape 9" descr="File:">
          <a:hlinkClick xmlns:r="http://schemas.openxmlformats.org/officeDocument/2006/relationships" r:id="rId9"/>
          <a:extLst>
            <a:ext uri="{FF2B5EF4-FFF2-40B4-BE49-F238E27FC236}">
              <a16:creationId xmlns:a16="http://schemas.microsoft.com/office/drawing/2014/main" id="{52687FBF-6ABD-4ED9-995F-54C55B47CABB}"/>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480"/>
    <xdr:sp macro="" textlink="">
      <xdr:nvSpPr>
        <xdr:cNvPr id="649" name="AutoShape 10" descr="File:">
          <a:hlinkClick xmlns:r="http://schemas.openxmlformats.org/officeDocument/2006/relationships" r:id="rId10"/>
          <a:extLst>
            <a:ext uri="{FF2B5EF4-FFF2-40B4-BE49-F238E27FC236}">
              <a16:creationId xmlns:a16="http://schemas.microsoft.com/office/drawing/2014/main" id="{F226752F-61DD-4B99-9158-4649BD90D252}"/>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481"/>
    <xdr:sp macro="" textlink="">
      <xdr:nvSpPr>
        <xdr:cNvPr id="650" name="AutoShape 11" descr="File:">
          <a:hlinkClick xmlns:r="http://schemas.openxmlformats.org/officeDocument/2006/relationships" r:id="rId11"/>
          <a:extLst>
            <a:ext uri="{FF2B5EF4-FFF2-40B4-BE49-F238E27FC236}">
              <a16:creationId xmlns:a16="http://schemas.microsoft.com/office/drawing/2014/main" id="{97FDE656-4895-45E8-9CA4-C830C3CBD387}"/>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480"/>
    <xdr:sp macro="" textlink="">
      <xdr:nvSpPr>
        <xdr:cNvPr id="651" name="AutoShape 12" descr="File:">
          <a:hlinkClick xmlns:r="http://schemas.openxmlformats.org/officeDocument/2006/relationships" r:id="rId12"/>
          <a:extLst>
            <a:ext uri="{FF2B5EF4-FFF2-40B4-BE49-F238E27FC236}">
              <a16:creationId xmlns:a16="http://schemas.microsoft.com/office/drawing/2014/main" id="{D75C7F24-7268-4AA1-AAE1-8AB84836A3BE}"/>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482"/>
    <xdr:sp macro="" textlink="">
      <xdr:nvSpPr>
        <xdr:cNvPr id="652" name="AutoShape 13" descr="File:">
          <a:hlinkClick xmlns:r="http://schemas.openxmlformats.org/officeDocument/2006/relationships" r:id="rId13"/>
          <a:extLst>
            <a:ext uri="{FF2B5EF4-FFF2-40B4-BE49-F238E27FC236}">
              <a16:creationId xmlns:a16="http://schemas.microsoft.com/office/drawing/2014/main" id="{036B8C5C-D71A-45AD-AA52-E1EB1E6EBF1B}"/>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269</xdr:row>
      <xdr:rowOff>0</xdr:rowOff>
    </xdr:from>
    <xdr:ext cx="304800" cy="306481"/>
    <xdr:sp macro="" textlink="">
      <xdr:nvSpPr>
        <xdr:cNvPr id="653" name="AutoShape 14" descr="File:">
          <a:hlinkClick xmlns:r="http://schemas.openxmlformats.org/officeDocument/2006/relationships" r:id="rId14"/>
          <a:extLst>
            <a:ext uri="{FF2B5EF4-FFF2-40B4-BE49-F238E27FC236}">
              <a16:creationId xmlns:a16="http://schemas.microsoft.com/office/drawing/2014/main" id="{6C1C4356-7F92-4C0C-BE49-50B6B7896152}"/>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54" name="AutoShape 1" descr="File:">
          <a:hlinkClick xmlns:r="http://schemas.openxmlformats.org/officeDocument/2006/relationships" r:id="rId1"/>
          <a:extLst>
            <a:ext uri="{FF2B5EF4-FFF2-40B4-BE49-F238E27FC236}">
              <a16:creationId xmlns:a16="http://schemas.microsoft.com/office/drawing/2014/main" id="{5E32875D-6617-4E99-90E8-4BC66DF6D20E}"/>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55" name="AutoShape 2" descr="File:">
          <a:hlinkClick xmlns:r="http://schemas.openxmlformats.org/officeDocument/2006/relationships" r:id="rId2"/>
          <a:extLst>
            <a:ext uri="{FF2B5EF4-FFF2-40B4-BE49-F238E27FC236}">
              <a16:creationId xmlns:a16="http://schemas.microsoft.com/office/drawing/2014/main" id="{D51C728C-2C99-4106-B0D1-6E38A534381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56" name="AutoShape 3" descr="File:">
          <a:hlinkClick xmlns:r="http://schemas.openxmlformats.org/officeDocument/2006/relationships" r:id="rId3"/>
          <a:extLst>
            <a:ext uri="{FF2B5EF4-FFF2-40B4-BE49-F238E27FC236}">
              <a16:creationId xmlns:a16="http://schemas.microsoft.com/office/drawing/2014/main" id="{DBB06F3E-36DB-40A6-8B0A-87B81AE5F11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57" name="AutoShape 4" descr="File:">
          <a:hlinkClick xmlns:r="http://schemas.openxmlformats.org/officeDocument/2006/relationships" r:id="rId4"/>
          <a:extLst>
            <a:ext uri="{FF2B5EF4-FFF2-40B4-BE49-F238E27FC236}">
              <a16:creationId xmlns:a16="http://schemas.microsoft.com/office/drawing/2014/main" id="{B0F065F7-8F3B-4366-922F-356BB59EA72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58" name="AutoShape 5" descr="File:">
          <a:hlinkClick xmlns:r="http://schemas.openxmlformats.org/officeDocument/2006/relationships" r:id="rId5"/>
          <a:extLst>
            <a:ext uri="{FF2B5EF4-FFF2-40B4-BE49-F238E27FC236}">
              <a16:creationId xmlns:a16="http://schemas.microsoft.com/office/drawing/2014/main" id="{B53E35C1-16FE-46E5-9775-396726904D4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2893"/>
    <xdr:sp macro="" textlink="">
      <xdr:nvSpPr>
        <xdr:cNvPr id="659" name="AutoShape 6" descr="File:">
          <a:hlinkClick xmlns:r="http://schemas.openxmlformats.org/officeDocument/2006/relationships" r:id="rId6"/>
          <a:extLst>
            <a:ext uri="{FF2B5EF4-FFF2-40B4-BE49-F238E27FC236}">
              <a16:creationId xmlns:a16="http://schemas.microsoft.com/office/drawing/2014/main" id="{D0085552-2709-48C9-B586-FCE2AD3E5573}"/>
            </a:ext>
          </a:extLst>
        </xdr:cNvPr>
        <xdr:cNvSpPr>
          <a:spLocks noChangeAspect="1" noChangeArrowheads="1"/>
        </xdr:cNvSpPr>
      </xdr:nvSpPr>
      <xdr:spPr bwMode="auto">
        <a:xfrm>
          <a:off x="1456765" y="1243853"/>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2671"/>
    <xdr:sp macro="" textlink="">
      <xdr:nvSpPr>
        <xdr:cNvPr id="660" name="AutoShape 7" descr="File:">
          <a:hlinkClick xmlns:r="http://schemas.openxmlformats.org/officeDocument/2006/relationships" r:id="rId7"/>
          <a:extLst>
            <a:ext uri="{FF2B5EF4-FFF2-40B4-BE49-F238E27FC236}">
              <a16:creationId xmlns:a16="http://schemas.microsoft.com/office/drawing/2014/main" id="{468147D2-7F02-49C1-BFF9-438A3AB15B9B}"/>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2671"/>
    <xdr:sp macro="" textlink="">
      <xdr:nvSpPr>
        <xdr:cNvPr id="661" name="AutoShape 8" descr="File:">
          <a:hlinkClick xmlns:r="http://schemas.openxmlformats.org/officeDocument/2006/relationships" r:id="rId8"/>
          <a:extLst>
            <a:ext uri="{FF2B5EF4-FFF2-40B4-BE49-F238E27FC236}">
              <a16:creationId xmlns:a16="http://schemas.microsoft.com/office/drawing/2014/main" id="{F06A532E-2268-4F4E-8365-F75C6A202F96}"/>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62" name="AutoShape 9" descr="File:">
          <a:hlinkClick xmlns:r="http://schemas.openxmlformats.org/officeDocument/2006/relationships" r:id="rId9"/>
          <a:extLst>
            <a:ext uri="{FF2B5EF4-FFF2-40B4-BE49-F238E27FC236}">
              <a16:creationId xmlns:a16="http://schemas.microsoft.com/office/drawing/2014/main" id="{54FBE527-5A9D-4E29-9A22-E4497B58A4B3}"/>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63" name="AutoShape 10" descr="File:">
          <a:hlinkClick xmlns:r="http://schemas.openxmlformats.org/officeDocument/2006/relationships" r:id="rId10"/>
          <a:extLst>
            <a:ext uri="{FF2B5EF4-FFF2-40B4-BE49-F238E27FC236}">
              <a16:creationId xmlns:a16="http://schemas.microsoft.com/office/drawing/2014/main" id="{30B5647C-F355-4703-8C03-03635004EAD8}"/>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64" name="AutoShape 11" descr="File:">
          <a:hlinkClick xmlns:r="http://schemas.openxmlformats.org/officeDocument/2006/relationships" r:id="rId11"/>
          <a:extLst>
            <a:ext uri="{FF2B5EF4-FFF2-40B4-BE49-F238E27FC236}">
              <a16:creationId xmlns:a16="http://schemas.microsoft.com/office/drawing/2014/main" id="{2D286D1D-3733-4E80-8E41-D3519AD60372}"/>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65" name="AutoShape 12" descr="File:">
          <a:hlinkClick xmlns:r="http://schemas.openxmlformats.org/officeDocument/2006/relationships" r:id="rId12"/>
          <a:extLst>
            <a:ext uri="{FF2B5EF4-FFF2-40B4-BE49-F238E27FC236}">
              <a16:creationId xmlns:a16="http://schemas.microsoft.com/office/drawing/2014/main" id="{A1B45F14-1B20-4F09-80BC-0709A3396D38}"/>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2671"/>
    <xdr:sp macro="" textlink="">
      <xdr:nvSpPr>
        <xdr:cNvPr id="666" name="AutoShape 13" descr="File:">
          <a:hlinkClick xmlns:r="http://schemas.openxmlformats.org/officeDocument/2006/relationships" r:id="rId13"/>
          <a:extLst>
            <a:ext uri="{FF2B5EF4-FFF2-40B4-BE49-F238E27FC236}">
              <a16:creationId xmlns:a16="http://schemas.microsoft.com/office/drawing/2014/main" id="{ABDBAB72-D95B-41E8-B153-EAD7EAD91C8B}"/>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67" name="AutoShape 14" descr="File:">
          <a:hlinkClick xmlns:r="http://schemas.openxmlformats.org/officeDocument/2006/relationships" r:id="rId14"/>
          <a:extLst>
            <a:ext uri="{FF2B5EF4-FFF2-40B4-BE49-F238E27FC236}">
              <a16:creationId xmlns:a16="http://schemas.microsoft.com/office/drawing/2014/main" id="{D96ABC29-FD4C-4EA7-B9B6-F5F1C48E36BC}"/>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2671"/>
    <xdr:sp macro="" textlink="">
      <xdr:nvSpPr>
        <xdr:cNvPr id="668" name="AutoShape 15" descr="File:">
          <a:hlinkClick xmlns:r="http://schemas.openxmlformats.org/officeDocument/2006/relationships" r:id="rId15"/>
          <a:extLst>
            <a:ext uri="{FF2B5EF4-FFF2-40B4-BE49-F238E27FC236}">
              <a16:creationId xmlns:a16="http://schemas.microsoft.com/office/drawing/2014/main" id="{240EEE08-CDA2-4056-ABDA-65BF5EDA3389}"/>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69" name="AutoShape 16" descr="File:">
          <a:hlinkClick xmlns:r="http://schemas.openxmlformats.org/officeDocument/2006/relationships" r:id="rId16"/>
          <a:extLst>
            <a:ext uri="{FF2B5EF4-FFF2-40B4-BE49-F238E27FC236}">
              <a16:creationId xmlns:a16="http://schemas.microsoft.com/office/drawing/2014/main" id="{F23BD26D-A53F-41A0-855B-8C11CDBE976B}"/>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0" name="AutoShape 17" descr="File:">
          <a:hlinkClick xmlns:r="http://schemas.openxmlformats.org/officeDocument/2006/relationships" r:id="rId17"/>
          <a:extLst>
            <a:ext uri="{FF2B5EF4-FFF2-40B4-BE49-F238E27FC236}">
              <a16:creationId xmlns:a16="http://schemas.microsoft.com/office/drawing/2014/main" id="{983665F2-2DF0-4E12-AAB7-26EFA94229DA}"/>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1" name="AutoShape 18" descr="File:">
          <a:hlinkClick xmlns:r="http://schemas.openxmlformats.org/officeDocument/2006/relationships" r:id="rId18"/>
          <a:extLst>
            <a:ext uri="{FF2B5EF4-FFF2-40B4-BE49-F238E27FC236}">
              <a16:creationId xmlns:a16="http://schemas.microsoft.com/office/drawing/2014/main" id="{D5CB807F-9E6A-48B5-B97D-597CAF8129BF}"/>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2" name="AutoShape 19" descr="File:">
          <a:hlinkClick xmlns:r="http://schemas.openxmlformats.org/officeDocument/2006/relationships" r:id="rId19"/>
          <a:extLst>
            <a:ext uri="{FF2B5EF4-FFF2-40B4-BE49-F238E27FC236}">
              <a16:creationId xmlns:a16="http://schemas.microsoft.com/office/drawing/2014/main" id="{6363654A-756B-4D65-ABA6-6EF8F856F094}"/>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2671"/>
    <xdr:sp macro="" textlink="">
      <xdr:nvSpPr>
        <xdr:cNvPr id="673" name="AutoShape 20" descr="File:">
          <a:hlinkClick xmlns:r="http://schemas.openxmlformats.org/officeDocument/2006/relationships" r:id="rId20"/>
          <a:extLst>
            <a:ext uri="{FF2B5EF4-FFF2-40B4-BE49-F238E27FC236}">
              <a16:creationId xmlns:a16="http://schemas.microsoft.com/office/drawing/2014/main" id="{84E881F3-B2C9-46B3-B5C7-0676F3FCE350}"/>
            </a:ext>
          </a:extLst>
        </xdr:cNvPr>
        <xdr:cNvSpPr>
          <a:spLocks noChangeAspect="1" noChangeArrowheads="1"/>
        </xdr:cNvSpPr>
      </xdr:nvSpPr>
      <xdr:spPr bwMode="auto">
        <a:xfrm>
          <a:off x="1456765" y="1243853"/>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4" name="AutoShape 21" descr="File:">
          <a:hlinkClick xmlns:r="http://schemas.openxmlformats.org/officeDocument/2006/relationships" r:id="rId21"/>
          <a:extLst>
            <a:ext uri="{FF2B5EF4-FFF2-40B4-BE49-F238E27FC236}">
              <a16:creationId xmlns:a16="http://schemas.microsoft.com/office/drawing/2014/main" id="{F200CA76-E19F-45E2-B641-1412E2EE88C5}"/>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5" name="AutoShape 22" descr="File:">
          <a:hlinkClick xmlns:r="http://schemas.openxmlformats.org/officeDocument/2006/relationships" r:id="rId22"/>
          <a:extLst>
            <a:ext uri="{FF2B5EF4-FFF2-40B4-BE49-F238E27FC236}">
              <a16:creationId xmlns:a16="http://schemas.microsoft.com/office/drawing/2014/main" id="{E321AD3F-CEFD-4C3C-83D8-1B015B4ACC63}"/>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6" name="AutoShape 23" descr="File:">
          <a:hlinkClick xmlns:r="http://schemas.openxmlformats.org/officeDocument/2006/relationships" r:id="rId23"/>
          <a:extLst>
            <a:ext uri="{FF2B5EF4-FFF2-40B4-BE49-F238E27FC236}">
              <a16:creationId xmlns:a16="http://schemas.microsoft.com/office/drawing/2014/main" id="{AD187DB4-86D1-4F2D-ABC7-3FF009857943}"/>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7" name="AutoShape 24" descr="File:">
          <a:hlinkClick xmlns:r="http://schemas.openxmlformats.org/officeDocument/2006/relationships" r:id="rId24"/>
          <a:extLst>
            <a:ext uri="{FF2B5EF4-FFF2-40B4-BE49-F238E27FC236}">
              <a16:creationId xmlns:a16="http://schemas.microsoft.com/office/drawing/2014/main" id="{FC3B6236-4399-497B-BCF1-B2E75256F480}"/>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8" name="AutoShape 25" descr="File:">
          <a:hlinkClick xmlns:r="http://schemas.openxmlformats.org/officeDocument/2006/relationships" r:id="rId25"/>
          <a:extLst>
            <a:ext uri="{FF2B5EF4-FFF2-40B4-BE49-F238E27FC236}">
              <a16:creationId xmlns:a16="http://schemas.microsoft.com/office/drawing/2014/main" id="{CA616253-889B-4367-8BCD-18CB2CDBC0A1}"/>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79" name="AutoShape 26" descr="File:">
          <a:hlinkClick xmlns:r="http://schemas.openxmlformats.org/officeDocument/2006/relationships" r:id="rId26"/>
          <a:extLst>
            <a:ext uri="{FF2B5EF4-FFF2-40B4-BE49-F238E27FC236}">
              <a16:creationId xmlns:a16="http://schemas.microsoft.com/office/drawing/2014/main" id="{57A64395-F99F-4075-BA5A-E3CB9CD15CC7}"/>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80" name="AutoShape 27" descr="File:">
          <a:hlinkClick xmlns:r="http://schemas.openxmlformats.org/officeDocument/2006/relationships" r:id="rId27"/>
          <a:extLst>
            <a:ext uri="{FF2B5EF4-FFF2-40B4-BE49-F238E27FC236}">
              <a16:creationId xmlns:a16="http://schemas.microsoft.com/office/drawing/2014/main" id="{E7BAE599-FAD9-4FE1-B9C5-E14AE180DFE6}"/>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8226"/>
    <xdr:sp macro="" textlink="">
      <xdr:nvSpPr>
        <xdr:cNvPr id="681" name="AutoShape 28" descr="File:">
          <a:hlinkClick xmlns:r="http://schemas.openxmlformats.org/officeDocument/2006/relationships" r:id="rId28"/>
          <a:extLst>
            <a:ext uri="{FF2B5EF4-FFF2-40B4-BE49-F238E27FC236}">
              <a16:creationId xmlns:a16="http://schemas.microsoft.com/office/drawing/2014/main" id="{2BD992FE-7CE5-41A4-B15D-F599DD21FA29}"/>
            </a:ext>
          </a:extLst>
        </xdr:cNvPr>
        <xdr:cNvSpPr>
          <a:spLocks noChangeAspect="1" noChangeArrowheads="1"/>
        </xdr:cNvSpPr>
      </xdr:nvSpPr>
      <xdr:spPr bwMode="auto">
        <a:xfrm>
          <a:off x="1456765" y="1243853"/>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79"/>
    <xdr:sp macro="" textlink="">
      <xdr:nvSpPr>
        <xdr:cNvPr id="682" name="AutoShape 1" descr="File:">
          <a:hlinkClick xmlns:r="http://schemas.openxmlformats.org/officeDocument/2006/relationships" r:id="rId1"/>
          <a:extLst>
            <a:ext uri="{FF2B5EF4-FFF2-40B4-BE49-F238E27FC236}">
              <a16:creationId xmlns:a16="http://schemas.microsoft.com/office/drawing/2014/main" id="{8332BAAC-8BAA-4414-AC48-DCDEFF0149D6}"/>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80"/>
    <xdr:sp macro="" textlink="">
      <xdr:nvSpPr>
        <xdr:cNvPr id="683" name="AutoShape 2" descr="File:">
          <a:hlinkClick xmlns:r="http://schemas.openxmlformats.org/officeDocument/2006/relationships" r:id="rId2"/>
          <a:extLst>
            <a:ext uri="{FF2B5EF4-FFF2-40B4-BE49-F238E27FC236}">
              <a16:creationId xmlns:a16="http://schemas.microsoft.com/office/drawing/2014/main" id="{2D4EB712-6343-4EE6-A0D2-85D8FCE92BA0}"/>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80"/>
    <xdr:sp macro="" textlink="">
      <xdr:nvSpPr>
        <xdr:cNvPr id="684" name="AutoShape 3" descr="File:">
          <a:hlinkClick xmlns:r="http://schemas.openxmlformats.org/officeDocument/2006/relationships" r:id="rId3"/>
          <a:extLst>
            <a:ext uri="{FF2B5EF4-FFF2-40B4-BE49-F238E27FC236}">
              <a16:creationId xmlns:a16="http://schemas.microsoft.com/office/drawing/2014/main" id="{BBECF3D3-E454-4D35-AD0B-D2BF52F05F0E}"/>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79"/>
    <xdr:sp macro="" textlink="">
      <xdr:nvSpPr>
        <xdr:cNvPr id="685" name="AutoShape 4" descr="File:">
          <a:hlinkClick xmlns:r="http://schemas.openxmlformats.org/officeDocument/2006/relationships" r:id="rId4"/>
          <a:extLst>
            <a:ext uri="{FF2B5EF4-FFF2-40B4-BE49-F238E27FC236}">
              <a16:creationId xmlns:a16="http://schemas.microsoft.com/office/drawing/2014/main" id="{BBAC60A1-A2D4-446C-B082-01D0D7DC52DB}"/>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80"/>
    <xdr:sp macro="" textlink="">
      <xdr:nvSpPr>
        <xdr:cNvPr id="686" name="AutoShape 5" descr="File:">
          <a:hlinkClick xmlns:r="http://schemas.openxmlformats.org/officeDocument/2006/relationships" r:id="rId5"/>
          <a:extLst>
            <a:ext uri="{FF2B5EF4-FFF2-40B4-BE49-F238E27FC236}">
              <a16:creationId xmlns:a16="http://schemas.microsoft.com/office/drawing/2014/main" id="{1F25518F-34F6-4693-8843-ABEADC89646F}"/>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295274"/>
    <xdr:sp macro="" textlink="">
      <xdr:nvSpPr>
        <xdr:cNvPr id="687" name="AutoShape 6" descr="File:">
          <a:hlinkClick xmlns:r="http://schemas.openxmlformats.org/officeDocument/2006/relationships" r:id="rId6"/>
          <a:extLst>
            <a:ext uri="{FF2B5EF4-FFF2-40B4-BE49-F238E27FC236}">
              <a16:creationId xmlns:a16="http://schemas.microsoft.com/office/drawing/2014/main" id="{B631B6E8-4E5A-401E-ADD8-2CECC05B433B}"/>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2"/>
    <xdr:sp macro="" textlink="">
      <xdr:nvSpPr>
        <xdr:cNvPr id="688" name="AutoShape 7" descr="File:">
          <a:hlinkClick xmlns:r="http://schemas.openxmlformats.org/officeDocument/2006/relationships" r:id="rId7"/>
          <a:extLst>
            <a:ext uri="{FF2B5EF4-FFF2-40B4-BE49-F238E27FC236}">
              <a16:creationId xmlns:a16="http://schemas.microsoft.com/office/drawing/2014/main" id="{4C6F7A3E-508F-41A7-B685-3CFC92F8C5AC}"/>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2"/>
    <xdr:sp macro="" textlink="">
      <xdr:nvSpPr>
        <xdr:cNvPr id="689" name="AutoShape 8" descr="File:">
          <a:hlinkClick xmlns:r="http://schemas.openxmlformats.org/officeDocument/2006/relationships" r:id="rId8"/>
          <a:extLst>
            <a:ext uri="{FF2B5EF4-FFF2-40B4-BE49-F238E27FC236}">
              <a16:creationId xmlns:a16="http://schemas.microsoft.com/office/drawing/2014/main" id="{45552A81-7BE4-4E08-86BF-8056943B3924}"/>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1"/>
    <xdr:sp macro="" textlink="">
      <xdr:nvSpPr>
        <xdr:cNvPr id="690" name="AutoShape 9" descr="File:">
          <a:hlinkClick xmlns:r="http://schemas.openxmlformats.org/officeDocument/2006/relationships" r:id="rId9"/>
          <a:extLst>
            <a:ext uri="{FF2B5EF4-FFF2-40B4-BE49-F238E27FC236}">
              <a16:creationId xmlns:a16="http://schemas.microsoft.com/office/drawing/2014/main" id="{91529270-0AA9-4CF2-A6CE-21EC4FBB73B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0"/>
    <xdr:sp macro="" textlink="">
      <xdr:nvSpPr>
        <xdr:cNvPr id="691" name="AutoShape 10" descr="File:">
          <a:hlinkClick xmlns:r="http://schemas.openxmlformats.org/officeDocument/2006/relationships" r:id="rId10"/>
          <a:extLst>
            <a:ext uri="{FF2B5EF4-FFF2-40B4-BE49-F238E27FC236}">
              <a16:creationId xmlns:a16="http://schemas.microsoft.com/office/drawing/2014/main" id="{9D940E32-E4D4-45FD-87CF-1E4E931A12C6}"/>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1"/>
    <xdr:sp macro="" textlink="">
      <xdr:nvSpPr>
        <xdr:cNvPr id="692" name="AutoShape 11" descr="File:">
          <a:hlinkClick xmlns:r="http://schemas.openxmlformats.org/officeDocument/2006/relationships" r:id="rId11"/>
          <a:extLst>
            <a:ext uri="{FF2B5EF4-FFF2-40B4-BE49-F238E27FC236}">
              <a16:creationId xmlns:a16="http://schemas.microsoft.com/office/drawing/2014/main" id="{EEBDC2DE-2C17-49D6-9D14-C33933A2000D}"/>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0"/>
    <xdr:sp macro="" textlink="">
      <xdr:nvSpPr>
        <xdr:cNvPr id="693" name="AutoShape 12" descr="File:">
          <a:hlinkClick xmlns:r="http://schemas.openxmlformats.org/officeDocument/2006/relationships" r:id="rId12"/>
          <a:extLst>
            <a:ext uri="{FF2B5EF4-FFF2-40B4-BE49-F238E27FC236}">
              <a16:creationId xmlns:a16="http://schemas.microsoft.com/office/drawing/2014/main" id="{1270C78F-7101-4B0C-9936-35E1ACF21D0C}"/>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2"/>
    <xdr:sp macro="" textlink="">
      <xdr:nvSpPr>
        <xdr:cNvPr id="694" name="AutoShape 13" descr="File:">
          <a:hlinkClick xmlns:r="http://schemas.openxmlformats.org/officeDocument/2006/relationships" r:id="rId13"/>
          <a:extLst>
            <a:ext uri="{FF2B5EF4-FFF2-40B4-BE49-F238E27FC236}">
              <a16:creationId xmlns:a16="http://schemas.microsoft.com/office/drawing/2014/main" id="{F0588559-8FBF-413C-AE5C-F4E859980202}"/>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1"/>
    <xdr:sp macro="" textlink="">
      <xdr:nvSpPr>
        <xdr:cNvPr id="695" name="AutoShape 14" descr="File:">
          <a:hlinkClick xmlns:r="http://schemas.openxmlformats.org/officeDocument/2006/relationships" r:id="rId14"/>
          <a:extLst>
            <a:ext uri="{FF2B5EF4-FFF2-40B4-BE49-F238E27FC236}">
              <a16:creationId xmlns:a16="http://schemas.microsoft.com/office/drawing/2014/main" id="{2467CAD1-0C9C-42B2-87E6-F65E30741E3F}"/>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2"/>
    <xdr:sp macro="" textlink="">
      <xdr:nvSpPr>
        <xdr:cNvPr id="696" name="AutoShape 15" descr="File:">
          <a:hlinkClick xmlns:r="http://schemas.openxmlformats.org/officeDocument/2006/relationships" r:id="rId15"/>
          <a:extLst>
            <a:ext uri="{FF2B5EF4-FFF2-40B4-BE49-F238E27FC236}">
              <a16:creationId xmlns:a16="http://schemas.microsoft.com/office/drawing/2014/main" id="{C80FBAF6-AEAD-46A2-BD6B-FE132A6274C6}"/>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1"/>
    <xdr:sp macro="" textlink="">
      <xdr:nvSpPr>
        <xdr:cNvPr id="697" name="AutoShape 16" descr="File:">
          <a:hlinkClick xmlns:r="http://schemas.openxmlformats.org/officeDocument/2006/relationships" r:id="rId16"/>
          <a:extLst>
            <a:ext uri="{FF2B5EF4-FFF2-40B4-BE49-F238E27FC236}">
              <a16:creationId xmlns:a16="http://schemas.microsoft.com/office/drawing/2014/main" id="{936337B3-3A79-46EE-8AF3-BEE4D19F1459}"/>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1"/>
    <xdr:sp macro="" textlink="">
      <xdr:nvSpPr>
        <xdr:cNvPr id="698" name="AutoShape 17" descr="File:">
          <a:hlinkClick xmlns:r="http://schemas.openxmlformats.org/officeDocument/2006/relationships" r:id="rId17"/>
          <a:extLst>
            <a:ext uri="{FF2B5EF4-FFF2-40B4-BE49-F238E27FC236}">
              <a16:creationId xmlns:a16="http://schemas.microsoft.com/office/drawing/2014/main" id="{D758F1A6-974D-41F8-8338-6C7D56C4F82A}"/>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0"/>
    <xdr:sp macro="" textlink="">
      <xdr:nvSpPr>
        <xdr:cNvPr id="699" name="AutoShape 18" descr="File:">
          <a:hlinkClick xmlns:r="http://schemas.openxmlformats.org/officeDocument/2006/relationships" r:id="rId18"/>
          <a:extLst>
            <a:ext uri="{FF2B5EF4-FFF2-40B4-BE49-F238E27FC236}">
              <a16:creationId xmlns:a16="http://schemas.microsoft.com/office/drawing/2014/main" id="{D766BB08-8A02-4009-856D-3CA70A343DC5}"/>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1"/>
    <xdr:sp macro="" textlink="">
      <xdr:nvSpPr>
        <xdr:cNvPr id="700" name="AutoShape 19" descr="File:">
          <a:hlinkClick xmlns:r="http://schemas.openxmlformats.org/officeDocument/2006/relationships" r:id="rId19"/>
          <a:extLst>
            <a:ext uri="{FF2B5EF4-FFF2-40B4-BE49-F238E27FC236}">
              <a16:creationId xmlns:a16="http://schemas.microsoft.com/office/drawing/2014/main" id="{E3F5529D-4042-4B4C-AAA2-527C6D644573}"/>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2"/>
    <xdr:sp macro="" textlink="">
      <xdr:nvSpPr>
        <xdr:cNvPr id="701" name="AutoShape 20" descr="File:">
          <a:hlinkClick xmlns:r="http://schemas.openxmlformats.org/officeDocument/2006/relationships" r:id="rId20"/>
          <a:extLst>
            <a:ext uri="{FF2B5EF4-FFF2-40B4-BE49-F238E27FC236}">
              <a16:creationId xmlns:a16="http://schemas.microsoft.com/office/drawing/2014/main" id="{EC3BA37B-1373-40C6-934F-5221E223C9AC}"/>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79"/>
    <xdr:sp macro="" textlink="">
      <xdr:nvSpPr>
        <xdr:cNvPr id="702" name="AutoShape 21" descr="File:">
          <a:hlinkClick xmlns:r="http://schemas.openxmlformats.org/officeDocument/2006/relationships" r:id="rId21"/>
          <a:extLst>
            <a:ext uri="{FF2B5EF4-FFF2-40B4-BE49-F238E27FC236}">
              <a16:creationId xmlns:a16="http://schemas.microsoft.com/office/drawing/2014/main" id="{024BE0A1-A9AB-4ED5-B12A-A8762AE51D5F}"/>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1"/>
    <xdr:sp macro="" textlink="">
      <xdr:nvSpPr>
        <xdr:cNvPr id="703" name="AutoShape 22" descr="File:">
          <a:hlinkClick xmlns:r="http://schemas.openxmlformats.org/officeDocument/2006/relationships" r:id="rId22"/>
          <a:extLst>
            <a:ext uri="{FF2B5EF4-FFF2-40B4-BE49-F238E27FC236}">
              <a16:creationId xmlns:a16="http://schemas.microsoft.com/office/drawing/2014/main" id="{3D4DC136-9535-42FD-97E7-48562F2BE393}"/>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6481"/>
    <xdr:sp macro="" textlink="">
      <xdr:nvSpPr>
        <xdr:cNvPr id="704" name="AutoShape 23" descr="File:">
          <a:hlinkClick xmlns:r="http://schemas.openxmlformats.org/officeDocument/2006/relationships" r:id="rId23"/>
          <a:extLst>
            <a:ext uri="{FF2B5EF4-FFF2-40B4-BE49-F238E27FC236}">
              <a16:creationId xmlns:a16="http://schemas.microsoft.com/office/drawing/2014/main" id="{986FC7EF-360E-4FEE-AE9A-EFA56B4F1636}"/>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80"/>
    <xdr:sp macro="" textlink="">
      <xdr:nvSpPr>
        <xdr:cNvPr id="705" name="AutoShape 24" descr="File:">
          <a:hlinkClick xmlns:r="http://schemas.openxmlformats.org/officeDocument/2006/relationships" r:id="rId24"/>
          <a:extLst>
            <a:ext uri="{FF2B5EF4-FFF2-40B4-BE49-F238E27FC236}">
              <a16:creationId xmlns:a16="http://schemas.microsoft.com/office/drawing/2014/main" id="{2062D763-91D9-482E-A835-8657ADD3CA31}"/>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79"/>
    <xdr:sp macro="" textlink="">
      <xdr:nvSpPr>
        <xdr:cNvPr id="706" name="AutoShape 25" descr="File:">
          <a:hlinkClick xmlns:r="http://schemas.openxmlformats.org/officeDocument/2006/relationships" r:id="rId25"/>
          <a:extLst>
            <a:ext uri="{FF2B5EF4-FFF2-40B4-BE49-F238E27FC236}">
              <a16:creationId xmlns:a16="http://schemas.microsoft.com/office/drawing/2014/main" id="{E7DBC018-639E-4CD5-BD21-124150A7FC1D}"/>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79"/>
    <xdr:sp macro="" textlink="">
      <xdr:nvSpPr>
        <xdr:cNvPr id="707" name="AutoShape 26" descr="File:">
          <a:hlinkClick xmlns:r="http://schemas.openxmlformats.org/officeDocument/2006/relationships" r:id="rId26"/>
          <a:extLst>
            <a:ext uri="{FF2B5EF4-FFF2-40B4-BE49-F238E27FC236}">
              <a16:creationId xmlns:a16="http://schemas.microsoft.com/office/drawing/2014/main" id="{F743B67A-F96F-4CBE-8628-758663AFBD14}"/>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79"/>
    <xdr:sp macro="" textlink="">
      <xdr:nvSpPr>
        <xdr:cNvPr id="708" name="AutoShape 27" descr="File:">
          <a:hlinkClick xmlns:r="http://schemas.openxmlformats.org/officeDocument/2006/relationships" r:id="rId27"/>
          <a:extLst>
            <a:ext uri="{FF2B5EF4-FFF2-40B4-BE49-F238E27FC236}">
              <a16:creationId xmlns:a16="http://schemas.microsoft.com/office/drawing/2014/main" id="{331B4194-8EE4-4820-8DE0-45B3CF2C9B65}"/>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270</xdr:row>
      <xdr:rowOff>0</xdr:rowOff>
    </xdr:from>
    <xdr:ext cx="304800" cy="304080"/>
    <xdr:sp macro="" textlink="">
      <xdr:nvSpPr>
        <xdr:cNvPr id="709" name="AutoShape 28" descr="File:">
          <a:hlinkClick xmlns:r="http://schemas.openxmlformats.org/officeDocument/2006/relationships" r:id="rId28"/>
          <a:extLst>
            <a:ext uri="{FF2B5EF4-FFF2-40B4-BE49-F238E27FC236}">
              <a16:creationId xmlns:a16="http://schemas.microsoft.com/office/drawing/2014/main" id="{3BB9780A-A07E-4CEB-B464-0C721767D050}"/>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0" name="AutoShape 1" descr="File:">
          <a:hlinkClick xmlns:r="http://schemas.openxmlformats.org/officeDocument/2006/relationships" r:id="rId1"/>
          <a:extLst>
            <a:ext uri="{FF2B5EF4-FFF2-40B4-BE49-F238E27FC236}">
              <a16:creationId xmlns:a16="http://schemas.microsoft.com/office/drawing/2014/main" id="{4D572850-17B3-4D45-96DB-FF3D3399C453}"/>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1" name="AutoShape 2" descr="File:">
          <a:hlinkClick xmlns:r="http://schemas.openxmlformats.org/officeDocument/2006/relationships" r:id="rId2"/>
          <a:extLst>
            <a:ext uri="{FF2B5EF4-FFF2-40B4-BE49-F238E27FC236}">
              <a16:creationId xmlns:a16="http://schemas.microsoft.com/office/drawing/2014/main" id="{74DF8D06-DE51-4F73-A17F-25B703E29538}"/>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2" name="AutoShape 3" descr="File:">
          <a:hlinkClick xmlns:r="http://schemas.openxmlformats.org/officeDocument/2006/relationships" r:id="rId3"/>
          <a:extLst>
            <a:ext uri="{FF2B5EF4-FFF2-40B4-BE49-F238E27FC236}">
              <a16:creationId xmlns:a16="http://schemas.microsoft.com/office/drawing/2014/main" id="{546A839F-58FB-4822-83C2-82EF439EF3F3}"/>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3" name="AutoShape 4" descr="File:">
          <a:hlinkClick xmlns:r="http://schemas.openxmlformats.org/officeDocument/2006/relationships" r:id="rId4"/>
          <a:extLst>
            <a:ext uri="{FF2B5EF4-FFF2-40B4-BE49-F238E27FC236}">
              <a16:creationId xmlns:a16="http://schemas.microsoft.com/office/drawing/2014/main" id="{7EC23B6C-3323-43AD-9C2E-2CB413239C62}"/>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4" name="AutoShape 5" descr="File:">
          <a:hlinkClick xmlns:r="http://schemas.openxmlformats.org/officeDocument/2006/relationships" r:id="rId5"/>
          <a:extLst>
            <a:ext uri="{FF2B5EF4-FFF2-40B4-BE49-F238E27FC236}">
              <a16:creationId xmlns:a16="http://schemas.microsoft.com/office/drawing/2014/main" id="{8441AA15-1EA1-4F49-A493-D7E5C4598503}"/>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5" name="AutoShape 6" descr="File:">
          <a:hlinkClick xmlns:r="http://schemas.openxmlformats.org/officeDocument/2006/relationships" r:id="rId6"/>
          <a:extLst>
            <a:ext uri="{FF2B5EF4-FFF2-40B4-BE49-F238E27FC236}">
              <a16:creationId xmlns:a16="http://schemas.microsoft.com/office/drawing/2014/main" id="{564C25E1-49EE-4A1E-848F-F0A281F3F892}"/>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6" name="AutoShape 7" descr="File:">
          <a:hlinkClick xmlns:r="http://schemas.openxmlformats.org/officeDocument/2006/relationships" r:id="rId7"/>
          <a:extLst>
            <a:ext uri="{FF2B5EF4-FFF2-40B4-BE49-F238E27FC236}">
              <a16:creationId xmlns:a16="http://schemas.microsoft.com/office/drawing/2014/main" id="{CFB9FEAC-D373-4513-A324-0393E4354267}"/>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7" name="AutoShape 8" descr="File:">
          <a:hlinkClick xmlns:r="http://schemas.openxmlformats.org/officeDocument/2006/relationships" r:id="rId8"/>
          <a:extLst>
            <a:ext uri="{FF2B5EF4-FFF2-40B4-BE49-F238E27FC236}">
              <a16:creationId xmlns:a16="http://schemas.microsoft.com/office/drawing/2014/main" id="{6913EEFB-0729-4039-8D4F-2FB7E8FF2EDE}"/>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8" name="AutoShape 9" descr="File:">
          <a:hlinkClick xmlns:r="http://schemas.openxmlformats.org/officeDocument/2006/relationships" r:id="rId9"/>
          <a:extLst>
            <a:ext uri="{FF2B5EF4-FFF2-40B4-BE49-F238E27FC236}">
              <a16:creationId xmlns:a16="http://schemas.microsoft.com/office/drawing/2014/main" id="{40361065-3678-489B-89F5-CB411CB1FF1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19" name="AutoShape 10" descr="File:">
          <a:hlinkClick xmlns:r="http://schemas.openxmlformats.org/officeDocument/2006/relationships" r:id="rId10"/>
          <a:extLst>
            <a:ext uri="{FF2B5EF4-FFF2-40B4-BE49-F238E27FC236}">
              <a16:creationId xmlns:a16="http://schemas.microsoft.com/office/drawing/2014/main" id="{43F44299-B62E-4883-AD74-FFEB3BC15289}"/>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0" name="AutoShape 11" descr="File:">
          <a:hlinkClick xmlns:r="http://schemas.openxmlformats.org/officeDocument/2006/relationships" r:id="rId11"/>
          <a:extLst>
            <a:ext uri="{FF2B5EF4-FFF2-40B4-BE49-F238E27FC236}">
              <a16:creationId xmlns:a16="http://schemas.microsoft.com/office/drawing/2014/main" id="{254F8A50-F6E4-41F9-87F7-D991DD04CBD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1" name="AutoShape 12" descr="File:">
          <a:hlinkClick xmlns:r="http://schemas.openxmlformats.org/officeDocument/2006/relationships" r:id="rId12"/>
          <a:extLst>
            <a:ext uri="{FF2B5EF4-FFF2-40B4-BE49-F238E27FC236}">
              <a16:creationId xmlns:a16="http://schemas.microsoft.com/office/drawing/2014/main" id="{044E2814-427D-4A4F-B616-04A7A6604712}"/>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2" name="AutoShape 13" descr="File:">
          <a:hlinkClick xmlns:r="http://schemas.openxmlformats.org/officeDocument/2006/relationships" r:id="rId13"/>
          <a:extLst>
            <a:ext uri="{FF2B5EF4-FFF2-40B4-BE49-F238E27FC236}">
              <a16:creationId xmlns:a16="http://schemas.microsoft.com/office/drawing/2014/main" id="{020230DA-EB91-475A-BFD1-14FAFEA45094}"/>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3" name="AutoShape 14" descr="File:">
          <a:hlinkClick xmlns:r="http://schemas.openxmlformats.org/officeDocument/2006/relationships" r:id="rId14"/>
          <a:extLst>
            <a:ext uri="{FF2B5EF4-FFF2-40B4-BE49-F238E27FC236}">
              <a16:creationId xmlns:a16="http://schemas.microsoft.com/office/drawing/2014/main" id="{F7F62015-8258-4943-BB4A-82679CC345B1}"/>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4" name="AutoShape 15" descr="File:">
          <a:hlinkClick xmlns:r="http://schemas.openxmlformats.org/officeDocument/2006/relationships" r:id="rId15"/>
          <a:extLst>
            <a:ext uri="{FF2B5EF4-FFF2-40B4-BE49-F238E27FC236}">
              <a16:creationId xmlns:a16="http://schemas.microsoft.com/office/drawing/2014/main" id="{60E6DD90-6739-4681-91E0-2C0B30C46B91}"/>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5" name="AutoShape 16" descr="File:">
          <a:hlinkClick xmlns:r="http://schemas.openxmlformats.org/officeDocument/2006/relationships" r:id="rId16"/>
          <a:extLst>
            <a:ext uri="{FF2B5EF4-FFF2-40B4-BE49-F238E27FC236}">
              <a16:creationId xmlns:a16="http://schemas.microsoft.com/office/drawing/2014/main" id="{6048CDCE-B6EE-4091-BA3D-9ED821E0068C}"/>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6" name="AutoShape 17" descr="File:">
          <a:hlinkClick xmlns:r="http://schemas.openxmlformats.org/officeDocument/2006/relationships" r:id="rId17"/>
          <a:extLst>
            <a:ext uri="{FF2B5EF4-FFF2-40B4-BE49-F238E27FC236}">
              <a16:creationId xmlns:a16="http://schemas.microsoft.com/office/drawing/2014/main" id="{9D898BBC-B54C-4844-8A3C-1CD0F8378DE7}"/>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7" name="AutoShape 18" descr="File:">
          <a:hlinkClick xmlns:r="http://schemas.openxmlformats.org/officeDocument/2006/relationships" r:id="rId18"/>
          <a:extLst>
            <a:ext uri="{FF2B5EF4-FFF2-40B4-BE49-F238E27FC236}">
              <a16:creationId xmlns:a16="http://schemas.microsoft.com/office/drawing/2014/main" id="{B8BFA744-B741-474B-9434-A47C279C7FA1}"/>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8" name="AutoShape 19" descr="File:">
          <a:hlinkClick xmlns:r="http://schemas.openxmlformats.org/officeDocument/2006/relationships" r:id="rId19"/>
          <a:extLst>
            <a:ext uri="{FF2B5EF4-FFF2-40B4-BE49-F238E27FC236}">
              <a16:creationId xmlns:a16="http://schemas.microsoft.com/office/drawing/2014/main" id="{3F7A6E2E-7890-4007-8F13-A4D30B94EA10}"/>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29" name="AutoShape 20" descr="File:">
          <a:hlinkClick xmlns:r="http://schemas.openxmlformats.org/officeDocument/2006/relationships" r:id="rId20"/>
          <a:extLst>
            <a:ext uri="{FF2B5EF4-FFF2-40B4-BE49-F238E27FC236}">
              <a16:creationId xmlns:a16="http://schemas.microsoft.com/office/drawing/2014/main" id="{F579AABA-72CB-46B0-8EB7-CE5689E4D1F5}"/>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30" name="AutoShape 21" descr="File:">
          <a:hlinkClick xmlns:r="http://schemas.openxmlformats.org/officeDocument/2006/relationships" r:id="rId21"/>
          <a:extLst>
            <a:ext uri="{FF2B5EF4-FFF2-40B4-BE49-F238E27FC236}">
              <a16:creationId xmlns:a16="http://schemas.microsoft.com/office/drawing/2014/main" id="{8A244D04-33FB-48C2-ADB2-1BDDD69C01C2}"/>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31" name="AutoShape 22" descr="File:">
          <a:hlinkClick xmlns:r="http://schemas.openxmlformats.org/officeDocument/2006/relationships" r:id="rId22"/>
          <a:extLst>
            <a:ext uri="{FF2B5EF4-FFF2-40B4-BE49-F238E27FC236}">
              <a16:creationId xmlns:a16="http://schemas.microsoft.com/office/drawing/2014/main" id="{43218B86-769A-41C3-A19D-B825364E7ECF}"/>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32" name="AutoShape 23" descr="File:">
          <a:hlinkClick xmlns:r="http://schemas.openxmlformats.org/officeDocument/2006/relationships" r:id="rId23"/>
          <a:extLst>
            <a:ext uri="{FF2B5EF4-FFF2-40B4-BE49-F238E27FC236}">
              <a16:creationId xmlns:a16="http://schemas.microsoft.com/office/drawing/2014/main" id="{7E682158-5754-4868-A606-5727FECF50CD}"/>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33" name="AutoShape 24" descr="File:">
          <a:hlinkClick xmlns:r="http://schemas.openxmlformats.org/officeDocument/2006/relationships" r:id="rId24"/>
          <a:extLst>
            <a:ext uri="{FF2B5EF4-FFF2-40B4-BE49-F238E27FC236}">
              <a16:creationId xmlns:a16="http://schemas.microsoft.com/office/drawing/2014/main" id="{BF5036CB-74BC-4100-9AB8-AC6E78023834}"/>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34" name="AutoShape 25" descr="File:">
          <a:hlinkClick xmlns:r="http://schemas.openxmlformats.org/officeDocument/2006/relationships" r:id="rId25"/>
          <a:extLst>
            <a:ext uri="{FF2B5EF4-FFF2-40B4-BE49-F238E27FC236}">
              <a16:creationId xmlns:a16="http://schemas.microsoft.com/office/drawing/2014/main" id="{BBD5F6FD-5013-4129-885E-440165A3C015}"/>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35" name="AutoShape 26" descr="File:">
          <a:hlinkClick xmlns:r="http://schemas.openxmlformats.org/officeDocument/2006/relationships" r:id="rId26"/>
          <a:extLst>
            <a:ext uri="{FF2B5EF4-FFF2-40B4-BE49-F238E27FC236}">
              <a16:creationId xmlns:a16="http://schemas.microsoft.com/office/drawing/2014/main" id="{C8DD2D3C-4F1F-4A3C-A645-8FE3DF3F6FB6}"/>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36" name="AutoShape 27" descr="File:">
          <a:hlinkClick xmlns:r="http://schemas.openxmlformats.org/officeDocument/2006/relationships" r:id="rId27"/>
          <a:extLst>
            <a:ext uri="{FF2B5EF4-FFF2-40B4-BE49-F238E27FC236}">
              <a16:creationId xmlns:a16="http://schemas.microsoft.com/office/drawing/2014/main" id="{13B0685B-D180-4C31-A945-15189C08AC0C}"/>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5548"/>
    <xdr:sp macro="" textlink="">
      <xdr:nvSpPr>
        <xdr:cNvPr id="737" name="AutoShape 28" descr="File:">
          <a:hlinkClick xmlns:r="http://schemas.openxmlformats.org/officeDocument/2006/relationships" r:id="rId28"/>
          <a:extLst>
            <a:ext uri="{FF2B5EF4-FFF2-40B4-BE49-F238E27FC236}">
              <a16:creationId xmlns:a16="http://schemas.microsoft.com/office/drawing/2014/main" id="{2356E740-39D5-4EDB-9F0E-6583C6A74B2B}"/>
            </a:ext>
          </a:extLst>
        </xdr:cNvPr>
        <xdr:cNvSpPr>
          <a:spLocks noChangeAspect="1" noChangeArrowheads="1"/>
        </xdr:cNvSpPr>
      </xdr:nvSpPr>
      <xdr:spPr bwMode="auto">
        <a:xfrm>
          <a:off x="1456765" y="1243853"/>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79"/>
    <xdr:sp macro="" textlink="">
      <xdr:nvSpPr>
        <xdr:cNvPr id="738" name="AutoShape 1" descr="File:">
          <a:hlinkClick xmlns:r="http://schemas.openxmlformats.org/officeDocument/2006/relationships" r:id="rId1"/>
          <a:extLst>
            <a:ext uri="{FF2B5EF4-FFF2-40B4-BE49-F238E27FC236}">
              <a16:creationId xmlns:a16="http://schemas.microsoft.com/office/drawing/2014/main" id="{1E11CE40-5B7D-47CD-A9B6-68119E707151}"/>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80"/>
    <xdr:sp macro="" textlink="">
      <xdr:nvSpPr>
        <xdr:cNvPr id="739" name="AutoShape 2" descr="File:">
          <a:hlinkClick xmlns:r="http://schemas.openxmlformats.org/officeDocument/2006/relationships" r:id="rId2"/>
          <a:extLst>
            <a:ext uri="{FF2B5EF4-FFF2-40B4-BE49-F238E27FC236}">
              <a16:creationId xmlns:a16="http://schemas.microsoft.com/office/drawing/2014/main" id="{06FC9B2B-CCF4-48E8-B5A4-891E63B6E3D3}"/>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80"/>
    <xdr:sp macro="" textlink="">
      <xdr:nvSpPr>
        <xdr:cNvPr id="740" name="AutoShape 3" descr="File:">
          <a:hlinkClick xmlns:r="http://schemas.openxmlformats.org/officeDocument/2006/relationships" r:id="rId3"/>
          <a:extLst>
            <a:ext uri="{FF2B5EF4-FFF2-40B4-BE49-F238E27FC236}">
              <a16:creationId xmlns:a16="http://schemas.microsoft.com/office/drawing/2014/main" id="{AB11EFF0-0002-4C63-A29E-DC56203C1273}"/>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79"/>
    <xdr:sp macro="" textlink="">
      <xdr:nvSpPr>
        <xdr:cNvPr id="741" name="AutoShape 4" descr="File:">
          <a:hlinkClick xmlns:r="http://schemas.openxmlformats.org/officeDocument/2006/relationships" r:id="rId4"/>
          <a:extLst>
            <a:ext uri="{FF2B5EF4-FFF2-40B4-BE49-F238E27FC236}">
              <a16:creationId xmlns:a16="http://schemas.microsoft.com/office/drawing/2014/main" id="{9BEB5893-4BA2-4595-A467-B9916CE193B9}"/>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80"/>
    <xdr:sp macro="" textlink="">
      <xdr:nvSpPr>
        <xdr:cNvPr id="742" name="AutoShape 5" descr="File:">
          <a:hlinkClick xmlns:r="http://schemas.openxmlformats.org/officeDocument/2006/relationships" r:id="rId5"/>
          <a:extLst>
            <a:ext uri="{FF2B5EF4-FFF2-40B4-BE49-F238E27FC236}">
              <a16:creationId xmlns:a16="http://schemas.microsoft.com/office/drawing/2014/main" id="{C8540C60-F345-43A8-BFDE-5B7ADCC7F939}"/>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295274"/>
    <xdr:sp macro="" textlink="">
      <xdr:nvSpPr>
        <xdr:cNvPr id="743" name="AutoShape 6" descr="File:">
          <a:hlinkClick xmlns:r="http://schemas.openxmlformats.org/officeDocument/2006/relationships" r:id="rId6"/>
          <a:extLst>
            <a:ext uri="{FF2B5EF4-FFF2-40B4-BE49-F238E27FC236}">
              <a16:creationId xmlns:a16="http://schemas.microsoft.com/office/drawing/2014/main" id="{14AC5156-B52D-4A16-9CE8-C29117C47673}"/>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2"/>
    <xdr:sp macro="" textlink="">
      <xdr:nvSpPr>
        <xdr:cNvPr id="744" name="AutoShape 7" descr="File:">
          <a:hlinkClick xmlns:r="http://schemas.openxmlformats.org/officeDocument/2006/relationships" r:id="rId7"/>
          <a:extLst>
            <a:ext uri="{FF2B5EF4-FFF2-40B4-BE49-F238E27FC236}">
              <a16:creationId xmlns:a16="http://schemas.microsoft.com/office/drawing/2014/main" id="{26CB48FA-5E9E-4824-A6E6-BDD0B27890DA}"/>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2"/>
    <xdr:sp macro="" textlink="">
      <xdr:nvSpPr>
        <xdr:cNvPr id="745" name="AutoShape 8" descr="File:">
          <a:hlinkClick xmlns:r="http://schemas.openxmlformats.org/officeDocument/2006/relationships" r:id="rId8"/>
          <a:extLst>
            <a:ext uri="{FF2B5EF4-FFF2-40B4-BE49-F238E27FC236}">
              <a16:creationId xmlns:a16="http://schemas.microsoft.com/office/drawing/2014/main" id="{9AEA0984-9B2A-4702-9D9D-394110ED17AF}"/>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1"/>
    <xdr:sp macro="" textlink="">
      <xdr:nvSpPr>
        <xdr:cNvPr id="746" name="AutoShape 9" descr="File:">
          <a:hlinkClick xmlns:r="http://schemas.openxmlformats.org/officeDocument/2006/relationships" r:id="rId9"/>
          <a:extLst>
            <a:ext uri="{FF2B5EF4-FFF2-40B4-BE49-F238E27FC236}">
              <a16:creationId xmlns:a16="http://schemas.microsoft.com/office/drawing/2014/main" id="{8F64CC9D-A8D1-4BA0-9D8E-893E354B293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0"/>
    <xdr:sp macro="" textlink="">
      <xdr:nvSpPr>
        <xdr:cNvPr id="747" name="AutoShape 10" descr="File:">
          <a:hlinkClick xmlns:r="http://schemas.openxmlformats.org/officeDocument/2006/relationships" r:id="rId10"/>
          <a:extLst>
            <a:ext uri="{FF2B5EF4-FFF2-40B4-BE49-F238E27FC236}">
              <a16:creationId xmlns:a16="http://schemas.microsoft.com/office/drawing/2014/main" id="{7D4059B8-CC7D-471F-B302-93B57BC62474}"/>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1"/>
    <xdr:sp macro="" textlink="">
      <xdr:nvSpPr>
        <xdr:cNvPr id="748" name="AutoShape 11" descr="File:">
          <a:hlinkClick xmlns:r="http://schemas.openxmlformats.org/officeDocument/2006/relationships" r:id="rId11"/>
          <a:extLst>
            <a:ext uri="{FF2B5EF4-FFF2-40B4-BE49-F238E27FC236}">
              <a16:creationId xmlns:a16="http://schemas.microsoft.com/office/drawing/2014/main" id="{189C0836-F1BE-4A46-B89D-2ECA101B08CB}"/>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0"/>
    <xdr:sp macro="" textlink="">
      <xdr:nvSpPr>
        <xdr:cNvPr id="749" name="AutoShape 12" descr="File:">
          <a:hlinkClick xmlns:r="http://schemas.openxmlformats.org/officeDocument/2006/relationships" r:id="rId12"/>
          <a:extLst>
            <a:ext uri="{FF2B5EF4-FFF2-40B4-BE49-F238E27FC236}">
              <a16:creationId xmlns:a16="http://schemas.microsoft.com/office/drawing/2014/main" id="{1980F87A-CC58-43E7-968B-B395EFD99129}"/>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2"/>
    <xdr:sp macro="" textlink="">
      <xdr:nvSpPr>
        <xdr:cNvPr id="750" name="AutoShape 13" descr="File:">
          <a:hlinkClick xmlns:r="http://schemas.openxmlformats.org/officeDocument/2006/relationships" r:id="rId13"/>
          <a:extLst>
            <a:ext uri="{FF2B5EF4-FFF2-40B4-BE49-F238E27FC236}">
              <a16:creationId xmlns:a16="http://schemas.microsoft.com/office/drawing/2014/main" id="{B18689E1-578B-4C87-8566-56F1D064FBC8}"/>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1"/>
    <xdr:sp macro="" textlink="">
      <xdr:nvSpPr>
        <xdr:cNvPr id="751" name="AutoShape 14" descr="File:">
          <a:hlinkClick xmlns:r="http://schemas.openxmlformats.org/officeDocument/2006/relationships" r:id="rId14"/>
          <a:extLst>
            <a:ext uri="{FF2B5EF4-FFF2-40B4-BE49-F238E27FC236}">
              <a16:creationId xmlns:a16="http://schemas.microsoft.com/office/drawing/2014/main" id="{D96B5142-F4A3-4361-9C79-2D35A4D57F6F}"/>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2"/>
    <xdr:sp macro="" textlink="">
      <xdr:nvSpPr>
        <xdr:cNvPr id="752" name="AutoShape 15" descr="File:">
          <a:hlinkClick xmlns:r="http://schemas.openxmlformats.org/officeDocument/2006/relationships" r:id="rId15"/>
          <a:extLst>
            <a:ext uri="{FF2B5EF4-FFF2-40B4-BE49-F238E27FC236}">
              <a16:creationId xmlns:a16="http://schemas.microsoft.com/office/drawing/2014/main" id="{1E83FF0D-A764-482D-B3C2-15AB65DDA3B1}"/>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1"/>
    <xdr:sp macro="" textlink="">
      <xdr:nvSpPr>
        <xdr:cNvPr id="753" name="AutoShape 16" descr="File:">
          <a:hlinkClick xmlns:r="http://schemas.openxmlformats.org/officeDocument/2006/relationships" r:id="rId16"/>
          <a:extLst>
            <a:ext uri="{FF2B5EF4-FFF2-40B4-BE49-F238E27FC236}">
              <a16:creationId xmlns:a16="http://schemas.microsoft.com/office/drawing/2014/main" id="{FCBE4C8B-C08A-4D7D-8C08-A487A81C1A5D}"/>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1"/>
    <xdr:sp macro="" textlink="">
      <xdr:nvSpPr>
        <xdr:cNvPr id="754" name="AutoShape 17" descr="File:">
          <a:hlinkClick xmlns:r="http://schemas.openxmlformats.org/officeDocument/2006/relationships" r:id="rId17"/>
          <a:extLst>
            <a:ext uri="{FF2B5EF4-FFF2-40B4-BE49-F238E27FC236}">
              <a16:creationId xmlns:a16="http://schemas.microsoft.com/office/drawing/2014/main" id="{5206F051-33D1-4397-BF2B-42CEEF439BF7}"/>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0"/>
    <xdr:sp macro="" textlink="">
      <xdr:nvSpPr>
        <xdr:cNvPr id="755" name="AutoShape 18" descr="File:">
          <a:hlinkClick xmlns:r="http://schemas.openxmlformats.org/officeDocument/2006/relationships" r:id="rId18"/>
          <a:extLst>
            <a:ext uri="{FF2B5EF4-FFF2-40B4-BE49-F238E27FC236}">
              <a16:creationId xmlns:a16="http://schemas.microsoft.com/office/drawing/2014/main" id="{99E504C2-90C4-4B6C-A28B-AC30CD25994D}"/>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1"/>
    <xdr:sp macro="" textlink="">
      <xdr:nvSpPr>
        <xdr:cNvPr id="756" name="AutoShape 19" descr="File:">
          <a:hlinkClick xmlns:r="http://schemas.openxmlformats.org/officeDocument/2006/relationships" r:id="rId19"/>
          <a:extLst>
            <a:ext uri="{FF2B5EF4-FFF2-40B4-BE49-F238E27FC236}">
              <a16:creationId xmlns:a16="http://schemas.microsoft.com/office/drawing/2014/main" id="{D56A65EC-5443-4BC7-B69B-8C0F21BF8703}"/>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2"/>
    <xdr:sp macro="" textlink="">
      <xdr:nvSpPr>
        <xdr:cNvPr id="757" name="AutoShape 20" descr="File:">
          <a:hlinkClick xmlns:r="http://schemas.openxmlformats.org/officeDocument/2006/relationships" r:id="rId20"/>
          <a:extLst>
            <a:ext uri="{FF2B5EF4-FFF2-40B4-BE49-F238E27FC236}">
              <a16:creationId xmlns:a16="http://schemas.microsoft.com/office/drawing/2014/main" id="{7E464A06-6610-4A7D-90FC-AFDE9DE538E8}"/>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79"/>
    <xdr:sp macro="" textlink="">
      <xdr:nvSpPr>
        <xdr:cNvPr id="758" name="AutoShape 21" descr="File:">
          <a:hlinkClick xmlns:r="http://schemas.openxmlformats.org/officeDocument/2006/relationships" r:id="rId21"/>
          <a:extLst>
            <a:ext uri="{FF2B5EF4-FFF2-40B4-BE49-F238E27FC236}">
              <a16:creationId xmlns:a16="http://schemas.microsoft.com/office/drawing/2014/main" id="{278A80CA-0A62-455A-B2CC-5FC07B0D90F3}"/>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1"/>
    <xdr:sp macro="" textlink="">
      <xdr:nvSpPr>
        <xdr:cNvPr id="759" name="AutoShape 22" descr="File:">
          <a:hlinkClick xmlns:r="http://schemas.openxmlformats.org/officeDocument/2006/relationships" r:id="rId22"/>
          <a:extLst>
            <a:ext uri="{FF2B5EF4-FFF2-40B4-BE49-F238E27FC236}">
              <a16:creationId xmlns:a16="http://schemas.microsoft.com/office/drawing/2014/main" id="{AB76220B-C8F0-4837-AC29-0F44AB7A65E8}"/>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6481"/>
    <xdr:sp macro="" textlink="">
      <xdr:nvSpPr>
        <xdr:cNvPr id="760" name="AutoShape 23" descr="File:">
          <a:hlinkClick xmlns:r="http://schemas.openxmlformats.org/officeDocument/2006/relationships" r:id="rId23"/>
          <a:extLst>
            <a:ext uri="{FF2B5EF4-FFF2-40B4-BE49-F238E27FC236}">
              <a16:creationId xmlns:a16="http://schemas.microsoft.com/office/drawing/2014/main" id="{2C66093D-8C62-4C9F-998A-A516052E0143}"/>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80"/>
    <xdr:sp macro="" textlink="">
      <xdr:nvSpPr>
        <xdr:cNvPr id="761" name="AutoShape 24" descr="File:">
          <a:hlinkClick xmlns:r="http://schemas.openxmlformats.org/officeDocument/2006/relationships" r:id="rId24"/>
          <a:extLst>
            <a:ext uri="{FF2B5EF4-FFF2-40B4-BE49-F238E27FC236}">
              <a16:creationId xmlns:a16="http://schemas.microsoft.com/office/drawing/2014/main" id="{74BED2D1-E19B-44E7-AB94-6E25B66F0F4C}"/>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79"/>
    <xdr:sp macro="" textlink="">
      <xdr:nvSpPr>
        <xdr:cNvPr id="762" name="AutoShape 25" descr="File:">
          <a:hlinkClick xmlns:r="http://schemas.openxmlformats.org/officeDocument/2006/relationships" r:id="rId25"/>
          <a:extLst>
            <a:ext uri="{FF2B5EF4-FFF2-40B4-BE49-F238E27FC236}">
              <a16:creationId xmlns:a16="http://schemas.microsoft.com/office/drawing/2014/main" id="{12665C60-54CC-46DD-AC94-A0496F3E9BE1}"/>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79"/>
    <xdr:sp macro="" textlink="">
      <xdr:nvSpPr>
        <xdr:cNvPr id="763" name="AutoShape 26" descr="File:">
          <a:hlinkClick xmlns:r="http://schemas.openxmlformats.org/officeDocument/2006/relationships" r:id="rId26"/>
          <a:extLst>
            <a:ext uri="{FF2B5EF4-FFF2-40B4-BE49-F238E27FC236}">
              <a16:creationId xmlns:a16="http://schemas.microsoft.com/office/drawing/2014/main" id="{A8F691DF-8E09-4F2B-BEBB-A7A20322136C}"/>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79"/>
    <xdr:sp macro="" textlink="">
      <xdr:nvSpPr>
        <xdr:cNvPr id="764" name="AutoShape 27" descr="File:">
          <a:hlinkClick xmlns:r="http://schemas.openxmlformats.org/officeDocument/2006/relationships" r:id="rId27"/>
          <a:extLst>
            <a:ext uri="{FF2B5EF4-FFF2-40B4-BE49-F238E27FC236}">
              <a16:creationId xmlns:a16="http://schemas.microsoft.com/office/drawing/2014/main" id="{69047048-43F3-405A-8C92-21C33D5F4A58}"/>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614</xdr:row>
      <xdr:rowOff>0</xdr:rowOff>
    </xdr:from>
    <xdr:ext cx="304800" cy="304080"/>
    <xdr:sp macro="" textlink="">
      <xdr:nvSpPr>
        <xdr:cNvPr id="765" name="AutoShape 28" descr="File:">
          <a:hlinkClick xmlns:r="http://schemas.openxmlformats.org/officeDocument/2006/relationships" r:id="rId28"/>
          <a:extLst>
            <a:ext uri="{FF2B5EF4-FFF2-40B4-BE49-F238E27FC236}">
              <a16:creationId xmlns:a16="http://schemas.microsoft.com/office/drawing/2014/main" id="{7C1ABCC8-3521-47BC-814D-25C8DD08B7E6}"/>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79"/>
    <xdr:sp macro="" textlink="">
      <xdr:nvSpPr>
        <xdr:cNvPr id="766" name="AutoShape 1" descr="File:">
          <a:hlinkClick xmlns:r="http://schemas.openxmlformats.org/officeDocument/2006/relationships" r:id="rId1"/>
          <a:extLst>
            <a:ext uri="{FF2B5EF4-FFF2-40B4-BE49-F238E27FC236}">
              <a16:creationId xmlns:a16="http://schemas.microsoft.com/office/drawing/2014/main" id="{F49C6FA2-A1F5-4FFD-8C2F-408B9B61E67D}"/>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80"/>
    <xdr:sp macro="" textlink="">
      <xdr:nvSpPr>
        <xdr:cNvPr id="767" name="AutoShape 2" descr="File:">
          <a:hlinkClick xmlns:r="http://schemas.openxmlformats.org/officeDocument/2006/relationships" r:id="rId2"/>
          <a:extLst>
            <a:ext uri="{FF2B5EF4-FFF2-40B4-BE49-F238E27FC236}">
              <a16:creationId xmlns:a16="http://schemas.microsoft.com/office/drawing/2014/main" id="{D64A2143-AE53-4491-89CB-3C0736C2F4DE}"/>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80"/>
    <xdr:sp macro="" textlink="">
      <xdr:nvSpPr>
        <xdr:cNvPr id="768" name="AutoShape 3" descr="File:">
          <a:hlinkClick xmlns:r="http://schemas.openxmlformats.org/officeDocument/2006/relationships" r:id="rId3"/>
          <a:extLst>
            <a:ext uri="{FF2B5EF4-FFF2-40B4-BE49-F238E27FC236}">
              <a16:creationId xmlns:a16="http://schemas.microsoft.com/office/drawing/2014/main" id="{6542246E-3070-4944-824F-AAEC619D9CC6}"/>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79"/>
    <xdr:sp macro="" textlink="">
      <xdr:nvSpPr>
        <xdr:cNvPr id="769" name="AutoShape 4" descr="File:">
          <a:hlinkClick xmlns:r="http://schemas.openxmlformats.org/officeDocument/2006/relationships" r:id="rId4"/>
          <a:extLst>
            <a:ext uri="{FF2B5EF4-FFF2-40B4-BE49-F238E27FC236}">
              <a16:creationId xmlns:a16="http://schemas.microsoft.com/office/drawing/2014/main" id="{ED0773F5-3D45-40D3-8D90-0FD097621505}"/>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80"/>
    <xdr:sp macro="" textlink="">
      <xdr:nvSpPr>
        <xdr:cNvPr id="770" name="AutoShape 5" descr="File:">
          <a:hlinkClick xmlns:r="http://schemas.openxmlformats.org/officeDocument/2006/relationships" r:id="rId5"/>
          <a:extLst>
            <a:ext uri="{FF2B5EF4-FFF2-40B4-BE49-F238E27FC236}">
              <a16:creationId xmlns:a16="http://schemas.microsoft.com/office/drawing/2014/main" id="{8DCE8B01-7A35-4730-AF67-C47AE53BE76D}"/>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295274"/>
    <xdr:sp macro="" textlink="">
      <xdr:nvSpPr>
        <xdr:cNvPr id="771" name="AutoShape 6" descr="File:">
          <a:hlinkClick xmlns:r="http://schemas.openxmlformats.org/officeDocument/2006/relationships" r:id="rId6"/>
          <a:extLst>
            <a:ext uri="{FF2B5EF4-FFF2-40B4-BE49-F238E27FC236}">
              <a16:creationId xmlns:a16="http://schemas.microsoft.com/office/drawing/2014/main" id="{A33E5E68-7F01-4FF6-A04D-0C32021915FD}"/>
            </a:ext>
          </a:extLst>
        </xdr:cNvPr>
        <xdr:cNvSpPr>
          <a:spLocks noChangeAspect="1" noChangeArrowheads="1"/>
        </xdr:cNvSpPr>
      </xdr:nvSpPr>
      <xdr:spPr bwMode="auto">
        <a:xfrm>
          <a:off x="1456765" y="1243853"/>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2"/>
    <xdr:sp macro="" textlink="">
      <xdr:nvSpPr>
        <xdr:cNvPr id="772" name="AutoShape 7" descr="File:">
          <a:hlinkClick xmlns:r="http://schemas.openxmlformats.org/officeDocument/2006/relationships" r:id="rId7"/>
          <a:extLst>
            <a:ext uri="{FF2B5EF4-FFF2-40B4-BE49-F238E27FC236}">
              <a16:creationId xmlns:a16="http://schemas.microsoft.com/office/drawing/2014/main" id="{C70EF086-F869-4E4B-9501-F1F485A18246}"/>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2"/>
    <xdr:sp macro="" textlink="">
      <xdr:nvSpPr>
        <xdr:cNvPr id="773" name="AutoShape 8" descr="File:">
          <a:hlinkClick xmlns:r="http://schemas.openxmlformats.org/officeDocument/2006/relationships" r:id="rId8"/>
          <a:extLst>
            <a:ext uri="{FF2B5EF4-FFF2-40B4-BE49-F238E27FC236}">
              <a16:creationId xmlns:a16="http://schemas.microsoft.com/office/drawing/2014/main" id="{FBD8E728-9B76-48F4-8FC4-FDAA2316A021}"/>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1"/>
    <xdr:sp macro="" textlink="">
      <xdr:nvSpPr>
        <xdr:cNvPr id="774" name="AutoShape 9" descr="File:">
          <a:hlinkClick xmlns:r="http://schemas.openxmlformats.org/officeDocument/2006/relationships" r:id="rId9"/>
          <a:extLst>
            <a:ext uri="{FF2B5EF4-FFF2-40B4-BE49-F238E27FC236}">
              <a16:creationId xmlns:a16="http://schemas.microsoft.com/office/drawing/2014/main" id="{36C690CF-A58E-4AA6-B9D9-1F328DE7072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0"/>
    <xdr:sp macro="" textlink="">
      <xdr:nvSpPr>
        <xdr:cNvPr id="775" name="AutoShape 10" descr="File:">
          <a:hlinkClick xmlns:r="http://schemas.openxmlformats.org/officeDocument/2006/relationships" r:id="rId10"/>
          <a:extLst>
            <a:ext uri="{FF2B5EF4-FFF2-40B4-BE49-F238E27FC236}">
              <a16:creationId xmlns:a16="http://schemas.microsoft.com/office/drawing/2014/main" id="{2F506810-E20D-4A7B-9961-D678EB5344FF}"/>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1"/>
    <xdr:sp macro="" textlink="">
      <xdr:nvSpPr>
        <xdr:cNvPr id="776" name="AutoShape 11" descr="File:">
          <a:hlinkClick xmlns:r="http://schemas.openxmlformats.org/officeDocument/2006/relationships" r:id="rId11"/>
          <a:extLst>
            <a:ext uri="{FF2B5EF4-FFF2-40B4-BE49-F238E27FC236}">
              <a16:creationId xmlns:a16="http://schemas.microsoft.com/office/drawing/2014/main" id="{D77D6BE1-0FCB-4D19-A82B-5476138B5F0C}"/>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0"/>
    <xdr:sp macro="" textlink="">
      <xdr:nvSpPr>
        <xdr:cNvPr id="777" name="AutoShape 12" descr="File:">
          <a:hlinkClick xmlns:r="http://schemas.openxmlformats.org/officeDocument/2006/relationships" r:id="rId12"/>
          <a:extLst>
            <a:ext uri="{FF2B5EF4-FFF2-40B4-BE49-F238E27FC236}">
              <a16:creationId xmlns:a16="http://schemas.microsoft.com/office/drawing/2014/main" id="{3FC83444-130A-4188-B29B-AD58AB374B61}"/>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2"/>
    <xdr:sp macro="" textlink="">
      <xdr:nvSpPr>
        <xdr:cNvPr id="778" name="AutoShape 13" descr="File:">
          <a:hlinkClick xmlns:r="http://schemas.openxmlformats.org/officeDocument/2006/relationships" r:id="rId13"/>
          <a:extLst>
            <a:ext uri="{FF2B5EF4-FFF2-40B4-BE49-F238E27FC236}">
              <a16:creationId xmlns:a16="http://schemas.microsoft.com/office/drawing/2014/main" id="{3108FCD4-0AF6-4D93-B98B-B78DCCE5A28E}"/>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1"/>
    <xdr:sp macro="" textlink="">
      <xdr:nvSpPr>
        <xdr:cNvPr id="779" name="AutoShape 14" descr="File:">
          <a:hlinkClick xmlns:r="http://schemas.openxmlformats.org/officeDocument/2006/relationships" r:id="rId14"/>
          <a:extLst>
            <a:ext uri="{FF2B5EF4-FFF2-40B4-BE49-F238E27FC236}">
              <a16:creationId xmlns:a16="http://schemas.microsoft.com/office/drawing/2014/main" id="{43451CF4-1D88-44C8-BAD4-7C1E937577B2}"/>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2"/>
    <xdr:sp macro="" textlink="">
      <xdr:nvSpPr>
        <xdr:cNvPr id="780" name="AutoShape 15" descr="File:">
          <a:hlinkClick xmlns:r="http://schemas.openxmlformats.org/officeDocument/2006/relationships" r:id="rId15"/>
          <a:extLst>
            <a:ext uri="{FF2B5EF4-FFF2-40B4-BE49-F238E27FC236}">
              <a16:creationId xmlns:a16="http://schemas.microsoft.com/office/drawing/2014/main" id="{5D5DA810-D51F-462A-9CC4-D60185A0E980}"/>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1"/>
    <xdr:sp macro="" textlink="">
      <xdr:nvSpPr>
        <xdr:cNvPr id="781" name="AutoShape 16" descr="File:">
          <a:hlinkClick xmlns:r="http://schemas.openxmlformats.org/officeDocument/2006/relationships" r:id="rId16"/>
          <a:extLst>
            <a:ext uri="{FF2B5EF4-FFF2-40B4-BE49-F238E27FC236}">
              <a16:creationId xmlns:a16="http://schemas.microsoft.com/office/drawing/2014/main" id="{46D11B22-DF8B-4DCD-866B-B718135AE6C1}"/>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1"/>
    <xdr:sp macro="" textlink="">
      <xdr:nvSpPr>
        <xdr:cNvPr id="782" name="AutoShape 17" descr="File:">
          <a:hlinkClick xmlns:r="http://schemas.openxmlformats.org/officeDocument/2006/relationships" r:id="rId17"/>
          <a:extLst>
            <a:ext uri="{FF2B5EF4-FFF2-40B4-BE49-F238E27FC236}">
              <a16:creationId xmlns:a16="http://schemas.microsoft.com/office/drawing/2014/main" id="{25E8D457-1594-416D-A8B8-F6922652E511}"/>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0"/>
    <xdr:sp macro="" textlink="">
      <xdr:nvSpPr>
        <xdr:cNvPr id="783" name="AutoShape 18" descr="File:">
          <a:hlinkClick xmlns:r="http://schemas.openxmlformats.org/officeDocument/2006/relationships" r:id="rId18"/>
          <a:extLst>
            <a:ext uri="{FF2B5EF4-FFF2-40B4-BE49-F238E27FC236}">
              <a16:creationId xmlns:a16="http://schemas.microsoft.com/office/drawing/2014/main" id="{A70752B3-79DE-4071-985B-AECE98AECA3E}"/>
            </a:ext>
          </a:extLst>
        </xdr:cNvPr>
        <xdr:cNvSpPr>
          <a:spLocks noChangeAspect="1" noChangeArrowheads="1"/>
        </xdr:cNvSpPr>
      </xdr:nvSpPr>
      <xdr:spPr bwMode="auto">
        <a:xfrm>
          <a:off x="1456765" y="1243853"/>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1"/>
    <xdr:sp macro="" textlink="">
      <xdr:nvSpPr>
        <xdr:cNvPr id="784" name="AutoShape 19" descr="File:">
          <a:hlinkClick xmlns:r="http://schemas.openxmlformats.org/officeDocument/2006/relationships" r:id="rId19"/>
          <a:extLst>
            <a:ext uri="{FF2B5EF4-FFF2-40B4-BE49-F238E27FC236}">
              <a16:creationId xmlns:a16="http://schemas.microsoft.com/office/drawing/2014/main" id="{4489018A-EB30-414B-9551-C27FDA1EB049}"/>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2"/>
    <xdr:sp macro="" textlink="">
      <xdr:nvSpPr>
        <xdr:cNvPr id="785" name="AutoShape 20" descr="File:">
          <a:hlinkClick xmlns:r="http://schemas.openxmlformats.org/officeDocument/2006/relationships" r:id="rId20"/>
          <a:extLst>
            <a:ext uri="{FF2B5EF4-FFF2-40B4-BE49-F238E27FC236}">
              <a16:creationId xmlns:a16="http://schemas.microsoft.com/office/drawing/2014/main" id="{4151F806-C5FE-4181-BBE8-2E82D0DBB497}"/>
            </a:ext>
          </a:extLst>
        </xdr:cNvPr>
        <xdr:cNvSpPr>
          <a:spLocks noChangeAspect="1" noChangeArrowheads="1"/>
        </xdr:cNvSpPr>
      </xdr:nvSpPr>
      <xdr:spPr bwMode="auto">
        <a:xfrm>
          <a:off x="1456765" y="1243853"/>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79"/>
    <xdr:sp macro="" textlink="">
      <xdr:nvSpPr>
        <xdr:cNvPr id="786" name="AutoShape 21" descr="File:">
          <a:hlinkClick xmlns:r="http://schemas.openxmlformats.org/officeDocument/2006/relationships" r:id="rId21"/>
          <a:extLst>
            <a:ext uri="{FF2B5EF4-FFF2-40B4-BE49-F238E27FC236}">
              <a16:creationId xmlns:a16="http://schemas.microsoft.com/office/drawing/2014/main" id="{DFDFCF9F-D770-4527-9890-56C831C28B93}"/>
            </a:ext>
          </a:extLst>
        </xdr:cNvPr>
        <xdr:cNvSpPr>
          <a:spLocks noChangeAspect="1" noChangeArrowheads="1"/>
        </xdr:cNvSpPr>
      </xdr:nvSpPr>
      <xdr:spPr bwMode="auto">
        <a:xfrm>
          <a:off x="1456765" y="1243853"/>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1"/>
    <xdr:sp macro="" textlink="">
      <xdr:nvSpPr>
        <xdr:cNvPr id="787" name="AutoShape 22" descr="File:">
          <a:hlinkClick xmlns:r="http://schemas.openxmlformats.org/officeDocument/2006/relationships" r:id="rId22"/>
          <a:extLst>
            <a:ext uri="{FF2B5EF4-FFF2-40B4-BE49-F238E27FC236}">
              <a16:creationId xmlns:a16="http://schemas.microsoft.com/office/drawing/2014/main" id="{6B55553B-7E0C-47CA-B49A-649B62E2ECFE}"/>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6481"/>
    <xdr:sp macro="" textlink="">
      <xdr:nvSpPr>
        <xdr:cNvPr id="788" name="AutoShape 23" descr="File:">
          <a:hlinkClick xmlns:r="http://schemas.openxmlformats.org/officeDocument/2006/relationships" r:id="rId23"/>
          <a:extLst>
            <a:ext uri="{FF2B5EF4-FFF2-40B4-BE49-F238E27FC236}">
              <a16:creationId xmlns:a16="http://schemas.microsoft.com/office/drawing/2014/main" id="{044A2693-1B41-4B66-90AD-C15F1FEE3816}"/>
            </a:ext>
          </a:extLst>
        </xdr:cNvPr>
        <xdr:cNvSpPr>
          <a:spLocks noChangeAspect="1" noChangeArrowheads="1"/>
        </xdr:cNvSpPr>
      </xdr:nvSpPr>
      <xdr:spPr bwMode="auto">
        <a:xfrm>
          <a:off x="1456765" y="1243853"/>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80"/>
    <xdr:sp macro="" textlink="">
      <xdr:nvSpPr>
        <xdr:cNvPr id="789" name="AutoShape 24" descr="File:">
          <a:hlinkClick xmlns:r="http://schemas.openxmlformats.org/officeDocument/2006/relationships" r:id="rId24"/>
          <a:extLst>
            <a:ext uri="{FF2B5EF4-FFF2-40B4-BE49-F238E27FC236}">
              <a16:creationId xmlns:a16="http://schemas.microsoft.com/office/drawing/2014/main" id="{3C61DE12-C881-4961-919E-85E889071403}"/>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79"/>
    <xdr:sp macro="" textlink="">
      <xdr:nvSpPr>
        <xdr:cNvPr id="790" name="AutoShape 25" descr="File:">
          <a:hlinkClick xmlns:r="http://schemas.openxmlformats.org/officeDocument/2006/relationships" r:id="rId25"/>
          <a:extLst>
            <a:ext uri="{FF2B5EF4-FFF2-40B4-BE49-F238E27FC236}">
              <a16:creationId xmlns:a16="http://schemas.microsoft.com/office/drawing/2014/main" id="{CCD740D2-40DF-46C8-B3AB-6604F097FC3E}"/>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79"/>
    <xdr:sp macro="" textlink="">
      <xdr:nvSpPr>
        <xdr:cNvPr id="791" name="AutoShape 26" descr="File:">
          <a:hlinkClick xmlns:r="http://schemas.openxmlformats.org/officeDocument/2006/relationships" r:id="rId26"/>
          <a:extLst>
            <a:ext uri="{FF2B5EF4-FFF2-40B4-BE49-F238E27FC236}">
              <a16:creationId xmlns:a16="http://schemas.microsoft.com/office/drawing/2014/main" id="{DB79CAB9-C04B-4A9E-9A3C-AA06E17E2959}"/>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79"/>
    <xdr:sp macro="" textlink="">
      <xdr:nvSpPr>
        <xdr:cNvPr id="792" name="AutoShape 27" descr="File:">
          <a:hlinkClick xmlns:r="http://schemas.openxmlformats.org/officeDocument/2006/relationships" r:id="rId27"/>
          <a:extLst>
            <a:ext uri="{FF2B5EF4-FFF2-40B4-BE49-F238E27FC236}">
              <a16:creationId xmlns:a16="http://schemas.microsoft.com/office/drawing/2014/main" id="{48BFBC72-EBAA-4FD9-84A3-1FA6C15DF923}"/>
            </a:ext>
          </a:extLst>
        </xdr:cNvPr>
        <xdr:cNvSpPr>
          <a:spLocks noChangeAspect="1" noChangeArrowheads="1"/>
        </xdr:cNvSpPr>
      </xdr:nvSpPr>
      <xdr:spPr bwMode="auto">
        <a:xfrm>
          <a:off x="1456765" y="1243853"/>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287</xdr:row>
      <xdr:rowOff>0</xdr:rowOff>
    </xdr:from>
    <xdr:ext cx="304800" cy="304080"/>
    <xdr:sp macro="" textlink="">
      <xdr:nvSpPr>
        <xdr:cNvPr id="793" name="AutoShape 28" descr="File:">
          <a:hlinkClick xmlns:r="http://schemas.openxmlformats.org/officeDocument/2006/relationships" r:id="rId28"/>
          <a:extLst>
            <a:ext uri="{FF2B5EF4-FFF2-40B4-BE49-F238E27FC236}">
              <a16:creationId xmlns:a16="http://schemas.microsoft.com/office/drawing/2014/main" id="{DD36064C-F181-4E23-89EE-1CF6F1D6442A}"/>
            </a:ext>
          </a:extLst>
        </xdr:cNvPr>
        <xdr:cNvSpPr>
          <a:spLocks noChangeAspect="1" noChangeArrowheads="1"/>
        </xdr:cNvSpPr>
      </xdr:nvSpPr>
      <xdr:spPr bwMode="auto">
        <a:xfrm>
          <a:off x="1456765" y="1243853"/>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0</xdr:rowOff>
    </xdr:from>
    <xdr:ext cx="304800" cy="298223"/>
    <xdr:sp macro="" textlink="">
      <xdr:nvSpPr>
        <xdr:cNvPr id="2" name="AutoShape 1" descr="File:">
          <a:hlinkClick xmlns:r="http://schemas.openxmlformats.org/officeDocument/2006/relationships" r:id="rId1"/>
          <a:extLst>
            <a:ext uri="{FF2B5EF4-FFF2-40B4-BE49-F238E27FC236}">
              <a16:creationId xmlns:a16="http://schemas.microsoft.com/office/drawing/2014/main" id="{7E201A7E-37D6-4004-A843-D44A6D4C085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 name="AutoShape 2" descr="File:">
          <a:hlinkClick xmlns:r="http://schemas.openxmlformats.org/officeDocument/2006/relationships" r:id="rId2"/>
          <a:extLst>
            <a:ext uri="{FF2B5EF4-FFF2-40B4-BE49-F238E27FC236}">
              <a16:creationId xmlns:a16="http://schemas.microsoft.com/office/drawing/2014/main" id="{DF9AF9C4-5109-4877-B0BF-7AEA5D1B16F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4" name="AutoShape 3" descr="File:">
          <a:hlinkClick xmlns:r="http://schemas.openxmlformats.org/officeDocument/2006/relationships" r:id="rId3"/>
          <a:extLst>
            <a:ext uri="{FF2B5EF4-FFF2-40B4-BE49-F238E27FC236}">
              <a16:creationId xmlns:a16="http://schemas.microsoft.com/office/drawing/2014/main" id="{16A368F2-E745-4748-96E6-10047F87192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 name="AutoShape 4" descr="File:">
          <a:hlinkClick xmlns:r="http://schemas.openxmlformats.org/officeDocument/2006/relationships" r:id="rId4"/>
          <a:extLst>
            <a:ext uri="{FF2B5EF4-FFF2-40B4-BE49-F238E27FC236}">
              <a16:creationId xmlns:a16="http://schemas.microsoft.com/office/drawing/2014/main" id="{E93E9CD6-28DC-4117-9DB0-DC7E29C88CC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6" name="AutoShape 5" descr="File:">
          <a:hlinkClick xmlns:r="http://schemas.openxmlformats.org/officeDocument/2006/relationships" r:id="rId5"/>
          <a:extLst>
            <a:ext uri="{FF2B5EF4-FFF2-40B4-BE49-F238E27FC236}">
              <a16:creationId xmlns:a16="http://schemas.microsoft.com/office/drawing/2014/main" id="{05BFD0EE-2792-4AC6-8316-20E1F99C004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065"/>
    <xdr:sp macro="" textlink="">
      <xdr:nvSpPr>
        <xdr:cNvPr id="7" name="AutoShape 6" descr="File:">
          <a:hlinkClick xmlns:r="http://schemas.openxmlformats.org/officeDocument/2006/relationships" r:id="rId6"/>
          <a:extLst>
            <a:ext uri="{FF2B5EF4-FFF2-40B4-BE49-F238E27FC236}">
              <a16:creationId xmlns:a16="http://schemas.microsoft.com/office/drawing/2014/main" id="{DD1172CE-F63E-4183-BAA0-3566357A309E}"/>
            </a:ext>
          </a:extLst>
        </xdr:cNvPr>
        <xdr:cNvSpPr>
          <a:spLocks noChangeAspect="1" noChangeArrowheads="1"/>
        </xdr:cNvSpPr>
      </xdr:nvSpPr>
      <xdr:spPr bwMode="auto">
        <a:xfrm>
          <a:off x="1457325" y="1190625"/>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8" name="AutoShape 7" descr="File:">
          <a:hlinkClick xmlns:r="http://schemas.openxmlformats.org/officeDocument/2006/relationships" r:id="rId7"/>
          <a:extLst>
            <a:ext uri="{FF2B5EF4-FFF2-40B4-BE49-F238E27FC236}">
              <a16:creationId xmlns:a16="http://schemas.microsoft.com/office/drawing/2014/main" id="{F3B994ED-3314-4CD9-933D-6863B26A28D8}"/>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9" name="AutoShape 8" descr="File:">
          <a:hlinkClick xmlns:r="http://schemas.openxmlformats.org/officeDocument/2006/relationships" r:id="rId8"/>
          <a:extLst>
            <a:ext uri="{FF2B5EF4-FFF2-40B4-BE49-F238E27FC236}">
              <a16:creationId xmlns:a16="http://schemas.microsoft.com/office/drawing/2014/main" id="{6E55CB60-2F3B-4307-9476-EF47554B587F}"/>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0" name="AutoShape 9" descr="File:">
          <a:hlinkClick xmlns:r="http://schemas.openxmlformats.org/officeDocument/2006/relationships" r:id="rId9"/>
          <a:extLst>
            <a:ext uri="{FF2B5EF4-FFF2-40B4-BE49-F238E27FC236}">
              <a16:creationId xmlns:a16="http://schemas.microsoft.com/office/drawing/2014/main" id="{6B06DFB8-50D5-423B-919F-CA020BFED89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1" name="AutoShape 10" descr="File:">
          <a:hlinkClick xmlns:r="http://schemas.openxmlformats.org/officeDocument/2006/relationships" r:id="rId10"/>
          <a:extLst>
            <a:ext uri="{FF2B5EF4-FFF2-40B4-BE49-F238E27FC236}">
              <a16:creationId xmlns:a16="http://schemas.microsoft.com/office/drawing/2014/main" id="{33BDFFED-5F93-45A5-A71A-D6211863D965}"/>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2" name="AutoShape 11" descr="File:">
          <a:hlinkClick xmlns:r="http://schemas.openxmlformats.org/officeDocument/2006/relationships" r:id="rId11"/>
          <a:extLst>
            <a:ext uri="{FF2B5EF4-FFF2-40B4-BE49-F238E27FC236}">
              <a16:creationId xmlns:a16="http://schemas.microsoft.com/office/drawing/2014/main" id="{7CE77F4E-656C-4F33-9021-86C210D4C93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3" name="AutoShape 12" descr="File:">
          <a:hlinkClick xmlns:r="http://schemas.openxmlformats.org/officeDocument/2006/relationships" r:id="rId12"/>
          <a:extLst>
            <a:ext uri="{FF2B5EF4-FFF2-40B4-BE49-F238E27FC236}">
              <a16:creationId xmlns:a16="http://schemas.microsoft.com/office/drawing/2014/main" id="{0B886CFD-012F-4D4C-AE7C-C3896DE89CD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4" name="AutoShape 13" descr="File:">
          <a:hlinkClick xmlns:r="http://schemas.openxmlformats.org/officeDocument/2006/relationships" r:id="rId13"/>
          <a:extLst>
            <a:ext uri="{FF2B5EF4-FFF2-40B4-BE49-F238E27FC236}">
              <a16:creationId xmlns:a16="http://schemas.microsoft.com/office/drawing/2014/main" id="{C858740E-125C-4531-8E42-F457F44141E7}"/>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5" name="AutoShape 14" descr="File:">
          <a:hlinkClick xmlns:r="http://schemas.openxmlformats.org/officeDocument/2006/relationships" r:id="rId14"/>
          <a:extLst>
            <a:ext uri="{FF2B5EF4-FFF2-40B4-BE49-F238E27FC236}">
              <a16:creationId xmlns:a16="http://schemas.microsoft.com/office/drawing/2014/main" id="{4C05F844-48DB-4F50-97C9-CFF81D04FE2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6" name="AutoShape 15" descr="File:">
          <a:hlinkClick xmlns:r="http://schemas.openxmlformats.org/officeDocument/2006/relationships" r:id="rId15"/>
          <a:extLst>
            <a:ext uri="{FF2B5EF4-FFF2-40B4-BE49-F238E27FC236}">
              <a16:creationId xmlns:a16="http://schemas.microsoft.com/office/drawing/2014/main" id="{9087D622-7B40-441B-93EC-5A7428E8A710}"/>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7" name="AutoShape 16" descr="File:">
          <a:hlinkClick xmlns:r="http://schemas.openxmlformats.org/officeDocument/2006/relationships" r:id="rId16"/>
          <a:extLst>
            <a:ext uri="{FF2B5EF4-FFF2-40B4-BE49-F238E27FC236}">
              <a16:creationId xmlns:a16="http://schemas.microsoft.com/office/drawing/2014/main" id="{A943DC3E-953A-43A4-BEFE-BE3E492A334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 name="AutoShape 17" descr="File:">
          <a:hlinkClick xmlns:r="http://schemas.openxmlformats.org/officeDocument/2006/relationships" r:id="rId17"/>
          <a:extLst>
            <a:ext uri="{FF2B5EF4-FFF2-40B4-BE49-F238E27FC236}">
              <a16:creationId xmlns:a16="http://schemas.microsoft.com/office/drawing/2014/main" id="{7BB6B0DA-6B4D-44B7-B669-0C0822BC66A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 name="AutoShape 18" descr="File:">
          <a:hlinkClick xmlns:r="http://schemas.openxmlformats.org/officeDocument/2006/relationships" r:id="rId18"/>
          <a:extLst>
            <a:ext uri="{FF2B5EF4-FFF2-40B4-BE49-F238E27FC236}">
              <a16:creationId xmlns:a16="http://schemas.microsoft.com/office/drawing/2014/main" id="{658DC686-1ACB-42FA-B8B1-D21C9CD3778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 name="AutoShape 19" descr="File:">
          <a:hlinkClick xmlns:r="http://schemas.openxmlformats.org/officeDocument/2006/relationships" r:id="rId19"/>
          <a:extLst>
            <a:ext uri="{FF2B5EF4-FFF2-40B4-BE49-F238E27FC236}">
              <a16:creationId xmlns:a16="http://schemas.microsoft.com/office/drawing/2014/main" id="{5CC93E43-CE33-478C-A991-9D654EB1B08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21" name="AutoShape 20" descr="File:">
          <a:hlinkClick xmlns:r="http://schemas.openxmlformats.org/officeDocument/2006/relationships" r:id="rId20"/>
          <a:extLst>
            <a:ext uri="{FF2B5EF4-FFF2-40B4-BE49-F238E27FC236}">
              <a16:creationId xmlns:a16="http://schemas.microsoft.com/office/drawing/2014/main" id="{20A5F051-9AB6-4E77-9486-E053A53DE220}"/>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2" name="AutoShape 21" descr="File:">
          <a:hlinkClick xmlns:r="http://schemas.openxmlformats.org/officeDocument/2006/relationships" r:id="rId21"/>
          <a:extLst>
            <a:ext uri="{FF2B5EF4-FFF2-40B4-BE49-F238E27FC236}">
              <a16:creationId xmlns:a16="http://schemas.microsoft.com/office/drawing/2014/main" id="{309E652C-2238-4AFF-A362-48D2E5C18635}"/>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3" name="AutoShape 22" descr="File:">
          <a:hlinkClick xmlns:r="http://schemas.openxmlformats.org/officeDocument/2006/relationships" r:id="rId22"/>
          <a:extLst>
            <a:ext uri="{FF2B5EF4-FFF2-40B4-BE49-F238E27FC236}">
              <a16:creationId xmlns:a16="http://schemas.microsoft.com/office/drawing/2014/main" id="{B3E530A7-7FB4-407B-BF30-B1DE163BEEC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4" name="AutoShape 23" descr="File:">
          <a:hlinkClick xmlns:r="http://schemas.openxmlformats.org/officeDocument/2006/relationships" r:id="rId23"/>
          <a:extLst>
            <a:ext uri="{FF2B5EF4-FFF2-40B4-BE49-F238E27FC236}">
              <a16:creationId xmlns:a16="http://schemas.microsoft.com/office/drawing/2014/main" id="{71AC6EA4-0F69-42BF-9495-401B827826BD}"/>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5" name="AutoShape 24" descr="File:">
          <a:hlinkClick xmlns:r="http://schemas.openxmlformats.org/officeDocument/2006/relationships" r:id="rId24"/>
          <a:extLst>
            <a:ext uri="{FF2B5EF4-FFF2-40B4-BE49-F238E27FC236}">
              <a16:creationId xmlns:a16="http://schemas.microsoft.com/office/drawing/2014/main" id="{88A248AB-16D7-4B6D-AA62-8B43C3DE75C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6" name="AutoShape 25" descr="File:">
          <a:hlinkClick xmlns:r="http://schemas.openxmlformats.org/officeDocument/2006/relationships" r:id="rId25"/>
          <a:extLst>
            <a:ext uri="{FF2B5EF4-FFF2-40B4-BE49-F238E27FC236}">
              <a16:creationId xmlns:a16="http://schemas.microsoft.com/office/drawing/2014/main" id="{68337A97-4A26-47B8-AA47-2115146DBE4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7" name="AutoShape 26" descr="File:">
          <a:hlinkClick xmlns:r="http://schemas.openxmlformats.org/officeDocument/2006/relationships" r:id="rId26"/>
          <a:extLst>
            <a:ext uri="{FF2B5EF4-FFF2-40B4-BE49-F238E27FC236}">
              <a16:creationId xmlns:a16="http://schemas.microsoft.com/office/drawing/2014/main" id="{8176D4EB-BB96-4F67-8F43-843EE4D0C7C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8" name="AutoShape 27" descr="File:">
          <a:hlinkClick xmlns:r="http://schemas.openxmlformats.org/officeDocument/2006/relationships" r:id="rId27"/>
          <a:extLst>
            <a:ext uri="{FF2B5EF4-FFF2-40B4-BE49-F238E27FC236}">
              <a16:creationId xmlns:a16="http://schemas.microsoft.com/office/drawing/2014/main" id="{5EB28A28-1ADC-4744-A61D-1F4873F63D4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9" name="AutoShape 28" descr="File:">
          <a:hlinkClick xmlns:r="http://schemas.openxmlformats.org/officeDocument/2006/relationships" r:id="rId28"/>
          <a:extLst>
            <a:ext uri="{FF2B5EF4-FFF2-40B4-BE49-F238E27FC236}">
              <a16:creationId xmlns:a16="http://schemas.microsoft.com/office/drawing/2014/main" id="{22688AA2-1D4A-42A3-B2B5-FCA238B592D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0" name="AutoShape 1" descr="File:">
          <a:hlinkClick xmlns:r="http://schemas.openxmlformats.org/officeDocument/2006/relationships" r:id="rId1"/>
          <a:extLst>
            <a:ext uri="{FF2B5EF4-FFF2-40B4-BE49-F238E27FC236}">
              <a16:creationId xmlns:a16="http://schemas.microsoft.com/office/drawing/2014/main" id="{CD4F8099-0F12-41F6-A71E-9925DF4B3EC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1" name="AutoShape 2" descr="File:">
          <a:hlinkClick xmlns:r="http://schemas.openxmlformats.org/officeDocument/2006/relationships" r:id="rId2"/>
          <a:extLst>
            <a:ext uri="{FF2B5EF4-FFF2-40B4-BE49-F238E27FC236}">
              <a16:creationId xmlns:a16="http://schemas.microsoft.com/office/drawing/2014/main" id="{6AE1311F-184D-47CF-B6AA-0ABE6CB388E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2" name="AutoShape 3" descr="File:">
          <a:hlinkClick xmlns:r="http://schemas.openxmlformats.org/officeDocument/2006/relationships" r:id="rId3"/>
          <a:extLst>
            <a:ext uri="{FF2B5EF4-FFF2-40B4-BE49-F238E27FC236}">
              <a16:creationId xmlns:a16="http://schemas.microsoft.com/office/drawing/2014/main" id="{07CED712-72FB-4D52-9482-2C1754596F20}"/>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 name="AutoShape 4" descr="File:">
          <a:hlinkClick xmlns:r="http://schemas.openxmlformats.org/officeDocument/2006/relationships" r:id="rId4"/>
          <a:extLst>
            <a:ext uri="{FF2B5EF4-FFF2-40B4-BE49-F238E27FC236}">
              <a16:creationId xmlns:a16="http://schemas.microsoft.com/office/drawing/2014/main" id="{1692B952-F669-464A-85B3-F3D5A77AD22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4" name="AutoShape 5" descr="File:">
          <a:hlinkClick xmlns:r="http://schemas.openxmlformats.org/officeDocument/2006/relationships" r:id="rId5"/>
          <a:extLst>
            <a:ext uri="{FF2B5EF4-FFF2-40B4-BE49-F238E27FC236}">
              <a16:creationId xmlns:a16="http://schemas.microsoft.com/office/drawing/2014/main" id="{D31F7FDB-E9F6-41E6-A764-2DFCB0B47FA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35" name="AutoShape 6" descr="File:">
          <a:hlinkClick xmlns:r="http://schemas.openxmlformats.org/officeDocument/2006/relationships" r:id="rId6"/>
          <a:extLst>
            <a:ext uri="{FF2B5EF4-FFF2-40B4-BE49-F238E27FC236}">
              <a16:creationId xmlns:a16="http://schemas.microsoft.com/office/drawing/2014/main" id="{B633C1AD-4049-45AF-ADD4-AA46306505D4}"/>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6" name="AutoShape 7" descr="File:">
          <a:hlinkClick xmlns:r="http://schemas.openxmlformats.org/officeDocument/2006/relationships" r:id="rId7"/>
          <a:extLst>
            <a:ext uri="{FF2B5EF4-FFF2-40B4-BE49-F238E27FC236}">
              <a16:creationId xmlns:a16="http://schemas.microsoft.com/office/drawing/2014/main" id="{71E18990-1313-45A5-9FAC-57932671445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7" name="AutoShape 8" descr="File:">
          <a:hlinkClick xmlns:r="http://schemas.openxmlformats.org/officeDocument/2006/relationships" r:id="rId8"/>
          <a:extLst>
            <a:ext uri="{FF2B5EF4-FFF2-40B4-BE49-F238E27FC236}">
              <a16:creationId xmlns:a16="http://schemas.microsoft.com/office/drawing/2014/main" id="{0D35CD4A-A174-42FC-8618-CEC9B6EC5EC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8" name="AutoShape 9" descr="File:">
          <a:hlinkClick xmlns:r="http://schemas.openxmlformats.org/officeDocument/2006/relationships" r:id="rId9"/>
          <a:extLst>
            <a:ext uri="{FF2B5EF4-FFF2-40B4-BE49-F238E27FC236}">
              <a16:creationId xmlns:a16="http://schemas.microsoft.com/office/drawing/2014/main" id="{6400D823-4EDE-4E32-8659-73C6C148009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9" name="AutoShape 10" descr="File:">
          <a:hlinkClick xmlns:r="http://schemas.openxmlformats.org/officeDocument/2006/relationships" r:id="rId10"/>
          <a:extLst>
            <a:ext uri="{FF2B5EF4-FFF2-40B4-BE49-F238E27FC236}">
              <a16:creationId xmlns:a16="http://schemas.microsoft.com/office/drawing/2014/main" id="{18397EE8-3181-4A95-A33C-F560D6F5D27A}"/>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0" name="AutoShape 11" descr="File:">
          <a:hlinkClick xmlns:r="http://schemas.openxmlformats.org/officeDocument/2006/relationships" r:id="rId11"/>
          <a:extLst>
            <a:ext uri="{FF2B5EF4-FFF2-40B4-BE49-F238E27FC236}">
              <a16:creationId xmlns:a16="http://schemas.microsoft.com/office/drawing/2014/main" id="{437E20B7-0D73-43F5-A257-873CEEFBF5C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1" name="AutoShape 12" descr="File:">
          <a:hlinkClick xmlns:r="http://schemas.openxmlformats.org/officeDocument/2006/relationships" r:id="rId12"/>
          <a:extLst>
            <a:ext uri="{FF2B5EF4-FFF2-40B4-BE49-F238E27FC236}">
              <a16:creationId xmlns:a16="http://schemas.microsoft.com/office/drawing/2014/main" id="{6DEED3AC-81BE-492A-B296-D1A0FD0B98B4}"/>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2" name="AutoShape 13" descr="File:">
          <a:hlinkClick xmlns:r="http://schemas.openxmlformats.org/officeDocument/2006/relationships" r:id="rId13"/>
          <a:extLst>
            <a:ext uri="{FF2B5EF4-FFF2-40B4-BE49-F238E27FC236}">
              <a16:creationId xmlns:a16="http://schemas.microsoft.com/office/drawing/2014/main" id="{8413B702-E1BF-4423-A3CD-01E80B211A1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3" name="AutoShape 14" descr="File:">
          <a:hlinkClick xmlns:r="http://schemas.openxmlformats.org/officeDocument/2006/relationships" r:id="rId14"/>
          <a:extLst>
            <a:ext uri="{FF2B5EF4-FFF2-40B4-BE49-F238E27FC236}">
              <a16:creationId xmlns:a16="http://schemas.microsoft.com/office/drawing/2014/main" id="{6B47CF15-EE63-4F27-8DB6-95EF8169649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4" name="AutoShape 1" descr="File:">
          <a:hlinkClick xmlns:r="http://schemas.openxmlformats.org/officeDocument/2006/relationships" r:id="rId1"/>
          <a:extLst>
            <a:ext uri="{FF2B5EF4-FFF2-40B4-BE49-F238E27FC236}">
              <a16:creationId xmlns:a16="http://schemas.microsoft.com/office/drawing/2014/main" id="{F07A5485-EDAD-486B-A98F-67CDF48404D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5" name="AutoShape 2" descr="File:">
          <a:hlinkClick xmlns:r="http://schemas.openxmlformats.org/officeDocument/2006/relationships" r:id="rId2"/>
          <a:extLst>
            <a:ext uri="{FF2B5EF4-FFF2-40B4-BE49-F238E27FC236}">
              <a16:creationId xmlns:a16="http://schemas.microsoft.com/office/drawing/2014/main" id="{1529C1F8-4D66-40C4-BDB3-BFA1BC76A9C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6" name="AutoShape 3" descr="File:">
          <a:hlinkClick xmlns:r="http://schemas.openxmlformats.org/officeDocument/2006/relationships" r:id="rId3"/>
          <a:extLst>
            <a:ext uri="{FF2B5EF4-FFF2-40B4-BE49-F238E27FC236}">
              <a16:creationId xmlns:a16="http://schemas.microsoft.com/office/drawing/2014/main" id="{EF2AC084-03F5-4600-8490-E36C9C7442D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7" name="AutoShape 4" descr="File:">
          <a:hlinkClick xmlns:r="http://schemas.openxmlformats.org/officeDocument/2006/relationships" r:id="rId4"/>
          <a:extLst>
            <a:ext uri="{FF2B5EF4-FFF2-40B4-BE49-F238E27FC236}">
              <a16:creationId xmlns:a16="http://schemas.microsoft.com/office/drawing/2014/main" id="{303A6049-3BE4-4334-BFDB-71A000C9E77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8" name="AutoShape 5" descr="File:">
          <a:hlinkClick xmlns:r="http://schemas.openxmlformats.org/officeDocument/2006/relationships" r:id="rId5"/>
          <a:extLst>
            <a:ext uri="{FF2B5EF4-FFF2-40B4-BE49-F238E27FC236}">
              <a16:creationId xmlns:a16="http://schemas.microsoft.com/office/drawing/2014/main" id="{F4992658-4F1F-459E-99A7-CE16E44FFAE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893"/>
    <xdr:sp macro="" textlink="">
      <xdr:nvSpPr>
        <xdr:cNvPr id="49" name="AutoShape 6" descr="File:">
          <a:hlinkClick xmlns:r="http://schemas.openxmlformats.org/officeDocument/2006/relationships" r:id="rId6"/>
          <a:extLst>
            <a:ext uri="{FF2B5EF4-FFF2-40B4-BE49-F238E27FC236}">
              <a16:creationId xmlns:a16="http://schemas.microsoft.com/office/drawing/2014/main" id="{6BA57659-FA58-446F-A4E5-AE70C96EA462}"/>
            </a:ext>
          </a:extLst>
        </xdr:cNvPr>
        <xdr:cNvSpPr>
          <a:spLocks noChangeAspect="1" noChangeArrowheads="1"/>
        </xdr:cNvSpPr>
      </xdr:nvSpPr>
      <xdr:spPr bwMode="auto">
        <a:xfrm>
          <a:off x="1457325" y="119062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0" name="AutoShape 7" descr="File:">
          <a:hlinkClick xmlns:r="http://schemas.openxmlformats.org/officeDocument/2006/relationships" r:id="rId7"/>
          <a:extLst>
            <a:ext uri="{FF2B5EF4-FFF2-40B4-BE49-F238E27FC236}">
              <a16:creationId xmlns:a16="http://schemas.microsoft.com/office/drawing/2014/main" id="{7A7E745E-2F3C-4CFD-8A10-9FCBCE5D53B6}"/>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1" name="AutoShape 8" descr="File:">
          <a:hlinkClick xmlns:r="http://schemas.openxmlformats.org/officeDocument/2006/relationships" r:id="rId8"/>
          <a:extLst>
            <a:ext uri="{FF2B5EF4-FFF2-40B4-BE49-F238E27FC236}">
              <a16:creationId xmlns:a16="http://schemas.microsoft.com/office/drawing/2014/main" id="{58B37BB2-C0A3-4AD6-9A19-0C79D69453EC}"/>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2" name="AutoShape 9" descr="File:">
          <a:hlinkClick xmlns:r="http://schemas.openxmlformats.org/officeDocument/2006/relationships" r:id="rId9"/>
          <a:extLst>
            <a:ext uri="{FF2B5EF4-FFF2-40B4-BE49-F238E27FC236}">
              <a16:creationId xmlns:a16="http://schemas.microsoft.com/office/drawing/2014/main" id="{65003C13-3A22-4586-9668-199C4917239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3" name="AutoShape 10" descr="File:">
          <a:hlinkClick xmlns:r="http://schemas.openxmlformats.org/officeDocument/2006/relationships" r:id="rId10"/>
          <a:extLst>
            <a:ext uri="{FF2B5EF4-FFF2-40B4-BE49-F238E27FC236}">
              <a16:creationId xmlns:a16="http://schemas.microsoft.com/office/drawing/2014/main" id="{55DFDB75-F3E6-45FC-B651-74AEF38DD79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4" name="AutoShape 11" descr="File:">
          <a:hlinkClick xmlns:r="http://schemas.openxmlformats.org/officeDocument/2006/relationships" r:id="rId11"/>
          <a:extLst>
            <a:ext uri="{FF2B5EF4-FFF2-40B4-BE49-F238E27FC236}">
              <a16:creationId xmlns:a16="http://schemas.microsoft.com/office/drawing/2014/main" id="{9F5B7E33-6003-49C9-8163-74AD872D3D8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5" name="AutoShape 12" descr="File:">
          <a:hlinkClick xmlns:r="http://schemas.openxmlformats.org/officeDocument/2006/relationships" r:id="rId12"/>
          <a:extLst>
            <a:ext uri="{FF2B5EF4-FFF2-40B4-BE49-F238E27FC236}">
              <a16:creationId xmlns:a16="http://schemas.microsoft.com/office/drawing/2014/main" id="{9F496284-FD7F-41AD-A5CD-9CABB378C87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6" name="AutoShape 13" descr="File:">
          <a:hlinkClick xmlns:r="http://schemas.openxmlformats.org/officeDocument/2006/relationships" r:id="rId13"/>
          <a:extLst>
            <a:ext uri="{FF2B5EF4-FFF2-40B4-BE49-F238E27FC236}">
              <a16:creationId xmlns:a16="http://schemas.microsoft.com/office/drawing/2014/main" id="{80C07479-C12E-4EFC-9662-0D37DD96C06A}"/>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7" name="AutoShape 14" descr="File:">
          <a:hlinkClick xmlns:r="http://schemas.openxmlformats.org/officeDocument/2006/relationships" r:id="rId14"/>
          <a:extLst>
            <a:ext uri="{FF2B5EF4-FFF2-40B4-BE49-F238E27FC236}">
              <a16:creationId xmlns:a16="http://schemas.microsoft.com/office/drawing/2014/main" id="{9B0D34F6-0724-4C19-BFDB-3FE9A0EB6DD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8" name="AutoShape 15" descr="File:">
          <a:hlinkClick xmlns:r="http://schemas.openxmlformats.org/officeDocument/2006/relationships" r:id="rId15"/>
          <a:extLst>
            <a:ext uri="{FF2B5EF4-FFF2-40B4-BE49-F238E27FC236}">
              <a16:creationId xmlns:a16="http://schemas.microsoft.com/office/drawing/2014/main" id="{7D7E3C99-8355-444F-8349-312145312B61}"/>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 name="AutoShape 16" descr="File:">
          <a:hlinkClick xmlns:r="http://schemas.openxmlformats.org/officeDocument/2006/relationships" r:id="rId16"/>
          <a:extLst>
            <a:ext uri="{FF2B5EF4-FFF2-40B4-BE49-F238E27FC236}">
              <a16:creationId xmlns:a16="http://schemas.microsoft.com/office/drawing/2014/main" id="{2F2664B9-37F4-4E09-8411-1F05E13C761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 name="AutoShape 17" descr="File:">
          <a:hlinkClick xmlns:r="http://schemas.openxmlformats.org/officeDocument/2006/relationships" r:id="rId17"/>
          <a:extLst>
            <a:ext uri="{FF2B5EF4-FFF2-40B4-BE49-F238E27FC236}">
              <a16:creationId xmlns:a16="http://schemas.microsoft.com/office/drawing/2014/main" id="{DB9B43DC-734F-4C3E-A706-4D4A08F589F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 name="AutoShape 18" descr="File:">
          <a:hlinkClick xmlns:r="http://schemas.openxmlformats.org/officeDocument/2006/relationships" r:id="rId18"/>
          <a:extLst>
            <a:ext uri="{FF2B5EF4-FFF2-40B4-BE49-F238E27FC236}">
              <a16:creationId xmlns:a16="http://schemas.microsoft.com/office/drawing/2014/main" id="{F88DD8AD-5B00-4C5F-BEA6-16EAD651154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2" name="AutoShape 19" descr="File:">
          <a:hlinkClick xmlns:r="http://schemas.openxmlformats.org/officeDocument/2006/relationships" r:id="rId19"/>
          <a:extLst>
            <a:ext uri="{FF2B5EF4-FFF2-40B4-BE49-F238E27FC236}">
              <a16:creationId xmlns:a16="http://schemas.microsoft.com/office/drawing/2014/main" id="{418B3D81-B2C4-4EAD-9DE4-5A1A972C68F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63" name="AutoShape 20" descr="File:">
          <a:hlinkClick xmlns:r="http://schemas.openxmlformats.org/officeDocument/2006/relationships" r:id="rId20"/>
          <a:extLst>
            <a:ext uri="{FF2B5EF4-FFF2-40B4-BE49-F238E27FC236}">
              <a16:creationId xmlns:a16="http://schemas.microsoft.com/office/drawing/2014/main" id="{75ABBDE6-497A-4B4C-879E-BB6522A0F404}"/>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4" name="AutoShape 21" descr="File:">
          <a:hlinkClick xmlns:r="http://schemas.openxmlformats.org/officeDocument/2006/relationships" r:id="rId21"/>
          <a:extLst>
            <a:ext uri="{FF2B5EF4-FFF2-40B4-BE49-F238E27FC236}">
              <a16:creationId xmlns:a16="http://schemas.microsoft.com/office/drawing/2014/main" id="{99F9F900-1A9F-41B6-A2C8-A2340D08F15B}"/>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5" name="AutoShape 22" descr="File:">
          <a:hlinkClick xmlns:r="http://schemas.openxmlformats.org/officeDocument/2006/relationships" r:id="rId22"/>
          <a:extLst>
            <a:ext uri="{FF2B5EF4-FFF2-40B4-BE49-F238E27FC236}">
              <a16:creationId xmlns:a16="http://schemas.microsoft.com/office/drawing/2014/main" id="{2284A0BD-488C-449D-A541-5E9DA75256E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6" name="AutoShape 23" descr="File:">
          <a:hlinkClick xmlns:r="http://schemas.openxmlformats.org/officeDocument/2006/relationships" r:id="rId23"/>
          <a:extLst>
            <a:ext uri="{FF2B5EF4-FFF2-40B4-BE49-F238E27FC236}">
              <a16:creationId xmlns:a16="http://schemas.microsoft.com/office/drawing/2014/main" id="{CD2F2814-BE08-441D-B0AB-41A9D2892BD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7" name="AutoShape 24" descr="File:">
          <a:hlinkClick xmlns:r="http://schemas.openxmlformats.org/officeDocument/2006/relationships" r:id="rId24"/>
          <a:extLst>
            <a:ext uri="{FF2B5EF4-FFF2-40B4-BE49-F238E27FC236}">
              <a16:creationId xmlns:a16="http://schemas.microsoft.com/office/drawing/2014/main" id="{F77EC3D3-D341-4334-A2EE-E74F6C2EA44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8" name="AutoShape 25" descr="File:">
          <a:hlinkClick xmlns:r="http://schemas.openxmlformats.org/officeDocument/2006/relationships" r:id="rId25"/>
          <a:extLst>
            <a:ext uri="{FF2B5EF4-FFF2-40B4-BE49-F238E27FC236}">
              <a16:creationId xmlns:a16="http://schemas.microsoft.com/office/drawing/2014/main" id="{9B2397D5-5F60-412D-8D64-F3868EAF088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9" name="AutoShape 26" descr="File:">
          <a:hlinkClick xmlns:r="http://schemas.openxmlformats.org/officeDocument/2006/relationships" r:id="rId26"/>
          <a:extLst>
            <a:ext uri="{FF2B5EF4-FFF2-40B4-BE49-F238E27FC236}">
              <a16:creationId xmlns:a16="http://schemas.microsoft.com/office/drawing/2014/main" id="{043D0F48-34CA-42AD-BBDF-046052803DA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70" name="AutoShape 27" descr="File:">
          <a:hlinkClick xmlns:r="http://schemas.openxmlformats.org/officeDocument/2006/relationships" r:id="rId27"/>
          <a:extLst>
            <a:ext uri="{FF2B5EF4-FFF2-40B4-BE49-F238E27FC236}">
              <a16:creationId xmlns:a16="http://schemas.microsoft.com/office/drawing/2014/main" id="{8BD5E975-0262-42C6-B36F-1EAB8165350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71" name="AutoShape 28" descr="File:">
          <a:hlinkClick xmlns:r="http://schemas.openxmlformats.org/officeDocument/2006/relationships" r:id="rId28"/>
          <a:extLst>
            <a:ext uri="{FF2B5EF4-FFF2-40B4-BE49-F238E27FC236}">
              <a16:creationId xmlns:a16="http://schemas.microsoft.com/office/drawing/2014/main" id="{F9FF19F9-457B-40D7-8383-DEF5B0A4DAE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2" name="AutoShape 1" descr="File:">
          <a:hlinkClick xmlns:r="http://schemas.openxmlformats.org/officeDocument/2006/relationships" r:id="rId1"/>
          <a:extLst>
            <a:ext uri="{FF2B5EF4-FFF2-40B4-BE49-F238E27FC236}">
              <a16:creationId xmlns:a16="http://schemas.microsoft.com/office/drawing/2014/main" id="{4761369F-34A5-4832-AB27-AC92C616A0A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3" name="AutoShape 2" descr="File:">
          <a:hlinkClick xmlns:r="http://schemas.openxmlformats.org/officeDocument/2006/relationships" r:id="rId2"/>
          <a:extLst>
            <a:ext uri="{FF2B5EF4-FFF2-40B4-BE49-F238E27FC236}">
              <a16:creationId xmlns:a16="http://schemas.microsoft.com/office/drawing/2014/main" id="{E1FB1660-DCD0-477E-92E7-5D8F6CB637D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4" name="AutoShape 3" descr="File:">
          <a:hlinkClick xmlns:r="http://schemas.openxmlformats.org/officeDocument/2006/relationships" r:id="rId3"/>
          <a:extLst>
            <a:ext uri="{FF2B5EF4-FFF2-40B4-BE49-F238E27FC236}">
              <a16:creationId xmlns:a16="http://schemas.microsoft.com/office/drawing/2014/main" id="{CDB00386-8012-40FF-9D5E-FB152F40483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5" name="AutoShape 4" descr="File:">
          <a:hlinkClick xmlns:r="http://schemas.openxmlformats.org/officeDocument/2006/relationships" r:id="rId4"/>
          <a:extLst>
            <a:ext uri="{FF2B5EF4-FFF2-40B4-BE49-F238E27FC236}">
              <a16:creationId xmlns:a16="http://schemas.microsoft.com/office/drawing/2014/main" id="{B90B2AF6-4541-442C-A4AF-79E372E5868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6" name="AutoShape 5" descr="File:">
          <a:hlinkClick xmlns:r="http://schemas.openxmlformats.org/officeDocument/2006/relationships" r:id="rId5"/>
          <a:extLst>
            <a:ext uri="{FF2B5EF4-FFF2-40B4-BE49-F238E27FC236}">
              <a16:creationId xmlns:a16="http://schemas.microsoft.com/office/drawing/2014/main" id="{5FC644D3-2E35-450E-B4B9-CE8A4657429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77" name="AutoShape 6" descr="File:">
          <a:hlinkClick xmlns:r="http://schemas.openxmlformats.org/officeDocument/2006/relationships" r:id="rId6"/>
          <a:extLst>
            <a:ext uri="{FF2B5EF4-FFF2-40B4-BE49-F238E27FC236}">
              <a16:creationId xmlns:a16="http://schemas.microsoft.com/office/drawing/2014/main" id="{9DDD6FB9-A28E-4EAC-8336-76027B15A049}"/>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8" name="AutoShape 7" descr="File:">
          <a:hlinkClick xmlns:r="http://schemas.openxmlformats.org/officeDocument/2006/relationships" r:id="rId7"/>
          <a:extLst>
            <a:ext uri="{FF2B5EF4-FFF2-40B4-BE49-F238E27FC236}">
              <a16:creationId xmlns:a16="http://schemas.microsoft.com/office/drawing/2014/main" id="{F84575F7-AC3C-4C32-B0B7-886A6A967FD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9" name="AutoShape 8" descr="File:">
          <a:hlinkClick xmlns:r="http://schemas.openxmlformats.org/officeDocument/2006/relationships" r:id="rId8"/>
          <a:extLst>
            <a:ext uri="{FF2B5EF4-FFF2-40B4-BE49-F238E27FC236}">
              <a16:creationId xmlns:a16="http://schemas.microsoft.com/office/drawing/2014/main" id="{BA467D44-B933-4F19-8273-0E88CF9E2C5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0" name="AutoShape 9" descr="File:">
          <a:hlinkClick xmlns:r="http://schemas.openxmlformats.org/officeDocument/2006/relationships" r:id="rId9"/>
          <a:extLst>
            <a:ext uri="{FF2B5EF4-FFF2-40B4-BE49-F238E27FC236}">
              <a16:creationId xmlns:a16="http://schemas.microsoft.com/office/drawing/2014/main" id="{AB302B1C-0C68-4453-8781-2F57CB9CAF1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81" name="AutoShape 10" descr="File:">
          <a:hlinkClick xmlns:r="http://schemas.openxmlformats.org/officeDocument/2006/relationships" r:id="rId10"/>
          <a:extLst>
            <a:ext uri="{FF2B5EF4-FFF2-40B4-BE49-F238E27FC236}">
              <a16:creationId xmlns:a16="http://schemas.microsoft.com/office/drawing/2014/main" id="{24FDDE37-4D4D-4228-9246-528A6F6C2BBC}"/>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2" name="AutoShape 11" descr="File:">
          <a:hlinkClick xmlns:r="http://schemas.openxmlformats.org/officeDocument/2006/relationships" r:id="rId11"/>
          <a:extLst>
            <a:ext uri="{FF2B5EF4-FFF2-40B4-BE49-F238E27FC236}">
              <a16:creationId xmlns:a16="http://schemas.microsoft.com/office/drawing/2014/main" id="{A3F5F311-48E2-46B8-A185-2FCBB84B776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83" name="AutoShape 12" descr="File:">
          <a:hlinkClick xmlns:r="http://schemas.openxmlformats.org/officeDocument/2006/relationships" r:id="rId12"/>
          <a:extLst>
            <a:ext uri="{FF2B5EF4-FFF2-40B4-BE49-F238E27FC236}">
              <a16:creationId xmlns:a16="http://schemas.microsoft.com/office/drawing/2014/main" id="{AC4E8A82-026E-4118-845A-18ACC3D9A29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84" name="AutoShape 13" descr="File:">
          <a:hlinkClick xmlns:r="http://schemas.openxmlformats.org/officeDocument/2006/relationships" r:id="rId13"/>
          <a:extLst>
            <a:ext uri="{FF2B5EF4-FFF2-40B4-BE49-F238E27FC236}">
              <a16:creationId xmlns:a16="http://schemas.microsoft.com/office/drawing/2014/main" id="{FA97BF86-2873-4F57-95D5-C5952803C3A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5" name="AutoShape 14" descr="File:">
          <a:hlinkClick xmlns:r="http://schemas.openxmlformats.org/officeDocument/2006/relationships" r:id="rId14"/>
          <a:extLst>
            <a:ext uri="{FF2B5EF4-FFF2-40B4-BE49-F238E27FC236}">
              <a16:creationId xmlns:a16="http://schemas.microsoft.com/office/drawing/2014/main" id="{8E7FDFFB-7029-4EBD-833D-E58C1C8C9D3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86" name="AutoShape 15" descr="File:">
          <a:hlinkClick xmlns:r="http://schemas.openxmlformats.org/officeDocument/2006/relationships" r:id="rId15"/>
          <a:extLst>
            <a:ext uri="{FF2B5EF4-FFF2-40B4-BE49-F238E27FC236}">
              <a16:creationId xmlns:a16="http://schemas.microsoft.com/office/drawing/2014/main" id="{3135AF0F-369D-4ECC-A82A-621E24C89D3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7" name="AutoShape 16" descr="File:">
          <a:hlinkClick xmlns:r="http://schemas.openxmlformats.org/officeDocument/2006/relationships" r:id="rId16"/>
          <a:extLst>
            <a:ext uri="{FF2B5EF4-FFF2-40B4-BE49-F238E27FC236}">
              <a16:creationId xmlns:a16="http://schemas.microsoft.com/office/drawing/2014/main" id="{925C468A-33FD-45BE-A5A3-A65F3FB4C32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88" name="AutoShape 17" descr="File:">
          <a:hlinkClick xmlns:r="http://schemas.openxmlformats.org/officeDocument/2006/relationships" r:id="rId17"/>
          <a:extLst>
            <a:ext uri="{FF2B5EF4-FFF2-40B4-BE49-F238E27FC236}">
              <a16:creationId xmlns:a16="http://schemas.microsoft.com/office/drawing/2014/main" id="{8826FE90-CE67-4C6A-A5C0-4FB38E58F41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89" name="AutoShape 18" descr="File:">
          <a:hlinkClick xmlns:r="http://schemas.openxmlformats.org/officeDocument/2006/relationships" r:id="rId18"/>
          <a:extLst>
            <a:ext uri="{FF2B5EF4-FFF2-40B4-BE49-F238E27FC236}">
              <a16:creationId xmlns:a16="http://schemas.microsoft.com/office/drawing/2014/main" id="{81770580-34E7-4A10-BD3D-2E773BA7A04C}"/>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90" name="AutoShape 19" descr="File:">
          <a:hlinkClick xmlns:r="http://schemas.openxmlformats.org/officeDocument/2006/relationships" r:id="rId19"/>
          <a:extLst>
            <a:ext uri="{FF2B5EF4-FFF2-40B4-BE49-F238E27FC236}">
              <a16:creationId xmlns:a16="http://schemas.microsoft.com/office/drawing/2014/main" id="{414A9B53-0EB6-4B9B-929C-F30EC995A44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91" name="AutoShape 20" descr="File:">
          <a:hlinkClick xmlns:r="http://schemas.openxmlformats.org/officeDocument/2006/relationships" r:id="rId20"/>
          <a:extLst>
            <a:ext uri="{FF2B5EF4-FFF2-40B4-BE49-F238E27FC236}">
              <a16:creationId xmlns:a16="http://schemas.microsoft.com/office/drawing/2014/main" id="{1ACA2E7D-50FF-4AFE-AF30-46F46FAD6DB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92" name="AutoShape 21" descr="File:">
          <a:hlinkClick xmlns:r="http://schemas.openxmlformats.org/officeDocument/2006/relationships" r:id="rId21"/>
          <a:extLst>
            <a:ext uri="{FF2B5EF4-FFF2-40B4-BE49-F238E27FC236}">
              <a16:creationId xmlns:a16="http://schemas.microsoft.com/office/drawing/2014/main" id="{F9DD4941-EBC4-44DF-90E3-6B5B53745ABB}"/>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93" name="AutoShape 22" descr="File:">
          <a:hlinkClick xmlns:r="http://schemas.openxmlformats.org/officeDocument/2006/relationships" r:id="rId22"/>
          <a:extLst>
            <a:ext uri="{FF2B5EF4-FFF2-40B4-BE49-F238E27FC236}">
              <a16:creationId xmlns:a16="http://schemas.microsoft.com/office/drawing/2014/main" id="{A564DB23-16E6-46D1-8405-2AE844DFA8E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94" name="AutoShape 23" descr="File:">
          <a:hlinkClick xmlns:r="http://schemas.openxmlformats.org/officeDocument/2006/relationships" r:id="rId23"/>
          <a:extLst>
            <a:ext uri="{FF2B5EF4-FFF2-40B4-BE49-F238E27FC236}">
              <a16:creationId xmlns:a16="http://schemas.microsoft.com/office/drawing/2014/main" id="{6097D634-7B10-4C47-84B2-CBD8CF01CC6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95" name="AutoShape 24" descr="File:">
          <a:hlinkClick xmlns:r="http://schemas.openxmlformats.org/officeDocument/2006/relationships" r:id="rId24"/>
          <a:extLst>
            <a:ext uri="{FF2B5EF4-FFF2-40B4-BE49-F238E27FC236}">
              <a16:creationId xmlns:a16="http://schemas.microsoft.com/office/drawing/2014/main" id="{C5568B53-4CD8-4087-821A-B40F115878F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96" name="AutoShape 25" descr="File:">
          <a:hlinkClick xmlns:r="http://schemas.openxmlformats.org/officeDocument/2006/relationships" r:id="rId25"/>
          <a:extLst>
            <a:ext uri="{FF2B5EF4-FFF2-40B4-BE49-F238E27FC236}">
              <a16:creationId xmlns:a16="http://schemas.microsoft.com/office/drawing/2014/main" id="{EAA3F946-E2B5-4C1E-8A3F-8420BC2CE2D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97" name="AutoShape 26" descr="File:">
          <a:hlinkClick xmlns:r="http://schemas.openxmlformats.org/officeDocument/2006/relationships" r:id="rId26"/>
          <a:extLst>
            <a:ext uri="{FF2B5EF4-FFF2-40B4-BE49-F238E27FC236}">
              <a16:creationId xmlns:a16="http://schemas.microsoft.com/office/drawing/2014/main" id="{A70488C4-201E-4D10-80EE-66DC950AAD1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98" name="AutoShape 27" descr="File:">
          <a:hlinkClick xmlns:r="http://schemas.openxmlformats.org/officeDocument/2006/relationships" r:id="rId27"/>
          <a:extLst>
            <a:ext uri="{FF2B5EF4-FFF2-40B4-BE49-F238E27FC236}">
              <a16:creationId xmlns:a16="http://schemas.microsoft.com/office/drawing/2014/main" id="{E77A84CC-55B1-4C5A-ACA5-6394DC15A792}"/>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99" name="AutoShape 28" descr="File:">
          <a:hlinkClick xmlns:r="http://schemas.openxmlformats.org/officeDocument/2006/relationships" r:id="rId28"/>
          <a:extLst>
            <a:ext uri="{FF2B5EF4-FFF2-40B4-BE49-F238E27FC236}">
              <a16:creationId xmlns:a16="http://schemas.microsoft.com/office/drawing/2014/main" id="{5B612B86-52F1-486F-AF98-B232BB2E43B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0" name="AutoShape 1" descr="File:">
          <a:hlinkClick xmlns:r="http://schemas.openxmlformats.org/officeDocument/2006/relationships" r:id="rId1"/>
          <a:extLst>
            <a:ext uri="{FF2B5EF4-FFF2-40B4-BE49-F238E27FC236}">
              <a16:creationId xmlns:a16="http://schemas.microsoft.com/office/drawing/2014/main" id="{BF0A6CE7-C020-4182-B2F1-E66D258445C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1" name="AutoShape 2" descr="File:">
          <a:hlinkClick xmlns:r="http://schemas.openxmlformats.org/officeDocument/2006/relationships" r:id="rId2"/>
          <a:extLst>
            <a:ext uri="{FF2B5EF4-FFF2-40B4-BE49-F238E27FC236}">
              <a16:creationId xmlns:a16="http://schemas.microsoft.com/office/drawing/2014/main" id="{6DE596F3-7660-49AF-852F-79BFB03E39A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2" name="AutoShape 3" descr="File:">
          <a:hlinkClick xmlns:r="http://schemas.openxmlformats.org/officeDocument/2006/relationships" r:id="rId3"/>
          <a:extLst>
            <a:ext uri="{FF2B5EF4-FFF2-40B4-BE49-F238E27FC236}">
              <a16:creationId xmlns:a16="http://schemas.microsoft.com/office/drawing/2014/main" id="{E67EBE0B-77DF-414E-9E55-1D5AE508BEB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3" name="AutoShape 4" descr="File:">
          <a:hlinkClick xmlns:r="http://schemas.openxmlformats.org/officeDocument/2006/relationships" r:id="rId4"/>
          <a:extLst>
            <a:ext uri="{FF2B5EF4-FFF2-40B4-BE49-F238E27FC236}">
              <a16:creationId xmlns:a16="http://schemas.microsoft.com/office/drawing/2014/main" id="{313C4B77-C8E1-4FFE-A74E-C2901BB90AF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4" name="AutoShape 5" descr="File:">
          <a:hlinkClick xmlns:r="http://schemas.openxmlformats.org/officeDocument/2006/relationships" r:id="rId5"/>
          <a:extLst>
            <a:ext uri="{FF2B5EF4-FFF2-40B4-BE49-F238E27FC236}">
              <a16:creationId xmlns:a16="http://schemas.microsoft.com/office/drawing/2014/main" id="{8E1F1A23-8FDE-436F-A82E-F3FB52A467B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5" name="AutoShape 6" descr="File:">
          <a:hlinkClick xmlns:r="http://schemas.openxmlformats.org/officeDocument/2006/relationships" r:id="rId6"/>
          <a:extLst>
            <a:ext uri="{FF2B5EF4-FFF2-40B4-BE49-F238E27FC236}">
              <a16:creationId xmlns:a16="http://schemas.microsoft.com/office/drawing/2014/main" id="{62CE251F-8EC4-445A-A3C3-3E4041C36A1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6" name="AutoShape 7" descr="File:">
          <a:hlinkClick xmlns:r="http://schemas.openxmlformats.org/officeDocument/2006/relationships" r:id="rId7"/>
          <a:extLst>
            <a:ext uri="{FF2B5EF4-FFF2-40B4-BE49-F238E27FC236}">
              <a16:creationId xmlns:a16="http://schemas.microsoft.com/office/drawing/2014/main" id="{0A02379E-CFE9-4D7C-AE99-54B0664F2F5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7" name="AutoShape 8" descr="File:">
          <a:hlinkClick xmlns:r="http://schemas.openxmlformats.org/officeDocument/2006/relationships" r:id="rId8"/>
          <a:extLst>
            <a:ext uri="{FF2B5EF4-FFF2-40B4-BE49-F238E27FC236}">
              <a16:creationId xmlns:a16="http://schemas.microsoft.com/office/drawing/2014/main" id="{9B0AF04B-6C8B-435B-9125-4D66A1167E0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8" name="AutoShape 9" descr="File:">
          <a:hlinkClick xmlns:r="http://schemas.openxmlformats.org/officeDocument/2006/relationships" r:id="rId9"/>
          <a:extLst>
            <a:ext uri="{FF2B5EF4-FFF2-40B4-BE49-F238E27FC236}">
              <a16:creationId xmlns:a16="http://schemas.microsoft.com/office/drawing/2014/main" id="{AD18365C-A5FE-4A9F-A6AF-768DC75715C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09" name="AutoShape 10" descr="File:">
          <a:hlinkClick xmlns:r="http://schemas.openxmlformats.org/officeDocument/2006/relationships" r:id="rId10"/>
          <a:extLst>
            <a:ext uri="{FF2B5EF4-FFF2-40B4-BE49-F238E27FC236}">
              <a16:creationId xmlns:a16="http://schemas.microsoft.com/office/drawing/2014/main" id="{5F8FDD60-0179-4E9D-9702-DF5A2FC67A5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0" name="AutoShape 11" descr="File:">
          <a:hlinkClick xmlns:r="http://schemas.openxmlformats.org/officeDocument/2006/relationships" r:id="rId11"/>
          <a:extLst>
            <a:ext uri="{FF2B5EF4-FFF2-40B4-BE49-F238E27FC236}">
              <a16:creationId xmlns:a16="http://schemas.microsoft.com/office/drawing/2014/main" id="{63D14ACD-3771-44B7-90EF-21D79DE2223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1" name="AutoShape 12" descr="File:">
          <a:hlinkClick xmlns:r="http://schemas.openxmlformats.org/officeDocument/2006/relationships" r:id="rId12"/>
          <a:extLst>
            <a:ext uri="{FF2B5EF4-FFF2-40B4-BE49-F238E27FC236}">
              <a16:creationId xmlns:a16="http://schemas.microsoft.com/office/drawing/2014/main" id="{8ACA320D-3B84-4460-99EF-ADB8A49BF01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2" name="AutoShape 13" descr="File:">
          <a:hlinkClick xmlns:r="http://schemas.openxmlformats.org/officeDocument/2006/relationships" r:id="rId13"/>
          <a:extLst>
            <a:ext uri="{FF2B5EF4-FFF2-40B4-BE49-F238E27FC236}">
              <a16:creationId xmlns:a16="http://schemas.microsoft.com/office/drawing/2014/main" id="{8007B805-6A2A-448F-B7DC-CCD295EC383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3" name="AutoShape 14" descr="File:">
          <a:hlinkClick xmlns:r="http://schemas.openxmlformats.org/officeDocument/2006/relationships" r:id="rId14"/>
          <a:extLst>
            <a:ext uri="{FF2B5EF4-FFF2-40B4-BE49-F238E27FC236}">
              <a16:creationId xmlns:a16="http://schemas.microsoft.com/office/drawing/2014/main" id="{17E9F314-3359-4883-B469-3A233622280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4" name="AutoShape 15" descr="File:">
          <a:hlinkClick xmlns:r="http://schemas.openxmlformats.org/officeDocument/2006/relationships" r:id="rId15"/>
          <a:extLst>
            <a:ext uri="{FF2B5EF4-FFF2-40B4-BE49-F238E27FC236}">
              <a16:creationId xmlns:a16="http://schemas.microsoft.com/office/drawing/2014/main" id="{7326850D-3AC5-48BA-B553-5D9AD477E41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5" name="AutoShape 16" descr="File:">
          <a:hlinkClick xmlns:r="http://schemas.openxmlformats.org/officeDocument/2006/relationships" r:id="rId16"/>
          <a:extLst>
            <a:ext uri="{FF2B5EF4-FFF2-40B4-BE49-F238E27FC236}">
              <a16:creationId xmlns:a16="http://schemas.microsoft.com/office/drawing/2014/main" id="{F318B34C-C337-4A8E-9DF9-17458E102E6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6" name="AutoShape 17" descr="File:">
          <a:hlinkClick xmlns:r="http://schemas.openxmlformats.org/officeDocument/2006/relationships" r:id="rId17"/>
          <a:extLst>
            <a:ext uri="{FF2B5EF4-FFF2-40B4-BE49-F238E27FC236}">
              <a16:creationId xmlns:a16="http://schemas.microsoft.com/office/drawing/2014/main" id="{5600C5A4-CD0B-47AB-A38A-E98E87E332D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7" name="AutoShape 18" descr="File:">
          <a:hlinkClick xmlns:r="http://schemas.openxmlformats.org/officeDocument/2006/relationships" r:id="rId18"/>
          <a:extLst>
            <a:ext uri="{FF2B5EF4-FFF2-40B4-BE49-F238E27FC236}">
              <a16:creationId xmlns:a16="http://schemas.microsoft.com/office/drawing/2014/main" id="{6F166DD4-B2E7-4150-93DB-5085464188D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8" name="AutoShape 19" descr="File:">
          <a:hlinkClick xmlns:r="http://schemas.openxmlformats.org/officeDocument/2006/relationships" r:id="rId19"/>
          <a:extLst>
            <a:ext uri="{FF2B5EF4-FFF2-40B4-BE49-F238E27FC236}">
              <a16:creationId xmlns:a16="http://schemas.microsoft.com/office/drawing/2014/main" id="{933824F1-4F30-4E8E-B02D-4E4A8C7CA4A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19" name="AutoShape 20" descr="File:">
          <a:hlinkClick xmlns:r="http://schemas.openxmlformats.org/officeDocument/2006/relationships" r:id="rId20"/>
          <a:extLst>
            <a:ext uri="{FF2B5EF4-FFF2-40B4-BE49-F238E27FC236}">
              <a16:creationId xmlns:a16="http://schemas.microsoft.com/office/drawing/2014/main" id="{10C08716-4B53-4300-A6D8-6407853A223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0" name="AutoShape 21" descr="File:">
          <a:hlinkClick xmlns:r="http://schemas.openxmlformats.org/officeDocument/2006/relationships" r:id="rId21"/>
          <a:extLst>
            <a:ext uri="{FF2B5EF4-FFF2-40B4-BE49-F238E27FC236}">
              <a16:creationId xmlns:a16="http://schemas.microsoft.com/office/drawing/2014/main" id="{52D61BA6-BDB3-42E4-8FE5-34AF965CA77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1" name="AutoShape 22" descr="File:">
          <a:hlinkClick xmlns:r="http://schemas.openxmlformats.org/officeDocument/2006/relationships" r:id="rId22"/>
          <a:extLst>
            <a:ext uri="{FF2B5EF4-FFF2-40B4-BE49-F238E27FC236}">
              <a16:creationId xmlns:a16="http://schemas.microsoft.com/office/drawing/2014/main" id="{91CCC3F0-FF6E-4E4B-A4BE-A26DDEA92A3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2" name="AutoShape 23" descr="File:">
          <a:hlinkClick xmlns:r="http://schemas.openxmlformats.org/officeDocument/2006/relationships" r:id="rId23"/>
          <a:extLst>
            <a:ext uri="{FF2B5EF4-FFF2-40B4-BE49-F238E27FC236}">
              <a16:creationId xmlns:a16="http://schemas.microsoft.com/office/drawing/2014/main" id="{2116E305-0EB9-49F2-8AAB-5111FAE9FF5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3" name="AutoShape 24" descr="File:">
          <a:hlinkClick xmlns:r="http://schemas.openxmlformats.org/officeDocument/2006/relationships" r:id="rId24"/>
          <a:extLst>
            <a:ext uri="{FF2B5EF4-FFF2-40B4-BE49-F238E27FC236}">
              <a16:creationId xmlns:a16="http://schemas.microsoft.com/office/drawing/2014/main" id="{829C636B-1A02-447B-8154-DAFC4036E99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4" name="AutoShape 25" descr="File:">
          <a:hlinkClick xmlns:r="http://schemas.openxmlformats.org/officeDocument/2006/relationships" r:id="rId25"/>
          <a:extLst>
            <a:ext uri="{FF2B5EF4-FFF2-40B4-BE49-F238E27FC236}">
              <a16:creationId xmlns:a16="http://schemas.microsoft.com/office/drawing/2014/main" id="{424648E0-0047-4F00-AA90-50DFAB28251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5" name="AutoShape 26" descr="File:">
          <a:hlinkClick xmlns:r="http://schemas.openxmlformats.org/officeDocument/2006/relationships" r:id="rId26"/>
          <a:extLst>
            <a:ext uri="{FF2B5EF4-FFF2-40B4-BE49-F238E27FC236}">
              <a16:creationId xmlns:a16="http://schemas.microsoft.com/office/drawing/2014/main" id="{ED5A53A3-4A9E-41B2-80F8-64D34618B13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6" name="AutoShape 27" descr="File:">
          <a:hlinkClick xmlns:r="http://schemas.openxmlformats.org/officeDocument/2006/relationships" r:id="rId27"/>
          <a:extLst>
            <a:ext uri="{FF2B5EF4-FFF2-40B4-BE49-F238E27FC236}">
              <a16:creationId xmlns:a16="http://schemas.microsoft.com/office/drawing/2014/main" id="{692BD203-55E4-4204-BA7B-9C31D4BBF7D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127" name="AutoShape 28" descr="File:">
          <a:hlinkClick xmlns:r="http://schemas.openxmlformats.org/officeDocument/2006/relationships" r:id="rId28"/>
          <a:extLst>
            <a:ext uri="{FF2B5EF4-FFF2-40B4-BE49-F238E27FC236}">
              <a16:creationId xmlns:a16="http://schemas.microsoft.com/office/drawing/2014/main" id="{3F6FDBC7-0CAE-45D0-B7DB-7A3CCEFBB7E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28" name="AutoShape 1" descr="File:">
          <a:hlinkClick xmlns:r="http://schemas.openxmlformats.org/officeDocument/2006/relationships" r:id="rId1"/>
          <a:extLst>
            <a:ext uri="{FF2B5EF4-FFF2-40B4-BE49-F238E27FC236}">
              <a16:creationId xmlns:a16="http://schemas.microsoft.com/office/drawing/2014/main" id="{B435839D-2EDF-4DCE-9C9C-DCEB42BF7C3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29" name="AutoShape 2" descr="File:">
          <a:hlinkClick xmlns:r="http://schemas.openxmlformats.org/officeDocument/2006/relationships" r:id="rId2"/>
          <a:extLst>
            <a:ext uri="{FF2B5EF4-FFF2-40B4-BE49-F238E27FC236}">
              <a16:creationId xmlns:a16="http://schemas.microsoft.com/office/drawing/2014/main" id="{3057D644-1D92-4F34-8ECE-C3214CC40B00}"/>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30" name="AutoShape 3" descr="File:">
          <a:hlinkClick xmlns:r="http://schemas.openxmlformats.org/officeDocument/2006/relationships" r:id="rId3"/>
          <a:extLst>
            <a:ext uri="{FF2B5EF4-FFF2-40B4-BE49-F238E27FC236}">
              <a16:creationId xmlns:a16="http://schemas.microsoft.com/office/drawing/2014/main" id="{90E37865-50B4-43DB-A986-96C35CEB150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31" name="AutoShape 4" descr="File:">
          <a:hlinkClick xmlns:r="http://schemas.openxmlformats.org/officeDocument/2006/relationships" r:id="rId4"/>
          <a:extLst>
            <a:ext uri="{FF2B5EF4-FFF2-40B4-BE49-F238E27FC236}">
              <a16:creationId xmlns:a16="http://schemas.microsoft.com/office/drawing/2014/main" id="{C9589211-8B68-4396-BB08-CC54DC7BFCD8}"/>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32" name="AutoShape 5" descr="File:">
          <a:hlinkClick xmlns:r="http://schemas.openxmlformats.org/officeDocument/2006/relationships" r:id="rId5"/>
          <a:extLst>
            <a:ext uri="{FF2B5EF4-FFF2-40B4-BE49-F238E27FC236}">
              <a16:creationId xmlns:a16="http://schemas.microsoft.com/office/drawing/2014/main" id="{E6C9A0DF-C526-4A37-BF9F-B78CB3D227A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133" name="AutoShape 6" descr="File:">
          <a:hlinkClick xmlns:r="http://schemas.openxmlformats.org/officeDocument/2006/relationships" r:id="rId6"/>
          <a:extLst>
            <a:ext uri="{FF2B5EF4-FFF2-40B4-BE49-F238E27FC236}">
              <a16:creationId xmlns:a16="http://schemas.microsoft.com/office/drawing/2014/main" id="{2BA4BDB5-9AB8-4FB3-9E2B-6022BC79581F}"/>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34" name="AutoShape 7" descr="File:">
          <a:hlinkClick xmlns:r="http://schemas.openxmlformats.org/officeDocument/2006/relationships" r:id="rId7"/>
          <a:extLst>
            <a:ext uri="{FF2B5EF4-FFF2-40B4-BE49-F238E27FC236}">
              <a16:creationId xmlns:a16="http://schemas.microsoft.com/office/drawing/2014/main" id="{CED2FD91-7700-4A17-A206-51286A79BDB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35" name="AutoShape 8" descr="File:">
          <a:hlinkClick xmlns:r="http://schemas.openxmlformats.org/officeDocument/2006/relationships" r:id="rId8"/>
          <a:extLst>
            <a:ext uri="{FF2B5EF4-FFF2-40B4-BE49-F238E27FC236}">
              <a16:creationId xmlns:a16="http://schemas.microsoft.com/office/drawing/2014/main" id="{6997531E-ED6C-4820-8B40-A771F01A885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36" name="AutoShape 9" descr="File:">
          <a:hlinkClick xmlns:r="http://schemas.openxmlformats.org/officeDocument/2006/relationships" r:id="rId9"/>
          <a:extLst>
            <a:ext uri="{FF2B5EF4-FFF2-40B4-BE49-F238E27FC236}">
              <a16:creationId xmlns:a16="http://schemas.microsoft.com/office/drawing/2014/main" id="{E0D0FBCE-229A-48CC-8A86-B61281C446B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37" name="AutoShape 10" descr="File:">
          <a:hlinkClick xmlns:r="http://schemas.openxmlformats.org/officeDocument/2006/relationships" r:id="rId10"/>
          <a:extLst>
            <a:ext uri="{FF2B5EF4-FFF2-40B4-BE49-F238E27FC236}">
              <a16:creationId xmlns:a16="http://schemas.microsoft.com/office/drawing/2014/main" id="{69C9A924-D9C1-4472-B77A-EDE902375CFE}"/>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38" name="AutoShape 11" descr="File:">
          <a:hlinkClick xmlns:r="http://schemas.openxmlformats.org/officeDocument/2006/relationships" r:id="rId11"/>
          <a:extLst>
            <a:ext uri="{FF2B5EF4-FFF2-40B4-BE49-F238E27FC236}">
              <a16:creationId xmlns:a16="http://schemas.microsoft.com/office/drawing/2014/main" id="{0F17399B-50B5-49F0-B53E-7008FBB0D10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39" name="AutoShape 12" descr="File:">
          <a:hlinkClick xmlns:r="http://schemas.openxmlformats.org/officeDocument/2006/relationships" r:id="rId12"/>
          <a:extLst>
            <a:ext uri="{FF2B5EF4-FFF2-40B4-BE49-F238E27FC236}">
              <a16:creationId xmlns:a16="http://schemas.microsoft.com/office/drawing/2014/main" id="{88DE2B71-148C-4DEE-94BC-95D718F116CE}"/>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40" name="AutoShape 13" descr="File:">
          <a:hlinkClick xmlns:r="http://schemas.openxmlformats.org/officeDocument/2006/relationships" r:id="rId13"/>
          <a:extLst>
            <a:ext uri="{FF2B5EF4-FFF2-40B4-BE49-F238E27FC236}">
              <a16:creationId xmlns:a16="http://schemas.microsoft.com/office/drawing/2014/main" id="{A1185A9E-638F-4778-8028-D4A0BEF97E7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1" name="AutoShape 14" descr="File:">
          <a:hlinkClick xmlns:r="http://schemas.openxmlformats.org/officeDocument/2006/relationships" r:id="rId14"/>
          <a:extLst>
            <a:ext uri="{FF2B5EF4-FFF2-40B4-BE49-F238E27FC236}">
              <a16:creationId xmlns:a16="http://schemas.microsoft.com/office/drawing/2014/main" id="{946BBFB8-B021-40A2-97FB-F73F4C72978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42" name="AutoShape 15" descr="File:">
          <a:hlinkClick xmlns:r="http://schemas.openxmlformats.org/officeDocument/2006/relationships" r:id="rId15"/>
          <a:extLst>
            <a:ext uri="{FF2B5EF4-FFF2-40B4-BE49-F238E27FC236}">
              <a16:creationId xmlns:a16="http://schemas.microsoft.com/office/drawing/2014/main" id="{2E460AEC-2CA7-4EB5-8F02-744CD82F10E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3" name="AutoShape 16" descr="File:">
          <a:hlinkClick xmlns:r="http://schemas.openxmlformats.org/officeDocument/2006/relationships" r:id="rId16"/>
          <a:extLst>
            <a:ext uri="{FF2B5EF4-FFF2-40B4-BE49-F238E27FC236}">
              <a16:creationId xmlns:a16="http://schemas.microsoft.com/office/drawing/2014/main" id="{2B172B82-7DB5-4968-A314-418F0E29AB3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4" name="AutoShape 17" descr="File:">
          <a:hlinkClick xmlns:r="http://schemas.openxmlformats.org/officeDocument/2006/relationships" r:id="rId17"/>
          <a:extLst>
            <a:ext uri="{FF2B5EF4-FFF2-40B4-BE49-F238E27FC236}">
              <a16:creationId xmlns:a16="http://schemas.microsoft.com/office/drawing/2014/main" id="{7089D9C6-D0E5-4D21-9FAF-15C467CCBA1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45" name="AutoShape 18" descr="File:">
          <a:hlinkClick xmlns:r="http://schemas.openxmlformats.org/officeDocument/2006/relationships" r:id="rId18"/>
          <a:extLst>
            <a:ext uri="{FF2B5EF4-FFF2-40B4-BE49-F238E27FC236}">
              <a16:creationId xmlns:a16="http://schemas.microsoft.com/office/drawing/2014/main" id="{8D67C7D7-F302-4946-90B4-614A24C8F661}"/>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6" name="AutoShape 19" descr="File:">
          <a:hlinkClick xmlns:r="http://schemas.openxmlformats.org/officeDocument/2006/relationships" r:id="rId19"/>
          <a:extLst>
            <a:ext uri="{FF2B5EF4-FFF2-40B4-BE49-F238E27FC236}">
              <a16:creationId xmlns:a16="http://schemas.microsoft.com/office/drawing/2014/main" id="{D4E8DA7C-021C-44B2-8397-520F2F973BB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47" name="AutoShape 20" descr="File:">
          <a:hlinkClick xmlns:r="http://schemas.openxmlformats.org/officeDocument/2006/relationships" r:id="rId20"/>
          <a:extLst>
            <a:ext uri="{FF2B5EF4-FFF2-40B4-BE49-F238E27FC236}">
              <a16:creationId xmlns:a16="http://schemas.microsoft.com/office/drawing/2014/main" id="{0EC849F3-2B14-47AE-85BE-60A6B240634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148" name="AutoShape 21" descr="File:">
          <a:hlinkClick xmlns:r="http://schemas.openxmlformats.org/officeDocument/2006/relationships" r:id="rId21"/>
          <a:extLst>
            <a:ext uri="{FF2B5EF4-FFF2-40B4-BE49-F238E27FC236}">
              <a16:creationId xmlns:a16="http://schemas.microsoft.com/office/drawing/2014/main" id="{4DCDCB21-E721-4EE5-8981-AB87489470D5}"/>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49" name="AutoShape 22" descr="File:">
          <a:hlinkClick xmlns:r="http://schemas.openxmlformats.org/officeDocument/2006/relationships" r:id="rId22"/>
          <a:extLst>
            <a:ext uri="{FF2B5EF4-FFF2-40B4-BE49-F238E27FC236}">
              <a16:creationId xmlns:a16="http://schemas.microsoft.com/office/drawing/2014/main" id="{BE26023A-DDFD-4893-9B99-E736B55F222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50" name="AutoShape 23" descr="File:">
          <a:hlinkClick xmlns:r="http://schemas.openxmlformats.org/officeDocument/2006/relationships" r:id="rId23"/>
          <a:extLst>
            <a:ext uri="{FF2B5EF4-FFF2-40B4-BE49-F238E27FC236}">
              <a16:creationId xmlns:a16="http://schemas.microsoft.com/office/drawing/2014/main" id="{94A69A2C-36CF-4957-ABE5-BB34BD031A7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51" name="AutoShape 24" descr="File:">
          <a:hlinkClick xmlns:r="http://schemas.openxmlformats.org/officeDocument/2006/relationships" r:id="rId24"/>
          <a:extLst>
            <a:ext uri="{FF2B5EF4-FFF2-40B4-BE49-F238E27FC236}">
              <a16:creationId xmlns:a16="http://schemas.microsoft.com/office/drawing/2014/main" id="{04E8FC87-2590-451D-82B5-00F00E0B3E8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2" name="AutoShape 25" descr="File:">
          <a:hlinkClick xmlns:r="http://schemas.openxmlformats.org/officeDocument/2006/relationships" r:id="rId25"/>
          <a:extLst>
            <a:ext uri="{FF2B5EF4-FFF2-40B4-BE49-F238E27FC236}">
              <a16:creationId xmlns:a16="http://schemas.microsoft.com/office/drawing/2014/main" id="{0B0C4649-6062-44C8-9CFC-BE7B6AE701E3}"/>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3" name="AutoShape 26" descr="File:">
          <a:hlinkClick xmlns:r="http://schemas.openxmlformats.org/officeDocument/2006/relationships" r:id="rId26"/>
          <a:extLst>
            <a:ext uri="{FF2B5EF4-FFF2-40B4-BE49-F238E27FC236}">
              <a16:creationId xmlns:a16="http://schemas.microsoft.com/office/drawing/2014/main" id="{99701EEE-2318-469B-B981-D3D5DD2661C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4" name="AutoShape 27" descr="File:">
          <a:hlinkClick xmlns:r="http://schemas.openxmlformats.org/officeDocument/2006/relationships" r:id="rId27"/>
          <a:extLst>
            <a:ext uri="{FF2B5EF4-FFF2-40B4-BE49-F238E27FC236}">
              <a16:creationId xmlns:a16="http://schemas.microsoft.com/office/drawing/2014/main" id="{30C85C76-D8B7-48C5-9BF4-43C07AA5E32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55" name="AutoShape 28" descr="File:">
          <a:hlinkClick xmlns:r="http://schemas.openxmlformats.org/officeDocument/2006/relationships" r:id="rId28"/>
          <a:extLst>
            <a:ext uri="{FF2B5EF4-FFF2-40B4-BE49-F238E27FC236}">
              <a16:creationId xmlns:a16="http://schemas.microsoft.com/office/drawing/2014/main" id="{79BC3B01-0966-4FAE-BC84-751E4149BC3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6" name="AutoShape 1" descr="File:">
          <a:hlinkClick xmlns:r="http://schemas.openxmlformats.org/officeDocument/2006/relationships" r:id="rId1"/>
          <a:extLst>
            <a:ext uri="{FF2B5EF4-FFF2-40B4-BE49-F238E27FC236}">
              <a16:creationId xmlns:a16="http://schemas.microsoft.com/office/drawing/2014/main" id="{4EC49538-C7C5-4E61-95A2-23D41E6F493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57" name="AutoShape 2" descr="File:">
          <a:hlinkClick xmlns:r="http://schemas.openxmlformats.org/officeDocument/2006/relationships" r:id="rId2"/>
          <a:extLst>
            <a:ext uri="{FF2B5EF4-FFF2-40B4-BE49-F238E27FC236}">
              <a16:creationId xmlns:a16="http://schemas.microsoft.com/office/drawing/2014/main" id="{DC249532-B5A4-4108-A2EF-8CB8DBEE740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58" name="AutoShape 3" descr="File:">
          <a:hlinkClick xmlns:r="http://schemas.openxmlformats.org/officeDocument/2006/relationships" r:id="rId3"/>
          <a:extLst>
            <a:ext uri="{FF2B5EF4-FFF2-40B4-BE49-F238E27FC236}">
              <a16:creationId xmlns:a16="http://schemas.microsoft.com/office/drawing/2014/main" id="{4DF529CA-17CA-4E99-A996-0CBCF5618DE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59" name="AutoShape 4" descr="File:">
          <a:hlinkClick xmlns:r="http://schemas.openxmlformats.org/officeDocument/2006/relationships" r:id="rId4"/>
          <a:extLst>
            <a:ext uri="{FF2B5EF4-FFF2-40B4-BE49-F238E27FC236}">
              <a16:creationId xmlns:a16="http://schemas.microsoft.com/office/drawing/2014/main" id="{36A8DBD2-ED39-4740-B3B5-32A8F195892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60" name="AutoShape 5" descr="File:">
          <a:hlinkClick xmlns:r="http://schemas.openxmlformats.org/officeDocument/2006/relationships" r:id="rId5"/>
          <a:extLst>
            <a:ext uri="{FF2B5EF4-FFF2-40B4-BE49-F238E27FC236}">
              <a16:creationId xmlns:a16="http://schemas.microsoft.com/office/drawing/2014/main" id="{598A4E2C-AEE9-4703-B9AE-4BD8F2812C3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161" name="AutoShape 6" descr="File:">
          <a:hlinkClick xmlns:r="http://schemas.openxmlformats.org/officeDocument/2006/relationships" r:id="rId6"/>
          <a:extLst>
            <a:ext uri="{FF2B5EF4-FFF2-40B4-BE49-F238E27FC236}">
              <a16:creationId xmlns:a16="http://schemas.microsoft.com/office/drawing/2014/main" id="{D21F1532-470A-44C0-82F0-72E1167CA885}"/>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62" name="AutoShape 7" descr="File:">
          <a:hlinkClick xmlns:r="http://schemas.openxmlformats.org/officeDocument/2006/relationships" r:id="rId7"/>
          <a:extLst>
            <a:ext uri="{FF2B5EF4-FFF2-40B4-BE49-F238E27FC236}">
              <a16:creationId xmlns:a16="http://schemas.microsoft.com/office/drawing/2014/main" id="{18BF02DE-520F-4487-B11B-447D7647A4F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63" name="AutoShape 8" descr="File:">
          <a:hlinkClick xmlns:r="http://schemas.openxmlformats.org/officeDocument/2006/relationships" r:id="rId8"/>
          <a:extLst>
            <a:ext uri="{FF2B5EF4-FFF2-40B4-BE49-F238E27FC236}">
              <a16:creationId xmlns:a16="http://schemas.microsoft.com/office/drawing/2014/main" id="{69D7E9CC-9E14-4C71-959E-9BCE62FC381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64" name="AutoShape 9" descr="File:">
          <a:hlinkClick xmlns:r="http://schemas.openxmlformats.org/officeDocument/2006/relationships" r:id="rId9"/>
          <a:extLst>
            <a:ext uri="{FF2B5EF4-FFF2-40B4-BE49-F238E27FC236}">
              <a16:creationId xmlns:a16="http://schemas.microsoft.com/office/drawing/2014/main" id="{CEE15604-EFE2-4A0F-8F48-4209ADCD7D0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65" name="AutoShape 10" descr="File:">
          <a:hlinkClick xmlns:r="http://schemas.openxmlformats.org/officeDocument/2006/relationships" r:id="rId10"/>
          <a:extLst>
            <a:ext uri="{FF2B5EF4-FFF2-40B4-BE49-F238E27FC236}">
              <a16:creationId xmlns:a16="http://schemas.microsoft.com/office/drawing/2014/main" id="{64557237-83F9-4D5A-97D0-853D5AFD909C}"/>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66" name="AutoShape 11" descr="File:">
          <a:hlinkClick xmlns:r="http://schemas.openxmlformats.org/officeDocument/2006/relationships" r:id="rId11"/>
          <a:extLst>
            <a:ext uri="{FF2B5EF4-FFF2-40B4-BE49-F238E27FC236}">
              <a16:creationId xmlns:a16="http://schemas.microsoft.com/office/drawing/2014/main" id="{2A4136D5-7D48-4582-99A7-49CEDC71893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67" name="AutoShape 12" descr="File:">
          <a:hlinkClick xmlns:r="http://schemas.openxmlformats.org/officeDocument/2006/relationships" r:id="rId12"/>
          <a:extLst>
            <a:ext uri="{FF2B5EF4-FFF2-40B4-BE49-F238E27FC236}">
              <a16:creationId xmlns:a16="http://schemas.microsoft.com/office/drawing/2014/main" id="{9CB45A78-74A8-4708-A870-08F5B077244F}"/>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68" name="AutoShape 13" descr="File:">
          <a:hlinkClick xmlns:r="http://schemas.openxmlformats.org/officeDocument/2006/relationships" r:id="rId13"/>
          <a:extLst>
            <a:ext uri="{FF2B5EF4-FFF2-40B4-BE49-F238E27FC236}">
              <a16:creationId xmlns:a16="http://schemas.microsoft.com/office/drawing/2014/main" id="{6C8D3DEF-74A8-4F6F-B441-C2B8786D32C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69" name="AutoShape 14" descr="File:">
          <a:hlinkClick xmlns:r="http://schemas.openxmlformats.org/officeDocument/2006/relationships" r:id="rId14"/>
          <a:extLst>
            <a:ext uri="{FF2B5EF4-FFF2-40B4-BE49-F238E27FC236}">
              <a16:creationId xmlns:a16="http://schemas.microsoft.com/office/drawing/2014/main" id="{CFB5E449-12B6-452D-888B-CE2EBE63CA1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70" name="AutoShape 15" descr="File:">
          <a:hlinkClick xmlns:r="http://schemas.openxmlformats.org/officeDocument/2006/relationships" r:id="rId15"/>
          <a:extLst>
            <a:ext uri="{FF2B5EF4-FFF2-40B4-BE49-F238E27FC236}">
              <a16:creationId xmlns:a16="http://schemas.microsoft.com/office/drawing/2014/main" id="{C235AF2C-1711-4211-BE70-4E5FE46E6C5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1" name="AutoShape 16" descr="File:">
          <a:hlinkClick xmlns:r="http://schemas.openxmlformats.org/officeDocument/2006/relationships" r:id="rId16"/>
          <a:extLst>
            <a:ext uri="{FF2B5EF4-FFF2-40B4-BE49-F238E27FC236}">
              <a16:creationId xmlns:a16="http://schemas.microsoft.com/office/drawing/2014/main" id="{28D24ED3-0F6D-4FF5-BCDE-9CE5B229F7D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2" name="AutoShape 17" descr="File:">
          <a:hlinkClick xmlns:r="http://schemas.openxmlformats.org/officeDocument/2006/relationships" r:id="rId17"/>
          <a:extLst>
            <a:ext uri="{FF2B5EF4-FFF2-40B4-BE49-F238E27FC236}">
              <a16:creationId xmlns:a16="http://schemas.microsoft.com/office/drawing/2014/main" id="{760A7FF8-C7AC-40F6-A2D9-AB0F7397450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173" name="AutoShape 18" descr="File:">
          <a:hlinkClick xmlns:r="http://schemas.openxmlformats.org/officeDocument/2006/relationships" r:id="rId18"/>
          <a:extLst>
            <a:ext uri="{FF2B5EF4-FFF2-40B4-BE49-F238E27FC236}">
              <a16:creationId xmlns:a16="http://schemas.microsoft.com/office/drawing/2014/main" id="{51BFB321-16A4-43F4-8865-F9F7847E8A71}"/>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4" name="AutoShape 19" descr="File:">
          <a:hlinkClick xmlns:r="http://schemas.openxmlformats.org/officeDocument/2006/relationships" r:id="rId19"/>
          <a:extLst>
            <a:ext uri="{FF2B5EF4-FFF2-40B4-BE49-F238E27FC236}">
              <a16:creationId xmlns:a16="http://schemas.microsoft.com/office/drawing/2014/main" id="{881C627B-B286-4BEE-96FD-62B375C8066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175" name="AutoShape 20" descr="File:">
          <a:hlinkClick xmlns:r="http://schemas.openxmlformats.org/officeDocument/2006/relationships" r:id="rId20"/>
          <a:extLst>
            <a:ext uri="{FF2B5EF4-FFF2-40B4-BE49-F238E27FC236}">
              <a16:creationId xmlns:a16="http://schemas.microsoft.com/office/drawing/2014/main" id="{A70E93E6-76B3-47FE-A89B-1B28BF74E2D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176" name="AutoShape 21" descr="File:">
          <a:hlinkClick xmlns:r="http://schemas.openxmlformats.org/officeDocument/2006/relationships" r:id="rId21"/>
          <a:extLst>
            <a:ext uri="{FF2B5EF4-FFF2-40B4-BE49-F238E27FC236}">
              <a16:creationId xmlns:a16="http://schemas.microsoft.com/office/drawing/2014/main" id="{38D29364-4263-46D1-872B-B98300644DAA}"/>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7" name="AutoShape 22" descr="File:">
          <a:hlinkClick xmlns:r="http://schemas.openxmlformats.org/officeDocument/2006/relationships" r:id="rId22"/>
          <a:extLst>
            <a:ext uri="{FF2B5EF4-FFF2-40B4-BE49-F238E27FC236}">
              <a16:creationId xmlns:a16="http://schemas.microsoft.com/office/drawing/2014/main" id="{C3803A5E-D1C2-48BA-A989-FD51989B3E3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178" name="AutoShape 23" descr="File:">
          <a:hlinkClick xmlns:r="http://schemas.openxmlformats.org/officeDocument/2006/relationships" r:id="rId23"/>
          <a:extLst>
            <a:ext uri="{FF2B5EF4-FFF2-40B4-BE49-F238E27FC236}">
              <a16:creationId xmlns:a16="http://schemas.microsoft.com/office/drawing/2014/main" id="{D85DC8D4-9F7C-48DB-BE1C-5F81888EE91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79" name="AutoShape 24" descr="File:">
          <a:hlinkClick xmlns:r="http://schemas.openxmlformats.org/officeDocument/2006/relationships" r:id="rId24"/>
          <a:extLst>
            <a:ext uri="{FF2B5EF4-FFF2-40B4-BE49-F238E27FC236}">
              <a16:creationId xmlns:a16="http://schemas.microsoft.com/office/drawing/2014/main" id="{8DDCC190-A2D0-4802-94F3-A75C97E66357}"/>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80" name="AutoShape 25" descr="File:">
          <a:hlinkClick xmlns:r="http://schemas.openxmlformats.org/officeDocument/2006/relationships" r:id="rId25"/>
          <a:extLst>
            <a:ext uri="{FF2B5EF4-FFF2-40B4-BE49-F238E27FC236}">
              <a16:creationId xmlns:a16="http://schemas.microsoft.com/office/drawing/2014/main" id="{E69EDAC4-A4A4-44CD-956D-A53B7C5F749A}"/>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81" name="AutoShape 26" descr="File:">
          <a:hlinkClick xmlns:r="http://schemas.openxmlformats.org/officeDocument/2006/relationships" r:id="rId26"/>
          <a:extLst>
            <a:ext uri="{FF2B5EF4-FFF2-40B4-BE49-F238E27FC236}">
              <a16:creationId xmlns:a16="http://schemas.microsoft.com/office/drawing/2014/main" id="{5AC7ABEA-D35C-46DD-80AD-03F99C2DE5A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182" name="AutoShape 27" descr="File:">
          <a:hlinkClick xmlns:r="http://schemas.openxmlformats.org/officeDocument/2006/relationships" r:id="rId27"/>
          <a:extLst>
            <a:ext uri="{FF2B5EF4-FFF2-40B4-BE49-F238E27FC236}">
              <a16:creationId xmlns:a16="http://schemas.microsoft.com/office/drawing/2014/main" id="{7682A614-73A5-4329-8342-23006D7AD2F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183" name="AutoShape 28" descr="File:">
          <a:hlinkClick xmlns:r="http://schemas.openxmlformats.org/officeDocument/2006/relationships" r:id="rId28"/>
          <a:extLst>
            <a:ext uri="{FF2B5EF4-FFF2-40B4-BE49-F238E27FC236}">
              <a16:creationId xmlns:a16="http://schemas.microsoft.com/office/drawing/2014/main" id="{5545B2C3-FCD3-48B4-9DF5-A07A8DEB885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4" name="AutoShape 1" descr="File:">
          <a:hlinkClick xmlns:r="http://schemas.openxmlformats.org/officeDocument/2006/relationships" r:id="rId1"/>
          <a:extLst>
            <a:ext uri="{FF2B5EF4-FFF2-40B4-BE49-F238E27FC236}">
              <a16:creationId xmlns:a16="http://schemas.microsoft.com/office/drawing/2014/main" id="{A213FD6A-62E7-400A-9021-6AA2364B1545}"/>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5" name="AutoShape 2" descr="File:">
          <a:hlinkClick xmlns:r="http://schemas.openxmlformats.org/officeDocument/2006/relationships" r:id="rId2"/>
          <a:extLst>
            <a:ext uri="{FF2B5EF4-FFF2-40B4-BE49-F238E27FC236}">
              <a16:creationId xmlns:a16="http://schemas.microsoft.com/office/drawing/2014/main" id="{BFBBA920-78A5-4A90-A9D1-221E30D44AC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6" name="AutoShape 3" descr="File:">
          <a:hlinkClick xmlns:r="http://schemas.openxmlformats.org/officeDocument/2006/relationships" r:id="rId3"/>
          <a:extLst>
            <a:ext uri="{FF2B5EF4-FFF2-40B4-BE49-F238E27FC236}">
              <a16:creationId xmlns:a16="http://schemas.microsoft.com/office/drawing/2014/main" id="{499805F0-8E21-4148-9C27-99D93911409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7" name="AutoShape 4" descr="File:">
          <a:hlinkClick xmlns:r="http://schemas.openxmlformats.org/officeDocument/2006/relationships" r:id="rId4"/>
          <a:extLst>
            <a:ext uri="{FF2B5EF4-FFF2-40B4-BE49-F238E27FC236}">
              <a16:creationId xmlns:a16="http://schemas.microsoft.com/office/drawing/2014/main" id="{D52DF9BC-CF4A-44F5-81D2-9EAAF0F46C5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88" name="AutoShape 5" descr="File:">
          <a:hlinkClick xmlns:r="http://schemas.openxmlformats.org/officeDocument/2006/relationships" r:id="rId5"/>
          <a:extLst>
            <a:ext uri="{FF2B5EF4-FFF2-40B4-BE49-F238E27FC236}">
              <a16:creationId xmlns:a16="http://schemas.microsoft.com/office/drawing/2014/main" id="{4A1A30FE-5B9F-4761-A91B-BD48FD56229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065"/>
    <xdr:sp macro="" textlink="">
      <xdr:nvSpPr>
        <xdr:cNvPr id="189" name="AutoShape 6" descr="File:">
          <a:hlinkClick xmlns:r="http://schemas.openxmlformats.org/officeDocument/2006/relationships" r:id="rId6"/>
          <a:extLst>
            <a:ext uri="{FF2B5EF4-FFF2-40B4-BE49-F238E27FC236}">
              <a16:creationId xmlns:a16="http://schemas.microsoft.com/office/drawing/2014/main" id="{9DB1898E-B3DF-477A-9F22-DBAE1C354A09}"/>
            </a:ext>
          </a:extLst>
        </xdr:cNvPr>
        <xdr:cNvSpPr>
          <a:spLocks noChangeAspect="1" noChangeArrowheads="1"/>
        </xdr:cNvSpPr>
      </xdr:nvSpPr>
      <xdr:spPr bwMode="auto">
        <a:xfrm>
          <a:off x="1457325" y="1190625"/>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90" name="AutoShape 7" descr="File:">
          <a:hlinkClick xmlns:r="http://schemas.openxmlformats.org/officeDocument/2006/relationships" r:id="rId7"/>
          <a:extLst>
            <a:ext uri="{FF2B5EF4-FFF2-40B4-BE49-F238E27FC236}">
              <a16:creationId xmlns:a16="http://schemas.microsoft.com/office/drawing/2014/main" id="{443FE18F-48D8-41E5-807F-2BA127C7B4A5}"/>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91" name="AutoShape 8" descr="File:">
          <a:hlinkClick xmlns:r="http://schemas.openxmlformats.org/officeDocument/2006/relationships" r:id="rId8"/>
          <a:extLst>
            <a:ext uri="{FF2B5EF4-FFF2-40B4-BE49-F238E27FC236}">
              <a16:creationId xmlns:a16="http://schemas.microsoft.com/office/drawing/2014/main" id="{8673BE5D-9C69-404F-A10E-774F25736152}"/>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2" name="AutoShape 9" descr="File:">
          <a:hlinkClick xmlns:r="http://schemas.openxmlformats.org/officeDocument/2006/relationships" r:id="rId9"/>
          <a:extLst>
            <a:ext uri="{FF2B5EF4-FFF2-40B4-BE49-F238E27FC236}">
              <a16:creationId xmlns:a16="http://schemas.microsoft.com/office/drawing/2014/main" id="{6A95680C-EC16-4676-BFE4-52A9D335185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3" name="AutoShape 10" descr="File:">
          <a:hlinkClick xmlns:r="http://schemas.openxmlformats.org/officeDocument/2006/relationships" r:id="rId10"/>
          <a:extLst>
            <a:ext uri="{FF2B5EF4-FFF2-40B4-BE49-F238E27FC236}">
              <a16:creationId xmlns:a16="http://schemas.microsoft.com/office/drawing/2014/main" id="{4ED80DFC-0922-45E9-A56D-C2F91C41EE9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4" name="AutoShape 11" descr="File:">
          <a:hlinkClick xmlns:r="http://schemas.openxmlformats.org/officeDocument/2006/relationships" r:id="rId11"/>
          <a:extLst>
            <a:ext uri="{FF2B5EF4-FFF2-40B4-BE49-F238E27FC236}">
              <a16:creationId xmlns:a16="http://schemas.microsoft.com/office/drawing/2014/main" id="{DA74A099-B74D-435E-8B83-39E817F0F26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5" name="AutoShape 12" descr="File:">
          <a:hlinkClick xmlns:r="http://schemas.openxmlformats.org/officeDocument/2006/relationships" r:id="rId12"/>
          <a:extLst>
            <a:ext uri="{FF2B5EF4-FFF2-40B4-BE49-F238E27FC236}">
              <a16:creationId xmlns:a16="http://schemas.microsoft.com/office/drawing/2014/main" id="{33909400-D4FB-4F05-8980-F3904B17FBF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96" name="AutoShape 13" descr="File:">
          <a:hlinkClick xmlns:r="http://schemas.openxmlformats.org/officeDocument/2006/relationships" r:id="rId13"/>
          <a:extLst>
            <a:ext uri="{FF2B5EF4-FFF2-40B4-BE49-F238E27FC236}">
              <a16:creationId xmlns:a16="http://schemas.microsoft.com/office/drawing/2014/main" id="{6EB9BE90-D5DF-49A6-B7F6-7F7C5576787D}"/>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7" name="AutoShape 14" descr="File:">
          <a:hlinkClick xmlns:r="http://schemas.openxmlformats.org/officeDocument/2006/relationships" r:id="rId14"/>
          <a:extLst>
            <a:ext uri="{FF2B5EF4-FFF2-40B4-BE49-F238E27FC236}">
              <a16:creationId xmlns:a16="http://schemas.microsoft.com/office/drawing/2014/main" id="{64356F2B-05A9-49C4-B708-A8EF69635A6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198" name="AutoShape 15" descr="File:">
          <a:hlinkClick xmlns:r="http://schemas.openxmlformats.org/officeDocument/2006/relationships" r:id="rId15"/>
          <a:extLst>
            <a:ext uri="{FF2B5EF4-FFF2-40B4-BE49-F238E27FC236}">
              <a16:creationId xmlns:a16="http://schemas.microsoft.com/office/drawing/2014/main" id="{5118EB61-DB0A-473E-BA3A-AC9EA4DCEF2D}"/>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199" name="AutoShape 16" descr="File:">
          <a:hlinkClick xmlns:r="http://schemas.openxmlformats.org/officeDocument/2006/relationships" r:id="rId16"/>
          <a:extLst>
            <a:ext uri="{FF2B5EF4-FFF2-40B4-BE49-F238E27FC236}">
              <a16:creationId xmlns:a16="http://schemas.microsoft.com/office/drawing/2014/main" id="{21653360-DFDA-4BAF-8600-5FEF09F67B5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0" name="AutoShape 17" descr="File:">
          <a:hlinkClick xmlns:r="http://schemas.openxmlformats.org/officeDocument/2006/relationships" r:id="rId17"/>
          <a:extLst>
            <a:ext uri="{FF2B5EF4-FFF2-40B4-BE49-F238E27FC236}">
              <a16:creationId xmlns:a16="http://schemas.microsoft.com/office/drawing/2014/main" id="{DC5B5DF3-C45C-4E82-B8E2-36B2BFE0E36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1" name="AutoShape 18" descr="File:">
          <a:hlinkClick xmlns:r="http://schemas.openxmlformats.org/officeDocument/2006/relationships" r:id="rId18"/>
          <a:extLst>
            <a:ext uri="{FF2B5EF4-FFF2-40B4-BE49-F238E27FC236}">
              <a16:creationId xmlns:a16="http://schemas.microsoft.com/office/drawing/2014/main" id="{03A5CF83-6598-4139-B94E-79EC3DC4CE6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2" name="AutoShape 19" descr="File:">
          <a:hlinkClick xmlns:r="http://schemas.openxmlformats.org/officeDocument/2006/relationships" r:id="rId19"/>
          <a:extLst>
            <a:ext uri="{FF2B5EF4-FFF2-40B4-BE49-F238E27FC236}">
              <a16:creationId xmlns:a16="http://schemas.microsoft.com/office/drawing/2014/main" id="{D621B243-7FD5-43B3-8412-12E86F47480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203" name="AutoShape 20" descr="File:">
          <a:hlinkClick xmlns:r="http://schemas.openxmlformats.org/officeDocument/2006/relationships" r:id="rId20"/>
          <a:extLst>
            <a:ext uri="{FF2B5EF4-FFF2-40B4-BE49-F238E27FC236}">
              <a16:creationId xmlns:a16="http://schemas.microsoft.com/office/drawing/2014/main" id="{90DB64FB-6A0A-4A33-8E17-4CE18FC85934}"/>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4" name="AutoShape 21" descr="File:">
          <a:hlinkClick xmlns:r="http://schemas.openxmlformats.org/officeDocument/2006/relationships" r:id="rId21"/>
          <a:extLst>
            <a:ext uri="{FF2B5EF4-FFF2-40B4-BE49-F238E27FC236}">
              <a16:creationId xmlns:a16="http://schemas.microsoft.com/office/drawing/2014/main" id="{7DC8882E-FFB9-4044-B3B6-8444B839F56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5" name="AutoShape 22" descr="File:">
          <a:hlinkClick xmlns:r="http://schemas.openxmlformats.org/officeDocument/2006/relationships" r:id="rId22"/>
          <a:extLst>
            <a:ext uri="{FF2B5EF4-FFF2-40B4-BE49-F238E27FC236}">
              <a16:creationId xmlns:a16="http://schemas.microsoft.com/office/drawing/2014/main" id="{D421F661-BE2D-4967-BA33-F24EF8E813B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6" name="AutoShape 23" descr="File:">
          <a:hlinkClick xmlns:r="http://schemas.openxmlformats.org/officeDocument/2006/relationships" r:id="rId23"/>
          <a:extLst>
            <a:ext uri="{FF2B5EF4-FFF2-40B4-BE49-F238E27FC236}">
              <a16:creationId xmlns:a16="http://schemas.microsoft.com/office/drawing/2014/main" id="{7B335432-EAB6-45C7-873F-8003E2C49BF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7" name="AutoShape 24" descr="File:">
          <a:hlinkClick xmlns:r="http://schemas.openxmlformats.org/officeDocument/2006/relationships" r:id="rId24"/>
          <a:extLst>
            <a:ext uri="{FF2B5EF4-FFF2-40B4-BE49-F238E27FC236}">
              <a16:creationId xmlns:a16="http://schemas.microsoft.com/office/drawing/2014/main" id="{9581740D-1418-4065-9249-EF9743C0247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8" name="AutoShape 25" descr="File:">
          <a:hlinkClick xmlns:r="http://schemas.openxmlformats.org/officeDocument/2006/relationships" r:id="rId25"/>
          <a:extLst>
            <a:ext uri="{FF2B5EF4-FFF2-40B4-BE49-F238E27FC236}">
              <a16:creationId xmlns:a16="http://schemas.microsoft.com/office/drawing/2014/main" id="{857DCA2E-50AA-49A0-82A2-6535AE01FEE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09" name="AutoShape 26" descr="File:">
          <a:hlinkClick xmlns:r="http://schemas.openxmlformats.org/officeDocument/2006/relationships" r:id="rId26"/>
          <a:extLst>
            <a:ext uri="{FF2B5EF4-FFF2-40B4-BE49-F238E27FC236}">
              <a16:creationId xmlns:a16="http://schemas.microsoft.com/office/drawing/2014/main" id="{99FB840F-75E5-40E6-AFC2-78946612F81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10" name="AutoShape 27" descr="File:">
          <a:hlinkClick xmlns:r="http://schemas.openxmlformats.org/officeDocument/2006/relationships" r:id="rId27"/>
          <a:extLst>
            <a:ext uri="{FF2B5EF4-FFF2-40B4-BE49-F238E27FC236}">
              <a16:creationId xmlns:a16="http://schemas.microsoft.com/office/drawing/2014/main" id="{D155F07C-FD65-42E1-8692-0D0CDF728BA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211" name="AutoShape 28" descr="File:">
          <a:hlinkClick xmlns:r="http://schemas.openxmlformats.org/officeDocument/2006/relationships" r:id="rId28"/>
          <a:extLst>
            <a:ext uri="{FF2B5EF4-FFF2-40B4-BE49-F238E27FC236}">
              <a16:creationId xmlns:a16="http://schemas.microsoft.com/office/drawing/2014/main" id="{B3712D6C-4930-419A-8F86-FC267426440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12" name="AutoShape 1" descr="File:">
          <a:hlinkClick xmlns:r="http://schemas.openxmlformats.org/officeDocument/2006/relationships" r:id="rId1"/>
          <a:extLst>
            <a:ext uri="{FF2B5EF4-FFF2-40B4-BE49-F238E27FC236}">
              <a16:creationId xmlns:a16="http://schemas.microsoft.com/office/drawing/2014/main" id="{2468A14E-8881-464C-8997-F41876418CB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13" name="AutoShape 2" descr="File:">
          <a:hlinkClick xmlns:r="http://schemas.openxmlformats.org/officeDocument/2006/relationships" r:id="rId2"/>
          <a:extLst>
            <a:ext uri="{FF2B5EF4-FFF2-40B4-BE49-F238E27FC236}">
              <a16:creationId xmlns:a16="http://schemas.microsoft.com/office/drawing/2014/main" id="{3B513035-C55F-4F0F-8191-3DC78DD1AA54}"/>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14" name="AutoShape 3" descr="File:">
          <a:hlinkClick xmlns:r="http://schemas.openxmlformats.org/officeDocument/2006/relationships" r:id="rId3"/>
          <a:extLst>
            <a:ext uri="{FF2B5EF4-FFF2-40B4-BE49-F238E27FC236}">
              <a16:creationId xmlns:a16="http://schemas.microsoft.com/office/drawing/2014/main" id="{FAE916EB-002F-4394-97BD-A5A85BAC0B4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15" name="AutoShape 4" descr="File:">
          <a:hlinkClick xmlns:r="http://schemas.openxmlformats.org/officeDocument/2006/relationships" r:id="rId4"/>
          <a:extLst>
            <a:ext uri="{FF2B5EF4-FFF2-40B4-BE49-F238E27FC236}">
              <a16:creationId xmlns:a16="http://schemas.microsoft.com/office/drawing/2014/main" id="{8F0EC342-329F-4B8D-8F47-26AF4F46C99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16" name="AutoShape 5" descr="File:">
          <a:hlinkClick xmlns:r="http://schemas.openxmlformats.org/officeDocument/2006/relationships" r:id="rId5"/>
          <a:extLst>
            <a:ext uri="{FF2B5EF4-FFF2-40B4-BE49-F238E27FC236}">
              <a16:creationId xmlns:a16="http://schemas.microsoft.com/office/drawing/2014/main" id="{443C20BE-F4EC-42C3-AF22-40007393B8A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217" name="AutoShape 6" descr="File:">
          <a:hlinkClick xmlns:r="http://schemas.openxmlformats.org/officeDocument/2006/relationships" r:id="rId6"/>
          <a:extLst>
            <a:ext uri="{FF2B5EF4-FFF2-40B4-BE49-F238E27FC236}">
              <a16:creationId xmlns:a16="http://schemas.microsoft.com/office/drawing/2014/main" id="{2CA20788-96DE-4F46-B08F-8D8581C56D5D}"/>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18" name="AutoShape 7" descr="File:">
          <a:hlinkClick xmlns:r="http://schemas.openxmlformats.org/officeDocument/2006/relationships" r:id="rId7"/>
          <a:extLst>
            <a:ext uri="{FF2B5EF4-FFF2-40B4-BE49-F238E27FC236}">
              <a16:creationId xmlns:a16="http://schemas.microsoft.com/office/drawing/2014/main" id="{6BAEF901-A05E-4EB3-B459-E9DD5494A53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19" name="AutoShape 8" descr="File:">
          <a:hlinkClick xmlns:r="http://schemas.openxmlformats.org/officeDocument/2006/relationships" r:id="rId8"/>
          <a:extLst>
            <a:ext uri="{FF2B5EF4-FFF2-40B4-BE49-F238E27FC236}">
              <a16:creationId xmlns:a16="http://schemas.microsoft.com/office/drawing/2014/main" id="{B9CA4E55-4FA4-4DE5-A7AD-DA742C53923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20" name="AutoShape 9" descr="File:">
          <a:hlinkClick xmlns:r="http://schemas.openxmlformats.org/officeDocument/2006/relationships" r:id="rId9"/>
          <a:extLst>
            <a:ext uri="{FF2B5EF4-FFF2-40B4-BE49-F238E27FC236}">
              <a16:creationId xmlns:a16="http://schemas.microsoft.com/office/drawing/2014/main" id="{93B70B0B-6BBC-47EE-8E42-83197C4E24B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21" name="AutoShape 10" descr="File:">
          <a:hlinkClick xmlns:r="http://schemas.openxmlformats.org/officeDocument/2006/relationships" r:id="rId10"/>
          <a:extLst>
            <a:ext uri="{FF2B5EF4-FFF2-40B4-BE49-F238E27FC236}">
              <a16:creationId xmlns:a16="http://schemas.microsoft.com/office/drawing/2014/main" id="{E6E7466A-3771-4FD5-94E0-6ABEC24FF802}"/>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22" name="AutoShape 11" descr="File:">
          <a:hlinkClick xmlns:r="http://schemas.openxmlformats.org/officeDocument/2006/relationships" r:id="rId11"/>
          <a:extLst>
            <a:ext uri="{FF2B5EF4-FFF2-40B4-BE49-F238E27FC236}">
              <a16:creationId xmlns:a16="http://schemas.microsoft.com/office/drawing/2014/main" id="{F4A1FD46-BD36-4AA8-A794-07226F17F9D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23" name="AutoShape 12" descr="File:">
          <a:hlinkClick xmlns:r="http://schemas.openxmlformats.org/officeDocument/2006/relationships" r:id="rId12"/>
          <a:extLst>
            <a:ext uri="{FF2B5EF4-FFF2-40B4-BE49-F238E27FC236}">
              <a16:creationId xmlns:a16="http://schemas.microsoft.com/office/drawing/2014/main" id="{4926522A-C480-4C4C-8A13-34B4A436701F}"/>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24" name="AutoShape 13" descr="File:">
          <a:hlinkClick xmlns:r="http://schemas.openxmlformats.org/officeDocument/2006/relationships" r:id="rId13"/>
          <a:extLst>
            <a:ext uri="{FF2B5EF4-FFF2-40B4-BE49-F238E27FC236}">
              <a16:creationId xmlns:a16="http://schemas.microsoft.com/office/drawing/2014/main" id="{BE495BAC-5E81-4DD6-80BB-1DE74B2E29C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25" name="AutoShape 14" descr="File:">
          <a:hlinkClick xmlns:r="http://schemas.openxmlformats.org/officeDocument/2006/relationships" r:id="rId14"/>
          <a:extLst>
            <a:ext uri="{FF2B5EF4-FFF2-40B4-BE49-F238E27FC236}">
              <a16:creationId xmlns:a16="http://schemas.microsoft.com/office/drawing/2014/main" id="{E87D725C-BC5F-4E78-8502-CB452F3CCC7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26" name="AutoShape 1" descr="File:">
          <a:hlinkClick xmlns:r="http://schemas.openxmlformats.org/officeDocument/2006/relationships" r:id="rId1"/>
          <a:extLst>
            <a:ext uri="{FF2B5EF4-FFF2-40B4-BE49-F238E27FC236}">
              <a16:creationId xmlns:a16="http://schemas.microsoft.com/office/drawing/2014/main" id="{AEBB6E48-170B-4A99-B994-C507720AE83F}"/>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27" name="AutoShape 2" descr="File:">
          <a:hlinkClick xmlns:r="http://schemas.openxmlformats.org/officeDocument/2006/relationships" r:id="rId2"/>
          <a:extLst>
            <a:ext uri="{FF2B5EF4-FFF2-40B4-BE49-F238E27FC236}">
              <a16:creationId xmlns:a16="http://schemas.microsoft.com/office/drawing/2014/main" id="{CCA97816-2725-4B8C-B152-DD19645FA11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28" name="AutoShape 3" descr="File:">
          <a:hlinkClick xmlns:r="http://schemas.openxmlformats.org/officeDocument/2006/relationships" r:id="rId3"/>
          <a:extLst>
            <a:ext uri="{FF2B5EF4-FFF2-40B4-BE49-F238E27FC236}">
              <a16:creationId xmlns:a16="http://schemas.microsoft.com/office/drawing/2014/main" id="{A367B2BC-9528-4587-B3A4-01599FF08C4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29" name="AutoShape 4" descr="File:">
          <a:hlinkClick xmlns:r="http://schemas.openxmlformats.org/officeDocument/2006/relationships" r:id="rId4"/>
          <a:extLst>
            <a:ext uri="{FF2B5EF4-FFF2-40B4-BE49-F238E27FC236}">
              <a16:creationId xmlns:a16="http://schemas.microsoft.com/office/drawing/2014/main" id="{BB8748DC-7A93-48F3-9818-4261A90ECCB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0" name="AutoShape 5" descr="File:">
          <a:hlinkClick xmlns:r="http://schemas.openxmlformats.org/officeDocument/2006/relationships" r:id="rId5"/>
          <a:extLst>
            <a:ext uri="{FF2B5EF4-FFF2-40B4-BE49-F238E27FC236}">
              <a16:creationId xmlns:a16="http://schemas.microsoft.com/office/drawing/2014/main" id="{16CE62FD-4293-4D70-94F8-B532017BFD0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893"/>
    <xdr:sp macro="" textlink="">
      <xdr:nvSpPr>
        <xdr:cNvPr id="231" name="AutoShape 6" descr="File:">
          <a:hlinkClick xmlns:r="http://schemas.openxmlformats.org/officeDocument/2006/relationships" r:id="rId6"/>
          <a:extLst>
            <a:ext uri="{FF2B5EF4-FFF2-40B4-BE49-F238E27FC236}">
              <a16:creationId xmlns:a16="http://schemas.microsoft.com/office/drawing/2014/main" id="{10882EF1-45F8-4FF3-BB9E-12757E850AD2}"/>
            </a:ext>
          </a:extLst>
        </xdr:cNvPr>
        <xdr:cNvSpPr>
          <a:spLocks noChangeAspect="1" noChangeArrowheads="1"/>
        </xdr:cNvSpPr>
      </xdr:nvSpPr>
      <xdr:spPr bwMode="auto">
        <a:xfrm>
          <a:off x="1457325" y="119062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32" name="AutoShape 7" descr="File:">
          <a:hlinkClick xmlns:r="http://schemas.openxmlformats.org/officeDocument/2006/relationships" r:id="rId7"/>
          <a:extLst>
            <a:ext uri="{FF2B5EF4-FFF2-40B4-BE49-F238E27FC236}">
              <a16:creationId xmlns:a16="http://schemas.microsoft.com/office/drawing/2014/main" id="{1CA81184-62DF-47F6-A43F-A6FB4445306D}"/>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33" name="AutoShape 8" descr="File:">
          <a:hlinkClick xmlns:r="http://schemas.openxmlformats.org/officeDocument/2006/relationships" r:id="rId8"/>
          <a:extLst>
            <a:ext uri="{FF2B5EF4-FFF2-40B4-BE49-F238E27FC236}">
              <a16:creationId xmlns:a16="http://schemas.microsoft.com/office/drawing/2014/main" id="{0B22CF04-4261-43B7-8E72-60FC790B1E37}"/>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4" name="AutoShape 9" descr="File:">
          <a:hlinkClick xmlns:r="http://schemas.openxmlformats.org/officeDocument/2006/relationships" r:id="rId9"/>
          <a:extLst>
            <a:ext uri="{FF2B5EF4-FFF2-40B4-BE49-F238E27FC236}">
              <a16:creationId xmlns:a16="http://schemas.microsoft.com/office/drawing/2014/main" id="{1D3C7275-A657-4C4A-BCD3-AAF76C4CFCE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5" name="AutoShape 10" descr="File:">
          <a:hlinkClick xmlns:r="http://schemas.openxmlformats.org/officeDocument/2006/relationships" r:id="rId10"/>
          <a:extLst>
            <a:ext uri="{FF2B5EF4-FFF2-40B4-BE49-F238E27FC236}">
              <a16:creationId xmlns:a16="http://schemas.microsoft.com/office/drawing/2014/main" id="{BF01C179-FCE7-494C-B1BD-9926FBB3357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6" name="AutoShape 11" descr="File:">
          <a:hlinkClick xmlns:r="http://schemas.openxmlformats.org/officeDocument/2006/relationships" r:id="rId11"/>
          <a:extLst>
            <a:ext uri="{FF2B5EF4-FFF2-40B4-BE49-F238E27FC236}">
              <a16:creationId xmlns:a16="http://schemas.microsoft.com/office/drawing/2014/main" id="{B3F787CD-0F2A-4D8E-984D-BA490B5CCF0B}"/>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7" name="AutoShape 12" descr="File:">
          <a:hlinkClick xmlns:r="http://schemas.openxmlformats.org/officeDocument/2006/relationships" r:id="rId12"/>
          <a:extLst>
            <a:ext uri="{FF2B5EF4-FFF2-40B4-BE49-F238E27FC236}">
              <a16:creationId xmlns:a16="http://schemas.microsoft.com/office/drawing/2014/main" id="{7D8E7B46-23A2-4FD3-8E22-52D919BB539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38" name="AutoShape 13" descr="File:">
          <a:hlinkClick xmlns:r="http://schemas.openxmlformats.org/officeDocument/2006/relationships" r:id="rId13"/>
          <a:extLst>
            <a:ext uri="{FF2B5EF4-FFF2-40B4-BE49-F238E27FC236}">
              <a16:creationId xmlns:a16="http://schemas.microsoft.com/office/drawing/2014/main" id="{EDA5FA20-2652-4AE9-ADC9-FC57D77644CF}"/>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39" name="AutoShape 14" descr="File:">
          <a:hlinkClick xmlns:r="http://schemas.openxmlformats.org/officeDocument/2006/relationships" r:id="rId14"/>
          <a:extLst>
            <a:ext uri="{FF2B5EF4-FFF2-40B4-BE49-F238E27FC236}">
              <a16:creationId xmlns:a16="http://schemas.microsoft.com/office/drawing/2014/main" id="{AAFA1809-7EBB-4E82-ADED-6B2A5009D07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40" name="AutoShape 15" descr="File:">
          <a:hlinkClick xmlns:r="http://schemas.openxmlformats.org/officeDocument/2006/relationships" r:id="rId15"/>
          <a:extLst>
            <a:ext uri="{FF2B5EF4-FFF2-40B4-BE49-F238E27FC236}">
              <a16:creationId xmlns:a16="http://schemas.microsoft.com/office/drawing/2014/main" id="{73982C13-D76B-451D-89FF-D34D439C42A6}"/>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1" name="AutoShape 16" descr="File:">
          <a:hlinkClick xmlns:r="http://schemas.openxmlformats.org/officeDocument/2006/relationships" r:id="rId16"/>
          <a:extLst>
            <a:ext uri="{FF2B5EF4-FFF2-40B4-BE49-F238E27FC236}">
              <a16:creationId xmlns:a16="http://schemas.microsoft.com/office/drawing/2014/main" id="{E3B5A59A-E352-47B0-B224-800FAB645B4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2" name="AutoShape 17" descr="File:">
          <a:hlinkClick xmlns:r="http://schemas.openxmlformats.org/officeDocument/2006/relationships" r:id="rId17"/>
          <a:extLst>
            <a:ext uri="{FF2B5EF4-FFF2-40B4-BE49-F238E27FC236}">
              <a16:creationId xmlns:a16="http://schemas.microsoft.com/office/drawing/2014/main" id="{017B18E1-476C-4130-9C44-3FB1ED8CE60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3" name="AutoShape 18" descr="File:">
          <a:hlinkClick xmlns:r="http://schemas.openxmlformats.org/officeDocument/2006/relationships" r:id="rId18"/>
          <a:extLst>
            <a:ext uri="{FF2B5EF4-FFF2-40B4-BE49-F238E27FC236}">
              <a16:creationId xmlns:a16="http://schemas.microsoft.com/office/drawing/2014/main" id="{0C634027-75D4-4CAB-B745-67709D5128A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4" name="AutoShape 19" descr="File:">
          <a:hlinkClick xmlns:r="http://schemas.openxmlformats.org/officeDocument/2006/relationships" r:id="rId19"/>
          <a:extLst>
            <a:ext uri="{FF2B5EF4-FFF2-40B4-BE49-F238E27FC236}">
              <a16:creationId xmlns:a16="http://schemas.microsoft.com/office/drawing/2014/main" id="{0522E166-411C-4E08-BDDE-0A967A33917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245" name="AutoShape 20" descr="File:">
          <a:hlinkClick xmlns:r="http://schemas.openxmlformats.org/officeDocument/2006/relationships" r:id="rId20"/>
          <a:extLst>
            <a:ext uri="{FF2B5EF4-FFF2-40B4-BE49-F238E27FC236}">
              <a16:creationId xmlns:a16="http://schemas.microsoft.com/office/drawing/2014/main" id="{DEE8179F-4B76-4E04-A1BA-A96A46C3BAF4}"/>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6" name="AutoShape 21" descr="File:">
          <a:hlinkClick xmlns:r="http://schemas.openxmlformats.org/officeDocument/2006/relationships" r:id="rId21"/>
          <a:extLst>
            <a:ext uri="{FF2B5EF4-FFF2-40B4-BE49-F238E27FC236}">
              <a16:creationId xmlns:a16="http://schemas.microsoft.com/office/drawing/2014/main" id="{77612C04-B793-41AE-8861-29D9CAA2E09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7" name="AutoShape 22" descr="File:">
          <a:hlinkClick xmlns:r="http://schemas.openxmlformats.org/officeDocument/2006/relationships" r:id="rId22"/>
          <a:extLst>
            <a:ext uri="{FF2B5EF4-FFF2-40B4-BE49-F238E27FC236}">
              <a16:creationId xmlns:a16="http://schemas.microsoft.com/office/drawing/2014/main" id="{7C45602E-6037-419F-AD53-67EF84B8E5B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8" name="AutoShape 23" descr="File:">
          <a:hlinkClick xmlns:r="http://schemas.openxmlformats.org/officeDocument/2006/relationships" r:id="rId23"/>
          <a:extLst>
            <a:ext uri="{FF2B5EF4-FFF2-40B4-BE49-F238E27FC236}">
              <a16:creationId xmlns:a16="http://schemas.microsoft.com/office/drawing/2014/main" id="{75EDB4C2-5613-48A5-81C0-602062592D8F}"/>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49" name="AutoShape 24" descr="File:">
          <a:hlinkClick xmlns:r="http://schemas.openxmlformats.org/officeDocument/2006/relationships" r:id="rId24"/>
          <a:extLst>
            <a:ext uri="{FF2B5EF4-FFF2-40B4-BE49-F238E27FC236}">
              <a16:creationId xmlns:a16="http://schemas.microsoft.com/office/drawing/2014/main" id="{73267430-F6B6-4817-A425-ED793338F58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50" name="AutoShape 25" descr="File:">
          <a:hlinkClick xmlns:r="http://schemas.openxmlformats.org/officeDocument/2006/relationships" r:id="rId25"/>
          <a:extLst>
            <a:ext uri="{FF2B5EF4-FFF2-40B4-BE49-F238E27FC236}">
              <a16:creationId xmlns:a16="http://schemas.microsoft.com/office/drawing/2014/main" id="{E24F20A3-FBDD-4BDF-B603-34768D32AF2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51" name="AutoShape 26" descr="File:">
          <a:hlinkClick xmlns:r="http://schemas.openxmlformats.org/officeDocument/2006/relationships" r:id="rId26"/>
          <a:extLst>
            <a:ext uri="{FF2B5EF4-FFF2-40B4-BE49-F238E27FC236}">
              <a16:creationId xmlns:a16="http://schemas.microsoft.com/office/drawing/2014/main" id="{595764D0-BCFC-4465-B6C8-D795F1271EC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52" name="AutoShape 27" descr="File:">
          <a:hlinkClick xmlns:r="http://schemas.openxmlformats.org/officeDocument/2006/relationships" r:id="rId27"/>
          <a:extLst>
            <a:ext uri="{FF2B5EF4-FFF2-40B4-BE49-F238E27FC236}">
              <a16:creationId xmlns:a16="http://schemas.microsoft.com/office/drawing/2014/main" id="{DDBD6016-8A79-4B02-B750-F6C113CF2A7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253" name="AutoShape 28" descr="File:">
          <a:hlinkClick xmlns:r="http://schemas.openxmlformats.org/officeDocument/2006/relationships" r:id="rId28"/>
          <a:extLst>
            <a:ext uri="{FF2B5EF4-FFF2-40B4-BE49-F238E27FC236}">
              <a16:creationId xmlns:a16="http://schemas.microsoft.com/office/drawing/2014/main" id="{B5185088-FE54-4C77-88AF-99DA3421DD2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54" name="AutoShape 1" descr="File:">
          <a:hlinkClick xmlns:r="http://schemas.openxmlformats.org/officeDocument/2006/relationships" r:id="rId1"/>
          <a:extLst>
            <a:ext uri="{FF2B5EF4-FFF2-40B4-BE49-F238E27FC236}">
              <a16:creationId xmlns:a16="http://schemas.microsoft.com/office/drawing/2014/main" id="{A7DA87EA-08AB-4C06-8340-5C86625FD4C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55" name="AutoShape 2" descr="File:">
          <a:hlinkClick xmlns:r="http://schemas.openxmlformats.org/officeDocument/2006/relationships" r:id="rId2"/>
          <a:extLst>
            <a:ext uri="{FF2B5EF4-FFF2-40B4-BE49-F238E27FC236}">
              <a16:creationId xmlns:a16="http://schemas.microsoft.com/office/drawing/2014/main" id="{CDEA751F-2BAC-4273-9C81-02FF27BD849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56" name="AutoShape 3" descr="File:">
          <a:hlinkClick xmlns:r="http://schemas.openxmlformats.org/officeDocument/2006/relationships" r:id="rId3"/>
          <a:extLst>
            <a:ext uri="{FF2B5EF4-FFF2-40B4-BE49-F238E27FC236}">
              <a16:creationId xmlns:a16="http://schemas.microsoft.com/office/drawing/2014/main" id="{98712407-304D-41B7-AAC0-5542FAAF86C0}"/>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57" name="AutoShape 4" descr="File:">
          <a:hlinkClick xmlns:r="http://schemas.openxmlformats.org/officeDocument/2006/relationships" r:id="rId4"/>
          <a:extLst>
            <a:ext uri="{FF2B5EF4-FFF2-40B4-BE49-F238E27FC236}">
              <a16:creationId xmlns:a16="http://schemas.microsoft.com/office/drawing/2014/main" id="{530C4A37-8A02-4B0B-9D94-1EC34CBECD54}"/>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58" name="AutoShape 5" descr="File:">
          <a:hlinkClick xmlns:r="http://schemas.openxmlformats.org/officeDocument/2006/relationships" r:id="rId5"/>
          <a:extLst>
            <a:ext uri="{FF2B5EF4-FFF2-40B4-BE49-F238E27FC236}">
              <a16:creationId xmlns:a16="http://schemas.microsoft.com/office/drawing/2014/main" id="{4BFD75DC-1905-4BC4-B6A7-E8C01400A2B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259" name="AutoShape 6" descr="File:">
          <a:hlinkClick xmlns:r="http://schemas.openxmlformats.org/officeDocument/2006/relationships" r:id="rId6"/>
          <a:extLst>
            <a:ext uri="{FF2B5EF4-FFF2-40B4-BE49-F238E27FC236}">
              <a16:creationId xmlns:a16="http://schemas.microsoft.com/office/drawing/2014/main" id="{693043F0-41EA-4C6C-A2DB-E178871742EE}"/>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60" name="AutoShape 7" descr="File:">
          <a:hlinkClick xmlns:r="http://schemas.openxmlformats.org/officeDocument/2006/relationships" r:id="rId7"/>
          <a:extLst>
            <a:ext uri="{FF2B5EF4-FFF2-40B4-BE49-F238E27FC236}">
              <a16:creationId xmlns:a16="http://schemas.microsoft.com/office/drawing/2014/main" id="{37544ADF-3E52-408C-A7D2-158F98F1A02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61" name="AutoShape 8" descr="File:">
          <a:hlinkClick xmlns:r="http://schemas.openxmlformats.org/officeDocument/2006/relationships" r:id="rId8"/>
          <a:extLst>
            <a:ext uri="{FF2B5EF4-FFF2-40B4-BE49-F238E27FC236}">
              <a16:creationId xmlns:a16="http://schemas.microsoft.com/office/drawing/2014/main" id="{A55C8729-1179-4C63-9A4A-8B109481485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62" name="AutoShape 9" descr="File:">
          <a:hlinkClick xmlns:r="http://schemas.openxmlformats.org/officeDocument/2006/relationships" r:id="rId9"/>
          <a:extLst>
            <a:ext uri="{FF2B5EF4-FFF2-40B4-BE49-F238E27FC236}">
              <a16:creationId xmlns:a16="http://schemas.microsoft.com/office/drawing/2014/main" id="{DCDE5687-3610-44CC-9935-383BD3722BF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63" name="AutoShape 10" descr="File:">
          <a:hlinkClick xmlns:r="http://schemas.openxmlformats.org/officeDocument/2006/relationships" r:id="rId10"/>
          <a:extLst>
            <a:ext uri="{FF2B5EF4-FFF2-40B4-BE49-F238E27FC236}">
              <a16:creationId xmlns:a16="http://schemas.microsoft.com/office/drawing/2014/main" id="{5B7F4807-C833-47EC-B6CE-B0F0F752ABB6}"/>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64" name="AutoShape 11" descr="File:">
          <a:hlinkClick xmlns:r="http://schemas.openxmlformats.org/officeDocument/2006/relationships" r:id="rId11"/>
          <a:extLst>
            <a:ext uri="{FF2B5EF4-FFF2-40B4-BE49-F238E27FC236}">
              <a16:creationId xmlns:a16="http://schemas.microsoft.com/office/drawing/2014/main" id="{8043E98B-1316-4726-8A23-0A466C6E445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65" name="AutoShape 12" descr="File:">
          <a:hlinkClick xmlns:r="http://schemas.openxmlformats.org/officeDocument/2006/relationships" r:id="rId12"/>
          <a:extLst>
            <a:ext uri="{FF2B5EF4-FFF2-40B4-BE49-F238E27FC236}">
              <a16:creationId xmlns:a16="http://schemas.microsoft.com/office/drawing/2014/main" id="{49B32392-B580-451F-914B-2C70221C2D09}"/>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66" name="AutoShape 13" descr="File:">
          <a:hlinkClick xmlns:r="http://schemas.openxmlformats.org/officeDocument/2006/relationships" r:id="rId13"/>
          <a:extLst>
            <a:ext uri="{FF2B5EF4-FFF2-40B4-BE49-F238E27FC236}">
              <a16:creationId xmlns:a16="http://schemas.microsoft.com/office/drawing/2014/main" id="{93F4B8F4-A183-425E-92EC-0018214FB978}"/>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67" name="AutoShape 14" descr="File:">
          <a:hlinkClick xmlns:r="http://schemas.openxmlformats.org/officeDocument/2006/relationships" r:id="rId14"/>
          <a:extLst>
            <a:ext uri="{FF2B5EF4-FFF2-40B4-BE49-F238E27FC236}">
              <a16:creationId xmlns:a16="http://schemas.microsoft.com/office/drawing/2014/main" id="{9499D871-F7AA-4076-8913-DC1B0FA6E04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68" name="AutoShape 15" descr="File:">
          <a:hlinkClick xmlns:r="http://schemas.openxmlformats.org/officeDocument/2006/relationships" r:id="rId15"/>
          <a:extLst>
            <a:ext uri="{FF2B5EF4-FFF2-40B4-BE49-F238E27FC236}">
              <a16:creationId xmlns:a16="http://schemas.microsoft.com/office/drawing/2014/main" id="{AF9DA5B3-2138-47AB-A8D0-F489C7DF201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69" name="AutoShape 16" descr="File:">
          <a:hlinkClick xmlns:r="http://schemas.openxmlformats.org/officeDocument/2006/relationships" r:id="rId16"/>
          <a:extLst>
            <a:ext uri="{FF2B5EF4-FFF2-40B4-BE49-F238E27FC236}">
              <a16:creationId xmlns:a16="http://schemas.microsoft.com/office/drawing/2014/main" id="{ED7DE625-0416-45F0-9B6D-C57D8223549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70" name="AutoShape 17" descr="File:">
          <a:hlinkClick xmlns:r="http://schemas.openxmlformats.org/officeDocument/2006/relationships" r:id="rId17"/>
          <a:extLst>
            <a:ext uri="{FF2B5EF4-FFF2-40B4-BE49-F238E27FC236}">
              <a16:creationId xmlns:a16="http://schemas.microsoft.com/office/drawing/2014/main" id="{7A2224B8-3568-41E8-9E00-DC7FF5C80BB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271" name="AutoShape 18" descr="File:">
          <a:hlinkClick xmlns:r="http://schemas.openxmlformats.org/officeDocument/2006/relationships" r:id="rId18"/>
          <a:extLst>
            <a:ext uri="{FF2B5EF4-FFF2-40B4-BE49-F238E27FC236}">
              <a16:creationId xmlns:a16="http://schemas.microsoft.com/office/drawing/2014/main" id="{04553D48-113C-4A1F-B173-D858616EDBB5}"/>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72" name="AutoShape 19" descr="File:">
          <a:hlinkClick xmlns:r="http://schemas.openxmlformats.org/officeDocument/2006/relationships" r:id="rId19"/>
          <a:extLst>
            <a:ext uri="{FF2B5EF4-FFF2-40B4-BE49-F238E27FC236}">
              <a16:creationId xmlns:a16="http://schemas.microsoft.com/office/drawing/2014/main" id="{4E64F002-2D1D-4F49-A2F4-D18391ED7AF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273" name="AutoShape 20" descr="File:">
          <a:hlinkClick xmlns:r="http://schemas.openxmlformats.org/officeDocument/2006/relationships" r:id="rId20"/>
          <a:extLst>
            <a:ext uri="{FF2B5EF4-FFF2-40B4-BE49-F238E27FC236}">
              <a16:creationId xmlns:a16="http://schemas.microsoft.com/office/drawing/2014/main" id="{628ADD22-547C-4D53-B05D-0C9A5017719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274" name="AutoShape 21" descr="File:">
          <a:hlinkClick xmlns:r="http://schemas.openxmlformats.org/officeDocument/2006/relationships" r:id="rId21"/>
          <a:extLst>
            <a:ext uri="{FF2B5EF4-FFF2-40B4-BE49-F238E27FC236}">
              <a16:creationId xmlns:a16="http://schemas.microsoft.com/office/drawing/2014/main" id="{418C25DF-0A9A-4B43-8EB6-B394E15F2266}"/>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75" name="AutoShape 22" descr="File:">
          <a:hlinkClick xmlns:r="http://schemas.openxmlformats.org/officeDocument/2006/relationships" r:id="rId22"/>
          <a:extLst>
            <a:ext uri="{FF2B5EF4-FFF2-40B4-BE49-F238E27FC236}">
              <a16:creationId xmlns:a16="http://schemas.microsoft.com/office/drawing/2014/main" id="{7E620052-9E46-48AC-8BE3-8E57A469F9C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276" name="AutoShape 23" descr="File:">
          <a:hlinkClick xmlns:r="http://schemas.openxmlformats.org/officeDocument/2006/relationships" r:id="rId23"/>
          <a:extLst>
            <a:ext uri="{FF2B5EF4-FFF2-40B4-BE49-F238E27FC236}">
              <a16:creationId xmlns:a16="http://schemas.microsoft.com/office/drawing/2014/main" id="{1509CD5D-89AF-494B-9B2C-0F7B99C0EFD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77" name="AutoShape 24" descr="File:">
          <a:hlinkClick xmlns:r="http://schemas.openxmlformats.org/officeDocument/2006/relationships" r:id="rId24"/>
          <a:extLst>
            <a:ext uri="{FF2B5EF4-FFF2-40B4-BE49-F238E27FC236}">
              <a16:creationId xmlns:a16="http://schemas.microsoft.com/office/drawing/2014/main" id="{B17DDD65-2919-4D0E-89DB-ADB9985A0CD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78" name="AutoShape 25" descr="File:">
          <a:hlinkClick xmlns:r="http://schemas.openxmlformats.org/officeDocument/2006/relationships" r:id="rId25"/>
          <a:extLst>
            <a:ext uri="{FF2B5EF4-FFF2-40B4-BE49-F238E27FC236}">
              <a16:creationId xmlns:a16="http://schemas.microsoft.com/office/drawing/2014/main" id="{27953F46-12E8-46FB-A499-8F1F23B02016}"/>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79" name="AutoShape 26" descr="File:">
          <a:hlinkClick xmlns:r="http://schemas.openxmlformats.org/officeDocument/2006/relationships" r:id="rId26"/>
          <a:extLst>
            <a:ext uri="{FF2B5EF4-FFF2-40B4-BE49-F238E27FC236}">
              <a16:creationId xmlns:a16="http://schemas.microsoft.com/office/drawing/2014/main" id="{BC048E3E-EA40-490B-8E51-813EE1C0BE8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280" name="AutoShape 27" descr="File:">
          <a:hlinkClick xmlns:r="http://schemas.openxmlformats.org/officeDocument/2006/relationships" r:id="rId27"/>
          <a:extLst>
            <a:ext uri="{FF2B5EF4-FFF2-40B4-BE49-F238E27FC236}">
              <a16:creationId xmlns:a16="http://schemas.microsoft.com/office/drawing/2014/main" id="{5F0E385B-C56E-4D80-B8AB-6BDCBDEDFCC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281" name="AutoShape 28" descr="File:">
          <a:hlinkClick xmlns:r="http://schemas.openxmlformats.org/officeDocument/2006/relationships" r:id="rId28"/>
          <a:extLst>
            <a:ext uri="{FF2B5EF4-FFF2-40B4-BE49-F238E27FC236}">
              <a16:creationId xmlns:a16="http://schemas.microsoft.com/office/drawing/2014/main" id="{46B96D6D-28E9-4DC8-9FCC-31A0F925F5B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2" name="AutoShape 1" descr="File:">
          <a:hlinkClick xmlns:r="http://schemas.openxmlformats.org/officeDocument/2006/relationships" r:id="rId1"/>
          <a:extLst>
            <a:ext uri="{FF2B5EF4-FFF2-40B4-BE49-F238E27FC236}">
              <a16:creationId xmlns:a16="http://schemas.microsoft.com/office/drawing/2014/main" id="{C3560AC7-5911-4D5A-B866-BD7174BC80B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3" name="AutoShape 2" descr="File:">
          <a:hlinkClick xmlns:r="http://schemas.openxmlformats.org/officeDocument/2006/relationships" r:id="rId2"/>
          <a:extLst>
            <a:ext uri="{FF2B5EF4-FFF2-40B4-BE49-F238E27FC236}">
              <a16:creationId xmlns:a16="http://schemas.microsoft.com/office/drawing/2014/main" id="{130D662B-33E4-493B-9336-5E74EED57C7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4" name="AutoShape 3" descr="File:">
          <a:hlinkClick xmlns:r="http://schemas.openxmlformats.org/officeDocument/2006/relationships" r:id="rId3"/>
          <a:extLst>
            <a:ext uri="{FF2B5EF4-FFF2-40B4-BE49-F238E27FC236}">
              <a16:creationId xmlns:a16="http://schemas.microsoft.com/office/drawing/2014/main" id="{FBA01927-CCCF-44E8-96F4-5FE4961CA6E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5" name="AutoShape 4" descr="File:">
          <a:hlinkClick xmlns:r="http://schemas.openxmlformats.org/officeDocument/2006/relationships" r:id="rId4"/>
          <a:extLst>
            <a:ext uri="{FF2B5EF4-FFF2-40B4-BE49-F238E27FC236}">
              <a16:creationId xmlns:a16="http://schemas.microsoft.com/office/drawing/2014/main" id="{406827D9-37E5-40A2-B9FB-DE0B50D80BF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6" name="AutoShape 5" descr="File:">
          <a:hlinkClick xmlns:r="http://schemas.openxmlformats.org/officeDocument/2006/relationships" r:id="rId5"/>
          <a:extLst>
            <a:ext uri="{FF2B5EF4-FFF2-40B4-BE49-F238E27FC236}">
              <a16:creationId xmlns:a16="http://schemas.microsoft.com/office/drawing/2014/main" id="{1F2C1C07-8A63-4C2E-A4BF-559696E8427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7" name="AutoShape 6" descr="File:">
          <a:hlinkClick xmlns:r="http://schemas.openxmlformats.org/officeDocument/2006/relationships" r:id="rId6"/>
          <a:extLst>
            <a:ext uri="{FF2B5EF4-FFF2-40B4-BE49-F238E27FC236}">
              <a16:creationId xmlns:a16="http://schemas.microsoft.com/office/drawing/2014/main" id="{25F8C4D2-F0A4-40E1-9195-12D47F46285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8" name="AutoShape 7" descr="File:">
          <a:hlinkClick xmlns:r="http://schemas.openxmlformats.org/officeDocument/2006/relationships" r:id="rId7"/>
          <a:extLst>
            <a:ext uri="{FF2B5EF4-FFF2-40B4-BE49-F238E27FC236}">
              <a16:creationId xmlns:a16="http://schemas.microsoft.com/office/drawing/2014/main" id="{EAD4B15D-0092-4DB5-AD10-D0D5BD817B1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89" name="AutoShape 8" descr="File:">
          <a:hlinkClick xmlns:r="http://schemas.openxmlformats.org/officeDocument/2006/relationships" r:id="rId8"/>
          <a:extLst>
            <a:ext uri="{FF2B5EF4-FFF2-40B4-BE49-F238E27FC236}">
              <a16:creationId xmlns:a16="http://schemas.microsoft.com/office/drawing/2014/main" id="{0E65AC1F-2E7A-434F-ABD2-8434202CFA2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0" name="AutoShape 9" descr="File:">
          <a:hlinkClick xmlns:r="http://schemas.openxmlformats.org/officeDocument/2006/relationships" r:id="rId9"/>
          <a:extLst>
            <a:ext uri="{FF2B5EF4-FFF2-40B4-BE49-F238E27FC236}">
              <a16:creationId xmlns:a16="http://schemas.microsoft.com/office/drawing/2014/main" id="{02CE4C05-8744-4164-BCD9-FFF82594F91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1" name="AutoShape 10" descr="File:">
          <a:hlinkClick xmlns:r="http://schemas.openxmlformats.org/officeDocument/2006/relationships" r:id="rId10"/>
          <a:extLst>
            <a:ext uri="{FF2B5EF4-FFF2-40B4-BE49-F238E27FC236}">
              <a16:creationId xmlns:a16="http://schemas.microsoft.com/office/drawing/2014/main" id="{44B40B3E-AF75-4478-B14F-1638CAA9EF6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2" name="AutoShape 11" descr="File:">
          <a:hlinkClick xmlns:r="http://schemas.openxmlformats.org/officeDocument/2006/relationships" r:id="rId11"/>
          <a:extLst>
            <a:ext uri="{FF2B5EF4-FFF2-40B4-BE49-F238E27FC236}">
              <a16:creationId xmlns:a16="http://schemas.microsoft.com/office/drawing/2014/main" id="{04DB9AA3-D611-43E1-9F31-B11A71880AF4}"/>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3" name="AutoShape 12" descr="File:">
          <a:hlinkClick xmlns:r="http://schemas.openxmlformats.org/officeDocument/2006/relationships" r:id="rId12"/>
          <a:extLst>
            <a:ext uri="{FF2B5EF4-FFF2-40B4-BE49-F238E27FC236}">
              <a16:creationId xmlns:a16="http://schemas.microsoft.com/office/drawing/2014/main" id="{5093FAAD-9216-4A35-9A0B-B8736826D72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4" name="AutoShape 13" descr="File:">
          <a:hlinkClick xmlns:r="http://schemas.openxmlformats.org/officeDocument/2006/relationships" r:id="rId13"/>
          <a:extLst>
            <a:ext uri="{FF2B5EF4-FFF2-40B4-BE49-F238E27FC236}">
              <a16:creationId xmlns:a16="http://schemas.microsoft.com/office/drawing/2014/main" id="{E87E27FD-EE5F-49ED-B2AF-AE1893B53F1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5" name="AutoShape 14" descr="File:">
          <a:hlinkClick xmlns:r="http://schemas.openxmlformats.org/officeDocument/2006/relationships" r:id="rId14"/>
          <a:extLst>
            <a:ext uri="{FF2B5EF4-FFF2-40B4-BE49-F238E27FC236}">
              <a16:creationId xmlns:a16="http://schemas.microsoft.com/office/drawing/2014/main" id="{5AF6D70A-4AD9-44EC-AD9F-599E6CD90D0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6" name="AutoShape 15" descr="File:">
          <a:hlinkClick xmlns:r="http://schemas.openxmlformats.org/officeDocument/2006/relationships" r:id="rId15"/>
          <a:extLst>
            <a:ext uri="{FF2B5EF4-FFF2-40B4-BE49-F238E27FC236}">
              <a16:creationId xmlns:a16="http://schemas.microsoft.com/office/drawing/2014/main" id="{8960E5DD-9AAB-4AC4-ACCA-BCC4FF018A6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7" name="AutoShape 16" descr="File:">
          <a:hlinkClick xmlns:r="http://schemas.openxmlformats.org/officeDocument/2006/relationships" r:id="rId16"/>
          <a:extLst>
            <a:ext uri="{FF2B5EF4-FFF2-40B4-BE49-F238E27FC236}">
              <a16:creationId xmlns:a16="http://schemas.microsoft.com/office/drawing/2014/main" id="{750CF1F3-A909-49EC-B570-485AFCACAFA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8" name="AutoShape 17" descr="File:">
          <a:hlinkClick xmlns:r="http://schemas.openxmlformats.org/officeDocument/2006/relationships" r:id="rId17"/>
          <a:extLst>
            <a:ext uri="{FF2B5EF4-FFF2-40B4-BE49-F238E27FC236}">
              <a16:creationId xmlns:a16="http://schemas.microsoft.com/office/drawing/2014/main" id="{58208A8C-3472-4CCF-9F24-0F3F54C0CEF0}"/>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299" name="AutoShape 18" descr="File:">
          <a:hlinkClick xmlns:r="http://schemas.openxmlformats.org/officeDocument/2006/relationships" r:id="rId18"/>
          <a:extLst>
            <a:ext uri="{FF2B5EF4-FFF2-40B4-BE49-F238E27FC236}">
              <a16:creationId xmlns:a16="http://schemas.microsoft.com/office/drawing/2014/main" id="{0858778C-E4B5-4DF1-AE8E-6FE123C6548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0" name="AutoShape 19" descr="File:">
          <a:hlinkClick xmlns:r="http://schemas.openxmlformats.org/officeDocument/2006/relationships" r:id="rId19"/>
          <a:extLst>
            <a:ext uri="{FF2B5EF4-FFF2-40B4-BE49-F238E27FC236}">
              <a16:creationId xmlns:a16="http://schemas.microsoft.com/office/drawing/2014/main" id="{5BC17755-012F-40B5-96C3-5A29428E5BA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1" name="AutoShape 20" descr="File:">
          <a:hlinkClick xmlns:r="http://schemas.openxmlformats.org/officeDocument/2006/relationships" r:id="rId20"/>
          <a:extLst>
            <a:ext uri="{FF2B5EF4-FFF2-40B4-BE49-F238E27FC236}">
              <a16:creationId xmlns:a16="http://schemas.microsoft.com/office/drawing/2014/main" id="{950CC3C7-2114-426C-A928-1CE5B7A669D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2" name="AutoShape 21" descr="File:">
          <a:hlinkClick xmlns:r="http://schemas.openxmlformats.org/officeDocument/2006/relationships" r:id="rId21"/>
          <a:extLst>
            <a:ext uri="{FF2B5EF4-FFF2-40B4-BE49-F238E27FC236}">
              <a16:creationId xmlns:a16="http://schemas.microsoft.com/office/drawing/2014/main" id="{54FCECEA-6D00-4F73-9AE5-917F37D658A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3" name="AutoShape 22" descr="File:">
          <a:hlinkClick xmlns:r="http://schemas.openxmlformats.org/officeDocument/2006/relationships" r:id="rId22"/>
          <a:extLst>
            <a:ext uri="{FF2B5EF4-FFF2-40B4-BE49-F238E27FC236}">
              <a16:creationId xmlns:a16="http://schemas.microsoft.com/office/drawing/2014/main" id="{96BCC809-B8A8-4F7C-8D05-28AA477615A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4" name="AutoShape 23" descr="File:">
          <a:hlinkClick xmlns:r="http://schemas.openxmlformats.org/officeDocument/2006/relationships" r:id="rId23"/>
          <a:extLst>
            <a:ext uri="{FF2B5EF4-FFF2-40B4-BE49-F238E27FC236}">
              <a16:creationId xmlns:a16="http://schemas.microsoft.com/office/drawing/2014/main" id="{8B0850F4-3E6E-4267-A458-317C930CD2B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5" name="AutoShape 24" descr="File:">
          <a:hlinkClick xmlns:r="http://schemas.openxmlformats.org/officeDocument/2006/relationships" r:id="rId24"/>
          <a:extLst>
            <a:ext uri="{FF2B5EF4-FFF2-40B4-BE49-F238E27FC236}">
              <a16:creationId xmlns:a16="http://schemas.microsoft.com/office/drawing/2014/main" id="{7F215F63-8BCB-45B2-8066-D848F80067B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6" name="AutoShape 25" descr="File:">
          <a:hlinkClick xmlns:r="http://schemas.openxmlformats.org/officeDocument/2006/relationships" r:id="rId25"/>
          <a:extLst>
            <a:ext uri="{FF2B5EF4-FFF2-40B4-BE49-F238E27FC236}">
              <a16:creationId xmlns:a16="http://schemas.microsoft.com/office/drawing/2014/main" id="{73559744-67E7-4CFF-AE85-6FBAD02F8E7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7" name="AutoShape 26" descr="File:">
          <a:hlinkClick xmlns:r="http://schemas.openxmlformats.org/officeDocument/2006/relationships" r:id="rId26"/>
          <a:extLst>
            <a:ext uri="{FF2B5EF4-FFF2-40B4-BE49-F238E27FC236}">
              <a16:creationId xmlns:a16="http://schemas.microsoft.com/office/drawing/2014/main" id="{90590BDB-4C62-4CD0-823B-0254D0069F6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8" name="AutoShape 27" descr="File:">
          <a:hlinkClick xmlns:r="http://schemas.openxmlformats.org/officeDocument/2006/relationships" r:id="rId27"/>
          <a:extLst>
            <a:ext uri="{FF2B5EF4-FFF2-40B4-BE49-F238E27FC236}">
              <a16:creationId xmlns:a16="http://schemas.microsoft.com/office/drawing/2014/main" id="{7E2C1A6B-DEAB-4483-9010-C1105005246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309" name="AutoShape 28" descr="File:">
          <a:hlinkClick xmlns:r="http://schemas.openxmlformats.org/officeDocument/2006/relationships" r:id="rId28"/>
          <a:extLst>
            <a:ext uri="{FF2B5EF4-FFF2-40B4-BE49-F238E27FC236}">
              <a16:creationId xmlns:a16="http://schemas.microsoft.com/office/drawing/2014/main" id="{50EFE89A-C4DD-4F80-8C8B-67A246A66F7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10" name="AutoShape 1" descr="File:">
          <a:hlinkClick xmlns:r="http://schemas.openxmlformats.org/officeDocument/2006/relationships" r:id="rId1"/>
          <a:extLst>
            <a:ext uri="{FF2B5EF4-FFF2-40B4-BE49-F238E27FC236}">
              <a16:creationId xmlns:a16="http://schemas.microsoft.com/office/drawing/2014/main" id="{802B3E6F-AE69-4498-A722-EDB96CF1E02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11" name="AutoShape 2" descr="File:">
          <a:hlinkClick xmlns:r="http://schemas.openxmlformats.org/officeDocument/2006/relationships" r:id="rId2"/>
          <a:extLst>
            <a:ext uri="{FF2B5EF4-FFF2-40B4-BE49-F238E27FC236}">
              <a16:creationId xmlns:a16="http://schemas.microsoft.com/office/drawing/2014/main" id="{C969DD97-49FB-4BFA-9DA0-B205956343A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12" name="AutoShape 3" descr="File:">
          <a:hlinkClick xmlns:r="http://schemas.openxmlformats.org/officeDocument/2006/relationships" r:id="rId3"/>
          <a:extLst>
            <a:ext uri="{FF2B5EF4-FFF2-40B4-BE49-F238E27FC236}">
              <a16:creationId xmlns:a16="http://schemas.microsoft.com/office/drawing/2014/main" id="{5715612B-CCCB-49CF-98B0-B32E46D85BF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13" name="AutoShape 4" descr="File:">
          <a:hlinkClick xmlns:r="http://schemas.openxmlformats.org/officeDocument/2006/relationships" r:id="rId4"/>
          <a:extLst>
            <a:ext uri="{FF2B5EF4-FFF2-40B4-BE49-F238E27FC236}">
              <a16:creationId xmlns:a16="http://schemas.microsoft.com/office/drawing/2014/main" id="{C3CA410A-E86F-46E8-98C6-D348D23DE814}"/>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14" name="AutoShape 5" descr="File:">
          <a:hlinkClick xmlns:r="http://schemas.openxmlformats.org/officeDocument/2006/relationships" r:id="rId5"/>
          <a:extLst>
            <a:ext uri="{FF2B5EF4-FFF2-40B4-BE49-F238E27FC236}">
              <a16:creationId xmlns:a16="http://schemas.microsoft.com/office/drawing/2014/main" id="{7B77E292-150E-4883-8369-D24981BB5727}"/>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315" name="AutoShape 6" descr="File:">
          <a:hlinkClick xmlns:r="http://schemas.openxmlformats.org/officeDocument/2006/relationships" r:id="rId6"/>
          <a:extLst>
            <a:ext uri="{FF2B5EF4-FFF2-40B4-BE49-F238E27FC236}">
              <a16:creationId xmlns:a16="http://schemas.microsoft.com/office/drawing/2014/main" id="{5A064402-38E2-47AE-8971-AFD4F659BCBE}"/>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16" name="AutoShape 7" descr="File:">
          <a:hlinkClick xmlns:r="http://schemas.openxmlformats.org/officeDocument/2006/relationships" r:id="rId7"/>
          <a:extLst>
            <a:ext uri="{FF2B5EF4-FFF2-40B4-BE49-F238E27FC236}">
              <a16:creationId xmlns:a16="http://schemas.microsoft.com/office/drawing/2014/main" id="{A59F5E7E-A82F-42CF-B8EB-C83A6480C8B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17" name="AutoShape 8" descr="File:">
          <a:hlinkClick xmlns:r="http://schemas.openxmlformats.org/officeDocument/2006/relationships" r:id="rId8"/>
          <a:extLst>
            <a:ext uri="{FF2B5EF4-FFF2-40B4-BE49-F238E27FC236}">
              <a16:creationId xmlns:a16="http://schemas.microsoft.com/office/drawing/2014/main" id="{B4442CC2-A9BE-4995-BB2A-AB57B8D1D28D}"/>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18" name="AutoShape 9" descr="File:">
          <a:hlinkClick xmlns:r="http://schemas.openxmlformats.org/officeDocument/2006/relationships" r:id="rId9"/>
          <a:extLst>
            <a:ext uri="{FF2B5EF4-FFF2-40B4-BE49-F238E27FC236}">
              <a16:creationId xmlns:a16="http://schemas.microsoft.com/office/drawing/2014/main" id="{E1D5CC14-7CBC-414C-BCDA-C9A331A359A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19" name="AutoShape 10" descr="File:">
          <a:hlinkClick xmlns:r="http://schemas.openxmlformats.org/officeDocument/2006/relationships" r:id="rId10"/>
          <a:extLst>
            <a:ext uri="{FF2B5EF4-FFF2-40B4-BE49-F238E27FC236}">
              <a16:creationId xmlns:a16="http://schemas.microsoft.com/office/drawing/2014/main" id="{967CD954-312C-450D-B839-F2F6B7CAA27C}"/>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0" name="AutoShape 11" descr="File:">
          <a:hlinkClick xmlns:r="http://schemas.openxmlformats.org/officeDocument/2006/relationships" r:id="rId11"/>
          <a:extLst>
            <a:ext uri="{FF2B5EF4-FFF2-40B4-BE49-F238E27FC236}">
              <a16:creationId xmlns:a16="http://schemas.microsoft.com/office/drawing/2014/main" id="{B4725603-CF60-4AF4-9895-181FEB0D48F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21" name="AutoShape 12" descr="File:">
          <a:hlinkClick xmlns:r="http://schemas.openxmlformats.org/officeDocument/2006/relationships" r:id="rId12"/>
          <a:extLst>
            <a:ext uri="{FF2B5EF4-FFF2-40B4-BE49-F238E27FC236}">
              <a16:creationId xmlns:a16="http://schemas.microsoft.com/office/drawing/2014/main" id="{76EE2C8A-D496-4F63-B6BE-0F1533A90546}"/>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22" name="AutoShape 13" descr="File:">
          <a:hlinkClick xmlns:r="http://schemas.openxmlformats.org/officeDocument/2006/relationships" r:id="rId13"/>
          <a:extLst>
            <a:ext uri="{FF2B5EF4-FFF2-40B4-BE49-F238E27FC236}">
              <a16:creationId xmlns:a16="http://schemas.microsoft.com/office/drawing/2014/main" id="{3D36111F-20E1-4867-8E42-7E6D69E0D69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3" name="AutoShape 14" descr="File:">
          <a:hlinkClick xmlns:r="http://schemas.openxmlformats.org/officeDocument/2006/relationships" r:id="rId14"/>
          <a:extLst>
            <a:ext uri="{FF2B5EF4-FFF2-40B4-BE49-F238E27FC236}">
              <a16:creationId xmlns:a16="http://schemas.microsoft.com/office/drawing/2014/main" id="{87484276-B5F4-4CD9-86BB-51F99C2B4C9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24" name="AutoShape 15" descr="File:">
          <a:hlinkClick xmlns:r="http://schemas.openxmlformats.org/officeDocument/2006/relationships" r:id="rId15"/>
          <a:extLst>
            <a:ext uri="{FF2B5EF4-FFF2-40B4-BE49-F238E27FC236}">
              <a16:creationId xmlns:a16="http://schemas.microsoft.com/office/drawing/2014/main" id="{8CB15C3B-66BA-414A-9B5A-5FE572CB983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5" name="AutoShape 16" descr="File:">
          <a:hlinkClick xmlns:r="http://schemas.openxmlformats.org/officeDocument/2006/relationships" r:id="rId16"/>
          <a:extLst>
            <a:ext uri="{FF2B5EF4-FFF2-40B4-BE49-F238E27FC236}">
              <a16:creationId xmlns:a16="http://schemas.microsoft.com/office/drawing/2014/main" id="{05E20944-3452-44B0-943E-60C5F296D3B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6" name="AutoShape 17" descr="File:">
          <a:hlinkClick xmlns:r="http://schemas.openxmlformats.org/officeDocument/2006/relationships" r:id="rId17"/>
          <a:extLst>
            <a:ext uri="{FF2B5EF4-FFF2-40B4-BE49-F238E27FC236}">
              <a16:creationId xmlns:a16="http://schemas.microsoft.com/office/drawing/2014/main" id="{AD63AF1D-1E41-47E0-9403-A3EFE55E1AA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27" name="AutoShape 18" descr="File:">
          <a:hlinkClick xmlns:r="http://schemas.openxmlformats.org/officeDocument/2006/relationships" r:id="rId18"/>
          <a:extLst>
            <a:ext uri="{FF2B5EF4-FFF2-40B4-BE49-F238E27FC236}">
              <a16:creationId xmlns:a16="http://schemas.microsoft.com/office/drawing/2014/main" id="{F2104A4C-138B-4B94-B4C8-93B8232B6EC6}"/>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28" name="AutoShape 19" descr="File:">
          <a:hlinkClick xmlns:r="http://schemas.openxmlformats.org/officeDocument/2006/relationships" r:id="rId19"/>
          <a:extLst>
            <a:ext uri="{FF2B5EF4-FFF2-40B4-BE49-F238E27FC236}">
              <a16:creationId xmlns:a16="http://schemas.microsoft.com/office/drawing/2014/main" id="{FC618773-414C-4712-8FEF-65722D29DDF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29" name="AutoShape 20" descr="File:">
          <a:hlinkClick xmlns:r="http://schemas.openxmlformats.org/officeDocument/2006/relationships" r:id="rId20"/>
          <a:extLst>
            <a:ext uri="{FF2B5EF4-FFF2-40B4-BE49-F238E27FC236}">
              <a16:creationId xmlns:a16="http://schemas.microsoft.com/office/drawing/2014/main" id="{C73E2A6C-F277-458E-879F-D00E134873C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330" name="AutoShape 21" descr="File:">
          <a:hlinkClick xmlns:r="http://schemas.openxmlformats.org/officeDocument/2006/relationships" r:id="rId21"/>
          <a:extLst>
            <a:ext uri="{FF2B5EF4-FFF2-40B4-BE49-F238E27FC236}">
              <a16:creationId xmlns:a16="http://schemas.microsoft.com/office/drawing/2014/main" id="{9E140316-EA8C-4FBD-95A8-5507CF3D6F97}"/>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31" name="AutoShape 22" descr="File:">
          <a:hlinkClick xmlns:r="http://schemas.openxmlformats.org/officeDocument/2006/relationships" r:id="rId22"/>
          <a:extLst>
            <a:ext uri="{FF2B5EF4-FFF2-40B4-BE49-F238E27FC236}">
              <a16:creationId xmlns:a16="http://schemas.microsoft.com/office/drawing/2014/main" id="{9F6AC94C-5BCA-4C82-8623-9684863C70F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32" name="AutoShape 23" descr="File:">
          <a:hlinkClick xmlns:r="http://schemas.openxmlformats.org/officeDocument/2006/relationships" r:id="rId23"/>
          <a:extLst>
            <a:ext uri="{FF2B5EF4-FFF2-40B4-BE49-F238E27FC236}">
              <a16:creationId xmlns:a16="http://schemas.microsoft.com/office/drawing/2014/main" id="{49E2E604-E59E-4231-B016-22FFC2E5669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33" name="AutoShape 24" descr="File:">
          <a:hlinkClick xmlns:r="http://schemas.openxmlformats.org/officeDocument/2006/relationships" r:id="rId24"/>
          <a:extLst>
            <a:ext uri="{FF2B5EF4-FFF2-40B4-BE49-F238E27FC236}">
              <a16:creationId xmlns:a16="http://schemas.microsoft.com/office/drawing/2014/main" id="{A68C7F1E-17EF-4333-A051-633C417C6601}"/>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4" name="AutoShape 25" descr="File:">
          <a:hlinkClick xmlns:r="http://schemas.openxmlformats.org/officeDocument/2006/relationships" r:id="rId25"/>
          <a:extLst>
            <a:ext uri="{FF2B5EF4-FFF2-40B4-BE49-F238E27FC236}">
              <a16:creationId xmlns:a16="http://schemas.microsoft.com/office/drawing/2014/main" id="{B6953CD9-17BC-4007-BD6A-0859E4D1C819}"/>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5" name="AutoShape 26" descr="File:">
          <a:hlinkClick xmlns:r="http://schemas.openxmlformats.org/officeDocument/2006/relationships" r:id="rId26"/>
          <a:extLst>
            <a:ext uri="{FF2B5EF4-FFF2-40B4-BE49-F238E27FC236}">
              <a16:creationId xmlns:a16="http://schemas.microsoft.com/office/drawing/2014/main" id="{4576CCAA-53A1-4DC9-A9DF-7D3E686F0E5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6" name="AutoShape 27" descr="File:">
          <a:hlinkClick xmlns:r="http://schemas.openxmlformats.org/officeDocument/2006/relationships" r:id="rId27"/>
          <a:extLst>
            <a:ext uri="{FF2B5EF4-FFF2-40B4-BE49-F238E27FC236}">
              <a16:creationId xmlns:a16="http://schemas.microsoft.com/office/drawing/2014/main" id="{8F52A005-4B91-4E35-A77E-86928874FBF5}"/>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37" name="AutoShape 28" descr="File:">
          <a:hlinkClick xmlns:r="http://schemas.openxmlformats.org/officeDocument/2006/relationships" r:id="rId28"/>
          <a:extLst>
            <a:ext uri="{FF2B5EF4-FFF2-40B4-BE49-F238E27FC236}">
              <a16:creationId xmlns:a16="http://schemas.microsoft.com/office/drawing/2014/main" id="{43D99F6B-0ADA-4C5F-9E23-0A7B535C1BA7}"/>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38" name="AutoShape 1" descr="File:">
          <a:hlinkClick xmlns:r="http://schemas.openxmlformats.org/officeDocument/2006/relationships" r:id="rId1"/>
          <a:extLst>
            <a:ext uri="{FF2B5EF4-FFF2-40B4-BE49-F238E27FC236}">
              <a16:creationId xmlns:a16="http://schemas.microsoft.com/office/drawing/2014/main" id="{F1499576-7C8F-4123-8F4D-59204F7243BD}"/>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39" name="AutoShape 2" descr="File:">
          <a:hlinkClick xmlns:r="http://schemas.openxmlformats.org/officeDocument/2006/relationships" r:id="rId2"/>
          <a:extLst>
            <a:ext uri="{FF2B5EF4-FFF2-40B4-BE49-F238E27FC236}">
              <a16:creationId xmlns:a16="http://schemas.microsoft.com/office/drawing/2014/main" id="{2382BEFC-5EF8-45DB-8D12-053BD89E3C8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40" name="AutoShape 3" descr="File:">
          <a:hlinkClick xmlns:r="http://schemas.openxmlformats.org/officeDocument/2006/relationships" r:id="rId3"/>
          <a:extLst>
            <a:ext uri="{FF2B5EF4-FFF2-40B4-BE49-F238E27FC236}">
              <a16:creationId xmlns:a16="http://schemas.microsoft.com/office/drawing/2014/main" id="{743CD8A5-D226-4371-8BF8-57DCCCE3E2EC}"/>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41" name="AutoShape 4" descr="File:">
          <a:hlinkClick xmlns:r="http://schemas.openxmlformats.org/officeDocument/2006/relationships" r:id="rId4"/>
          <a:extLst>
            <a:ext uri="{FF2B5EF4-FFF2-40B4-BE49-F238E27FC236}">
              <a16:creationId xmlns:a16="http://schemas.microsoft.com/office/drawing/2014/main" id="{DF3906FE-47F6-4965-9908-0DDD8E22BD1F}"/>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42" name="AutoShape 5" descr="File:">
          <a:hlinkClick xmlns:r="http://schemas.openxmlformats.org/officeDocument/2006/relationships" r:id="rId5"/>
          <a:extLst>
            <a:ext uri="{FF2B5EF4-FFF2-40B4-BE49-F238E27FC236}">
              <a16:creationId xmlns:a16="http://schemas.microsoft.com/office/drawing/2014/main" id="{B439C822-58D7-4DB7-B01C-15F0C6A1E69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343" name="AutoShape 6" descr="File:">
          <a:hlinkClick xmlns:r="http://schemas.openxmlformats.org/officeDocument/2006/relationships" r:id="rId6"/>
          <a:extLst>
            <a:ext uri="{FF2B5EF4-FFF2-40B4-BE49-F238E27FC236}">
              <a16:creationId xmlns:a16="http://schemas.microsoft.com/office/drawing/2014/main" id="{1881F0A1-DD96-41C8-8A30-1D04922967B0}"/>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44" name="AutoShape 7" descr="File:">
          <a:hlinkClick xmlns:r="http://schemas.openxmlformats.org/officeDocument/2006/relationships" r:id="rId7"/>
          <a:extLst>
            <a:ext uri="{FF2B5EF4-FFF2-40B4-BE49-F238E27FC236}">
              <a16:creationId xmlns:a16="http://schemas.microsoft.com/office/drawing/2014/main" id="{175F69E1-D0E2-4264-ABD3-A06973A9292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45" name="AutoShape 8" descr="File:">
          <a:hlinkClick xmlns:r="http://schemas.openxmlformats.org/officeDocument/2006/relationships" r:id="rId8"/>
          <a:extLst>
            <a:ext uri="{FF2B5EF4-FFF2-40B4-BE49-F238E27FC236}">
              <a16:creationId xmlns:a16="http://schemas.microsoft.com/office/drawing/2014/main" id="{3ACF2219-A568-4BBF-BC89-8FAA49EF6F21}"/>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46" name="AutoShape 9" descr="File:">
          <a:hlinkClick xmlns:r="http://schemas.openxmlformats.org/officeDocument/2006/relationships" r:id="rId9"/>
          <a:extLst>
            <a:ext uri="{FF2B5EF4-FFF2-40B4-BE49-F238E27FC236}">
              <a16:creationId xmlns:a16="http://schemas.microsoft.com/office/drawing/2014/main" id="{E3A712AF-7896-4A57-8461-572C4562764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47" name="AutoShape 10" descr="File:">
          <a:hlinkClick xmlns:r="http://schemas.openxmlformats.org/officeDocument/2006/relationships" r:id="rId10"/>
          <a:extLst>
            <a:ext uri="{FF2B5EF4-FFF2-40B4-BE49-F238E27FC236}">
              <a16:creationId xmlns:a16="http://schemas.microsoft.com/office/drawing/2014/main" id="{030675FE-CAEF-4F29-8AE7-621975738BF5}"/>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48" name="AutoShape 11" descr="File:">
          <a:hlinkClick xmlns:r="http://schemas.openxmlformats.org/officeDocument/2006/relationships" r:id="rId11"/>
          <a:extLst>
            <a:ext uri="{FF2B5EF4-FFF2-40B4-BE49-F238E27FC236}">
              <a16:creationId xmlns:a16="http://schemas.microsoft.com/office/drawing/2014/main" id="{12108DF2-1D3C-4769-9973-D32B562EA74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49" name="AutoShape 12" descr="File:">
          <a:hlinkClick xmlns:r="http://schemas.openxmlformats.org/officeDocument/2006/relationships" r:id="rId12"/>
          <a:extLst>
            <a:ext uri="{FF2B5EF4-FFF2-40B4-BE49-F238E27FC236}">
              <a16:creationId xmlns:a16="http://schemas.microsoft.com/office/drawing/2014/main" id="{9BAB56A4-ACB6-4B61-8B7F-FE2FC9FB61A5}"/>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50" name="AutoShape 13" descr="File:">
          <a:hlinkClick xmlns:r="http://schemas.openxmlformats.org/officeDocument/2006/relationships" r:id="rId13"/>
          <a:extLst>
            <a:ext uri="{FF2B5EF4-FFF2-40B4-BE49-F238E27FC236}">
              <a16:creationId xmlns:a16="http://schemas.microsoft.com/office/drawing/2014/main" id="{73C4550F-A1E2-40D3-BCE9-15777C241B98}"/>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1" name="AutoShape 14" descr="File:">
          <a:hlinkClick xmlns:r="http://schemas.openxmlformats.org/officeDocument/2006/relationships" r:id="rId14"/>
          <a:extLst>
            <a:ext uri="{FF2B5EF4-FFF2-40B4-BE49-F238E27FC236}">
              <a16:creationId xmlns:a16="http://schemas.microsoft.com/office/drawing/2014/main" id="{2F1B5663-C4EA-4D53-AABB-8E2B82805CB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52" name="AutoShape 15" descr="File:">
          <a:hlinkClick xmlns:r="http://schemas.openxmlformats.org/officeDocument/2006/relationships" r:id="rId15"/>
          <a:extLst>
            <a:ext uri="{FF2B5EF4-FFF2-40B4-BE49-F238E27FC236}">
              <a16:creationId xmlns:a16="http://schemas.microsoft.com/office/drawing/2014/main" id="{646A14A9-285D-4EC9-95BB-D6BB744297D3}"/>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3" name="AutoShape 16" descr="File:">
          <a:hlinkClick xmlns:r="http://schemas.openxmlformats.org/officeDocument/2006/relationships" r:id="rId16"/>
          <a:extLst>
            <a:ext uri="{FF2B5EF4-FFF2-40B4-BE49-F238E27FC236}">
              <a16:creationId xmlns:a16="http://schemas.microsoft.com/office/drawing/2014/main" id="{77B4C118-E809-4B22-AA4F-B1E2D89B9EA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4" name="AutoShape 17" descr="File:">
          <a:hlinkClick xmlns:r="http://schemas.openxmlformats.org/officeDocument/2006/relationships" r:id="rId17"/>
          <a:extLst>
            <a:ext uri="{FF2B5EF4-FFF2-40B4-BE49-F238E27FC236}">
              <a16:creationId xmlns:a16="http://schemas.microsoft.com/office/drawing/2014/main" id="{ADD6EE52-77DC-4AAF-8898-E7C292029A1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355" name="AutoShape 18" descr="File:">
          <a:hlinkClick xmlns:r="http://schemas.openxmlformats.org/officeDocument/2006/relationships" r:id="rId18"/>
          <a:extLst>
            <a:ext uri="{FF2B5EF4-FFF2-40B4-BE49-F238E27FC236}">
              <a16:creationId xmlns:a16="http://schemas.microsoft.com/office/drawing/2014/main" id="{04D67063-90FD-4317-A83B-622C9A3E65CE}"/>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6" name="AutoShape 19" descr="File:">
          <a:hlinkClick xmlns:r="http://schemas.openxmlformats.org/officeDocument/2006/relationships" r:id="rId19"/>
          <a:extLst>
            <a:ext uri="{FF2B5EF4-FFF2-40B4-BE49-F238E27FC236}">
              <a16:creationId xmlns:a16="http://schemas.microsoft.com/office/drawing/2014/main" id="{F861B0AF-614C-454F-AEF0-17A30E522A7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357" name="AutoShape 20" descr="File:">
          <a:hlinkClick xmlns:r="http://schemas.openxmlformats.org/officeDocument/2006/relationships" r:id="rId20"/>
          <a:extLst>
            <a:ext uri="{FF2B5EF4-FFF2-40B4-BE49-F238E27FC236}">
              <a16:creationId xmlns:a16="http://schemas.microsoft.com/office/drawing/2014/main" id="{B5DACFC7-23B8-4ED5-95A3-060424DE61B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358" name="AutoShape 21" descr="File:">
          <a:hlinkClick xmlns:r="http://schemas.openxmlformats.org/officeDocument/2006/relationships" r:id="rId21"/>
          <a:extLst>
            <a:ext uri="{FF2B5EF4-FFF2-40B4-BE49-F238E27FC236}">
              <a16:creationId xmlns:a16="http://schemas.microsoft.com/office/drawing/2014/main" id="{904B4D53-BAB8-42BC-879D-873AA35A6408}"/>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59" name="AutoShape 22" descr="File:">
          <a:hlinkClick xmlns:r="http://schemas.openxmlformats.org/officeDocument/2006/relationships" r:id="rId22"/>
          <a:extLst>
            <a:ext uri="{FF2B5EF4-FFF2-40B4-BE49-F238E27FC236}">
              <a16:creationId xmlns:a16="http://schemas.microsoft.com/office/drawing/2014/main" id="{DB010F69-AE81-45E6-9C23-F2FAC9FB360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360" name="AutoShape 23" descr="File:">
          <a:hlinkClick xmlns:r="http://schemas.openxmlformats.org/officeDocument/2006/relationships" r:id="rId23"/>
          <a:extLst>
            <a:ext uri="{FF2B5EF4-FFF2-40B4-BE49-F238E27FC236}">
              <a16:creationId xmlns:a16="http://schemas.microsoft.com/office/drawing/2014/main" id="{84BCA89C-8444-4D54-8841-BC116C5C18C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61" name="AutoShape 24" descr="File:">
          <a:hlinkClick xmlns:r="http://schemas.openxmlformats.org/officeDocument/2006/relationships" r:id="rId24"/>
          <a:extLst>
            <a:ext uri="{FF2B5EF4-FFF2-40B4-BE49-F238E27FC236}">
              <a16:creationId xmlns:a16="http://schemas.microsoft.com/office/drawing/2014/main" id="{37A3285A-51DE-4ED1-B212-202A1B909EEF}"/>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62" name="AutoShape 25" descr="File:">
          <a:hlinkClick xmlns:r="http://schemas.openxmlformats.org/officeDocument/2006/relationships" r:id="rId25"/>
          <a:extLst>
            <a:ext uri="{FF2B5EF4-FFF2-40B4-BE49-F238E27FC236}">
              <a16:creationId xmlns:a16="http://schemas.microsoft.com/office/drawing/2014/main" id="{BC1A9C27-1867-47EE-B189-F2E871D82CE7}"/>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63" name="AutoShape 26" descr="File:">
          <a:hlinkClick xmlns:r="http://schemas.openxmlformats.org/officeDocument/2006/relationships" r:id="rId26"/>
          <a:extLst>
            <a:ext uri="{FF2B5EF4-FFF2-40B4-BE49-F238E27FC236}">
              <a16:creationId xmlns:a16="http://schemas.microsoft.com/office/drawing/2014/main" id="{76FA9E18-BCB7-4C47-9FCA-D14FCDE8B4E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64" name="AutoShape 27" descr="File:">
          <a:hlinkClick xmlns:r="http://schemas.openxmlformats.org/officeDocument/2006/relationships" r:id="rId27"/>
          <a:extLst>
            <a:ext uri="{FF2B5EF4-FFF2-40B4-BE49-F238E27FC236}">
              <a16:creationId xmlns:a16="http://schemas.microsoft.com/office/drawing/2014/main" id="{482254D9-744C-4109-84B2-1827DB3C6A5D}"/>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65" name="AutoShape 28" descr="File:">
          <a:hlinkClick xmlns:r="http://schemas.openxmlformats.org/officeDocument/2006/relationships" r:id="rId28"/>
          <a:extLst>
            <a:ext uri="{FF2B5EF4-FFF2-40B4-BE49-F238E27FC236}">
              <a16:creationId xmlns:a16="http://schemas.microsoft.com/office/drawing/2014/main" id="{B6B0F0BF-CA93-455E-AA31-3CBBCCE88E5D}"/>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66" name="AutoShape 1" descr="File:">
          <a:hlinkClick xmlns:r="http://schemas.openxmlformats.org/officeDocument/2006/relationships" r:id="rId1"/>
          <a:extLst>
            <a:ext uri="{FF2B5EF4-FFF2-40B4-BE49-F238E27FC236}">
              <a16:creationId xmlns:a16="http://schemas.microsoft.com/office/drawing/2014/main" id="{839070BF-98FF-47CD-88CC-DC74CBB7C48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67" name="AutoShape 2" descr="File:">
          <a:hlinkClick xmlns:r="http://schemas.openxmlformats.org/officeDocument/2006/relationships" r:id="rId2"/>
          <a:extLst>
            <a:ext uri="{FF2B5EF4-FFF2-40B4-BE49-F238E27FC236}">
              <a16:creationId xmlns:a16="http://schemas.microsoft.com/office/drawing/2014/main" id="{93E4BBA0-C090-4420-9369-52A4837983E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68" name="AutoShape 3" descr="File:">
          <a:hlinkClick xmlns:r="http://schemas.openxmlformats.org/officeDocument/2006/relationships" r:id="rId3"/>
          <a:extLst>
            <a:ext uri="{FF2B5EF4-FFF2-40B4-BE49-F238E27FC236}">
              <a16:creationId xmlns:a16="http://schemas.microsoft.com/office/drawing/2014/main" id="{2DCE83FC-60B7-45DF-A62C-9E3161BA7DD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69" name="AutoShape 4" descr="File:">
          <a:hlinkClick xmlns:r="http://schemas.openxmlformats.org/officeDocument/2006/relationships" r:id="rId4"/>
          <a:extLst>
            <a:ext uri="{FF2B5EF4-FFF2-40B4-BE49-F238E27FC236}">
              <a16:creationId xmlns:a16="http://schemas.microsoft.com/office/drawing/2014/main" id="{EF15DB62-260A-45CF-8F83-7BE5FCE1E3C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0" name="AutoShape 5" descr="File:">
          <a:hlinkClick xmlns:r="http://schemas.openxmlformats.org/officeDocument/2006/relationships" r:id="rId5"/>
          <a:extLst>
            <a:ext uri="{FF2B5EF4-FFF2-40B4-BE49-F238E27FC236}">
              <a16:creationId xmlns:a16="http://schemas.microsoft.com/office/drawing/2014/main" id="{E94EA57A-208E-4EBA-9669-1C9FE9D1B7BD}"/>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065"/>
    <xdr:sp macro="" textlink="">
      <xdr:nvSpPr>
        <xdr:cNvPr id="371" name="AutoShape 6" descr="File:">
          <a:hlinkClick xmlns:r="http://schemas.openxmlformats.org/officeDocument/2006/relationships" r:id="rId6"/>
          <a:extLst>
            <a:ext uri="{FF2B5EF4-FFF2-40B4-BE49-F238E27FC236}">
              <a16:creationId xmlns:a16="http://schemas.microsoft.com/office/drawing/2014/main" id="{53028FB8-D029-4865-B029-F18882D800BA}"/>
            </a:ext>
          </a:extLst>
        </xdr:cNvPr>
        <xdr:cNvSpPr>
          <a:spLocks noChangeAspect="1" noChangeArrowheads="1"/>
        </xdr:cNvSpPr>
      </xdr:nvSpPr>
      <xdr:spPr bwMode="auto">
        <a:xfrm>
          <a:off x="1457325" y="1190625"/>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72" name="AutoShape 7" descr="File:">
          <a:hlinkClick xmlns:r="http://schemas.openxmlformats.org/officeDocument/2006/relationships" r:id="rId7"/>
          <a:extLst>
            <a:ext uri="{FF2B5EF4-FFF2-40B4-BE49-F238E27FC236}">
              <a16:creationId xmlns:a16="http://schemas.microsoft.com/office/drawing/2014/main" id="{8D082F6B-5F74-4F7F-B1FE-A2441530E47F}"/>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73" name="AutoShape 8" descr="File:">
          <a:hlinkClick xmlns:r="http://schemas.openxmlformats.org/officeDocument/2006/relationships" r:id="rId8"/>
          <a:extLst>
            <a:ext uri="{FF2B5EF4-FFF2-40B4-BE49-F238E27FC236}">
              <a16:creationId xmlns:a16="http://schemas.microsoft.com/office/drawing/2014/main" id="{E42DE099-1CB0-4B05-8D20-BCED2B9FE78D}"/>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4" name="AutoShape 9" descr="File:">
          <a:hlinkClick xmlns:r="http://schemas.openxmlformats.org/officeDocument/2006/relationships" r:id="rId9"/>
          <a:extLst>
            <a:ext uri="{FF2B5EF4-FFF2-40B4-BE49-F238E27FC236}">
              <a16:creationId xmlns:a16="http://schemas.microsoft.com/office/drawing/2014/main" id="{FB3E53F6-0D46-4B7E-99B8-F11A649CFDB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5" name="AutoShape 10" descr="File:">
          <a:hlinkClick xmlns:r="http://schemas.openxmlformats.org/officeDocument/2006/relationships" r:id="rId10"/>
          <a:extLst>
            <a:ext uri="{FF2B5EF4-FFF2-40B4-BE49-F238E27FC236}">
              <a16:creationId xmlns:a16="http://schemas.microsoft.com/office/drawing/2014/main" id="{7E8C3146-98F9-45BB-89CC-E34738C4C17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6" name="AutoShape 11" descr="File:">
          <a:hlinkClick xmlns:r="http://schemas.openxmlformats.org/officeDocument/2006/relationships" r:id="rId11"/>
          <a:extLst>
            <a:ext uri="{FF2B5EF4-FFF2-40B4-BE49-F238E27FC236}">
              <a16:creationId xmlns:a16="http://schemas.microsoft.com/office/drawing/2014/main" id="{2C95E15E-4304-446B-9A60-9ADCEB7B5FB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7" name="AutoShape 12" descr="File:">
          <a:hlinkClick xmlns:r="http://schemas.openxmlformats.org/officeDocument/2006/relationships" r:id="rId12"/>
          <a:extLst>
            <a:ext uri="{FF2B5EF4-FFF2-40B4-BE49-F238E27FC236}">
              <a16:creationId xmlns:a16="http://schemas.microsoft.com/office/drawing/2014/main" id="{E20D95B9-7923-4DC8-8446-83B30C24753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78" name="AutoShape 13" descr="File:">
          <a:hlinkClick xmlns:r="http://schemas.openxmlformats.org/officeDocument/2006/relationships" r:id="rId13"/>
          <a:extLst>
            <a:ext uri="{FF2B5EF4-FFF2-40B4-BE49-F238E27FC236}">
              <a16:creationId xmlns:a16="http://schemas.microsoft.com/office/drawing/2014/main" id="{439DF467-7A9A-4142-9591-F8C63BBAF6AF}"/>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79" name="AutoShape 14" descr="File:">
          <a:hlinkClick xmlns:r="http://schemas.openxmlformats.org/officeDocument/2006/relationships" r:id="rId14"/>
          <a:extLst>
            <a:ext uri="{FF2B5EF4-FFF2-40B4-BE49-F238E27FC236}">
              <a16:creationId xmlns:a16="http://schemas.microsoft.com/office/drawing/2014/main" id="{E4171ED9-91FA-42AE-B789-2A18CE492D8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80" name="AutoShape 15" descr="File:">
          <a:hlinkClick xmlns:r="http://schemas.openxmlformats.org/officeDocument/2006/relationships" r:id="rId15"/>
          <a:extLst>
            <a:ext uri="{FF2B5EF4-FFF2-40B4-BE49-F238E27FC236}">
              <a16:creationId xmlns:a16="http://schemas.microsoft.com/office/drawing/2014/main" id="{B2C81AE7-5262-44E9-B3D5-609537246252}"/>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1" name="AutoShape 16" descr="File:">
          <a:hlinkClick xmlns:r="http://schemas.openxmlformats.org/officeDocument/2006/relationships" r:id="rId16"/>
          <a:extLst>
            <a:ext uri="{FF2B5EF4-FFF2-40B4-BE49-F238E27FC236}">
              <a16:creationId xmlns:a16="http://schemas.microsoft.com/office/drawing/2014/main" id="{CA0939A9-4F13-412B-8656-7717EFFFA56D}"/>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2" name="AutoShape 17" descr="File:">
          <a:hlinkClick xmlns:r="http://schemas.openxmlformats.org/officeDocument/2006/relationships" r:id="rId17"/>
          <a:extLst>
            <a:ext uri="{FF2B5EF4-FFF2-40B4-BE49-F238E27FC236}">
              <a16:creationId xmlns:a16="http://schemas.microsoft.com/office/drawing/2014/main" id="{40BEC808-1721-40B6-977E-5E753415CB1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3" name="AutoShape 18" descr="File:">
          <a:hlinkClick xmlns:r="http://schemas.openxmlformats.org/officeDocument/2006/relationships" r:id="rId18"/>
          <a:extLst>
            <a:ext uri="{FF2B5EF4-FFF2-40B4-BE49-F238E27FC236}">
              <a16:creationId xmlns:a16="http://schemas.microsoft.com/office/drawing/2014/main" id="{6BED9DF0-A56B-4467-8611-E215D9F958C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4" name="AutoShape 19" descr="File:">
          <a:hlinkClick xmlns:r="http://schemas.openxmlformats.org/officeDocument/2006/relationships" r:id="rId19"/>
          <a:extLst>
            <a:ext uri="{FF2B5EF4-FFF2-40B4-BE49-F238E27FC236}">
              <a16:creationId xmlns:a16="http://schemas.microsoft.com/office/drawing/2014/main" id="{3270734D-E5CF-4D9F-95B5-0DF75F847E5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385" name="AutoShape 20" descr="File:">
          <a:hlinkClick xmlns:r="http://schemas.openxmlformats.org/officeDocument/2006/relationships" r:id="rId20"/>
          <a:extLst>
            <a:ext uri="{FF2B5EF4-FFF2-40B4-BE49-F238E27FC236}">
              <a16:creationId xmlns:a16="http://schemas.microsoft.com/office/drawing/2014/main" id="{88245811-365E-4917-9EEE-7B30255E59CE}"/>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6" name="AutoShape 21" descr="File:">
          <a:hlinkClick xmlns:r="http://schemas.openxmlformats.org/officeDocument/2006/relationships" r:id="rId21"/>
          <a:extLst>
            <a:ext uri="{FF2B5EF4-FFF2-40B4-BE49-F238E27FC236}">
              <a16:creationId xmlns:a16="http://schemas.microsoft.com/office/drawing/2014/main" id="{BFF06F32-A8C0-4226-BE26-560CE4B3A78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7" name="AutoShape 22" descr="File:">
          <a:hlinkClick xmlns:r="http://schemas.openxmlformats.org/officeDocument/2006/relationships" r:id="rId22"/>
          <a:extLst>
            <a:ext uri="{FF2B5EF4-FFF2-40B4-BE49-F238E27FC236}">
              <a16:creationId xmlns:a16="http://schemas.microsoft.com/office/drawing/2014/main" id="{329E81EA-8AC7-4439-A594-74BBBF761A6A}"/>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8" name="AutoShape 23" descr="File:">
          <a:hlinkClick xmlns:r="http://schemas.openxmlformats.org/officeDocument/2006/relationships" r:id="rId23"/>
          <a:extLst>
            <a:ext uri="{FF2B5EF4-FFF2-40B4-BE49-F238E27FC236}">
              <a16:creationId xmlns:a16="http://schemas.microsoft.com/office/drawing/2014/main" id="{DAF38902-472F-4886-9386-104B7C4A838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89" name="AutoShape 24" descr="File:">
          <a:hlinkClick xmlns:r="http://schemas.openxmlformats.org/officeDocument/2006/relationships" r:id="rId24"/>
          <a:extLst>
            <a:ext uri="{FF2B5EF4-FFF2-40B4-BE49-F238E27FC236}">
              <a16:creationId xmlns:a16="http://schemas.microsoft.com/office/drawing/2014/main" id="{3440F0D8-8B32-49C1-8B44-9FC3D07D7DF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90" name="AutoShape 25" descr="File:">
          <a:hlinkClick xmlns:r="http://schemas.openxmlformats.org/officeDocument/2006/relationships" r:id="rId25"/>
          <a:extLst>
            <a:ext uri="{FF2B5EF4-FFF2-40B4-BE49-F238E27FC236}">
              <a16:creationId xmlns:a16="http://schemas.microsoft.com/office/drawing/2014/main" id="{0623B20A-EC50-40AE-BF62-87C520987308}"/>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91" name="AutoShape 26" descr="File:">
          <a:hlinkClick xmlns:r="http://schemas.openxmlformats.org/officeDocument/2006/relationships" r:id="rId26"/>
          <a:extLst>
            <a:ext uri="{FF2B5EF4-FFF2-40B4-BE49-F238E27FC236}">
              <a16:creationId xmlns:a16="http://schemas.microsoft.com/office/drawing/2014/main" id="{33C852AB-8C9C-473A-8B4B-91D0AF48B035}"/>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92" name="AutoShape 27" descr="File:">
          <a:hlinkClick xmlns:r="http://schemas.openxmlformats.org/officeDocument/2006/relationships" r:id="rId27"/>
          <a:extLst>
            <a:ext uri="{FF2B5EF4-FFF2-40B4-BE49-F238E27FC236}">
              <a16:creationId xmlns:a16="http://schemas.microsoft.com/office/drawing/2014/main" id="{9DD8226B-3F81-4937-AEE4-B4F84D30C258}"/>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393" name="AutoShape 28" descr="File:">
          <a:hlinkClick xmlns:r="http://schemas.openxmlformats.org/officeDocument/2006/relationships" r:id="rId28"/>
          <a:extLst>
            <a:ext uri="{FF2B5EF4-FFF2-40B4-BE49-F238E27FC236}">
              <a16:creationId xmlns:a16="http://schemas.microsoft.com/office/drawing/2014/main" id="{0DA87CA3-030B-4A0E-A68B-18258F1FEC9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94" name="AutoShape 1" descr="File:">
          <a:hlinkClick xmlns:r="http://schemas.openxmlformats.org/officeDocument/2006/relationships" r:id="rId1"/>
          <a:extLst>
            <a:ext uri="{FF2B5EF4-FFF2-40B4-BE49-F238E27FC236}">
              <a16:creationId xmlns:a16="http://schemas.microsoft.com/office/drawing/2014/main" id="{A10287DB-9239-43D3-9933-E424F7B4B7A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95" name="AutoShape 2" descr="File:">
          <a:hlinkClick xmlns:r="http://schemas.openxmlformats.org/officeDocument/2006/relationships" r:id="rId2"/>
          <a:extLst>
            <a:ext uri="{FF2B5EF4-FFF2-40B4-BE49-F238E27FC236}">
              <a16:creationId xmlns:a16="http://schemas.microsoft.com/office/drawing/2014/main" id="{54230613-55F0-443F-A62C-87B19EDEF5B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96" name="AutoShape 3" descr="File:">
          <a:hlinkClick xmlns:r="http://schemas.openxmlformats.org/officeDocument/2006/relationships" r:id="rId3"/>
          <a:extLst>
            <a:ext uri="{FF2B5EF4-FFF2-40B4-BE49-F238E27FC236}">
              <a16:creationId xmlns:a16="http://schemas.microsoft.com/office/drawing/2014/main" id="{8FDD55CE-FAFB-40E4-8C74-2EC32EDE574F}"/>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397" name="AutoShape 4" descr="File:">
          <a:hlinkClick xmlns:r="http://schemas.openxmlformats.org/officeDocument/2006/relationships" r:id="rId4"/>
          <a:extLst>
            <a:ext uri="{FF2B5EF4-FFF2-40B4-BE49-F238E27FC236}">
              <a16:creationId xmlns:a16="http://schemas.microsoft.com/office/drawing/2014/main" id="{11033020-A2CA-473C-8938-02EFF72BEF0A}"/>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398" name="AutoShape 5" descr="File:">
          <a:hlinkClick xmlns:r="http://schemas.openxmlformats.org/officeDocument/2006/relationships" r:id="rId5"/>
          <a:extLst>
            <a:ext uri="{FF2B5EF4-FFF2-40B4-BE49-F238E27FC236}">
              <a16:creationId xmlns:a16="http://schemas.microsoft.com/office/drawing/2014/main" id="{297C2812-7457-4925-9413-308A453FF34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399" name="AutoShape 6" descr="File:">
          <a:hlinkClick xmlns:r="http://schemas.openxmlformats.org/officeDocument/2006/relationships" r:id="rId6"/>
          <a:extLst>
            <a:ext uri="{FF2B5EF4-FFF2-40B4-BE49-F238E27FC236}">
              <a16:creationId xmlns:a16="http://schemas.microsoft.com/office/drawing/2014/main" id="{0F73873F-83CC-46E5-BA10-F0AF07A43D93}"/>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00" name="AutoShape 7" descr="File:">
          <a:hlinkClick xmlns:r="http://schemas.openxmlformats.org/officeDocument/2006/relationships" r:id="rId7"/>
          <a:extLst>
            <a:ext uri="{FF2B5EF4-FFF2-40B4-BE49-F238E27FC236}">
              <a16:creationId xmlns:a16="http://schemas.microsoft.com/office/drawing/2014/main" id="{6EC15792-0BE1-474A-AC1F-0439557EF41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01" name="AutoShape 8" descr="File:">
          <a:hlinkClick xmlns:r="http://schemas.openxmlformats.org/officeDocument/2006/relationships" r:id="rId8"/>
          <a:extLst>
            <a:ext uri="{FF2B5EF4-FFF2-40B4-BE49-F238E27FC236}">
              <a16:creationId xmlns:a16="http://schemas.microsoft.com/office/drawing/2014/main" id="{3661195E-1EB7-424F-A60A-9ECD520AA90F}"/>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02" name="AutoShape 9" descr="File:">
          <a:hlinkClick xmlns:r="http://schemas.openxmlformats.org/officeDocument/2006/relationships" r:id="rId9"/>
          <a:extLst>
            <a:ext uri="{FF2B5EF4-FFF2-40B4-BE49-F238E27FC236}">
              <a16:creationId xmlns:a16="http://schemas.microsoft.com/office/drawing/2014/main" id="{2075885C-704A-4A2D-B80C-2DB92DC853B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03" name="AutoShape 10" descr="File:">
          <a:hlinkClick xmlns:r="http://schemas.openxmlformats.org/officeDocument/2006/relationships" r:id="rId10"/>
          <a:extLst>
            <a:ext uri="{FF2B5EF4-FFF2-40B4-BE49-F238E27FC236}">
              <a16:creationId xmlns:a16="http://schemas.microsoft.com/office/drawing/2014/main" id="{F4FB5445-B656-49E1-A9E0-CD15449997ED}"/>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04" name="AutoShape 11" descr="File:">
          <a:hlinkClick xmlns:r="http://schemas.openxmlformats.org/officeDocument/2006/relationships" r:id="rId11"/>
          <a:extLst>
            <a:ext uri="{FF2B5EF4-FFF2-40B4-BE49-F238E27FC236}">
              <a16:creationId xmlns:a16="http://schemas.microsoft.com/office/drawing/2014/main" id="{7CDC4EA8-0459-4499-91A4-21B04021253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05" name="AutoShape 12" descr="File:">
          <a:hlinkClick xmlns:r="http://schemas.openxmlformats.org/officeDocument/2006/relationships" r:id="rId12"/>
          <a:extLst>
            <a:ext uri="{FF2B5EF4-FFF2-40B4-BE49-F238E27FC236}">
              <a16:creationId xmlns:a16="http://schemas.microsoft.com/office/drawing/2014/main" id="{12373166-1133-4B68-85A4-D99BF72757D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06" name="AutoShape 13" descr="File:">
          <a:hlinkClick xmlns:r="http://schemas.openxmlformats.org/officeDocument/2006/relationships" r:id="rId13"/>
          <a:extLst>
            <a:ext uri="{FF2B5EF4-FFF2-40B4-BE49-F238E27FC236}">
              <a16:creationId xmlns:a16="http://schemas.microsoft.com/office/drawing/2014/main" id="{1986EDB2-F0EA-4651-9CE0-0AA80338E91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07" name="AutoShape 14" descr="File:">
          <a:hlinkClick xmlns:r="http://schemas.openxmlformats.org/officeDocument/2006/relationships" r:id="rId14"/>
          <a:extLst>
            <a:ext uri="{FF2B5EF4-FFF2-40B4-BE49-F238E27FC236}">
              <a16:creationId xmlns:a16="http://schemas.microsoft.com/office/drawing/2014/main" id="{B95A8BA2-5725-4506-A3C4-8890D5E6729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08" name="AutoShape 1" descr="File:">
          <a:hlinkClick xmlns:r="http://schemas.openxmlformats.org/officeDocument/2006/relationships" r:id="rId1"/>
          <a:extLst>
            <a:ext uri="{FF2B5EF4-FFF2-40B4-BE49-F238E27FC236}">
              <a16:creationId xmlns:a16="http://schemas.microsoft.com/office/drawing/2014/main" id="{B9FDC76F-48B8-483F-81A4-00DEBC730A11}"/>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09" name="AutoShape 2" descr="File:">
          <a:hlinkClick xmlns:r="http://schemas.openxmlformats.org/officeDocument/2006/relationships" r:id="rId2"/>
          <a:extLst>
            <a:ext uri="{FF2B5EF4-FFF2-40B4-BE49-F238E27FC236}">
              <a16:creationId xmlns:a16="http://schemas.microsoft.com/office/drawing/2014/main" id="{547D740A-D804-48B1-B3F9-7A3AF416F9E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0" name="AutoShape 3" descr="File:">
          <a:hlinkClick xmlns:r="http://schemas.openxmlformats.org/officeDocument/2006/relationships" r:id="rId3"/>
          <a:extLst>
            <a:ext uri="{FF2B5EF4-FFF2-40B4-BE49-F238E27FC236}">
              <a16:creationId xmlns:a16="http://schemas.microsoft.com/office/drawing/2014/main" id="{97B97143-1D59-4875-A017-33F09F31F65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1" name="AutoShape 4" descr="File:">
          <a:hlinkClick xmlns:r="http://schemas.openxmlformats.org/officeDocument/2006/relationships" r:id="rId4"/>
          <a:extLst>
            <a:ext uri="{FF2B5EF4-FFF2-40B4-BE49-F238E27FC236}">
              <a16:creationId xmlns:a16="http://schemas.microsoft.com/office/drawing/2014/main" id="{45BCB050-A436-4803-A83C-7A5CAD90D61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2" name="AutoShape 5" descr="File:">
          <a:hlinkClick xmlns:r="http://schemas.openxmlformats.org/officeDocument/2006/relationships" r:id="rId5"/>
          <a:extLst>
            <a:ext uri="{FF2B5EF4-FFF2-40B4-BE49-F238E27FC236}">
              <a16:creationId xmlns:a16="http://schemas.microsoft.com/office/drawing/2014/main" id="{6E1007FD-3188-4F36-AF9F-7290D01DDF3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893"/>
    <xdr:sp macro="" textlink="">
      <xdr:nvSpPr>
        <xdr:cNvPr id="413" name="AutoShape 6" descr="File:">
          <a:hlinkClick xmlns:r="http://schemas.openxmlformats.org/officeDocument/2006/relationships" r:id="rId6"/>
          <a:extLst>
            <a:ext uri="{FF2B5EF4-FFF2-40B4-BE49-F238E27FC236}">
              <a16:creationId xmlns:a16="http://schemas.microsoft.com/office/drawing/2014/main" id="{71278EB7-5EFD-4C3A-A640-FDE317C769AF}"/>
            </a:ext>
          </a:extLst>
        </xdr:cNvPr>
        <xdr:cNvSpPr>
          <a:spLocks noChangeAspect="1" noChangeArrowheads="1"/>
        </xdr:cNvSpPr>
      </xdr:nvSpPr>
      <xdr:spPr bwMode="auto">
        <a:xfrm>
          <a:off x="1457325" y="119062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14" name="AutoShape 7" descr="File:">
          <a:hlinkClick xmlns:r="http://schemas.openxmlformats.org/officeDocument/2006/relationships" r:id="rId7"/>
          <a:extLst>
            <a:ext uri="{FF2B5EF4-FFF2-40B4-BE49-F238E27FC236}">
              <a16:creationId xmlns:a16="http://schemas.microsoft.com/office/drawing/2014/main" id="{BCCDB89C-62B8-41FC-A70C-EA9C5B01F6FD}"/>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15" name="AutoShape 8" descr="File:">
          <a:hlinkClick xmlns:r="http://schemas.openxmlformats.org/officeDocument/2006/relationships" r:id="rId8"/>
          <a:extLst>
            <a:ext uri="{FF2B5EF4-FFF2-40B4-BE49-F238E27FC236}">
              <a16:creationId xmlns:a16="http://schemas.microsoft.com/office/drawing/2014/main" id="{54978E6F-D65B-46F4-9A10-15476C8BF24A}"/>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6" name="AutoShape 9" descr="File:">
          <a:hlinkClick xmlns:r="http://schemas.openxmlformats.org/officeDocument/2006/relationships" r:id="rId9"/>
          <a:extLst>
            <a:ext uri="{FF2B5EF4-FFF2-40B4-BE49-F238E27FC236}">
              <a16:creationId xmlns:a16="http://schemas.microsoft.com/office/drawing/2014/main" id="{1E8116CC-AC63-480E-A9AC-7322AB66C7D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7" name="AutoShape 10" descr="File:">
          <a:hlinkClick xmlns:r="http://schemas.openxmlformats.org/officeDocument/2006/relationships" r:id="rId10"/>
          <a:extLst>
            <a:ext uri="{FF2B5EF4-FFF2-40B4-BE49-F238E27FC236}">
              <a16:creationId xmlns:a16="http://schemas.microsoft.com/office/drawing/2014/main" id="{2AE37EFD-248B-4E43-8E0E-C97276380A0B}"/>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8" name="AutoShape 11" descr="File:">
          <a:hlinkClick xmlns:r="http://schemas.openxmlformats.org/officeDocument/2006/relationships" r:id="rId11"/>
          <a:extLst>
            <a:ext uri="{FF2B5EF4-FFF2-40B4-BE49-F238E27FC236}">
              <a16:creationId xmlns:a16="http://schemas.microsoft.com/office/drawing/2014/main" id="{F5F9BEC4-DC08-4B69-8A54-89841B414D0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19" name="AutoShape 12" descr="File:">
          <a:hlinkClick xmlns:r="http://schemas.openxmlformats.org/officeDocument/2006/relationships" r:id="rId12"/>
          <a:extLst>
            <a:ext uri="{FF2B5EF4-FFF2-40B4-BE49-F238E27FC236}">
              <a16:creationId xmlns:a16="http://schemas.microsoft.com/office/drawing/2014/main" id="{97EDDCF7-7A68-4BB1-B0FA-F0343D724C9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20" name="AutoShape 13" descr="File:">
          <a:hlinkClick xmlns:r="http://schemas.openxmlformats.org/officeDocument/2006/relationships" r:id="rId13"/>
          <a:extLst>
            <a:ext uri="{FF2B5EF4-FFF2-40B4-BE49-F238E27FC236}">
              <a16:creationId xmlns:a16="http://schemas.microsoft.com/office/drawing/2014/main" id="{A03A5236-6287-4D1D-B654-D3490B410E92}"/>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1" name="AutoShape 14" descr="File:">
          <a:hlinkClick xmlns:r="http://schemas.openxmlformats.org/officeDocument/2006/relationships" r:id="rId14"/>
          <a:extLst>
            <a:ext uri="{FF2B5EF4-FFF2-40B4-BE49-F238E27FC236}">
              <a16:creationId xmlns:a16="http://schemas.microsoft.com/office/drawing/2014/main" id="{2424DB7F-86D9-416F-9AE0-51522B3D071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22" name="AutoShape 15" descr="File:">
          <a:hlinkClick xmlns:r="http://schemas.openxmlformats.org/officeDocument/2006/relationships" r:id="rId15"/>
          <a:extLst>
            <a:ext uri="{FF2B5EF4-FFF2-40B4-BE49-F238E27FC236}">
              <a16:creationId xmlns:a16="http://schemas.microsoft.com/office/drawing/2014/main" id="{2EB5E115-C203-4B00-B3E0-A374B30CE36A}"/>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3" name="AutoShape 16" descr="File:">
          <a:hlinkClick xmlns:r="http://schemas.openxmlformats.org/officeDocument/2006/relationships" r:id="rId16"/>
          <a:extLst>
            <a:ext uri="{FF2B5EF4-FFF2-40B4-BE49-F238E27FC236}">
              <a16:creationId xmlns:a16="http://schemas.microsoft.com/office/drawing/2014/main" id="{215DA02C-93C3-46DE-AA4D-869914D6167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4" name="AutoShape 17" descr="File:">
          <a:hlinkClick xmlns:r="http://schemas.openxmlformats.org/officeDocument/2006/relationships" r:id="rId17"/>
          <a:extLst>
            <a:ext uri="{FF2B5EF4-FFF2-40B4-BE49-F238E27FC236}">
              <a16:creationId xmlns:a16="http://schemas.microsoft.com/office/drawing/2014/main" id="{4733E7BC-E9F7-4421-9D09-3903D813D4E1}"/>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5" name="AutoShape 18" descr="File:">
          <a:hlinkClick xmlns:r="http://schemas.openxmlformats.org/officeDocument/2006/relationships" r:id="rId18"/>
          <a:extLst>
            <a:ext uri="{FF2B5EF4-FFF2-40B4-BE49-F238E27FC236}">
              <a16:creationId xmlns:a16="http://schemas.microsoft.com/office/drawing/2014/main" id="{1A8B505D-AFB3-45B9-BED5-7B90893CAB4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6" name="AutoShape 19" descr="File:">
          <a:hlinkClick xmlns:r="http://schemas.openxmlformats.org/officeDocument/2006/relationships" r:id="rId19"/>
          <a:extLst>
            <a:ext uri="{FF2B5EF4-FFF2-40B4-BE49-F238E27FC236}">
              <a16:creationId xmlns:a16="http://schemas.microsoft.com/office/drawing/2014/main" id="{630740E7-5FE8-4CDF-B5CB-F0F58D578C1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427" name="AutoShape 20" descr="File:">
          <a:hlinkClick xmlns:r="http://schemas.openxmlformats.org/officeDocument/2006/relationships" r:id="rId20"/>
          <a:extLst>
            <a:ext uri="{FF2B5EF4-FFF2-40B4-BE49-F238E27FC236}">
              <a16:creationId xmlns:a16="http://schemas.microsoft.com/office/drawing/2014/main" id="{F2FBEC9B-47F6-4FC0-8793-BF15386A57BC}"/>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8" name="AutoShape 21" descr="File:">
          <a:hlinkClick xmlns:r="http://schemas.openxmlformats.org/officeDocument/2006/relationships" r:id="rId21"/>
          <a:extLst>
            <a:ext uri="{FF2B5EF4-FFF2-40B4-BE49-F238E27FC236}">
              <a16:creationId xmlns:a16="http://schemas.microsoft.com/office/drawing/2014/main" id="{A5C4DF77-1DF1-46E8-B4B6-EDC8DC1023E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29" name="AutoShape 22" descr="File:">
          <a:hlinkClick xmlns:r="http://schemas.openxmlformats.org/officeDocument/2006/relationships" r:id="rId22"/>
          <a:extLst>
            <a:ext uri="{FF2B5EF4-FFF2-40B4-BE49-F238E27FC236}">
              <a16:creationId xmlns:a16="http://schemas.microsoft.com/office/drawing/2014/main" id="{4350ABDE-A6CC-4B27-8B99-835AC6915C1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0" name="AutoShape 23" descr="File:">
          <a:hlinkClick xmlns:r="http://schemas.openxmlformats.org/officeDocument/2006/relationships" r:id="rId23"/>
          <a:extLst>
            <a:ext uri="{FF2B5EF4-FFF2-40B4-BE49-F238E27FC236}">
              <a16:creationId xmlns:a16="http://schemas.microsoft.com/office/drawing/2014/main" id="{E7DF5C93-01B5-45A7-BA13-637B9534158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1" name="AutoShape 24" descr="File:">
          <a:hlinkClick xmlns:r="http://schemas.openxmlformats.org/officeDocument/2006/relationships" r:id="rId24"/>
          <a:extLst>
            <a:ext uri="{FF2B5EF4-FFF2-40B4-BE49-F238E27FC236}">
              <a16:creationId xmlns:a16="http://schemas.microsoft.com/office/drawing/2014/main" id="{1A340465-D628-4BBC-A6D2-DDA48E7E7163}"/>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2" name="AutoShape 25" descr="File:">
          <a:hlinkClick xmlns:r="http://schemas.openxmlformats.org/officeDocument/2006/relationships" r:id="rId25"/>
          <a:extLst>
            <a:ext uri="{FF2B5EF4-FFF2-40B4-BE49-F238E27FC236}">
              <a16:creationId xmlns:a16="http://schemas.microsoft.com/office/drawing/2014/main" id="{87509A86-7BFD-475C-9902-A4582878A276}"/>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3" name="AutoShape 26" descr="File:">
          <a:hlinkClick xmlns:r="http://schemas.openxmlformats.org/officeDocument/2006/relationships" r:id="rId26"/>
          <a:extLst>
            <a:ext uri="{FF2B5EF4-FFF2-40B4-BE49-F238E27FC236}">
              <a16:creationId xmlns:a16="http://schemas.microsoft.com/office/drawing/2014/main" id="{D85E93F9-AE68-49A9-8ADD-2B67316F7A44}"/>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4" name="AutoShape 27" descr="File:">
          <a:hlinkClick xmlns:r="http://schemas.openxmlformats.org/officeDocument/2006/relationships" r:id="rId27"/>
          <a:extLst>
            <a:ext uri="{FF2B5EF4-FFF2-40B4-BE49-F238E27FC236}">
              <a16:creationId xmlns:a16="http://schemas.microsoft.com/office/drawing/2014/main" id="{3802E074-B5A1-4FE3-859F-C9F7840A9C81}"/>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435" name="AutoShape 28" descr="File:">
          <a:hlinkClick xmlns:r="http://schemas.openxmlformats.org/officeDocument/2006/relationships" r:id="rId28"/>
          <a:extLst>
            <a:ext uri="{FF2B5EF4-FFF2-40B4-BE49-F238E27FC236}">
              <a16:creationId xmlns:a16="http://schemas.microsoft.com/office/drawing/2014/main" id="{B71FEE24-91DA-4560-95ED-5F653130BE8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36" name="AutoShape 1" descr="File:">
          <a:hlinkClick xmlns:r="http://schemas.openxmlformats.org/officeDocument/2006/relationships" r:id="rId1"/>
          <a:extLst>
            <a:ext uri="{FF2B5EF4-FFF2-40B4-BE49-F238E27FC236}">
              <a16:creationId xmlns:a16="http://schemas.microsoft.com/office/drawing/2014/main" id="{607936AF-B923-4FFF-B1CF-42E6FFDDAEF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37" name="AutoShape 2" descr="File:">
          <a:hlinkClick xmlns:r="http://schemas.openxmlformats.org/officeDocument/2006/relationships" r:id="rId2"/>
          <a:extLst>
            <a:ext uri="{FF2B5EF4-FFF2-40B4-BE49-F238E27FC236}">
              <a16:creationId xmlns:a16="http://schemas.microsoft.com/office/drawing/2014/main" id="{EDC8E8C5-CDBF-40FD-9B8E-EAE6E0BB790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38" name="AutoShape 3" descr="File:">
          <a:hlinkClick xmlns:r="http://schemas.openxmlformats.org/officeDocument/2006/relationships" r:id="rId3"/>
          <a:extLst>
            <a:ext uri="{FF2B5EF4-FFF2-40B4-BE49-F238E27FC236}">
              <a16:creationId xmlns:a16="http://schemas.microsoft.com/office/drawing/2014/main" id="{1AA4E53A-62BD-411B-ABE2-B59EC74DA33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39" name="AutoShape 4" descr="File:">
          <a:hlinkClick xmlns:r="http://schemas.openxmlformats.org/officeDocument/2006/relationships" r:id="rId4"/>
          <a:extLst>
            <a:ext uri="{FF2B5EF4-FFF2-40B4-BE49-F238E27FC236}">
              <a16:creationId xmlns:a16="http://schemas.microsoft.com/office/drawing/2014/main" id="{4F486EC3-D120-419D-B04C-359DDA2A4E89}"/>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40" name="AutoShape 5" descr="File:">
          <a:hlinkClick xmlns:r="http://schemas.openxmlformats.org/officeDocument/2006/relationships" r:id="rId5"/>
          <a:extLst>
            <a:ext uri="{FF2B5EF4-FFF2-40B4-BE49-F238E27FC236}">
              <a16:creationId xmlns:a16="http://schemas.microsoft.com/office/drawing/2014/main" id="{ECAA724D-B300-41C7-8F97-CDEA981A715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441" name="AutoShape 6" descr="File:">
          <a:hlinkClick xmlns:r="http://schemas.openxmlformats.org/officeDocument/2006/relationships" r:id="rId6"/>
          <a:extLst>
            <a:ext uri="{FF2B5EF4-FFF2-40B4-BE49-F238E27FC236}">
              <a16:creationId xmlns:a16="http://schemas.microsoft.com/office/drawing/2014/main" id="{4DBD981D-ACDD-456B-8930-DB5926B3763D}"/>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42" name="AutoShape 7" descr="File:">
          <a:hlinkClick xmlns:r="http://schemas.openxmlformats.org/officeDocument/2006/relationships" r:id="rId7"/>
          <a:extLst>
            <a:ext uri="{FF2B5EF4-FFF2-40B4-BE49-F238E27FC236}">
              <a16:creationId xmlns:a16="http://schemas.microsoft.com/office/drawing/2014/main" id="{5F5C141C-E8AE-4D59-A6F1-A495713CFDA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43" name="AutoShape 8" descr="File:">
          <a:hlinkClick xmlns:r="http://schemas.openxmlformats.org/officeDocument/2006/relationships" r:id="rId8"/>
          <a:extLst>
            <a:ext uri="{FF2B5EF4-FFF2-40B4-BE49-F238E27FC236}">
              <a16:creationId xmlns:a16="http://schemas.microsoft.com/office/drawing/2014/main" id="{AAD2E5BC-717B-4722-83B4-420ADDA429E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44" name="AutoShape 9" descr="File:">
          <a:hlinkClick xmlns:r="http://schemas.openxmlformats.org/officeDocument/2006/relationships" r:id="rId9"/>
          <a:extLst>
            <a:ext uri="{FF2B5EF4-FFF2-40B4-BE49-F238E27FC236}">
              <a16:creationId xmlns:a16="http://schemas.microsoft.com/office/drawing/2014/main" id="{7DD4F49D-658F-4FFB-9F01-41925B2DB78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45" name="AutoShape 10" descr="File:">
          <a:hlinkClick xmlns:r="http://schemas.openxmlformats.org/officeDocument/2006/relationships" r:id="rId10"/>
          <a:extLst>
            <a:ext uri="{FF2B5EF4-FFF2-40B4-BE49-F238E27FC236}">
              <a16:creationId xmlns:a16="http://schemas.microsoft.com/office/drawing/2014/main" id="{58558361-8BD4-4268-9212-7523C2BBA838}"/>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46" name="AutoShape 11" descr="File:">
          <a:hlinkClick xmlns:r="http://schemas.openxmlformats.org/officeDocument/2006/relationships" r:id="rId11"/>
          <a:extLst>
            <a:ext uri="{FF2B5EF4-FFF2-40B4-BE49-F238E27FC236}">
              <a16:creationId xmlns:a16="http://schemas.microsoft.com/office/drawing/2014/main" id="{6E68ECBB-8987-4E1B-9CB7-8DB25540E19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47" name="AutoShape 12" descr="File:">
          <a:hlinkClick xmlns:r="http://schemas.openxmlformats.org/officeDocument/2006/relationships" r:id="rId12"/>
          <a:extLst>
            <a:ext uri="{FF2B5EF4-FFF2-40B4-BE49-F238E27FC236}">
              <a16:creationId xmlns:a16="http://schemas.microsoft.com/office/drawing/2014/main" id="{C4B1E870-CFB5-4C1F-BC4C-195AF0BD37C7}"/>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48" name="AutoShape 13" descr="File:">
          <a:hlinkClick xmlns:r="http://schemas.openxmlformats.org/officeDocument/2006/relationships" r:id="rId13"/>
          <a:extLst>
            <a:ext uri="{FF2B5EF4-FFF2-40B4-BE49-F238E27FC236}">
              <a16:creationId xmlns:a16="http://schemas.microsoft.com/office/drawing/2014/main" id="{82AA3A13-2A11-4392-AC75-466E2C3121C3}"/>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49" name="AutoShape 14" descr="File:">
          <a:hlinkClick xmlns:r="http://schemas.openxmlformats.org/officeDocument/2006/relationships" r:id="rId14"/>
          <a:extLst>
            <a:ext uri="{FF2B5EF4-FFF2-40B4-BE49-F238E27FC236}">
              <a16:creationId xmlns:a16="http://schemas.microsoft.com/office/drawing/2014/main" id="{73FEF548-64D1-40D0-965E-BD752FF2377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50" name="AutoShape 15" descr="File:">
          <a:hlinkClick xmlns:r="http://schemas.openxmlformats.org/officeDocument/2006/relationships" r:id="rId15"/>
          <a:extLst>
            <a:ext uri="{FF2B5EF4-FFF2-40B4-BE49-F238E27FC236}">
              <a16:creationId xmlns:a16="http://schemas.microsoft.com/office/drawing/2014/main" id="{B65E519F-4EEC-4BAF-86F0-84C86E3F5AB3}"/>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1" name="AutoShape 16" descr="File:">
          <a:hlinkClick xmlns:r="http://schemas.openxmlformats.org/officeDocument/2006/relationships" r:id="rId16"/>
          <a:extLst>
            <a:ext uri="{FF2B5EF4-FFF2-40B4-BE49-F238E27FC236}">
              <a16:creationId xmlns:a16="http://schemas.microsoft.com/office/drawing/2014/main" id="{3FDAEDC2-AB37-4C1E-BD61-9D33C017B00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2" name="AutoShape 17" descr="File:">
          <a:hlinkClick xmlns:r="http://schemas.openxmlformats.org/officeDocument/2006/relationships" r:id="rId17"/>
          <a:extLst>
            <a:ext uri="{FF2B5EF4-FFF2-40B4-BE49-F238E27FC236}">
              <a16:creationId xmlns:a16="http://schemas.microsoft.com/office/drawing/2014/main" id="{FDA4C287-1301-4464-9C8B-B924784FD29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453" name="AutoShape 18" descr="File:">
          <a:hlinkClick xmlns:r="http://schemas.openxmlformats.org/officeDocument/2006/relationships" r:id="rId18"/>
          <a:extLst>
            <a:ext uri="{FF2B5EF4-FFF2-40B4-BE49-F238E27FC236}">
              <a16:creationId xmlns:a16="http://schemas.microsoft.com/office/drawing/2014/main" id="{3102906A-D503-4FEB-8217-A403503DE021}"/>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4" name="AutoShape 19" descr="File:">
          <a:hlinkClick xmlns:r="http://schemas.openxmlformats.org/officeDocument/2006/relationships" r:id="rId19"/>
          <a:extLst>
            <a:ext uri="{FF2B5EF4-FFF2-40B4-BE49-F238E27FC236}">
              <a16:creationId xmlns:a16="http://schemas.microsoft.com/office/drawing/2014/main" id="{22303FC7-D361-424E-BD1F-31B24F79F8D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55" name="AutoShape 20" descr="File:">
          <a:hlinkClick xmlns:r="http://schemas.openxmlformats.org/officeDocument/2006/relationships" r:id="rId20"/>
          <a:extLst>
            <a:ext uri="{FF2B5EF4-FFF2-40B4-BE49-F238E27FC236}">
              <a16:creationId xmlns:a16="http://schemas.microsoft.com/office/drawing/2014/main" id="{5F686C48-E945-4956-80DE-19A6E7114F2D}"/>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456" name="AutoShape 21" descr="File:">
          <a:hlinkClick xmlns:r="http://schemas.openxmlformats.org/officeDocument/2006/relationships" r:id="rId21"/>
          <a:extLst>
            <a:ext uri="{FF2B5EF4-FFF2-40B4-BE49-F238E27FC236}">
              <a16:creationId xmlns:a16="http://schemas.microsoft.com/office/drawing/2014/main" id="{41882FDE-C08F-4968-8B99-D4E701460C50}"/>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7" name="AutoShape 22" descr="File:">
          <a:hlinkClick xmlns:r="http://schemas.openxmlformats.org/officeDocument/2006/relationships" r:id="rId22"/>
          <a:extLst>
            <a:ext uri="{FF2B5EF4-FFF2-40B4-BE49-F238E27FC236}">
              <a16:creationId xmlns:a16="http://schemas.microsoft.com/office/drawing/2014/main" id="{FEB548E5-6B01-49D8-9017-1F1D819035A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458" name="AutoShape 23" descr="File:">
          <a:hlinkClick xmlns:r="http://schemas.openxmlformats.org/officeDocument/2006/relationships" r:id="rId23"/>
          <a:extLst>
            <a:ext uri="{FF2B5EF4-FFF2-40B4-BE49-F238E27FC236}">
              <a16:creationId xmlns:a16="http://schemas.microsoft.com/office/drawing/2014/main" id="{C705D1EB-FBFA-42BC-886C-DFD7DD4047A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59" name="AutoShape 24" descr="File:">
          <a:hlinkClick xmlns:r="http://schemas.openxmlformats.org/officeDocument/2006/relationships" r:id="rId24"/>
          <a:extLst>
            <a:ext uri="{FF2B5EF4-FFF2-40B4-BE49-F238E27FC236}">
              <a16:creationId xmlns:a16="http://schemas.microsoft.com/office/drawing/2014/main" id="{5F0679B3-2CB7-4987-BC2D-42BA1F9C6A3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60" name="AutoShape 25" descr="File:">
          <a:hlinkClick xmlns:r="http://schemas.openxmlformats.org/officeDocument/2006/relationships" r:id="rId25"/>
          <a:extLst>
            <a:ext uri="{FF2B5EF4-FFF2-40B4-BE49-F238E27FC236}">
              <a16:creationId xmlns:a16="http://schemas.microsoft.com/office/drawing/2014/main" id="{A23C7496-B931-4544-A78D-95971F9C731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61" name="AutoShape 26" descr="File:">
          <a:hlinkClick xmlns:r="http://schemas.openxmlformats.org/officeDocument/2006/relationships" r:id="rId26"/>
          <a:extLst>
            <a:ext uri="{FF2B5EF4-FFF2-40B4-BE49-F238E27FC236}">
              <a16:creationId xmlns:a16="http://schemas.microsoft.com/office/drawing/2014/main" id="{0F18B669-857E-48FA-868D-737D9B865AA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62" name="AutoShape 27" descr="File:">
          <a:hlinkClick xmlns:r="http://schemas.openxmlformats.org/officeDocument/2006/relationships" r:id="rId27"/>
          <a:extLst>
            <a:ext uri="{FF2B5EF4-FFF2-40B4-BE49-F238E27FC236}">
              <a16:creationId xmlns:a16="http://schemas.microsoft.com/office/drawing/2014/main" id="{20BC5A14-3E72-4A9D-945C-071B75016BD2}"/>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63" name="AutoShape 28" descr="File:">
          <a:hlinkClick xmlns:r="http://schemas.openxmlformats.org/officeDocument/2006/relationships" r:id="rId28"/>
          <a:extLst>
            <a:ext uri="{FF2B5EF4-FFF2-40B4-BE49-F238E27FC236}">
              <a16:creationId xmlns:a16="http://schemas.microsoft.com/office/drawing/2014/main" id="{EE35DE12-81A6-4100-93D7-1E9B3717395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4" name="AutoShape 1" descr="File:">
          <a:hlinkClick xmlns:r="http://schemas.openxmlformats.org/officeDocument/2006/relationships" r:id="rId1"/>
          <a:extLst>
            <a:ext uri="{FF2B5EF4-FFF2-40B4-BE49-F238E27FC236}">
              <a16:creationId xmlns:a16="http://schemas.microsoft.com/office/drawing/2014/main" id="{075828E5-8D02-4E29-8471-6BD5C5C353B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5" name="AutoShape 2" descr="File:">
          <a:hlinkClick xmlns:r="http://schemas.openxmlformats.org/officeDocument/2006/relationships" r:id="rId2"/>
          <a:extLst>
            <a:ext uri="{FF2B5EF4-FFF2-40B4-BE49-F238E27FC236}">
              <a16:creationId xmlns:a16="http://schemas.microsoft.com/office/drawing/2014/main" id="{C277A18C-36CB-406F-9F9B-7AF34F3636E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6" name="AutoShape 3" descr="File:">
          <a:hlinkClick xmlns:r="http://schemas.openxmlformats.org/officeDocument/2006/relationships" r:id="rId3"/>
          <a:extLst>
            <a:ext uri="{FF2B5EF4-FFF2-40B4-BE49-F238E27FC236}">
              <a16:creationId xmlns:a16="http://schemas.microsoft.com/office/drawing/2014/main" id="{C224BD42-3321-43CE-B064-C0983815398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7" name="AutoShape 4" descr="File:">
          <a:hlinkClick xmlns:r="http://schemas.openxmlformats.org/officeDocument/2006/relationships" r:id="rId4"/>
          <a:extLst>
            <a:ext uri="{FF2B5EF4-FFF2-40B4-BE49-F238E27FC236}">
              <a16:creationId xmlns:a16="http://schemas.microsoft.com/office/drawing/2014/main" id="{E2C0285E-CFB1-4FA8-B566-C7F66257E8F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8" name="AutoShape 5" descr="File:">
          <a:hlinkClick xmlns:r="http://schemas.openxmlformats.org/officeDocument/2006/relationships" r:id="rId5"/>
          <a:extLst>
            <a:ext uri="{FF2B5EF4-FFF2-40B4-BE49-F238E27FC236}">
              <a16:creationId xmlns:a16="http://schemas.microsoft.com/office/drawing/2014/main" id="{9C77C60A-3C67-4821-869E-7F832D390F9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69" name="AutoShape 6" descr="File:">
          <a:hlinkClick xmlns:r="http://schemas.openxmlformats.org/officeDocument/2006/relationships" r:id="rId6"/>
          <a:extLst>
            <a:ext uri="{FF2B5EF4-FFF2-40B4-BE49-F238E27FC236}">
              <a16:creationId xmlns:a16="http://schemas.microsoft.com/office/drawing/2014/main" id="{A18EAF59-124E-4862-ADFF-60FCB6851A9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0" name="AutoShape 7" descr="File:">
          <a:hlinkClick xmlns:r="http://schemas.openxmlformats.org/officeDocument/2006/relationships" r:id="rId7"/>
          <a:extLst>
            <a:ext uri="{FF2B5EF4-FFF2-40B4-BE49-F238E27FC236}">
              <a16:creationId xmlns:a16="http://schemas.microsoft.com/office/drawing/2014/main" id="{390ED33A-95ED-4F59-B731-731433932A8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1" name="AutoShape 8" descr="File:">
          <a:hlinkClick xmlns:r="http://schemas.openxmlformats.org/officeDocument/2006/relationships" r:id="rId8"/>
          <a:extLst>
            <a:ext uri="{FF2B5EF4-FFF2-40B4-BE49-F238E27FC236}">
              <a16:creationId xmlns:a16="http://schemas.microsoft.com/office/drawing/2014/main" id="{BF59F89A-D03A-4294-9216-AD560CDEA0D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2" name="AutoShape 9" descr="File:">
          <a:hlinkClick xmlns:r="http://schemas.openxmlformats.org/officeDocument/2006/relationships" r:id="rId9"/>
          <a:extLst>
            <a:ext uri="{FF2B5EF4-FFF2-40B4-BE49-F238E27FC236}">
              <a16:creationId xmlns:a16="http://schemas.microsoft.com/office/drawing/2014/main" id="{A961F4AA-828A-4A97-BD9E-D9F7AD911AC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3" name="AutoShape 10" descr="File:">
          <a:hlinkClick xmlns:r="http://schemas.openxmlformats.org/officeDocument/2006/relationships" r:id="rId10"/>
          <a:extLst>
            <a:ext uri="{FF2B5EF4-FFF2-40B4-BE49-F238E27FC236}">
              <a16:creationId xmlns:a16="http://schemas.microsoft.com/office/drawing/2014/main" id="{D68124BC-0B20-4032-92C5-D1017BA9580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4" name="AutoShape 11" descr="File:">
          <a:hlinkClick xmlns:r="http://schemas.openxmlformats.org/officeDocument/2006/relationships" r:id="rId11"/>
          <a:extLst>
            <a:ext uri="{FF2B5EF4-FFF2-40B4-BE49-F238E27FC236}">
              <a16:creationId xmlns:a16="http://schemas.microsoft.com/office/drawing/2014/main" id="{5F1E647C-DF63-4E1B-A58D-84BB1A4AE63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5" name="AutoShape 12" descr="File:">
          <a:hlinkClick xmlns:r="http://schemas.openxmlformats.org/officeDocument/2006/relationships" r:id="rId12"/>
          <a:extLst>
            <a:ext uri="{FF2B5EF4-FFF2-40B4-BE49-F238E27FC236}">
              <a16:creationId xmlns:a16="http://schemas.microsoft.com/office/drawing/2014/main" id="{FED6189C-93B4-495A-8B10-564473436C8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6" name="AutoShape 13" descr="File:">
          <a:hlinkClick xmlns:r="http://schemas.openxmlformats.org/officeDocument/2006/relationships" r:id="rId13"/>
          <a:extLst>
            <a:ext uri="{FF2B5EF4-FFF2-40B4-BE49-F238E27FC236}">
              <a16:creationId xmlns:a16="http://schemas.microsoft.com/office/drawing/2014/main" id="{26DAA67C-7A5C-49CF-9763-9AA8020F5BF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7" name="AutoShape 14" descr="File:">
          <a:hlinkClick xmlns:r="http://schemas.openxmlformats.org/officeDocument/2006/relationships" r:id="rId14"/>
          <a:extLst>
            <a:ext uri="{FF2B5EF4-FFF2-40B4-BE49-F238E27FC236}">
              <a16:creationId xmlns:a16="http://schemas.microsoft.com/office/drawing/2014/main" id="{260060CB-6F8C-4289-A13D-422F796448A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8" name="AutoShape 15" descr="File:">
          <a:hlinkClick xmlns:r="http://schemas.openxmlformats.org/officeDocument/2006/relationships" r:id="rId15"/>
          <a:extLst>
            <a:ext uri="{FF2B5EF4-FFF2-40B4-BE49-F238E27FC236}">
              <a16:creationId xmlns:a16="http://schemas.microsoft.com/office/drawing/2014/main" id="{1D184BA0-9E0C-4DF6-A797-AD075D83F93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79" name="AutoShape 16" descr="File:">
          <a:hlinkClick xmlns:r="http://schemas.openxmlformats.org/officeDocument/2006/relationships" r:id="rId16"/>
          <a:extLst>
            <a:ext uri="{FF2B5EF4-FFF2-40B4-BE49-F238E27FC236}">
              <a16:creationId xmlns:a16="http://schemas.microsoft.com/office/drawing/2014/main" id="{40CC8C39-4DE6-4D78-BCBB-1F5749BC640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0" name="AutoShape 17" descr="File:">
          <a:hlinkClick xmlns:r="http://schemas.openxmlformats.org/officeDocument/2006/relationships" r:id="rId17"/>
          <a:extLst>
            <a:ext uri="{FF2B5EF4-FFF2-40B4-BE49-F238E27FC236}">
              <a16:creationId xmlns:a16="http://schemas.microsoft.com/office/drawing/2014/main" id="{9656F42F-B590-4D0F-AC25-66918174A98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1" name="AutoShape 18" descr="File:">
          <a:hlinkClick xmlns:r="http://schemas.openxmlformats.org/officeDocument/2006/relationships" r:id="rId18"/>
          <a:extLst>
            <a:ext uri="{FF2B5EF4-FFF2-40B4-BE49-F238E27FC236}">
              <a16:creationId xmlns:a16="http://schemas.microsoft.com/office/drawing/2014/main" id="{28931D96-1F96-4739-8536-1ED5232A69D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2" name="AutoShape 19" descr="File:">
          <a:hlinkClick xmlns:r="http://schemas.openxmlformats.org/officeDocument/2006/relationships" r:id="rId19"/>
          <a:extLst>
            <a:ext uri="{FF2B5EF4-FFF2-40B4-BE49-F238E27FC236}">
              <a16:creationId xmlns:a16="http://schemas.microsoft.com/office/drawing/2014/main" id="{80E86391-77AC-429C-910F-5B43D66D624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3" name="AutoShape 20" descr="File:">
          <a:hlinkClick xmlns:r="http://schemas.openxmlformats.org/officeDocument/2006/relationships" r:id="rId20"/>
          <a:extLst>
            <a:ext uri="{FF2B5EF4-FFF2-40B4-BE49-F238E27FC236}">
              <a16:creationId xmlns:a16="http://schemas.microsoft.com/office/drawing/2014/main" id="{714DDC68-5408-4F6A-8134-9A43EB67B6E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4" name="AutoShape 21" descr="File:">
          <a:hlinkClick xmlns:r="http://schemas.openxmlformats.org/officeDocument/2006/relationships" r:id="rId21"/>
          <a:extLst>
            <a:ext uri="{FF2B5EF4-FFF2-40B4-BE49-F238E27FC236}">
              <a16:creationId xmlns:a16="http://schemas.microsoft.com/office/drawing/2014/main" id="{701E5981-421C-4277-9F23-8C62A6D0B0F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5" name="AutoShape 22" descr="File:">
          <a:hlinkClick xmlns:r="http://schemas.openxmlformats.org/officeDocument/2006/relationships" r:id="rId22"/>
          <a:extLst>
            <a:ext uri="{FF2B5EF4-FFF2-40B4-BE49-F238E27FC236}">
              <a16:creationId xmlns:a16="http://schemas.microsoft.com/office/drawing/2014/main" id="{314615F4-1CCA-4BF0-867E-CF3A077FDA9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6" name="AutoShape 23" descr="File:">
          <a:hlinkClick xmlns:r="http://schemas.openxmlformats.org/officeDocument/2006/relationships" r:id="rId23"/>
          <a:extLst>
            <a:ext uri="{FF2B5EF4-FFF2-40B4-BE49-F238E27FC236}">
              <a16:creationId xmlns:a16="http://schemas.microsoft.com/office/drawing/2014/main" id="{C579B6B0-A5AD-404B-907B-DFA5E7E81CB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7" name="AutoShape 24" descr="File:">
          <a:hlinkClick xmlns:r="http://schemas.openxmlformats.org/officeDocument/2006/relationships" r:id="rId24"/>
          <a:extLst>
            <a:ext uri="{FF2B5EF4-FFF2-40B4-BE49-F238E27FC236}">
              <a16:creationId xmlns:a16="http://schemas.microsoft.com/office/drawing/2014/main" id="{D48A7F4D-AC4C-472C-AF24-4ED16A09916C}"/>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8" name="AutoShape 25" descr="File:">
          <a:hlinkClick xmlns:r="http://schemas.openxmlformats.org/officeDocument/2006/relationships" r:id="rId25"/>
          <a:extLst>
            <a:ext uri="{FF2B5EF4-FFF2-40B4-BE49-F238E27FC236}">
              <a16:creationId xmlns:a16="http://schemas.microsoft.com/office/drawing/2014/main" id="{66796112-90AF-4096-82B3-AC7369CA50E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89" name="AutoShape 26" descr="File:">
          <a:hlinkClick xmlns:r="http://schemas.openxmlformats.org/officeDocument/2006/relationships" r:id="rId26"/>
          <a:extLst>
            <a:ext uri="{FF2B5EF4-FFF2-40B4-BE49-F238E27FC236}">
              <a16:creationId xmlns:a16="http://schemas.microsoft.com/office/drawing/2014/main" id="{AB4C6630-24B2-459C-BD19-A925CFE4377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90" name="AutoShape 27" descr="File:">
          <a:hlinkClick xmlns:r="http://schemas.openxmlformats.org/officeDocument/2006/relationships" r:id="rId27"/>
          <a:extLst>
            <a:ext uri="{FF2B5EF4-FFF2-40B4-BE49-F238E27FC236}">
              <a16:creationId xmlns:a16="http://schemas.microsoft.com/office/drawing/2014/main" id="{35A47700-7C0E-41C7-BFF9-3DEE9DB5273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491" name="AutoShape 28" descr="File:">
          <a:hlinkClick xmlns:r="http://schemas.openxmlformats.org/officeDocument/2006/relationships" r:id="rId28"/>
          <a:extLst>
            <a:ext uri="{FF2B5EF4-FFF2-40B4-BE49-F238E27FC236}">
              <a16:creationId xmlns:a16="http://schemas.microsoft.com/office/drawing/2014/main" id="{6B9F64D3-FB13-48DB-AC11-B619B45031E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92" name="AutoShape 1" descr="File:">
          <a:hlinkClick xmlns:r="http://schemas.openxmlformats.org/officeDocument/2006/relationships" r:id="rId1"/>
          <a:extLst>
            <a:ext uri="{FF2B5EF4-FFF2-40B4-BE49-F238E27FC236}">
              <a16:creationId xmlns:a16="http://schemas.microsoft.com/office/drawing/2014/main" id="{B78BC10E-80C7-46CB-9637-4EC5C313F152}"/>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93" name="AutoShape 2" descr="File:">
          <a:hlinkClick xmlns:r="http://schemas.openxmlformats.org/officeDocument/2006/relationships" r:id="rId2"/>
          <a:extLst>
            <a:ext uri="{FF2B5EF4-FFF2-40B4-BE49-F238E27FC236}">
              <a16:creationId xmlns:a16="http://schemas.microsoft.com/office/drawing/2014/main" id="{4522FDFB-2AE2-44FF-A860-6AC9E5E495D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94" name="AutoShape 3" descr="File:">
          <a:hlinkClick xmlns:r="http://schemas.openxmlformats.org/officeDocument/2006/relationships" r:id="rId3"/>
          <a:extLst>
            <a:ext uri="{FF2B5EF4-FFF2-40B4-BE49-F238E27FC236}">
              <a16:creationId xmlns:a16="http://schemas.microsoft.com/office/drawing/2014/main" id="{01896F96-11FE-4CBE-A2EA-2CC7FCD58AE4}"/>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495" name="AutoShape 4" descr="File:">
          <a:hlinkClick xmlns:r="http://schemas.openxmlformats.org/officeDocument/2006/relationships" r:id="rId4"/>
          <a:extLst>
            <a:ext uri="{FF2B5EF4-FFF2-40B4-BE49-F238E27FC236}">
              <a16:creationId xmlns:a16="http://schemas.microsoft.com/office/drawing/2014/main" id="{472A1EEB-5DBB-4CB6-A0CF-AE57DC9934F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496" name="AutoShape 5" descr="File:">
          <a:hlinkClick xmlns:r="http://schemas.openxmlformats.org/officeDocument/2006/relationships" r:id="rId5"/>
          <a:extLst>
            <a:ext uri="{FF2B5EF4-FFF2-40B4-BE49-F238E27FC236}">
              <a16:creationId xmlns:a16="http://schemas.microsoft.com/office/drawing/2014/main" id="{2FFE329E-B51E-461D-AE5E-8C5070C8057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497" name="AutoShape 6" descr="File:">
          <a:hlinkClick xmlns:r="http://schemas.openxmlformats.org/officeDocument/2006/relationships" r:id="rId6"/>
          <a:extLst>
            <a:ext uri="{FF2B5EF4-FFF2-40B4-BE49-F238E27FC236}">
              <a16:creationId xmlns:a16="http://schemas.microsoft.com/office/drawing/2014/main" id="{7E232D0F-10BC-49C1-A25F-B3250CF73C82}"/>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98" name="AutoShape 7" descr="File:">
          <a:hlinkClick xmlns:r="http://schemas.openxmlformats.org/officeDocument/2006/relationships" r:id="rId7"/>
          <a:extLst>
            <a:ext uri="{FF2B5EF4-FFF2-40B4-BE49-F238E27FC236}">
              <a16:creationId xmlns:a16="http://schemas.microsoft.com/office/drawing/2014/main" id="{47921AF9-DBEB-443B-BDDE-8DFA9AA08DA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499" name="AutoShape 8" descr="File:">
          <a:hlinkClick xmlns:r="http://schemas.openxmlformats.org/officeDocument/2006/relationships" r:id="rId8"/>
          <a:extLst>
            <a:ext uri="{FF2B5EF4-FFF2-40B4-BE49-F238E27FC236}">
              <a16:creationId xmlns:a16="http://schemas.microsoft.com/office/drawing/2014/main" id="{97DAE745-49C8-4E94-A330-ED613130EEA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0" name="AutoShape 9" descr="File:">
          <a:hlinkClick xmlns:r="http://schemas.openxmlformats.org/officeDocument/2006/relationships" r:id="rId9"/>
          <a:extLst>
            <a:ext uri="{FF2B5EF4-FFF2-40B4-BE49-F238E27FC236}">
              <a16:creationId xmlns:a16="http://schemas.microsoft.com/office/drawing/2014/main" id="{4661CB72-8C3A-4ABF-A701-50892C7CFE2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01" name="AutoShape 10" descr="File:">
          <a:hlinkClick xmlns:r="http://schemas.openxmlformats.org/officeDocument/2006/relationships" r:id="rId10"/>
          <a:extLst>
            <a:ext uri="{FF2B5EF4-FFF2-40B4-BE49-F238E27FC236}">
              <a16:creationId xmlns:a16="http://schemas.microsoft.com/office/drawing/2014/main" id="{67D62F79-0A94-462C-B3B6-9A5B66659EA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2" name="AutoShape 11" descr="File:">
          <a:hlinkClick xmlns:r="http://schemas.openxmlformats.org/officeDocument/2006/relationships" r:id="rId11"/>
          <a:extLst>
            <a:ext uri="{FF2B5EF4-FFF2-40B4-BE49-F238E27FC236}">
              <a16:creationId xmlns:a16="http://schemas.microsoft.com/office/drawing/2014/main" id="{836F64D2-504E-4C8F-A7B8-4461C8520F5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03" name="AutoShape 12" descr="File:">
          <a:hlinkClick xmlns:r="http://schemas.openxmlformats.org/officeDocument/2006/relationships" r:id="rId12"/>
          <a:extLst>
            <a:ext uri="{FF2B5EF4-FFF2-40B4-BE49-F238E27FC236}">
              <a16:creationId xmlns:a16="http://schemas.microsoft.com/office/drawing/2014/main" id="{447A2642-88AD-41DF-8D45-6339E1307BAE}"/>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04" name="AutoShape 13" descr="File:">
          <a:hlinkClick xmlns:r="http://schemas.openxmlformats.org/officeDocument/2006/relationships" r:id="rId13"/>
          <a:extLst>
            <a:ext uri="{FF2B5EF4-FFF2-40B4-BE49-F238E27FC236}">
              <a16:creationId xmlns:a16="http://schemas.microsoft.com/office/drawing/2014/main" id="{84412E2D-2FBE-48E8-B992-E7AD11053DE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5" name="AutoShape 14" descr="File:">
          <a:hlinkClick xmlns:r="http://schemas.openxmlformats.org/officeDocument/2006/relationships" r:id="rId14"/>
          <a:extLst>
            <a:ext uri="{FF2B5EF4-FFF2-40B4-BE49-F238E27FC236}">
              <a16:creationId xmlns:a16="http://schemas.microsoft.com/office/drawing/2014/main" id="{443B6D0B-6D9E-4C34-A49D-BD2036FC6A2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06" name="AutoShape 15" descr="File:">
          <a:hlinkClick xmlns:r="http://schemas.openxmlformats.org/officeDocument/2006/relationships" r:id="rId15"/>
          <a:extLst>
            <a:ext uri="{FF2B5EF4-FFF2-40B4-BE49-F238E27FC236}">
              <a16:creationId xmlns:a16="http://schemas.microsoft.com/office/drawing/2014/main" id="{38A1C226-D6D8-4C50-BC89-29A395A37E9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7" name="AutoShape 16" descr="File:">
          <a:hlinkClick xmlns:r="http://schemas.openxmlformats.org/officeDocument/2006/relationships" r:id="rId16"/>
          <a:extLst>
            <a:ext uri="{FF2B5EF4-FFF2-40B4-BE49-F238E27FC236}">
              <a16:creationId xmlns:a16="http://schemas.microsoft.com/office/drawing/2014/main" id="{13BA717C-1CC6-4BEA-869D-FBB6E94C450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08" name="AutoShape 17" descr="File:">
          <a:hlinkClick xmlns:r="http://schemas.openxmlformats.org/officeDocument/2006/relationships" r:id="rId17"/>
          <a:extLst>
            <a:ext uri="{FF2B5EF4-FFF2-40B4-BE49-F238E27FC236}">
              <a16:creationId xmlns:a16="http://schemas.microsoft.com/office/drawing/2014/main" id="{8AACC541-B698-4DB9-89C4-EB1E8FBBB82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09" name="AutoShape 18" descr="File:">
          <a:hlinkClick xmlns:r="http://schemas.openxmlformats.org/officeDocument/2006/relationships" r:id="rId18"/>
          <a:extLst>
            <a:ext uri="{FF2B5EF4-FFF2-40B4-BE49-F238E27FC236}">
              <a16:creationId xmlns:a16="http://schemas.microsoft.com/office/drawing/2014/main" id="{2AD23319-EDB4-4CBA-8603-1BB171F442E6}"/>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10" name="AutoShape 19" descr="File:">
          <a:hlinkClick xmlns:r="http://schemas.openxmlformats.org/officeDocument/2006/relationships" r:id="rId19"/>
          <a:extLst>
            <a:ext uri="{FF2B5EF4-FFF2-40B4-BE49-F238E27FC236}">
              <a16:creationId xmlns:a16="http://schemas.microsoft.com/office/drawing/2014/main" id="{AEEAC8C5-CE29-4BF2-BC91-6075C9EF7BE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11" name="AutoShape 20" descr="File:">
          <a:hlinkClick xmlns:r="http://schemas.openxmlformats.org/officeDocument/2006/relationships" r:id="rId20"/>
          <a:extLst>
            <a:ext uri="{FF2B5EF4-FFF2-40B4-BE49-F238E27FC236}">
              <a16:creationId xmlns:a16="http://schemas.microsoft.com/office/drawing/2014/main" id="{126B8BE9-CC0B-4A44-A6F7-727E8906EBC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512" name="AutoShape 21" descr="File:">
          <a:hlinkClick xmlns:r="http://schemas.openxmlformats.org/officeDocument/2006/relationships" r:id="rId21"/>
          <a:extLst>
            <a:ext uri="{FF2B5EF4-FFF2-40B4-BE49-F238E27FC236}">
              <a16:creationId xmlns:a16="http://schemas.microsoft.com/office/drawing/2014/main" id="{6DA409E3-3180-487F-A5BA-FE0E4EAEDD9D}"/>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13" name="AutoShape 22" descr="File:">
          <a:hlinkClick xmlns:r="http://schemas.openxmlformats.org/officeDocument/2006/relationships" r:id="rId22"/>
          <a:extLst>
            <a:ext uri="{FF2B5EF4-FFF2-40B4-BE49-F238E27FC236}">
              <a16:creationId xmlns:a16="http://schemas.microsoft.com/office/drawing/2014/main" id="{A937D030-9076-4FA6-8BA4-E1A7BC0C89E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14" name="AutoShape 23" descr="File:">
          <a:hlinkClick xmlns:r="http://schemas.openxmlformats.org/officeDocument/2006/relationships" r:id="rId23"/>
          <a:extLst>
            <a:ext uri="{FF2B5EF4-FFF2-40B4-BE49-F238E27FC236}">
              <a16:creationId xmlns:a16="http://schemas.microsoft.com/office/drawing/2014/main" id="{1C36CD8D-1498-4A39-B2D1-4265CFC982F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15" name="AutoShape 24" descr="File:">
          <a:hlinkClick xmlns:r="http://schemas.openxmlformats.org/officeDocument/2006/relationships" r:id="rId24"/>
          <a:extLst>
            <a:ext uri="{FF2B5EF4-FFF2-40B4-BE49-F238E27FC236}">
              <a16:creationId xmlns:a16="http://schemas.microsoft.com/office/drawing/2014/main" id="{E01C8BD6-47E9-41AA-B7A4-55E3ED19BC9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16" name="AutoShape 25" descr="File:">
          <a:hlinkClick xmlns:r="http://schemas.openxmlformats.org/officeDocument/2006/relationships" r:id="rId25"/>
          <a:extLst>
            <a:ext uri="{FF2B5EF4-FFF2-40B4-BE49-F238E27FC236}">
              <a16:creationId xmlns:a16="http://schemas.microsoft.com/office/drawing/2014/main" id="{AB7839A2-D8E9-443A-B420-309F54041EE9}"/>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17" name="AutoShape 26" descr="File:">
          <a:hlinkClick xmlns:r="http://schemas.openxmlformats.org/officeDocument/2006/relationships" r:id="rId26"/>
          <a:extLst>
            <a:ext uri="{FF2B5EF4-FFF2-40B4-BE49-F238E27FC236}">
              <a16:creationId xmlns:a16="http://schemas.microsoft.com/office/drawing/2014/main" id="{A89C1481-14E6-42BF-A6BE-B5C3AFCA523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18" name="AutoShape 27" descr="File:">
          <a:hlinkClick xmlns:r="http://schemas.openxmlformats.org/officeDocument/2006/relationships" r:id="rId27"/>
          <a:extLst>
            <a:ext uri="{FF2B5EF4-FFF2-40B4-BE49-F238E27FC236}">
              <a16:creationId xmlns:a16="http://schemas.microsoft.com/office/drawing/2014/main" id="{6E91755D-447B-4D5C-8FDC-EA318FA2527A}"/>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19" name="AutoShape 28" descr="File:">
          <a:hlinkClick xmlns:r="http://schemas.openxmlformats.org/officeDocument/2006/relationships" r:id="rId28"/>
          <a:extLst>
            <a:ext uri="{FF2B5EF4-FFF2-40B4-BE49-F238E27FC236}">
              <a16:creationId xmlns:a16="http://schemas.microsoft.com/office/drawing/2014/main" id="{02387331-FD56-4DA8-95BB-A31180AB0D6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20" name="AutoShape 1" descr="File:">
          <a:hlinkClick xmlns:r="http://schemas.openxmlformats.org/officeDocument/2006/relationships" r:id="rId1"/>
          <a:extLst>
            <a:ext uri="{FF2B5EF4-FFF2-40B4-BE49-F238E27FC236}">
              <a16:creationId xmlns:a16="http://schemas.microsoft.com/office/drawing/2014/main" id="{6EF00127-FCE2-49A1-AD06-8D6D14C8301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21" name="AutoShape 2" descr="File:">
          <a:hlinkClick xmlns:r="http://schemas.openxmlformats.org/officeDocument/2006/relationships" r:id="rId2"/>
          <a:extLst>
            <a:ext uri="{FF2B5EF4-FFF2-40B4-BE49-F238E27FC236}">
              <a16:creationId xmlns:a16="http://schemas.microsoft.com/office/drawing/2014/main" id="{BC49FE8A-CC2E-484A-8501-BA11685E5E2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22" name="AutoShape 3" descr="File:">
          <a:hlinkClick xmlns:r="http://schemas.openxmlformats.org/officeDocument/2006/relationships" r:id="rId3"/>
          <a:extLst>
            <a:ext uri="{FF2B5EF4-FFF2-40B4-BE49-F238E27FC236}">
              <a16:creationId xmlns:a16="http://schemas.microsoft.com/office/drawing/2014/main" id="{240CE4BB-4134-4DDE-B9DD-CC6FC538D53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23" name="AutoShape 4" descr="File:">
          <a:hlinkClick xmlns:r="http://schemas.openxmlformats.org/officeDocument/2006/relationships" r:id="rId4"/>
          <a:extLst>
            <a:ext uri="{FF2B5EF4-FFF2-40B4-BE49-F238E27FC236}">
              <a16:creationId xmlns:a16="http://schemas.microsoft.com/office/drawing/2014/main" id="{8610348D-5337-47DD-B9B4-80C2A187AA8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24" name="AutoShape 5" descr="File:">
          <a:hlinkClick xmlns:r="http://schemas.openxmlformats.org/officeDocument/2006/relationships" r:id="rId5"/>
          <a:extLst>
            <a:ext uri="{FF2B5EF4-FFF2-40B4-BE49-F238E27FC236}">
              <a16:creationId xmlns:a16="http://schemas.microsoft.com/office/drawing/2014/main" id="{264DD286-23FB-4DE8-90FB-AA9B70DF1F9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525" name="AutoShape 6" descr="File:">
          <a:hlinkClick xmlns:r="http://schemas.openxmlformats.org/officeDocument/2006/relationships" r:id="rId6"/>
          <a:extLst>
            <a:ext uri="{FF2B5EF4-FFF2-40B4-BE49-F238E27FC236}">
              <a16:creationId xmlns:a16="http://schemas.microsoft.com/office/drawing/2014/main" id="{390BD368-2203-40E4-A898-84FC3ECDC240}"/>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26" name="AutoShape 7" descr="File:">
          <a:hlinkClick xmlns:r="http://schemas.openxmlformats.org/officeDocument/2006/relationships" r:id="rId7"/>
          <a:extLst>
            <a:ext uri="{FF2B5EF4-FFF2-40B4-BE49-F238E27FC236}">
              <a16:creationId xmlns:a16="http://schemas.microsoft.com/office/drawing/2014/main" id="{7627725D-0BE8-48DA-8358-40C853A326E8}"/>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27" name="AutoShape 8" descr="File:">
          <a:hlinkClick xmlns:r="http://schemas.openxmlformats.org/officeDocument/2006/relationships" r:id="rId8"/>
          <a:extLst>
            <a:ext uri="{FF2B5EF4-FFF2-40B4-BE49-F238E27FC236}">
              <a16:creationId xmlns:a16="http://schemas.microsoft.com/office/drawing/2014/main" id="{69CC0B8E-2B1C-4D4E-BAE7-04855A9B518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28" name="AutoShape 9" descr="File:">
          <a:hlinkClick xmlns:r="http://schemas.openxmlformats.org/officeDocument/2006/relationships" r:id="rId9"/>
          <a:extLst>
            <a:ext uri="{FF2B5EF4-FFF2-40B4-BE49-F238E27FC236}">
              <a16:creationId xmlns:a16="http://schemas.microsoft.com/office/drawing/2014/main" id="{A4273771-3C5C-493F-A552-6EBA3F48FD5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29" name="AutoShape 10" descr="File:">
          <a:hlinkClick xmlns:r="http://schemas.openxmlformats.org/officeDocument/2006/relationships" r:id="rId10"/>
          <a:extLst>
            <a:ext uri="{FF2B5EF4-FFF2-40B4-BE49-F238E27FC236}">
              <a16:creationId xmlns:a16="http://schemas.microsoft.com/office/drawing/2014/main" id="{488AAD5E-4E65-4DB4-AA38-8F558C4F630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0" name="AutoShape 11" descr="File:">
          <a:hlinkClick xmlns:r="http://schemas.openxmlformats.org/officeDocument/2006/relationships" r:id="rId11"/>
          <a:extLst>
            <a:ext uri="{FF2B5EF4-FFF2-40B4-BE49-F238E27FC236}">
              <a16:creationId xmlns:a16="http://schemas.microsoft.com/office/drawing/2014/main" id="{E8DFD89A-C0AF-4B4F-A333-067B13A33B4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31" name="AutoShape 12" descr="File:">
          <a:hlinkClick xmlns:r="http://schemas.openxmlformats.org/officeDocument/2006/relationships" r:id="rId12"/>
          <a:extLst>
            <a:ext uri="{FF2B5EF4-FFF2-40B4-BE49-F238E27FC236}">
              <a16:creationId xmlns:a16="http://schemas.microsoft.com/office/drawing/2014/main" id="{162AD2D8-17D5-48C3-8598-463760E28831}"/>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32" name="AutoShape 13" descr="File:">
          <a:hlinkClick xmlns:r="http://schemas.openxmlformats.org/officeDocument/2006/relationships" r:id="rId13"/>
          <a:extLst>
            <a:ext uri="{FF2B5EF4-FFF2-40B4-BE49-F238E27FC236}">
              <a16:creationId xmlns:a16="http://schemas.microsoft.com/office/drawing/2014/main" id="{7D3D62BA-0056-4C8F-A12B-A85DB86C357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3" name="AutoShape 14" descr="File:">
          <a:hlinkClick xmlns:r="http://schemas.openxmlformats.org/officeDocument/2006/relationships" r:id="rId14"/>
          <a:extLst>
            <a:ext uri="{FF2B5EF4-FFF2-40B4-BE49-F238E27FC236}">
              <a16:creationId xmlns:a16="http://schemas.microsoft.com/office/drawing/2014/main" id="{4E32EEAC-3362-48B1-8E0F-277344345E2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34" name="AutoShape 15" descr="File:">
          <a:hlinkClick xmlns:r="http://schemas.openxmlformats.org/officeDocument/2006/relationships" r:id="rId15"/>
          <a:extLst>
            <a:ext uri="{FF2B5EF4-FFF2-40B4-BE49-F238E27FC236}">
              <a16:creationId xmlns:a16="http://schemas.microsoft.com/office/drawing/2014/main" id="{D40EAF32-B91B-4907-8F88-9BFF493B338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5" name="AutoShape 16" descr="File:">
          <a:hlinkClick xmlns:r="http://schemas.openxmlformats.org/officeDocument/2006/relationships" r:id="rId16"/>
          <a:extLst>
            <a:ext uri="{FF2B5EF4-FFF2-40B4-BE49-F238E27FC236}">
              <a16:creationId xmlns:a16="http://schemas.microsoft.com/office/drawing/2014/main" id="{566B93E3-C4D4-437E-B087-C05EF3B2CE4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6" name="AutoShape 17" descr="File:">
          <a:hlinkClick xmlns:r="http://schemas.openxmlformats.org/officeDocument/2006/relationships" r:id="rId17"/>
          <a:extLst>
            <a:ext uri="{FF2B5EF4-FFF2-40B4-BE49-F238E27FC236}">
              <a16:creationId xmlns:a16="http://schemas.microsoft.com/office/drawing/2014/main" id="{C5083677-15EC-4C67-A1B6-89BAC7790C4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37" name="AutoShape 18" descr="File:">
          <a:hlinkClick xmlns:r="http://schemas.openxmlformats.org/officeDocument/2006/relationships" r:id="rId18"/>
          <a:extLst>
            <a:ext uri="{FF2B5EF4-FFF2-40B4-BE49-F238E27FC236}">
              <a16:creationId xmlns:a16="http://schemas.microsoft.com/office/drawing/2014/main" id="{7B67DBDE-D443-45A1-BC8E-358E132075F4}"/>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38" name="AutoShape 19" descr="File:">
          <a:hlinkClick xmlns:r="http://schemas.openxmlformats.org/officeDocument/2006/relationships" r:id="rId19"/>
          <a:extLst>
            <a:ext uri="{FF2B5EF4-FFF2-40B4-BE49-F238E27FC236}">
              <a16:creationId xmlns:a16="http://schemas.microsoft.com/office/drawing/2014/main" id="{EB8811E8-B277-4747-9414-3F5AA34DB91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39" name="AutoShape 20" descr="File:">
          <a:hlinkClick xmlns:r="http://schemas.openxmlformats.org/officeDocument/2006/relationships" r:id="rId20"/>
          <a:extLst>
            <a:ext uri="{FF2B5EF4-FFF2-40B4-BE49-F238E27FC236}">
              <a16:creationId xmlns:a16="http://schemas.microsoft.com/office/drawing/2014/main" id="{0A0E285B-914F-4C0C-B27D-6CBC813CBE82}"/>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540" name="AutoShape 21" descr="File:">
          <a:hlinkClick xmlns:r="http://schemas.openxmlformats.org/officeDocument/2006/relationships" r:id="rId21"/>
          <a:extLst>
            <a:ext uri="{FF2B5EF4-FFF2-40B4-BE49-F238E27FC236}">
              <a16:creationId xmlns:a16="http://schemas.microsoft.com/office/drawing/2014/main" id="{A08B2BCC-9058-4C47-A164-C23123D041E2}"/>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41" name="AutoShape 22" descr="File:">
          <a:hlinkClick xmlns:r="http://schemas.openxmlformats.org/officeDocument/2006/relationships" r:id="rId22"/>
          <a:extLst>
            <a:ext uri="{FF2B5EF4-FFF2-40B4-BE49-F238E27FC236}">
              <a16:creationId xmlns:a16="http://schemas.microsoft.com/office/drawing/2014/main" id="{84116516-BB49-4422-AA1E-575ECDA1A20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42" name="AutoShape 23" descr="File:">
          <a:hlinkClick xmlns:r="http://schemas.openxmlformats.org/officeDocument/2006/relationships" r:id="rId23"/>
          <a:extLst>
            <a:ext uri="{FF2B5EF4-FFF2-40B4-BE49-F238E27FC236}">
              <a16:creationId xmlns:a16="http://schemas.microsoft.com/office/drawing/2014/main" id="{081B58C1-1141-4B45-BB9E-2771E8C43B8D}"/>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43" name="AutoShape 24" descr="File:">
          <a:hlinkClick xmlns:r="http://schemas.openxmlformats.org/officeDocument/2006/relationships" r:id="rId24"/>
          <a:extLst>
            <a:ext uri="{FF2B5EF4-FFF2-40B4-BE49-F238E27FC236}">
              <a16:creationId xmlns:a16="http://schemas.microsoft.com/office/drawing/2014/main" id="{78B0AE02-C4FF-4D91-ABA7-4E0E02B9CB3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44" name="AutoShape 25" descr="File:">
          <a:hlinkClick xmlns:r="http://schemas.openxmlformats.org/officeDocument/2006/relationships" r:id="rId25"/>
          <a:extLst>
            <a:ext uri="{FF2B5EF4-FFF2-40B4-BE49-F238E27FC236}">
              <a16:creationId xmlns:a16="http://schemas.microsoft.com/office/drawing/2014/main" id="{3425845D-08AE-4817-AB4D-17FF13E0DF6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45" name="AutoShape 26" descr="File:">
          <a:hlinkClick xmlns:r="http://schemas.openxmlformats.org/officeDocument/2006/relationships" r:id="rId26"/>
          <a:extLst>
            <a:ext uri="{FF2B5EF4-FFF2-40B4-BE49-F238E27FC236}">
              <a16:creationId xmlns:a16="http://schemas.microsoft.com/office/drawing/2014/main" id="{9ED58EBA-06ED-432E-85B8-951A3709998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46" name="AutoShape 27" descr="File:">
          <a:hlinkClick xmlns:r="http://schemas.openxmlformats.org/officeDocument/2006/relationships" r:id="rId27"/>
          <a:extLst>
            <a:ext uri="{FF2B5EF4-FFF2-40B4-BE49-F238E27FC236}">
              <a16:creationId xmlns:a16="http://schemas.microsoft.com/office/drawing/2014/main" id="{0D677AEF-D778-4712-AEAB-3C59E609DE34}"/>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47" name="AutoShape 28" descr="File:">
          <a:hlinkClick xmlns:r="http://schemas.openxmlformats.org/officeDocument/2006/relationships" r:id="rId28"/>
          <a:extLst>
            <a:ext uri="{FF2B5EF4-FFF2-40B4-BE49-F238E27FC236}">
              <a16:creationId xmlns:a16="http://schemas.microsoft.com/office/drawing/2014/main" id="{F9C122DE-3D18-4821-B17E-27AF4388CFD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48" name="AutoShape 1" descr="File:">
          <a:hlinkClick xmlns:r="http://schemas.openxmlformats.org/officeDocument/2006/relationships" r:id="rId1"/>
          <a:extLst>
            <a:ext uri="{FF2B5EF4-FFF2-40B4-BE49-F238E27FC236}">
              <a16:creationId xmlns:a16="http://schemas.microsoft.com/office/drawing/2014/main" id="{B39BD97B-C45E-42D7-A7BD-11D7C9779309}"/>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49" name="AutoShape 2" descr="File:">
          <a:hlinkClick xmlns:r="http://schemas.openxmlformats.org/officeDocument/2006/relationships" r:id="rId2"/>
          <a:extLst>
            <a:ext uri="{FF2B5EF4-FFF2-40B4-BE49-F238E27FC236}">
              <a16:creationId xmlns:a16="http://schemas.microsoft.com/office/drawing/2014/main" id="{F0486DC7-5ECE-460C-B4F2-FBE9CE6F719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0" name="AutoShape 3" descr="File:">
          <a:hlinkClick xmlns:r="http://schemas.openxmlformats.org/officeDocument/2006/relationships" r:id="rId3"/>
          <a:extLst>
            <a:ext uri="{FF2B5EF4-FFF2-40B4-BE49-F238E27FC236}">
              <a16:creationId xmlns:a16="http://schemas.microsoft.com/office/drawing/2014/main" id="{159085A5-6530-4157-BC4C-EAA31A1D96C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1" name="AutoShape 4" descr="File:">
          <a:hlinkClick xmlns:r="http://schemas.openxmlformats.org/officeDocument/2006/relationships" r:id="rId4"/>
          <a:extLst>
            <a:ext uri="{FF2B5EF4-FFF2-40B4-BE49-F238E27FC236}">
              <a16:creationId xmlns:a16="http://schemas.microsoft.com/office/drawing/2014/main" id="{B40170E1-304A-42C9-9070-CE635A385832}"/>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2" name="AutoShape 5" descr="File:">
          <a:hlinkClick xmlns:r="http://schemas.openxmlformats.org/officeDocument/2006/relationships" r:id="rId5"/>
          <a:extLst>
            <a:ext uri="{FF2B5EF4-FFF2-40B4-BE49-F238E27FC236}">
              <a16:creationId xmlns:a16="http://schemas.microsoft.com/office/drawing/2014/main" id="{03B356C9-F5A0-4647-985B-2EFE260C0DD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065"/>
    <xdr:sp macro="" textlink="">
      <xdr:nvSpPr>
        <xdr:cNvPr id="553" name="AutoShape 6" descr="File:">
          <a:hlinkClick xmlns:r="http://schemas.openxmlformats.org/officeDocument/2006/relationships" r:id="rId6"/>
          <a:extLst>
            <a:ext uri="{FF2B5EF4-FFF2-40B4-BE49-F238E27FC236}">
              <a16:creationId xmlns:a16="http://schemas.microsoft.com/office/drawing/2014/main" id="{A3391C28-8117-4776-A281-D962534407D9}"/>
            </a:ext>
          </a:extLst>
        </xdr:cNvPr>
        <xdr:cNvSpPr>
          <a:spLocks noChangeAspect="1" noChangeArrowheads="1"/>
        </xdr:cNvSpPr>
      </xdr:nvSpPr>
      <xdr:spPr bwMode="auto">
        <a:xfrm>
          <a:off x="1457325" y="1190625"/>
          <a:ext cx="304800" cy="30606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54" name="AutoShape 7" descr="File:">
          <a:hlinkClick xmlns:r="http://schemas.openxmlformats.org/officeDocument/2006/relationships" r:id="rId7"/>
          <a:extLst>
            <a:ext uri="{FF2B5EF4-FFF2-40B4-BE49-F238E27FC236}">
              <a16:creationId xmlns:a16="http://schemas.microsoft.com/office/drawing/2014/main" id="{7F425CAF-DC16-4B3E-A623-CE95B605D982}"/>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55" name="AutoShape 8" descr="File:">
          <a:hlinkClick xmlns:r="http://schemas.openxmlformats.org/officeDocument/2006/relationships" r:id="rId8"/>
          <a:extLst>
            <a:ext uri="{FF2B5EF4-FFF2-40B4-BE49-F238E27FC236}">
              <a16:creationId xmlns:a16="http://schemas.microsoft.com/office/drawing/2014/main" id="{02AC1F5E-48B8-4048-9246-0D55D6F20848}"/>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6" name="AutoShape 9" descr="File:">
          <a:hlinkClick xmlns:r="http://schemas.openxmlformats.org/officeDocument/2006/relationships" r:id="rId9"/>
          <a:extLst>
            <a:ext uri="{FF2B5EF4-FFF2-40B4-BE49-F238E27FC236}">
              <a16:creationId xmlns:a16="http://schemas.microsoft.com/office/drawing/2014/main" id="{816E1CD9-75A0-4782-8334-5B82D70869FE}"/>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7" name="AutoShape 10" descr="File:">
          <a:hlinkClick xmlns:r="http://schemas.openxmlformats.org/officeDocument/2006/relationships" r:id="rId10"/>
          <a:extLst>
            <a:ext uri="{FF2B5EF4-FFF2-40B4-BE49-F238E27FC236}">
              <a16:creationId xmlns:a16="http://schemas.microsoft.com/office/drawing/2014/main" id="{5E7937C4-4BE3-40BD-B093-8D1B21ED025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8" name="AutoShape 11" descr="File:">
          <a:hlinkClick xmlns:r="http://schemas.openxmlformats.org/officeDocument/2006/relationships" r:id="rId11"/>
          <a:extLst>
            <a:ext uri="{FF2B5EF4-FFF2-40B4-BE49-F238E27FC236}">
              <a16:creationId xmlns:a16="http://schemas.microsoft.com/office/drawing/2014/main" id="{C83FBD99-3996-4934-9048-9ECDA5CE2F30}"/>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59" name="AutoShape 12" descr="File:">
          <a:hlinkClick xmlns:r="http://schemas.openxmlformats.org/officeDocument/2006/relationships" r:id="rId12"/>
          <a:extLst>
            <a:ext uri="{FF2B5EF4-FFF2-40B4-BE49-F238E27FC236}">
              <a16:creationId xmlns:a16="http://schemas.microsoft.com/office/drawing/2014/main" id="{16A91B02-68CA-4904-9165-DC9836D27E1B}"/>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60" name="AutoShape 13" descr="File:">
          <a:hlinkClick xmlns:r="http://schemas.openxmlformats.org/officeDocument/2006/relationships" r:id="rId13"/>
          <a:extLst>
            <a:ext uri="{FF2B5EF4-FFF2-40B4-BE49-F238E27FC236}">
              <a16:creationId xmlns:a16="http://schemas.microsoft.com/office/drawing/2014/main" id="{B5B69AAA-C426-455E-9E94-A4240510D41B}"/>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1" name="AutoShape 14" descr="File:">
          <a:hlinkClick xmlns:r="http://schemas.openxmlformats.org/officeDocument/2006/relationships" r:id="rId14"/>
          <a:extLst>
            <a:ext uri="{FF2B5EF4-FFF2-40B4-BE49-F238E27FC236}">
              <a16:creationId xmlns:a16="http://schemas.microsoft.com/office/drawing/2014/main" id="{478F08C6-DAF7-4EBC-9467-F9986BB5C81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62" name="AutoShape 15" descr="File:">
          <a:hlinkClick xmlns:r="http://schemas.openxmlformats.org/officeDocument/2006/relationships" r:id="rId15"/>
          <a:extLst>
            <a:ext uri="{FF2B5EF4-FFF2-40B4-BE49-F238E27FC236}">
              <a16:creationId xmlns:a16="http://schemas.microsoft.com/office/drawing/2014/main" id="{29F78AC3-60A2-4BAA-8CE8-04CD60682A46}"/>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3" name="AutoShape 16" descr="File:">
          <a:hlinkClick xmlns:r="http://schemas.openxmlformats.org/officeDocument/2006/relationships" r:id="rId16"/>
          <a:extLst>
            <a:ext uri="{FF2B5EF4-FFF2-40B4-BE49-F238E27FC236}">
              <a16:creationId xmlns:a16="http://schemas.microsoft.com/office/drawing/2014/main" id="{752A82A4-B7DE-421E-A752-04AB82BA3EC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4" name="AutoShape 17" descr="File:">
          <a:hlinkClick xmlns:r="http://schemas.openxmlformats.org/officeDocument/2006/relationships" r:id="rId17"/>
          <a:extLst>
            <a:ext uri="{FF2B5EF4-FFF2-40B4-BE49-F238E27FC236}">
              <a16:creationId xmlns:a16="http://schemas.microsoft.com/office/drawing/2014/main" id="{0464B59F-B2B6-4D91-B201-5A37A1BB2AE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5" name="AutoShape 18" descr="File:">
          <a:hlinkClick xmlns:r="http://schemas.openxmlformats.org/officeDocument/2006/relationships" r:id="rId18"/>
          <a:extLst>
            <a:ext uri="{FF2B5EF4-FFF2-40B4-BE49-F238E27FC236}">
              <a16:creationId xmlns:a16="http://schemas.microsoft.com/office/drawing/2014/main" id="{9875914E-63BB-4EDE-B123-EE155121435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6" name="AutoShape 19" descr="File:">
          <a:hlinkClick xmlns:r="http://schemas.openxmlformats.org/officeDocument/2006/relationships" r:id="rId19"/>
          <a:extLst>
            <a:ext uri="{FF2B5EF4-FFF2-40B4-BE49-F238E27FC236}">
              <a16:creationId xmlns:a16="http://schemas.microsoft.com/office/drawing/2014/main" id="{78A23E20-0F8F-494E-9C63-568223B58CF1}"/>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843"/>
    <xdr:sp macro="" textlink="">
      <xdr:nvSpPr>
        <xdr:cNvPr id="567" name="AutoShape 20" descr="File:">
          <a:hlinkClick xmlns:r="http://schemas.openxmlformats.org/officeDocument/2006/relationships" r:id="rId20"/>
          <a:extLst>
            <a:ext uri="{FF2B5EF4-FFF2-40B4-BE49-F238E27FC236}">
              <a16:creationId xmlns:a16="http://schemas.microsoft.com/office/drawing/2014/main" id="{9937775A-D91C-4B0B-BAF7-056CBFF28C2A}"/>
            </a:ext>
          </a:extLst>
        </xdr:cNvPr>
        <xdr:cNvSpPr>
          <a:spLocks noChangeAspect="1" noChangeArrowheads="1"/>
        </xdr:cNvSpPr>
      </xdr:nvSpPr>
      <xdr:spPr bwMode="auto">
        <a:xfrm>
          <a:off x="1457325" y="1190625"/>
          <a:ext cx="304800" cy="3058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8" name="AutoShape 21" descr="File:">
          <a:hlinkClick xmlns:r="http://schemas.openxmlformats.org/officeDocument/2006/relationships" r:id="rId21"/>
          <a:extLst>
            <a:ext uri="{FF2B5EF4-FFF2-40B4-BE49-F238E27FC236}">
              <a16:creationId xmlns:a16="http://schemas.microsoft.com/office/drawing/2014/main" id="{79F6F7EE-FFCB-47AA-BE73-0AA68617381C}"/>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69" name="AutoShape 22" descr="File:">
          <a:hlinkClick xmlns:r="http://schemas.openxmlformats.org/officeDocument/2006/relationships" r:id="rId22"/>
          <a:extLst>
            <a:ext uri="{FF2B5EF4-FFF2-40B4-BE49-F238E27FC236}">
              <a16:creationId xmlns:a16="http://schemas.microsoft.com/office/drawing/2014/main" id="{706DBA02-5092-4371-A8CD-7E0BDC2A8BE5}"/>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0" name="AutoShape 23" descr="File:">
          <a:hlinkClick xmlns:r="http://schemas.openxmlformats.org/officeDocument/2006/relationships" r:id="rId23"/>
          <a:extLst>
            <a:ext uri="{FF2B5EF4-FFF2-40B4-BE49-F238E27FC236}">
              <a16:creationId xmlns:a16="http://schemas.microsoft.com/office/drawing/2014/main" id="{5182293E-B6A4-46A8-B87A-8EB5E1A2F05F}"/>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1" name="AutoShape 24" descr="File:">
          <a:hlinkClick xmlns:r="http://schemas.openxmlformats.org/officeDocument/2006/relationships" r:id="rId24"/>
          <a:extLst>
            <a:ext uri="{FF2B5EF4-FFF2-40B4-BE49-F238E27FC236}">
              <a16:creationId xmlns:a16="http://schemas.microsoft.com/office/drawing/2014/main" id="{12081C7D-8C00-46D8-A3FD-791416521A86}"/>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2" name="AutoShape 25" descr="File:">
          <a:hlinkClick xmlns:r="http://schemas.openxmlformats.org/officeDocument/2006/relationships" r:id="rId25"/>
          <a:extLst>
            <a:ext uri="{FF2B5EF4-FFF2-40B4-BE49-F238E27FC236}">
              <a16:creationId xmlns:a16="http://schemas.microsoft.com/office/drawing/2014/main" id="{5A5A32C8-FEAC-4FEC-AEAB-BE45A00DA18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3" name="AutoShape 26" descr="File:">
          <a:hlinkClick xmlns:r="http://schemas.openxmlformats.org/officeDocument/2006/relationships" r:id="rId26"/>
          <a:extLst>
            <a:ext uri="{FF2B5EF4-FFF2-40B4-BE49-F238E27FC236}">
              <a16:creationId xmlns:a16="http://schemas.microsoft.com/office/drawing/2014/main" id="{640D37FA-93B8-451A-9879-3B60EE185AF4}"/>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4" name="AutoShape 27" descr="File:">
          <a:hlinkClick xmlns:r="http://schemas.openxmlformats.org/officeDocument/2006/relationships" r:id="rId27"/>
          <a:extLst>
            <a:ext uri="{FF2B5EF4-FFF2-40B4-BE49-F238E27FC236}">
              <a16:creationId xmlns:a16="http://schemas.microsoft.com/office/drawing/2014/main" id="{AED65DEB-C634-4C9C-B03B-A39E18649DD3}"/>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3"/>
    <xdr:sp macro="" textlink="">
      <xdr:nvSpPr>
        <xdr:cNvPr id="575" name="AutoShape 28" descr="File:">
          <a:hlinkClick xmlns:r="http://schemas.openxmlformats.org/officeDocument/2006/relationships" r:id="rId28"/>
          <a:extLst>
            <a:ext uri="{FF2B5EF4-FFF2-40B4-BE49-F238E27FC236}">
              <a16:creationId xmlns:a16="http://schemas.microsoft.com/office/drawing/2014/main" id="{BAB89335-A513-492F-85C0-B08644E74127}"/>
            </a:ext>
          </a:extLst>
        </xdr:cNvPr>
        <xdr:cNvSpPr>
          <a:spLocks noChangeAspect="1" noChangeArrowheads="1"/>
        </xdr:cNvSpPr>
      </xdr:nvSpPr>
      <xdr:spPr bwMode="auto">
        <a:xfrm>
          <a:off x="1457325" y="1190625"/>
          <a:ext cx="304800" cy="2982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76" name="AutoShape 1" descr="File:">
          <a:hlinkClick xmlns:r="http://schemas.openxmlformats.org/officeDocument/2006/relationships" r:id="rId1"/>
          <a:extLst>
            <a:ext uri="{FF2B5EF4-FFF2-40B4-BE49-F238E27FC236}">
              <a16:creationId xmlns:a16="http://schemas.microsoft.com/office/drawing/2014/main" id="{5CD4D90D-D55C-4129-9F94-EAAD828E30D7}"/>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77" name="AutoShape 2" descr="File:">
          <a:hlinkClick xmlns:r="http://schemas.openxmlformats.org/officeDocument/2006/relationships" r:id="rId2"/>
          <a:extLst>
            <a:ext uri="{FF2B5EF4-FFF2-40B4-BE49-F238E27FC236}">
              <a16:creationId xmlns:a16="http://schemas.microsoft.com/office/drawing/2014/main" id="{621EA15F-61C5-4D75-A917-885A7DBA875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78" name="AutoShape 3" descr="File:">
          <a:hlinkClick xmlns:r="http://schemas.openxmlformats.org/officeDocument/2006/relationships" r:id="rId3"/>
          <a:extLst>
            <a:ext uri="{FF2B5EF4-FFF2-40B4-BE49-F238E27FC236}">
              <a16:creationId xmlns:a16="http://schemas.microsoft.com/office/drawing/2014/main" id="{958F2748-6F62-40C1-A5C6-6D97DDD666D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579" name="AutoShape 4" descr="File:">
          <a:hlinkClick xmlns:r="http://schemas.openxmlformats.org/officeDocument/2006/relationships" r:id="rId4"/>
          <a:extLst>
            <a:ext uri="{FF2B5EF4-FFF2-40B4-BE49-F238E27FC236}">
              <a16:creationId xmlns:a16="http://schemas.microsoft.com/office/drawing/2014/main" id="{169CA336-DFAC-466A-A710-32EE908D617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580" name="AutoShape 5" descr="File:">
          <a:hlinkClick xmlns:r="http://schemas.openxmlformats.org/officeDocument/2006/relationships" r:id="rId5"/>
          <a:extLst>
            <a:ext uri="{FF2B5EF4-FFF2-40B4-BE49-F238E27FC236}">
              <a16:creationId xmlns:a16="http://schemas.microsoft.com/office/drawing/2014/main" id="{6FEEED75-12A7-45F1-8A71-F65DB0465482}"/>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581" name="AutoShape 6" descr="File:">
          <a:hlinkClick xmlns:r="http://schemas.openxmlformats.org/officeDocument/2006/relationships" r:id="rId6"/>
          <a:extLst>
            <a:ext uri="{FF2B5EF4-FFF2-40B4-BE49-F238E27FC236}">
              <a16:creationId xmlns:a16="http://schemas.microsoft.com/office/drawing/2014/main" id="{9FE369C9-76C8-4ADE-AA0A-1C3D86CA1F72}"/>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82" name="AutoShape 7" descr="File:">
          <a:hlinkClick xmlns:r="http://schemas.openxmlformats.org/officeDocument/2006/relationships" r:id="rId7"/>
          <a:extLst>
            <a:ext uri="{FF2B5EF4-FFF2-40B4-BE49-F238E27FC236}">
              <a16:creationId xmlns:a16="http://schemas.microsoft.com/office/drawing/2014/main" id="{EEDD8C60-E700-4056-8E62-C14BA909BCD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83" name="AutoShape 8" descr="File:">
          <a:hlinkClick xmlns:r="http://schemas.openxmlformats.org/officeDocument/2006/relationships" r:id="rId8"/>
          <a:extLst>
            <a:ext uri="{FF2B5EF4-FFF2-40B4-BE49-F238E27FC236}">
              <a16:creationId xmlns:a16="http://schemas.microsoft.com/office/drawing/2014/main" id="{E9B94043-0021-4561-884A-E98A55EADDD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84" name="AutoShape 9" descr="File:">
          <a:hlinkClick xmlns:r="http://schemas.openxmlformats.org/officeDocument/2006/relationships" r:id="rId9"/>
          <a:extLst>
            <a:ext uri="{FF2B5EF4-FFF2-40B4-BE49-F238E27FC236}">
              <a16:creationId xmlns:a16="http://schemas.microsoft.com/office/drawing/2014/main" id="{8236354C-E6B2-4411-B166-E3C4E34B29F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85" name="AutoShape 10" descr="File:">
          <a:hlinkClick xmlns:r="http://schemas.openxmlformats.org/officeDocument/2006/relationships" r:id="rId10"/>
          <a:extLst>
            <a:ext uri="{FF2B5EF4-FFF2-40B4-BE49-F238E27FC236}">
              <a16:creationId xmlns:a16="http://schemas.microsoft.com/office/drawing/2014/main" id="{D1220026-B263-40B1-B699-23A0D526BCE7}"/>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86" name="AutoShape 11" descr="File:">
          <a:hlinkClick xmlns:r="http://schemas.openxmlformats.org/officeDocument/2006/relationships" r:id="rId11"/>
          <a:extLst>
            <a:ext uri="{FF2B5EF4-FFF2-40B4-BE49-F238E27FC236}">
              <a16:creationId xmlns:a16="http://schemas.microsoft.com/office/drawing/2014/main" id="{6ABB9B8A-327E-4C5D-B67B-DF4A4FD799D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587" name="AutoShape 12" descr="File:">
          <a:hlinkClick xmlns:r="http://schemas.openxmlformats.org/officeDocument/2006/relationships" r:id="rId12"/>
          <a:extLst>
            <a:ext uri="{FF2B5EF4-FFF2-40B4-BE49-F238E27FC236}">
              <a16:creationId xmlns:a16="http://schemas.microsoft.com/office/drawing/2014/main" id="{07E7A0B1-216C-40D0-84D1-9D909442CF30}"/>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588" name="AutoShape 13" descr="File:">
          <a:hlinkClick xmlns:r="http://schemas.openxmlformats.org/officeDocument/2006/relationships" r:id="rId13"/>
          <a:extLst>
            <a:ext uri="{FF2B5EF4-FFF2-40B4-BE49-F238E27FC236}">
              <a16:creationId xmlns:a16="http://schemas.microsoft.com/office/drawing/2014/main" id="{C563D75F-9BF1-47F1-A780-A7DFF721503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589" name="AutoShape 14" descr="File:">
          <a:hlinkClick xmlns:r="http://schemas.openxmlformats.org/officeDocument/2006/relationships" r:id="rId14"/>
          <a:extLst>
            <a:ext uri="{FF2B5EF4-FFF2-40B4-BE49-F238E27FC236}">
              <a16:creationId xmlns:a16="http://schemas.microsoft.com/office/drawing/2014/main" id="{FA88DAB7-D270-4758-BF06-19C08ACD96F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0" name="AutoShape 1" descr="File:">
          <a:hlinkClick xmlns:r="http://schemas.openxmlformats.org/officeDocument/2006/relationships" r:id="rId1"/>
          <a:extLst>
            <a:ext uri="{FF2B5EF4-FFF2-40B4-BE49-F238E27FC236}">
              <a16:creationId xmlns:a16="http://schemas.microsoft.com/office/drawing/2014/main" id="{8E02B2C2-AD8B-440B-A1BC-E4333875EAC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1" name="AutoShape 2" descr="File:">
          <a:hlinkClick xmlns:r="http://schemas.openxmlformats.org/officeDocument/2006/relationships" r:id="rId2"/>
          <a:extLst>
            <a:ext uri="{FF2B5EF4-FFF2-40B4-BE49-F238E27FC236}">
              <a16:creationId xmlns:a16="http://schemas.microsoft.com/office/drawing/2014/main" id="{AABBE101-1AA4-40C0-9878-6EA944D4510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2" name="AutoShape 3" descr="File:">
          <a:hlinkClick xmlns:r="http://schemas.openxmlformats.org/officeDocument/2006/relationships" r:id="rId3"/>
          <a:extLst>
            <a:ext uri="{FF2B5EF4-FFF2-40B4-BE49-F238E27FC236}">
              <a16:creationId xmlns:a16="http://schemas.microsoft.com/office/drawing/2014/main" id="{43242B00-F96E-44A3-BE1A-B90F40AC394E}"/>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3" name="AutoShape 4" descr="File:">
          <a:hlinkClick xmlns:r="http://schemas.openxmlformats.org/officeDocument/2006/relationships" r:id="rId4"/>
          <a:extLst>
            <a:ext uri="{FF2B5EF4-FFF2-40B4-BE49-F238E27FC236}">
              <a16:creationId xmlns:a16="http://schemas.microsoft.com/office/drawing/2014/main" id="{EC963281-55DA-41B2-AFCA-D1024154039F}"/>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4" name="AutoShape 5" descr="File:">
          <a:hlinkClick xmlns:r="http://schemas.openxmlformats.org/officeDocument/2006/relationships" r:id="rId5"/>
          <a:extLst>
            <a:ext uri="{FF2B5EF4-FFF2-40B4-BE49-F238E27FC236}">
              <a16:creationId xmlns:a16="http://schemas.microsoft.com/office/drawing/2014/main" id="{1A7491AB-CC87-48F7-A541-EC6BE3760AA5}"/>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893"/>
    <xdr:sp macro="" textlink="">
      <xdr:nvSpPr>
        <xdr:cNvPr id="595" name="AutoShape 6" descr="File:">
          <a:hlinkClick xmlns:r="http://schemas.openxmlformats.org/officeDocument/2006/relationships" r:id="rId6"/>
          <a:extLst>
            <a:ext uri="{FF2B5EF4-FFF2-40B4-BE49-F238E27FC236}">
              <a16:creationId xmlns:a16="http://schemas.microsoft.com/office/drawing/2014/main" id="{4BAE7C10-B8F7-400E-B990-AB5C08403D26}"/>
            </a:ext>
          </a:extLst>
        </xdr:cNvPr>
        <xdr:cNvSpPr>
          <a:spLocks noChangeAspect="1" noChangeArrowheads="1"/>
        </xdr:cNvSpPr>
      </xdr:nvSpPr>
      <xdr:spPr bwMode="auto">
        <a:xfrm>
          <a:off x="1457325" y="1190625"/>
          <a:ext cx="304800" cy="30289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96" name="AutoShape 7" descr="File:">
          <a:hlinkClick xmlns:r="http://schemas.openxmlformats.org/officeDocument/2006/relationships" r:id="rId7"/>
          <a:extLst>
            <a:ext uri="{FF2B5EF4-FFF2-40B4-BE49-F238E27FC236}">
              <a16:creationId xmlns:a16="http://schemas.microsoft.com/office/drawing/2014/main" id="{27CE1904-F9D3-40B4-B0F5-2EA6B151B9FE}"/>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597" name="AutoShape 8" descr="File:">
          <a:hlinkClick xmlns:r="http://schemas.openxmlformats.org/officeDocument/2006/relationships" r:id="rId8"/>
          <a:extLst>
            <a:ext uri="{FF2B5EF4-FFF2-40B4-BE49-F238E27FC236}">
              <a16:creationId xmlns:a16="http://schemas.microsoft.com/office/drawing/2014/main" id="{FFA68E35-BE92-4895-A2D3-3BCA293CAB0F}"/>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8" name="AutoShape 9" descr="File:">
          <a:hlinkClick xmlns:r="http://schemas.openxmlformats.org/officeDocument/2006/relationships" r:id="rId9"/>
          <a:extLst>
            <a:ext uri="{FF2B5EF4-FFF2-40B4-BE49-F238E27FC236}">
              <a16:creationId xmlns:a16="http://schemas.microsoft.com/office/drawing/2014/main" id="{E5337DFB-35D7-41A1-BA60-3AD41958ADAC}"/>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599" name="AutoShape 10" descr="File:">
          <a:hlinkClick xmlns:r="http://schemas.openxmlformats.org/officeDocument/2006/relationships" r:id="rId10"/>
          <a:extLst>
            <a:ext uri="{FF2B5EF4-FFF2-40B4-BE49-F238E27FC236}">
              <a16:creationId xmlns:a16="http://schemas.microsoft.com/office/drawing/2014/main" id="{9C657DD8-5917-4E13-B69B-B7134E3263B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0" name="AutoShape 11" descr="File:">
          <a:hlinkClick xmlns:r="http://schemas.openxmlformats.org/officeDocument/2006/relationships" r:id="rId11"/>
          <a:extLst>
            <a:ext uri="{FF2B5EF4-FFF2-40B4-BE49-F238E27FC236}">
              <a16:creationId xmlns:a16="http://schemas.microsoft.com/office/drawing/2014/main" id="{0145B3A0-53D4-409C-A77D-A9B7D8019158}"/>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1" name="AutoShape 12" descr="File:">
          <a:hlinkClick xmlns:r="http://schemas.openxmlformats.org/officeDocument/2006/relationships" r:id="rId12"/>
          <a:extLst>
            <a:ext uri="{FF2B5EF4-FFF2-40B4-BE49-F238E27FC236}">
              <a16:creationId xmlns:a16="http://schemas.microsoft.com/office/drawing/2014/main" id="{DF98952A-CFF9-4901-A735-7B27CCA1C58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602" name="AutoShape 13" descr="File:">
          <a:hlinkClick xmlns:r="http://schemas.openxmlformats.org/officeDocument/2006/relationships" r:id="rId13"/>
          <a:extLst>
            <a:ext uri="{FF2B5EF4-FFF2-40B4-BE49-F238E27FC236}">
              <a16:creationId xmlns:a16="http://schemas.microsoft.com/office/drawing/2014/main" id="{540820B8-D2E3-4898-A74A-1D7475298FE4}"/>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3" name="AutoShape 14" descr="File:">
          <a:hlinkClick xmlns:r="http://schemas.openxmlformats.org/officeDocument/2006/relationships" r:id="rId14"/>
          <a:extLst>
            <a:ext uri="{FF2B5EF4-FFF2-40B4-BE49-F238E27FC236}">
              <a16:creationId xmlns:a16="http://schemas.microsoft.com/office/drawing/2014/main" id="{82725A3D-A44B-4F0C-906E-7F8E2BF3FDFF}"/>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604" name="AutoShape 15" descr="File:">
          <a:hlinkClick xmlns:r="http://schemas.openxmlformats.org/officeDocument/2006/relationships" r:id="rId15"/>
          <a:extLst>
            <a:ext uri="{FF2B5EF4-FFF2-40B4-BE49-F238E27FC236}">
              <a16:creationId xmlns:a16="http://schemas.microsoft.com/office/drawing/2014/main" id="{8F0AF3EB-1537-4773-9444-04275B9952AD}"/>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5" name="AutoShape 16" descr="File:">
          <a:hlinkClick xmlns:r="http://schemas.openxmlformats.org/officeDocument/2006/relationships" r:id="rId16"/>
          <a:extLst>
            <a:ext uri="{FF2B5EF4-FFF2-40B4-BE49-F238E27FC236}">
              <a16:creationId xmlns:a16="http://schemas.microsoft.com/office/drawing/2014/main" id="{0B7887B0-2013-4A52-9906-8138919B11AF}"/>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6" name="AutoShape 17" descr="File:">
          <a:hlinkClick xmlns:r="http://schemas.openxmlformats.org/officeDocument/2006/relationships" r:id="rId17"/>
          <a:extLst>
            <a:ext uri="{FF2B5EF4-FFF2-40B4-BE49-F238E27FC236}">
              <a16:creationId xmlns:a16="http://schemas.microsoft.com/office/drawing/2014/main" id="{94C0B8CB-C595-4A38-8701-9FC62D3A478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7" name="AutoShape 18" descr="File:">
          <a:hlinkClick xmlns:r="http://schemas.openxmlformats.org/officeDocument/2006/relationships" r:id="rId18"/>
          <a:extLst>
            <a:ext uri="{FF2B5EF4-FFF2-40B4-BE49-F238E27FC236}">
              <a16:creationId xmlns:a16="http://schemas.microsoft.com/office/drawing/2014/main" id="{67E91ACC-82FD-4852-BEE8-CA3D2DB96610}"/>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08" name="AutoShape 19" descr="File:">
          <a:hlinkClick xmlns:r="http://schemas.openxmlformats.org/officeDocument/2006/relationships" r:id="rId19"/>
          <a:extLst>
            <a:ext uri="{FF2B5EF4-FFF2-40B4-BE49-F238E27FC236}">
              <a16:creationId xmlns:a16="http://schemas.microsoft.com/office/drawing/2014/main" id="{C8037251-00BA-4F69-8F23-653AA05F5642}"/>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2671"/>
    <xdr:sp macro="" textlink="">
      <xdr:nvSpPr>
        <xdr:cNvPr id="609" name="AutoShape 20" descr="File:">
          <a:hlinkClick xmlns:r="http://schemas.openxmlformats.org/officeDocument/2006/relationships" r:id="rId20"/>
          <a:extLst>
            <a:ext uri="{FF2B5EF4-FFF2-40B4-BE49-F238E27FC236}">
              <a16:creationId xmlns:a16="http://schemas.microsoft.com/office/drawing/2014/main" id="{8778F24D-FE02-4A27-883E-CDA5BE6F9819}"/>
            </a:ext>
          </a:extLst>
        </xdr:cNvPr>
        <xdr:cNvSpPr>
          <a:spLocks noChangeAspect="1" noChangeArrowheads="1"/>
        </xdr:cNvSpPr>
      </xdr:nvSpPr>
      <xdr:spPr bwMode="auto">
        <a:xfrm>
          <a:off x="1457325" y="1190625"/>
          <a:ext cx="304800" cy="302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0" name="AutoShape 21" descr="File:">
          <a:hlinkClick xmlns:r="http://schemas.openxmlformats.org/officeDocument/2006/relationships" r:id="rId21"/>
          <a:extLst>
            <a:ext uri="{FF2B5EF4-FFF2-40B4-BE49-F238E27FC236}">
              <a16:creationId xmlns:a16="http://schemas.microsoft.com/office/drawing/2014/main" id="{7DC9FFB6-B29A-4229-B84D-685BB605D73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1" name="AutoShape 22" descr="File:">
          <a:hlinkClick xmlns:r="http://schemas.openxmlformats.org/officeDocument/2006/relationships" r:id="rId22"/>
          <a:extLst>
            <a:ext uri="{FF2B5EF4-FFF2-40B4-BE49-F238E27FC236}">
              <a16:creationId xmlns:a16="http://schemas.microsoft.com/office/drawing/2014/main" id="{9A1564A8-65E5-41C7-AABF-5777F8B4DE0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2" name="AutoShape 23" descr="File:">
          <a:hlinkClick xmlns:r="http://schemas.openxmlformats.org/officeDocument/2006/relationships" r:id="rId23"/>
          <a:extLst>
            <a:ext uri="{FF2B5EF4-FFF2-40B4-BE49-F238E27FC236}">
              <a16:creationId xmlns:a16="http://schemas.microsoft.com/office/drawing/2014/main" id="{4BBF64F9-A9A9-44A6-8D93-66E19725C46F}"/>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3" name="AutoShape 24" descr="File:">
          <a:hlinkClick xmlns:r="http://schemas.openxmlformats.org/officeDocument/2006/relationships" r:id="rId24"/>
          <a:extLst>
            <a:ext uri="{FF2B5EF4-FFF2-40B4-BE49-F238E27FC236}">
              <a16:creationId xmlns:a16="http://schemas.microsoft.com/office/drawing/2014/main" id="{C7B14B0B-E2AB-4B9C-8D43-4EDAD9DF6C2D}"/>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4" name="AutoShape 25" descr="File:">
          <a:hlinkClick xmlns:r="http://schemas.openxmlformats.org/officeDocument/2006/relationships" r:id="rId25"/>
          <a:extLst>
            <a:ext uri="{FF2B5EF4-FFF2-40B4-BE49-F238E27FC236}">
              <a16:creationId xmlns:a16="http://schemas.microsoft.com/office/drawing/2014/main" id="{CBA271EF-7E59-4BA5-8C4C-C321A1013507}"/>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5" name="AutoShape 26" descr="File:">
          <a:hlinkClick xmlns:r="http://schemas.openxmlformats.org/officeDocument/2006/relationships" r:id="rId26"/>
          <a:extLst>
            <a:ext uri="{FF2B5EF4-FFF2-40B4-BE49-F238E27FC236}">
              <a16:creationId xmlns:a16="http://schemas.microsoft.com/office/drawing/2014/main" id="{5ED8810B-B1A0-465D-889F-C02F2CD3B919}"/>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6" name="AutoShape 27" descr="File:">
          <a:hlinkClick xmlns:r="http://schemas.openxmlformats.org/officeDocument/2006/relationships" r:id="rId27"/>
          <a:extLst>
            <a:ext uri="{FF2B5EF4-FFF2-40B4-BE49-F238E27FC236}">
              <a16:creationId xmlns:a16="http://schemas.microsoft.com/office/drawing/2014/main" id="{9494F07E-097E-43F1-B389-7B1A46608F1A}"/>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8226"/>
    <xdr:sp macro="" textlink="">
      <xdr:nvSpPr>
        <xdr:cNvPr id="617" name="AutoShape 28" descr="File:">
          <a:hlinkClick xmlns:r="http://schemas.openxmlformats.org/officeDocument/2006/relationships" r:id="rId28"/>
          <a:extLst>
            <a:ext uri="{FF2B5EF4-FFF2-40B4-BE49-F238E27FC236}">
              <a16:creationId xmlns:a16="http://schemas.microsoft.com/office/drawing/2014/main" id="{ECD00370-D156-4A78-8E80-67CE06B5095B}"/>
            </a:ext>
          </a:extLst>
        </xdr:cNvPr>
        <xdr:cNvSpPr>
          <a:spLocks noChangeAspect="1" noChangeArrowheads="1"/>
        </xdr:cNvSpPr>
      </xdr:nvSpPr>
      <xdr:spPr bwMode="auto">
        <a:xfrm>
          <a:off x="1457325" y="1190625"/>
          <a:ext cx="304800" cy="29822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18" name="AutoShape 1" descr="File:">
          <a:hlinkClick xmlns:r="http://schemas.openxmlformats.org/officeDocument/2006/relationships" r:id="rId1"/>
          <a:extLst>
            <a:ext uri="{FF2B5EF4-FFF2-40B4-BE49-F238E27FC236}">
              <a16:creationId xmlns:a16="http://schemas.microsoft.com/office/drawing/2014/main" id="{738F4A7B-B7FD-494A-8F6F-ABB66942EF18}"/>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19" name="AutoShape 2" descr="File:">
          <a:hlinkClick xmlns:r="http://schemas.openxmlformats.org/officeDocument/2006/relationships" r:id="rId2"/>
          <a:extLst>
            <a:ext uri="{FF2B5EF4-FFF2-40B4-BE49-F238E27FC236}">
              <a16:creationId xmlns:a16="http://schemas.microsoft.com/office/drawing/2014/main" id="{DDA02645-795A-44B6-8C83-3A6D9378B72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20" name="AutoShape 3" descr="File:">
          <a:hlinkClick xmlns:r="http://schemas.openxmlformats.org/officeDocument/2006/relationships" r:id="rId3"/>
          <a:extLst>
            <a:ext uri="{FF2B5EF4-FFF2-40B4-BE49-F238E27FC236}">
              <a16:creationId xmlns:a16="http://schemas.microsoft.com/office/drawing/2014/main" id="{40F9D2D4-420F-4556-B7B6-0022F0DA686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21" name="AutoShape 4" descr="File:">
          <a:hlinkClick xmlns:r="http://schemas.openxmlformats.org/officeDocument/2006/relationships" r:id="rId4"/>
          <a:extLst>
            <a:ext uri="{FF2B5EF4-FFF2-40B4-BE49-F238E27FC236}">
              <a16:creationId xmlns:a16="http://schemas.microsoft.com/office/drawing/2014/main" id="{CF4495A5-7370-4314-AACC-7FAED5A7EC8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22" name="AutoShape 5" descr="File:">
          <a:hlinkClick xmlns:r="http://schemas.openxmlformats.org/officeDocument/2006/relationships" r:id="rId5"/>
          <a:extLst>
            <a:ext uri="{FF2B5EF4-FFF2-40B4-BE49-F238E27FC236}">
              <a16:creationId xmlns:a16="http://schemas.microsoft.com/office/drawing/2014/main" id="{2DCCF66E-5593-4D7F-9914-8CB55C691D3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623" name="AutoShape 6" descr="File:">
          <a:hlinkClick xmlns:r="http://schemas.openxmlformats.org/officeDocument/2006/relationships" r:id="rId6"/>
          <a:extLst>
            <a:ext uri="{FF2B5EF4-FFF2-40B4-BE49-F238E27FC236}">
              <a16:creationId xmlns:a16="http://schemas.microsoft.com/office/drawing/2014/main" id="{AD84548F-6B2C-4968-8827-C755C6212EDA}"/>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24" name="AutoShape 7" descr="File:">
          <a:hlinkClick xmlns:r="http://schemas.openxmlformats.org/officeDocument/2006/relationships" r:id="rId7"/>
          <a:extLst>
            <a:ext uri="{FF2B5EF4-FFF2-40B4-BE49-F238E27FC236}">
              <a16:creationId xmlns:a16="http://schemas.microsoft.com/office/drawing/2014/main" id="{7AC6655F-F2BA-42D8-9928-D0203C783280}"/>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25" name="AutoShape 8" descr="File:">
          <a:hlinkClick xmlns:r="http://schemas.openxmlformats.org/officeDocument/2006/relationships" r:id="rId8"/>
          <a:extLst>
            <a:ext uri="{FF2B5EF4-FFF2-40B4-BE49-F238E27FC236}">
              <a16:creationId xmlns:a16="http://schemas.microsoft.com/office/drawing/2014/main" id="{38F9DCAC-118F-4CCD-89E1-E10E74FCD2F8}"/>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26" name="AutoShape 9" descr="File:">
          <a:hlinkClick xmlns:r="http://schemas.openxmlformats.org/officeDocument/2006/relationships" r:id="rId9"/>
          <a:extLst>
            <a:ext uri="{FF2B5EF4-FFF2-40B4-BE49-F238E27FC236}">
              <a16:creationId xmlns:a16="http://schemas.microsoft.com/office/drawing/2014/main" id="{E53DEBA0-293E-4011-BADC-1AE95A287107}"/>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27" name="AutoShape 10" descr="File:">
          <a:hlinkClick xmlns:r="http://schemas.openxmlformats.org/officeDocument/2006/relationships" r:id="rId10"/>
          <a:extLst>
            <a:ext uri="{FF2B5EF4-FFF2-40B4-BE49-F238E27FC236}">
              <a16:creationId xmlns:a16="http://schemas.microsoft.com/office/drawing/2014/main" id="{E519DFD0-C791-4756-8011-28E89747F25D}"/>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28" name="AutoShape 11" descr="File:">
          <a:hlinkClick xmlns:r="http://schemas.openxmlformats.org/officeDocument/2006/relationships" r:id="rId11"/>
          <a:extLst>
            <a:ext uri="{FF2B5EF4-FFF2-40B4-BE49-F238E27FC236}">
              <a16:creationId xmlns:a16="http://schemas.microsoft.com/office/drawing/2014/main" id="{4B87C793-57DD-431C-A7E8-8E7E1D4C1A2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29" name="AutoShape 12" descr="File:">
          <a:hlinkClick xmlns:r="http://schemas.openxmlformats.org/officeDocument/2006/relationships" r:id="rId12"/>
          <a:extLst>
            <a:ext uri="{FF2B5EF4-FFF2-40B4-BE49-F238E27FC236}">
              <a16:creationId xmlns:a16="http://schemas.microsoft.com/office/drawing/2014/main" id="{05EA0153-59B8-4336-9EE7-C3A80E27A0D4}"/>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30" name="AutoShape 13" descr="File:">
          <a:hlinkClick xmlns:r="http://schemas.openxmlformats.org/officeDocument/2006/relationships" r:id="rId13"/>
          <a:extLst>
            <a:ext uri="{FF2B5EF4-FFF2-40B4-BE49-F238E27FC236}">
              <a16:creationId xmlns:a16="http://schemas.microsoft.com/office/drawing/2014/main" id="{FD9942FB-5C73-4041-B04D-0EE77B0E076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1" name="AutoShape 14" descr="File:">
          <a:hlinkClick xmlns:r="http://schemas.openxmlformats.org/officeDocument/2006/relationships" r:id="rId14"/>
          <a:extLst>
            <a:ext uri="{FF2B5EF4-FFF2-40B4-BE49-F238E27FC236}">
              <a16:creationId xmlns:a16="http://schemas.microsoft.com/office/drawing/2014/main" id="{C378C97D-045D-4CAE-A6C6-CCAEBCA6D50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32" name="AutoShape 15" descr="File:">
          <a:hlinkClick xmlns:r="http://schemas.openxmlformats.org/officeDocument/2006/relationships" r:id="rId15"/>
          <a:extLst>
            <a:ext uri="{FF2B5EF4-FFF2-40B4-BE49-F238E27FC236}">
              <a16:creationId xmlns:a16="http://schemas.microsoft.com/office/drawing/2014/main" id="{06C9F988-1B8E-452E-A70E-C10D5C54A67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3" name="AutoShape 16" descr="File:">
          <a:hlinkClick xmlns:r="http://schemas.openxmlformats.org/officeDocument/2006/relationships" r:id="rId16"/>
          <a:extLst>
            <a:ext uri="{FF2B5EF4-FFF2-40B4-BE49-F238E27FC236}">
              <a16:creationId xmlns:a16="http://schemas.microsoft.com/office/drawing/2014/main" id="{2B1B3750-5B61-480E-91A6-A4159B473DD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4" name="AutoShape 17" descr="File:">
          <a:hlinkClick xmlns:r="http://schemas.openxmlformats.org/officeDocument/2006/relationships" r:id="rId17"/>
          <a:extLst>
            <a:ext uri="{FF2B5EF4-FFF2-40B4-BE49-F238E27FC236}">
              <a16:creationId xmlns:a16="http://schemas.microsoft.com/office/drawing/2014/main" id="{11F928FA-678B-4F29-A7F0-A0DB53CBE562}"/>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35" name="AutoShape 18" descr="File:">
          <a:hlinkClick xmlns:r="http://schemas.openxmlformats.org/officeDocument/2006/relationships" r:id="rId18"/>
          <a:extLst>
            <a:ext uri="{FF2B5EF4-FFF2-40B4-BE49-F238E27FC236}">
              <a16:creationId xmlns:a16="http://schemas.microsoft.com/office/drawing/2014/main" id="{7AD6F4A2-96BC-4057-9B10-45E4DDB8378D}"/>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6" name="AutoShape 19" descr="File:">
          <a:hlinkClick xmlns:r="http://schemas.openxmlformats.org/officeDocument/2006/relationships" r:id="rId19"/>
          <a:extLst>
            <a:ext uri="{FF2B5EF4-FFF2-40B4-BE49-F238E27FC236}">
              <a16:creationId xmlns:a16="http://schemas.microsoft.com/office/drawing/2014/main" id="{A2ABE446-8D90-434F-857F-BE1AB40468A6}"/>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37" name="AutoShape 20" descr="File:">
          <a:hlinkClick xmlns:r="http://schemas.openxmlformats.org/officeDocument/2006/relationships" r:id="rId20"/>
          <a:extLst>
            <a:ext uri="{FF2B5EF4-FFF2-40B4-BE49-F238E27FC236}">
              <a16:creationId xmlns:a16="http://schemas.microsoft.com/office/drawing/2014/main" id="{D03B6EA1-9897-4836-8E7B-C09297100EF7}"/>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638" name="AutoShape 21" descr="File:">
          <a:hlinkClick xmlns:r="http://schemas.openxmlformats.org/officeDocument/2006/relationships" r:id="rId21"/>
          <a:extLst>
            <a:ext uri="{FF2B5EF4-FFF2-40B4-BE49-F238E27FC236}">
              <a16:creationId xmlns:a16="http://schemas.microsoft.com/office/drawing/2014/main" id="{FE4DF1BA-865D-4AE7-8609-555A758B3716}"/>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39" name="AutoShape 22" descr="File:">
          <a:hlinkClick xmlns:r="http://schemas.openxmlformats.org/officeDocument/2006/relationships" r:id="rId22"/>
          <a:extLst>
            <a:ext uri="{FF2B5EF4-FFF2-40B4-BE49-F238E27FC236}">
              <a16:creationId xmlns:a16="http://schemas.microsoft.com/office/drawing/2014/main" id="{E99CB31A-D3AE-43AB-8236-C0FCA0B71A9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40" name="AutoShape 23" descr="File:">
          <a:hlinkClick xmlns:r="http://schemas.openxmlformats.org/officeDocument/2006/relationships" r:id="rId23"/>
          <a:extLst>
            <a:ext uri="{FF2B5EF4-FFF2-40B4-BE49-F238E27FC236}">
              <a16:creationId xmlns:a16="http://schemas.microsoft.com/office/drawing/2014/main" id="{3641BA72-0883-4039-B36B-749DD795EED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41" name="AutoShape 24" descr="File:">
          <a:hlinkClick xmlns:r="http://schemas.openxmlformats.org/officeDocument/2006/relationships" r:id="rId24"/>
          <a:extLst>
            <a:ext uri="{FF2B5EF4-FFF2-40B4-BE49-F238E27FC236}">
              <a16:creationId xmlns:a16="http://schemas.microsoft.com/office/drawing/2014/main" id="{C4457FC8-3F22-4707-8826-5F0AE114C4D6}"/>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42" name="AutoShape 25" descr="File:">
          <a:hlinkClick xmlns:r="http://schemas.openxmlformats.org/officeDocument/2006/relationships" r:id="rId25"/>
          <a:extLst>
            <a:ext uri="{FF2B5EF4-FFF2-40B4-BE49-F238E27FC236}">
              <a16:creationId xmlns:a16="http://schemas.microsoft.com/office/drawing/2014/main" id="{AAA04274-CD59-44CA-A16E-CE4DBFD59BCE}"/>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43" name="AutoShape 26" descr="File:">
          <a:hlinkClick xmlns:r="http://schemas.openxmlformats.org/officeDocument/2006/relationships" r:id="rId26"/>
          <a:extLst>
            <a:ext uri="{FF2B5EF4-FFF2-40B4-BE49-F238E27FC236}">
              <a16:creationId xmlns:a16="http://schemas.microsoft.com/office/drawing/2014/main" id="{D86E2CAF-328D-434D-A702-B265B9D816C3}"/>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44" name="AutoShape 27" descr="File:">
          <a:hlinkClick xmlns:r="http://schemas.openxmlformats.org/officeDocument/2006/relationships" r:id="rId27"/>
          <a:extLst>
            <a:ext uri="{FF2B5EF4-FFF2-40B4-BE49-F238E27FC236}">
              <a16:creationId xmlns:a16="http://schemas.microsoft.com/office/drawing/2014/main" id="{2960020A-D9A9-4EFE-8BC4-E37BC763C1F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45" name="AutoShape 28" descr="File:">
          <a:hlinkClick xmlns:r="http://schemas.openxmlformats.org/officeDocument/2006/relationships" r:id="rId28"/>
          <a:extLst>
            <a:ext uri="{FF2B5EF4-FFF2-40B4-BE49-F238E27FC236}">
              <a16:creationId xmlns:a16="http://schemas.microsoft.com/office/drawing/2014/main" id="{AFF8DF30-B70F-4FB7-968F-FB9D7979BF7E}"/>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46" name="AutoShape 1" descr="File:">
          <a:hlinkClick xmlns:r="http://schemas.openxmlformats.org/officeDocument/2006/relationships" r:id="rId1"/>
          <a:extLst>
            <a:ext uri="{FF2B5EF4-FFF2-40B4-BE49-F238E27FC236}">
              <a16:creationId xmlns:a16="http://schemas.microsoft.com/office/drawing/2014/main" id="{5FD87A4F-6245-4621-923D-8BE85666E74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47" name="AutoShape 2" descr="File:">
          <a:hlinkClick xmlns:r="http://schemas.openxmlformats.org/officeDocument/2006/relationships" r:id="rId2"/>
          <a:extLst>
            <a:ext uri="{FF2B5EF4-FFF2-40B4-BE49-F238E27FC236}">
              <a16:creationId xmlns:a16="http://schemas.microsoft.com/office/drawing/2014/main" id="{1550BB62-5488-45AD-AB85-BAFE5ABAB66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48" name="AutoShape 3" descr="File:">
          <a:hlinkClick xmlns:r="http://schemas.openxmlformats.org/officeDocument/2006/relationships" r:id="rId3"/>
          <a:extLst>
            <a:ext uri="{FF2B5EF4-FFF2-40B4-BE49-F238E27FC236}">
              <a16:creationId xmlns:a16="http://schemas.microsoft.com/office/drawing/2014/main" id="{80AE773B-F60F-47D7-8839-533315C9229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49" name="AutoShape 4" descr="File:">
          <a:hlinkClick xmlns:r="http://schemas.openxmlformats.org/officeDocument/2006/relationships" r:id="rId4"/>
          <a:extLst>
            <a:ext uri="{FF2B5EF4-FFF2-40B4-BE49-F238E27FC236}">
              <a16:creationId xmlns:a16="http://schemas.microsoft.com/office/drawing/2014/main" id="{C0BFD302-56F9-4FD3-8765-D2355C9158B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0" name="AutoShape 5" descr="File:">
          <a:hlinkClick xmlns:r="http://schemas.openxmlformats.org/officeDocument/2006/relationships" r:id="rId5"/>
          <a:extLst>
            <a:ext uri="{FF2B5EF4-FFF2-40B4-BE49-F238E27FC236}">
              <a16:creationId xmlns:a16="http://schemas.microsoft.com/office/drawing/2014/main" id="{0987F335-7EE0-406B-8729-A6B2796B7D87}"/>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1" name="AutoShape 6" descr="File:">
          <a:hlinkClick xmlns:r="http://schemas.openxmlformats.org/officeDocument/2006/relationships" r:id="rId6"/>
          <a:extLst>
            <a:ext uri="{FF2B5EF4-FFF2-40B4-BE49-F238E27FC236}">
              <a16:creationId xmlns:a16="http://schemas.microsoft.com/office/drawing/2014/main" id="{1A560150-C002-41DE-A70A-1F2D1D249C1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2" name="AutoShape 7" descr="File:">
          <a:hlinkClick xmlns:r="http://schemas.openxmlformats.org/officeDocument/2006/relationships" r:id="rId7"/>
          <a:extLst>
            <a:ext uri="{FF2B5EF4-FFF2-40B4-BE49-F238E27FC236}">
              <a16:creationId xmlns:a16="http://schemas.microsoft.com/office/drawing/2014/main" id="{85A778AC-326D-4DF1-9D18-CD3D3D276A5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3" name="AutoShape 8" descr="File:">
          <a:hlinkClick xmlns:r="http://schemas.openxmlformats.org/officeDocument/2006/relationships" r:id="rId8"/>
          <a:extLst>
            <a:ext uri="{FF2B5EF4-FFF2-40B4-BE49-F238E27FC236}">
              <a16:creationId xmlns:a16="http://schemas.microsoft.com/office/drawing/2014/main" id="{D2B14110-B495-4C87-B0F2-854912197B7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4" name="AutoShape 9" descr="File:">
          <a:hlinkClick xmlns:r="http://schemas.openxmlformats.org/officeDocument/2006/relationships" r:id="rId9"/>
          <a:extLst>
            <a:ext uri="{FF2B5EF4-FFF2-40B4-BE49-F238E27FC236}">
              <a16:creationId xmlns:a16="http://schemas.microsoft.com/office/drawing/2014/main" id="{AC59C277-8475-409F-ABA8-F4EF50DF50DD}"/>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5" name="AutoShape 10" descr="File:">
          <a:hlinkClick xmlns:r="http://schemas.openxmlformats.org/officeDocument/2006/relationships" r:id="rId10"/>
          <a:extLst>
            <a:ext uri="{FF2B5EF4-FFF2-40B4-BE49-F238E27FC236}">
              <a16:creationId xmlns:a16="http://schemas.microsoft.com/office/drawing/2014/main" id="{3D11FE9B-6A86-47B9-8433-0BDD5A23EAA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6" name="AutoShape 11" descr="File:">
          <a:hlinkClick xmlns:r="http://schemas.openxmlformats.org/officeDocument/2006/relationships" r:id="rId11"/>
          <a:extLst>
            <a:ext uri="{FF2B5EF4-FFF2-40B4-BE49-F238E27FC236}">
              <a16:creationId xmlns:a16="http://schemas.microsoft.com/office/drawing/2014/main" id="{E28DFD62-9919-4B6C-A2D9-3D445F43341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7" name="AutoShape 12" descr="File:">
          <a:hlinkClick xmlns:r="http://schemas.openxmlformats.org/officeDocument/2006/relationships" r:id="rId12"/>
          <a:extLst>
            <a:ext uri="{FF2B5EF4-FFF2-40B4-BE49-F238E27FC236}">
              <a16:creationId xmlns:a16="http://schemas.microsoft.com/office/drawing/2014/main" id="{AA6B9D96-3B9F-4809-A82C-CEC768CB00A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8" name="AutoShape 13" descr="File:">
          <a:hlinkClick xmlns:r="http://schemas.openxmlformats.org/officeDocument/2006/relationships" r:id="rId13"/>
          <a:extLst>
            <a:ext uri="{FF2B5EF4-FFF2-40B4-BE49-F238E27FC236}">
              <a16:creationId xmlns:a16="http://schemas.microsoft.com/office/drawing/2014/main" id="{67285D3F-84D7-487C-9E10-25D5165F19F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59" name="AutoShape 14" descr="File:">
          <a:hlinkClick xmlns:r="http://schemas.openxmlformats.org/officeDocument/2006/relationships" r:id="rId14"/>
          <a:extLst>
            <a:ext uri="{FF2B5EF4-FFF2-40B4-BE49-F238E27FC236}">
              <a16:creationId xmlns:a16="http://schemas.microsoft.com/office/drawing/2014/main" id="{0375AAD5-EC96-40EF-BDBB-67ACEC3062E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0" name="AutoShape 15" descr="File:">
          <a:hlinkClick xmlns:r="http://schemas.openxmlformats.org/officeDocument/2006/relationships" r:id="rId15"/>
          <a:extLst>
            <a:ext uri="{FF2B5EF4-FFF2-40B4-BE49-F238E27FC236}">
              <a16:creationId xmlns:a16="http://schemas.microsoft.com/office/drawing/2014/main" id="{C8AC8770-9660-47E3-BB8D-59D52E505FB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1" name="AutoShape 16" descr="File:">
          <a:hlinkClick xmlns:r="http://schemas.openxmlformats.org/officeDocument/2006/relationships" r:id="rId16"/>
          <a:extLst>
            <a:ext uri="{FF2B5EF4-FFF2-40B4-BE49-F238E27FC236}">
              <a16:creationId xmlns:a16="http://schemas.microsoft.com/office/drawing/2014/main" id="{9268587C-4D5F-487C-A4D7-04A7C1E4497B}"/>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2" name="AutoShape 17" descr="File:">
          <a:hlinkClick xmlns:r="http://schemas.openxmlformats.org/officeDocument/2006/relationships" r:id="rId17"/>
          <a:extLst>
            <a:ext uri="{FF2B5EF4-FFF2-40B4-BE49-F238E27FC236}">
              <a16:creationId xmlns:a16="http://schemas.microsoft.com/office/drawing/2014/main" id="{9E474B7A-3AE8-4069-8EA7-9A400CCF26A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3" name="AutoShape 18" descr="File:">
          <a:hlinkClick xmlns:r="http://schemas.openxmlformats.org/officeDocument/2006/relationships" r:id="rId18"/>
          <a:extLst>
            <a:ext uri="{FF2B5EF4-FFF2-40B4-BE49-F238E27FC236}">
              <a16:creationId xmlns:a16="http://schemas.microsoft.com/office/drawing/2014/main" id="{A9E47518-4097-4263-AF19-ABBAF882D07F}"/>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4" name="AutoShape 19" descr="File:">
          <a:hlinkClick xmlns:r="http://schemas.openxmlformats.org/officeDocument/2006/relationships" r:id="rId19"/>
          <a:extLst>
            <a:ext uri="{FF2B5EF4-FFF2-40B4-BE49-F238E27FC236}">
              <a16:creationId xmlns:a16="http://schemas.microsoft.com/office/drawing/2014/main" id="{56FFACB4-DEDB-48DC-AB14-5A7378A08F68}"/>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5" name="AutoShape 20" descr="File:">
          <a:hlinkClick xmlns:r="http://schemas.openxmlformats.org/officeDocument/2006/relationships" r:id="rId20"/>
          <a:extLst>
            <a:ext uri="{FF2B5EF4-FFF2-40B4-BE49-F238E27FC236}">
              <a16:creationId xmlns:a16="http://schemas.microsoft.com/office/drawing/2014/main" id="{C52093FA-6D80-4304-809E-E2D678CC50B3}"/>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6" name="AutoShape 21" descr="File:">
          <a:hlinkClick xmlns:r="http://schemas.openxmlformats.org/officeDocument/2006/relationships" r:id="rId21"/>
          <a:extLst>
            <a:ext uri="{FF2B5EF4-FFF2-40B4-BE49-F238E27FC236}">
              <a16:creationId xmlns:a16="http://schemas.microsoft.com/office/drawing/2014/main" id="{79A53D15-34C2-4B8D-87A5-E830667880C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7" name="AutoShape 22" descr="File:">
          <a:hlinkClick xmlns:r="http://schemas.openxmlformats.org/officeDocument/2006/relationships" r:id="rId22"/>
          <a:extLst>
            <a:ext uri="{FF2B5EF4-FFF2-40B4-BE49-F238E27FC236}">
              <a16:creationId xmlns:a16="http://schemas.microsoft.com/office/drawing/2014/main" id="{65D34C30-2300-400E-BEBC-5D1B7D51EF91}"/>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8" name="AutoShape 23" descr="File:">
          <a:hlinkClick xmlns:r="http://schemas.openxmlformats.org/officeDocument/2006/relationships" r:id="rId23"/>
          <a:extLst>
            <a:ext uri="{FF2B5EF4-FFF2-40B4-BE49-F238E27FC236}">
              <a16:creationId xmlns:a16="http://schemas.microsoft.com/office/drawing/2014/main" id="{517B4D23-E059-4B7D-8212-64DE07678156}"/>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69" name="AutoShape 24" descr="File:">
          <a:hlinkClick xmlns:r="http://schemas.openxmlformats.org/officeDocument/2006/relationships" r:id="rId24"/>
          <a:extLst>
            <a:ext uri="{FF2B5EF4-FFF2-40B4-BE49-F238E27FC236}">
              <a16:creationId xmlns:a16="http://schemas.microsoft.com/office/drawing/2014/main" id="{6F62B67E-DBA8-4B9A-A227-695DB01E4402}"/>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70" name="AutoShape 25" descr="File:">
          <a:hlinkClick xmlns:r="http://schemas.openxmlformats.org/officeDocument/2006/relationships" r:id="rId25"/>
          <a:extLst>
            <a:ext uri="{FF2B5EF4-FFF2-40B4-BE49-F238E27FC236}">
              <a16:creationId xmlns:a16="http://schemas.microsoft.com/office/drawing/2014/main" id="{372605CF-B818-45A7-8B05-FDB1A5B8B8B5}"/>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71" name="AutoShape 26" descr="File:">
          <a:hlinkClick xmlns:r="http://schemas.openxmlformats.org/officeDocument/2006/relationships" r:id="rId26"/>
          <a:extLst>
            <a:ext uri="{FF2B5EF4-FFF2-40B4-BE49-F238E27FC236}">
              <a16:creationId xmlns:a16="http://schemas.microsoft.com/office/drawing/2014/main" id="{B7251178-62F0-4D1C-AABE-62354A0B1789}"/>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72" name="AutoShape 27" descr="File:">
          <a:hlinkClick xmlns:r="http://schemas.openxmlformats.org/officeDocument/2006/relationships" r:id="rId27"/>
          <a:extLst>
            <a:ext uri="{FF2B5EF4-FFF2-40B4-BE49-F238E27FC236}">
              <a16:creationId xmlns:a16="http://schemas.microsoft.com/office/drawing/2014/main" id="{810865C1-E7D5-45FB-BA62-E101A52C97DA}"/>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5548"/>
    <xdr:sp macro="" textlink="">
      <xdr:nvSpPr>
        <xdr:cNvPr id="673" name="AutoShape 28" descr="File:">
          <a:hlinkClick xmlns:r="http://schemas.openxmlformats.org/officeDocument/2006/relationships" r:id="rId28"/>
          <a:extLst>
            <a:ext uri="{FF2B5EF4-FFF2-40B4-BE49-F238E27FC236}">
              <a16:creationId xmlns:a16="http://schemas.microsoft.com/office/drawing/2014/main" id="{110F1D76-7947-4567-A9E0-580642F4229E}"/>
            </a:ext>
          </a:extLst>
        </xdr:cNvPr>
        <xdr:cNvSpPr>
          <a:spLocks noChangeAspect="1" noChangeArrowheads="1"/>
        </xdr:cNvSpPr>
      </xdr:nvSpPr>
      <xdr:spPr bwMode="auto">
        <a:xfrm>
          <a:off x="1457325" y="1190625"/>
          <a:ext cx="304800" cy="3055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74" name="AutoShape 1" descr="File:">
          <a:hlinkClick xmlns:r="http://schemas.openxmlformats.org/officeDocument/2006/relationships" r:id="rId1"/>
          <a:extLst>
            <a:ext uri="{FF2B5EF4-FFF2-40B4-BE49-F238E27FC236}">
              <a16:creationId xmlns:a16="http://schemas.microsoft.com/office/drawing/2014/main" id="{A6AC11D6-B4C7-492B-BDB5-8358477A4FA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75" name="AutoShape 2" descr="File:">
          <a:hlinkClick xmlns:r="http://schemas.openxmlformats.org/officeDocument/2006/relationships" r:id="rId2"/>
          <a:extLst>
            <a:ext uri="{FF2B5EF4-FFF2-40B4-BE49-F238E27FC236}">
              <a16:creationId xmlns:a16="http://schemas.microsoft.com/office/drawing/2014/main" id="{AE42CD39-D1CA-4A23-A399-AEE5CCB8B2D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76" name="AutoShape 3" descr="File:">
          <a:hlinkClick xmlns:r="http://schemas.openxmlformats.org/officeDocument/2006/relationships" r:id="rId3"/>
          <a:extLst>
            <a:ext uri="{FF2B5EF4-FFF2-40B4-BE49-F238E27FC236}">
              <a16:creationId xmlns:a16="http://schemas.microsoft.com/office/drawing/2014/main" id="{FBBA14D8-CDDE-4FE7-B52A-C7F8AFE39B54}"/>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77" name="AutoShape 4" descr="File:">
          <a:hlinkClick xmlns:r="http://schemas.openxmlformats.org/officeDocument/2006/relationships" r:id="rId4"/>
          <a:extLst>
            <a:ext uri="{FF2B5EF4-FFF2-40B4-BE49-F238E27FC236}">
              <a16:creationId xmlns:a16="http://schemas.microsoft.com/office/drawing/2014/main" id="{357CC250-2EF2-41D3-9BA0-DE8559F28C0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78" name="AutoShape 5" descr="File:">
          <a:hlinkClick xmlns:r="http://schemas.openxmlformats.org/officeDocument/2006/relationships" r:id="rId5"/>
          <a:extLst>
            <a:ext uri="{FF2B5EF4-FFF2-40B4-BE49-F238E27FC236}">
              <a16:creationId xmlns:a16="http://schemas.microsoft.com/office/drawing/2014/main" id="{0CB005CF-F0B2-48DC-BA68-BAD07564D3B8}"/>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679" name="AutoShape 6" descr="File:">
          <a:hlinkClick xmlns:r="http://schemas.openxmlformats.org/officeDocument/2006/relationships" r:id="rId6"/>
          <a:extLst>
            <a:ext uri="{FF2B5EF4-FFF2-40B4-BE49-F238E27FC236}">
              <a16:creationId xmlns:a16="http://schemas.microsoft.com/office/drawing/2014/main" id="{560C7102-F4EF-40FB-A354-03C87C98BEEB}"/>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80" name="AutoShape 7" descr="File:">
          <a:hlinkClick xmlns:r="http://schemas.openxmlformats.org/officeDocument/2006/relationships" r:id="rId7"/>
          <a:extLst>
            <a:ext uri="{FF2B5EF4-FFF2-40B4-BE49-F238E27FC236}">
              <a16:creationId xmlns:a16="http://schemas.microsoft.com/office/drawing/2014/main" id="{5CA6EACA-732A-4A9F-A298-6465699EDAA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81" name="AutoShape 8" descr="File:">
          <a:hlinkClick xmlns:r="http://schemas.openxmlformats.org/officeDocument/2006/relationships" r:id="rId8"/>
          <a:extLst>
            <a:ext uri="{FF2B5EF4-FFF2-40B4-BE49-F238E27FC236}">
              <a16:creationId xmlns:a16="http://schemas.microsoft.com/office/drawing/2014/main" id="{E214551F-EF8A-495C-9B69-F9F04C3ED63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82" name="AutoShape 9" descr="File:">
          <a:hlinkClick xmlns:r="http://schemas.openxmlformats.org/officeDocument/2006/relationships" r:id="rId9"/>
          <a:extLst>
            <a:ext uri="{FF2B5EF4-FFF2-40B4-BE49-F238E27FC236}">
              <a16:creationId xmlns:a16="http://schemas.microsoft.com/office/drawing/2014/main" id="{0F7311CD-B7C2-47F4-BF0C-123A7DBEF94A}"/>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83" name="AutoShape 10" descr="File:">
          <a:hlinkClick xmlns:r="http://schemas.openxmlformats.org/officeDocument/2006/relationships" r:id="rId10"/>
          <a:extLst>
            <a:ext uri="{FF2B5EF4-FFF2-40B4-BE49-F238E27FC236}">
              <a16:creationId xmlns:a16="http://schemas.microsoft.com/office/drawing/2014/main" id="{6AC427F7-D9B4-4F7D-9F6D-50D33FB45134}"/>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84" name="AutoShape 11" descr="File:">
          <a:hlinkClick xmlns:r="http://schemas.openxmlformats.org/officeDocument/2006/relationships" r:id="rId11"/>
          <a:extLst>
            <a:ext uri="{FF2B5EF4-FFF2-40B4-BE49-F238E27FC236}">
              <a16:creationId xmlns:a16="http://schemas.microsoft.com/office/drawing/2014/main" id="{ECB240F6-FDAB-4822-B54E-4492C1F97595}"/>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85" name="AutoShape 12" descr="File:">
          <a:hlinkClick xmlns:r="http://schemas.openxmlformats.org/officeDocument/2006/relationships" r:id="rId12"/>
          <a:extLst>
            <a:ext uri="{FF2B5EF4-FFF2-40B4-BE49-F238E27FC236}">
              <a16:creationId xmlns:a16="http://schemas.microsoft.com/office/drawing/2014/main" id="{10CCCBF4-BF96-49E6-B92C-89489778311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86" name="AutoShape 13" descr="File:">
          <a:hlinkClick xmlns:r="http://schemas.openxmlformats.org/officeDocument/2006/relationships" r:id="rId13"/>
          <a:extLst>
            <a:ext uri="{FF2B5EF4-FFF2-40B4-BE49-F238E27FC236}">
              <a16:creationId xmlns:a16="http://schemas.microsoft.com/office/drawing/2014/main" id="{7F0A4DF3-80FF-4A38-AA58-1589F0CDDB34}"/>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87" name="AutoShape 14" descr="File:">
          <a:hlinkClick xmlns:r="http://schemas.openxmlformats.org/officeDocument/2006/relationships" r:id="rId14"/>
          <a:extLst>
            <a:ext uri="{FF2B5EF4-FFF2-40B4-BE49-F238E27FC236}">
              <a16:creationId xmlns:a16="http://schemas.microsoft.com/office/drawing/2014/main" id="{E681F10B-11AA-453B-A88C-6C17C655A3A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88" name="AutoShape 15" descr="File:">
          <a:hlinkClick xmlns:r="http://schemas.openxmlformats.org/officeDocument/2006/relationships" r:id="rId15"/>
          <a:extLst>
            <a:ext uri="{FF2B5EF4-FFF2-40B4-BE49-F238E27FC236}">
              <a16:creationId xmlns:a16="http://schemas.microsoft.com/office/drawing/2014/main" id="{E52C866D-579E-4E15-B37A-1CCA30C0CCA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89" name="AutoShape 16" descr="File:">
          <a:hlinkClick xmlns:r="http://schemas.openxmlformats.org/officeDocument/2006/relationships" r:id="rId16"/>
          <a:extLst>
            <a:ext uri="{FF2B5EF4-FFF2-40B4-BE49-F238E27FC236}">
              <a16:creationId xmlns:a16="http://schemas.microsoft.com/office/drawing/2014/main" id="{5861A8DB-1629-4D04-81FD-31BAE2A8D82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90" name="AutoShape 17" descr="File:">
          <a:hlinkClick xmlns:r="http://schemas.openxmlformats.org/officeDocument/2006/relationships" r:id="rId17"/>
          <a:extLst>
            <a:ext uri="{FF2B5EF4-FFF2-40B4-BE49-F238E27FC236}">
              <a16:creationId xmlns:a16="http://schemas.microsoft.com/office/drawing/2014/main" id="{C7F24FE8-D810-4153-A9B4-E6878AC58573}"/>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691" name="AutoShape 18" descr="File:">
          <a:hlinkClick xmlns:r="http://schemas.openxmlformats.org/officeDocument/2006/relationships" r:id="rId18"/>
          <a:extLst>
            <a:ext uri="{FF2B5EF4-FFF2-40B4-BE49-F238E27FC236}">
              <a16:creationId xmlns:a16="http://schemas.microsoft.com/office/drawing/2014/main" id="{F37EBDB3-B7F6-4429-9925-F1F13694C7C8}"/>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92" name="AutoShape 19" descr="File:">
          <a:hlinkClick xmlns:r="http://schemas.openxmlformats.org/officeDocument/2006/relationships" r:id="rId19"/>
          <a:extLst>
            <a:ext uri="{FF2B5EF4-FFF2-40B4-BE49-F238E27FC236}">
              <a16:creationId xmlns:a16="http://schemas.microsoft.com/office/drawing/2014/main" id="{55850C71-D8F3-4933-91B6-A3FDE405C288}"/>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693" name="AutoShape 20" descr="File:">
          <a:hlinkClick xmlns:r="http://schemas.openxmlformats.org/officeDocument/2006/relationships" r:id="rId20"/>
          <a:extLst>
            <a:ext uri="{FF2B5EF4-FFF2-40B4-BE49-F238E27FC236}">
              <a16:creationId xmlns:a16="http://schemas.microsoft.com/office/drawing/2014/main" id="{CCCB877C-5446-4EB0-81CF-46E5C9CD82E5}"/>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694" name="AutoShape 21" descr="File:">
          <a:hlinkClick xmlns:r="http://schemas.openxmlformats.org/officeDocument/2006/relationships" r:id="rId21"/>
          <a:extLst>
            <a:ext uri="{FF2B5EF4-FFF2-40B4-BE49-F238E27FC236}">
              <a16:creationId xmlns:a16="http://schemas.microsoft.com/office/drawing/2014/main" id="{D15FA4F9-64E8-4B47-B989-E395896F792D}"/>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95" name="AutoShape 22" descr="File:">
          <a:hlinkClick xmlns:r="http://schemas.openxmlformats.org/officeDocument/2006/relationships" r:id="rId22"/>
          <a:extLst>
            <a:ext uri="{FF2B5EF4-FFF2-40B4-BE49-F238E27FC236}">
              <a16:creationId xmlns:a16="http://schemas.microsoft.com/office/drawing/2014/main" id="{30A75307-0B01-4BBA-A5BB-613C8C12C8E0}"/>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696" name="AutoShape 23" descr="File:">
          <a:hlinkClick xmlns:r="http://schemas.openxmlformats.org/officeDocument/2006/relationships" r:id="rId23"/>
          <a:extLst>
            <a:ext uri="{FF2B5EF4-FFF2-40B4-BE49-F238E27FC236}">
              <a16:creationId xmlns:a16="http://schemas.microsoft.com/office/drawing/2014/main" id="{A8910465-B03C-4C8D-9E20-30266EB7A48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697" name="AutoShape 24" descr="File:">
          <a:hlinkClick xmlns:r="http://schemas.openxmlformats.org/officeDocument/2006/relationships" r:id="rId24"/>
          <a:extLst>
            <a:ext uri="{FF2B5EF4-FFF2-40B4-BE49-F238E27FC236}">
              <a16:creationId xmlns:a16="http://schemas.microsoft.com/office/drawing/2014/main" id="{B9444861-511A-4621-A45B-92EF05A2B8D5}"/>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98" name="AutoShape 25" descr="File:">
          <a:hlinkClick xmlns:r="http://schemas.openxmlformats.org/officeDocument/2006/relationships" r:id="rId25"/>
          <a:extLst>
            <a:ext uri="{FF2B5EF4-FFF2-40B4-BE49-F238E27FC236}">
              <a16:creationId xmlns:a16="http://schemas.microsoft.com/office/drawing/2014/main" id="{8CEBAD08-496A-4F78-82B6-8CA889C73311}"/>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699" name="AutoShape 26" descr="File:">
          <a:hlinkClick xmlns:r="http://schemas.openxmlformats.org/officeDocument/2006/relationships" r:id="rId26"/>
          <a:extLst>
            <a:ext uri="{FF2B5EF4-FFF2-40B4-BE49-F238E27FC236}">
              <a16:creationId xmlns:a16="http://schemas.microsoft.com/office/drawing/2014/main" id="{CA90BDE4-BE7A-461D-ADA2-0ED5E2C38224}"/>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00" name="AutoShape 27" descr="File:">
          <a:hlinkClick xmlns:r="http://schemas.openxmlformats.org/officeDocument/2006/relationships" r:id="rId27"/>
          <a:extLst>
            <a:ext uri="{FF2B5EF4-FFF2-40B4-BE49-F238E27FC236}">
              <a16:creationId xmlns:a16="http://schemas.microsoft.com/office/drawing/2014/main" id="{F3DF01ED-FCF8-4B09-AF20-3F8B069EBCB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01" name="AutoShape 28" descr="File:">
          <a:hlinkClick xmlns:r="http://schemas.openxmlformats.org/officeDocument/2006/relationships" r:id="rId28"/>
          <a:extLst>
            <a:ext uri="{FF2B5EF4-FFF2-40B4-BE49-F238E27FC236}">
              <a16:creationId xmlns:a16="http://schemas.microsoft.com/office/drawing/2014/main" id="{AAC1337D-146A-4745-BA13-2882A399EB53}"/>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02" name="AutoShape 1" descr="File:">
          <a:hlinkClick xmlns:r="http://schemas.openxmlformats.org/officeDocument/2006/relationships" r:id="rId1"/>
          <a:extLst>
            <a:ext uri="{FF2B5EF4-FFF2-40B4-BE49-F238E27FC236}">
              <a16:creationId xmlns:a16="http://schemas.microsoft.com/office/drawing/2014/main" id="{B07F106B-0637-4485-9CF7-68BB021D2CB4}"/>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03" name="AutoShape 2" descr="File:">
          <a:hlinkClick xmlns:r="http://schemas.openxmlformats.org/officeDocument/2006/relationships" r:id="rId2"/>
          <a:extLst>
            <a:ext uri="{FF2B5EF4-FFF2-40B4-BE49-F238E27FC236}">
              <a16:creationId xmlns:a16="http://schemas.microsoft.com/office/drawing/2014/main" id="{5627C66A-5708-4867-91BF-D7D315E615D9}"/>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04" name="AutoShape 3" descr="File:">
          <a:hlinkClick xmlns:r="http://schemas.openxmlformats.org/officeDocument/2006/relationships" r:id="rId3"/>
          <a:extLst>
            <a:ext uri="{FF2B5EF4-FFF2-40B4-BE49-F238E27FC236}">
              <a16:creationId xmlns:a16="http://schemas.microsoft.com/office/drawing/2014/main" id="{706057F9-9397-473C-8CFC-ED4D15FACA8F}"/>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05" name="AutoShape 4" descr="File:">
          <a:hlinkClick xmlns:r="http://schemas.openxmlformats.org/officeDocument/2006/relationships" r:id="rId4"/>
          <a:extLst>
            <a:ext uri="{FF2B5EF4-FFF2-40B4-BE49-F238E27FC236}">
              <a16:creationId xmlns:a16="http://schemas.microsoft.com/office/drawing/2014/main" id="{4E444A81-AF2C-4B0C-91B7-80F12053ACE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06" name="AutoShape 5" descr="File:">
          <a:hlinkClick xmlns:r="http://schemas.openxmlformats.org/officeDocument/2006/relationships" r:id="rId5"/>
          <a:extLst>
            <a:ext uri="{FF2B5EF4-FFF2-40B4-BE49-F238E27FC236}">
              <a16:creationId xmlns:a16="http://schemas.microsoft.com/office/drawing/2014/main" id="{45D367B3-D8D1-47EF-961D-B506FF8F212B}"/>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95274"/>
    <xdr:sp macro="" textlink="">
      <xdr:nvSpPr>
        <xdr:cNvPr id="707" name="AutoShape 6" descr="File:">
          <a:hlinkClick xmlns:r="http://schemas.openxmlformats.org/officeDocument/2006/relationships" r:id="rId6"/>
          <a:extLst>
            <a:ext uri="{FF2B5EF4-FFF2-40B4-BE49-F238E27FC236}">
              <a16:creationId xmlns:a16="http://schemas.microsoft.com/office/drawing/2014/main" id="{5BBE1647-8B07-48F3-9BDD-77E60FF83E9F}"/>
            </a:ext>
          </a:extLst>
        </xdr:cNvPr>
        <xdr:cNvSpPr>
          <a:spLocks noChangeAspect="1" noChangeArrowheads="1"/>
        </xdr:cNvSpPr>
      </xdr:nvSpPr>
      <xdr:spPr bwMode="auto">
        <a:xfrm>
          <a:off x="1457325" y="1190625"/>
          <a:ext cx="304800" cy="29527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08" name="AutoShape 7" descr="File:">
          <a:hlinkClick xmlns:r="http://schemas.openxmlformats.org/officeDocument/2006/relationships" r:id="rId7"/>
          <a:extLst>
            <a:ext uri="{FF2B5EF4-FFF2-40B4-BE49-F238E27FC236}">
              <a16:creationId xmlns:a16="http://schemas.microsoft.com/office/drawing/2014/main" id="{A2AD5073-FAF1-4C2A-B60E-0B0CA3A37906}"/>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09" name="AutoShape 8" descr="File:">
          <a:hlinkClick xmlns:r="http://schemas.openxmlformats.org/officeDocument/2006/relationships" r:id="rId8"/>
          <a:extLst>
            <a:ext uri="{FF2B5EF4-FFF2-40B4-BE49-F238E27FC236}">
              <a16:creationId xmlns:a16="http://schemas.microsoft.com/office/drawing/2014/main" id="{F7FE5429-F6E7-4C58-95DA-E1FB03ADA4FB}"/>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0" name="AutoShape 9" descr="File:">
          <a:hlinkClick xmlns:r="http://schemas.openxmlformats.org/officeDocument/2006/relationships" r:id="rId9"/>
          <a:extLst>
            <a:ext uri="{FF2B5EF4-FFF2-40B4-BE49-F238E27FC236}">
              <a16:creationId xmlns:a16="http://schemas.microsoft.com/office/drawing/2014/main" id="{87E4B27F-1614-410B-B767-ED26369767D1}"/>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711" name="AutoShape 10" descr="File:">
          <a:hlinkClick xmlns:r="http://schemas.openxmlformats.org/officeDocument/2006/relationships" r:id="rId10"/>
          <a:extLst>
            <a:ext uri="{FF2B5EF4-FFF2-40B4-BE49-F238E27FC236}">
              <a16:creationId xmlns:a16="http://schemas.microsoft.com/office/drawing/2014/main" id="{D1A4625E-D673-4BB8-827F-C36D0C7C772D}"/>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2" name="AutoShape 11" descr="File:">
          <a:hlinkClick xmlns:r="http://schemas.openxmlformats.org/officeDocument/2006/relationships" r:id="rId11"/>
          <a:extLst>
            <a:ext uri="{FF2B5EF4-FFF2-40B4-BE49-F238E27FC236}">
              <a16:creationId xmlns:a16="http://schemas.microsoft.com/office/drawing/2014/main" id="{538D710C-5566-4E45-92C7-7202BCC251A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713" name="AutoShape 12" descr="File:">
          <a:hlinkClick xmlns:r="http://schemas.openxmlformats.org/officeDocument/2006/relationships" r:id="rId12"/>
          <a:extLst>
            <a:ext uri="{FF2B5EF4-FFF2-40B4-BE49-F238E27FC236}">
              <a16:creationId xmlns:a16="http://schemas.microsoft.com/office/drawing/2014/main" id="{9012A0FF-09DF-4C7E-9981-C107F1A3E011}"/>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14" name="AutoShape 13" descr="File:">
          <a:hlinkClick xmlns:r="http://schemas.openxmlformats.org/officeDocument/2006/relationships" r:id="rId13"/>
          <a:extLst>
            <a:ext uri="{FF2B5EF4-FFF2-40B4-BE49-F238E27FC236}">
              <a16:creationId xmlns:a16="http://schemas.microsoft.com/office/drawing/2014/main" id="{757F991F-D5CB-4A7F-BF58-82E92DED6F6E}"/>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5" name="AutoShape 14" descr="File:">
          <a:hlinkClick xmlns:r="http://schemas.openxmlformats.org/officeDocument/2006/relationships" r:id="rId14"/>
          <a:extLst>
            <a:ext uri="{FF2B5EF4-FFF2-40B4-BE49-F238E27FC236}">
              <a16:creationId xmlns:a16="http://schemas.microsoft.com/office/drawing/2014/main" id="{A71373D1-E5D0-4493-9CC6-2799BF35352F}"/>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16" name="AutoShape 15" descr="File:">
          <a:hlinkClick xmlns:r="http://schemas.openxmlformats.org/officeDocument/2006/relationships" r:id="rId15"/>
          <a:extLst>
            <a:ext uri="{FF2B5EF4-FFF2-40B4-BE49-F238E27FC236}">
              <a16:creationId xmlns:a16="http://schemas.microsoft.com/office/drawing/2014/main" id="{6A8F6018-BE98-46FE-8D07-0A0107A3210A}"/>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7" name="AutoShape 16" descr="File:">
          <a:hlinkClick xmlns:r="http://schemas.openxmlformats.org/officeDocument/2006/relationships" r:id="rId16"/>
          <a:extLst>
            <a:ext uri="{FF2B5EF4-FFF2-40B4-BE49-F238E27FC236}">
              <a16:creationId xmlns:a16="http://schemas.microsoft.com/office/drawing/2014/main" id="{2B1F0AB0-FDE8-4B9C-A682-32739DF3990C}"/>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18" name="AutoShape 17" descr="File:">
          <a:hlinkClick xmlns:r="http://schemas.openxmlformats.org/officeDocument/2006/relationships" r:id="rId17"/>
          <a:extLst>
            <a:ext uri="{FF2B5EF4-FFF2-40B4-BE49-F238E27FC236}">
              <a16:creationId xmlns:a16="http://schemas.microsoft.com/office/drawing/2014/main" id="{BB40580C-9327-464E-A470-C6F42F698D19}"/>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0"/>
    <xdr:sp macro="" textlink="">
      <xdr:nvSpPr>
        <xdr:cNvPr id="719" name="AutoShape 18" descr="File:">
          <a:hlinkClick xmlns:r="http://schemas.openxmlformats.org/officeDocument/2006/relationships" r:id="rId18"/>
          <a:extLst>
            <a:ext uri="{FF2B5EF4-FFF2-40B4-BE49-F238E27FC236}">
              <a16:creationId xmlns:a16="http://schemas.microsoft.com/office/drawing/2014/main" id="{144A6DC0-5FD8-4F9B-A2A5-D3D6A695253B}"/>
            </a:ext>
          </a:extLst>
        </xdr:cNvPr>
        <xdr:cNvSpPr>
          <a:spLocks noChangeAspect="1" noChangeArrowheads="1"/>
        </xdr:cNvSpPr>
      </xdr:nvSpPr>
      <xdr:spPr bwMode="auto">
        <a:xfrm>
          <a:off x="1457325" y="1190625"/>
          <a:ext cx="304800" cy="3064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20" name="AutoShape 19" descr="File:">
          <a:hlinkClick xmlns:r="http://schemas.openxmlformats.org/officeDocument/2006/relationships" r:id="rId19"/>
          <a:extLst>
            <a:ext uri="{FF2B5EF4-FFF2-40B4-BE49-F238E27FC236}">
              <a16:creationId xmlns:a16="http://schemas.microsoft.com/office/drawing/2014/main" id="{14B2A7C4-1D60-4788-8986-EF3E201052EE}"/>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2"/>
    <xdr:sp macro="" textlink="">
      <xdr:nvSpPr>
        <xdr:cNvPr id="721" name="AutoShape 20" descr="File:">
          <a:hlinkClick xmlns:r="http://schemas.openxmlformats.org/officeDocument/2006/relationships" r:id="rId20"/>
          <a:extLst>
            <a:ext uri="{FF2B5EF4-FFF2-40B4-BE49-F238E27FC236}">
              <a16:creationId xmlns:a16="http://schemas.microsoft.com/office/drawing/2014/main" id="{B350D49B-BC32-4C43-8E79-3C25FE7CE679}"/>
            </a:ext>
          </a:extLst>
        </xdr:cNvPr>
        <xdr:cNvSpPr>
          <a:spLocks noChangeAspect="1" noChangeArrowheads="1"/>
        </xdr:cNvSpPr>
      </xdr:nvSpPr>
      <xdr:spPr bwMode="auto">
        <a:xfrm>
          <a:off x="1457325" y="1190625"/>
          <a:ext cx="304800" cy="3064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79"/>
    <xdr:sp macro="" textlink="">
      <xdr:nvSpPr>
        <xdr:cNvPr id="722" name="AutoShape 21" descr="File:">
          <a:hlinkClick xmlns:r="http://schemas.openxmlformats.org/officeDocument/2006/relationships" r:id="rId21"/>
          <a:extLst>
            <a:ext uri="{FF2B5EF4-FFF2-40B4-BE49-F238E27FC236}">
              <a16:creationId xmlns:a16="http://schemas.microsoft.com/office/drawing/2014/main" id="{DCC651ED-6019-4602-8D34-4E0D7EAFED9A}"/>
            </a:ext>
          </a:extLst>
        </xdr:cNvPr>
        <xdr:cNvSpPr>
          <a:spLocks noChangeAspect="1" noChangeArrowheads="1"/>
        </xdr:cNvSpPr>
      </xdr:nvSpPr>
      <xdr:spPr bwMode="auto">
        <a:xfrm>
          <a:off x="1457325" y="1190625"/>
          <a:ext cx="304800" cy="3064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23" name="AutoShape 22" descr="File:">
          <a:hlinkClick xmlns:r="http://schemas.openxmlformats.org/officeDocument/2006/relationships" r:id="rId22"/>
          <a:extLst>
            <a:ext uri="{FF2B5EF4-FFF2-40B4-BE49-F238E27FC236}">
              <a16:creationId xmlns:a16="http://schemas.microsoft.com/office/drawing/2014/main" id="{E13F43CC-1F3A-4BAA-AEFB-58E9C6214A44}"/>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6481"/>
    <xdr:sp macro="" textlink="">
      <xdr:nvSpPr>
        <xdr:cNvPr id="724" name="AutoShape 23" descr="File:">
          <a:hlinkClick xmlns:r="http://schemas.openxmlformats.org/officeDocument/2006/relationships" r:id="rId23"/>
          <a:extLst>
            <a:ext uri="{FF2B5EF4-FFF2-40B4-BE49-F238E27FC236}">
              <a16:creationId xmlns:a16="http://schemas.microsoft.com/office/drawing/2014/main" id="{B3CC5A49-118E-4660-BFCE-D4810E196A6B}"/>
            </a:ext>
          </a:extLst>
        </xdr:cNvPr>
        <xdr:cNvSpPr>
          <a:spLocks noChangeAspect="1" noChangeArrowheads="1"/>
        </xdr:cNvSpPr>
      </xdr:nvSpPr>
      <xdr:spPr bwMode="auto">
        <a:xfrm>
          <a:off x="1457325" y="1190625"/>
          <a:ext cx="304800" cy="3064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25" name="AutoShape 24" descr="File:">
          <a:hlinkClick xmlns:r="http://schemas.openxmlformats.org/officeDocument/2006/relationships" r:id="rId24"/>
          <a:extLst>
            <a:ext uri="{FF2B5EF4-FFF2-40B4-BE49-F238E27FC236}">
              <a16:creationId xmlns:a16="http://schemas.microsoft.com/office/drawing/2014/main" id="{6040407E-7459-4334-82E5-465A0676EED7}"/>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26" name="AutoShape 25" descr="File:">
          <a:hlinkClick xmlns:r="http://schemas.openxmlformats.org/officeDocument/2006/relationships" r:id="rId25"/>
          <a:extLst>
            <a:ext uri="{FF2B5EF4-FFF2-40B4-BE49-F238E27FC236}">
              <a16:creationId xmlns:a16="http://schemas.microsoft.com/office/drawing/2014/main" id="{27CDCD8B-DF57-4597-A6BA-A6B6CFF6F240}"/>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27" name="AutoShape 26" descr="File:">
          <a:hlinkClick xmlns:r="http://schemas.openxmlformats.org/officeDocument/2006/relationships" r:id="rId26"/>
          <a:extLst>
            <a:ext uri="{FF2B5EF4-FFF2-40B4-BE49-F238E27FC236}">
              <a16:creationId xmlns:a16="http://schemas.microsoft.com/office/drawing/2014/main" id="{61F79145-F11B-497B-9099-38DCAEA50FEC}"/>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79"/>
    <xdr:sp macro="" textlink="">
      <xdr:nvSpPr>
        <xdr:cNvPr id="728" name="AutoShape 27" descr="File:">
          <a:hlinkClick xmlns:r="http://schemas.openxmlformats.org/officeDocument/2006/relationships" r:id="rId27"/>
          <a:extLst>
            <a:ext uri="{FF2B5EF4-FFF2-40B4-BE49-F238E27FC236}">
              <a16:creationId xmlns:a16="http://schemas.microsoft.com/office/drawing/2014/main" id="{740426EE-FBD9-4B8B-BC13-9B54C95E16DB}"/>
            </a:ext>
          </a:extLst>
        </xdr:cNvPr>
        <xdr:cNvSpPr>
          <a:spLocks noChangeAspect="1" noChangeArrowheads="1"/>
        </xdr:cNvSpPr>
      </xdr:nvSpPr>
      <xdr:spPr bwMode="auto">
        <a:xfrm>
          <a:off x="1457325" y="1190625"/>
          <a:ext cx="304800" cy="3040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304080"/>
    <xdr:sp macro="" textlink="">
      <xdr:nvSpPr>
        <xdr:cNvPr id="729" name="AutoShape 28" descr="File:">
          <a:hlinkClick xmlns:r="http://schemas.openxmlformats.org/officeDocument/2006/relationships" r:id="rId28"/>
          <a:extLst>
            <a:ext uri="{FF2B5EF4-FFF2-40B4-BE49-F238E27FC236}">
              <a16:creationId xmlns:a16="http://schemas.microsoft.com/office/drawing/2014/main" id="{840F434F-A8CA-43D3-89A7-23073DA7AA6A}"/>
            </a:ext>
          </a:extLst>
        </xdr:cNvPr>
        <xdr:cNvSpPr>
          <a:spLocks noChangeAspect="1" noChangeArrowheads="1"/>
        </xdr:cNvSpPr>
      </xdr:nvSpPr>
      <xdr:spPr bwMode="auto">
        <a:xfrm>
          <a:off x="1457325" y="1190625"/>
          <a:ext cx="304800" cy="304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gulfextrusions-my.sharepoint.com/personal/rahmmed_gulfex_com/Documents/1.%20Documents/Die%20Tracker/Die%20Tracker%202025.xlsx" TargetMode="External"/><Relationship Id="rId1" Type="http://schemas.openxmlformats.org/officeDocument/2006/relationships/externalLinkPath" Target="/personal/rahmmed_gulfex_com/Documents/1.%20Documents/Die%20Tracker/Die%20Tracke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mFWbTRex7kOorcHJMfbzuTv67F_dJg5MnAQOYUveqgSRbqdfhvBhQKiy_fooxYBt" itemId="01QR4PP3AXG5RMFYISFFHKYWH4BOFNYCKT">
      <xxl21:absoluteUrl r:id="rId2"/>
    </xxl21:alternateUrls>
    <sheetNames>
      <sheetName val="Tracker"/>
      <sheetName val="Data"/>
      <sheetName val="Dies Pending For Ordering"/>
      <sheetName val="Summary"/>
      <sheetName val="Delivery"/>
      <sheetName val="Database"/>
      <sheetName val="Data_new"/>
      <sheetName val="Sheet1"/>
      <sheetName val="Sheet2"/>
    </sheetNames>
    <sheetDataSet>
      <sheetData sheetId="0">
        <row r="1">
          <cell r="V1" t="str">
            <v>Purchase</v>
          </cell>
          <cell r="W1"/>
          <cell r="Y1"/>
          <cell r="AC1"/>
        </row>
        <row r="2">
          <cell r="V2" t="str">
            <v>Die Order Date</v>
          </cell>
          <cell r="W2" t="str">
            <v>Die Order No.</v>
          </cell>
          <cell r="Y2" t="str">
            <v>PO Number</v>
          </cell>
          <cell r="AC2" t="str">
            <v>PO Approval Date</v>
          </cell>
          <cell r="AQ2" t="str">
            <v>Column2</v>
          </cell>
        </row>
        <row r="3">
          <cell r="V3">
            <v>45632</v>
          </cell>
          <cell r="W3" t="str">
            <v>7551-24</v>
          </cell>
          <cell r="Y3">
            <v>4300001479</v>
          </cell>
          <cell r="AC3">
            <v>45648</v>
          </cell>
          <cell r="AQ3" t="str">
            <v>PDTMC_051135-2501</v>
          </cell>
        </row>
        <row r="4">
          <cell r="V4">
            <v>45632</v>
          </cell>
          <cell r="W4" t="str">
            <v>7551-24</v>
          </cell>
          <cell r="Y4">
            <v>4300001480</v>
          </cell>
          <cell r="AC4">
            <v>45648</v>
          </cell>
          <cell r="AQ4" t="str">
            <v>PDTMC_051136-3501</v>
          </cell>
        </row>
        <row r="5">
          <cell r="V5">
            <v>45618</v>
          </cell>
          <cell r="W5" t="str">
            <v>7544-24</v>
          </cell>
          <cell r="Y5">
            <v>142500222</v>
          </cell>
          <cell r="AC5">
            <v>45673.345104166663</v>
          </cell>
          <cell r="AQ5" t="str">
            <v>PDTMC_53019-601</v>
          </cell>
        </row>
        <row r="6">
          <cell r="V6">
            <v>45602</v>
          </cell>
          <cell r="W6" t="str">
            <v>7504-24</v>
          </cell>
          <cell r="Y6">
            <v>142500216</v>
          </cell>
          <cell r="AC6">
            <v>45670.357986111114</v>
          </cell>
          <cell r="AQ6" t="str">
            <v>EKSTEK_19806-201</v>
          </cell>
        </row>
        <row r="7">
          <cell r="V7">
            <v>45621</v>
          </cell>
          <cell r="W7" t="str">
            <v>7545-24</v>
          </cell>
          <cell r="Y7">
            <v>142500031</v>
          </cell>
          <cell r="AC7">
            <v>45674.351099537038</v>
          </cell>
          <cell r="AQ7" t="str">
            <v>PHOENIX _21326-403</v>
          </cell>
        </row>
        <row r="8">
          <cell r="V8">
            <v>45590</v>
          </cell>
          <cell r="W8" t="str">
            <v>7477-25</v>
          </cell>
          <cell r="Y8">
            <v>142501377</v>
          </cell>
          <cell r="AC8">
            <v>45705.37572916667</v>
          </cell>
          <cell r="AQ8" t="str">
            <v>COMPES_15930-407</v>
          </cell>
        </row>
        <row r="9">
          <cell r="V9">
            <v>45574</v>
          </cell>
          <cell r="W9" t="str">
            <v>7432-24</v>
          </cell>
          <cell r="Y9">
            <v>142504021</v>
          </cell>
          <cell r="AC9">
            <v>45797.414618055554</v>
          </cell>
          <cell r="AQ9" t="str">
            <v>COMPES_17806-502</v>
          </cell>
        </row>
        <row r="10">
          <cell r="V10">
            <v>45632</v>
          </cell>
          <cell r="W10" t="str">
            <v>7552-24</v>
          </cell>
          <cell r="Y10">
            <v>4249771</v>
          </cell>
          <cell r="AC10">
            <v>45644</v>
          </cell>
          <cell r="AQ10" t="str">
            <v>PHOENIX _16397-402</v>
          </cell>
        </row>
        <row r="11">
          <cell r="V11">
            <v>45632</v>
          </cell>
          <cell r="W11" t="str">
            <v>7553-24</v>
          </cell>
          <cell r="Y11">
            <v>4249868</v>
          </cell>
          <cell r="AC11">
            <v>45648</v>
          </cell>
          <cell r="AQ11" t="str">
            <v>EKSTEK_09154-402</v>
          </cell>
        </row>
        <row r="12">
          <cell r="V12">
            <v>45632</v>
          </cell>
          <cell r="W12" t="str">
            <v>7553-24</v>
          </cell>
          <cell r="Y12">
            <v>4249717</v>
          </cell>
          <cell r="AC12">
            <v>45643</v>
          </cell>
          <cell r="AQ12" t="str">
            <v>EKSTEK_14675-532</v>
          </cell>
        </row>
        <row r="13">
          <cell r="V13">
            <v>45632</v>
          </cell>
          <cell r="W13" t="str">
            <v>7553-24</v>
          </cell>
          <cell r="Y13">
            <v>4249717</v>
          </cell>
          <cell r="AC13">
            <v>45643</v>
          </cell>
          <cell r="AQ13" t="str">
            <v>EKSTEK_15652-502</v>
          </cell>
        </row>
        <row r="14">
          <cell r="V14">
            <v>45632</v>
          </cell>
          <cell r="W14" t="str">
            <v>7554-24</v>
          </cell>
          <cell r="Y14">
            <v>4250085</v>
          </cell>
          <cell r="AC14">
            <v>45664</v>
          </cell>
          <cell r="AQ14" t="str">
            <v>PDTMC_05084-501</v>
          </cell>
        </row>
        <row r="15">
          <cell r="V15">
            <v>45632</v>
          </cell>
          <cell r="W15" t="str">
            <v>7554-24</v>
          </cell>
          <cell r="Y15">
            <v>4249765</v>
          </cell>
          <cell r="AC15">
            <v>45646</v>
          </cell>
          <cell r="AQ15" t="str">
            <v>PDTMC_05129-204</v>
          </cell>
        </row>
        <row r="16">
          <cell r="V16">
            <v>45632</v>
          </cell>
          <cell r="W16" t="str">
            <v>7554-24</v>
          </cell>
          <cell r="Y16"/>
          <cell r="AC16"/>
          <cell r="AQ16" t="str">
            <v>PDTMC_07204-501</v>
          </cell>
        </row>
        <row r="17">
          <cell r="V17">
            <v>45632</v>
          </cell>
          <cell r="W17" t="str">
            <v>7554-24</v>
          </cell>
          <cell r="Y17">
            <v>4249869</v>
          </cell>
          <cell r="AC17">
            <v>45648</v>
          </cell>
          <cell r="AQ17" t="str">
            <v>PDTMC_09063-401</v>
          </cell>
        </row>
        <row r="18">
          <cell r="V18">
            <v>45632</v>
          </cell>
          <cell r="W18" t="str">
            <v>7554-24</v>
          </cell>
          <cell r="Y18">
            <v>4250087</v>
          </cell>
          <cell r="AC18">
            <v>45659</v>
          </cell>
          <cell r="AQ18" t="str">
            <v>PDTMC_10374-502</v>
          </cell>
        </row>
        <row r="19">
          <cell r="V19">
            <v>45632</v>
          </cell>
          <cell r="W19" t="str">
            <v>7554-24</v>
          </cell>
          <cell r="Y19">
            <v>4249765</v>
          </cell>
          <cell r="AC19">
            <v>45646</v>
          </cell>
          <cell r="AQ19" t="str">
            <v>PDTMC_13035-412</v>
          </cell>
        </row>
        <row r="20">
          <cell r="V20">
            <v>45632</v>
          </cell>
          <cell r="W20" t="str">
            <v>7554-24</v>
          </cell>
          <cell r="Y20">
            <v>4249869</v>
          </cell>
          <cell r="AC20">
            <v>45648</v>
          </cell>
          <cell r="AQ20" t="str">
            <v>PDTMC_15841-507</v>
          </cell>
        </row>
        <row r="21">
          <cell r="V21">
            <v>45632</v>
          </cell>
          <cell r="W21" t="str">
            <v>7554-24</v>
          </cell>
          <cell r="Y21">
            <v>4249869</v>
          </cell>
          <cell r="AC21">
            <v>45648</v>
          </cell>
          <cell r="AQ21" t="str">
            <v>PDTMC_07208-501</v>
          </cell>
        </row>
        <row r="22">
          <cell r="V22">
            <v>45632</v>
          </cell>
          <cell r="W22" t="str">
            <v>7554-24</v>
          </cell>
          <cell r="Y22">
            <v>4249869</v>
          </cell>
          <cell r="AC22">
            <v>45648</v>
          </cell>
          <cell r="AQ22" t="str">
            <v>PDTMC_07209-501</v>
          </cell>
        </row>
        <row r="23">
          <cell r="V23">
            <v>45632</v>
          </cell>
          <cell r="W23" t="str">
            <v>7555-24</v>
          </cell>
          <cell r="Y23">
            <v>4300001475</v>
          </cell>
          <cell r="AC23">
            <v>45645</v>
          </cell>
          <cell r="AQ23" t="str">
            <v>PDTMC_027780-2501</v>
          </cell>
        </row>
        <row r="24">
          <cell r="V24">
            <v>45632</v>
          </cell>
          <cell r="W24" t="str">
            <v>7555-24</v>
          </cell>
          <cell r="Y24">
            <v>4300001475</v>
          </cell>
          <cell r="AC24">
            <v>45645</v>
          </cell>
          <cell r="AQ24" t="str">
            <v>PDTMC_030179-2501</v>
          </cell>
        </row>
        <row r="25">
          <cell r="V25">
            <v>45632</v>
          </cell>
          <cell r="W25" t="str">
            <v>7555-24</v>
          </cell>
          <cell r="Y25">
            <v>4300001475</v>
          </cell>
          <cell r="AC25">
            <v>45645</v>
          </cell>
          <cell r="AQ25" t="str">
            <v>PDTMC_25IC1-027780</v>
          </cell>
        </row>
        <row r="26">
          <cell r="V26">
            <v>45638</v>
          </cell>
          <cell r="W26" t="str">
            <v>7556-24</v>
          </cell>
          <cell r="Y26">
            <v>4249901</v>
          </cell>
          <cell r="AC26">
            <v>45649</v>
          </cell>
          <cell r="AQ26" t="str">
            <v>PDTMC_27781-201</v>
          </cell>
        </row>
        <row r="27">
          <cell r="V27">
            <v>45638</v>
          </cell>
          <cell r="W27" t="str">
            <v>7557-24</v>
          </cell>
          <cell r="Y27">
            <v>4300001485</v>
          </cell>
          <cell r="AC27">
            <v>45653</v>
          </cell>
          <cell r="AQ27" t="str">
            <v>PHOENIX _029780-2502</v>
          </cell>
        </row>
        <row r="28">
          <cell r="V28">
            <v>45638</v>
          </cell>
          <cell r="W28" t="str">
            <v>7557-24</v>
          </cell>
          <cell r="Y28">
            <v>4300001485</v>
          </cell>
          <cell r="AC28">
            <v>45653</v>
          </cell>
          <cell r="AQ28" t="str">
            <v>PHOENIX _029780-2503</v>
          </cell>
        </row>
        <row r="29">
          <cell r="V29">
            <v>45638</v>
          </cell>
          <cell r="W29" t="str">
            <v>7558-24</v>
          </cell>
          <cell r="Y29">
            <v>142500745</v>
          </cell>
          <cell r="AC29">
            <v>45683</v>
          </cell>
          <cell r="AQ29" t="str">
            <v>EKSTEK_28832-404</v>
          </cell>
        </row>
        <row r="30">
          <cell r="V30">
            <v>45638</v>
          </cell>
          <cell r="W30" t="str">
            <v>7559-24</v>
          </cell>
          <cell r="Y30">
            <v>4249879</v>
          </cell>
          <cell r="AC30">
            <v>45649</v>
          </cell>
          <cell r="AQ30" t="str">
            <v>PDTMC_12164-519</v>
          </cell>
        </row>
        <row r="31">
          <cell r="V31">
            <v>45638</v>
          </cell>
          <cell r="W31" t="str">
            <v>7559-24</v>
          </cell>
          <cell r="Y31">
            <v>142500022</v>
          </cell>
          <cell r="AC31">
            <v>45663</v>
          </cell>
          <cell r="AQ31" t="str">
            <v>PDTMC_26384-603</v>
          </cell>
        </row>
        <row r="32">
          <cell r="V32">
            <v>45638</v>
          </cell>
          <cell r="W32" t="str">
            <v>7560-24</v>
          </cell>
          <cell r="Y32">
            <v>4249772</v>
          </cell>
          <cell r="AC32">
            <v>45646</v>
          </cell>
          <cell r="AQ32" t="str">
            <v>PHOENIX _30180-601</v>
          </cell>
        </row>
        <row r="33">
          <cell r="V33">
            <v>45638</v>
          </cell>
          <cell r="W33" t="str">
            <v>7561-24</v>
          </cell>
          <cell r="Y33">
            <v>4249867</v>
          </cell>
          <cell r="AC33">
            <v>45649</v>
          </cell>
          <cell r="AQ33" t="str">
            <v>PHOENIX _15651-270</v>
          </cell>
        </row>
        <row r="34">
          <cell r="V34">
            <v>45638</v>
          </cell>
          <cell r="W34" t="str">
            <v>7561-24</v>
          </cell>
          <cell r="Y34">
            <v>4249867</v>
          </cell>
          <cell r="AC34">
            <v>45649</v>
          </cell>
          <cell r="AQ34" t="str">
            <v>PHOENIX _27273-202</v>
          </cell>
        </row>
        <row r="35">
          <cell r="V35">
            <v>45638</v>
          </cell>
          <cell r="W35" t="str">
            <v>7561-24</v>
          </cell>
          <cell r="Y35">
            <v>4249867</v>
          </cell>
          <cell r="AC35">
            <v>45649</v>
          </cell>
          <cell r="AQ35" t="str">
            <v>PHOENIX _28117-430</v>
          </cell>
        </row>
        <row r="36">
          <cell r="V36">
            <v>45638</v>
          </cell>
          <cell r="W36" t="str">
            <v>7561-24</v>
          </cell>
          <cell r="Y36">
            <v>4249867</v>
          </cell>
          <cell r="AC36">
            <v>45649</v>
          </cell>
          <cell r="AQ36" t="str">
            <v>PHOENIX _28117-432</v>
          </cell>
        </row>
        <row r="37">
          <cell r="V37">
            <v>45638</v>
          </cell>
          <cell r="W37" t="str">
            <v>7561-24</v>
          </cell>
          <cell r="Y37">
            <v>4249867</v>
          </cell>
          <cell r="AC37">
            <v>45649</v>
          </cell>
          <cell r="AQ37" t="str">
            <v>PHOENIX _29617-603</v>
          </cell>
        </row>
        <row r="38">
          <cell r="V38">
            <v>45638</v>
          </cell>
          <cell r="W38" t="str">
            <v>7561-24</v>
          </cell>
          <cell r="Y38">
            <v>4250086</v>
          </cell>
          <cell r="AC38">
            <v>45671</v>
          </cell>
          <cell r="AQ38" t="str">
            <v>PHOENIX _120241-401</v>
          </cell>
        </row>
        <row r="39">
          <cell r="V39">
            <v>45638</v>
          </cell>
          <cell r="W39" t="str">
            <v>7561-24</v>
          </cell>
          <cell r="Y39">
            <v>4249871</v>
          </cell>
          <cell r="AC39">
            <v>45648</v>
          </cell>
          <cell r="AQ39" t="str">
            <v>PHOENIX _120661-606</v>
          </cell>
        </row>
        <row r="40">
          <cell r="V40">
            <v>45638</v>
          </cell>
          <cell r="W40" t="str">
            <v>7562-24</v>
          </cell>
          <cell r="Y40">
            <v>4300001477</v>
          </cell>
          <cell r="AC40">
            <v>45645</v>
          </cell>
          <cell r="AQ40" t="str">
            <v>PDTMC_051088-2522</v>
          </cell>
        </row>
        <row r="41">
          <cell r="V41">
            <v>45638</v>
          </cell>
          <cell r="W41" t="str">
            <v>7562-24</v>
          </cell>
          <cell r="Y41">
            <v>4300001486</v>
          </cell>
          <cell r="AC41">
            <v>45653</v>
          </cell>
          <cell r="AQ41" t="str">
            <v>PDTMC_051118-3520</v>
          </cell>
        </row>
        <row r="42">
          <cell r="V42">
            <v>45638</v>
          </cell>
          <cell r="W42" t="str">
            <v>7562-24</v>
          </cell>
          <cell r="Y42">
            <v>4300001486</v>
          </cell>
          <cell r="AC42">
            <v>45653</v>
          </cell>
          <cell r="AQ42" t="str">
            <v>PDTMC_051118-3521</v>
          </cell>
        </row>
        <row r="43">
          <cell r="V43">
            <v>45638</v>
          </cell>
          <cell r="W43" t="str">
            <v>7563-24</v>
          </cell>
          <cell r="Y43">
            <v>4250088</v>
          </cell>
          <cell r="AC43">
            <v>45664</v>
          </cell>
          <cell r="AQ43" t="str">
            <v>COMPES_14854-205</v>
          </cell>
        </row>
        <row r="44">
          <cell r="V44">
            <v>45638</v>
          </cell>
          <cell r="W44" t="str">
            <v>7564-24</v>
          </cell>
          <cell r="Y44"/>
          <cell r="AC44"/>
          <cell r="AQ44" t="str">
            <v>PDTMC_14854-204</v>
          </cell>
        </row>
        <row r="45">
          <cell r="V45">
            <v>45638</v>
          </cell>
          <cell r="W45" t="str">
            <v>7565-24</v>
          </cell>
          <cell r="Y45">
            <v>4249872</v>
          </cell>
          <cell r="AC45">
            <v>45649</v>
          </cell>
          <cell r="AQ45" t="str">
            <v>EKSTEK_27782-501</v>
          </cell>
        </row>
        <row r="46">
          <cell r="V46">
            <v>45638</v>
          </cell>
          <cell r="W46" t="str">
            <v>7565-24</v>
          </cell>
          <cell r="Y46">
            <v>4249872</v>
          </cell>
          <cell r="AC46">
            <v>45649</v>
          </cell>
          <cell r="AQ46" t="str">
            <v>EKSTEK_27783-501</v>
          </cell>
        </row>
        <row r="47">
          <cell r="V47">
            <v>45644</v>
          </cell>
          <cell r="W47" t="str">
            <v>7566-24</v>
          </cell>
          <cell r="Y47">
            <v>142500080</v>
          </cell>
          <cell r="AC47">
            <v>45674</v>
          </cell>
          <cell r="AQ47" t="str">
            <v>PHOENIX _06250-602</v>
          </cell>
        </row>
        <row r="48">
          <cell r="V48">
            <v>45644</v>
          </cell>
          <cell r="W48" t="str">
            <v>7566-24</v>
          </cell>
          <cell r="Y48">
            <v>142500489</v>
          </cell>
          <cell r="AC48">
            <v>45681</v>
          </cell>
          <cell r="AQ48" t="str">
            <v>PHOENIX _28117-502</v>
          </cell>
        </row>
        <row r="49">
          <cell r="V49">
            <v>45644</v>
          </cell>
          <cell r="W49" t="str">
            <v>7566-24</v>
          </cell>
          <cell r="Y49">
            <v>142500489</v>
          </cell>
          <cell r="AC49">
            <v>45681</v>
          </cell>
          <cell r="AQ49" t="str">
            <v>PHOENIX _29067-201</v>
          </cell>
        </row>
        <row r="50">
          <cell r="V50">
            <v>45644</v>
          </cell>
          <cell r="W50" t="str">
            <v>7566-24</v>
          </cell>
          <cell r="Y50">
            <v>142500276</v>
          </cell>
          <cell r="AC50">
            <v>45673</v>
          </cell>
          <cell r="AQ50" t="str">
            <v>PHOENIX _29827-203</v>
          </cell>
        </row>
        <row r="51">
          <cell r="V51">
            <v>45644</v>
          </cell>
          <cell r="W51" t="str">
            <v>7567-24</v>
          </cell>
          <cell r="Y51">
            <v>142500218</v>
          </cell>
          <cell r="AC51">
            <v>45671</v>
          </cell>
          <cell r="AQ51" t="str">
            <v>COMPES_12088-203</v>
          </cell>
        </row>
        <row r="52">
          <cell r="V52">
            <v>45644</v>
          </cell>
          <cell r="W52" t="str">
            <v>7568-24</v>
          </cell>
          <cell r="Y52">
            <v>142500266</v>
          </cell>
          <cell r="AC52">
            <v>45670</v>
          </cell>
          <cell r="AQ52" t="str">
            <v>EKSTEK_29311-502</v>
          </cell>
        </row>
        <row r="53">
          <cell r="V53">
            <v>45644</v>
          </cell>
          <cell r="W53" t="str">
            <v>7569-24</v>
          </cell>
          <cell r="Y53">
            <v>142500083</v>
          </cell>
          <cell r="AC53">
            <v>45664</v>
          </cell>
          <cell r="AQ53" t="str">
            <v>PDTMC_29826-204</v>
          </cell>
        </row>
        <row r="54">
          <cell r="V54">
            <v>45644</v>
          </cell>
          <cell r="W54" t="str">
            <v>7570-24</v>
          </cell>
          <cell r="Y54">
            <v>242500661</v>
          </cell>
          <cell r="AC54">
            <v>45684</v>
          </cell>
          <cell r="AQ54" t="str">
            <v>PHOENIX _005350-3503</v>
          </cell>
        </row>
        <row r="55">
          <cell r="V55">
            <v>45644</v>
          </cell>
          <cell r="W55" t="str">
            <v>7570-24</v>
          </cell>
          <cell r="Y55">
            <v>242500661</v>
          </cell>
          <cell r="AC55">
            <v>45684</v>
          </cell>
          <cell r="AQ55" t="str">
            <v>PHOENIX _029687-2501</v>
          </cell>
        </row>
        <row r="56">
          <cell r="V56">
            <v>45644</v>
          </cell>
          <cell r="W56" t="str">
            <v>7571-24</v>
          </cell>
          <cell r="Y56">
            <v>242500314</v>
          </cell>
          <cell r="AC56">
            <v>45749</v>
          </cell>
          <cell r="AQ56" t="str">
            <v>PDTMC_006029-3502</v>
          </cell>
        </row>
        <row r="57">
          <cell r="V57">
            <v>45644</v>
          </cell>
          <cell r="W57" t="str">
            <v>7571-24</v>
          </cell>
          <cell r="Y57">
            <v>242500315</v>
          </cell>
          <cell r="AC57">
            <v>45741.330266203702</v>
          </cell>
          <cell r="AQ57" t="str">
            <v>PDTMC_013035-2505</v>
          </cell>
        </row>
        <row r="58">
          <cell r="V58">
            <v>45644</v>
          </cell>
          <cell r="W58" t="str">
            <v>7571-24</v>
          </cell>
          <cell r="Y58">
            <v>242500315</v>
          </cell>
          <cell r="AC58">
            <v>45741.330266203702</v>
          </cell>
          <cell r="AQ58" t="str">
            <v>PDTMC_013794-2506</v>
          </cell>
        </row>
        <row r="59">
          <cell r="V59">
            <v>45644</v>
          </cell>
          <cell r="W59" t="str">
            <v>7571-24</v>
          </cell>
          <cell r="Y59">
            <v>242500315</v>
          </cell>
          <cell r="AC59">
            <v>45741.330266203702</v>
          </cell>
          <cell r="AQ59" t="str">
            <v>PDTMC_014752-2505</v>
          </cell>
        </row>
        <row r="60">
          <cell r="V60">
            <v>45644</v>
          </cell>
          <cell r="W60" t="str">
            <v>7571-24</v>
          </cell>
          <cell r="Y60">
            <v>242500314</v>
          </cell>
          <cell r="AC60">
            <v>45749</v>
          </cell>
          <cell r="AQ60" t="str">
            <v>PDTMC_019101-2502</v>
          </cell>
        </row>
        <row r="61">
          <cell r="V61">
            <v>45644</v>
          </cell>
          <cell r="W61" t="str">
            <v>7571-24</v>
          </cell>
          <cell r="Y61">
            <v>242500314</v>
          </cell>
          <cell r="AC61">
            <v>45749</v>
          </cell>
          <cell r="AQ61" t="str">
            <v>PDTMC_019106-2502</v>
          </cell>
        </row>
        <row r="62">
          <cell r="V62">
            <v>45644</v>
          </cell>
          <cell r="W62" t="str">
            <v>7571-24</v>
          </cell>
          <cell r="Y62">
            <v>242500315</v>
          </cell>
          <cell r="AC62">
            <v>45741.330266203702</v>
          </cell>
          <cell r="AQ62" t="str">
            <v>PDTMC_026200-3502</v>
          </cell>
        </row>
        <row r="63">
          <cell r="V63">
            <v>45644</v>
          </cell>
          <cell r="W63" t="str">
            <v>7572-24</v>
          </cell>
          <cell r="Y63" t="str">
            <v>M079</v>
          </cell>
          <cell r="AC63">
            <v>45684</v>
          </cell>
          <cell r="AQ63" t="str">
            <v>ALMAX_028655-2501</v>
          </cell>
        </row>
        <row r="64">
          <cell r="V64">
            <v>45644</v>
          </cell>
          <cell r="W64" t="str">
            <v>7572-24</v>
          </cell>
          <cell r="Y64" t="str">
            <v>M074</v>
          </cell>
          <cell r="AC64">
            <v>45698</v>
          </cell>
          <cell r="AQ64" t="str">
            <v>ALMAX_029874-2501</v>
          </cell>
        </row>
        <row r="65">
          <cell r="V65">
            <v>45644</v>
          </cell>
          <cell r="W65" t="str">
            <v>7572-24</v>
          </cell>
          <cell r="Y65" t="str">
            <v>M074</v>
          </cell>
          <cell r="AC65">
            <v>45698</v>
          </cell>
          <cell r="AQ65" t="str">
            <v>ALMAX_051117-3509</v>
          </cell>
        </row>
        <row r="66">
          <cell r="V66">
            <v>45644</v>
          </cell>
          <cell r="W66" t="str">
            <v>7572-24</v>
          </cell>
          <cell r="Y66" t="str">
            <v>M074</v>
          </cell>
          <cell r="AC66">
            <v>45698</v>
          </cell>
          <cell r="AQ66" t="str">
            <v>ALMAX_051117-3510</v>
          </cell>
        </row>
        <row r="67">
          <cell r="V67">
            <v>45644</v>
          </cell>
          <cell r="W67" t="str">
            <v>7573-24</v>
          </cell>
          <cell r="Y67">
            <v>242500650</v>
          </cell>
          <cell r="AC67">
            <v>45678</v>
          </cell>
          <cell r="AQ67" t="str">
            <v>PHOENIX _055028-2503</v>
          </cell>
        </row>
        <row r="68">
          <cell r="V68">
            <v>45644</v>
          </cell>
          <cell r="W68" t="str">
            <v>7574-24</v>
          </cell>
          <cell r="Y68">
            <v>4300001488</v>
          </cell>
          <cell r="AC68">
            <v>45653</v>
          </cell>
          <cell r="AQ68" t="str">
            <v>PDTMC_051112-2505</v>
          </cell>
        </row>
        <row r="69">
          <cell r="V69">
            <v>45644</v>
          </cell>
          <cell r="W69" t="str">
            <v>7574-24</v>
          </cell>
          <cell r="Y69" t="str">
            <v>M075</v>
          </cell>
          <cell r="AC69">
            <v>45684</v>
          </cell>
          <cell r="AQ69" t="str">
            <v>PDTMC_055073-2507</v>
          </cell>
        </row>
        <row r="70">
          <cell r="V70">
            <v>45644</v>
          </cell>
          <cell r="W70" t="str">
            <v>7575-24</v>
          </cell>
          <cell r="Y70">
            <v>142500014</v>
          </cell>
          <cell r="AC70">
            <v>45664</v>
          </cell>
          <cell r="AQ70" t="str">
            <v>PHOENIX _30181-601</v>
          </cell>
        </row>
        <row r="71">
          <cell r="V71">
            <v>45645</v>
          </cell>
          <cell r="W71" t="str">
            <v>7576-24</v>
          </cell>
          <cell r="Y71">
            <v>142500084</v>
          </cell>
          <cell r="AC71">
            <v>45664</v>
          </cell>
          <cell r="AQ71" t="str">
            <v>PDTMC_05076-402</v>
          </cell>
        </row>
        <row r="72">
          <cell r="V72">
            <v>45645</v>
          </cell>
          <cell r="W72" t="str">
            <v>7576-24</v>
          </cell>
          <cell r="Y72">
            <v>142500084</v>
          </cell>
          <cell r="AC72">
            <v>45664</v>
          </cell>
          <cell r="AQ72" t="str">
            <v>PDTMC_21008-403</v>
          </cell>
        </row>
        <row r="73">
          <cell r="V73">
            <v>45645</v>
          </cell>
          <cell r="W73" t="str">
            <v>7576-24</v>
          </cell>
          <cell r="Y73">
            <v>142500219</v>
          </cell>
          <cell r="AC73">
            <v>45673</v>
          </cell>
          <cell r="AQ73" t="str">
            <v>PDTMC_29663-207</v>
          </cell>
        </row>
        <row r="74">
          <cell r="V74">
            <v>45645</v>
          </cell>
          <cell r="W74" t="str">
            <v>7577-24</v>
          </cell>
          <cell r="Y74">
            <v>142500495</v>
          </cell>
          <cell r="AC74">
            <v>45684</v>
          </cell>
          <cell r="AQ74" t="str">
            <v>COMPES_05149-602</v>
          </cell>
        </row>
        <row r="75">
          <cell r="V75">
            <v>45645</v>
          </cell>
          <cell r="W75" t="str">
            <v>7578-24</v>
          </cell>
          <cell r="Y75">
            <v>4250080</v>
          </cell>
          <cell r="AC75">
            <v>45653</v>
          </cell>
          <cell r="AQ75" t="str">
            <v>PHME_30180-601</v>
          </cell>
        </row>
        <row r="76">
          <cell r="V76">
            <v>45645</v>
          </cell>
          <cell r="W76" t="str">
            <v>7579-24</v>
          </cell>
          <cell r="Y76"/>
          <cell r="AC76"/>
          <cell r="AQ76" t="str">
            <v>PHOENIX _14622-205</v>
          </cell>
        </row>
        <row r="77">
          <cell r="V77">
            <v>45646</v>
          </cell>
          <cell r="W77" t="str">
            <v>7580-24</v>
          </cell>
          <cell r="Y77">
            <v>4300001489</v>
          </cell>
          <cell r="AC77">
            <v>45653</v>
          </cell>
          <cell r="AQ77" t="str">
            <v>PDTMC_007097-2504</v>
          </cell>
        </row>
        <row r="78">
          <cell r="V78">
            <v>45646</v>
          </cell>
          <cell r="W78" t="str">
            <v>7580-24</v>
          </cell>
          <cell r="Y78">
            <v>4300001489</v>
          </cell>
          <cell r="AC78">
            <v>45653</v>
          </cell>
          <cell r="AQ78" t="str">
            <v>PDTMC_007097-2505</v>
          </cell>
        </row>
        <row r="79">
          <cell r="V79">
            <v>45646</v>
          </cell>
          <cell r="W79" t="str">
            <v>7580-24</v>
          </cell>
          <cell r="Y79">
            <v>4300001489</v>
          </cell>
          <cell r="AC79">
            <v>45653</v>
          </cell>
          <cell r="AQ79" t="str">
            <v>PDTMC_027273-3503</v>
          </cell>
        </row>
        <row r="80">
          <cell r="V80">
            <v>45646</v>
          </cell>
          <cell r="W80" t="str">
            <v>7581-24</v>
          </cell>
          <cell r="Y80">
            <v>4300001490</v>
          </cell>
          <cell r="AC80">
            <v>45653</v>
          </cell>
          <cell r="AQ80" t="str">
            <v>PHOENIX _030113-3502</v>
          </cell>
        </row>
        <row r="81">
          <cell r="V81">
            <v>45646</v>
          </cell>
          <cell r="W81" t="str">
            <v>7581-24</v>
          </cell>
          <cell r="Y81">
            <v>4300001487</v>
          </cell>
          <cell r="AC81">
            <v>45653</v>
          </cell>
          <cell r="AQ81" t="str">
            <v>PHOENIX _030114-2502</v>
          </cell>
        </row>
        <row r="82">
          <cell r="V82">
            <v>45646</v>
          </cell>
          <cell r="W82" t="str">
            <v>7582-24</v>
          </cell>
          <cell r="Y82">
            <v>142500279</v>
          </cell>
          <cell r="AC82">
            <v>45673</v>
          </cell>
          <cell r="AQ82" t="str">
            <v>PHOENIX _30183-601</v>
          </cell>
        </row>
        <row r="83">
          <cell r="V83">
            <v>45646</v>
          </cell>
          <cell r="W83" t="str">
            <v>7583-24</v>
          </cell>
          <cell r="Y83">
            <v>142500264</v>
          </cell>
          <cell r="AC83">
            <v>45667</v>
          </cell>
          <cell r="AQ83" t="str">
            <v>PHME_30182-601</v>
          </cell>
        </row>
        <row r="84">
          <cell r="V84">
            <v>45646</v>
          </cell>
          <cell r="W84" t="str">
            <v>7583-24</v>
          </cell>
          <cell r="Y84">
            <v>142500018</v>
          </cell>
          <cell r="AC84">
            <v>45665</v>
          </cell>
          <cell r="AQ84" t="str">
            <v>PHME_30184-601</v>
          </cell>
        </row>
        <row r="85">
          <cell r="V85">
            <v>45646</v>
          </cell>
          <cell r="W85" t="str">
            <v>7583-24</v>
          </cell>
          <cell r="Y85">
            <v>142500018</v>
          </cell>
          <cell r="AC85">
            <v>45665</v>
          </cell>
          <cell r="AQ85" t="str">
            <v>PHME_30185-601</v>
          </cell>
        </row>
        <row r="86">
          <cell r="V86">
            <v>45646</v>
          </cell>
          <cell r="W86" t="str">
            <v>7583-24</v>
          </cell>
          <cell r="Y86">
            <v>142500018</v>
          </cell>
          <cell r="AC86">
            <v>45665</v>
          </cell>
          <cell r="AQ86" t="str">
            <v>PHME_INS-30185</v>
          </cell>
        </row>
        <row r="87">
          <cell r="V87">
            <v>45646</v>
          </cell>
          <cell r="W87" t="str">
            <v>7584-24</v>
          </cell>
          <cell r="Y87">
            <v>142500272</v>
          </cell>
          <cell r="AC87">
            <v>45669</v>
          </cell>
          <cell r="AQ87" t="str">
            <v>PDTMC_27785-401</v>
          </cell>
        </row>
        <row r="88">
          <cell r="V88">
            <v>45646</v>
          </cell>
          <cell r="W88" t="str">
            <v>7585-24</v>
          </cell>
          <cell r="Y88">
            <v>142500123</v>
          </cell>
          <cell r="AC88">
            <v>45670</v>
          </cell>
          <cell r="AQ88" t="str">
            <v>PDTMC_30156-602</v>
          </cell>
        </row>
        <row r="89">
          <cell r="V89">
            <v>45650</v>
          </cell>
          <cell r="W89" t="str">
            <v>7586-24</v>
          </cell>
          <cell r="Y89" t="str">
            <v>M296</v>
          </cell>
          <cell r="AC89">
            <v>45708</v>
          </cell>
          <cell r="AQ89" t="str">
            <v>PHOENIX _051027-2509</v>
          </cell>
        </row>
        <row r="90">
          <cell r="V90">
            <v>45651</v>
          </cell>
          <cell r="W90" t="str">
            <v>7587-24</v>
          </cell>
          <cell r="Y90">
            <v>142501558</v>
          </cell>
          <cell r="AC90">
            <v>45719</v>
          </cell>
          <cell r="AQ90" t="str">
            <v>COMPES_15839-210</v>
          </cell>
        </row>
        <row r="91">
          <cell r="V91">
            <v>45651</v>
          </cell>
          <cell r="W91" t="str">
            <v>7587-24</v>
          </cell>
          <cell r="Y91">
            <v>142500576</v>
          </cell>
          <cell r="AC91">
            <v>45684</v>
          </cell>
          <cell r="AQ91" t="str">
            <v>COMPES_29826-205</v>
          </cell>
        </row>
        <row r="92">
          <cell r="V92">
            <v>45651</v>
          </cell>
          <cell r="W92" t="str">
            <v>7587-24</v>
          </cell>
          <cell r="Y92">
            <v>142500577</v>
          </cell>
          <cell r="AC92">
            <v>45693</v>
          </cell>
          <cell r="AQ92" t="str">
            <v>COMPES_29827-204</v>
          </cell>
        </row>
        <row r="93">
          <cell r="V93">
            <v>45651</v>
          </cell>
          <cell r="W93" t="str">
            <v>7588-24</v>
          </cell>
          <cell r="Y93">
            <v>142500280</v>
          </cell>
          <cell r="AC93">
            <v>45673</v>
          </cell>
          <cell r="AQ93" t="str">
            <v>PHOENIX _17404-203</v>
          </cell>
        </row>
        <row r="94">
          <cell r="V94">
            <v>45651</v>
          </cell>
          <cell r="W94" t="str">
            <v>7588-24</v>
          </cell>
          <cell r="Y94">
            <v>142500277</v>
          </cell>
          <cell r="AC94">
            <v>45677</v>
          </cell>
          <cell r="AQ94" t="str">
            <v>PHOENIX _15839-209 Mandrel Only</v>
          </cell>
        </row>
        <row r="95">
          <cell r="V95">
            <v>45651</v>
          </cell>
          <cell r="W95" t="str">
            <v>7589-24</v>
          </cell>
          <cell r="Y95">
            <v>142500182</v>
          </cell>
          <cell r="AC95">
            <v>45667</v>
          </cell>
          <cell r="AQ95" t="str">
            <v>PDTMC_27786-501</v>
          </cell>
        </row>
        <row r="96">
          <cell r="V96">
            <v>45651</v>
          </cell>
          <cell r="W96" t="str">
            <v>7590-24</v>
          </cell>
          <cell r="Y96" t="str">
            <v>M076</v>
          </cell>
          <cell r="AC96">
            <v>45684</v>
          </cell>
          <cell r="AQ96" t="str">
            <v>PDTMC_027784-2501</v>
          </cell>
        </row>
        <row r="97">
          <cell r="V97">
            <v>45651</v>
          </cell>
          <cell r="W97" t="str">
            <v>7591-24</v>
          </cell>
          <cell r="Y97">
            <v>142500184</v>
          </cell>
          <cell r="AC97">
            <v>45673</v>
          </cell>
          <cell r="AQ97" t="str">
            <v>PDTMC_29825-502</v>
          </cell>
        </row>
        <row r="98">
          <cell r="V98">
            <v>45651</v>
          </cell>
          <cell r="W98" t="str">
            <v>7591-24</v>
          </cell>
          <cell r="Y98">
            <v>142500702</v>
          </cell>
          <cell r="AC98">
            <v>45695</v>
          </cell>
          <cell r="AQ98" t="str">
            <v>PDTMC_29930-402</v>
          </cell>
        </row>
        <row r="99">
          <cell r="V99">
            <v>45651</v>
          </cell>
          <cell r="W99" t="str">
            <v>7592-24</v>
          </cell>
          <cell r="Y99" t="str">
            <v>M183</v>
          </cell>
          <cell r="AC99">
            <v>45698</v>
          </cell>
          <cell r="AQ99" t="str">
            <v>ALMAX_005195-3505</v>
          </cell>
        </row>
        <row r="100">
          <cell r="V100">
            <v>45651</v>
          </cell>
          <cell r="W100" t="str">
            <v>7592-24</v>
          </cell>
          <cell r="Y100" t="str">
            <v>M183</v>
          </cell>
          <cell r="AC100">
            <v>45698</v>
          </cell>
          <cell r="AQ100" t="str">
            <v>ALMAX_005501-3510</v>
          </cell>
        </row>
        <row r="101">
          <cell r="V101">
            <v>45651</v>
          </cell>
          <cell r="W101" t="str">
            <v>7593-24</v>
          </cell>
          <cell r="Y101">
            <v>242500314</v>
          </cell>
          <cell r="AC101">
            <v>45749</v>
          </cell>
          <cell r="AQ101" t="str">
            <v>PDTMC_005327-2504</v>
          </cell>
        </row>
        <row r="102">
          <cell r="V102">
            <v>45651</v>
          </cell>
          <cell r="W102" t="str">
            <v>7593-24</v>
          </cell>
          <cell r="Y102">
            <v>242500314</v>
          </cell>
          <cell r="AC102">
            <v>45749</v>
          </cell>
          <cell r="AQ102" t="str">
            <v>PDTMC_007208-2503</v>
          </cell>
        </row>
        <row r="103">
          <cell r="V103">
            <v>45652</v>
          </cell>
          <cell r="W103" t="str">
            <v>7594-24</v>
          </cell>
          <cell r="Y103">
            <v>242500661</v>
          </cell>
          <cell r="AC103">
            <v>45723</v>
          </cell>
          <cell r="AQ103" t="str">
            <v>PHOENIX _019484-2503</v>
          </cell>
        </row>
        <row r="104">
          <cell r="V104">
            <v>45652</v>
          </cell>
          <cell r="W104" t="str">
            <v>7594-24</v>
          </cell>
          <cell r="Y104">
            <v>242500661</v>
          </cell>
          <cell r="AC104">
            <v>45723</v>
          </cell>
          <cell r="AQ104" t="str">
            <v>PHOENIX _026200-3503</v>
          </cell>
        </row>
        <row r="105">
          <cell r="V105">
            <v>45652</v>
          </cell>
          <cell r="W105" t="str">
            <v>7594-24</v>
          </cell>
          <cell r="Y105">
            <v>242500661</v>
          </cell>
          <cell r="AC105">
            <v>45723</v>
          </cell>
          <cell r="AQ105" t="str">
            <v>PHOENIX _027720-2502</v>
          </cell>
        </row>
        <row r="106">
          <cell r="V106">
            <v>45652</v>
          </cell>
          <cell r="W106" t="str">
            <v>7595-24</v>
          </cell>
          <cell r="Y106">
            <v>242500314</v>
          </cell>
          <cell r="AC106">
            <v>45749</v>
          </cell>
          <cell r="AQ106" t="str">
            <v>PDTMC_007100-2503</v>
          </cell>
        </row>
        <row r="107">
          <cell r="V107">
            <v>45652</v>
          </cell>
          <cell r="W107" t="str">
            <v>7595-24</v>
          </cell>
          <cell r="Y107">
            <v>242500315</v>
          </cell>
          <cell r="AC107">
            <v>45741.330266203702</v>
          </cell>
          <cell r="AQ107" t="str">
            <v>PDTMC_014940-2508</v>
          </cell>
        </row>
        <row r="108">
          <cell r="V108">
            <v>45652</v>
          </cell>
          <cell r="W108" t="str">
            <v>7595-24</v>
          </cell>
          <cell r="Y108">
            <v>242500314</v>
          </cell>
          <cell r="AC108">
            <v>45749</v>
          </cell>
          <cell r="AQ108" t="str">
            <v>PDTMC_027719-2502</v>
          </cell>
        </row>
        <row r="109">
          <cell r="V109">
            <v>45652</v>
          </cell>
          <cell r="W109" t="str">
            <v>7596-24</v>
          </cell>
          <cell r="Y109">
            <v>142500081</v>
          </cell>
          <cell r="AC109">
            <v>45662.950266203705</v>
          </cell>
          <cell r="AQ109" t="str">
            <v>EKSTEK_02105-501</v>
          </cell>
        </row>
        <row r="110">
          <cell r="V110">
            <v>45652</v>
          </cell>
          <cell r="W110" t="str">
            <v>7596-24</v>
          </cell>
          <cell r="Y110">
            <v>142500263</v>
          </cell>
          <cell r="AC110">
            <v>45667</v>
          </cell>
          <cell r="AQ110" t="str">
            <v>EKSTEK_05419-501</v>
          </cell>
        </row>
        <row r="111">
          <cell r="V111">
            <v>45652</v>
          </cell>
          <cell r="W111" t="str">
            <v>7597-24</v>
          </cell>
          <cell r="Y111"/>
          <cell r="AC111"/>
          <cell r="AQ111" t="str">
            <v>ADEX_05422-601</v>
          </cell>
        </row>
        <row r="112">
          <cell r="V112">
            <v>45652</v>
          </cell>
          <cell r="W112" t="str">
            <v>7598-24</v>
          </cell>
          <cell r="Y112">
            <v>142500185</v>
          </cell>
          <cell r="AC112">
            <v>45671</v>
          </cell>
          <cell r="AQ112" t="str">
            <v>PDTMC_05420-401</v>
          </cell>
        </row>
        <row r="113">
          <cell r="V113">
            <v>45652</v>
          </cell>
          <cell r="W113" t="str">
            <v>7598-24</v>
          </cell>
          <cell r="Y113">
            <v>142500271</v>
          </cell>
          <cell r="AC113">
            <v>45671</v>
          </cell>
          <cell r="AQ113" t="str">
            <v>PDTMC_05421-601</v>
          </cell>
        </row>
        <row r="114">
          <cell r="V114">
            <v>45652</v>
          </cell>
          <cell r="W114" t="str">
            <v>7599-24</v>
          </cell>
          <cell r="Y114">
            <v>142500274</v>
          </cell>
          <cell r="AC114">
            <v>45673</v>
          </cell>
          <cell r="AQ114" t="str">
            <v>PHOENIX _29616-202</v>
          </cell>
        </row>
        <row r="115">
          <cell r="V115">
            <v>45652</v>
          </cell>
          <cell r="W115" t="str">
            <v>7599-24</v>
          </cell>
          <cell r="Y115">
            <v>142500601</v>
          </cell>
          <cell r="AC115">
            <v>45684</v>
          </cell>
          <cell r="AQ115" t="str">
            <v>PHOENIX _090208-501</v>
          </cell>
        </row>
        <row r="116">
          <cell r="V116">
            <v>45652</v>
          </cell>
          <cell r="W116" t="str">
            <v>7600-24</v>
          </cell>
          <cell r="Y116">
            <v>142500082</v>
          </cell>
          <cell r="AC116">
            <v>45662.951782407406</v>
          </cell>
          <cell r="AQ116" t="str">
            <v>EKSTEK_28844-503</v>
          </cell>
        </row>
        <row r="117">
          <cell r="V117">
            <v>45652</v>
          </cell>
          <cell r="W117" t="str">
            <v>7601-24</v>
          </cell>
          <cell r="Y117">
            <v>142500936</v>
          </cell>
          <cell r="AC117">
            <v>45690</v>
          </cell>
          <cell r="AQ117" t="str">
            <v>PDTMC_27563-402</v>
          </cell>
        </row>
        <row r="118">
          <cell r="V118">
            <v>45653</v>
          </cell>
          <cell r="W118" t="str">
            <v>7602-24</v>
          </cell>
          <cell r="Y118">
            <v>242500055</v>
          </cell>
          <cell r="AC118">
            <v>45740.354259259257</v>
          </cell>
          <cell r="AQ118" t="str">
            <v>PDTMC_055075-2501</v>
          </cell>
        </row>
        <row r="119">
          <cell r="V119">
            <v>45653</v>
          </cell>
          <cell r="W119" t="str">
            <v>7603-24</v>
          </cell>
          <cell r="Y119">
            <v>142500491</v>
          </cell>
          <cell r="AC119">
            <v>45681</v>
          </cell>
          <cell r="AQ119" t="str">
            <v>PHOENIX _14674-427</v>
          </cell>
        </row>
        <row r="120">
          <cell r="V120">
            <v>45653</v>
          </cell>
          <cell r="W120" t="str">
            <v>7604-24</v>
          </cell>
          <cell r="Y120">
            <v>142500267</v>
          </cell>
          <cell r="AC120">
            <v>45671</v>
          </cell>
          <cell r="AQ120" t="str">
            <v>EKSTEK_14674-514</v>
          </cell>
        </row>
        <row r="121">
          <cell r="V121">
            <v>45653</v>
          </cell>
          <cell r="W121" t="str">
            <v>7605-24</v>
          </cell>
          <cell r="Y121">
            <v>142500525</v>
          </cell>
          <cell r="AC121">
            <v>45681</v>
          </cell>
          <cell r="AQ121" t="str">
            <v>PDTMC_23281-407</v>
          </cell>
        </row>
        <row r="122">
          <cell r="V122">
            <v>45657</v>
          </cell>
          <cell r="W122" t="str">
            <v>7606-24</v>
          </cell>
          <cell r="Y122">
            <v>142500268</v>
          </cell>
          <cell r="AC122">
            <v>45669</v>
          </cell>
          <cell r="AQ122" t="str">
            <v>EKSTEK_27787-401</v>
          </cell>
        </row>
        <row r="123">
          <cell r="V123">
            <v>45657</v>
          </cell>
          <cell r="W123" t="str">
            <v>7607-24</v>
          </cell>
          <cell r="Y123">
            <v>142500704</v>
          </cell>
          <cell r="AC123">
            <v>45684</v>
          </cell>
          <cell r="AQ123" t="str">
            <v>COMPES_30186-601</v>
          </cell>
        </row>
        <row r="124">
          <cell r="V124">
            <v>45657</v>
          </cell>
          <cell r="W124" t="str">
            <v>7608-24</v>
          </cell>
          <cell r="Y124">
            <v>142500498</v>
          </cell>
          <cell r="AC124">
            <v>45681</v>
          </cell>
          <cell r="AQ124" t="str">
            <v>PDTMC_30187-401</v>
          </cell>
        </row>
        <row r="125">
          <cell r="V125">
            <v>45657</v>
          </cell>
          <cell r="W125" t="str">
            <v>7609-24</v>
          </cell>
          <cell r="Y125">
            <v>142500269</v>
          </cell>
          <cell r="AC125">
            <v>45669</v>
          </cell>
          <cell r="AQ125" t="str">
            <v>EKSTEK_27788-501</v>
          </cell>
        </row>
        <row r="126">
          <cell r="V126">
            <v>45660</v>
          </cell>
          <cell r="W126" t="str">
            <v>7610-25</v>
          </cell>
          <cell r="Y126">
            <v>142500488</v>
          </cell>
          <cell r="AC126">
            <v>45681</v>
          </cell>
          <cell r="AQ126" t="str">
            <v>EKSTEK_01001-402</v>
          </cell>
        </row>
        <row r="127">
          <cell r="V127">
            <v>45660</v>
          </cell>
          <cell r="W127" t="str">
            <v>7610-25</v>
          </cell>
          <cell r="Y127">
            <v>142500487</v>
          </cell>
          <cell r="AC127">
            <v>45676</v>
          </cell>
          <cell r="AQ127" t="str">
            <v>EKSTEK_12726-503</v>
          </cell>
        </row>
        <row r="128">
          <cell r="V128">
            <v>45660</v>
          </cell>
          <cell r="W128" t="str">
            <v>7610-25</v>
          </cell>
          <cell r="Y128">
            <v>142500488</v>
          </cell>
          <cell r="AC128">
            <v>45681</v>
          </cell>
          <cell r="AQ128" t="str">
            <v>EKSTEK_14940-509</v>
          </cell>
        </row>
        <row r="129">
          <cell r="V129">
            <v>45660</v>
          </cell>
          <cell r="W129" t="str">
            <v>7611-25</v>
          </cell>
          <cell r="Y129">
            <v>142501911</v>
          </cell>
          <cell r="AC129">
            <v>45719</v>
          </cell>
          <cell r="AQ129" t="str">
            <v>PDTMC_05203-201</v>
          </cell>
        </row>
        <row r="130">
          <cell r="V130">
            <v>45660</v>
          </cell>
          <cell r="W130" t="str">
            <v>7611-25</v>
          </cell>
          <cell r="Y130">
            <v>142500703</v>
          </cell>
          <cell r="AC130">
            <v>45683</v>
          </cell>
          <cell r="AQ130" t="str">
            <v>PDTMC_10485-501</v>
          </cell>
        </row>
        <row r="131">
          <cell r="V131">
            <v>45660</v>
          </cell>
          <cell r="W131" t="str">
            <v>7611-25</v>
          </cell>
          <cell r="Y131">
            <v>142500748</v>
          </cell>
          <cell r="AC131">
            <v>45685</v>
          </cell>
          <cell r="AQ131" t="str">
            <v>PDTMC_12441-406</v>
          </cell>
        </row>
        <row r="132">
          <cell r="V132">
            <v>45660</v>
          </cell>
          <cell r="W132" t="str">
            <v>7612-25</v>
          </cell>
          <cell r="Y132">
            <v>142500603</v>
          </cell>
          <cell r="AC132">
            <v>45684</v>
          </cell>
          <cell r="AQ132" t="str">
            <v>PHOENIX _13640-506</v>
          </cell>
        </row>
        <row r="133">
          <cell r="V133">
            <v>45660</v>
          </cell>
          <cell r="W133" t="str">
            <v>7612-25</v>
          </cell>
          <cell r="Y133">
            <v>142500603</v>
          </cell>
          <cell r="AC133">
            <v>45684</v>
          </cell>
          <cell r="AQ133" t="str">
            <v>PHOENIX _14853-204</v>
          </cell>
        </row>
        <row r="134">
          <cell r="V134">
            <v>45660</v>
          </cell>
          <cell r="W134" t="str">
            <v>7612-25</v>
          </cell>
          <cell r="Y134">
            <v>142500749</v>
          </cell>
          <cell r="AC134">
            <v>45685</v>
          </cell>
          <cell r="AQ134" t="str">
            <v>PHOENIX _14856-203</v>
          </cell>
        </row>
        <row r="135">
          <cell r="V135">
            <v>45660</v>
          </cell>
          <cell r="W135" t="str">
            <v>7612-25</v>
          </cell>
          <cell r="Y135">
            <v>142500749</v>
          </cell>
          <cell r="AC135">
            <v>45685</v>
          </cell>
          <cell r="AQ135" t="str">
            <v>PHOENIX _14857-203</v>
          </cell>
        </row>
        <row r="136">
          <cell r="V136">
            <v>45660</v>
          </cell>
          <cell r="W136" t="str">
            <v>7612-25</v>
          </cell>
          <cell r="Y136">
            <v>142500603</v>
          </cell>
          <cell r="AC136">
            <v>45684</v>
          </cell>
          <cell r="AQ136" t="str">
            <v>PHOENIX _19105-403</v>
          </cell>
        </row>
        <row r="137">
          <cell r="V137">
            <v>45660</v>
          </cell>
          <cell r="W137" t="str">
            <v>7612-25</v>
          </cell>
          <cell r="Y137">
            <v>142500502</v>
          </cell>
          <cell r="AC137">
            <v>45684</v>
          </cell>
          <cell r="AQ137" t="str">
            <v>PHOENIX _27562-502</v>
          </cell>
        </row>
        <row r="138">
          <cell r="V138">
            <v>45660</v>
          </cell>
          <cell r="W138" t="str">
            <v>7612-25</v>
          </cell>
          <cell r="Y138">
            <v>142500502</v>
          </cell>
          <cell r="AC138">
            <v>45684</v>
          </cell>
          <cell r="AQ138" t="str">
            <v>PHOENIX _27660-202</v>
          </cell>
        </row>
        <row r="139">
          <cell r="V139">
            <v>45660</v>
          </cell>
          <cell r="W139" t="str">
            <v>7612-25</v>
          </cell>
          <cell r="Y139">
            <v>142500701</v>
          </cell>
          <cell r="AC139">
            <v>45684</v>
          </cell>
          <cell r="AQ139" t="str">
            <v>PHOENIX _28424-202</v>
          </cell>
        </row>
        <row r="140">
          <cell r="V140">
            <v>45660</v>
          </cell>
          <cell r="W140" t="str">
            <v>7613-25</v>
          </cell>
          <cell r="Y140">
            <v>142500499</v>
          </cell>
          <cell r="AC140">
            <v>45762</v>
          </cell>
          <cell r="AQ140" t="str">
            <v>PDTMC_BOL-6-2-B</v>
          </cell>
        </row>
        <row r="141">
          <cell r="V141">
            <v>45660</v>
          </cell>
          <cell r="W141" t="str">
            <v>7613-25</v>
          </cell>
          <cell r="Y141">
            <v>142500270</v>
          </cell>
          <cell r="AC141">
            <v>45669</v>
          </cell>
          <cell r="AQ141" t="str">
            <v>PDTMC_INS-25033</v>
          </cell>
        </row>
        <row r="142">
          <cell r="V142">
            <v>45663</v>
          </cell>
          <cell r="W142" t="str">
            <v>7614-25</v>
          </cell>
          <cell r="Y142" t="str">
            <v>M124</v>
          </cell>
          <cell r="AC142">
            <v>45693</v>
          </cell>
          <cell r="AQ142" t="str">
            <v>PDTMC_051137-2501</v>
          </cell>
        </row>
        <row r="143">
          <cell r="V143">
            <v>45663</v>
          </cell>
          <cell r="W143" t="str">
            <v>7614-25</v>
          </cell>
          <cell r="Y143" t="str">
            <v>M124</v>
          </cell>
          <cell r="AC143">
            <v>45693</v>
          </cell>
          <cell r="AQ143" t="str">
            <v>PDTMC_051138-3501</v>
          </cell>
        </row>
        <row r="144">
          <cell r="V144">
            <v>45663</v>
          </cell>
          <cell r="W144" t="str">
            <v>7614-25</v>
          </cell>
          <cell r="Y144" t="str">
            <v>M124</v>
          </cell>
          <cell r="AC144">
            <v>45693</v>
          </cell>
          <cell r="AQ144" t="str">
            <v>PDTMC_051139-2501</v>
          </cell>
        </row>
        <row r="145">
          <cell r="V145">
            <v>45663</v>
          </cell>
          <cell r="W145" t="str">
            <v>7614-25</v>
          </cell>
          <cell r="Y145" t="str">
            <v>M124</v>
          </cell>
          <cell r="AC145">
            <v>45693</v>
          </cell>
          <cell r="AQ145" t="str">
            <v>PDTMC_051140-2501</v>
          </cell>
        </row>
        <row r="146">
          <cell r="V146">
            <v>45663</v>
          </cell>
          <cell r="W146" t="str">
            <v>7615-25</v>
          </cell>
          <cell r="Y146" t="str">
            <v>M083</v>
          </cell>
          <cell r="AC146">
            <v>45684</v>
          </cell>
          <cell r="AQ146" t="str">
            <v>EKSTEK_030188-2501</v>
          </cell>
        </row>
        <row r="147">
          <cell r="V147">
            <v>45663</v>
          </cell>
          <cell r="W147" t="str">
            <v>7615-25</v>
          </cell>
          <cell r="Y147" t="str">
            <v>M083</v>
          </cell>
          <cell r="AC147">
            <v>45684</v>
          </cell>
          <cell r="AQ147" t="str">
            <v>EKSTEK_030189-2501</v>
          </cell>
        </row>
        <row r="148">
          <cell r="V148">
            <v>45666</v>
          </cell>
          <cell r="W148" t="str">
            <v>7616-25</v>
          </cell>
          <cell r="Y148">
            <v>142500494</v>
          </cell>
          <cell r="AC148">
            <v>45683</v>
          </cell>
          <cell r="AQ148" t="str">
            <v>COMPES_30190-601</v>
          </cell>
        </row>
        <row r="149">
          <cell r="V149">
            <v>45666</v>
          </cell>
          <cell r="W149" t="str">
            <v>7616-25</v>
          </cell>
          <cell r="Y149">
            <v>142500494</v>
          </cell>
          <cell r="AC149">
            <v>45683</v>
          </cell>
          <cell r="AQ149" t="str">
            <v>COMPES_30191-601</v>
          </cell>
        </row>
        <row r="150">
          <cell r="V150">
            <v>45666</v>
          </cell>
          <cell r="W150" t="str">
            <v>7617-25</v>
          </cell>
          <cell r="Y150">
            <v>142500459</v>
          </cell>
          <cell r="AC150">
            <v>45680</v>
          </cell>
          <cell r="AQ150" t="str">
            <v>PDTMC_27789-501</v>
          </cell>
        </row>
        <row r="151">
          <cell r="V151">
            <v>45666</v>
          </cell>
          <cell r="W151" t="str">
            <v>7617-25</v>
          </cell>
          <cell r="Y151">
            <v>142500534</v>
          </cell>
          <cell r="AC151">
            <v>45683</v>
          </cell>
          <cell r="AQ151" t="str">
            <v>PDTMC_30192-201</v>
          </cell>
        </row>
        <row r="152">
          <cell r="V152">
            <v>45666</v>
          </cell>
          <cell r="W152" t="str">
            <v>7617-25</v>
          </cell>
          <cell r="Y152">
            <v>142500608</v>
          </cell>
          <cell r="AC152">
            <v>45681</v>
          </cell>
          <cell r="AQ152" t="str">
            <v>PDTMC_30193-601</v>
          </cell>
        </row>
        <row r="153">
          <cell r="V153">
            <v>45666</v>
          </cell>
          <cell r="W153" t="str">
            <v>7617-25</v>
          </cell>
          <cell r="Y153">
            <v>142500608</v>
          </cell>
          <cell r="AC153">
            <v>45681</v>
          </cell>
          <cell r="AQ153" t="str">
            <v>PDTMC_30194-201</v>
          </cell>
        </row>
        <row r="154">
          <cell r="V154">
            <v>45666</v>
          </cell>
          <cell r="W154" t="str">
            <v>7617-25</v>
          </cell>
          <cell r="Y154">
            <v>142500459</v>
          </cell>
          <cell r="AC154">
            <v>45680</v>
          </cell>
          <cell r="AQ154" t="str">
            <v>PDTMC_30195-501</v>
          </cell>
        </row>
        <row r="155">
          <cell r="V155">
            <v>45666</v>
          </cell>
          <cell r="W155" t="str">
            <v>7617-25</v>
          </cell>
          <cell r="Y155">
            <v>142500534</v>
          </cell>
          <cell r="AC155">
            <v>45683</v>
          </cell>
          <cell r="AQ155" t="str">
            <v>PDTMC_30196-201</v>
          </cell>
        </row>
        <row r="156">
          <cell r="V156">
            <v>45666</v>
          </cell>
          <cell r="W156" t="str">
            <v>7617-25</v>
          </cell>
          <cell r="Y156">
            <v>142500534</v>
          </cell>
          <cell r="AC156">
            <v>45683</v>
          </cell>
          <cell r="AQ156" t="str">
            <v>PDTMC_30197-201</v>
          </cell>
        </row>
        <row r="157">
          <cell r="V157">
            <v>45667</v>
          </cell>
          <cell r="W157" t="str">
            <v>7618-25</v>
          </cell>
          <cell r="Y157">
            <v>142500695</v>
          </cell>
          <cell r="AC157">
            <v>45685</v>
          </cell>
          <cell r="AQ157" t="str">
            <v>PHOENIX _09153-204</v>
          </cell>
        </row>
        <row r="158">
          <cell r="V158">
            <v>45667</v>
          </cell>
          <cell r="W158" t="str">
            <v>7618-25</v>
          </cell>
          <cell r="Y158">
            <v>142501306</v>
          </cell>
          <cell r="AC158">
            <v>45702</v>
          </cell>
          <cell r="AQ158" t="str">
            <v>PHOENIX _13212-601</v>
          </cell>
        </row>
        <row r="159">
          <cell r="V159">
            <v>45667</v>
          </cell>
          <cell r="W159" t="str">
            <v>7618-25</v>
          </cell>
          <cell r="Y159">
            <v>142501303</v>
          </cell>
          <cell r="AC159">
            <v>45702</v>
          </cell>
          <cell r="AQ159" t="str">
            <v>PHOENIX _14674-515</v>
          </cell>
        </row>
        <row r="160">
          <cell r="V160">
            <v>45667</v>
          </cell>
          <cell r="W160" t="str">
            <v>7618-25</v>
          </cell>
          <cell r="Y160">
            <v>142501247</v>
          </cell>
          <cell r="AC160">
            <v>45700</v>
          </cell>
          <cell r="AQ160" t="str">
            <v>PHOENIX _INS-05019</v>
          </cell>
        </row>
        <row r="161">
          <cell r="V161">
            <v>45667</v>
          </cell>
          <cell r="W161" t="str">
            <v>7619-25</v>
          </cell>
          <cell r="Y161">
            <v>142500934</v>
          </cell>
          <cell r="AC161">
            <v>45692</v>
          </cell>
          <cell r="AQ161" t="str">
            <v>ADEX_05225-605</v>
          </cell>
        </row>
        <row r="162">
          <cell r="V162">
            <v>45667</v>
          </cell>
          <cell r="W162" t="str">
            <v>7620-25</v>
          </cell>
          <cell r="Y162">
            <v>142500744</v>
          </cell>
          <cell r="AC162">
            <v>45685</v>
          </cell>
          <cell r="AQ162" t="str">
            <v>EKSTEK_13794-621</v>
          </cell>
        </row>
        <row r="163">
          <cell r="V163">
            <v>45667</v>
          </cell>
          <cell r="W163" t="str">
            <v>7621-25</v>
          </cell>
          <cell r="Y163">
            <v>142501559</v>
          </cell>
          <cell r="AC163">
            <v>45719</v>
          </cell>
          <cell r="AQ163" t="str">
            <v>COMPES_14854-204</v>
          </cell>
        </row>
        <row r="164">
          <cell r="V164">
            <v>45667</v>
          </cell>
          <cell r="W164" t="str">
            <v>7622-25</v>
          </cell>
          <cell r="Y164">
            <v>142500747</v>
          </cell>
          <cell r="AC164">
            <v>45693</v>
          </cell>
          <cell r="AQ164" t="str">
            <v>COMPES_30198-601</v>
          </cell>
        </row>
        <row r="165">
          <cell r="V165">
            <v>45667</v>
          </cell>
          <cell r="W165" t="str">
            <v>7622-25</v>
          </cell>
          <cell r="Y165"/>
          <cell r="AC165"/>
          <cell r="AQ165" t="str">
            <v>COMPES_30199-601</v>
          </cell>
        </row>
        <row r="166">
          <cell r="V166">
            <v>45667</v>
          </cell>
          <cell r="W166" t="str">
            <v>7623-25</v>
          </cell>
          <cell r="Y166">
            <v>142500574</v>
          </cell>
          <cell r="AC166">
            <v>45683</v>
          </cell>
          <cell r="AQ166" t="str">
            <v>PHME_30200-601</v>
          </cell>
        </row>
        <row r="167">
          <cell r="V167">
            <v>45667</v>
          </cell>
          <cell r="W167" t="str">
            <v>7623-25</v>
          </cell>
          <cell r="Y167">
            <v>142500574</v>
          </cell>
          <cell r="AC167">
            <v>45683</v>
          </cell>
          <cell r="AQ167" t="str">
            <v>PHME_30201-601</v>
          </cell>
        </row>
        <row r="168">
          <cell r="V168">
            <v>45670</v>
          </cell>
          <cell r="W168" t="str">
            <v>7624-25</v>
          </cell>
          <cell r="Y168" t="str">
            <v>M240</v>
          </cell>
          <cell r="AC168">
            <v>45701</v>
          </cell>
          <cell r="AQ168" t="str">
            <v>PDTMC_007108-2502</v>
          </cell>
        </row>
        <row r="169">
          <cell r="V169">
            <v>45670</v>
          </cell>
          <cell r="W169" t="str">
            <v>7624-25</v>
          </cell>
          <cell r="Y169">
            <v>242500219</v>
          </cell>
          <cell r="AC169">
            <v>45742.334247685183</v>
          </cell>
          <cell r="AQ169" t="str">
            <v>PDTMC_007208-2504</v>
          </cell>
        </row>
        <row r="170">
          <cell r="V170">
            <v>45670</v>
          </cell>
          <cell r="W170" t="str">
            <v>7624-25</v>
          </cell>
          <cell r="Y170">
            <v>242500219</v>
          </cell>
          <cell r="AC170">
            <v>45742.334247685183</v>
          </cell>
          <cell r="AQ170" t="str">
            <v>PDTMC_007208-2505</v>
          </cell>
        </row>
        <row r="171">
          <cell r="V171">
            <v>45670</v>
          </cell>
          <cell r="W171" t="str">
            <v>7624-25</v>
          </cell>
          <cell r="Y171" t="str">
            <v>M355</v>
          </cell>
          <cell r="AC171">
            <v>45707</v>
          </cell>
          <cell r="AQ171" t="str">
            <v>PDTMC_051088-2523</v>
          </cell>
        </row>
        <row r="172">
          <cell r="V172">
            <v>45670</v>
          </cell>
          <cell r="W172" t="str">
            <v>7624-25</v>
          </cell>
          <cell r="Y172" t="str">
            <v>M087</v>
          </cell>
          <cell r="AC172">
            <v>45688</v>
          </cell>
          <cell r="AQ172" t="str">
            <v>PDTMC_051118-3522</v>
          </cell>
        </row>
        <row r="173">
          <cell r="V173">
            <v>45670</v>
          </cell>
          <cell r="W173" t="str">
            <v>7624-25</v>
          </cell>
          <cell r="Y173" t="str">
            <v>M180</v>
          </cell>
          <cell r="AC173">
            <v>45691</v>
          </cell>
          <cell r="AQ173" t="str">
            <v>PDTMC_051118-3523</v>
          </cell>
        </row>
        <row r="174">
          <cell r="V174">
            <v>45670</v>
          </cell>
          <cell r="W174" t="str">
            <v>7625-25</v>
          </cell>
          <cell r="Y174" t="str">
            <v>M258</v>
          </cell>
          <cell r="AC174">
            <v>45695</v>
          </cell>
          <cell r="AQ174" t="str">
            <v>PHOENIX _005206-3506</v>
          </cell>
        </row>
        <row r="175">
          <cell r="V175">
            <v>45670</v>
          </cell>
          <cell r="W175" t="str">
            <v>7625-25</v>
          </cell>
          <cell r="Y175">
            <v>242500661</v>
          </cell>
          <cell r="AC175">
            <v>45694</v>
          </cell>
          <cell r="AQ175" t="str">
            <v>PHOENIX _009153-2503</v>
          </cell>
        </row>
        <row r="176">
          <cell r="V176">
            <v>45670</v>
          </cell>
          <cell r="W176" t="str">
            <v>7625-25</v>
          </cell>
          <cell r="Y176">
            <v>242500661</v>
          </cell>
          <cell r="AC176">
            <v>45694</v>
          </cell>
          <cell r="AQ176" t="str">
            <v>PHOENIX _022161-3501</v>
          </cell>
        </row>
        <row r="177">
          <cell r="V177">
            <v>45670</v>
          </cell>
          <cell r="W177" t="str">
            <v>7626-25</v>
          </cell>
          <cell r="Y177">
            <v>142500742</v>
          </cell>
          <cell r="AC177">
            <v>45692</v>
          </cell>
          <cell r="AQ177" t="str">
            <v>PDTMC_13212-408</v>
          </cell>
        </row>
        <row r="178">
          <cell r="V178">
            <v>45670</v>
          </cell>
          <cell r="W178" t="str">
            <v>7626-25</v>
          </cell>
          <cell r="Y178">
            <v>142500742</v>
          </cell>
          <cell r="AC178">
            <v>45692</v>
          </cell>
          <cell r="AQ178" t="str">
            <v>PDTMC_16124-210</v>
          </cell>
        </row>
        <row r="179">
          <cell r="V179">
            <v>45670</v>
          </cell>
          <cell r="W179" t="str">
            <v>7626-25</v>
          </cell>
          <cell r="Y179">
            <v>142500742</v>
          </cell>
          <cell r="AC179">
            <v>45692</v>
          </cell>
          <cell r="AQ179" t="str">
            <v>PDTMC_29663-208</v>
          </cell>
        </row>
        <row r="180">
          <cell r="V180">
            <v>45670</v>
          </cell>
          <cell r="W180" t="str">
            <v>7627-25</v>
          </cell>
          <cell r="Y180">
            <v>142501320</v>
          </cell>
          <cell r="AC180">
            <v>45705</v>
          </cell>
          <cell r="AQ180" t="str">
            <v>PHOENIX _120241-210</v>
          </cell>
        </row>
        <row r="181">
          <cell r="V181">
            <v>45670</v>
          </cell>
          <cell r="W181" t="str">
            <v>7627-25</v>
          </cell>
          <cell r="Y181">
            <v>142501617</v>
          </cell>
          <cell r="AC181">
            <v>45719</v>
          </cell>
          <cell r="AQ181" t="str">
            <v>PHOENIX _24817-501</v>
          </cell>
        </row>
        <row r="182">
          <cell r="V182">
            <v>45670</v>
          </cell>
          <cell r="W182" t="str">
            <v>7627-25</v>
          </cell>
          <cell r="Y182">
            <v>142501618</v>
          </cell>
          <cell r="AC182">
            <v>45726</v>
          </cell>
          <cell r="AQ182" t="str">
            <v>PHOENIX _29663-601</v>
          </cell>
        </row>
        <row r="183">
          <cell r="V183">
            <v>45670</v>
          </cell>
          <cell r="W183" t="str">
            <v>7627-25</v>
          </cell>
          <cell r="Y183">
            <v>142501320</v>
          </cell>
          <cell r="AC183">
            <v>45705</v>
          </cell>
          <cell r="AQ183" t="str">
            <v>PHOENIX _29779-501</v>
          </cell>
        </row>
        <row r="184">
          <cell r="V184">
            <v>45670</v>
          </cell>
          <cell r="W184" t="str">
            <v>7627-25</v>
          </cell>
          <cell r="Y184">
            <v>142500921</v>
          </cell>
          <cell r="AC184">
            <v>45694</v>
          </cell>
          <cell r="AQ184" t="str">
            <v>PHOENIX _29780-515</v>
          </cell>
        </row>
        <row r="185">
          <cell r="V185">
            <v>45670</v>
          </cell>
          <cell r="W185" t="str">
            <v>7627-25</v>
          </cell>
          <cell r="Y185">
            <v>142500921</v>
          </cell>
          <cell r="AC185">
            <v>45694</v>
          </cell>
          <cell r="AQ185" t="str">
            <v>PHOENIX _29780-516</v>
          </cell>
        </row>
        <row r="186">
          <cell r="V186">
            <v>45670</v>
          </cell>
          <cell r="W186" t="str">
            <v>7628-25</v>
          </cell>
          <cell r="Y186"/>
          <cell r="AC186"/>
          <cell r="AQ186" t="str">
            <v>ADEX_29979-602</v>
          </cell>
        </row>
        <row r="187">
          <cell r="V187">
            <v>45670</v>
          </cell>
          <cell r="W187" t="str">
            <v>7629-25</v>
          </cell>
          <cell r="Y187">
            <v>142500535</v>
          </cell>
          <cell r="AC187">
            <v>45684</v>
          </cell>
          <cell r="AQ187" t="str">
            <v>PHOENIX _13794-622</v>
          </cell>
        </row>
        <row r="188">
          <cell r="V188">
            <v>45670</v>
          </cell>
          <cell r="W188" t="str">
            <v>7629-25</v>
          </cell>
          <cell r="Y188">
            <v>142500535</v>
          </cell>
          <cell r="AC188">
            <v>45684</v>
          </cell>
          <cell r="AQ188" t="str">
            <v>PHOENIX _23556-502</v>
          </cell>
        </row>
        <row r="189">
          <cell r="V189">
            <v>45670</v>
          </cell>
          <cell r="W189" t="str">
            <v>7629-25</v>
          </cell>
          <cell r="Y189">
            <v>142500932</v>
          </cell>
          <cell r="AC189">
            <v>45690</v>
          </cell>
          <cell r="AQ189" t="str">
            <v>EKSTEK_27596-501</v>
          </cell>
        </row>
        <row r="190">
          <cell r="V190">
            <v>45670</v>
          </cell>
          <cell r="W190" t="str">
            <v>7630-25</v>
          </cell>
          <cell r="Y190">
            <v>142500925</v>
          </cell>
          <cell r="AC190">
            <v>45691</v>
          </cell>
          <cell r="AQ190" t="str">
            <v>COMPES_16124-209</v>
          </cell>
        </row>
        <row r="191">
          <cell r="V191">
            <v>45670</v>
          </cell>
          <cell r="W191" t="str">
            <v>7630-25</v>
          </cell>
          <cell r="Y191">
            <v>142501644</v>
          </cell>
          <cell r="AC191">
            <v>45713</v>
          </cell>
          <cell r="AQ191" t="str">
            <v>COMPES_29713-501</v>
          </cell>
        </row>
        <row r="192">
          <cell r="V192">
            <v>45670</v>
          </cell>
          <cell r="W192" t="str">
            <v>7631-25</v>
          </cell>
          <cell r="Y192">
            <v>242502857</v>
          </cell>
          <cell r="AC192">
            <v>45694</v>
          </cell>
          <cell r="AQ192" t="str">
            <v>PDTMC_007122-2503</v>
          </cell>
        </row>
        <row r="193">
          <cell r="V193">
            <v>45670</v>
          </cell>
          <cell r="W193" t="str">
            <v>7631-25</v>
          </cell>
          <cell r="Y193" t="str">
            <v>M181</v>
          </cell>
          <cell r="AC193">
            <v>45694</v>
          </cell>
          <cell r="AQ193" t="str">
            <v>PDTMC_007122-2504</v>
          </cell>
        </row>
        <row r="194">
          <cell r="V194">
            <v>45670</v>
          </cell>
          <cell r="W194" t="str">
            <v>7632-25</v>
          </cell>
          <cell r="Y194">
            <v>142500938</v>
          </cell>
          <cell r="AC194">
            <v>45695</v>
          </cell>
          <cell r="AQ194" t="str">
            <v>PDTMC_05422-601</v>
          </cell>
        </row>
        <row r="195">
          <cell r="V195">
            <v>45671</v>
          </cell>
          <cell r="W195" t="str">
            <v>7633-25</v>
          </cell>
          <cell r="Y195">
            <v>242500106</v>
          </cell>
          <cell r="AC195">
            <v>45722</v>
          </cell>
          <cell r="AQ195" t="str">
            <v>ADEX_005225-3501</v>
          </cell>
        </row>
        <row r="196">
          <cell r="V196">
            <v>45671</v>
          </cell>
          <cell r="W196" t="str">
            <v>7633-25</v>
          </cell>
          <cell r="Y196">
            <v>242500106</v>
          </cell>
          <cell r="AC196">
            <v>45722</v>
          </cell>
          <cell r="AQ196" t="str">
            <v>ADEX_35B3C1-005225</v>
          </cell>
        </row>
        <row r="197">
          <cell r="V197">
            <v>45671</v>
          </cell>
          <cell r="W197" t="str">
            <v>7634-25</v>
          </cell>
          <cell r="Y197">
            <v>142500927</v>
          </cell>
          <cell r="AC197">
            <v>45693</v>
          </cell>
          <cell r="AQ197" t="str">
            <v>COMPES_14622-205</v>
          </cell>
        </row>
        <row r="198">
          <cell r="V198">
            <v>45671</v>
          </cell>
          <cell r="W198" t="str">
            <v>7635-25</v>
          </cell>
          <cell r="Y198">
            <v>142500610</v>
          </cell>
          <cell r="AC198">
            <v>45681</v>
          </cell>
          <cell r="AQ198" t="str">
            <v>PHME_27796-201</v>
          </cell>
        </row>
        <row r="199">
          <cell r="V199">
            <v>45672</v>
          </cell>
          <cell r="W199" t="str">
            <v>7636-25</v>
          </cell>
          <cell r="Y199">
            <v>142500679</v>
          </cell>
          <cell r="AC199">
            <v>45693</v>
          </cell>
          <cell r="AQ199" t="str">
            <v>EKSTEK_30211-401</v>
          </cell>
        </row>
        <row r="200">
          <cell r="V200">
            <v>45672</v>
          </cell>
          <cell r="W200" t="str">
            <v>7636-25</v>
          </cell>
          <cell r="Y200">
            <v>142500679</v>
          </cell>
          <cell r="AC200">
            <v>45693</v>
          </cell>
          <cell r="AQ200" t="str">
            <v>EKSTEK_27792-401</v>
          </cell>
        </row>
        <row r="201">
          <cell r="V201">
            <v>45672</v>
          </cell>
          <cell r="W201" t="str">
            <v>7636-25</v>
          </cell>
          <cell r="Y201">
            <v>142500679</v>
          </cell>
          <cell r="AC201">
            <v>45693</v>
          </cell>
          <cell r="AQ201" t="str">
            <v>EKSTEK_27794-501</v>
          </cell>
        </row>
        <row r="202">
          <cell r="V202">
            <v>45672</v>
          </cell>
          <cell r="W202" t="str">
            <v>7636-25</v>
          </cell>
          <cell r="Y202">
            <v>142500828</v>
          </cell>
          <cell r="AC202">
            <v>45692</v>
          </cell>
          <cell r="AQ202" t="str">
            <v>EKSTEK_30208-501</v>
          </cell>
        </row>
        <row r="203">
          <cell r="V203">
            <v>45672</v>
          </cell>
          <cell r="W203" t="str">
            <v>7636-25</v>
          </cell>
          <cell r="Y203">
            <v>142500679</v>
          </cell>
          <cell r="AC203">
            <v>45693</v>
          </cell>
          <cell r="AQ203" t="str">
            <v>EKSTEK_INS-27794</v>
          </cell>
        </row>
        <row r="204">
          <cell r="V204">
            <v>45672</v>
          </cell>
          <cell r="W204" t="str">
            <v>7636-25</v>
          </cell>
          <cell r="Y204">
            <v>142500828</v>
          </cell>
          <cell r="AC204">
            <v>45692</v>
          </cell>
          <cell r="AQ204" t="str">
            <v>EKSTEK_INS-30208</v>
          </cell>
        </row>
        <row r="205">
          <cell r="V205">
            <v>45672</v>
          </cell>
          <cell r="W205" t="str">
            <v>7637-25</v>
          </cell>
          <cell r="Y205">
            <v>142500680</v>
          </cell>
          <cell r="AC205">
            <v>45685</v>
          </cell>
          <cell r="AQ205" t="str">
            <v>PHME_30209-501</v>
          </cell>
        </row>
        <row r="206">
          <cell r="V206">
            <v>45672</v>
          </cell>
          <cell r="W206" t="str">
            <v>7637-25</v>
          </cell>
          <cell r="Y206">
            <v>142500680</v>
          </cell>
          <cell r="AC206">
            <v>45685</v>
          </cell>
          <cell r="AQ206" t="str">
            <v>PHME_30210-501</v>
          </cell>
        </row>
        <row r="207">
          <cell r="V207">
            <v>45672</v>
          </cell>
          <cell r="W207" t="str">
            <v>7637-25</v>
          </cell>
          <cell r="Y207">
            <v>142500829</v>
          </cell>
          <cell r="AC207">
            <v>45693</v>
          </cell>
          <cell r="AQ207" t="str">
            <v>PHME_30212-201</v>
          </cell>
        </row>
        <row r="208">
          <cell r="V208">
            <v>45672</v>
          </cell>
          <cell r="W208" t="str">
            <v>7637-25</v>
          </cell>
          <cell r="Y208">
            <v>142500680</v>
          </cell>
          <cell r="AC208">
            <v>45685</v>
          </cell>
          <cell r="AQ208" t="str">
            <v>PHME_INS-30210</v>
          </cell>
        </row>
        <row r="209">
          <cell r="V209">
            <v>45672</v>
          </cell>
          <cell r="W209" t="str">
            <v>7638-25</v>
          </cell>
          <cell r="Y209">
            <v>142500853</v>
          </cell>
          <cell r="AC209">
            <v>45691</v>
          </cell>
          <cell r="AQ209" t="str">
            <v>PDTMC_27791-401</v>
          </cell>
        </row>
        <row r="210">
          <cell r="V210">
            <v>45672</v>
          </cell>
          <cell r="W210" t="str">
            <v>7638-25</v>
          </cell>
          <cell r="Y210">
            <v>142500852</v>
          </cell>
          <cell r="AC210">
            <v>45693</v>
          </cell>
          <cell r="AQ210" t="str">
            <v>PDTMC_27793-501</v>
          </cell>
        </row>
        <row r="211">
          <cell r="V211">
            <v>45672</v>
          </cell>
          <cell r="W211" t="str">
            <v>7638-25</v>
          </cell>
          <cell r="Y211">
            <v>142500852</v>
          </cell>
          <cell r="AC211">
            <v>45693</v>
          </cell>
          <cell r="AQ211" t="str">
            <v>PDTMC_30202-401</v>
          </cell>
        </row>
        <row r="212">
          <cell r="V212">
            <v>45672</v>
          </cell>
          <cell r="W212" t="str">
            <v>7638-25</v>
          </cell>
          <cell r="Y212">
            <v>142500692</v>
          </cell>
          <cell r="AC212">
            <v>45684</v>
          </cell>
          <cell r="AQ212" t="str">
            <v>PDTMC_30203-401</v>
          </cell>
        </row>
        <row r="213">
          <cell r="V213">
            <v>45672</v>
          </cell>
          <cell r="W213" t="str">
            <v>7638-25</v>
          </cell>
          <cell r="Y213">
            <v>142500692</v>
          </cell>
          <cell r="AC213">
            <v>45684</v>
          </cell>
          <cell r="AQ213" t="str">
            <v>PDTMC_30204-401</v>
          </cell>
        </row>
        <row r="214">
          <cell r="V214">
            <v>45672</v>
          </cell>
          <cell r="W214" t="str">
            <v>7638-25</v>
          </cell>
          <cell r="Y214">
            <v>142500853</v>
          </cell>
          <cell r="AC214">
            <v>45691</v>
          </cell>
          <cell r="AQ214" t="str">
            <v>PDTMC_INS-27791</v>
          </cell>
        </row>
        <row r="215">
          <cell r="V215">
            <v>45672</v>
          </cell>
          <cell r="W215" t="str">
            <v>7638-25</v>
          </cell>
          <cell r="Y215">
            <v>142500852</v>
          </cell>
          <cell r="AC215">
            <v>45693</v>
          </cell>
          <cell r="AQ215" t="str">
            <v>PDTMC_INS-27793</v>
          </cell>
        </row>
        <row r="216">
          <cell r="V216">
            <v>45672</v>
          </cell>
          <cell r="W216" t="str">
            <v>7639-25</v>
          </cell>
          <cell r="Y216">
            <v>142500854</v>
          </cell>
          <cell r="AC216">
            <v>45692</v>
          </cell>
          <cell r="AQ216" t="str">
            <v>PDTMC_30205-501</v>
          </cell>
        </row>
        <row r="217">
          <cell r="V217">
            <v>45672</v>
          </cell>
          <cell r="W217" t="str">
            <v>7639-25</v>
          </cell>
          <cell r="Y217">
            <v>142500933</v>
          </cell>
          <cell r="AC217">
            <v>45690</v>
          </cell>
          <cell r="AQ217" t="str">
            <v>PDTMC_27790-401</v>
          </cell>
        </row>
        <row r="218">
          <cell r="V218">
            <v>45672</v>
          </cell>
          <cell r="W218" t="str">
            <v>7639-25</v>
          </cell>
          <cell r="Y218">
            <v>142501269</v>
          </cell>
          <cell r="AC218">
            <v>45700</v>
          </cell>
          <cell r="AQ218" t="str">
            <v>PDTMC_27795-501</v>
          </cell>
        </row>
        <row r="219">
          <cell r="V219">
            <v>45672</v>
          </cell>
          <cell r="W219" t="str">
            <v>7639-25</v>
          </cell>
          <cell r="Y219">
            <v>142500854</v>
          </cell>
          <cell r="AC219">
            <v>45692</v>
          </cell>
          <cell r="AQ219" t="str">
            <v>PDTMC_30206-501</v>
          </cell>
        </row>
        <row r="220">
          <cell r="V220">
            <v>45672</v>
          </cell>
          <cell r="W220" t="str">
            <v>7639-25</v>
          </cell>
          <cell r="Y220">
            <v>142500854</v>
          </cell>
          <cell r="AC220">
            <v>45692</v>
          </cell>
          <cell r="AQ220" t="str">
            <v>PDTMC_30207-501</v>
          </cell>
        </row>
        <row r="221">
          <cell r="V221">
            <v>45672</v>
          </cell>
          <cell r="W221" t="str">
            <v>7639-25</v>
          </cell>
          <cell r="Y221">
            <v>142500854</v>
          </cell>
          <cell r="AC221">
            <v>45692</v>
          </cell>
          <cell r="AQ221" t="str">
            <v>PDTMC_INS-30206</v>
          </cell>
        </row>
        <row r="222">
          <cell r="V222">
            <v>45673</v>
          </cell>
          <cell r="W222" t="str">
            <v>7640-25</v>
          </cell>
          <cell r="Y222">
            <v>142501312</v>
          </cell>
          <cell r="AC222">
            <v>45702</v>
          </cell>
          <cell r="AQ222" t="str">
            <v>COMPES_15648-240</v>
          </cell>
        </row>
        <row r="223">
          <cell r="V223">
            <v>45673</v>
          </cell>
          <cell r="W223" t="str">
            <v>7640-25</v>
          </cell>
          <cell r="Y223">
            <v>142501227</v>
          </cell>
          <cell r="AC223">
            <v>45702</v>
          </cell>
          <cell r="AQ223" t="str">
            <v>COMPES_15651-533</v>
          </cell>
        </row>
        <row r="224">
          <cell r="V224">
            <v>45673</v>
          </cell>
          <cell r="W224" t="str">
            <v>7641-25</v>
          </cell>
          <cell r="Y224">
            <v>142500931</v>
          </cell>
          <cell r="AC224">
            <v>45692</v>
          </cell>
          <cell r="AQ224" t="str">
            <v>PDTMC_13009-436</v>
          </cell>
        </row>
        <row r="225">
          <cell r="V225">
            <v>45673</v>
          </cell>
          <cell r="W225" t="str">
            <v>7642-25</v>
          </cell>
          <cell r="Y225">
            <v>142500935</v>
          </cell>
          <cell r="AC225">
            <v>45690</v>
          </cell>
          <cell r="AQ225" t="str">
            <v>EKSTEK_22194-407</v>
          </cell>
        </row>
        <row r="226">
          <cell r="V226">
            <v>45673</v>
          </cell>
          <cell r="W226" t="str">
            <v>7643-25</v>
          </cell>
          <cell r="Y226" t="str">
            <v>M253</v>
          </cell>
          <cell r="AC226">
            <v>45708</v>
          </cell>
          <cell r="AQ226" t="str">
            <v>COMPES_030213-3501</v>
          </cell>
        </row>
        <row r="227">
          <cell r="V227">
            <v>45674</v>
          </cell>
          <cell r="W227" t="str">
            <v>7644-25</v>
          </cell>
          <cell r="Y227">
            <v>142501231</v>
          </cell>
          <cell r="AC227">
            <v>45702</v>
          </cell>
          <cell r="AQ227" t="str">
            <v>COMPES_30214-601</v>
          </cell>
        </row>
        <row r="228">
          <cell r="V228">
            <v>45674</v>
          </cell>
          <cell r="W228" t="str">
            <v>7645-25</v>
          </cell>
          <cell r="Y228" t="str">
            <v>M254</v>
          </cell>
          <cell r="AC228">
            <v>45701</v>
          </cell>
          <cell r="AQ228" t="str">
            <v>COMPES_35IC1-027797</v>
          </cell>
        </row>
        <row r="229">
          <cell r="V229">
            <v>45674</v>
          </cell>
          <cell r="W229" t="str">
            <v>7645-25</v>
          </cell>
          <cell r="Y229" t="str">
            <v>M254</v>
          </cell>
          <cell r="AC229">
            <v>45701</v>
          </cell>
          <cell r="AQ229" t="str">
            <v>COMPES_027797-3501</v>
          </cell>
        </row>
        <row r="230">
          <cell r="V230">
            <v>45675</v>
          </cell>
          <cell r="W230" t="str">
            <v>7646-25</v>
          </cell>
          <cell r="Y230" t="str">
            <v>M334</v>
          </cell>
          <cell r="AC230">
            <v>45708</v>
          </cell>
          <cell r="AQ230" t="str">
            <v>COMPES_030217-3501</v>
          </cell>
        </row>
        <row r="231">
          <cell r="V231">
            <v>45675</v>
          </cell>
          <cell r="W231" t="str">
            <v>7646-25</v>
          </cell>
          <cell r="Y231" t="str">
            <v>M334</v>
          </cell>
          <cell r="AC231">
            <v>45708</v>
          </cell>
          <cell r="AQ231" t="str">
            <v>COMPES_35IC1-030217</v>
          </cell>
        </row>
        <row r="232">
          <cell r="V232">
            <v>45677</v>
          </cell>
          <cell r="W232" t="str">
            <v>7647-25</v>
          </cell>
          <cell r="Y232">
            <v>142501868</v>
          </cell>
          <cell r="AC232">
            <v>45719</v>
          </cell>
          <cell r="AQ232" t="str">
            <v>COMPES_30216-601</v>
          </cell>
        </row>
        <row r="233">
          <cell r="V233">
            <v>45677</v>
          </cell>
          <cell r="W233" t="str">
            <v>7647-25</v>
          </cell>
          <cell r="Y233">
            <v>142501017</v>
          </cell>
          <cell r="AC233">
            <v>45693</v>
          </cell>
          <cell r="AQ233" t="str">
            <v>COMPES_27799-401</v>
          </cell>
        </row>
        <row r="234">
          <cell r="V234">
            <v>45677</v>
          </cell>
          <cell r="W234" t="str">
            <v>7647-25</v>
          </cell>
          <cell r="Y234"/>
          <cell r="AC234"/>
          <cell r="AQ234" t="str">
            <v>COMPES_30215-601</v>
          </cell>
        </row>
        <row r="235">
          <cell r="V235">
            <v>45677</v>
          </cell>
          <cell r="W235" t="str">
            <v>7647-25</v>
          </cell>
          <cell r="Y235">
            <v>142501017</v>
          </cell>
          <cell r="AC235">
            <v>45693</v>
          </cell>
          <cell r="AQ235" t="str">
            <v>COMPES_INS-27799</v>
          </cell>
        </row>
        <row r="236">
          <cell r="V236">
            <v>45677</v>
          </cell>
          <cell r="W236" t="str">
            <v>7647-25</v>
          </cell>
          <cell r="Y236"/>
          <cell r="AC236"/>
          <cell r="AQ236" t="str">
            <v>COMPES_INS-30215</v>
          </cell>
        </row>
        <row r="237">
          <cell r="V237">
            <v>45677</v>
          </cell>
          <cell r="W237" t="str">
            <v>7648-25</v>
          </cell>
          <cell r="Y237"/>
          <cell r="AC237"/>
          <cell r="AQ237" t="str">
            <v>JIANGSU_027800-2501</v>
          </cell>
        </row>
        <row r="238">
          <cell r="V238">
            <v>45678</v>
          </cell>
          <cell r="W238" t="str">
            <v>7649-25</v>
          </cell>
          <cell r="Y238">
            <v>242500180</v>
          </cell>
          <cell r="AC238">
            <v>45755.365671296298</v>
          </cell>
          <cell r="AQ238" t="str">
            <v>JIANGSU_029718-2501</v>
          </cell>
        </row>
        <row r="239">
          <cell r="V239">
            <v>45678</v>
          </cell>
          <cell r="W239" t="str">
            <v>7649-25</v>
          </cell>
          <cell r="Y239">
            <v>242500180</v>
          </cell>
          <cell r="AC239">
            <v>45755.365671296298</v>
          </cell>
          <cell r="AQ239" t="str">
            <v>JIANGSU_029719-2501</v>
          </cell>
        </row>
        <row r="240">
          <cell r="V240">
            <v>45678</v>
          </cell>
          <cell r="W240" t="str">
            <v>7649-25</v>
          </cell>
          <cell r="Y240">
            <v>242500180</v>
          </cell>
          <cell r="AC240">
            <v>45755.365671296298</v>
          </cell>
          <cell r="AQ240" t="str">
            <v>JIANGSU_027557-2501</v>
          </cell>
        </row>
        <row r="241">
          <cell r="V241">
            <v>45678</v>
          </cell>
          <cell r="W241" t="str">
            <v>7649-25</v>
          </cell>
          <cell r="Y241">
            <v>242500180</v>
          </cell>
          <cell r="AC241">
            <v>45755.365671296298</v>
          </cell>
          <cell r="AQ241" t="str">
            <v>JIANGSU_029968-2502</v>
          </cell>
        </row>
        <row r="242">
          <cell r="V242">
            <v>45678</v>
          </cell>
          <cell r="W242" t="str">
            <v>7650-25</v>
          </cell>
          <cell r="Y242">
            <v>242500279</v>
          </cell>
          <cell r="AC242">
            <v>45736.35434027778</v>
          </cell>
          <cell r="AQ242" t="str">
            <v>PDTMC_023281-2502</v>
          </cell>
        </row>
        <row r="243">
          <cell r="V243">
            <v>45678</v>
          </cell>
          <cell r="W243" t="str">
            <v>7651-25</v>
          </cell>
          <cell r="Y243">
            <v>242500497</v>
          </cell>
          <cell r="AC243">
            <v>45761</v>
          </cell>
          <cell r="AQ243" t="str">
            <v>PHOENIX _051007-2505</v>
          </cell>
        </row>
        <row r="244">
          <cell r="V244">
            <v>45680</v>
          </cell>
          <cell r="W244" t="str">
            <v>7652-25</v>
          </cell>
          <cell r="Y244">
            <v>142502156</v>
          </cell>
          <cell r="AC244">
            <v>45757.369849537034</v>
          </cell>
          <cell r="AQ244" t="str">
            <v>JIANGSU_28314-603</v>
          </cell>
        </row>
        <row r="245">
          <cell r="V245">
            <v>45680</v>
          </cell>
          <cell r="W245" t="str">
            <v>7652-25</v>
          </cell>
          <cell r="Y245">
            <v>142502156</v>
          </cell>
          <cell r="AC245">
            <v>45757.369849537034</v>
          </cell>
          <cell r="AQ245" t="str">
            <v>JIANGSU_29778-502</v>
          </cell>
        </row>
        <row r="246">
          <cell r="V246">
            <v>45680</v>
          </cell>
          <cell r="W246" t="str">
            <v>7652-25</v>
          </cell>
          <cell r="Y246">
            <v>142501645</v>
          </cell>
          <cell r="AC246">
            <v>45712</v>
          </cell>
          <cell r="AQ246" t="str">
            <v>JIANGSU_09153-506</v>
          </cell>
        </row>
        <row r="247">
          <cell r="V247">
            <v>45680</v>
          </cell>
          <cell r="W247" t="str">
            <v>7653-25</v>
          </cell>
          <cell r="Y247">
            <v>142501090</v>
          </cell>
          <cell r="AC247">
            <v>45695</v>
          </cell>
          <cell r="AQ247" t="str">
            <v>PDTMC_07122-602</v>
          </cell>
        </row>
        <row r="248">
          <cell r="V248">
            <v>45680</v>
          </cell>
          <cell r="W248" t="str">
            <v>7653-25</v>
          </cell>
          <cell r="Y248">
            <v>142502373</v>
          </cell>
          <cell r="AC248">
            <v>45768.39702546296</v>
          </cell>
          <cell r="AQ248" t="str">
            <v>PDTMC_13940-265</v>
          </cell>
        </row>
        <row r="249">
          <cell r="V249">
            <v>45680</v>
          </cell>
          <cell r="W249" t="str">
            <v>7654-25</v>
          </cell>
          <cell r="Y249">
            <v>142501184</v>
          </cell>
          <cell r="AC249">
            <v>45702</v>
          </cell>
          <cell r="AQ249" t="str">
            <v>COMPES_06166-404</v>
          </cell>
        </row>
        <row r="250">
          <cell r="V250">
            <v>45680</v>
          </cell>
          <cell r="W250" t="str">
            <v>7654-25</v>
          </cell>
          <cell r="Y250">
            <v>142501230</v>
          </cell>
          <cell r="AC250">
            <v>45702</v>
          </cell>
          <cell r="AQ250" t="str">
            <v>COMPES_06175-403</v>
          </cell>
        </row>
        <row r="251">
          <cell r="V251">
            <v>45680</v>
          </cell>
          <cell r="W251" t="str">
            <v>7655-25</v>
          </cell>
          <cell r="Y251">
            <v>142500939</v>
          </cell>
          <cell r="AC251">
            <v>45690</v>
          </cell>
          <cell r="AQ251" t="str">
            <v>PDTMC_07214-501</v>
          </cell>
        </row>
        <row r="252">
          <cell r="V252">
            <v>45680</v>
          </cell>
          <cell r="W252" t="str">
            <v>7656-25</v>
          </cell>
          <cell r="Y252">
            <v>242500112</v>
          </cell>
          <cell r="AC252">
            <v>45730.422858796293</v>
          </cell>
          <cell r="AQ252" t="str">
            <v>COMES_027798-2501</v>
          </cell>
        </row>
        <row r="253">
          <cell r="V253">
            <v>45680</v>
          </cell>
          <cell r="W253" t="str">
            <v>7656-25</v>
          </cell>
          <cell r="Y253">
            <v>242500112</v>
          </cell>
          <cell r="AC253">
            <v>45730.422858796293</v>
          </cell>
          <cell r="AQ253" t="str">
            <v>COMES_25IC2-027798</v>
          </cell>
        </row>
        <row r="254">
          <cell r="V254">
            <v>45680</v>
          </cell>
          <cell r="W254" t="str">
            <v>7657-25</v>
          </cell>
          <cell r="Y254"/>
          <cell r="AC254"/>
          <cell r="AQ254" t="str">
            <v>JIANGSU_027801-2501</v>
          </cell>
        </row>
        <row r="255">
          <cell r="V255">
            <v>45680</v>
          </cell>
          <cell r="W255" t="str">
            <v>7657-25</v>
          </cell>
          <cell r="Y255"/>
          <cell r="AC255"/>
          <cell r="AQ255" t="str">
            <v>JIANGSU_25IC1-027801</v>
          </cell>
        </row>
        <row r="256">
          <cell r="V256">
            <v>45680</v>
          </cell>
          <cell r="W256" t="str">
            <v>7658-25</v>
          </cell>
          <cell r="Y256">
            <v>242500180</v>
          </cell>
          <cell r="AC256">
            <v>45755.365671296298</v>
          </cell>
          <cell r="AQ256" t="str">
            <v>JIANGSU_005074-2505</v>
          </cell>
        </row>
        <row r="257">
          <cell r="V257">
            <v>45680</v>
          </cell>
          <cell r="W257" t="str">
            <v>7659-25</v>
          </cell>
          <cell r="Y257">
            <v>142501018</v>
          </cell>
          <cell r="AC257">
            <v>45695</v>
          </cell>
          <cell r="AQ257" t="str">
            <v>PDTMC_07122-506</v>
          </cell>
        </row>
        <row r="258">
          <cell r="V258">
            <v>45680</v>
          </cell>
          <cell r="W258" t="str">
            <v>7659-25</v>
          </cell>
          <cell r="Y258">
            <v>142501018</v>
          </cell>
          <cell r="AC258">
            <v>45695</v>
          </cell>
          <cell r="AQ258" t="str">
            <v>PDTMC_07122-507</v>
          </cell>
        </row>
        <row r="259">
          <cell r="V259">
            <v>45680</v>
          </cell>
          <cell r="W259" t="str">
            <v>7659-25</v>
          </cell>
          <cell r="Y259">
            <v>142501019</v>
          </cell>
          <cell r="AC259">
            <v>45693</v>
          </cell>
          <cell r="AQ259" t="str">
            <v>PDTMC_27596-502</v>
          </cell>
        </row>
        <row r="260">
          <cell r="V260">
            <v>45680</v>
          </cell>
          <cell r="W260" t="str">
            <v>7660-25</v>
          </cell>
          <cell r="Y260">
            <v>142501245</v>
          </cell>
          <cell r="AC260">
            <v>45700</v>
          </cell>
          <cell r="AQ260" t="str">
            <v>PHME_29566-607</v>
          </cell>
        </row>
        <row r="261">
          <cell r="V261">
            <v>45680</v>
          </cell>
          <cell r="W261" t="str">
            <v>7660-25</v>
          </cell>
          <cell r="Y261">
            <v>142501245</v>
          </cell>
          <cell r="AC261">
            <v>45700</v>
          </cell>
          <cell r="AQ261" t="str">
            <v>PHME_29780-517</v>
          </cell>
        </row>
        <row r="262">
          <cell r="V262">
            <v>45680</v>
          </cell>
          <cell r="W262" t="str">
            <v>7660-25</v>
          </cell>
          <cell r="Y262">
            <v>142501245</v>
          </cell>
          <cell r="AC262">
            <v>45700</v>
          </cell>
          <cell r="AQ262" t="str">
            <v>PHME_29780-518</v>
          </cell>
        </row>
        <row r="263">
          <cell r="V263">
            <v>45681</v>
          </cell>
          <cell r="W263" t="str">
            <v>7661-25</v>
          </cell>
          <cell r="Y263">
            <v>242500219</v>
          </cell>
          <cell r="AC263">
            <v>45742.334247685183</v>
          </cell>
          <cell r="AQ263" t="str">
            <v>PDTMC_007208-2507</v>
          </cell>
        </row>
        <row r="264">
          <cell r="V264">
            <v>45681</v>
          </cell>
          <cell r="W264" t="str">
            <v>7662-25</v>
          </cell>
          <cell r="Y264">
            <v>242500219</v>
          </cell>
          <cell r="AC264">
            <v>45742.334247685183</v>
          </cell>
          <cell r="AQ264" t="str">
            <v>PDTMC_007208-2506</v>
          </cell>
        </row>
        <row r="265">
          <cell r="V265">
            <v>45681</v>
          </cell>
          <cell r="W265" t="str">
            <v>7662-25</v>
          </cell>
          <cell r="Y265">
            <v>242500238</v>
          </cell>
          <cell r="AC265">
            <v>45730.413599537038</v>
          </cell>
          <cell r="AQ265" t="str">
            <v>PDTMC_030113-3504</v>
          </cell>
        </row>
        <row r="266">
          <cell r="V266">
            <v>45681</v>
          </cell>
          <cell r="W266" t="str">
            <v>7663-25</v>
          </cell>
          <cell r="Y266" t="str">
            <v>M310</v>
          </cell>
          <cell r="AC266">
            <v>45708</v>
          </cell>
          <cell r="AQ266" t="str">
            <v>PHME_030113-3503</v>
          </cell>
        </row>
        <row r="267">
          <cell r="V267">
            <v>45681</v>
          </cell>
          <cell r="W267" t="str">
            <v>7664-25</v>
          </cell>
          <cell r="Y267">
            <v>142501355</v>
          </cell>
          <cell r="AC267">
            <v>45705</v>
          </cell>
          <cell r="AQ267" t="str">
            <v>PDTMC_05225-606</v>
          </cell>
        </row>
        <row r="268">
          <cell r="V268">
            <v>45684</v>
          </cell>
          <cell r="W268" t="str">
            <v>7665-25</v>
          </cell>
          <cell r="Y268">
            <v>142501270</v>
          </cell>
          <cell r="AC268">
            <v>45702</v>
          </cell>
          <cell r="AQ268" t="str">
            <v>PDTMC_07215-601</v>
          </cell>
        </row>
        <row r="269">
          <cell r="V269">
            <v>45684</v>
          </cell>
          <cell r="W269" t="str">
            <v>7666-25</v>
          </cell>
          <cell r="Y269">
            <v>142501959</v>
          </cell>
          <cell r="AC269">
            <v>45721</v>
          </cell>
          <cell r="AQ269" t="str">
            <v>PDTMC_07208-502</v>
          </cell>
        </row>
        <row r="270">
          <cell r="V270">
            <v>45684</v>
          </cell>
          <cell r="W270" t="str">
            <v>7666-25</v>
          </cell>
          <cell r="Y270">
            <v>142501959</v>
          </cell>
          <cell r="AC270">
            <v>45721</v>
          </cell>
          <cell r="AQ270" t="str">
            <v>PDTMC_07208-503</v>
          </cell>
        </row>
        <row r="271">
          <cell r="V271">
            <v>45684</v>
          </cell>
          <cell r="W271" t="str">
            <v>7666-25</v>
          </cell>
          <cell r="Y271">
            <v>142501313</v>
          </cell>
          <cell r="AC271">
            <v>45702</v>
          </cell>
          <cell r="AQ271" t="str">
            <v>PDTMC_14860-208</v>
          </cell>
        </row>
        <row r="272">
          <cell r="V272">
            <v>45684</v>
          </cell>
          <cell r="W272" t="str">
            <v>7667-25</v>
          </cell>
          <cell r="Y272">
            <v>242500096</v>
          </cell>
          <cell r="AC272">
            <v>45741.330405092594</v>
          </cell>
          <cell r="AQ272" t="str">
            <v>PDTMC_25RG4</v>
          </cell>
        </row>
        <row r="273">
          <cell r="V273">
            <v>45684</v>
          </cell>
          <cell r="W273" t="str">
            <v>7667-25</v>
          </cell>
          <cell r="Y273">
            <v>242500096</v>
          </cell>
          <cell r="AC273">
            <v>45741.330405092594</v>
          </cell>
          <cell r="AQ273" t="str">
            <v>PDTMC_35RG4</v>
          </cell>
        </row>
        <row r="274">
          <cell r="V274">
            <v>45684</v>
          </cell>
          <cell r="W274" t="str">
            <v>7667-25</v>
          </cell>
          <cell r="Y274">
            <v>242500096</v>
          </cell>
          <cell r="AC274">
            <v>45741.330405092594</v>
          </cell>
          <cell r="AQ274" t="str">
            <v>PDTMC_35RG8</v>
          </cell>
        </row>
        <row r="275">
          <cell r="V275">
            <v>45685</v>
          </cell>
          <cell r="W275" t="str">
            <v>7668-25</v>
          </cell>
          <cell r="Y275">
            <v>142501268</v>
          </cell>
          <cell r="AC275">
            <v>45705</v>
          </cell>
          <cell r="AQ275" t="str">
            <v>PDTMC_27802-501</v>
          </cell>
        </row>
        <row r="276">
          <cell r="V276">
            <v>45685</v>
          </cell>
          <cell r="W276" t="str">
            <v>7668-25</v>
          </cell>
          <cell r="Y276">
            <v>142501268</v>
          </cell>
          <cell r="AC276">
            <v>45705</v>
          </cell>
          <cell r="AQ276" t="str">
            <v>PDTMC_27803-401</v>
          </cell>
        </row>
        <row r="277">
          <cell r="V277">
            <v>45685</v>
          </cell>
          <cell r="W277" t="str">
            <v>7668-25</v>
          </cell>
          <cell r="Y277">
            <v>142501268</v>
          </cell>
          <cell r="AC277">
            <v>45705</v>
          </cell>
          <cell r="AQ277" t="str">
            <v>PDTMC_27806-501</v>
          </cell>
        </row>
        <row r="278">
          <cell r="V278">
            <v>45685</v>
          </cell>
          <cell r="W278" t="str">
            <v>7669-25</v>
          </cell>
          <cell r="Y278"/>
          <cell r="AC278"/>
          <cell r="AQ278" t="str">
            <v>JIANGSU_27804-201</v>
          </cell>
        </row>
        <row r="279">
          <cell r="V279">
            <v>45685</v>
          </cell>
          <cell r="W279" t="str">
            <v>7669-25</v>
          </cell>
          <cell r="Y279"/>
          <cell r="AC279"/>
          <cell r="AQ279" t="str">
            <v>JIANGSU_27805-401</v>
          </cell>
        </row>
        <row r="280">
          <cell r="V280">
            <v>45685</v>
          </cell>
          <cell r="W280" t="str">
            <v>7669-25</v>
          </cell>
          <cell r="Y280"/>
          <cell r="AC280"/>
          <cell r="AQ280" t="str">
            <v>JIANGSU_27807-401</v>
          </cell>
        </row>
        <row r="281">
          <cell r="V281">
            <v>45685</v>
          </cell>
          <cell r="W281" t="str">
            <v>7669-25</v>
          </cell>
          <cell r="Y281"/>
          <cell r="AC281"/>
          <cell r="AQ281" t="str">
            <v>JIANGSU_30220-201</v>
          </cell>
        </row>
        <row r="282">
          <cell r="V282">
            <v>45685</v>
          </cell>
          <cell r="W282" t="str">
            <v>7669-25</v>
          </cell>
          <cell r="Y282"/>
          <cell r="AC282"/>
          <cell r="AQ282" t="str">
            <v>JIANGSU_30221-501</v>
          </cell>
        </row>
        <row r="283">
          <cell r="V283">
            <v>45685</v>
          </cell>
          <cell r="W283" t="str">
            <v>7670-25</v>
          </cell>
          <cell r="Y283">
            <v>142501185</v>
          </cell>
          <cell r="AC283">
            <v>45700</v>
          </cell>
          <cell r="AQ283" t="str">
            <v>COMPES_27810-401</v>
          </cell>
        </row>
        <row r="284">
          <cell r="V284">
            <v>45685</v>
          </cell>
          <cell r="W284" t="str">
            <v>7671-25</v>
          </cell>
          <cell r="Y284">
            <v>142501250</v>
          </cell>
          <cell r="AC284">
            <v>45702</v>
          </cell>
          <cell r="AQ284" t="str">
            <v>EKSTEK_27811-401</v>
          </cell>
        </row>
        <row r="285">
          <cell r="V285">
            <v>45685</v>
          </cell>
          <cell r="W285" t="str">
            <v>7671-25</v>
          </cell>
          <cell r="Y285">
            <v>142501250</v>
          </cell>
          <cell r="AC285">
            <v>45702</v>
          </cell>
          <cell r="AQ285" t="str">
            <v>EKSTEK_27827-401</v>
          </cell>
        </row>
        <row r="286">
          <cell r="V286">
            <v>45685</v>
          </cell>
          <cell r="W286" t="str">
            <v>7671-25</v>
          </cell>
          <cell r="Y286">
            <v>142501250</v>
          </cell>
          <cell r="AC286">
            <v>45702</v>
          </cell>
          <cell r="AQ286" t="str">
            <v>EKSTEK_30230-401</v>
          </cell>
        </row>
        <row r="287">
          <cell r="V287">
            <v>45685</v>
          </cell>
          <cell r="W287" t="str">
            <v>7671-25</v>
          </cell>
          <cell r="Y287">
            <v>142501250</v>
          </cell>
          <cell r="AC287">
            <v>45702</v>
          </cell>
          <cell r="AQ287" t="str">
            <v>EKSTEK_30231-401</v>
          </cell>
        </row>
        <row r="288">
          <cell r="V288">
            <v>45685</v>
          </cell>
          <cell r="W288" t="str">
            <v>7672-25</v>
          </cell>
          <cell r="Y288"/>
          <cell r="AC288"/>
          <cell r="AQ288" t="str">
            <v>JIANGSU_30228-401</v>
          </cell>
        </row>
        <row r="289">
          <cell r="V289">
            <v>45685</v>
          </cell>
          <cell r="W289" t="str">
            <v>7672-25</v>
          </cell>
          <cell r="Y289"/>
          <cell r="AC289"/>
          <cell r="AQ289" t="str">
            <v>JIANGSU_30229-401</v>
          </cell>
        </row>
        <row r="290">
          <cell r="V290">
            <v>45685</v>
          </cell>
          <cell r="W290" t="str">
            <v>7672-25</v>
          </cell>
          <cell r="Y290"/>
          <cell r="AC290"/>
          <cell r="AQ290" t="str">
            <v>JIANGSU_30236-401</v>
          </cell>
        </row>
        <row r="291">
          <cell r="V291">
            <v>45685</v>
          </cell>
          <cell r="W291" t="str">
            <v>7673-25</v>
          </cell>
          <cell r="Y291"/>
          <cell r="AC291"/>
          <cell r="AQ291" t="str">
            <v>JIANGSU_030222-3501</v>
          </cell>
        </row>
        <row r="292">
          <cell r="V292">
            <v>45685</v>
          </cell>
          <cell r="W292" t="str">
            <v>7673-25</v>
          </cell>
          <cell r="Y292"/>
          <cell r="AC292"/>
          <cell r="AQ292" t="str">
            <v>JIANGSU_030223-2501</v>
          </cell>
        </row>
        <row r="293">
          <cell r="V293">
            <v>45685</v>
          </cell>
          <cell r="W293" t="str">
            <v>7673-25</v>
          </cell>
          <cell r="Y293"/>
          <cell r="AC293"/>
          <cell r="AQ293" t="str">
            <v>JIANGSU_030224-2501</v>
          </cell>
        </row>
        <row r="294">
          <cell r="V294">
            <v>45685</v>
          </cell>
          <cell r="W294" t="str">
            <v>7673-25</v>
          </cell>
          <cell r="Y294"/>
          <cell r="AC294"/>
          <cell r="AQ294" t="str">
            <v>JIANGSU_030225-2501</v>
          </cell>
        </row>
        <row r="295">
          <cell r="V295">
            <v>45685</v>
          </cell>
          <cell r="W295" t="str">
            <v>7673-25</v>
          </cell>
          <cell r="Y295"/>
          <cell r="AC295"/>
          <cell r="AQ295" t="str">
            <v>JIANGSU_030232-2501</v>
          </cell>
        </row>
        <row r="296">
          <cell r="V296">
            <v>45685</v>
          </cell>
          <cell r="W296" t="str">
            <v>7673-25</v>
          </cell>
          <cell r="Y296"/>
          <cell r="AC296"/>
          <cell r="AQ296" t="str">
            <v>JIANGSU_030233-2501</v>
          </cell>
        </row>
        <row r="297">
          <cell r="V297">
            <v>45685</v>
          </cell>
          <cell r="W297" t="str">
            <v>7673-25</v>
          </cell>
          <cell r="Y297"/>
          <cell r="AC297"/>
          <cell r="AQ297" t="str">
            <v>JIANGSU_030238-2501</v>
          </cell>
        </row>
        <row r="298">
          <cell r="V298">
            <v>45685</v>
          </cell>
          <cell r="W298" t="str">
            <v>7673-25</v>
          </cell>
          <cell r="Y298"/>
          <cell r="AC298"/>
          <cell r="AQ298" t="str">
            <v>JIANGSU_030240-2501</v>
          </cell>
        </row>
        <row r="299">
          <cell r="V299">
            <v>45685</v>
          </cell>
          <cell r="W299" t="str">
            <v>7673-25</v>
          </cell>
          <cell r="Y299"/>
          <cell r="AC299"/>
          <cell r="AQ299" t="str">
            <v>JIANGSU_030242-2501</v>
          </cell>
        </row>
        <row r="300">
          <cell r="V300">
            <v>45685</v>
          </cell>
          <cell r="W300" t="str">
            <v>7673-25</v>
          </cell>
          <cell r="Y300"/>
          <cell r="AC300"/>
          <cell r="AQ300" t="str">
            <v>JIANGSU_030244-2501</v>
          </cell>
        </row>
        <row r="301">
          <cell r="V301">
            <v>45685</v>
          </cell>
          <cell r="W301" t="str">
            <v>7673-25</v>
          </cell>
          <cell r="Y301"/>
          <cell r="AC301"/>
          <cell r="AQ301" t="str">
            <v>JIANGSU_030245-2501</v>
          </cell>
        </row>
        <row r="302">
          <cell r="V302">
            <v>45685</v>
          </cell>
          <cell r="W302" t="str">
            <v>7673-25</v>
          </cell>
          <cell r="Y302"/>
          <cell r="AC302"/>
          <cell r="AQ302" t="str">
            <v>JIANGSU_030246-2501</v>
          </cell>
        </row>
        <row r="303">
          <cell r="V303">
            <v>45685</v>
          </cell>
          <cell r="W303" t="str">
            <v>7673-25</v>
          </cell>
          <cell r="Y303"/>
          <cell r="AC303"/>
          <cell r="AQ303" t="str">
            <v>JIANGSU_030248-2501</v>
          </cell>
        </row>
        <row r="304">
          <cell r="V304">
            <v>45685</v>
          </cell>
          <cell r="W304" t="str">
            <v>7674-25</v>
          </cell>
          <cell r="Y304"/>
          <cell r="AC304"/>
          <cell r="AQ304" t="str">
            <v>EKSTEK_030226-2501</v>
          </cell>
        </row>
        <row r="305">
          <cell r="V305">
            <v>45685</v>
          </cell>
          <cell r="W305" t="str">
            <v>7674-25</v>
          </cell>
          <cell r="Y305"/>
          <cell r="AC305"/>
          <cell r="AQ305" t="str">
            <v>EKSTEK_030227-2501</v>
          </cell>
        </row>
        <row r="306">
          <cell r="V306">
            <v>45685</v>
          </cell>
          <cell r="W306" t="str">
            <v>7674-25</v>
          </cell>
          <cell r="Y306">
            <v>242500104</v>
          </cell>
          <cell r="AC306">
            <v>45723</v>
          </cell>
          <cell r="AQ306" t="str">
            <v>EKSTEK_030235-2501</v>
          </cell>
        </row>
        <row r="307">
          <cell r="V307">
            <v>45685</v>
          </cell>
          <cell r="W307" t="str">
            <v>7674-25</v>
          </cell>
          <cell r="Y307" t="str">
            <v>M368</v>
          </cell>
          <cell r="AC307">
            <v>45722</v>
          </cell>
          <cell r="AQ307" t="str">
            <v>EKSTEK_030237-2501</v>
          </cell>
        </row>
        <row r="308">
          <cell r="V308">
            <v>45685</v>
          </cell>
          <cell r="W308" t="str">
            <v>7674-25</v>
          </cell>
          <cell r="Y308" t="str">
            <v>M368</v>
          </cell>
          <cell r="AC308">
            <v>45722</v>
          </cell>
          <cell r="AQ308" t="str">
            <v>EKSTEK_030239-2501</v>
          </cell>
        </row>
        <row r="309">
          <cell r="V309">
            <v>45685</v>
          </cell>
          <cell r="W309" t="str">
            <v>7675-25</v>
          </cell>
          <cell r="Y309">
            <v>242500241</v>
          </cell>
          <cell r="AC309">
            <v>45733.385462962964</v>
          </cell>
          <cell r="AQ309" t="str">
            <v>COMES_030234-2501</v>
          </cell>
        </row>
        <row r="310">
          <cell r="V310">
            <v>45685</v>
          </cell>
          <cell r="W310" t="str">
            <v>7675-25</v>
          </cell>
          <cell r="Y310">
            <v>242500241</v>
          </cell>
          <cell r="AC310">
            <v>45733.385462962964</v>
          </cell>
          <cell r="AQ310" t="str">
            <v>COMES_030243-2501</v>
          </cell>
        </row>
        <row r="311">
          <cell r="V311">
            <v>45685</v>
          </cell>
          <cell r="W311" t="str">
            <v>7675-25</v>
          </cell>
          <cell r="Y311">
            <v>242500241</v>
          </cell>
          <cell r="AC311">
            <v>45733.385462962964</v>
          </cell>
          <cell r="AQ311" t="str">
            <v>COMES_030247-2501</v>
          </cell>
        </row>
        <row r="312">
          <cell r="V312">
            <v>45685</v>
          </cell>
          <cell r="W312" t="str">
            <v>7676-25</v>
          </cell>
          <cell r="Y312" t="str">
            <v>M339</v>
          </cell>
          <cell r="AC312">
            <v>45708</v>
          </cell>
          <cell r="AQ312" t="str">
            <v>COMPES_030241-2501</v>
          </cell>
        </row>
        <row r="313">
          <cell r="V313">
            <v>45685</v>
          </cell>
          <cell r="W313" t="str">
            <v>7677-25</v>
          </cell>
          <cell r="Y313"/>
          <cell r="AC313"/>
          <cell r="AQ313" t="str">
            <v>PDTMC_29979-602</v>
          </cell>
        </row>
        <row r="314">
          <cell r="V314">
            <v>45686</v>
          </cell>
          <cell r="W314" t="str">
            <v>7678-25</v>
          </cell>
          <cell r="Y314" t="str">
            <v>M336</v>
          </cell>
          <cell r="AC314">
            <v>45718</v>
          </cell>
          <cell r="AQ314" t="str">
            <v>COMPES_027809-2501</v>
          </cell>
        </row>
        <row r="315">
          <cell r="V315">
            <v>45686</v>
          </cell>
          <cell r="W315" t="str">
            <v>7678-25</v>
          </cell>
          <cell r="Y315" t="str">
            <v>M338</v>
          </cell>
          <cell r="AC315">
            <v>45705</v>
          </cell>
          <cell r="AQ315" t="str">
            <v>COMPES_027812-2501</v>
          </cell>
        </row>
        <row r="316">
          <cell r="V316">
            <v>45686</v>
          </cell>
          <cell r="W316" t="str">
            <v>7678-25</v>
          </cell>
          <cell r="Y316" t="str">
            <v>M336</v>
          </cell>
          <cell r="AC316">
            <v>45716</v>
          </cell>
          <cell r="AQ316" t="str">
            <v>COMPES_027813-2501</v>
          </cell>
        </row>
        <row r="317">
          <cell r="V317">
            <v>45686</v>
          </cell>
          <cell r="W317" t="str">
            <v>7678-25</v>
          </cell>
          <cell r="Y317" t="str">
            <v>M325</v>
          </cell>
          <cell r="AC317">
            <v>45705</v>
          </cell>
          <cell r="AQ317" t="str">
            <v>COMPES_027814-2501</v>
          </cell>
        </row>
        <row r="318">
          <cell r="V318">
            <v>45686</v>
          </cell>
          <cell r="W318" t="str">
            <v>7678-25</v>
          </cell>
          <cell r="Y318" t="str">
            <v>M335</v>
          </cell>
          <cell r="AC318">
            <v>45712</v>
          </cell>
          <cell r="AQ318" t="str">
            <v>COMPES_027815-2501</v>
          </cell>
        </row>
        <row r="319">
          <cell r="V319">
            <v>45686</v>
          </cell>
          <cell r="W319" t="str">
            <v>7678-25</v>
          </cell>
          <cell r="Y319" t="str">
            <v>M326</v>
          </cell>
          <cell r="AC319">
            <v>45708</v>
          </cell>
          <cell r="AQ319" t="str">
            <v>COMPES_027816-2501</v>
          </cell>
        </row>
        <row r="320">
          <cell r="V320">
            <v>45686</v>
          </cell>
          <cell r="W320" t="str">
            <v>7678-25</v>
          </cell>
          <cell r="Y320" t="str">
            <v>M326</v>
          </cell>
          <cell r="AC320">
            <v>45708</v>
          </cell>
          <cell r="AQ320" t="str">
            <v>COMPES_027817-2501</v>
          </cell>
        </row>
        <row r="321">
          <cell r="V321">
            <v>45686</v>
          </cell>
          <cell r="W321" t="str">
            <v>7679-25</v>
          </cell>
          <cell r="Y321" t="str">
            <v>M357</v>
          </cell>
          <cell r="AC321">
            <v>45705</v>
          </cell>
          <cell r="AQ321" t="str">
            <v>EKSTEK_027826-2501</v>
          </cell>
        </row>
        <row r="322">
          <cell r="V322">
            <v>45686</v>
          </cell>
          <cell r="W322" t="str">
            <v>7679-25</v>
          </cell>
          <cell r="Y322">
            <v>242500269</v>
          </cell>
          <cell r="AC322">
            <v>45737</v>
          </cell>
          <cell r="AQ322" t="str">
            <v>EKSTEK_030226-2501</v>
          </cell>
        </row>
        <row r="323">
          <cell r="V323">
            <v>45686</v>
          </cell>
          <cell r="W323" t="str">
            <v>7679-25</v>
          </cell>
          <cell r="Y323">
            <v>242500269</v>
          </cell>
          <cell r="AC323">
            <v>45737</v>
          </cell>
          <cell r="AQ323" t="str">
            <v>EKSTEK_030227-2501</v>
          </cell>
        </row>
        <row r="324">
          <cell r="V324">
            <v>45686</v>
          </cell>
          <cell r="W324" t="str">
            <v>7680-25</v>
          </cell>
          <cell r="Y324">
            <v>142501400</v>
          </cell>
          <cell r="AC324">
            <v>45708</v>
          </cell>
          <cell r="AQ324" t="str">
            <v>PDTMC_27828-401</v>
          </cell>
        </row>
        <row r="325">
          <cell r="V325">
            <v>45686</v>
          </cell>
          <cell r="W325" t="str">
            <v>7680-25</v>
          </cell>
          <cell r="Y325">
            <v>142501400</v>
          </cell>
          <cell r="AC325">
            <v>45708</v>
          </cell>
          <cell r="AQ325" t="str">
            <v>PDTMC_27829-401</v>
          </cell>
        </row>
        <row r="326">
          <cell r="V326">
            <v>45686</v>
          </cell>
          <cell r="W326" t="str">
            <v>7680-25</v>
          </cell>
          <cell r="Y326">
            <v>142501512</v>
          </cell>
          <cell r="AC326">
            <v>45707</v>
          </cell>
          <cell r="AQ326" t="str">
            <v>PDTMC_27830-401</v>
          </cell>
        </row>
        <row r="327">
          <cell r="V327">
            <v>45686</v>
          </cell>
          <cell r="W327" t="str">
            <v>7680-25</v>
          </cell>
          <cell r="Y327">
            <v>142501807</v>
          </cell>
          <cell r="AC327">
            <v>45716</v>
          </cell>
          <cell r="AQ327" t="str">
            <v>PDTMC_30249-501</v>
          </cell>
        </row>
        <row r="328">
          <cell r="V328">
            <v>45686</v>
          </cell>
          <cell r="W328" t="str">
            <v>7680-25</v>
          </cell>
          <cell r="Y328">
            <v>142501400</v>
          </cell>
          <cell r="AC328">
            <v>45708</v>
          </cell>
          <cell r="AQ328" t="str">
            <v>PDTMC_30253-401</v>
          </cell>
        </row>
        <row r="329">
          <cell r="V329">
            <v>45686</v>
          </cell>
          <cell r="W329" t="str">
            <v>7680-25</v>
          </cell>
          <cell r="Y329">
            <v>142501400</v>
          </cell>
          <cell r="AC329">
            <v>45708</v>
          </cell>
          <cell r="AQ329" t="str">
            <v>PDTMC_30255-501</v>
          </cell>
        </row>
        <row r="330">
          <cell r="V330">
            <v>45686</v>
          </cell>
          <cell r="W330" t="str">
            <v>7680-25</v>
          </cell>
          <cell r="Y330">
            <v>142501400</v>
          </cell>
          <cell r="AC330">
            <v>45708</v>
          </cell>
          <cell r="AQ330" t="str">
            <v>PDTMC_30256-501</v>
          </cell>
        </row>
        <row r="331">
          <cell r="V331">
            <v>45686</v>
          </cell>
          <cell r="W331" t="str">
            <v>7680-25</v>
          </cell>
          <cell r="Y331">
            <v>142501400</v>
          </cell>
          <cell r="AC331">
            <v>45708</v>
          </cell>
          <cell r="AQ331" t="str">
            <v>PDTMC_30259-501</v>
          </cell>
        </row>
        <row r="332">
          <cell r="V332">
            <v>45686</v>
          </cell>
          <cell r="W332" t="str">
            <v>7680-25</v>
          </cell>
          <cell r="Y332">
            <v>142501400</v>
          </cell>
          <cell r="AC332">
            <v>45708</v>
          </cell>
          <cell r="AQ332" t="str">
            <v>PDTMC_30261-401</v>
          </cell>
        </row>
        <row r="333">
          <cell r="V333">
            <v>45687</v>
          </cell>
          <cell r="W333" t="str">
            <v>7681-25</v>
          </cell>
          <cell r="Y333">
            <v>142501401</v>
          </cell>
          <cell r="AC333">
            <v>45707</v>
          </cell>
          <cell r="AQ333" t="str">
            <v>EKSTEK_30250-501</v>
          </cell>
        </row>
        <row r="334">
          <cell r="V334">
            <v>45687</v>
          </cell>
          <cell r="W334" t="str">
            <v>7681-25</v>
          </cell>
          <cell r="Y334">
            <v>142501500</v>
          </cell>
          <cell r="AC334">
            <v>45708</v>
          </cell>
          <cell r="AQ334" t="str">
            <v>EKSTEK_30251-501</v>
          </cell>
        </row>
        <row r="335">
          <cell r="V335">
            <v>45687</v>
          </cell>
          <cell r="W335" t="str">
            <v>7681-25</v>
          </cell>
          <cell r="Y335">
            <v>142501401</v>
          </cell>
          <cell r="AC335">
            <v>45707</v>
          </cell>
          <cell r="AQ335" t="str">
            <v>EKSTEK_30252-401</v>
          </cell>
        </row>
        <row r="336">
          <cell r="V336">
            <v>45687</v>
          </cell>
          <cell r="W336" t="str">
            <v>7681-25</v>
          </cell>
          <cell r="Y336">
            <v>142501500</v>
          </cell>
          <cell r="AC336">
            <v>45708</v>
          </cell>
          <cell r="AQ336" t="str">
            <v>EKSTEK_30254-401</v>
          </cell>
        </row>
        <row r="337">
          <cell r="V337">
            <v>45687</v>
          </cell>
          <cell r="W337" t="str">
            <v>7681-25</v>
          </cell>
          <cell r="Y337">
            <v>142501500</v>
          </cell>
          <cell r="AC337">
            <v>45708</v>
          </cell>
          <cell r="AQ337" t="str">
            <v>EKSTEK_30257-501</v>
          </cell>
        </row>
        <row r="338">
          <cell r="V338">
            <v>45687</v>
          </cell>
          <cell r="W338" t="str">
            <v>7681-25</v>
          </cell>
          <cell r="Y338">
            <v>142501500</v>
          </cell>
          <cell r="AC338">
            <v>45708</v>
          </cell>
          <cell r="AQ338" t="str">
            <v>EKSTEK_30258-501</v>
          </cell>
        </row>
        <row r="339">
          <cell r="V339">
            <v>45687</v>
          </cell>
          <cell r="W339" t="str">
            <v>7681-25</v>
          </cell>
          <cell r="Y339">
            <v>142501904</v>
          </cell>
          <cell r="AC339">
            <v>45719</v>
          </cell>
          <cell r="AQ339" t="str">
            <v>EKSTEK_30260-501</v>
          </cell>
        </row>
        <row r="340">
          <cell r="V340">
            <v>45687</v>
          </cell>
          <cell r="W340" t="str">
            <v>7682-25</v>
          </cell>
          <cell r="Y340">
            <v>142501182</v>
          </cell>
          <cell r="AC340">
            <v>45697</v>
          </cell>
          <cell r="AQ340" t="str">
            <v>EKSTEK_30218-401</v>
          </cell>
        </row>
        <row r="341">
          <cell r="V341">
            <v>45687</v>
          </cell>
          <cell r="W341" t="str">
            <v>7682-25</v>
          </cell>
          <cell r="Y341">
            <v>142501308</v>
          </cell>
          <cell r="AC341">
            <v>45705</v>
          </cell>
          <cell r="AQ341" t="str">
            <v>EKSTEK_30219-501</v>
          </cell>
        </row>
        <row r="342">
          <cell r="V342">
            <v>45687</v>
          </cell>
          <cell r="W342" t="str">
            <v>7683-25</v>
          </cell>
          <cell r="Y342">
            <v>142501183</v>
          </cell>
          <cell r="AC342">
            <v>45697</v>
          </cell>
          <cell r="AQ342" t="str">
            <v>PDTMC_07208-501 Feeder</v>
          </cell>
        </row>
        <row r="343">
          <cell r="V343">
            <v>45687</v>
          </cell>
          <cell r="W343" t="str">
            <v>7684-25</v>
          </cell>
          <cell r="Y343">
            <v>242500104</v>
          </cell>
          <cell r="AC343">
            <v>45723.367222222223</v>
          </cell>
          <cell r="AQ343" t="str">
            <v>EKSTEK_027808-2501</v>
          </cell>
        </row>
        <row r="344">
          <cell r="V344">
            <v>45687</v>
          </cell>
          <cell r="W344" t="str">
            <v>7684-25</v>
          </cell>
          <cell r="Y344">
            <v>242500104</v>
          </cell>
          <cell r="AC344">
            <v>45723.367222222223</v>
          </cell>
          <cell r="AQ344" t="str">
            <v>EKSTEK_027819-2501</v>
          </cell>
        </row>
        <row r="345">
          <cell r="V345">
            <v>45687</v>
          </cell>
          <cell r="W345" t="str">
            <v>7684-25</v>
          </cell>
          <cell r="Y345">
            <v>242500104</v>
          </cell>
          <cell r="AC345">
            <v>45723.367222222223</v>
          </cell>
          <cell r="AQ345" t="str">
            <v>EKSTEK_027820-2501</v>
          </cell>
        </row>
        <row r="346">
          <cell r="V346">
            <v>45687</v>
          </cell>
          <cell r="W346" t="str">
            <v>7684-25</v>
          </cell>
          <cell r="Y346">
            <v>242500027</v>
          </cell>
          <cell r="AC346">
            <v>45716</v>
          </cell>
          <cell r="AQ346" t="str">
            <v>EKSTEK_027821-2501</v>
          </cell>
        </row>
        <row r="347">
          <cell r="V347">
            <v>45687</v>
          </cell>
          <cell r="W347" t="str">
            <v>7684-25</v>
          </cell>
          <cell r="Y347">
            <v>242500027</v>
          </cell>
          <cell r="AC347">
            <v>45716</v>
          </cell>
          <cell r="AQ347" t="str">
            <v>EKSTEK_027824-2501</v>
          </cell>
        </row>
        <row r="348">
          <cell r="V348">
            <v>45687</v>
          </cell>
          <cell r="W348" t="str">
            <v>7684-25</v>
          </cell>
          <cell r="Y348">
            <v>242500027</v>
          </cell>
          <cell r="AC348">
            <v>45716</v>
          </cell>
          <cell r="AQ348" t="str">
            <v>EKSTEK_030225-2501</v>
          </cell>
        </row>
        <row r="349">
          <cell r="V349">
            <v>45687</v>
          </cell>
          <cell r="W349" t="str">
            <v>7685-25</v>
          </cell>
          <cell r="Y349">
            <v>242500103</v>
          </cell>
          <cell r="AC349">
            <v>45720</v>
          </cell>
          <cell r="AQ349" t="str">
            <v>EKSTEK_030244-2501</v>
          </cell>
        </row>
        <row r="350">
          <cell r="V350">
            <v>45687</v>
          </cell>
          <cell r="W350" t="str">
            <v>7686-25</v>
          </cell>
          <cell r="Y350">
            <v>142501502</v>
          </cell>
          <cell r="AC350">
            <v>45708</v>
          </cell>
          <cell r="AQ350" t="str">
            <v>EKSTEK_30228-401</v>
          </cell>
        </row>
        <row r="351">
          <cell r="V351">
            <v>45687</v>
          </cell>
          <cell r="W351" t="str">
            <v>7686-25</v>
          </cell>
          <cell r="Y351">
            <v>142501502</v>
          </cell>
          <cell r="AC351">
            <v>45708</v>
          </cell>
          <cell r="AQ351" t="str">
            <v>EKSTEK_30229-401</v>
          </cell>
        </row>
        <row r="352">
          <cell r="V352">
            <v>45687</v>
          </cell>
          <cell r="W352" t="str">
            <v>7687-25</v>
          </cell>
          <cell r="Y352">
            <v>242500115</v>
          </cell>
          <cell r="AC352">
            <v>45723.360567129632</v>
          </cell>
          <cell r="AQ352" t="str">
            <v>COMES_027822-2501</v>
          </cell>
        </row>
        <row r="353">
          <cell r="V353">
            <v>45687</v>
          </cell>
          <cell r="W353" t="str">
            <v>7687-25</v>
          </cell>
          <cell r="Y353">
            <v>242500112</v>
          </cell>
          <cell r="AC353">
            <v>45730.422858796293</v>
          </cell>
          <cell r="AQ353" t="str">
            <v>COMES_027823-2501</v>
          </cell>
        </row>
        <row r="354">
          <cell r="V354">
            <v>45687</v>
          </cell>
          <cell r="W354" t="str">
            <v>7687-25</v>
          </cell>
          <cell r="Y354">
            <v>242500115</v>
          </cell>
          <cell r="AC354">
            <v>45723.360567129632</v>
          </cell>
          <cell r="AQ354" t="str">
            <v>COMES_030223-2501</v>
          </cell>
        </row>
        <row r="355">
          <cell r="V355">
            <v>45687</v>
          </cell>
          <cell r="W355" t="str">
            <v>7687-25</v>
          </cell>
          <cell r="Y355" t="str">
            <v>M373</v>
          </cell>
          <cell r="AC355">
            <v>45712</v>
          </cell>
          <cell r="AQ355" t="str">
            <v>COMES_030233-2501</v>
          </cell>
        </row>
        <row r="356">
          <cell r="V356">
            <v>45687</v>
          </cell>
          <cell r="W356" t="str">
            <v>7687-25</v>
          </cell>
          <cell r="Y356">
            <v>242500115</v>
          </cell>
          <cell r="AC356">
            <v>45723.360567129632</v>
          </cell>
          <cell r="AQ356" t="str">
            <v>COMES_030238-2501</v>
          </cell>
        </row>
        <row r="357">
          <cell r="V357">
            <v>45687</v>
          </cell>
          <cell r="W357" t="str">
            <v>7687-25</v>
          </cell>
          <cell r="Y357">
            <v>242500439</v>
          </cell>
          <cell r="AC357">
            <v>45754.359837962962</v>
          </cell>
          <cell r="AQ357" t="str">
            <v>COMES_030246-2501</v>
          </cell>
        </row>
        <row r="358">
          <cell r="V358">
            <v>45687</v>
          </cell>
          <cell r="W358" t="str">
            <v>7688-25</v>
          </cell>
          <cell r="Y358" t="str">
            <v>M365</v>
          </cell>
          <cell r="AC358">
            <v>45722</v>
          </cell>
          <cell r="AQ358" t="str">
            <v>PDTMC_007216-3501</v>
          </cell>
        </row>
        <row r="359">
          <cell r="V359">
            <v>45687</v>
          </cell>
          <cell r="W359" t="str">
            <v>7688-25</v>
          </cell>
          <cell r="Y359" t="str">
            <v>M367</v>
          </cell>
          <cell r="AC359">
            <v>45722</v>
          </cell>
          <cell r="AQ359" t="str">
            <v>PDTMC_027818-2501</v>
          </cell>
        </row>
        <row r="360">
          <cell r="V360">
            <v>45687</v>
          </cell>
          <cell r="W360" t="str">
            <v>7688-25</v>
          </cell>
          <cell r="Y360" t="str">
            <v>M365</v>
          </cell>
          <cell r="AC360">
            <v>45722</v>
          </cell>
          <cell r="AQ360" t="str">
            <v>PDTMC_027825-2501</v>
          </cell>
        </row>
        <row r="361">
          <cell r="V361">
            <v>45687</v>
          </cell>
          <cell r="W361" t="str">
            <v>7688-25</v>
          </cell>
          <cell r="Y361" t="str">
            <v>M367</v>
          </cell>
          <cell r="AC361">
            <v>45722</v>
          </cell>
          <cell r="AQ361" t="str">
            <v>PDTMC_030222-3501</v>
          </cell>
        </row>
        <row r="362">
          <cell r="V362">
            <v>45687</v>
          </cell>
          <cell r="W362" t="str">
            <v>7688-25</v>
          </cell>
          <cell r="Y362" t="str">
            <v>M367</v>
          </cell>
          <cell r="AC362">
            <v>45722</v>
          </cell>
          <cell r="AQ362" t="str">
            <v>PDTMC_030224-2501</v>
          </cell>
        </row>
        <row r="363">
          <cell r="V363">
            <v>45687</v>
          </cell>
          <cell r="W363" t="str">
            <v>7688-25</v>
          </cell>
          <cell r="Y363" t="str">
            <v>M365</v>
          </cell>
          <cell r="AC363">
            <v>45722</v>
          </cell>
          <cell r="AQ363" t="str">
            <v>PDTMC_030232-2501</v>
          </cell>
        </row>
        <row r="364">
          <cell r="V364">
            <v>45687</v>
          </cell>
          <cell r="W364" t="str">
            <v>7688-25</v>
          </cell>
          <cell r="Y364" t="str">
            <v>M366</v>
          </cell>
          <cell r="AC364">
            <v>45722</v>
          </cell>
          <cell r="AQ364" t="str">
            <v>PDTMC_030240-2501</v>
          </cell>
        </row>
        <row r="365">
          <cell r="V365">
            <v>45687</v>
          </cell>
          <cell r="W365" t="str">
            <v>7688-25</v>
          </cell>
          <cell r="Y365" t="str">
            <v>M366</v>
          </cell>
          <cell r="AC365">
            <v>45722</v>
          </cell>
          <cell r="AQ365" t="str">
            <v>PDTMC_030242-2501</v>
          </cell>
        </row>
        <row r="366">
          <cell r="V366">
            <v>45687</v>
          </cell>
          <cell r="W366" t="str">
            <v>7688-25</v>
          </cell>
          <cell r="Y366" t="str">
            <v>M366</v>
          </cell>
          <cell r="AC366">
            <v>45722</v>
          </cell>
          <cell r="AQ366" t="str">
            <v>PDTMC_030245-2501</v>
          </cell>
        </row>
        <row r="367">
          <cell r="V367">
            <v>45687</v>
          </cell>
          <cell r="W367" t="str">
            <v>7688-25</v>
          </cell>
          <cell r="Y367">
            <v>242500271</v>
          </cell>
          <cell r="AC367">
            <v>45737</v>
          </cell>
          <cell r="AQ367" t="str">
            <v>PDTMC_030248-2501</v>
          </cell>
        </row>
        <row r="368">
          <cell r="V368">
            <v>45687</v>
          </cell>
          <cell r="W368" t="str">
            <v>7689-25</v>
          </cell>
          <cell r="Y368">
            <v>142501514</v>
          </cell>
          <cell r="AC368">
            <v>45708</v>
          </cell>
          <cell r="AQ368" t="str">
            <v>PDTMC_30236-401</v>
          </cell>
        </row>
        <row r="369">
          <cell r="V369">
            <v>45687</v>
          </cell>
          <cell r="W369" t="str">
            <v>7690-25</v>
          </cell>
          <cell r="Y369">
            <v>242500047</v>
          </cell>
          <cell r="AC369">
            <v>45716</v>
          </cell>
          <cell r="AQ369" t="str">
            <v>PDTMC_051141-2501</v>
          </cell>
        </row>
        <row r="370">
          <cell r="V370">
            <v>45688</v>
          </cell>
          <cell r="W370" t="str">
            <v>7691-25</v>
          </cell>
          <cell r="Y370">
            <v>142501516</v>
          </cell>
          <cell r="AC370">
            <v>45707</v>
          </cell>
          <cell r="AQ370" t="str">
            <v>PDTMC_120529-3501 Backer</v>
          </cell>
        </row>
        <row r="371">
          <cell r="V371">
            <v>45688</v>
          </cell>
          <cell r="W371" t="str">
            <v>7692-25</v>
          </cell>
          <cell r="Y371" t="str">
            <v>M371</v>
          </cell>
          <cell r="AC371">
            <v>45708</v>
          </cell>
          <cell r="AQ371" t="str">
            <v>ALMAX_051117-3511</v>
          </cell>
        </row>
        <row r="372">
          <cell r="V372">
            <v>45688</v>
          </cell>
          <cell r="W372" t="str">
            <v>7692-25</v>
          </cell>
          <cell r="Y372" t="str">
            <v>M371</v>
          </cell>
          <cell r="AC372">
            <v>45708</v>
          </cell>
          <cell r="AQ372" t="str">
            <v>ALMAX_051117-3512</v>
          </cell>
        </row>
        <row r="373">
          <cell r="V373">
            <v>45688</v>
          </cell>
          <cell r="W373" t="str">
            <v>7693-25</v>
          </cell>
          <cell r="Y373">
            <v>142501835</v>
          </cell>
          <cell r="AC373">
            <v>45719</v>
          </cell>
          <cell r="AQ373" t="str">
            <v>PDTMC_17402-203</v>
          </cell>
        </row>
        <row r="374">
          <cell r="V374">
            <v>45691</v>
          </cell>
          <cell r="W374" t="str">
            <v>7694-25</v>
          </cell>
          <cell r="Y374">
            <v>242500271</v>
          </cell>
          <cell r="AC374">
            <v>45737</v>
          </cell>
          <cell r="AQ374" t="str">
            <v>PDTMC_027800-2501</v>
          </cell>
        </row>
        <row r="375">
          <cell r="V375">
            <v>45691</v>
          </cell>
          <cell r="W375" t="str">
            <v>7694-25</v>
          </cell>
          <cell r="Y375">
            <v>242500271</v>
          </cell>
          <cell r="AC375">
            <v>45737</v>
          </cell>
          <cell r="AQ375" t="str">
            <v>PDTMC_027801-2501</v>
          </cell>
        </row>
        <row r="376">
          <cell r="V376">
            <v>45691</v>
          </cell>
          <cell r="W376" t="str">
            <v>7694-25</v>
          </cell>
          <cell r="Y376">
            <v>242500271</v>
          </cell>
          <cell r="AC376">
            <v>45737</v>
          </cell>
          <cell r="AQ376" t="str">
            <v>PDTMC_25IC1-027801</v>
          </cell>
        </row>
        <row r="377">
          <cell r="V377">
            <v>45691</v>
          </cell>
          <cell r="W377" t="str">
            <v>7695-25</v>
          </cell>
          <cell r="Y377">
            <v>142501808</v>
          </cell>
          <cell r="AC377">
            <v>45719</v>
          </cell>
          <cell r="AQ377" t="str">
            <v>PDTMC_27804-201</v>
          </cell>
        </row>
        <row r="378">
          <cell r="V378">
            <v>45691</v>
          </cell>
          <cell r="W378" t="str">
            <v>7695-25</v>
          </cell>
          <cell r="Y378">
            <v>142501646</v>
          </cell>
          <cell r="AC378">
            <v>45711</v>
          </cell>
          <cell r="AQ378" t="str">
            <v>PDTMC_27805-401</v>
          </cell>
        </row>
        <row r="379">
          <cell r="V379">
            <v>45691</v>
          </cell>
          <cell r="W379" t="str">
            <v>7695-25</v>
          </cell>
          <cell r="Y379">
            <v>142501808</v>
          </cell>
          <cell r="AC379">
            <v>45719</v>
          </cell>
          <cell r="AQ379" t="str">
            <v>PDTMC_27807-401</v>
          </cell>
        </row>
        <row r="380">
          <cell r="V380">
            <v>45691</v>
          </cell>
          <cell r="W380" t="str">
            <v>7695-25</v>
          </cell>
          <cell r="Y380">
            <v>142501808</v>
          </cell>
          <cell r="AC380">
            <v>45719</v>
          </cell>
          <cell r="AQ380" t="str">
            <v>PDTMC_30220-201</v>
          </cell>
        </row>
        <row r="381">
          <cell r="V381">
            <v>45691</v>
          </cell>
          <cell r="W381" t="str">
            <v>7695-25</v>
          </cell>
          <cell r="Y381">
            <v>142501808</v>
          </cell>
          <cell r="AC381">
            <v>45719</v>
          </cell>
          <cell r="AQ381" t="str">
            <v>PDTMC_30221-501</v>
          </cell>
        </row>
        <row r="382">
          <cell r="V382">
            <v>45693</v>
          </cell>
          <cell r="W382" t="str">
            <v>7696-25</v>
          </cell>
          <cell r="Y382">
            <v>142501647</v>
          </cell>
          <cell r="AC382">
            <v>45719</v>
          </cell>
          <cell r="AQ382" t="str">
            <v>PDTMC_30262-401</v>
          </cell>
        </row>
        <row r="383">
          <cell r="V383">
            <v>45693</v>
          </cell>
          <cell r="W383" t="str">
            <v>7696-25</v>
          </cell>
          <cell r="Y383">
            <v>142501647</v>
          </cell>
          <cell r="AC383">
            <v>45719</v>
          </cell>
          <cell r="AQ383" t="str">
            <v>PDTMC_30263-501</v>
          </cell>
        </row>
        <row r="384">
          <cell r="V384">
            <v>45693</v>
          </cell>
          <cell r="W384" t="str">
            <v>7697-25</v>
          </cell>
          <cell r="Y384">
            <v>242500238</v>
          </cell>
          <cell r="AC384">
            <v>45730.413599537038</v>
          </cell>
          <cell r="AQ384" t="str">
            <v>PDTMC_051142-3501</v>
          </cell>
        </row>
        <row r="385">
          <cell r="V385">
            <v>45695</v>
          </cell>
          <cell r="W385" t="str">
            <v>7698-25</v>
          </cell>
          <cell r="Y385">
            <v>142501809</v>
          </cell>
          <cell r="AC385">
            <v>45715</v>
          </cell>
          <cell r="AQ385" t="str">
            <v>EKSTEK_13212-233</v>
          </cell>
        </row>
        <row r="386">
          <cell r="V386">
            <v>45695</v>
          </cell>
          <cell r="W386" t="str">
            <v>7699-25</v>
          </cell>
          <cell r="Y386">
            <v>142501578</v>
          </cell>
          <cell r="AC386">
            <v>45719</v>
          </cell>
          <cell r="AQ386" t="str">
            <v>PHOENIX _28238-605 Die Plate</v>
          </cell>
        </row>
        <row r="387">
          <cell r="V387">
            <v>45695</v>
          </cell>
          <cell r="W387" t="str">
            <v>7700-25</v>
          </cell>
          <cell r="Y387">
            <v>142501648</v>
          </cell>
          <cell r="AC387">
            <v>45713</v>
          </cell>
          <cell r="AQ387" t="str">
            <v>PDTMC_28364-402</v>
          </cell>
        </row>
        <row r="388">
          <cell r="V388">
            <v>45695</v>
          </cell>
          <cell r="W388" t="str">
            <v>7701-25</v>
          </cell>
          <cell r="Y388">
            <v>142501787</v>
          </cell>
          <cell r="AC388">
            <v>45714</v>
          </cell>
          <cell r="AQ388" t="str">
            <v>PHME_30215-601</v>
          </cell>
        </row>
        <row r="389">
          <cell r="V389">
            <v>45695</v>
          </cell>
          <cell r="W389" t="str">
            <v>7701-25</v>
          </cell>
          <cell r="Y389"/>
          <cell r="AC389"/>
          <cell r="AQ389" t="str">
            <v>PHME_INS-30215</v>
          </cell>
        </row>
        <row r="390">
          <cell r="V390">
            <v>45698</v>
          </cell>
          <cell r="W390" t="str">
            <v>7702-25</v>
          </cell>
          <cell r="Y390">
            <v>142501908</v>
          </cell>
          <cell r="AC390">
            <v>45719</v>
          </cell>
          <cell r="AQ390" t="str">
            <v>PDTMC_29223-403</v>
          </cell>
        </row>
        <row r="391">
          <cell r="V391">
            <v>45698</v>
          </cell>
          <cell r="W391" t="str">
            <v>7702-25</v>
          </cell>
          <cell r="Y391">
            <v>142501826</v>
          </cell>
          <cell r="AC391">
            <v>45719</v>
          </cell>
          <cell r="AQ391" t="str">
            <v>PDTMC_29504-503</v>
          </cell>
        </row>
        <row r="392">
          <cell r="V392">
            <v>45698</v>
          </cell>
          <cell r="W392" t="str">
            <v>7702-25</v>
          </cell>
          <cell r="Y392">
            <v>142501908</v>
          </cell>
          <cell r="AC392">
            <v>45719</v>
          </cell>
          <cell r="AQ392" t="str">
            <v>PDTMC_12265-502</v>
          </cell>
        </row>
        <row r="393">
          <cell r="V393">
            <v>45698</v>
          </cell>
          <cell r="W393" t="str">
            <v>7702-25</v>
          </cell>
          <cell r="Y393">
            <v>142501908</v>
          </cell>
          <cell r="AC393">
            <v>45719</v>
          </cell>
          <cell r="AQ393" t="str">
            <v>PDTMC_29826-206</v>
          </cell>
        </row>
        <row r="394">
          <cell r="V394">
            <v>45698</v>
          </cell>
          <cell r="W394" t="str">
            <v>7703-25</v>
          </cell>
          <cell r="Y394">
            <v>142501828</v>
          </cell>
          <cell r="AC394">
            <v>45719</v>
          </cell>
          <cell r="AQ394" t="str">
            <v>COMPES_14375-402</v>
          </cell>
        </row>
        <row r="395">
          <cell r="V395">
            <v>45698</v>
          </cell>
          <cell r="W395" t="str">
            <v>7703-25</v>
          </cell>
          <cell r="Y395">
            <v>142502169</v>
          </cell>
          <cell r="AC395">
            <v>45730.423622685186</v>
          </cell>
          <cell r="AQ395" t="str">
            <v>COMPES_14806-207</v>
          </cell>
        </row>
        <row r="396">
          <cell r="V396">
            <v>45698</v>
          </cell>
          <cell r="W396" t="str">
            <v>7703-25</v>
          </cell>
          <cell r="Y396">
            <v>142501828</v>
          </cell>
          <cell r="AC396">
            <v>45719</v>
          </cell>
          <cell r="AQ396" t="str">
            <v>COMPES_26200-607</v>
          </cell>
        </row>
        <row r="397">
          <cell r="V397">
            <v>45698</v>
          </cell>
          <cell r="W397" t="str">
            <v>7704-25</v>
          </cell>
          <cell r="Y397">
            <v>142501903</v>
          </cell>
          <cell r="AC397">
            <v>45761</v>
          </cell>
          <cell r="AQ397" t="str">
            <v>JIANGSU_27759-402</v>
          </cell>
        </row>
        <row r="398">
          <cell r="V398">
            <v>45698</v>
          </cell>
          <cell r="W398" t="str">
            <v>7704-25</v>
          </cell>
          <cell r="Y398">
            <v>142501903</v>
          </cell>
          <cell r="AC398">
            <v>45761</v>
          </cell>
          <cell r="AQ398" t="str">
            <v>JIANGSU_04004-501</v>
          </cell>
        </row>
        <row r="399">
          <cell r="V399">
            <v>45698</v>
          </cell>
          <cell r="W399" t="str">
            <v>7705-25</v>
          </cell>
          <cell r="Y399">
            <v>142501836</v>
          </cell>
          <cell r="AC399">
            <v>45719</v>
          </cell>
          <cell r="AQ399" t="str">
            <v>PHOENIX _28836-512</v>
          </cell>
        </row>
        <row r="400">
          <cell r="V400">
            <v>45698</v>
          </cell>
          <cell r="W400" t="str">
            <v>7705-25</v>
          </cell>
          <cell r="Y400">
            <v>142501836</v>
          </cell>
          <cell r="AC400">
            <v>45719</v>
          </cell>
          <cell r="AQ400" t="str">
            <v>PHOENIX _29903-602</v>
          </cell>
        </row>
        <row r="401">
          <cell r="V401">
            <v>45698</v>
          </cell>
          <cell r="W401" t="str">
            <v>7706-25</v>
          </cell>
          <cell r="Y401">
            <v>142501858</v>
          </cell>
          <cell r="AC401">
            <v>45721</v>
          </cell>
          <cell r="AQ401" t="str">
            <v>ALMAX_29777-602</v>
          </cell>
        </row>
        <row r="402">
          <cell r="V402">
            <v>45698</v>
          </cell>
          <cell r="W402" t="str">
            <v>7707-25</v>
          </cell>
          <cell r="Y402">
            <v>142501975</v>
          </cell>
          <cell r="AC402">
            <v>45721</v>
          </cell>
          <cell r="AQ402" t="str">
            <v>PDTMC_29067-202</v>
          </cell>
        </row>
        <row r="403">
          <cell r="V403">
            <v>45698</v>
          </cell>
          <cell r="W403" t="str">
            <v>7707-25</v>
          </cell>
          <cell r="Y403">
            <v>142501975</v>
          </cell>
          <cell r="AC403">
            <v>45721</v>
          </cell>
          <cell r="AQ403" t="str">
            <v>PDTMC_29223-202</v>
          </cell>
        </row>
        <row r="404">
          <cell r="V404">
            <v>45698</v>
          </cell>
          <cell r="W404" t="str">
            <v>7707-25</v>
          </cell>
          <cell r="Y404">
            <v>142501907</v>
          </cell>
          <cell r="AC404">
            <v>45719</v>
          </cell>
          <cell r="AQ404" t="str">
            <v>PDTMC_14806-206</v>
          </cell>
        </row>
        <row r="405">
          <cell r="V405">
            <v>45698</v>
          </cell>
          <cell r="W405" t="str">
            <v>7707-25</v>
          </cell>
          <cell r="Y405">
            <v>142501834</v>
          </cell>
          <cell r="AC405">
            <v>45715</v>
          </cell>
          <cell r="AQ405" t="str">
            <v>PDTMC_07122-508</v>
          </cell>
        </row>
        <row r="406">
          <cell r="V406">
            <v>45698</v>
          </cell>
          <cell r="W406" t="str">
            <v>7707-25</v>
          </cell>
          <cell r="Y406">
            <v>142501649</v>
          </cell>
          <cell r="AC406">
            <v>45714</v>
          </cell>
          <cell r="AQ406" t="str">
            <v>PDTMC_27602-502</v>
          </cell>
        </row>
        <row r="407">
          <cell r="V407">
            <v>45699</v>
          </cell>
          <cell r="W407" t="str">
            <v>7708-25</v>
          </cell>
          <cell r="Y407">
            <v>242500038</v>
          </cell>
          <cell r="AC407">
            <v>45715</v>
          </cell>
          <cell r="AQ407" t="str">
            <v>PHME_014716-3509</v>
          </cell>
        </row>
        <row r="408">
          <cell r="V408">
            <v>45699</v>
          </cell>
          <cell r="W408" t="str">
            <v>7708-25</v>
          </cell>
          <cell r="Y408">
            <v>242500038</v>
          </cell>
          <cell r="AC408">
            <v>45715</v>
          </cell>
          <cell r="AQ408" t="str">
            <v>PHME_014716-3510</v>
          </cell>
        </row>
        <row r="409">
          <cell r="V409">
            <v>45700</v>
          </cell>
          <cell r="W409" t="str">
            <v>7709-25</v>
          </cell>
          <cell r="Y409">
            <v>142501970</v>
          </cell>
          <cell r="AC409">
            <v>45721</v>
          </cell>
          <cell r="AQ409" t="str">
            <v>COMPES_30265-601</v>
          </cell>
        </row>
        <row r="410">
          <cell r="V410">
            <v>45700</v>
          </cell>
          <cell r="W410" t="str">
            <v>7709-25</v>
          </cell>
          <cell r="Y410">
            <v>142501915</v>
          </cell>
          <cell r="AC410">
            <v>45719</v>
          </cell>
          <cell r="AQ410" t="str">
            <v>COMPES_30266-601</v>
          </cell>
        </row>
        <row r="411">
          <cell r="V411">
            <v>45700</v>
          </cell>
          <cell r="W411" t="str">
            <v>7709-25</v>
          </cell>
          <cell r="Y411">
            <v>142501978</v>
          </cell>
          <cell r="AC411">
            <v>45740.303969907407</v>
          </cell>
          <cell r="AQ411" t="str">
            <v>COMPES_30268-601</v>
          </cell>
        </row>
        <row r="412">
          <cell r="V412">
            <v>45700</v>
          </cell>
          <cell r="W412" t="str">
            <v>7710-25</v>
          </cell>
          <cell r="Y412">
            <v>142501918</v>
          </cell>
          <cell r="AC412">
            <v>45719</v>
          </cell>
          <cell r="AQ412" t="str">
            <v>PDTMC_30264-601</v>
          </cell>
        </row>
        <row r="413">
          <cell r="V413">
            <v>45700</v>
          </cell>
          <cell r="W413" t="str">
            <v>7710-25</v>
          </cell>
          <cell r="Y413">
            <v>142501974</v>
          </cell>
          <cell r="AC413">
            <v>45720</v>
          </cell>
          <cell r="AQ413" t="str">
            <v>PDTMC_30267-601</v>
          </cell>
        </row>
        <row r="414">
          <cell r="V414">
            <v>45700</v>
          </cell>
          <cell r="W414" t="str">
            <v>7711-25</v>
          </cell>
          <cell r="Y414">
            <v>242500097</v>
          </cell>
          <cell r="AC414">
            <v>45721.318252314813</v>
          </cell>
          <cell r="AQ414" t="str">
            <v>PDTMC_051118-3524</v>
          </cell>
        </row>
        <row r="415">
          <cell r="V415">
            <v>45700</v>
          </cell>
          <cell r="W415" t="str">
            <v>7711-25</v>
          </cell>
          <cell r="Y415">
            <v>242500271</v>
          </cell>
          <cell r="AC415">
            <v>45737</v>
          </cell>
          <cell r="AQ415" t="str">
            <v>PDTMC_051119-2503</v>
          </cell>
        </row>
        <row r="416">
          <cell r="V416">
            <v>45700</v>
          </cell>
          <cell r="W416" t="str">
            <v>7711-25</v>
          </cell>
          <cell r="Y416">
            <v>242500097</v>
          </cell>
          <cell r="AC416">
            <v>45721.318252314813</v>
          </cell>
          <cell r="AQ416" t="str">
            <v>PDTMC_014716-3511</v>
          </cell>
        </row>
        <row r="417">
          <cell r="V417">
            <v>45700</v>
          </cell>
          <cell r="W417" t="str">
            <v>7711-25</v>
          </cell>
          <cell r="Y417">
            <v>242500097</v>
          </cell>
          <cell r="AC417">
            <v>45721.318252314813</v>
          </cell>
          <cell r="AQ417" t="str">
            <v>PDTMC_014719-3505</v>
          </cell>
        </row>
        <row r="418">
          <cell r="V418">
            <v>45700</v>
          </cell>
          <cell r="W418" t="str">
            <v>7712-25</v>
          </cell>
          <cell r="Y418">
            <v>142501995</v>
          </cell>
          <cell r="AC418">
            <v>45720</v>
          </cell>
          <cell r="AQ418" t="str">
            <v>COMPES_30269-601</v>
          </cell>
        </row>
        <row r="419">
          <cell r="V419">
            <v>45701</v>
          </cell>
          <cell r="W419" t="str">
            <v>7713-25</v>
          </cell>
          <cell r="Y419">
            <v>142501919</v>
          </cell>
          <cell r="AC419">
            <v>45719</v>
          </cell>
          <cell r="AQ419" t="str">
            <v>PDTMC_07122-509</v>
          </cell>
        </row>
        <row r="420">
          <cell r="V420">
            <v>45701</v>
          </cell>
          <cell r="W420" t="str">
            <v>7714-25</v>
          </cell>
          <cell r="Y420"/>
          <cell r="AC420"/>
          <cell r="AQ420" t="str">
            <v>ADEX_30199-601</v>
          </cell>
        </row>
        <row r="421">
          <cell r="V421">
            <v>45703</v>
          </cell>
          <cell r="W421" t="str">
            <v>7715-25</v>
          </cell>
          <cell r="Y421">
            <v>242500383</v>
          </cell>
          <cell r="AC421">
            <v>45767.949386574073</v>
          </cell>
          <cell r="AQ421" t="str">
            <v>ALMAX_027832-3501</v>
          </cell>
        </row>
        <row r="422">
          <cell r="V422">
            <v>45703</v>
          </cell>
          <cell r="W422" t="str">
            <v>7715-25</v>
          </cell>
          <cell r="Y422"/>
          <cell r="AC422"/>
          <cell r="AQ422" t="str">
            <v>ALMAX_35IC1-027832</v>
          </cell>
        </row>
        <row r="423">
          <cell r="V423">
            <v>45703</v>
          </cell>
          <cell r="W423" t="str">
            <v>7715-25</v>
          </cell>
          <cell r="Y423">
            <v>242500383</v>
          </cell>
          <cell r="AC423">
            <v>45767.949386574073</v>
          </cell>
          <cell r="AQ423" t="str">
            <v>ALMAX_027831-3501</v>
          </cell>
        </row>
        <row r="424">
          <cell r="V424">
            <v>45703</v>
          </cell>
          <cell r="W424" t="str">
            <v>7715-25</v>
          </cell>
          <cell r="Y424">
            <v>242500383</v>
          </cell>
          <cell r="AC424">
            <v>45767.949386574073</v>
          </cell>
          <cell r="AQ424" t="str">
            <v>ALMAX_35IC1-027831</v>
          </cell>
        </row>
        <row r="425">
          <cell r="V425">
            <v>45706</v>
          </cell>
          <cell r="W425" t="str">
            <v>7716-25</v>
          </cell>
          <cell r="Y425">
            <v>242500299</v>
          </cell>
          <cell r="AC425">
            <v>45740.301111111112</v>
          </cell>
          <cell r="AQ425" t="str">
            <v>PDTMC_051118-3525</v>
          </cell>
        </row>
        <row r="426">
          <cell r="V426">
            <v>45706</v>
          </cell>
          <cell r="W426" t="str">
            <v>7716-25</v>
          </cell>
          <cell r="Y426">
            <v>242500299</v>
          </cell>
          <cell r="AC426">
            <v>45740.301111111112</v>
          </cell>
          <cell r="AQ426" t="str">
            <v>PDTMC_051118-3526</v>
          </cell>
        </row>
        <row r="427">
          <cell r="V427">
            <v>45706</v>
          </cell>
          <cell r="W427" t="str">
            <v>7716-25</v>
          </cell>
          <cell r="Y427">
            <v>242500299</v>
          </cell>
          <cell r="AC427">
            <v>45740.301111111112</v>
          </cell>
          <cell r="AQ427" t="str">
            <v>PDTMC_007208-2501</v>
          </cell>
        </row>
        <row r="428">
          <cell r="V428">
            <v>45706</v>
          </cell>
          <cell r="W428" t="str">
            <v>7716-25</v>
          </cell>
          <cell r="Y428">
            <v>242500299</v>
          </cell>
          <cell r="AC428">
            <v>45740.301111111112</v>
          </cell>
          <cell r="AQ428" t="str">
            <v>PDTMC_007208-2505</v>
          </cell>
        </row>
        <row r="429">
          <cell r="V429">
            <v>45706</v>
          </cell>
          <cell r="W429" t="str">
            <v>7717-25</v>
          </cell>
          <cell r="Y429">
            <v>242500385</v>
          </cell>
          <cell r="AC429">
            <v>45749.567870370367</v>
          </cell>
          <cell r="AQ429" t="str">
            <v>COMPES_051117-3513</v>
          </cell>
        </row>
        <row r="430">
          <cell r="V430">
            <v>45707</v>
          </cell>
          <cell r="W430" t="str">
            <v>7718-25</v>
          </cell>
          <cell r="Y430">
            <v>142501815</v>
          </cell>
          <cell r="AC430">
            <v>45719</v>
          </cell>
          <cell r="AQ430" t="str">
            <v>PDTMC_INS-30215</v>
          </cell>
        </row>
        <row r="431">
          <cell r="V431">
            <v>45707</v>
          </cell>
          <cell r="W431" t="str">
            <v>7719-25</v>
          </cell>
          <cell r="Y431">
            <v>142502156</v>
          </cell>
          <cell r="AC431">
            <v>45757.369849537034</v>
          </cell>
          <cell r="AQ431" t="str">
            <v>JIANGSU_13794-277</v>
          </cell>
        </row>
        <row r="432">
          <cell r="V432">
            <v>45707</v>
          </cell>
          <cell r="W432" t="str">
            <v>7719-25</v>
          </cell>
          <cell r="Y432">
            <v>142502156</v>
          </cell>
          <cell r="AC432">
            <v>45757.369849537034</v>
          </cell>
          <cell r="AQ432" t="str">
            <v>JIANGSU_13794-278</v>
          </cell>
        </row>
        <row r="433">
          <cell r="V433">
            <v>45707</v>
          </cell>
          <cell r="W433" t="str">
            <v>7719-25</v>
          </cell>
          <cell r="Y433">
            <v>142502516</v>
          </cell>
          <cell r="AC433">
            <v>45754.35564814815</v>
          </cell>
          <cell r="AQ433" t="str">
            <v>JIANGSU_14716-227</v>
          </cell>
        </row>
        <row r="434">
          <cell r="V434">
            <v>45707</v>
          </cell>
          <cell r="W434" t="str">
            <v>7719-25</v>
          </cell>
          <cell r="Y434">
            <v>142502156</v>
          </cell>
          <cell r="AC434">
            <v>45757.369849537034</v>
          </cell>
          <cell r="AQ434" t="str">
            <v>JIANGSU_14806-208</v>
          </cell>
        </row>
        <row r="435">
          <cell r="V435">
            <v>45707</v>
          </cell>
          <cell r="W435" t="str">
            <v>7720-25</v>
          </cell>
          <cell r="Y435">
            <v>142502153</v>
          </cell>
          <cell r="AC435">
            <v>45727</v>
          </cell>
          <cell r="AQ435" t="str">
            <v>PDTMC_21310-501</v>
          </cell>
        </row>
        <row r="436">
          <cell r="V436">
            <v>45707</v>
          </cell>
          <cell r="W436" t="str">
            <v>7721-25</v>
          </cell>
          <cell r="Y436">
            <v>142502006</v>
          </cell>
          <cell r="AC436">
            <v>45720</v>
          </cell>
          <cell r="AQ436" t="str">
            <v>EKSTEK_26766-403</v>
          </cell>
        </row>
        <row r="437">
          <cell r="V437">
            <v>45713</v>
          </cell>
          <cell r="W437" t="str">
            <v>7722-25</v>
          </cell>
          <cell r="Y437">
            <v>242500219</v>
          </cell>
          <cell r="AC437">
            <v>45742.334247685183</v>
          </cell>
          <cell r="AQ437" t="str">
            <v>PDTMC_007208-2508</v>
          </cell>
        </row>
        <row r="438">
          <cell r="V438">
            <v>45713</v>
          </cell>
          <cell r="W438" t="str">
            <v>7723-25</v>
          </cell>
          <cell r="Y438">
            <v>142502367</v>
          </cell>
          <cell r="AC438">
            <v>45750.701064814813</v>
          </cell>
          <cell r="AQ438" t="str">
            <v>EKSTEK_27834-401</v>
          </cell>
        </row>
        <row r="439">
          <cell r="V439">
            <v>45713</v>
          </cell>
          <cell r="W439" t="str">
            <v>7723-25</v>
          </cell>
          <cell r="Y439">
            <v>142502170</v>
          </cell>
          <cell r="AC439">
            <v>45728.277222222219</v>
          </cell>
          <cell r="AQ439" t="str">
            <v>EKSTEK_27833-401</v>
          </cell>
        </row>
        <row r="440">
          <cell r="V440">
            <v>45713</v>
          </cell>
          <cell r="W440" t="str">
            <v>7724-25</v>
          </cell>
          <cell r="Y440">
            <v>142502324</v>
          </cell>
          <cell r="AC440">
            <v>45755.358182870368</v>
          </cell>
          <cell r="AQ440" t="str">
            <v>COMPES_29208-202</v>
          </cell>
        </row>
        <row r="441">
          <cell r="V441">
            <v>45713</v>
          </cell>
          <cell r="W441" t="str">
            <v>7724-25</v>
          </cell>
          <cell r="Y441">
            <v>142502324</v>
          </cell>
          <cell r="AC441">
            <v>45755</v>
          </cell>
          <cell r="AQ441" t="str">
            <v>COMPES_29726-202</v>
          </cell>
        </row>
        <row r="442">
          <cell r="V442">
            <v>45713</v>
          </cell>
          <cell r="W442" t="str">
            <v>7724-25</v>
          </cell>
          <cell r="Y442">
            <v>142502324</v>
          </cell>
          <cell r="AC442">
            <v>45755</v>
          </cell>
          <cell r="AQ442" t="str">
            <v>COMPES_29826-207</v>
          </cell>
        </row>
        <row r="443">
          <cell r="V443">
            <v>45713</v>
          </cell>
          <cell r="W443" t="str">
            <v>7725-25</v>
          </cell>
          <cell r="Y443">
            <v>142502367</v>
          </cell>
          <cell r="AC443">
            <v>45750.701064814813</v>
          </cell>
          <cell r="AQ443" t="str">
            <v>EKSTEK_28814-403</v>
          </cell>
        </row>
        <row r="444">
          <cell r="V444">
            <v>45713</v>
          </cell>
          <cell r="W444" t="str">
            <v>7726-25</v>
          </cell>
          <cell r="Y444">
            <v>142502300</v>
          </cell>
          <cell r="AC444">
            <v>45740.302384259259</v>
          </cell>
          <cell r="AQ444" t="str">
            <v>PDTMC_51118-606</v>
          </cell>
        </row>
        <row r="445">
          <cell r="V445">
            <v>45713</v>
          </cell>
          <cell r="W445" t="str">
            <v>7727-25</v>
          </cell>
          <cell r="Y445">
            <v>142502335</v>
          </cell>
          <cell r="AC445">
            <v>45737.607824074075</v>
          </cell>
          <cell r="AQ445" t="str">
            <v>COMES_05206-512</v>
          </cell>
        </row>
        <row r="446">
          <cell r="V446">
            <v>45713</v>
          </cell>
          <cell r="W446" t="str">
            <v>7728-25</v>
          </cell>
          <cell r="Y446">
            <v>142502516</v>
          </cell>
          <cell r="AC446">
            <v>45754.35564814815</v>
          </cell>
          <cell r="AQ446" t="str">
            <v>JIANGSU_28874-502</v>
          </cell>
        </row>
        <row r="447">
          <cell r="V447">
            <v>45713</v>
          </cell>
          <cell r="W447" t="str">
            <v>7728-25</v>
          </cell>
          <cell r="Y447">
            <v>142502685</v>
          </cell>
          <cell r="AC447">
            <v>45754.360601851855</v>
          </cell>
          <cell r="AQ447" t="str">
            <v>JIANGSU_19479-514</v>
          </cell>
        </row>
        <row r="448">
          <cell r="V448">
            <v>45713</v>
          </cell>
          <cell r="W448" t="str">
            <v>7729-25</v>
          </cell>
          <cell r="Y448">
            <v>142502305</v>
          </cell>
          <cell r="AC448">
            <v>45734.765613425923</v>
          </cell>
          <cell r="AQ448" t="str">
            <v>PHME_28921-502</v>
          </cell>
        </row>
        <row r="449">
          <cell r="V449">
            <v>45713</v>
          </cell>
          <cell r="W449" t="str">
            <v>7729-25</v>
          </cell>
          <cell r="Y449">
            <v>142502305</v>
          </cell>
          <cell r="AC449">
            <v>45734.765613425923</v>
          </cell>
          <cell r="AQ449" t="str">
            <v>PHME_27069-204</v>
          </cell>
        </row>
        <row r="450">
          <cell r="V450">
            <v>45713</v>
          </cell>
          <cell r="W450" t="str">
            <v>7729-25</v>
          </cell>
          <cell r="Y450">
            <v>142502172</v>
          </cell>
          <cell r="AC450">
            <v>45730.425671296296</v>
          </cell>
          <cell r="AQ450" t="str">
            <v>PHME_26328-204</v>
          </cell>
        </row>
        <row r="451">
          <cell r="V451">
            <v>45713</v>
          </cell>
          <cell r="W451" t="str">
            <v>7729-25</v>
          </cell>
          <cell r="Y451">
            <v>142502538</v>
          </cell>
          <cell r="AC451">
            <v>45743</v>
          </cell>
          <cell r="AQ451" t="str">
            <v>PHME_29826-208</v>
          </cell>
        </row>
        <row r="452">
          <cell r="V452">
            <v>45715</v>
          </cell>
          <cell r="W452" t="str">
            <v>7730-25</v>
          </cell>
          <cell r="Y452">
            <v>142502406</v>
          </cell>
          <cell r="AC452">
            <v>45740</v>
          </cell>
          <cell r="AQ452" t="str">
            <v>ALMAX_30199-601</v>
          </cell>
        </row>
        <row r="453">
          <cell r="V453">
            <v>45715</v>
          </cell>
          <cell r="W453" t="str">
            <v>7730-25</v>
          </cell>
          <cell r="Y453">
            <v>142502406</v>
          </cell>
          <cell r="AC453">
            <v>45740</v>
          </cell>
          <cell r="AQ453" t="str">
            <v>ALMAX_INS-30199</v>
          </cell>
        </row>
        <row r="454">
          <cell r="V454">
            <v>45716</v>
          </cell>
          <cell r="W454" t="str">
            <v>7731-25</v>
          </cell>
          <cell r="Y454">
            <v>142502685</v>
          </cell>
          <cell r="AC454">
            <v>45754.360601851855</v>
          </cell>
          <cell r="AQ454" t="str">
            <v>JIANGSU_13012-233</v>
          </cell>
        </row>
        <row r="455">
          <cell r="V455">
            <v>45716</v>
          </cell>
          <cell r="W455" t="str">
            <v>7731-25</v>
          </cell>
          <cell r="Y455">
            <v>142502519</v>
          </cell>
          <cell r="AC455">
            <v>45761</v>
          </cell>
          <cell r="AQ455" t="str">
            <v>JIANGSU_13940-266</v>
          </cell>
        </row>
        <row r="456">
          <cell r="V456">
            <v>45716</v>
          </cell>
          <cell r="W456" t="str">
            <v>7731-25</v>
          </cell>
          <cell r="Y456">
            <v>142502519</v>
          </cell>
          <cell r="AC456">
            <v>45761</v>
          </cell>
          <cell r="AQ456" t="str">
            <v>JIANGSU_14476-502</v>
          </cell>
        </row>
        <row r="457">
          <cell r="V457">
            <v>45716</v>
          </cell>
          <cell r="W457" t="str">
            <v>7731-25</v>
          </cell>
          <cell r="Y457">
            <v>142502904</v>
          </cell>
          <cell r="AC457">
            <v>45761</v>
          </cell>
          <cell r="AQ457" t="str">
            <v>JIANGSU_15685-402</v>
          </cell>
        </row>
        <row r="458">
          <cell r="V458">
            <v>45716</v>
          </cell>
          <cell r="W458" t="str">
            <v>7731-25</v>
          </cell>
          <cell r="Y458">
            <v>142502519</v>
          </cell>
          <cell r="AC458">
            <v>45761</v>
          </cell>
          <cell r="AQ458" t="str">
            <v>JIANGSU_29718-402</v>
          </cell>
        </row>
        <row r="459">
          <cell r="V459">
            <v>45716</v>
          </cell>
          <cell r="W459" t="str">
            <v>7732-25</v>
          </cell>
          <cell r="Y459">
            <v>142502340</v>
          </cell>
          <cell r="AC459">
            <v>45736.332708333335</v>
          </cell>
          <cell r="AQ459" t="str">
            <v>PHME_29804-603</v>
          </cell>
        </row>
        <row r="460">
          <cell r="V460">
            <v>45716</v>
          </cell>
          <cell r="W460" t="str">
            <v>7732-25</v>
          </cell>
          <cell r="Y460">
            <v>142502340</v>
          </cell>
          <cell r="AC460">
            <v>45736.332708333335</v>
          </cell>
          <cell r="AQ460" t="str">
            <v>PHME_28880-204</v>
          </cell>
        </row>
        <row r="461">
          <cell r="V461">
            <v>45716</v>
          </cell>
          <cell r="W461" t="str">
            <v>7732-25</v>
          </cell>
          <cell r="Y461">
            <v>142502305</v>
          </cell>
          <cell r="AC461">
            <v>45734.765613425923</v>
          </cell>
          <cell r="AQ461" t="str">
            <v>PHME_13944-507</v>
          </cell>
        </row>
        <row r="462">
          <cell r="V462">
            <v>45716</v>
          </cell>
          <cell r="W462" t="str">
            <v>7732-25</v>
          </cell>
          <cell r="Y462">
            <v>142502305</v>
          </cell>
          <cell r="AC462">
            <v>45734.765613425923</v>
          </cell>
          <cell r="AQ462" t="str">
            <v>PHME_14675-430</v>
          </cell>
        </row>
        <row r="463">
          <cell r="V463">
            <v>45716</v>
          </cell>
          <cell r="W463" t="str">
            <v>7732-25</v>
          </cell>
          <cell r="Y463">
            <v>142502348</v>
          </cell>
          <cell r="AC463">
            <v>45740.301944444444</v>
          </cell>
          <cell r="AQ463" t="str">
            <v>PHME_28117-433</v>
          </cell>
        </row>
        <row r="464">
          <cell r="V464">
            <v>45716</v>
          </cell>
          <cell r="W464" t="str">
            <v>7732-25</v>
          </cell>
          <cell r="Y464">
            <v>142502340</v>
          </cell>
          <cell r="AC464">
            <v>45736.332708333335</v>
          </cell>
          <cell r="AQ464" t="str">
            <v>PHME_28117-503</v>
          </cell>
        </row>
        <row r="465">
          <cell r="V465">
            <v>45716</v>
          </cell>
          <cell r="W465" t="str">
            <v>7732-25</v>
          </cell>
          <cell r="Y465">
            <v>142502305</v>
          </cell>
          <cell r="AC465">
            <v>45734.765613425923</v>
          </cell>
          <cell r="AQ465" t="str">
            <v>PHME_14716-228</v>
          </cell>
        </row>
        <row r="466">
          <cell r="V466">
            <v>45716</v>
          </cell>
          <cell r="W466" t="str">
            <v>7732-25</v>
          </cell>
          <cell r="Y466">
            <v>142502348</v>
          </cell>
          <cell r="AC466">
            <v>45740.301944444444</v>
          </cell>
          <cell r="AQ466" t="str">
            <v>PHME_14806-209</v>
          </cell>
        </row>
        <row r="467">
          <cell r="V467">
            <v>45716</v>
          </cell>
          <cell r="W467" t="str">
            <v>7732-25</v>
          </cell>
          <cell r="Y467">
            <v>142502348</v>
          </cell>
          <cell r="AC467">
            <v>45740.301944444444</v>
          </cell>
          <cell r="AQ467" t="str">
            <v>PHME_14806-210</v>
          </cell>
        </row>
        <row r="468">
          <cell r="V468">
            <v>45716</v>
          </cell>
          <cell r="W468" t="str">
            <v>7732-25</v>
          </cell>
          <cell r="Y468">
            <v>142502340</v>
          </cell>
          <cell r="AC468">
            <v>45736.332708333335</v>
          </cell>
          <cell r="AQ468" t="str">
            <v>PHME_16124-211</v>
          </cell>
        </row>
        <row r="469">
          <cell r="V469">
            <v>45716</v>
          </cell>
          <cell r="W469" t="str">
            <v>7732-25</v>
          </cell>
          <cell r="Y469">
            <v>142502340</v>
          </cell>
          <cell r="AC469">
            <v>45736.332708333335</v>
          </cell>
          <cell r="AQ469" t="str">
            <v>PHME_26325-504</v>
          </cell>
        </row>
        <row r="470">
          <cell r="V470">
            <v>45716</v>
          </cell>
          <cell r="W470" t="str">
            <v>7733-25</v>
          </cell>
          <cell r="Y470">
            <v>142502482</v>
          </cell>
          <cell r="AC470">
            <v>45757.367847222224</v>
          </cell>
          <cell r="AQ470" t="str">
            <v>COMPES_14855-207</v>
          </cell>
        </row>
        <row r="471">
          <cell r="V471">
            <v>45716</v>
          </cell>
          <cell r="W471" t="str">
            <v>7733-25</v>
          </cell>
          <cell r="Y471">
            <v>142502482</v>
          </cell>
          <cell r="AC471">
            <v>45757.367847222224</v>
          </cell>
          <cell r="AQ471" t="str">
            <v>COMPES_12893-428</v>
          </cell>
        </row>
        <row r="472">
          <cell r="V472">
            <v>45716</v>
          </cell>
          <cell r="W472" t="str">
            <v>7733-25</v>
          </cell>
          <cell r="Y472">
            <v>142502482</v>
          </cell>
          <cell r="AC472">
            <v>45757.367847222224</v>
          </cell>
          <cell r="AQ472" t="str">
            <v>COMPES_16124-212</v>
          </cell>
        </row>
        <row r="473">
          <cell r="V473">
            <v>45716</v>
          </cell>
          <cell r="W473" t="str">
            <v>7734-25</v>
          </cell>
          <cell r="Y473">
            <v>142502362</v>
          </cell>
          <cell r="AC473">
            <v>45737.311423611114</v>
          </cell>
          <cell r="AQ473" t="str">
            <v>EKSTEK_13940-620</v>
          </cell>
        </row>
        <row r="474">
          <cell r="V474">
            <v>45716</v>
          </cell>
          <cell r="W474" t="str">
            <v>7734-25</v>
          </cell>
          <cell r="Y474">
            <v>142502362</v>
          </cell>
          <cell r="AC474">
            <v>45737.311423611114</v>
          </cell>
          <cell r="AQ474" t="str">
            <v>EKSTEK_16959-411</v>
          </cell>
        </row>
        <row r="475">
          <cell r="V475">
            <v>45716</v>
          </cell>
          <cell r="W475" t="str">
            <v>7734-25</v>
          </cell>
          <cell r="Y475">
            <v>142502362</v>
          </cell>
          <cell r="AC475">
            <v>45737.311423611114</v>
          </cell>
          <cell r="AQ475" t="str">
            <v>EKSTEK_23557-403</v>
          </cell>
        </row>
        <row r="476">
          <cell r="V476">
            <v>45716</v>
          </cell>
          <cell r="W476" t="str">
            <v>7734-25</v>
          </cell>
          <cell r="Y476">
            <v>142502362</v>
          </cell>
          <cell r="AC476">
            <v>45737.311423611114</v>
          </cell>
          <cell r="AQ476" t="str">
            <v>EKSTEK_29713-405</v>
          </cell>
        </row>
        <row r="477">
          <cell r="V477">
            <v>45716</v>
          </cell>
          <cell r="W477" t="str">
            <v>7735-25</v>
          </cell>
          <cell r="Y477">
            <v>142502349</v>
          </cell>
          <cell r="AC477">
            <v>45736.35497685185</v>
          </cell>
          <cell r="AQ477" t="str">
            <v>PDTMC_12299-501</v>
          </cell>
        </row>
        <row r="478">
          <cell r="V478">
            <v>45716</v>
          </cell>
          <cell r="W478" t="str">
            <v>7735-25</v>
          </cell>
          <cell r="Y478">
            <v>142502349</v>
          </cell>
          <cell r="AC478">
            <v>45736.35497685185</v>
          </cell>
          <cell r="AQ478" t="str">
            <v>PDTMC_23482-509</v>
          </cell>
        </row>
        <row r="479">
          <cell r="V479">
            <v>45716</v>
          </cell>
          <cell r="W479" t="str">
            <v>7736-25</v>
          </cell>
          <cell r="Y479">
            <v>142502358</v>
          </cell>
          <cell r="AC479">
            <v>45737.311053240737</v>
          </cell>
          <cell r="AQ479" t="str">
            <v>PHOENIX _29780-519</v>
          </cell>
        </row>
        <row r="480">
          <cell r="V480">
            <v>45716</v>
          </cell>
          <cell r="W480" t="str">
            <v>7737-25</v>
          </cell>
          <cell r="Y480">
            <v>142502335</v>
          </cell>
          <cell r="AC480">
            <v>45737.607824074075</v>
          </cell>
          <cell r="AQ480" t="str">
            <v>COMES_16748-515</v>
          </cell>
        </row>
        <row r="481">
          <cell r="V481">
            <v>45716</v>
          </cell>
          <cell r="W481" t="str">
            <v>7738-25</v>
          </cell>
          <cell r="Y481">
            <v>142502691</v>
          </cell>
          <cell r="AC481">
            <v>45756</v>
          </cell>
          <cell r="AQ481" t="str">
            <v>ALMAX_25129-603</v>
          </cell>
        </row>
        <row r="482">
          <cell r="V482">
            <v>45716</v>
          </cell>
          <cell r="W482" t="str">
            <v>7739-25</v>
          </cell>
          <cell r="Y482">
            <v>242500291</v>
          </cell>
          <cell r="AC482">
            <v>45737.313796296294</v>
          </cell>
          <cell r="AQ482" t="str">
            <v>PDTMC_051118-3527</v>
          </cell>
        </row>
        <row r="483">
          <cell r="V483">
            <v>45716</v>
          </cell>
          <cell r="W483" t="str">
            <v>7739-25</v>
          </cell>
          <cell r="Y483">
            <v>242500291</v>
          </cell>
          <cell r="AC483">
            <v>45737.313796296294</v>
          </cell>
          <cell r="AQ483" t="str">
            <v>PDTMC_051118-3528</v>
          </cell>
        </row>
        <row r="484">
          <cell r="V484">
            <v>45716</v>
          </cell>
          <cell r="W484" t="str">
            <v>7739-25</v>
          </cell>
          <cell r="Y484">
            <v>242500291</v>
          </cell>
          <cell r="AC484">
            <v>45737.313796296294</v>
          </cell>
          <cell r="AQ484" t="str">
            <v>PDTMC_051118-3529</v>
          </cell>
        </row>
        <row r="485">
          <cell r="V485">
            <v>45716</v>
          </cell>
          <cell r="W485" t="str">
            <v>7739-25</v>
          </cell>
          <cell r="Y485">
            <v>242500291</v>
          </cell>
          <cell r="AC485">
            <v>45737.313796296294</v>
          </cell>
          <cell r="AQ485" t="str">
            <v>PDTMC_051119-2504</v>
          </cell>
        </row>
        <row r="486">
          <cell r="V486">
            <v>45716</v>
          </cell>
          <cell r="W486" t="str">
            <v>7740-25</v>
          </cell>
          <cell r="Y486">
            <v>242500385</v>
          </cell>
          <cell r="AC486">
            <v>45749.567870370367</v>
          </cell>
          <cell r="AQ486" t="str">
            <v>COMPES_005151-2505</v>
          </cell>
        </row>
        <row r="487">
          <cell r="V487">
            <v>45716</v>
          </cell>
          <cell r="W487" t="str">
            <v>7740-25</v>
          </cell>
          <cell r="Y487">
            <v>242500385</v>
          </cell>
          <cell r="AC487">
            <v>45749.567870370367</v>
          </cell>
          <cell r="AQ487" t="str">
            <v>COMPES_015651-2505</v>
          </cell>
        </row>
        <row r="488">
          <cell r="V488">
            <v>45716</v>
          </cell>
          <cell r="W488" t="str">
            <v>7740-25</v>
          </cell>
          <cell r="Y488">
            <v>242500385</v>
          </cell>
          <cell r="AC488">
            <v>45749.567870370367</v>
          </cell>
          <cell r="AQ488" t="str">
            <v>COMPES_015813-2502</v>
          </cell>
        </row>
        <row r="489">
          <cell r="V489">
            <v>45716</v>
          </cell>
          <cell r="W489" t="str">
            <v>7741-25</v>
          </cell>
          <cell r="Y489">
            <v>242500440</v>
          </cell>
          <cell r="AC489">
            <v>45754.36414351852</v>
          </cell>
          <cell r="AQ489" t="str">
            <v>EKSTEK_015815-2501</v>
          </cell>
        </row>
        <row r="490">
          <cell r="V490">
            <v>45716</v>
          </cell>
          <cell r="W490" t="str">
            <v>7741-25</v>
          </cell>
          <cell r="Y490">
            <v>242500440</v>
          </cell>
          <cell r="AC490">
            <v>45754.36414351852</v>
          </cell>
          <cell r="AQ490" t="str">
            <v>EKSTEK_017858-2502</v>
          </cell>
        </row>
        <row r="491">
          <cell r="V491">
            <v>45716</v>
          </cell>
          <cell r="W491" t="str">
            <v>7742-25</v>
          </cell>
          <cell r="Y491">
            <v>242500293</v>
          </cell>
          <cell r="AC491">
            <v>45736.349664351852</v>
          </cell>
          <cell r="AQ491" t="str">
            <v>PHME_051027-2510</v>
          </cell>
        </row>
        <row r="492">
          <cell r="V492">
            <v>45716</v>
          </cell>
          <cell r="W492" t="str">
            <v>7742-25</v>
          </cell>
          <cell r="Y492">
            <v>242500293</v>
          </cell>
          <cell r="AC492">
            <v>45736.349664351852</v>
          </cell>
          <cell r="AQ492" t="str">
            <v>PHME_013009-2516</v>
          </cell>
        </row>
        <row r="493">
          <cell r="V493">
            <v>45716</v>
          </cell>
          <cell r="W493" t="str">
            <v>7743-25</v>
          </cell>
          <cell r="Y493">
            <v>242500518</v>
          </cell>
          <cell r="AC493">
            <v>45761</v>
          </cell>
          <cell r="AQ493" t="str">
            <v>JIANGSU_019480-2504</v>
          </cell>
        </row>
        <row r="494">
          <cell r="V494">
            <v>45716</v>
          </cell>
          <cell r="W494" t="str">
            <v>7744-25</v>
          </cell>
          <cell r="Y494">
            <v>242500383</v>
          </cell>
          <cell r="AC494">
            <v>45767.949386574073</v>
          </cell>
          <cell r="AQ494" t="str">
            <v>ALMAX_051117-3514</v>
          </cell>
        </row>
        <row r="495">
          <cell r="V495">
            <v>45719</v>
          </cell>
          <cell r="W495" t="str">
            <v>7745-25</v>
          </cell>
          <cell r="Y495">
            <v>142502364</v>
          </cell>
          <cell r="AC495">
            <v>45741.558877314812</v>
          </cell>
          <cell r="AQ495" t="str">
            <v>EKSTEK_30270-501</v>
          </cell>
        </row>
        <row r="496">
          <cell r="V496">
            <v>45719</v>
          </cell>
          <cell r="W496" t="str">
            <v>7745-25</v>
          </cell>
          <cell r="Y496">
            <v>142502364</v>
          </cell>
          <cell r="AC496">
            <v>45741.558877314812</v>
          </cell>
          <cell r="AQ496" t="str">
            <v>EKSTEK_30271-501</v>
          </cell>
        </row>
        <row r="497">
          <cell r="V497">
            <v>45721</v>
          </cell>
          <cell r="W497" t="str">
            <v>7746-25</v>
          </cell>
          <cell r="Y497">
            <v>142503285</v>
          </cell>
          <cell r="AC497">
            <v>45771.87164351852</v>
          </cell>
          <cell r="AQ497" t="str">
            <v>WEFA_29421-202</v>
          </cell>
        </row>
        <row r="498">
          <cell r="V498">
            <v>45722</v>
          </cell>
          <cell r="W498" t="str">
            <v>7747-25</v>
          </cell>
          <cell r="Y498">
            <v>142502686</v>
          </cell>
          <cell r="AC498">
            <v>45755.366006944445</v>
          </cell>
          <cell r="AQ498" t="str">
            <v>EKSTEK_30272-501</v>
          </cell>
        </row>
        <row r="499">
          <cell r="V499">
            <v>45722</v>
          </cell>
          <cell r="W499" t="str">
            <v>7747-25</v>
          </cell>
          <cell r="Y499">
            <v>142502364</v>
          </cell>
          <cell r="AC499">
            <v>45741.558877314812</v>
          </cell>
          <cell r="AQ499" t="str">
            <v>EKSTEK_03186-501</v>
          </cell>
        </row>
        <row r="500">
          <cell r="V500">
            <v>45722</v>
          </cell>
          <cell r="W500" t="str">
            <v>7747-25</v>
          </cell>
          <cell r="Y500">
            <v>142502364</v>
          </cell>
          <cell r="AC500">
            <v>45741.558877314812</v>
          </cell>
          <cell r="AQ500" t="str">
            <v>EKSTEK_03187-501</v>
          </cell>
        </row>
        <row r="501">
          <cell r="V501">
            <v>45722</v>
          </cell>
          <cell r="W501" t="str">
            <v>7748-25</v>
          </cell>
          <cell r="Y501">
            <v>142502364</v>
          </cell>
          <cell r="AC501">
            <v>45741.558877314812</v>
          </cell>
          <cell r="AQ501" t="str">
            <v>EKSTEK_14719-222</v>
          </cell>
        </row>
        <row r="502">
          <cell r="V502">
            <v>45722</v>
          </cell>
          <cell r="W502" t="str">
            <v>7749-25</v>
          </cell>
          <cell r="Y502">
            <v>142502358</v>
          </cell>
          <cell r="AC502">
            <v>45737.311053240737</v>
          </cell>
          <cell r="AQ502" t="str">
            <v>PHOENIX _29780-520</v>
          </cell>
        </row>
        <row r="503">
          <cell r="V503">
            <v>45726</v>
          </cell>
          <cell r="W503" t="str">
            <v>7750-25</v>
          </cell>
          <cell r="Y503">
            <v>142502686</v>
          </cell>
          <cell r="AC503">
            <v>45755.366006944445</v>
          </cell>
          <cell r="AQ503" t="str">
            <v>EKSTEK_30282-501</v>
          </cell>
        </row>
        <row r="504">
          <cell r="V504">
            <v>45726</v>
          </cell>
          <cell r="W504" t="str">
            <v>7750-25</v>
          </cell>
          <cell r="Y504">
            <v>142502480</v>
          </cell>
          <cell r="AC504">
            <v>45743.595613425925</v>
          </cell>
          <cell r="AQ504" t="str">
            <v>EKSTEK_30283-501</v>
          </cell>
        </row>
        <row r="505">
          <cell r="V505">
            <v>45726</v>
          </cell>
          <cell r="W505" t="str">
            <v>7750-25</v>
          </cell>
          <cell r="Y505">
            <v>142502480</v>
          </cell>
          <cell r="AC505">
            <v>45743.595613425925</v>
          </cell>
          <cell r="AQ505" t="str">
            <v>EKSTEK_27841-401</v>
          </cell>
        </row>
        <row r="506">
          <cell r="V506">
            <v>45726</v>
          </cell>
          <cell r="W506" t="str">
            <v>7750-25</v>
          </cell>
          <cell r="Y506">
            <v>142502480</v>
          </cell>
          <cell r="AC506">
            <v>45743.595613425925</v>
          </cell>
          <cell r="AQ506" t="str">
            <v>EKSTEK_27842-401</v>
          </cell>
        </row>
        <row r="507">
          <cell r="V507">
            <v>45726</v>
          </cell>
          <cell r="W507" t="str">
            <v>7751-25</v>
          </cell>
          <cell r="Y507">
            <v>142502327</v>
          </cell>
          <cell r="AC507">
            <v>45734.457499999997</v>
          </cell>
          <cell r="AQ507" t="str">
            <v>PHME_30284-601</v>
          </cell>
        </row>
        <row r="508">
          <cell r="V508">
            <v>45726</v>
          </cell>
          <cell r="W508" t="str">
            <v>7752-25</v>
          </cell>
          <cell r="Y508">
            <v>142502480</v>
          </cell>
          <cell r="AC508">
            <v>45743.595613425925</v>
          </cell>
          <cell r="AQ508" t="str">
            <v>EKSTEK_28816-502</v>
          </cell>
        </row>
        <row r="509">
          <cell r="V509">
            <v>45726</v>
          </cell>
          <cell r="W509" t="str">
            <v>7752-25</v>
          </cell>
          <cell r="Y509">
            <v>142502686</v>
          </cell>
          <cell r="AC509">
            <v>45755.366006944445</v>
          </cell>
          <cell r="AQ509" t="str">
            <v>EKSTEK_29268-502</v>
          </cell>
        </row>
        <row r="510">
          <cell r="V510">
            <v>45726</v>
          </cell>
          <cell r="W510" t="str">
            <v>7752-25</v>
          </cell>
          <cell r="Y510">
            <v>142502686</v>
          </cell>
          <cell r="AC510">
            <v>45755.366006944445</v>
          </cell>
          <cell r="AQ510" t="str">
            <v>EKSTEK_17033-503</v>
          </cell>
        </row>
        <row r="511">
          <cell r="V511">
            <v>45726</v>
          </cell>
          <cell r="W511" t="str">
            <v>7752-25</v>
          </cell>
          <cell r="Y511">
            <v>142502686</v>
          </cell>
          <cell r="AC511">
            <v>45755.366006944445</v>
          </cell>
          <cell r="AQ511" t="str">
            <v>EKSTEK_23396-404</v>
          </cell>
        </row>
        <row r="512">
          <cell r="V512">
            <v>45726</v>
          </cell>
          <cell r="W512" t="str">
            <v>7752-25</v>
          </cell>
          <cell r="Y512">
            <v>142502686</v>
          </cell>
          <cell r="AC512">
            <v>45755.366006944445</v>
          </cell>
          <cell r="AQ512" t="str">
            <v>EKSTEK_I-23396</v>
          </cell>
        </row>
        <row r="513">
          <cell r="V513">
            <v>45726</v>
          </cell>
          <cell r="W513" t="str">
            <v>7753-25</v>
          </cell>
          <cell r="Y513">
            <v>142502600</v>
          </cell>
          <cell r="AC513">
            <v>45750.517476851855</v>
          </cell>
          <cell r="AQ513" t="str">
            <v>COMPES_19496-504</v>
          </cell>
        </row>
        <row r="514">
          <cell r="V514">
            <v>45726</v>
          </cell>
          <cell r="W514" t="str">
            <v>7753-25</v>
          </cell>
          <cell r="Y514">
            <v>142502482</v>
          </cell>
          <cell r="AC514">
            <v>45757.367847222224</v>
          </cell>
          <cell r="AQ514" t="str">
            <v>COMPES_19138-402</v>
          </cell>
        </row>
        <row r="515">
          <cell r="V515">
            <v>45726</v>
          </cell>
          <cell r="W515" t="str">
            <v>7753-25</v>
          </cell>
          <cell r="Y515">
            <v>142502823</v>
          </cell>
          <cell r="AC515">
            <v>45761</v>
          </cell>
          <cell r="AQ515" t="str">
            <v>COMPES_19799-403</v>
          </cell>
        </row>
        <row r="516">
          <cell r="V516">
            <v>45727</v>
          </cell>
          <cell r="W516" t="str">
            <v>7754-25</v>
          </cell>
          <cell r="Y516">
            <v>142502300</v>
          </cell>
          <cell r="AC516">
            <v>45740.302384259259</v>
          </cell>
          <cell r="AQ516" t="str">
            <v>PDTMC_Ins-14546</v>
          </cell>
        </row>
        <row r="517">
          <cell r="V517">
            <v>45727</v>
          </cell>
          <cell r="W517" t="str">
            <v>7754-25</v>
          </cell>
          <cell r="Y517">
            <v>142502300</v>
          </cell>
          <cell r="AC517">
            <v>45740.302384259259</v>
          </cell>
          <cell r="AQ517" t="str">
            <v>PDTMC_Ins-26201</v>
          </cell>
        </row>
        <row r="518">
          <cell r="V518">
            <v>45727</v>
          </cell>
          <cell r="W518" t="str">
            <v>7754-25</v>
          </cell>
          <cell r="Y518">
            <v>142502300</v>
          </cell>
          <cell r="AC518">
            <v>45740.302384259259</v>
          </cell>
          <cell r="AQ518" t="str">
            <v>PDTMC_07208-601</v>
          </cell>
        </row>
        <row r="519">
          <cell r="V519">
            <v>45727</v>
          </cell>
          <cell r="W519" t="str">
            <v>7754-25</v>
          </cell>
          <cell r="Y519">
            <v>142502300</v>
          </cell>
          <cell r="AC519">
            <v>45740.302384259259</v>
          </cell>
          <cell r="AQ519" t="str">
            <v>PDTMC_07208-602</v>
          </cell>
        </row>
        <row r="520">
          <cell r="V520">
            <v>45727</v>
          </cell>
          <cell r="W520" t="str">
            <v>7755-25</v>
          </cell>
          <cell r="Y520">
            <v>242500291</v>
          </cell>
          <cell r="AC520">
            <v>45737.313796296294</v>
          </cell>
          <cell r="AQ520" t="str">
            <v>PDTMC_25IC1-007208</v>
          </cell>
        </row>
        <row r="521">
          <cell r="V521">
            <v>45728</v>
          </cell>
          <cell r="W521" t="str">
            <v>7756-25</v>
          </cell>
          <cell r="Y521">
            <v>142502481</v>
          </cell>
          <cell r="AC521">
            <v>45743.5940162037</v>
          </cell>
          <cell r="AQ521" t="str">
            <v>EKSTEK_27835-401</v>
          </cell>
        </row>
        <row r="522">
          <cell r="V522">
            <v>45728</v>
          </cell>
          <cell r="W522" t="str">
            <v>7756-25</v>
          </cell>
          <cell r="Y522">
            <v>142502481</v>
          </cell>
          <cell r="AC522">
            <v>45743.5940162037</v>
          </cell>
          <cell r="AQ522" t="str">
            <v>EKSTEK_27836-401</v>
          </cell>
        </row>
        <row r="523">
          <cell r="V523">
            <v>45728</v>
          </cell>
          <cell r="W523" t="str">
            <v>7756-25</v>
          </cell>
          <cell r="Y523">
            <v>142502481</v>
          </cell>
          <cell r="AC523">
            <v>45743.5940162037</v>
          </cell>
          <cell r="AQ523" t="str">
            <v>EKSTEK_27837-501</v>
          </cell>
        </row>
        <row r="524">
          <cell r="V524">
            <v>45728</v>
          </cell>
          <cell r="W524" t="str">
            <v>7756-25</v>
          </cell>
          <cell r="Y524">
            <v>142502481</v>
          </cell>
          <cell r="AC524">
            <v>45743.5940162037</v>
          </cell>
          <cell r="AQ524" t="str">
            <v>EKSTEK_27838-401</v>
          </cell>
        </row>
        <row r="525">
          <cell r="V525">
            <v>45728</v>
          </cell>
          <cell r="W525" t="str">
            <v>7757-25</v>
          </cell>
          <cell r="Y525">
            <v>142502539</v>
          </cell>
          <cell r="AC525">
            <v>45754.387638888889</v>
          </cell>
          <cell r="AQ525" t="str">
            <v>COMPES_30273-401</v>
          </cell>
        </row>
        <row r="526">
          <cell r="V526">
            <v>45728</v>
          </cell>
          <cell r="W526" t="str">
            <v>7757-25</v>
          </cell>
          <cell r="Y526">
            <v>142502600</v>
          </cell>
          <cell r="AC526">
            <v>45750.517476851855</v>
          </cell>
          <cell r="AQ526" t="str">
            <v>COMPES_30274-501</v>
          </cell>
        </row>
        <row r="527">
          <cell r="V527">
            <v>45728</v>
          </cell>
          <cell r="W527" t="str">
            <v>7757-25</v>
          </cell>
          <cell r="Y527">
            <v>142502600</v>
          </cell>
          <cell r="AC527">
            <v>45750.517476851855</v>
          </cell>
          <cell r="AQ527" t="str">
            <v>COMPES_30275-501</v>
          </cell>
        </row>
        <row r="528">
          <cell r="V528">
            <v>45728</v>
          </cell>
          <cell r="W528" t="str">
            <v>7757-25</v>
          </cell>
          <cell r="Y528">
            <v>142502600</v>
          </cell>
          <cell r="AC528">
            <v>45750.517476851855</v>
          </cell>
          <cell r="AQ528" t="str">
            <v>COMPES_30276-501</v>
          </cell>
        </row>
        <row r="529">
          <cell r="V529">
            <v>45728</v>
          </cell>
          <cell r="W529" t="str">
            <v>7758-25</v>
          </cell>
          <cell r="Y529">
            <v>142502476</v>
          </cell>
          <cell r="AC529">
            <v>45743.596585648149</v>
          </cell>
          <cell r="AQ529" t="str">
            <v>PDTMC_27843-401</v>
          </cell>
        </row>
        <row r="530">
          <cell r="V530">
            <v>45728</v>
          </cell>
          <cell r="W530" t="str">
            <v>7758-25</v>
          </cell>
          <cell r="Y530">
            <v>142502476</v>
          </cell>
          <cell r="AC530">
            <v>45743.596585648149</v>
          </cell>
          <cell r="AQ530" t="str">
            <v>PDTMC_27844-501</v>
          </cell>
        </row>
        <row r="531">
          <cell r="V531">
            <v>45728</v>
          </cell>
          <cell r="W531" t="str">
            <v>7758-25</v>
          </cell>
          <cell r="Y531">
            <v>142502476</v>
          </cell>
          <cell r="AC531">
            <v>45743.596585648149</v>
          </cell>
          <cell r="AQ531" t="str">
            <v>PDTMC_27839-501</v>
          </cell>
        </row>
        <row r="532">
          <cell r="V532">
            <v>45728</v>
          </cell>
          <cell r="W532" t="str">
            <v>7758-25</v>
          </cell>
          <cell r="Y532">
            <v>142502476</v>
          </cell>
          <cell r="AC532">
            <v>45743.596585648149</v>
          </cell>
          <cell r="AQ532" t="str">
            <v>PDTMC_27840-401</v>
          </cell>
        </row>
        <row r="533">
          <cell r="V533">
            <v>45728</v>
          </cell>
          <cell r="W533" t="str">
            <v>7758-25</v>
          </cell>
          <cell r="Y533">
            <v>142502477</v>
          </cell>
          <cell r="AC533">
            <v>45744.389189814814</v>
          </cell>
          <cell r="AQ533" t="str">
            <v>PDTMC_30277-501</v>
          </cell>
        </row>
        <row r="534">
          <cell r="V534">
            <v>45728</v>
          </cell>
          <cell r="W534" t="str">
            <v>7758-25</v>
          </cell>
          <cell r="Y534">
            <v>142502603</v>
          </cell>
          <cell r="AC534">
            <v>45758</v>
          </cell>
          <cell r="AQ534" t="str">
            <v>PDTMC_30278-501</v>
          </cell>
        </row>
        <row r="535">
          <cell r="V535">
            <v>45728</v>
          </cell>
          <cell r="W535" t="str">
            <v>7758-25</v>
          </cell>
          <cell r="Y535">
            <v>142502476</v>
          </cell>
          <cell r="AC535">
            <v>45743.596585648149</v>
          </cell>
          <cell r="AQ535" t="str">
            <v>PDTMC_30279-201</v>
          </cell>
        </row>
        <row r="536">
          <cell r="V536">
            <v>45728</v>
          </cell>
          <cell r="W536" t="str">
            <v>7758-25</v>
          </cell>
          <cell r="Y536">
            <v>142502476</v>
          </cell>
          <cell r="AC536">
            <v>45743.596585648149</v>
          </cell>
          <cell r="AQ536" t="str">
            <v>PDTMC_I-30279</v>
          </cell>
        </row>
        <row r="537">
          <cell r="V537">
            <v>45728</v>
          </cell>
          <cell r="W537" t="str">
            <v>7758-25</v>
          </cell>
          <cell r="Y537">
            <v>142502477</v>
          </cell>
          <cell r="AC537">
            <v>45744.389189814814</v>
          </cell>
          <cell r="AQ537" t="str">
            <v>PDTMC_30280-501</v>
          </cell>
        </row>
        <row r="538">
          <cell r="V538">
            <v>45728</v>
          </cell>
          <cell r="W538" t="str">
            <v>7758-25</v>
          </cell>
          <cell r="Y538">
            <v>142502603</v>
          </cell>
          <cell r="AC538">
            <v>45758</v>
          </cell>
          <cell r="AQ538" t="str">
            <v>PDTMC_30281-501</v>
          </cell>
        </row>
        <row r="539">
          <cell r="V539">
            <v>45730</v>
          </cell>
          <cell r="W539" t="str">
            <v>7759-25</v>
          </cell>
          <cell r="Y539">
            <v>242500366</v>
          </cell>
          <cell r="AC539">
            <v>45744.390763888892</v>
          </cell>
          <cell r="AQ539" t="str">
            <v>PHME_029987-3501 Die plate only</v>
          </cell>
        </row>
        <row r="540">
          <cell r="V540">
            <v>45729</v>
          </cell>
          <cell r="W540" t="str">
            <v>7760-25</v>
          </cell>
          <cell r="Y540">
            <v>142502477</v>
          </cell>
          <cell r="AC540">
            <v>45744.389189814814</v>
          </cell>
          <cell r="AQ540" t="str">
            <v>PDTMC_07208-603</v>
          </cell>
        </row>
        <row r="541">
          <cell r="V541">
            <v>45729</v>
          </cell>
          <cell r="W541" t="str">
            <v>7760-25</v>
          </cell>
          <cell r="Y541">
            <v>142502477</v>
          </cell>
          <cell r="AC541">
            <v>45744.389189814814</v>
          </cell>
          <cell r="AQ541" t="str">
            <v>PDTMC_07208-604</v>
          </cell>
        </row>
        <row r="542">
          <cell r="V542">
            <v>45729</v>
          </cell>
          <cell r="W542" t="str">
            <v>7760-25</v>
          </cell>
          <cell r="Y542">
            <v>142502603</v>
          </cell>
          <cell r="AC542">
            <v>45758</v>
          </cell>
          <cell r="AQ542" t="str">
            <v>PDTMC_14752-216</v>
          </cell>
        </row>
        <row r="543">
          <cell r="V543">
            <v>45729</v>
          </cell>
          <cell r="W543" t="str">
            <v>7761-25</v>
          </cell>
          <cell r="Y543">
            <v>142502709</v>
          </cell>
          <cell r="AC543">
            <v>45752.590381944443</v>
          </cell>
          <cell r="AQ543" t="str">
            <v>EKSTEK_11525-503</v>
          </cell>
        </row>
        <row r="544">
          <cell r="V544">
            <v>45729</v>
          </cell>
          <cell r="W544" t="str">
            <v>7762-25</v>
          </cell>
          <cell r="Y544">
            <v>242500356</v>
          </cell>
          <cell r="AC544">
            <v>45744.314976851849</v>
          </cell>
          <cell r="AQ544" t="str">
            <v>PDTMC_014858-3502</v>
          </cell>
        </row>
        <row r="545">
          <cell r="V545">
            <v>45729</v>
          </cell>
          <cell r="W545" t="str">
            <v>7762-25</v>
          </cell>
          <cell r="Y545">
            <v>242500356</v>
          </cell>
          <cell r="AC545">
            <v>45744.314976851849</v>
          </cell>
          <cell r="AQ545" t="str">
            <v>PDTMC_009029-2503</v>
          </cell>
        </row>
        <row r="546">
          <cell r="V546">
            <v>45729</v>
          </cell>
          <cell r="W546" t="str">
            <v>7762-25</v>
          </cell>
          <cell r="Y546">
            <v>242500356</v>
          </cell>
          <cell r="AC546">
            <v>45744.314976851849</v>
          </cell>
          <cell r="AQ546" t="str">
            <v>PDTMC_007208-2509</v>
          </cell>
        </row>
        <row r="547">
          <cell r="V547">
            <v>45729</v>
          </cell>
          <cell r="W547" t="str">
            <v>7762-25</v>
          </cell>
          <cell r="Y547">
            <v>242500356</v>
          </cell>
          <cell r="AC547">
            <v>45744.314976851849</v>
          </cell>
          <cell r="AQ547" t="str">
            <v>PDTMC_007208-2510</v>
          </cell>
        </row>
        <row r="548">
          <cell r="V548">
            <v>45729</v>
          </cell>
          <cell r="W548" t="str">
            <v>7762-25</v>
          </cell>
          <cell r="Y548">
            <v>242500356</v>
          </cell>
          <cell r="AC548">
            <v>45744.314976851849</v>
          </cell>
          <cell r="AQ548" t="str">
            <v>PDTMC_027719-2503</v>
          </cell>
        </row>
        <row r="549">
          <cell r="V549">
            <v>45729</v>
          </cell>
          <cell r="W549" t="str">
            <v>7762-25</v>
          </cell>
          <cell r="Y549">
            <v>242500412</v>
          </cell>
          <cell r="AC549">
            <v>45762</v>
          </cell>
          <cell r="AQ549" t="str">
            <v>PDTMC_014752-2506</v>
          </cell>
        </row>
        <row r="550">
          <cell r="V550">
            <v>45729</v>
          </cell>
          <cell r="W550" t="str">
            <v>7763-25</v>
          </cell>
          <cell r="Y550">
            <v>242500499</v>
          </cell>
          <cell r="AC550">
            <v>45765.573414351849</v>
          </cell>
          <cell r="AQ550" t="str">
            <v>EKSTEK_015647-2502</v>
          </cell>
        </row>
        <row r="551">
          <cell r="V551">
            <v>45729</v>
          </cell>
          <cell r="W551" t="str">
            <v>7764-25</v>
          </cell>
          <cell r="Y551">
            <v>242500439</v>
          </cell>
          <cell r="AC551">
            <v>45754.359837962962</v>
          </cell>
          <cell r="AQ551" t="str">
            <v>COMES_027798-2502</v>
          </cell>
        </row>
        <row r="552">
          <cell r="V552">
            <v>45729</v>
          </cell>
          <cell r="W552" t="str">
            <v>7765-25</v>
          </cell>
          <cell r="Y552">
            <v>242500562</v>
          </cell>
          <cell r="AC552">
            <v>45768.389490740738</v>
          </cell>
          <cell r="AQ552" t="str">
            <v>WEFA_055055-2516</v>
          </cell>
        </row>
        <row r="553">
          <cell r="V553">
            <v>45729</v>
          </cell>
          <cell r="W553" t="str">
            <v>7766-25</v>
          </cell>
          <cell r="Y553">
            <v>242500500</v>
          </cell>
          <cell r="AC553">
            <v>45762.665891203702</v>
          </cell>
          <cell r="AQ553" t="str">
            <v>COMPES_120528-2508</v>
          </cell>
        </row>
        <row r="554">
          <cell r="V554">
            <v>45729</v>
          </cell>
          <cell r="W554" t="str">
            <v>7766-25</v>
          </cell>
          <cell r="Y554">
            <v>242500385</v>
          </cell>
          <cell r="AC554">
            <v>45749.567870370367</v>
          </cell>
          <cell r="AQ554" t="str">
            <v>COMPES_120529-2505</v>
          </cell>
        </row>
        <row r="555">
          <cell r="V555">
            <v>45730</v>
          </cell>
          <cell r="W555" t="str">
            <v>7767-25</v>
          </cell>
          <cell r="Y555">
            <v>242500562</v>
          </cell>
          <cell r="AC555">
            <v>45768.389490740738</v>
          </cell>
          <cell r="AQ555" t="str">
            <v>WEFA_055055-2517</v>
          </cell>
        </row>
        <row r="556">
          <cell r="V556">
            <v>45730</v>
          </cell>
          <cell r="W556" t="str">
            <v>7768-25</v>
          </cell>
          <cell r="Y556">
            <v>142502528</v>
          </cell>
          <cell r="AC556">
            <v>45744.314745370371</v>
          </cell>
          <cell r="AQ556" t="str">
            <v>PDTMC_51118-607</v>
          </cell>
        </row>
        <row r="557">
          <cell r="V557">
            <v>45730</v>
          </cell>
          <cell r="W557" t="str">
            <v>7768-25</v>
          </cell>
          <cell r="Y557">
            <v>142502528</v>
          </cell>
          <cell r="AC557">
            <v>45744.314745370371</v>
          </cell>
          <cell r="AQ557" t="str">
            <v>PDTMC_51118-608</v>
          </cell>
        </row>
        <row r="558">
          <cell r="V558">
            <v>45730</v>
          </cell>
          <cell r="W558" t="str">
            <v>7768-25</v>
          </cell>
          <cell r="Y558">
            <v>142502528</v>
          </cell>
          <cell r="AC558">
            <v>45744.314745370371</v>
          </cell>
          <cell r="AQ558" t="str">
            <v>PDTMC_INS-05138</v>
          </cell>
        </row>
        <row r="559">
          <cell r="V559">
            <v>45730</v>
          </cell>
          <cell r="W559" t="str">
            <v>7768-25</v>
          </cell>
          <cell r="Y559">
            <v>142502528</v>
          </cell>
          <cell r="AC559">
            <v>45744.314745370371</v>
          </cell>
          <cell r="AQ559" t="str">
            <v>PDTMC_INS-25033</v>
          </cell>
        </row>
        <row r="560">
          <cell r="V560">
            <v>45730</v>
          </cell>
          <cell r="W560" t="str">
            <v>7768-25</v>
          </cell>
          <cell r="Y560">
            <v>142502638</v>
          </cell>
          <cell r="AC560">
            <v>45754.387106481481</v>
          </cell>
          <cell r="AQ560" t="str">
            <v>PDTMC_090206-405</v>
          </cell>
        </row>
        <row r="561">
          <cell r="V561">
            <v>45730</v>
          </cell>
          <cell r="W561" t="str">
            <v>7768-25</v>
          </cell>
          <cell r="Y561">
            <v>142502528</v>
          </cell>
          <cell r="AC561">
            <v>45744.314745370371</v>
          </cell>
          <cell r="AQ561" t="str">
            <v>PDTMC_29967-502</v>
          </cell>
        </row>
        <row r="562">
          <cell r="V562">
            <v>45730</v>
          </cell>
          <cell r="W562" t="str">
            <v>7768-25</v>
          </cell>
          <cell r="Y562">
            <v>142502603</v>
          </cell>
          <cell r="AC562">
            <v>45758</v>
          </cell>
          <cell r="AQ562" t="str">
            <v>PDTMC_07096-613</v>
          </cell>
        </row>
        <row r="563">
          <cell r="V563">
            <v>45730</v>
          </cell>
          <cell r="W563" t="str">
            <v>7768-25</v>
          </cell>
          <cell r="Y563">
            <v>142502603</v>
          </cell>
          <cell r="AC563">
            <v>45758</v>
          </cell>
          <cell r="AQ563" t="str">
            <v>PDTMC_07096-614</v>
          </cell>
        </row>
        <row r="564">
          <cell r="V564">
            <v>45730</v>
          </cell>
          <cell r="W564" t="str">
            <v>7768-25</v>
          </cell>
          <cell r="Y564">
            <v>142502638</v>
          </cell>
          <cell r="AC564">
            <v>45754.387106481481</v>
          </cell>
          <cell r="AQ564" t="str">
            <v>PDTMC_26279-503</v>
          </cell>
        </row>
        <row r="565">
          <cell r="V565">
            <v>45730</v>
          </cell>
          <cell r="W565" t="str">
            <v>7769-25</v>
          </cell>
          <cell r="Y565">
            <v>142502602</v>
          </cell>
          <cell r="AC565">
            <v>45751.354675925926</v>
          </cell>
          <cell r="AQ565" t="str">
            <v>PHME_14716-229</v>
          </cell>
        </row>
        <row r="566">
          <cell r="V566">
            <v>45730</v>
          </cell>
          <cell r="W566" t="str">
            <v>7769-25</v>
          </cell>
          <cell r="Y566">
            <v>142502602</v>
          </cell>
          <cell r="AC566">
            <v>45751.354675925926</v>
          </cell>
          <cell r="AQ566" t="str">
            <v>PHME_14716-230</v>
          </cell>
        </row>
        <row r="567">
          <cell r="V567">
            <v>45731</v>
          </cell>
          <cell r="W567" t="str">
            <v>7770-25</v>
          </cell>
          <cell r="Y567">
            <v>142502688</v>
          </cell>
          <cell r="AC567">
            <v>45754.365023148152</v>
          </cell>
          <cell r="AQ567" t="str">
            <v>EKSTEK_19479-515</v>
          </cell>
        </row>
        <row r="568">
          <cell r="V568">
            <v>45731</v>
          </cell>
          <cell r="W568" t="str">
            <v>7770-25</v>
          </cell>
          <cell r="Y568">
            <v>142502688</v>
          </cell>
          <cell r="AC568">
            <v>45754.365023148152</v>
          </cell>
          <cell r="AQ568" t="str">
            <v>EKSTEK_21162-401</v>
          </cell>
        </row>
        <row r="569">
          <cell r="V569">
            <v>45731</v>
          </cell>
          <cell r="W569" t="str">
            <v>7770-25</v>
          </cell>
          <cell r="Y569">
            <v>142502688</v>
          </cell>
          <cell r="AC569">
            <v>45754.365023148152</v>
          </cell>
          <cell r="AQ569" t="str">
            <v>EKSTEK_29724-502</v>
          </cell>
        </row>
        <row r="570">
          <cell r="V570">
            <v>45731</v>
          </cell>
          <cell r="W570" t="str">
            <v>7771-25</v>
          </cell>
          <cell r="Y570">
            <v>142502691</v>
          </cell>
          <cell r="AC570">
            <v>45756.726736111108</v>
          </cell>
          <cell r="AQ570" t="str">
            <v>ALMAX_26319-602</v>
          </cell>
        </row>
        <row r="571">
          <cell r="V571">
            <v>45736</v>
          </cell>
          <cell r="W571" t="str">
            <v>7772-25</v>
          </cell>
          <cell r="Y571">
            <v>142502638</v>
          </cell>
          <cell r="AC571">
            <v>45754.387106481481</v>
          </cell>
          <cell r="AQ571" t="str">
            <v>PDTMC_27845-401</v>
          </cell>
        </row>
        <row r="572">
          <cell r="V572">
            <v>45749</v>
          </cell>
          <cell r="W572" t="str">
            <v>7773-25</v>
          </cell>
          <cell r="Y572">
            <v>142503658</v>
          </cell>
          <cell r="AC572">
            <v>45785</v>
          </cell>
          <cell r="AQ572" t="str">
            <v>ALMAX_29979-602</v>
          </cell>
        </row>
        <row r="573">
          <cell r="V573">
            <v>45736</v>
          </cell>
          <cell r="W573" t="str">
            <v>7774-25</v>
          </cell>
          <cell r="Y573">
            <v>142502637</v>
          </cell>
          <cell r="AC573">
            <v>45751.352546296293</v>
          </cell>
          <cell r="AQ573" t="str">
            <v>PHME_07098-510</v>
          </cell>
        </row>
        <row r="574">
          <cell r="V574">
            <v>45736</v>
          </cell>
          <cell r="W574" t="str">
            <v>7774-25</v>
          </cell>
          <cell r="Y574">
            <v>142502637</v>
          </cell>
          <cell r="AC574">
            <v>45751.352546296293</v>
          </cell>
          <cell r="AQ574" t="str">
            <v>PHME_07098-511</v>
          </cell>
        </row>
        <row r="575">
          <cell r="V575">
            <v>45736</v>
          </cell>
          <cell r="W575" t="str">
            <v>7775-25</v>
          </cell>
          <cell r="Y575">
            <v>142502927</v>
          </cell>
          <cell r="AC575">
            <v>45768.395671296297</v>
          </cell>
          <cell r="AQ575" t="str">
            <v>ALMAX_51117-601</v>
          </cell>
        </row>
        <row r="576">
          <cell r="V576">
            <v>45736</v>
          </cell>
          <cell r="W576" t="str">
            <v>7776-25</v>
          </cell>
          <cell r="Y576">
            <v>242500665</v>
          </cell>
          <cell r="AC576">
            <v>45776</v>
          </cell>
          <cell r="AQ576" t="str">
            <v>JIANGSU_014106-2503</v>
          </cell>
        </row>
        <row r="577">
          <cell r="V577">
            <v>45736</v>
          </cell>
          <cell r="W577" t="str">
            <v>7777-25</v>
          </cell>
          <cell r="Y577">
            <v>242500503</v>
          </cell>
          <cell r="AC577">
            <v>45767.949872685182</v>
          </cell>
          <cell r="AQ577" t="str">
            <v>ALMAX_051117-3515</v>
          </cell>
        </row>
        <row r="578">
          <cell r="V578">
            <v>45736</v>
          </cell>
          <cell r="W578" t="str">
            <v>7777-25</v>
          </cell>
          <cell r="Y578">
            <v>242500503</v>
          </cell>
          <cell r="AC578">
            <v>45767.949872685182</v>
          </cell>
          <cell r="AQ578" t="str">
            <v>ALMAX_051117-3516</v>
          </cell>
        </row>
        <row r="579">
          <cell r="V579">
            <v>45736</v>
          </cell>
          <cell r="W579" t="str">
            <v>7778-25</v>
          </cell>
          <cell r="Y579">
            <v>242500412</v>
          </cell>
          <cell r="AC579">
            <v>45762</v>
          </cell>
          <cell r="AQ579" t="str">
            <v>PDTMC_051137-2502</v>
          </cell>
        </row>
        <row r="580">
          <cell r="V580">
            <v>45736</v>
          </cell>
          <cell r="W580" t="str">
            <v>7778-25</v>
          </cell>
          <cell r="Y580">
            <v>242500412</v>
          </cell>
          <cell r="AC580">
            <v>45762</v>
          </cell>
          <cell r="AQ580" t="str">
            <v>PDTMC_051141-2502</v>
          </cell>
        </row>
        <row r="581">
          <cell r="V581">
            <v>45736</v>
          </cell>
          <cell r="W581" t="str">
            <v>7778-25</v>
          </cell>
          <cell r="Y581"/>
          <cell r="AC581"/>
          <cell r="AQ581" t="str">
            <v>PDTMC_051142-3502</v>
          </cell>
        </row>
        <row r="582">
          <cell r="V582">
            <v>45736</v>
          </cell>
          <cell r="W582" t="str">
            <v>7778-25</v>
          </cell>
          <cell r="Y582">
            <v>242500501</v>
          </cell>
          <cell r="AC582">
            <v>45761</v>
          </cell>
          <cell r="AQ582" t="str">
            <v>PDTMC_051142-3503</v>
          </cell>
        </row>
        <row r="583">
          <cell r="V583">
            <v>45736</v>
          </cell>
          <cell r="W583" t="str">
            <v>7778-25</v>
          </cell>
          <cell r="Y583">
            <v>242500412</v>
          </cell>
          <cell r="AC583">
            <v>45762</v>
          </cell>
          <cell r="AQ583" t="str">
            <v>PDTMC_005324-3503</v>
          </cell>
        </row>
        <row r="584">
          <cell r="V584">
            <v>45736</v>
          </cell>
          <cell r="W584" t="str">
            <v>7778-25</v>
          </cell>
          <cell r="Y584">
            <v>242500577</v>
          </cell>
          <cell r="AC584">
            <v>45767.950046296297</v>
          </cell>
          <cell r="AQ584" t="str">
            <v>PDTMC_120798-3503</v>
          </cell>
        </row>
        <row r="585">
          <cell r="V585">
            <v>45736</v>
          </cell>
          <cell r="W585" t="str">
            <v>7778-25</v>
          </cell>
          <cell r="Y585">
            <v>242500412</v>
          </cell>
          <cell r="AC585">
            <v>45762</v>
          </cell>
          <cell r="AQ585" t="str">
            <v>PDTMC_007122-2505</v>
          </cell>
        </row>
        <row r="586">
          <cell r="V586">
            <v>45737</v>
          </cell>
          <cell r="W586" t="str">
            <v>7779-25</v>
          </cell>
          <cell r="Y586">
            <v>142502688</v>
          </cell>
          <cell r="AC586">
            <v>45754.365023148152</v>
          </cell>
          <cell r="AQ586" t="str">
            <v>EKSTEK_02034-401</v>
          </cell>
        </row>
        <row r="587">
          <cell r="V587">
            <v>45737</v>
          </cell>
          <cell r="W587" t="str">
            <v>7779-25</v>
          </cell>
          <cell r="Y587">
            <v>142502688</v>
          </cell>
          <cell r="AC587">
            <v>45754.365023148152</v>
          </cell>
          <cell r="AQ587" t="str">
            <v>EKSTEK_05043-403</v>
          </cell>
        </row>
        <row r="588">
          <cell r="V588">
            <v>45737</v>
          </cell>
          <cell r="W588" t="str">
            <v>7780-25</v>
          </cell>
          <cell r="Y588">
            <v>142502638</v>
          </cell>
          <cell r="AC588">
            <v>45754.387106481481</v>
          </cell>
          <cell r="AQ588" t="str">
            <v>PDTMC_13036-508</v>
          </cell>
        </row>
        <row r="589">
          <cell r="V589">
            <v>45737</v>
          </cell>
          <cell r="W589" t="str">
            <v>7780-25</v>
          </cell>
          <cell r="Y589">
            <v>142502638</v>
          </cell>
          <cell r="AC589">
            <v>45754.387106481481</v>
          </cell>
          <cell r="AQ589" t="str">
            <v>PDTMC_27665-402</v>
          </cell>
        </row>
        <row r="590">
          <cell r="V590">
            <v>45737</v>
          </cell>
          <cell r="W590" t="str">
            <v>7781-25</v>
          </cell>
          <cell r="Y590">
            <v>142502702</v>
          </cell>
          <cell r="AC590">
            <v>45754.390763888892</v>
          </cell>
          <cell r="AQ590" t="str">
            <v>PHOENIX _13794-623</v>
          </cell>
        </row>
        <row r="591">
          <cell r="V591">
            <v>45737</v>
          </cell>
          <cell r="W591" t="str">
            <v>7782-25</v>
          </cell>
          <cell r="Y591">
            <v>242500501</v>
          </cell>
          <cell r="AC591">
            <v>45761</v>
          </cell>
          <cell r="AQ591" t="str">
            <v>ALMAX_051142-3503</v>
          </cell>
        </row>
        <row r="592">
          <cell r="V592">
            <v>45737</v>
          </cell>
          <cell r="W592" t="str">
            <v>7783-25</v>
          </cell>
          <cell r="Y592">
            <v>142502708</v>
          </cell>
          <cell r="AC592">
            <v>45752.587858796294</v>
          </cell>
          <cell r="AQ592" t="str">
            <v>COMPES_27846-501</v>
          </cell>
        </row>
        <row r="593">
          <cell r="V593">
            <v>45737</v>
          </cell>
          <cell r="W593" t="str">
            <v>7783-25</v>
          </cell>
          <cell r="Y593">
            <v>142503663</v>
          </cell>
          <cell r="AC593">
            <v>45786.260405092595</v>
          </cell>
          <cell r="AQ593" t="str">
            <v>COMPES_30285-601</v>
          </cell>
        </row>
        <row r="594">
          <cell r="V594">
            <v>45741</v>
          </cell>
          <cell r="W594" t="str">
            <v>7784-25</v>
          </cell>
          <cell r="Y594">
            <v>242500481</v>
          </cell>
          <cell r="AC594">
            <v>45756</v>
          </cell>
          <cell r="AQ594" t="str">
            <v>PDTMC_027847-2501</v>
          </cell>
        </row>
        <row r="595">
          <cell r="V595">
            <v>45741</v>
          </cell>
          <cell r="W595" t="str">
            <v>7785-25</v>
          </cell>
          <cell r="Y595">
            <v>242500455</v>
          </cell>
          <cell r="AC595">
            <v>45758</v>
          </cell>
          <cell r="AQ595" t="str">
            <v>PHME_030286-3501</v>
          </cell>
        </row>
        <row r="596">
          <cell r="V596">
            <v>45741</v>
          </cell>
          <cell r="W596" t="str">
            <v>7785-25</v>
          </cell>
          <cell r="Y596">
            <v>242500455</v>
          </cell>
          <cell r="AC596">
            <v>45758</v>
          </cell>
          <cell r="AQ596" t="str">
            <v>PHME_030287-3501</v>
          </cell>
        </row>
        <row r="597">
          <cell r="V597">
            <v>45741</v>
          </cell>
          <cell r="W597" t="str">
            <v>7786-25</v>
          </cell>
          <cell r="Y597"/>
          <cell r="AC597"/>
          <cell r="AQ597" t="str">
            <v>COMPES_030290-3501</v>
          </cell>
        </row>
        <row r="598">
          <cell r="V598">
            <v>45741</v>
          </cell>
          <cell r="W598" t="str">
            <v>7787-25</v>
          </cell>
          <cell r="Y598"/>
          <cell r="AC598"/>
          <cell r="AQ598" t="str">
            <v>COMPES_30288-601</v>
          </cell>
        </row>
        <row r="599">
          <cell r="V599">
            <v>45741</v>
          </cell>
          <cell r="W599" t="str">
            <v>7787-25</v>
          </cell>
          <cell r="Y599"/>
          <cell r="AC599"/>
          <cell r="AQ599" t="str">
            <v>COMPES_INS-30288</v>
          </cell>
        </row>
        <row r="600">
          <cell r="V600">
            <v>45741</v>
          </cell>
          <cell r="W600" t="str">
            <v>7787-25</v>
          </cell>
          <cell r="Y600"/>
          <cell r="AC600"/>
          <cell r="AQ600" t="str">
            <v>COMPES_30289-601</v>
          </cell>
        </row>
        <row r="601">
          <cell r="V601">
            <v>45741</v>
          </cell>
          <cell r="W601" t="str">
            <v>7788-25</v>
          </cell>
          <cell r="Y601">
            <v>142502929</v>
          </cell>
          <cell r="AC601">
            <v>45762</v>
          </cell>
          <cell r="AQ601" t="str">
            <v>PHME_18073-609</v>
          </cell>
        </row>
        <row r="602">
          <cell r="V602">
            <v>45742</v>
          </cell>
          <cell r="W602" t="str">
            <v>7789-25</v>
          </cell>
          <cell r="Y602">
            <v>142503460</v>
          </cell>
          <cell r="AC602">
            <v>45785</v>
          </cell>
          <cell r="AQ602" t="str">
            <v>COMPES_30291-601</v>
          </cell>
        </row>
        <row r="603">
          <cell r="V603">
            <v>45741</v>
          </cell>
          <cell r="W603" t="str">
            <v>7790-25</v>
          </cell>
          <cell r="Y603">
            <v>242500498</v>
          </cell>
          <cell r="AC603">
            <v>45758</v>
          </cell>
          <cell r="AQ603" t="str">
            <v>PHOENIX _051027-2509</v>
          </cell>
        </row>
        <row r="604">
          <cell r="V604">
            <v>45741</v>
          </cell>
          <cell r="W604" t="str">
            <v>7791-25</v>
          </cell>
          <cell r="Y604">
            <v>242500495</v>
          </cell>
          <cell r="AC604">
            <v>45761</v>
          </cell>
          <cell r="AQ604" t="str">
            <v>PHME_051027-2511</v>
          </cell>
        </row>
        <row r="605">
          <cell r="V605">
            <v>45741</v>
          </cell>
          <cell r="W605" t="str">
            <v>7792-25</v>
          </cell>
          <cell r="Y605">
            <v>142502842</v>
          </cell>
          <cell r="AC605">
            <v>45761</v>
          </cell>
          <cell r="AQ605" t="str">
            <v>PDTMC_28877-501</v>
          </cell>
        </row>
        <row r="606">
          <cell r="V606">
            <v>45741</v>
          </cell>
          <cell r="W606" t="str">
            <v>7792-25</v>
          </cell>
          <cell r="Y606">
            <v>142502698</v>
          </cell>
          <cell r="AC606">
            <v>45756.662280092591</v>
          </cell>
          <cell r="AQ606" t="str">
            <v>PDTMC_51118-609</v>
          </cell>
        </row>
        <row r="607">
          <cell r="V607">
            <v>45741</v>
          </cell>
          <cell r="W607" t="str">
            <v>7792-25</v>
          </cell>
          <cell r="Y607">
            <v>142502698</v>
          </cell>
          <cell r="AC607">
            <v>45756.662280092591</v>
          </cell>
          <cell r="AQ607" t="str">
            <v>PDTMC_51118-610</v>
          </cell>
        </row>
        <row r="608">
          <cell r="V608">
            <v>45741</v>
          </cell>
          <cell r="W608" t="str">
            <v>7792-25</v>
          </cell>
          <cell r="Y608">
            <v>142502900</v>
          </cell>
          <cell r="AC608">
            <v>45761</v>
          </cell>
          <cell r="AQ608" t="str">
            <v>PDTMC_24342-602</v>
          </cell>
        </row>
        <row r="609">
          <cell r="V609">
            <v>45741</v>
          </cell>
          <cell r="W609" t="str">
            <v>7792-25</v>
          </cell>
          <cell r="Y609">
            <v>142502901</v>
          </cell>
          <cell r="AC609">
            <v>45762</v>
          </cell>
          <cell r="AQ609" t="str">
            <v>PDTMC_27439-502</v>
          </cell>
        </row>
        <row r="610">
          <cell r="V610">
            <v>45741</v>
          </cell>
          <cell r="W610" t="str">
            <v>7793-25</v>
          </cell>
          <cell r="Y610"/>
          <cell r="AC610"/>
          <cell r="AQ610" t="str">
            <v>ADEX_18073-613</v>
          </cell>
        </row>
        <row r="611">
          <cell r="V611">
            <v>45741</v>
          </cell>
          <cell r="W611" t="str">
            <v>7794-25</v>
          </cell>
          <cell r="Y611">
            <v>142502703</v>
          </cell>
          <cell r="AC611">
            <v>45752.588414351849</v>
          </cell>
          <cell r="AQ611" t="str">
            <v>PHME_06089-505 Insert Mandrel</v>
          </cell>
        </row>
        <row r="612">
          <cell r="V612">
            <v>45741</v>
          </cell>
          <cell r="W612" t="str">
            <v>7794-25</v>
          </cell>
          <cell r="Y612">
            <v>142502703</v>
          </cell>
          <cell r="AC612">
            <v>45752.588414351849</v>
          </cell>
          <cell r="AQ612" t="str">
            <v>PHME_06176-402 Insert Mandrel</v>
          </cell>
        </row>
        <row r="613">
          <cell r="V613">
            <v>45743</v>
          </cell>
          <cell r="W613" t="str">
            <v>7795-25</v>
          </cell>
          <cell r="Y613">
            <v>142503213</v>
          </cell>
          <cell r="AC613">
            <v>45776</v>
          </cell>
          <cell r="AQ613" t="str">
            <v>COMPES_30294-601</v>
          </cell>
        </row>
        <row r="614">
          <cell r="V614">
            <v>45743</v>
          </cell>
          <cell r="W614" t="str">
            <v>7795-25</v>
          </cell>
          <cell r="Y614">
            <v>142503213</v>
          </cell>
          <cell r="AC614">
            <v>45776</v>
          </cell>
          <cell r="AQ614" t="str">
            <v>COMPES_Ins-30294</v>
          </cell>
        </row>
        <row r="615">
          <cell r="V615">
            <v>45743</v>
          </cell>
          <cell r="W615" t="str">
            <v>7795-25</v>
          </cell>
          <cell r="Y615">
            <v>142503213</v>
          </cell>
          <cell r="AC615">
            <v>45776</v>
          </cell>
          <cell r="AQ615" t="str">
            <v>COMPES_30292-601</v>
          </cell>
        </row>
        <row r="616">
          <cell r="V616">
            <v>45743</v>
          </cell>
          <cell r="W616" t="str">
            <v>7795-25</v>
          </cell>
          <cell r="Y616">
            <v>142503213</v>
          </cell>
          <cell r="AC616">
            <v>45776</v>
          </cell>
          <cell r="AQ616" t="str">
            <v>COMPES_Ins-30292</v>
          </cell>
        </row>
        <row r="617">
          <cell r="V617">
            <v>45743</v>
          </cell>
          <cell r="W617" t="str">
            <v>7795-25</v>
          </cell>
          <cell r="Y617">
            <v>142503213</v>
          </cell>
          <cell r="AC617">
            <v>45776</v>
          </cell>
          <cell r="AQ617" t="str">
            <v>COMPES_30293-601</v>
          </cell>
        </row>
        <row r="618">
          <cell r="V618">
            <v>45743</v>
          </cell>
          <cell r="W618" t="str">
            <v>7796-25</v>
          </cell>
          <cell r="Y618">
            <v>142502698</v>
          </cell>
          <cell r="AC618">
            <v>45756.662280092591</v>
          </cell>
          <cell r="AQ618" t="str">
            <v>PDTMC_27850-501</v>
          </cell>
        </row>
        <row r="619">
          <cell r="V619">
            <v>45743</v>
          </cell>
          <cell r="W619" t="str">
            <v>7796-25</v>
          </cell>
          <cell r="Y619">
            <v>142502698</v>
          </cell>
          <cell r="AC619">
            <v>45756.662280092591</v>
          </cell>
          <cell r="AQ619" t="str">
            <v>PDTMC_27849-501</v>
          </cell>
        </row>
        <row r="620">
          <cell r="V620">
            <v>45743</v>
          </cell>
          <cell r="W620" t="str">
            <v>7797-25</v>
          </cell>
          <cell r="Y620">
            <v>142503221</v>
          </cell>
          <cell r="AC620">
            <v>45773</v>
          </cell>
          <cell r="AQ620" t="str">
            <v>COMES_12042-213</v>
          </cell>
        </row>
        <row r="621">
          <cell r="V621">
            <v>45743</v>
          </cell>
          <cell r="W621" t="str">
            <v>7798-25</v>
          </cell>
          <cell r="Y621">
            <v>142502823</v>
          </cell>
          <cell r="AC621">
            <v>45761</v>
          </cell>
          <cell r="AQ621" t="str">
            <v>COMPES_13013-518</v>
          </cell>
        </row>
        <row r="622">
          <cell r="V622">
            <v>45743</v>
          </cell>
          <cell r="W622" t="str">
            <v>7799-25</v>
          </cell>
          <cell r="Y622">
            <v>142503228</v>
          </cell>
          <cell r="AC622">
            <v>45772</v>
          </cell>
          <cell r="AQ622" t="str">
            <v>JIANGSU_14504-504</v>
          </cell>
        </row>
        <row r="623">
          <cell r="V623">
            <v>45743</v>
          </cell>
          <cell r="W623" t="str">
            <v>7800-25</v>
          </cell>
          <cell r="Y623">
            <v>142502883</v>
          </cell>
          <cell r="AC623">
            <v>45765.50509259259</v>
          </cell>
          <cell r="AQ623" t="str">
            <v>EKSTEK_15776-409</v>
          </cell>
        </row>
        <row r="624">
          <cell r="V624">
            <v>45743</v>
          </cell>
          <cell r="W624" t="str">
            <v>7800-25</v>
          </cell>
          <cell r="Y624">
            <v>142502883</v>
          </cell>
          <cell r="AC624">
            <v>45765.50509259259</v>
          </cell>
          <cell r="AQ624" t="str">
            <v>EKSTEK_15824-410</v>
          </cell>
        </row>
        <row r="625">
          <cell r="V625">
            <v>45744</v>
          </cell>
          <cell r="W625" t="str">
            <v>7801-25</v>
          </cell>
          <cell r="Y625">
            <v>242500481</v>
          </cell>
          <cell r="AC625">
            <v>45756</v>
          </cell>
          <cell r="AQ625" t="str">
            <v>PDTMC_030290-3501</v>
          </cell>
        </row>
        <row r="626">
          <cell r="V626">
            <v>45744</v>
          </cell>
          <cell r="W626" t="str">
            <v>7802-25</v>
          </cell>
          <cell r="Y626">
            <v>142502784</v>
          </cell>
          <cell r="AC626">
            <v>45757</v>
          </cell>
          <cell r="AQ626" t="str">
            <v>PDTMC_30289-601</v>
          </cell>
        </row>
        <row r="627">
          <cell r="V627">
            <v>45744</v>
          </cell>
          <cell r="W627" t="str">
            <v>7803-25</v>
          </cell>
          <cell r="Y627">
            <v>142502834</v>
          </cell>
          <cell r="AC627">
            <v>45757.561550925922</v>
          </cell>
          <cell r="AQ627" t="str">
            <v>PHME_30288-601</v>
          </cell>
        </row>
        <row r="628">
          <cell r="V628">
            <v>45744</v>
          </cell>
          <cell r="W628" t="str">
            <v>7803-25</v>
          </cell>
          <cell r="Y628">
            <v>142502834</v>
          </cell>
          <cell r="AC628">
            <v>45757.561550925922</v>
          </cell>
          <cell r="AQ628" t="str">
            <v>PHME_INS-30288</v>
          </cell>
        </row>
        <row r="629">
          <cell r="V629">
            <v>45744</v>
          </cell>
          <cell r="W629" t="str">
            <v>7804-25</v>
          </cell>
          <cell r="Y629">
            <v>242500519</v>
          </cell>
          <cell r="AC629">
            <v>45762</v>
          </cell>
          <cell r="AQ629" t="str">
            <v>COMPES_014106-2504</v>
          </cell>
        </row>
        <row r="630">
          <cell r="V630">
            <v>45744</v>
          </cell>
          <cell r="W630" t="str">
            <v>7805-25</v>
          </cell>
          <cell r="Y630">
            <v>242500495</v>
          </cell>
          <cell r="AC630">
            <v>45761</v>
          </cell>
          <cell r="AQ630" t="str">
            <v>PHME_120500-2502</v>
          </cell>
        </row>
        <row r="631">
          <cell r="V631">
            <v>45744</v>
          </cell>
          <cell r="W631" t="str">
            <v>7805-25</v>
          </cell>
          <cell r="Y631">
            <v>242500495</v>
          </cell>
          <cell r="AC631">
            <v>45761</v>
          </cell>
          <cell r="AQ631" t="str">
            <v>PHME_014716-3512</v>
          </cell>
        </row>
        <row r="632">
          <cell r="V632">
            <v>45744</v>
          </cell>
          <cell r="W632" t="str">
            <v>7806-25</v>
          </cell>
          <cell r="Y632">
            <v>242500496</v>
          </cell>
          <cell r="AC632">
            <v>45761</v>
          </cell>
          <cell r="AQ632" t="str">
            <v>PDTMC_019026-2514</v>
          </cell>
        </row>
        <row r="633">
          <cell r="V633">
            <v>45744</v>
          </cell>
          <cell r="W633" t="str">
            <v>7806-25</v>
          </cell>
          <cell r="Y633">
            <v>242500496</v>
          </cell>
          <cell r="AC633">
            <v>45761</v>
          </cell>
          <cell r="AQ633" t="str">
            <v>PDTMC_019026-2513</v>
          </cell>
        </row>
        <row r="634">
          <cell r="V634">
            <v>45744</v>
          </cell>
          <cell r="W634" t="str">
            <v>7807-25</v>
          </cell>
          <cell r="Y634">
            <v>242500501</v>
          </cell>
          <cell r="AC634">
            <v>45761</v>
          </cell>
          <cell r="AQ634" t="str">
            <v>ALMAX_120507-2502</v>
          </cell>
        </row>
        <row r="635">
          <cell r="V635">
            <v>45744</v>
          </cell>
          <cell r="W635" t="str">
            <v>7808-25</v>
          </cell>
          <cell r="Y635">
            <v>142502783</v>
          </cell>
          <cell r="AC635">
            <v>45756</v>
          </cell>
          <cell r="AQ635" t="str">
            <v>PDTMC_27852-501</v>
          </cell>
        </row>
        <row r="636">
          <cell r="V636">
            <v>45744</v>
          </cell>
          <cell r="W636" t="str">
            <v>7808-25</v>
          </cell>
          <cell r="Y636">
            <v>142502783</v>
          </cell>
          <cell r="AC636">
            <v>45756</v>
          </cell>
          <cell r="AQ636" t="str">
            <v>PDTMC_27854-501</v>
          </cell>
        </row>
        <row r="637">
          <cell r="V637">
            <v>45744</v>
          </cell>
          <cell r="W637" t="str">
            <v>7808-25</v>
          </cell>
          <cell r="Y637">
            <v>142502783</v>
          </cell>
          <cell r="AC637">
            <v>45756</v>
          </cell>
          <cell r="AQ637" t="str">
            <v>PDTMC_27856-501</v>
          </cell>
        </row>
        <row r="638">
          <cell r="V638">
            <v>45744</v>
          </cell>
          <cell r="W638" t="str">
            <v>7808-25</v>
          </cell>
          <cell r="Y638">
            <v>142502783</v>
          </cell>
          <cell r="AC638">
            <v>45756</v>
          </cell>
          <cell r="AQ638" t="str">
            <v>PDTMC_27851-401</v>
          </cell>
        </row>
        <row r="639">
          <cell r="V639">
            <v>45744</v>
          </cell>
          <cell r="W639" t="str">
            <v>7808-25</v>
          </cell>
          <cell r="Y639">
            <v>142502783</v>
          </cell>
          <cell r="AC639">
            <v>45756</v>
          </cell>
          <cell r="AQ639" t="str">
            <v>PDTMC_27853-501</v>
          </cell>
        </row>
        <row r="640">
          <cell r="V640">
            <v>45744</v>
          </cell>
          <cell r="W640" t="str">
            <v>7809-25</v>
          </cell>
          <cell r="Y640">
            <v>142502847</v>
          </cell>
          <cell r="AC640">
            <v>45758</v>
          </cell>
          <cell r="AQ640" t="str">
            <v>EKSTEK_27855-401</v>
          </cell>
        </row>
        <row r="641">
          <cell r="V641">
            <v>45744</v>
          </cell>
          <cell r="W641" t="str">
            <v>7810-25</v>
          </cell>
          <cell r="Y641">
            <v>242500481</v>
          </cell>
          <cell r="AC641">
            <v>45756</v>
          </cell>
          <cell r="AQ641" t="str">
            <v>PDTMC_027857-3501</v>
          </cell>
        </row>
        <row r="642">
          <cell r="V642">
            <v>45744</v>
          </cell>
          <cell r="W642" t="str">
            <v>7811-25</v>
          </cell>
          <cell r="Y642">
            <v>242500502</v>
          </cell>
          <cell r="AC642">
            <v>45756</v>
          </cell>
          <cell r="AQ642" t="str">
            <v>PHME_030296-3501</v>
          </cell>
        </row>
        <row r="643">
          <cell r="V643">
            <v>45744</v>
          </cell>
          <cell r="W643" t="str">
            <v>7811-25</v>
          </cell>
          <cell r="Y643">
            <v>242500556</v>
          </cell>
          <cell r="AC643">
            <v>45767.949571759258</v>
          </cell>
          <cell r="AQ643" t="str">
            <v>PHME_030295-3501</v>
          </cell>
        </row>
        <row r="644">
          <cell r="V644">
            <v>45744</v>
          </cell>
          <cell r="W644" t="str">
            <v>7811-25</v>
          </cell>
          <cell r="Y644">
            <v>242500556</v>
          </cell>
          <cell r="AC644">
            <v>45767.949571759258</v>
          </cell>
          <cell r="AQ644" t="str">
            <v>PHME_35IC1-030295</v>
          </cell>
        </row>
        <row r="645">
          <cell r="V645">
            <v>45744</v>
          </cell>
          <cell r="W645" t="str">
            <v>7812-25</v>
          </cell>
          <cell r="Y645">
            <v>142503056</v>
          </cell>
          <cell r="AC645">
            <v>45765.545775462961</v>
          </cell>
          <cell r="AQ645" t="str">
            <v>COMPES_27848-601</v>
          </cell>
        </row>
        <row r="646">
          <cell r="V646">
            <v>45744</v>
          </cell>
          <cell r="W646" t="str">
            <v>7812-25</v>
          </cell>
          <cell r="Y646">
            <v>142503056</v>
          </cell>
          <cell r="AC646">
            <v>45765.545775462961</v>
          </cell>
          <cell r="AQ646" t="str">
            <v>COMPES_BOL-27848</v>
          </cell>
        </row>
        <row r="647">
          <cell r="V647">
            <v>45744</v>
          </cell>
          <cell r="W647" t="str">
            <v>7813-25</v>
          </cell>
          <cell r="Y647">
            <v>142502842</v>
          </cell>
          <cell r="AC647">
            <v>45761</v>
          </cell>
          <cell r="AQ647" t="str">
            <v>PDTMC_27858-401</v>
          </cell>
        </row>
        <row r="648">
          <cell r="V648">
            <v>45750</v>
          </cell>
          <cell r="W648" t="str">
            <v>7814-25</v>
          </cell>
          <cell r="Y648">
            <v>142503647</v>
          </cell>
          <cell r="AC648">
            <v>45786.261793981481</v>
          </cell>
          <cell r="AQ648" t="str">
            <v>COMPES_30297-601</v>
          </cell>
        </row>
        <row r="649">
          <cell r="V649">
            <v>45750</v>
          </cell>
          <cell r="W649" t="str">
            <v>7814-25</v>
          </cell>
          <cell r="Y649">
            <v>142503647</v>
          </cell>
          <cell r="AC649">
            <v>45786.261793981481</v>
          </cell>
          <cell r="AQ649" t="str">
            <v>COMPES_30298-601</v>
          </cell>
        </row>
        <row r="650">
          <cell r="V650">
            <v>45750</v>
          </cell>
          <cell r="W650" t="str">
            <v>7815-25</v>
          </cell>
          <cell r="Y650">
            <v>142502834</v>
          </cell>
          <cell r="AC650">
            <v>45757.561550925922</v>
          </cell>
          <cell r="AQ650" t="str">
            <v>PHME_30284-602</v>
          </cell>
        </row>
        <row r="651">
          <cell r="V651">
            <v>45750</v>
          </cell>
          <cell r="W651" t="str">
            <v>7816-25</v>
          </cell>
          <cell r="Y651">
            <v>142502898</v>
          </cell>
          <cell r="AC651">
            <v>45762</v>
          </cell>
          <cell r="AQ651" t="str">
            <v>COMPES_INS-30198</v>
          </cell>
        </row>
        <row r="652">
          <cell r="V652">
            <v>45750</v>
          </cell>
          <cell r="W652" t="str">
            <v>7816-25</v>
          </cell>
          <cell r="Y652">
            <v>142502899</v>
          </cell>
          <cell r="AC652">
            <v>45762</v>
          </cell>
          <cell r="AQ652" t="str">
            <v>COMPES_14775-503</v>
          </cell>
        </row>
        <row r="653">
          <cell r="V653">
            <v>45750</v>
          </cell>
          <cell r="W653" t="str">
            <v>7817-25</v>
          </cell>
          <cell r="Y653">
            <v>142503197</v>
          </cell>
          <cell r="AC653">
            <v>45775</v>
          </cell>
          <cell r="AQ653" t="str">
            <v>COMES_26166-203</v>
          </cell>
        </row>
        <row r="654">
          <cell r="V654">
            <v>45750</v>
          </cell>
          <cell r="W654" t="str">
            <v>7818-25</v>
          </cell>
          <cell r="Y654">
            <v>142502896</v>
          </cell>
          <cell r="AC654">
            <v>45761</v>
          </cell>
          <cell r="AQ654" t="str">
            <v>PDTMC_10462-231</v>
          </cell>
        </row>
        <row r="655">
          <cell r="V655">
            <v>45750</v>
          </cell>
          <cell r="W655" t="str">
            <v>7818-25</v>
          </cell>
          <cell r="Y655">
            <v>142502896</v>
          </cell>
          <cell r="AC655">
            <v>45761</v>
          </cell>
          <cell r="AQ655" t="str">
            <v>PDTMC_23193-402</v>
          </cell>
        </row>
        <row r="656">
          <cell r="V656">
            <v>45750</v>
          </cell>
          <cell r="W656" t="str">
            <v>7818-25</v>
          </cell>
          <cell r="Y656">
            <v>142502896</v>
          </cell>
          <cell r="AC656">
            <v>45761</v>
          </cell>
          <cell r="AQ656" t="str">
            <v>PDTMC_29897-503</v>
          </cell>
        </row>
        <row r="657">
          <cell r="V657">
            <v>45751</v>
          </cell>
          <cell r="W657" t="str">
            <v>7819-25</v>
          </cell>
          <cell r="Y657">
            <v>142503063</v>
          </cell>
          <cell r="AC657">
            <v>45764.988020833334</v>
          </cell>
          <cell r="AQ657" t="str">
            <v>PDTMC_028381-3501 backer</v>
          </cell>
        </row>
        <row r="658">
          <cell r="V658">
            <v>45751</v>
          </cell>
          <cell r="W658" t="str">
            <v>7819-25</v>
          </cell>
          <cell r="Y658">
            <v>142503063</v>
          </cell>
          <cell r="AC658">
            <v>45764.988020833334</v>
          </cell>
          <cell r="AQ658" t="str">
            <v>PDTMC_002089-3501 backer</v>
          </cell>
        </row>
        <row r="659">
          <cell r="V659">
            <v>45751</v>
          </cell>
          <cell r="W659" t="str">
            <v>7820-25</v>
          </cell>
          <cell r="Y659">
            <v>142503194</v>
          </cell>
          <cell r="AC659">
            <v>45775</v>
          </cell>
          <cell r="AQ659" t="str">
            <v>PHOENIX _13605-222</v>
          </cell>
        </row>
        <row r="660">
          <cell r="V660">
            <v>45751</v>
          </cell>
          <cell r="W660" t="str">
            <v>7821-25</v>
          </cell>
          <cell r="Y660">
            <v>142503060</v>
          </cell>
          <cell r="AC660">
            <v>45768</v>
          </cell>
          <cell r="AQ660" t="str">
            <v>EKSTEK_26807-402</v>
          </cell>
        </row>
        <row r="661">
          <cell r="V661">
            <v>45751</v>
          </cell>
          <cell r="W661" t="str">
            <v>7821-25</v>
          </cell>
          <cell r="Y661">
            <v>142503060</v>
          </cell>
          <cell r="AC661">
            <v>45768</v>
          </cell>
          <cell r="AQ661" t="str">
            <v>EKSTEK_10486-501</v>
          </cell>
        </row>
        <row r="662">
          <cell r="V662">
            <v>45751</v>
          </cell>
          <cell r="W662" t="str">
            <v>7821-25</v>
          </cell>
          <cell r="Y662">
            <v>142503060</v>
          </cell>
          <cell r="AC662">
            <v>45768</v>
          </cell>
          <cell r="AQ662" t="str">
            <v>EKSTEK_15803-515</v>
          </cell>
        </row>
        <row r="663">
          <cell r="V663">
            <v>45751</v>
          </cell>
          <cell r="W663" t="str">
            <v>7821-25</v>
          </cell>
          <cell r="Y663">
            <v>142503060</v>
          </cell>
          <cell r="AC663">
            <v>45768</v>
          </cell>
          <cell r="AQ663" t="str">
            <v>EKSTEK_14719-223</v>
          </cell>
        </row>
        <row r="664">
          <cell r="V664">
            <v>45751</v>
          </cell>
          <cell r="W664" t="str">
            <v>7822-25</v>
          </cell>
          <cell r="Y664">
            <v>142503355</v>
          </cell>
          <cell r="AC664">
            <v>45777</v>
          </cell>
          <cell r="AQ664" t="str">
            <v>JIANGSU_14672-214</v>
          </cell>
        </row>
        <row r="665">
          <cell r="V665">
            <v>45751</v>
          </cell>
          <cell r="W665" t="str">
            <v>7822-25</v>
          </cell>
          <cell r="Y665">
            <v>142503228</v>
          </cell>
          <cell r="AC665">
            <v>45772</v>
          </cell>
          <cell r="AQ665" t="str">
            <v>JIANGSU_19480-521</v>
          </cell>
        </row>
        <row r="666">
          <cell r="V666">
            <v>45751</v>
          </cell>
          <cell r="W666" t="str">
            <v>7823-25</v>
          </cell>
          <cell r="Y666">
            <v>142503068</v>
          </cell>
          <cell r="AC666">
            <v>45773</v>
          </cell>
          <cell r="AQ666" t="str">
            <v>PDTMC_07208-605</v>
          </cell>
        </row>
        <row r="667">
          <cell r="V667">
            <v>45751</v>
          </cell>
          <cell r="W667" t="str">
            <v>7823-25</v>
          </cell>
          <cell r="Y667">
            <v>142503068</v>
          </cell>
          <cell r="AC667">
            <v>45773</v>
          </cell>
          <cell r="AQ667" t="str">
            <v>PDTMC_27272-602</v>
          </cell>
        </row>
        <row r="668">
          <cell r="V668">
            <v>45751</v>
          </cell>
          <cell r="W668" t="str">
            <v>7823-25</v>
          </cell>
          <cell r="Y668">
            <v>142503119</v>
          </cell>
          <cell r="AC668">
            <v>45770.379386574074</v>
          </cell>
          <cell r="AQ668" t="str">
            <v>PDTMC_27439-501</v>
          </cell>
        </row>
        <row r="669">
          <cell r="V669">
            <v>45751</v>
          </cell>
          <cell r="W669" t="str">
            <v>7824-25</v>
          </cell>
          <cell r="Y669">
            <v>142502897</v>
          </cell>
          <cell r="AC669">
            <v>45761</v>
          </cell>
          <cell r="AQ669" t="str">
            <v>PHME_28117-434</v>
          </cell>
        </row>
        <row r="670">
          <cell r="V670">
            <v>45751</v>
          </cell>
          <cell r="W670" t="str">
            <v>7825-25</v>
          </cell>
          <cell r="Y670">
            <v>142503068</v>
          </cell>
          <cell r="AC670">
            <v>45773</v>
          </cell>
          <cell r="AQ670" t="str">
            <v>PDTMC_27859-601</v>
          </cell>
        </row>
        <row r="671">
          <cell r="V671">
            <v>45751</v>
          </cell>
          <cell r="W671" t="str">
            <v>7825-25</v>
          </cell>
          <cell r="Y671">
            <v>142503068</v>
          </cell>
          <cell r="AC671">
            <v>45773</v>
          </cell>
          <cell r="AQ671" t="str">
            <v>PDTMC_27860-201</v>
          </cell>
        </row>
        <row r="672">
          <cell r="V672">
            <v>45751</v>
          </cell>
          <cell r="W672" t="str">
            <v>7826-25</v>
          </cell>
          <cell r="Y672">
            <v>142503337</v>
          </cell>
          <cell r="AC672">
            <v>45778</v>
          </cell>
          <cell r="AQ672" t="str">
            <v>COMPES_30299-601</v>
          </cell>
        </row>
        <row r="673">
          <cell r="V673">
            <v>45754</v>
          </cell>
          <cell r="W673" t="str">
            <v>7827-25</v>
          </cell>
          <cell r="Y673">
            <v>242500577</v>
          </cell>
          <cell r="AC673">
            <v>45767.950046296297</v>
          </cell>
          <cell r="AQ673" t="str">
            <v>PDTMC_35IC1-051118</v>
          </cell>
        </row>
        <row r="674">
          <cell r="V674">
            <v>45754</v>
          </cell>
          <cell r="W674" t="str">
            <v>7827-25</v>
          </cell>
          <cell r="Y674">
            <v>242500605</v>
          </cell>
          <cell r="AC674">
            <v>45770</v>
          </cell>
          <cell r="AQ674" t="str">
            <v>PDTMC_35IC2-051117</v>
          </cell>
        </row>
        <row r="675">
          <cell r="V675">
            <v>45754</v>
          </cell>
          <cell r="W675" t="str">
            <v>7827-25</v>
          </cell>
          <cell r="Y675">
            <v>242500577</v>
          </cell>
          <cell r="AC675">
            <v>45767.950046296297</v>
          </cell>
          <cell r="AQ675" t="str">
            <v>PDTMC_051118-3530</v>
          </cell>
        </row>
        <row r="676">
          <cell r="V676">
            <v>45754</v>
          </cell>
          <cell r="W676" t="str">
            <v>7827-25</v>
          </cell>
          <cell r="Y676">
            <v>242500577</v>
          </cell>
          <cell r="AC676">
            <v>45767.950046296297</v>
          </cell>
          <cell r="AQ676" t="str">
            <v>PDTMC_051118-3531</v>
          </cell>
        </row>
        <row r="677">
          <cell r="V677">
            <v>45754</v>
          </cell>
          <cell r="W677" t="str">
            <v>7827-25</v>
          </cell>
          <cell r="Y677">
            <v>242500577</v>
          </cell>
          <cell r="AC677">
            <v>45767.950046296297</v>
          </cell>
          <cell r="AQ677" t="str">
            <v>PDTMC_051118-3532</v>
          </cell>
        </row>
        <row r="678">
          <cell r="V678">
            <v>45754</v>
          </cell>
          <cell r="W678" t="str">
            <v>7828-25</v>
          </cell>
          <cell r="Y678">
            <v>242500543</v>
          </cell>
          <cell r="AC678">
            <v>45770</v>
          </cell>
          <cell r="AQ678" t="str">
            <v>ALMAX_051117-3517</v>
          </cell>
        </row>
        <row r="679">
          <cell r="V679">
            <v>45754</v>
          </cell>
          <cell r="W679" t="str">
            <v>7828-25</v>
          </cell>
          <cell r="Y679">
            <v>242500543</v>
          </cell>
          <cell r="AC679">
            <v>45770</v>
          </cell>
          <cell r="AQ679" t="str">
            <v>ALMAX_051117-3518</v>
          </cell>
        </row>
        <row r="680">
          <cell r="V680">
            <v>45754</v>
          </cell>
          <cell r="W680" t="str">
            <v>7828-25</v>
          </cell>
          <cell r="Y680">
            <v>242500543</v>
          </cell>
          <cell r="AC680">
            <v>45770</v>
          </cell>
          <cell r="AQ680" t="str">
            <v>ALMAX_051117-3519</v>
          </cell>
        </row>
        <row r="681">
          <cell r="V681">
            <v>45754</v>
          </cell>
          <cell r="W681" t="str">
            <v>7828-25</v>
          </cell>
          <cell r="Y681">
            <v>242500730</v>
          </cell>
          <cell r="AC681">
            <v>45783</v>
          </cell>
          <cell r="AQ681" t="str">
            <v>ALMAX_051134-3503</v>
          </cell>
        </row>
        <row r="682">
          <cell r="V682">
            <v>45755</v>
          </cell>
          <cell r="W682" t="str">
            <v>7829-25</v>
          </cell>
          <cell r="Y682">
            <v>142503194</v>
          </cell>
          <cell r="AC682">
            <v>45775</v>
          </cell>
          <cell r="AQ682" t="str">
            <v>PHOENIX _18073-613</v>
          </cell>
        </row>
        <row r="683">
          <cell r="V683">
            <v>45757</v>
          </cell>
          <cell r="W683" t="str">
            <v>7830-25</v>
          </cell>
          <cell r="Y683">
            <v>242500556</v>
          </cell>
          <cell r="AC683">
            <v>45767.949571759258</v>
          </cell>
          <cell r="AQ683" t="str">
            <v>PHME_005501-3511</v>
          </cell>
        </row>
        <row r="684">
          <cell r="V684">
            <v>45757</v>
          </cell>
          <cell r="W684" t="str">
            <v>7831-25</v>
          </cell>
          <cell r="Y684">
            <v>242500605</v>
          </cell>
          <cell r="AC684">
            <v>45770</v>
          </cell>
          <cell r="AQ684" t="str">
            <v>PDTMC_007099-2501</v>
          </cell>
        </row>
        <row r="685">
          <cell r="V685">
            <v>45757</v>
          </cell>
          <cell r="W685" t="str">
            <v>7831-25</v>
          </cell>
          <cell r="Y685">
            <v>242500605</v>
          </cell>
          <cell r="AC685">
            <v>45770</v>
          </cell>
          <cell r="AQ685" t="str">
            <v>PDTMC_007099-2502</v>
          </cell>
        </row>
        <row r="686">
          <cell r="V686">
            <v>45757</v>
          </cell>
          <cell r="W686" t="str">
            <v>7832-25</v>
          </cell>
          <cell r="Y686">
            <v>142503197</v>
          </cell>
          <cell r="AC686">
            <v>45775</v>
          </cell>
          <cell r="AQ686" t="str">
            <v>COMES_06176-403</v>
          </cell>
        </row>
        <row r="687">
          <cell r="V687">
            <v>45757</v>
          </cell>
          <cell r="W687" t="str">
            <v>7833-25</v>
          </cell>
          <cell r="Y687">
            <v>142503120</v>
          </cell>
          <cell r="AC687">
            <v>45770.562685185185</v>
          </cell>
          <cell r="AQ687" t="str">
            <v>PDTMC_29145-404</v>
          </cell>
        </row>
        <row r="688">
          <cell r="V688">
            <v>45757</v>
          </cell>
          <cell r="W688" t="str">
            <v>7833-25</v>
          </cell>
          <cell r="Y688">
            <v>142503120</v>
          </cell>
          <cell r="AC688">
            <v>45770.562685185185</v>
          </cell>
          <cell r="AQ688" t="str">
            <v>PDTMC_14861-212</v>
          </cell>
        </row>
        <row r="689">
          <cell r="V689">
            <v>45757</v>
          </cell>
          <cell r="W689" t="str">
            <v>7833-25</v>
          </cell>
          <cell r="Y689">
            <v>142503120</v>
          </cell>
          <cell r="AC689">
            <v>45770.562685185185</v>
          </cell>
          <cell r="AQ689" t="str">
            <v>PDTMC_14861-213</v>
          </cell>
        </row>
        <row r="690">
          <cell r="V690">
            <v>45757</v>
          </cell>
          <cell r="W690" t="str">
            <v>7833-25</v>
          </cell>
          <cell r="Y690">
            <v>142503120</v>
          </cell>
          <cell r="AC690">
            <v>45770.562685185185</v>
          </cell>
          <cell r="AQ690" t="str">
            <v>PDTMC_05190-502</v>
          </cell>
        </row>
        <row r="691">
          <cell r="V691">
            <v>45757</v>
          </cell>
          <cell r="W691" t="str">
            <v>7833-25</v>
          </cell>
          <cell r="Y691">
            <v>142503120</v>
          </cell>
          <cell r="AC691">
            <v>45770.562685185185</v>
          </cell>
          <cell r="AQ691" t="str">
            <v>PDTMC_11597-421</v>
          </cell>
        </row>
        <row r="692">
          <cell r="V692">
            <v>45757</v>
          </cell>
          <cell r="W692" t="str">
            <v>7833-25</v>
          </cell>
          <cell r="Y692">
            <v>142503218</v>
          </cell>
          <cell r="AC692">
            <v>45776</v>
          </cell>
          <cell r="AQ692" t="str">
            <v>PDTMC_28411-502</v>
          </cell>
        </row>
        <row r="693">
          <cell r="V693">
            <v>45757</v>
          </cell>
          <cell r="W693" t="str">
            <v>7833-25</v>
          </cell>
          <cell r="Y693">
            <v>142503291</v>
          </cell>
          <cell r="AC693">
            <v>45776</v>
          </cell>
          <cell r="AQ693" t="str">
            <v>PDTMC_07046-402</v>
          </cell>
        </row>
        <row r="694">
          <cell r="V694">
            <v>45757</v>
          </cell>
          <cell r="W694" t="str">
            <v>7833-25</v>
          </cell>
          <cell r="Y694">
            <v>142503291</v>
          </cell>
          <cell r="AC694">
            <v>45776</v>
          </cell>
          <cell r="AQ694" t="str">
            <v>PDTMC_I-26721</v>
          </cell>
        </row>
        <row r="695">
          <cell r="V695">
            <v>45758</v>
          </cell>
          <cell r="W695" t="str">
            <v>7834-25</v>
          </cell>
          <cell r="Y695">
            <v>142503221</v>
          </cell>
          <cell r="AC695">
            <v>45773</v>
          </cell>
          <cell r="AQ695" t="str">
            <v>COMES_13794-279</v>
          </cell>
        </row>
        <row r="696">
          <cell r="V696">
            <v>45758</v>
          </cell>
          <cell r="W696" t="str">
            <v>7834-25</v>
          </cell>
          <cell r="Y696">
            <v>142503221</v>
          </cell>
          <cell r="AC696">
            <v>45773</v>
          </cell>
          <cell r="AQ696" t="str">
            <v>COMES_13940-267</v>
          </cell>
        </row>
        <row r="697">
          <cell r="V697">
            <v>45758</v>
          </cell>
          <cell r="W697" t="str">
            <v>7835-25</v>
          </cell>
          <cell r="Y697"/>
          <cell r="AC697"/>
          <cell r="AQ697" t="str">
            <v>PHME_INS-27861</v>
          </cell>
        </row>
        <row r="698">
          <cell r="V698">
            <v>45758</v>
          </cell>
          <cell r="W698" t="str">
            <v>7835-25</v>
          </cell>
          <cell r="Y698">
            <v>142503292</v>
          </cell>
          <cell r="AC698">
            <v>45776</v>
          </cell>
          <cell r="AQ698" t="str">
            <v>PHME_27861-401</v>
          </cell>
        </row>
        <row r="699">
          <cell r="V699">
            <v>45758</v>
          </cell>
          <cell r="W699" t="str">
            <v>7835-25</v>
          </cell>
          <cell r="Y699">
            <v>142503217</v>
          </cell>
          <cell r="AC699">
            <v>45776</v>
          </cell>
          <cell r="AQ699" t="str">
            <v>PHME_30301-401</v>
          </cell>
        </row>
        <row r="700">
          <cell r="V700">
            <v>45758</v>
          </cell>
          <cell r="W700" t="str">
            <v>7835-25</v>
          </cell>
          <cell r="Y700">
            <v>142503125</v>
          </cell>
          <cell r="AC700">
            <v>45770.381157407406</v>
          </cell>
          <cell r="AQ700" t="str">
            <v>PHME_30302-501</v>
          </cell>
        </row>
        <row r="701">
          <cell r="V701">
            <v>45758</v>
          </cell>
          <cell r="W701" t="str">
            <v>7835-25</v>
          </cell>
          <cell r="Y701">
            <v>142503125</v>
          </cell>
          <cell r="AC701">
            <v>45770.381157407406</v>
          </cell>
          <cell r="AQ701" t="str">
            <v>PHME_INS-30302</v>
          </cell>
        </row>
        <row r="702">
          <cell r="V702">
            <v>45758</v>
          </cell>
          <cell r="W702" t="str">
            <v>7835-25</v>
          </cell>
          <cell r="Y702">
            <v>142503220</v>
          </cell>
          <cell r="AC702">
            <v>45776</v>
          </cell>
          <cell r="AQ702" t="str">
            <v>PHME_30303-501</v>
          </cell>
        </row>
        <row r="703">
          <cell r="V703">
            <v>45758</v>
          </cell>
          <cell r="W703" t="str">
            <v>7836-25</v>
          </cell>
          <cell r="Y703">
            <v>142503201</v>
          </cell>
          <cell r="AC703">
            <v>45775</v>
          </cell>
          <cell r="AQ703" t="str">
            <v>EKSTEK_27862-401</v>
          </cell>
        </row>
        <row r="704">
          <cell r="V704">
            <v>45758</v>
          </cell>
          <cell r="W704" t="str">
            <v>7836-25</v>
          </cell>
          <cell r="Y704">
            <v>142503201</v>
          </cell>
          <cell r="AC704">
            <v>45775</v>
          </cell>
          <cell r="AQ704" t="str">
            <v>EKSTEK_27863-401</v>
          </cell>
        </row>
        <row r="705">
          <cell r="V705">
            <v>45758</v>
          </cell>
          <cell r="W705" t="str">
            <v>7836-25</v>
          </cell>
          <cell r="Y705">
            <v>142503201</v>
          </cell>
          <cell r="AC705">
            <v>45775</v>
          </cell>
          <cell r="AQ705" t="str">
            <v>EKSTEK_30305-501</v>
          </cell>
        </row>
        <row r="706">
          <cell r="V706">
            <v>45758</v>
          </cell>
          <cell r="W706" t="str">
            <v>7837-25</v>
          </cell>
          <cell r="Y706">
            <v>142503218</v>
          </cell>
          <cell r="AC706">
            <v>45776</v>
          </cell>
          <cell r="AQ706" t="str">
            <v>PDTMC_30300-401</v>
          </cell>
        </row>
        <row r="707">
          <cell r="V707">
            <v>45758</v>
          </cell>
          <cell r="W707" t="str">
            <v>7837-25</v>
          </cell>
          <cell r="Y707">
            <v>142503218</v>
          </cell>
          <cell r="AC707">
            <v>45776</v>
          </cell>
          <cell r="AQ707" t="str">
            <v>PDTMC_INS-30300</v>
          </cell>
        </row>
        <row r="708">
          <cell r="V708">
            <v>45758</v>
          </cell>
          <cell r="W708" t="str">
            <v>7837-25</v>
          </cell>
          <cell r="Y708">
            <v>142503218</v>
          </cell>
          <cell r="AC708">
            <v>45776</v>
          </cell>
          <cell r="AQ708" t="str">
            <v>PDTMC_30304-401</v>
          </cell>
        </row>
        <row r="709">
          <cell r="V709">
            <v>45759</v>
          </cell>
          <cell r="W709" t="str">
            <v>7838-25</v>
          </cell>
          <cell r="Y709">
            <v>142503670</v>
          </cell>
          <cell r="AC709">
            <v>45785.53738425926</v>
          </cell>
          <cell r="AQ709" t="str">
            <v>JIANGSU_17025-203</v>
          </cell>
        </row>
        <row r="710">
          <cell r="V710">
            <v>45759</v>
          </cell>
          <cell r="W710" t="str">
            <v>7839-25</v>
          </cell>
          <cell r="Y710">
            <v>142503308</v>
          </cell>
          <cell r="AC710">
            <v>45777</v>
          </cell>
          <cell r="AQ710" t="str">
            <v>EKSTEK_26767-404</v>
          </cell>
        </row>
        <row r="711">
          <cell r="V711">
            <v>45759</v>
          </cell>
          <cell r="W711" t="str">
            <v>7839-25</v>
          </cell>
          <cell r="Y711">
            <v>142503222</v>
          </cell>
          <cell r="AC711">
            <v>45775</v>
          </cell>
          <cell r="AQ711" t="str">
            <v>EKSTEK_10371-505</v>
          </cell>
        </row>
        <row r="712">
          <cell r="V712">
            <v>45759</v>
          </cell>
          <cell r="W712" t="str">
            <v>7839-25</v>
          </cell>
          <cell r="Y712">
            <v>142503222</v>
          </cell>
          <cell r="AC712">
            <v>45775</v>
          </cell>
          <cell r="AQ712" t="str">
            <v>EKSTEK_13126-246</v>
          </cell>
        </row>
        <row r="713">
          <cell r="V713">
            <v>45759</v>
          </cell>
          <cell r="W713" t="str">
            <v>7840-25</v>
          </cell>
          <cell r="Y713">
            <v>142503219</v>
          </cell>
          <cell r="AC713">
            <v>45776</v>
          </cell>
          <cell r="AQ713" t="str">
            <v>PDTMC_10463-510</v>
          </cell>
        </row>
        <row r="714">
          <cell r="V714">
            <v>45759</v>
          </cell>
          <cell r="W714" t="str">
            <v>7840-25</v>
          </cell>
          <cell r="Y714">
            <v>142503219</v>
          </cell>
          <cell r="AC714">
            <v>45776</v>
          </cell>
          <cell r="AQ714" t="str">
            <v>PDTMC_26238-204</v>
          </cell>
        </row>
        <row r="715">
          <cell r="V715">
            <v>45759</v>
          </cell>
          <cell r="W715" t="str">
            <v>7840-25</v>
          </cell>
          <cell r="Y715">
            <v>142503219</v>
          </cell>
          <cell r="AC715">
            <v>45776</v>
          </cell>
          <cell r="AQ715" t="str">
            <v>PDTMC_26273-203</v>
          </cell>
        </row>
        <row r="716">
          <cell r="V716">
            <v>45759</v>
          </cell>
          <cell r="W716" t="str">
            <v>7840-25</v>
          </cell>
          <cell r="Y716">
            <v>142503219</v>
          </cell>
          <cell r="AC716">
            <v>45776</v>
          </cell>
          <cell r="AQ716" t="str">
            <v>PDTMC_05319-401</v>
          </cell>
        </row>
        <row r="717">
          <cell r="V717">
            <v>45762</v>
          </cell>
          <cell r="W717" t="str">
            <v>7841-25</v>
          </cell>
          <cell r="Y717">
            <v>242500731</v>
          </cell>
          <cell r="AC717">
            <v>45779</v>
          </cell>
          <cell r="AQ717" t="str">
            <v>PDTMC_014855-3504</v>
          </cell>
        </row>
        <row r="718">
          <cell r="V718">
            <v>45762</v>
          </cell>
          <cell r="W718" t="str">
            <v>7841-25</v>
          </cell>
          <cell r="Y718">
            <v>242500731</v>
          </cell>
          <cell r="AC718">
            <v>45779</v>
          </cell>
          <cell r="AQ718" t="str">
            <v>PDTMC_014861-3503</v>
          </cell>
        </row>
        <row r="719">
          <cell r="V719">
            <v>45762</v>
          </cell>
          <cell r="W719" t="str">
            <v>7842-25</v>
          </cell>
          <cell r="Y719">
            <v>242500664</v>
          </cell>
          <cell r="AC719">
            <v>45778</v>
          </cell>
          <cell r="AQ719" t="str">
            <v>PDTMC_013009-2517</v>
          </cell>
        </row>
        <row r="720">
          <cell r="V720">
            <v>45762</v>
          </cell>
          <cell r="W720" t="str">
            <v>7842-25</v>
          </cell>
          <cell r="Y720">
            <v>242500664</v>
          </cell>
          <cell r="AC720">
            <v>45778</v>
          </cell>
          <cell r="AQ720" t="str">
            <v>PDTMC_007208-2511</v>
          </cell>
        </row>
        <row r="721">
          <cell r="V721">
            <v>45762</v>
          </cell>
          <cell r="W721" t="str">
            <v>7842-25</v>
          </cell>
          <cell r="Y721">
            <v>242500658</v>
          </cell>
          <cell r="AC721">
            <v>45777</v>
          </cell>
          <cell r="AQ721" t="str">
            <v>PDTMC_25RG3</v>
          </cell>
        </row>
        <row r="722">
          <cell r="V722">
            <v>45762</v>
          </cell>
          <cell r="W722" t="str">
            <v>7842-25</v>
          </cell>
          <cell r="Y722">
            <v>242500659</v>
          </cell>
          <cell r="AC722">
            <v>45797</v>
          </cell>
          <cell r="AQ722" t="str">
            <v>PDTMC_35RG3</v>
          </cell>
        </row>
        <row r="723">
          <cell r="V723">
            <v>45762</v>
          </cell>
          <cell r="W723" t="str">
            <v>7842-25</v>
          </cell>
          <cell r="Y723">
            <v>242500659</v>
          </cell>
          <cell r="AC723">
            <v>45797</v>
          </cell>
          <cell r="AQ723" t="str">
            <v>PDTMC_35RG4</v>
          </cell>
        </row>
        <row r="724">
          <cell r="V724">
            <v>45762</v>
          </cell>
          <cell r="W724" t="str">
            <v>7842-25</v>
          </cell>
          <cell r="Y724">
            <v>242500659</v>
          </cell>
          <cell r="AC724">
            <v>45797</v>
          </cell>
          <cell r="AQ724" t="str">
            <v>PDTMC_35RG5</v>
          </cell>
        </row>
        <row r="725">
          <cell r="V725">
            <v>45762</v>
          </cell>
          <cell r="W725" t="str">
            <v>7842-25</v>
          </cell>
          <cell r="Y725">
            <v>242500659</v>
          </cell>
          <cell r="AC725">
            <v>45797</v>
          </cell>
          <cell r="AQ725" t="str">
            <v>PDTMC_35RG7</v>
          </cell>
        </row>
        <row r="726">
          <cell r="V726">
            <v>45762</v>
          </cell>
          <cell r="W726" t="str">
            <v>7843-25</v>
          </cell>
          <cell r="Y726">
            <v>242500721</v>
          </cell>
          <cell r="AC726">
            <v>45778</v>
          </cell>
          <cell r="AQ726" t="str">
            <v>EKSTEK_013213-2501</v>
          </cell>
        </row>
        <row r="727">
          <cell r="V727">
            <v>45762</v>
          </cell>
          <cell r="W727" t="str">
            <v>7844-25</v>
          </cell>
          <cell r="Y727">
            <v>142503202</v>
          </cell>
          <cell r="AC727">
            <v>45772</v>
          </cell>
          <cell r="AQ727" t="str">
            <v>COMPES_30198-601 BACKER</v>
          </cell>
        </row>
        <row r="728">
          <cell r="V728">
            <v>45762</v>
          </cell>
          <cell r="W728" t="str">
            <v>7845-25</v>
          </cell>
          <cell r="Y728">
            <v>242500645</v>
          </cell>
          <cell r="AC728">
            <v>45770</v>
          </cell>
          <cell r="AQ728" t="str">
            <v>PHME_028953-2501</v>
          </cell>
        </row>
        <row r="729">
          <cell r="V729">
            <v>45762</v>
          </cell>
          <cell r="W729" t="str">
            <v>7845-25</v>
          </cell>
          <cell r="Y729">
            <v>242500657</v>
          </cell>
          <cell r="AC729">
            <v>45776</v>
          </cell>
          <cell r="AQ729" t="str">
            <v>PHME_120221-3502</v>
          </cell>
        </row>
        <row r="730">
          <cell r="V730">
            <v>45764</v>
          </cell>
          <cell r="W730" t="str">
            <v>7846-25</v>
          </cell>
          <cell r="Y730">
            <v>142503308</v>
          </cell>
          <cell r="AC730">
            <v>45777</v>
          </cell>
          <cell r="AQ730" t="str">
            <v>EKSTEK_27871-401</v>
          </cell>
        </row>
        <row r="731">
          <cell r="V731">
            <v>45764</v>
          </cell>
          <cell r="W731" t="str">
            <v>7846-25</v>
          </cell>
          <cell r="Y731">
            <v>142503308</v>
          </cell>
          <cell r="AC731">
            <v>45777</v>
          </cell>
          <cell r="AQ731" t="str">
            <v>EKSTEK_27872-401</v>
          </cell>
        </row>
        <row r="732">
          <cell r="V732">
            <v>45764</v>
          </cell>
          <cell r="W732" t="str">
            <v>7846-25</v>
          </cell>
          <cell r="Y732">
            <v>142503308</v>
          </cell>
          <cell r="AC732">
            <v>45777</v>
          </cell>
          <cell r="AQ732" t="str">
            <v>EKSTEK_27873-401</v>
          </cell>
        </row>
        <row r="733">
          <cell r="V733">
            <v>45764</v>
          </cell>
          <cell r="W733" t="str">
            <v>7847-25</v>
          </cell>
          <cell r="Y733">
            <v>142503224</v>
          </cell>
          <cell r="AC733">
            <v>45777</v>
          </cell>
          <cell r="AQ733" t="str">
            <v>PHME_30318-401</v>
          </cell>
        </row>
        <row r="734">
          <cell r="V734">
            <v>45764</v>
          </cell>
          <cell r="W734" t="str">
            <v>7847-25</v>
          </cell>
          <cell r="Y734">
            <v>142503224</v>
          </cell>
          <cell r="AC734">
            <v>45777</v>
          </cell>
          <cell r="AQ734" t="str">
            <v>PHME_30319-401</v>
          </cell>
        </row>
        <row r="735">
          <cell r="V735">
            <v>45764</v>
          </cell>
          <cell r="W735" t="str">
            <v>7847-25</v>
          </cell>
          <cell r="Y735">
            <v>142503224</v>
          </cell>
          <cell r="AC735">
            <v>45777</v>
          </cell>
          <cell r="AQ735" t="str">
            <v>PHME_INS-30319</v>
          </cell>
        </row>
        <row r="736">
          <cell r="V736">
            <v>45764</v>
          </cell>
          <cell r="W736" t="str">
            <v>7847-25</v>
          </cell>
          <cell r="Y736">
            <v>142503292</v>
          </cell>
          <cell r="AC736">
            <v>45776</v>
          </cell>
          <cell r="AQ736" t="str">
            <v>PHME_30322-501</v>
          </cell>
        </row>
        <row r="737">
          <cell r="V737">
            <v>45764</v>
          </cell>
          <cell r="W737" t="str">
            <v>7847-25</v>
          </cell>
          <cell r="Y737">
            <v>142503224</v>
          </cell>
          <cell r="AC737">
            <v>45777</v>
          </cell>
          <cell r="AQ737" t="str">
            <v>PHME_30323-401</v>
          </cell>
        </row>
        <row r="738">
          <cell r="V738">
            <v>45764</v>
          </cell>
          <cell r="W738" t="str">
            <v>7848-25</v>
          </cell>
          <cell r="Y738"/>
          <cell r="AC738"/>
          <cell r="AQ738" t="str">
            <v>PDTMC_INS-30316</v>
          </cell>
        </row>
        <row r="739">
          <cell r="V739">
            <v>45764</v>
          </cell>
          <cell r="W739" t="str">
            <v>7848-25</v>
          </cell>
          <cell r="Y739">
            <v>142503356</v>
          </cell>
          <cell r="AC739">
            <v>45778</v>
          </cell>
          <cell r="AQ739" t="str">
            <v>PDTMC_30316-501</v>
          </cell>
        </row>
        <row r="740">
          <cell r="V740">
            <v>45764</v>
          </cell>
          <cell r="W740" t="str">
            <v>7848-25</v>
          </cell>
          <cell r="Y740">
            <v>142503291</v>
          </cell>
          <cell r="AC740">
            <v>45776</v>
          </cell>
          <cell r="AQ740" t="str">
            <v>PDTMC_30317-401</v>
          </cell>
        </row>
        <row r="741">
          <cell r="V741">
            <v>45764</v>
          </cell>
          <cell r="W741" t="str">
            <v>7848-25</v>
          </cell>
          <cell r="Y741">
            <v>142503291</v>
          </cell>
          <cell r="AC741">
            <v>45776</v>
          </cell>
          <cell r="AQ741" t="str">
            <v>PDTMC_30320-401</v>
          </cell>
        </row>
        <row r="742">
          <cell r="V742">
            <v>45764</v>
          </cell>
          <cell r="W742" t="str">
            <v>7848-25</v>
          </cell>
          <cell r="Y742">
            <v>142503291</v>
          </cell>
          <cell r="AC742">
            <v>45776</v>
          </cell>
          <cell r="AQ742" t="str">
            <v>PDTMC_30321-501</v>
          </cell>
        </row>
        <row r="743">
          <cell r="V743">
            <v>45765</v>
          </cell>
          <cell r="W743" t="str">
            <v>7849-25</v>
          </cell>
          <cell r="Y743"/>
          <cell r="AC743"/>
          <cell r="AQ743" t="str">
            <v>PDTMC_030308-3501</v>
          </cell>
        </row>
        <row r="744">
          <cell r="V744">
            <v>45765</v>
          </cell>
          <cell r="W744" t="str">
            <v>7850-25</v>
          </cell>
          <cell r="Y744">
            <v>142503550</v>
          </cell>
          <cell r="AC744">
            <v>45782</v>
          </cell>
          <cell r="AQ744" t="str">
            <v>EKSTEK_27864-401</v>
          </cell>
        </row>
        <row r="745">
          <cell r="V745">
            <v>45765</v>
          </cell>
          <cell r="W745" t="str">
            <v>7850-25</v>
          </cell>
          <cell r="Y745">
            <v>142503314</v>
          </cell>
          <cell r="AC745">
            <v>45779</v>
          </cell>
          <cell r="AQ745" t="str">
            <v>EKSTEK_27867-401</v>
          </cell>
        </row>
        <row r="746">
          <cell r="V746">
            <v>45765</v>
          </cell>
          <cell r="W746" t="str">
            <v>7850-25</v>
          </cell>
          <cell r="Y746">
            <v>142503314</v>
          </cell>
          <cell r="AC746">
            <v>45779</v>
          </cell>
          <cell r="AQ746" t="str">
            <v>EKSTEK_30306-501</v>
          </cell>
        </row>
        <row r="747">
          <cell r="V747">
            <v>45765</v>
          </cell>
          <cell r="W747" t="str">
            <v>7851-25</v>
          </cell>
          <cell r="Y747">
            <v>142503546</v>
          </cell>
          <cell r="AC747">
            <v>45786</v>
          </cell>
          <cell r="AQ747" t="str">
            <v>PDTMC_27865-401</v>
          </cell>
        </row>
        <row r="748">
          <cell r="V748">
            <v>45765</v>
          </cell>
          <cell r="W748" t="str">
            <v>7851-25</v>
          </cell>
          <cell r="Y748">
            <v>142503303</v>
          </cell>
          <cell r="AC748">
            <v>45778</v>
          </cell>
          <cell r="AQ748" t="str">
            <v>PDTMC_INS-27865</v>
          </cell>
        </row>
        <row r="749">
          <cell r="V749">
            <v>45765</v>
          </cell>
          <cell r="W749" t="str">
            <v>7851-25</v>
          </cell>
          <cell r="Y749">
            <v>142503303</v>
          </cell>
          <cell r="AC749">
            <v>45778</v>
          </cell>
          <cell r="AQ749" t="str">
            <v>PDTMC_27866-401</v>
          </cell>
        </row>
        <row r="750">
          <cell r="V750">
            <v>45765</v>
          </cell>
          <cell r="W750" t="str">
            <v>7851-25</v>
          </cell>
          <cell r="Y750">
            <v>142503303</v>
          </cell>
          <cell r="AC750">
            <v>45778</v>
          </cell>
          <cell r="AQ750" t="str">
            <v>PDTMC_27869-501</v>
          </cell>
        </row>
        <row r="751">
          <cell r="V751">
            <v>45765</v>
          </cell>
          <cell r="W751" t="str">
            <v>7851-25</v>
          </cell>
          <cell r="Y751">
            <v>142503546</v>
          </cell>
          <cell r="AC751">
            <v>45786</v>
          </cell>
          <cell r="AQ751" t="str">
            <v>PDTMC_27870-401</v>
          </cell>
        </row>
        <row r="752">
          <cell r="V752">
            <v>45765</v>
          </cell>
          <cell r="W752" t="str">
            <v>7851-25</v>
          </cell>
          <cell r="Y752">
            <v>142503646</v>
          </cell>
          <cell r="AC752">
            <v>45784</v>
          </cell>
          <cell r="AQ752" t="str">
            <v>PDTMC_30315-401</v>
          </cell>
        </row>
        <row r="753">
          <cell r="V753">
            <v>45765</v>
          </cell>
          <cell r="W753" t="str">
            <v>7852-25</v>
          </cell>
          <cell r="Y753">
            <v>142503543</v>
          </cell>
          <cell r="AC753">
            <v>45784</v>
          </cell>
          <cell r="AQ753" t="str">
            <v>PHME_27868-501</v>
          </cell>
        </row>
        <row r="754">
          <cell r="V754">
            <v>45765</v>
          </cell>
          <cell r="W754" t="str">
            <v>7853-25</v>
          </cell>
          <cell r="Y754">
            <v>142503547</v>
          </cell>
          <cell r="AC754">
            <v>45796.724872685183</v>
          </cell>
          <cell r="AQ754" t="str">
            <v>PDTMC_30307-501</v>
          </cell>
        </row>
        <row r="755">
          <cell r="V755">
            <v>45765</v>
          </cell>
          <cell r="W755" t="str">
            <v>7853-25</v>
          </cell>
          <cell r="Y755">
            <v>142503752</v>
          </cell>
          <cell r="AC755">
            <v>45786</v>
          </cell>
          <cell r="AQ755" t="str">
            <v>PDTMC_30309-501</v>
          </cell>
        </row>
        <row r="756">
          <cell r="V756">
            <v>45765</v>
          </cell>
          <cell r="W756" t="str">
            <v>7853-25</v>
          </cell>
          <cell r="Y756">
            <v>142503752</v>
          </cell>
          <cell r="AC756">
            <v>45786</v>
          </cell>
          <cell r="AQ756" t="str">
            <v>PDTMC_30310-501</v>
          </cell>
        </row>
        <row r="757">
          <cell r="V757">
            <v>45765</v>
          </cell>
          <cell r="W757" t="str">
            <v>7853-25</v>
          </cell>
          <cell r="Y757">
            <v>142503548</v>
          </cell>
          <cell r="AC757">
            <v>45783</v>
          </cell>
          <cell r="AQ757" t="str">
            <v>PDTMC_30311-501</v>
          </cell>
        </row>
        <row r="758">
          <cell r="V758">
            <v>45765</v>
          </cell>
          <cell r="W758" t="str">
            <v>7853-25</v>
          </cell>
          <cell r="Y758">
            <v>142503548</v>
          </cell>
          <cell r="AC758">
            <v>45783</v>
          </cell>
          <cell r="AQ758" t="str">
            <v>PDTMC_30312-401</v>
          </cell>
        </row>
        <row r="759">
          <cell r="V759">
            <v>45765</v>
          </cell>
          <cell r="W759" t="str">
            <v>7853-25</v>
          </cell>
          <cell r="Y759">
            <v>142503548</v>
          </cell>
          <cell r="AC759">
            <v>45783</v>
          </cell>
          <cell r="AQ759" t="str">
            <v>PDTMC_30314-401</v>
          </cell>
        </row>
        <row r="760">
          <cell r="V760">
            <v>45765</v>
          </cell>
          <cell r="W760" t="str">
            <v>7854-25</v>
          </cell>
          <cell r="Y760">
            <v>242500731</v>
          </cell>
          <cell r="AC760">
            <v>45779</v>
          </cell>
          <cell r="AQ760" t="str">
            <v>PDTMC_027877-2501</v>
          </cell>
        </row>
        <row r="761">
          <cell r="V761">
            <v>45765</v>
          </cell>
          <cell r="W761" t="str">
            <v>7855-25</v>
          </cell>
          <cell r="Y761">
            <v>242500723</v>
          </cell>
          <cell r="AC761">
            <v>45784</v>
          </cell>
          <cell r="AQ761" t="str">
            <v>PHME_030324-3501</v>
          </cell>
        </row>
        <row r="762">
          <cell r="V762">
            <v>45765</v>
          </cell>
          <cell r="W762" t="str">
            <v>7855-25</v>
          </cell>
          <cell r="Y762">
            <v>242500761</v>
          </cell>
          <cell r="AC762">
            <v>45783</v>
          </cell>
          <cell r="AQ762" t="str">
            <v>PHME_030325-3501</v>
          </cell>
        </row>
        <row r="763">
          <cell r="V763">
            <v>45765</v>
          </cell>
          <cell r="W763" t="str">
            <v>7856-25</v>
          </cell>
          <cell r="Y763">
            <v>142503545</v>
          </cell>
          <cell r="AC763">
            <v>45785.577245370368</v>
          </cell>
          <cell r="AQ763" t="str">
            <v>PHME_27876-401</v>
          </cell>
        </row>
        <row r="764">
          <cell r="V764">
            <v>45765</v>
          </cell>
          <cell r="W764" t="str">
            <v>7856-25</v>
          </cell>
          <cell r="Y764"/>
          <cell r="AC764"/>
          <cell r="AQ764" t="str">
            <v>PHME_INS-27876</v>
          </cell>
        </row>
        <row r="765">
          <cell r="V765">
            <v>45765</v>
          </cell>
          <cell r="W765" t="str">
            <v>7856-25</v>
          </cell>
          <cell r="Y765">
            <v>142503633</v>
          </cell>
          <cell r="AC765">
            <v>45783</v>
          </cell>
          <cell r="AQ765" t="str">
            <v>PHME_27878-501</v>
          </cell>
        </row>
        <row r="766">
          <cell r="V766">
            <v>45765</v>
          </cell>
          <cell r="W766" t="str">
            <v>7856-25</v>
          </cell>
          <cell r="Y766">
            <v>142503545</v>
          </cell>
          <cell r="AC766">
            <v>45785.577245370368</v>
          </cell>
          <cell r="AQ766" t="str">
            <v>PHME_30326-501</v>
          </cell>
        </row>
        <row r="767">
          <cell r="V767">
            <v>45765</v>
          </cell>
          <cell r="W767" t="str">
            <v>7856-25</v>
          </cell>
          <cell r="Y767">
            <v>142503545</v>
          </cell>
          <cell r="AC767">
            <v>45785.577245370368</v>
          </cell>
          <cell r="AQ767" t="str">
            <v>PHME_30327-401</v>
          </cell>
        </row>
        <row r="768">
          <cell r="V768">
            <v>45765</v>
          </cell>
          <cell r="W768" t="str">
            <v>7857-25</v>
          </cell>
          <cell r="Y768">
            <v>142503549</v>
          </cell>
          <cell r="AC768">
            <v>45792</v>
          </cell>
          <cell r="AQ768" t="str">
            <v>PDTMC_27874-401</v>
          </cell>
        </row>
        <row r="769">
          <cell r="V769">
            <v>45765</v>
          </cell>
          <cell r="W769" t="str">
            <v>7857-25</v>
          </cell>
          <cell r="Y769">
            <v>142503549</v>
          </cell>
          <cell r="AC769">
            <v>45792</v>
          </cell>
          <cell r="AQ769" t="str">
            <v>PDTMC_27875-401</v>
          </cell>
        </row>
        <row r="770">
          <cell r="V770">
            <v>45765</v>
          </cell>
          <cell r="W770" t="str">
            <v>7857-25</v>
          </cell>
          <cell r="Y770">
            <v>142503549</v>
          </cell>
          <cell r="AC770">
            <v>45792</v>
          </cell>
          <cell r="AQ770" t="str">
            <v>PDTMC_27879-501</v>
          </cell>
        </row>
        <row r="771">
          <cell r="V771">
            <v>45765</v>
          </cell>
          <cell r="W771" t="str">
            <v>7857-25</v>
          </cell>
          <cell r="Y771">
            <v>142503686</v>
          </cell>
          <cell r="AC771">
            <v>45786</v>
          </cell>
          <cell r="AQ771" t="str">
            <v>PDTMC_30328-501</v>
          </cell>
        </row>
        <row r="772">
          <cell r="V772">
            <v>45765</v>
          </cell>
          <cell r="W772" t="str">
            <v>7857-25</v>
          </cell>
          <cell r="Y772">
            <v>142503686</v>
          </cell>
          <cell r="AC772">
            <v>45786</v>
          </cell>
          <cell r="AQ772" t="str">
            <v>PDTMC_INS-30328</v>
          </cell>
        </row>
        <row r="773">
          <cell r="V773">
            <v>45765</v>
          </cell>
          <cell r="W773" t="str">
            <v>7857-25</v>
          </cell>
          <cell r="Y773">
            <v>142503646</v>
          </cell>
          <cell r="AC773">
            <v>45784</v>
          </cell>
          <cell r="AQ773" t="str">
            <v>PDTMC_30329-401</v>
          </cell>
        </row>
        <row r="774">
          <cell r="V774">
            <v>45768</v>
          </cell>
          <cell r="W774" t="str">
            <v>7858-25</v>
          </cell>
          <cell r="Y774">
            <v>142503922</v>
          </cell>
          <cell r="AC774">
            <v>45792</v>
          </cell>
          <cell r="AQ774" t="str">
            <v>PDTMC_30313-401</v>
          </cell>
        </row>
        <row r="775">
          <cell r="V775">
            <v>45768</v>
          </cell>
          <cell r="W775" t="str">
            <v>7859-25</v>
          </cell>
          <cell r="Y775">
            <v>142503905</v>
          </cell>
          <cell r="AC775">
            <v>45797.36619212963</v>
          </cell>
          <cell r="AQ775" t="str">
            <v>PDTMC_Die ring-2 355X200</v>
          </cell>
        </row>
        <row r="776">
          <cell r="V776">
            <v>45768</v>
          </cell>
          <cell r="W776" t="str">
            <v>7859-25</v>
          </cell>
          <cell r="Y776">
            <v>142503627</v>
          </cell>
          <cell r="AC776">
            <v>45785</v>
          </cell>
          <cell r="AQ776" t="str">
            <v>PDTMC_05050-403</v>
          </cell>
        </row>
        <row r="777">
          <cell r="V777">
            <v>45768</v>
          </cell>
          <cell r="W777" t="str">
            <v>7859-25</v>
          </cell>
          <cell r="Y777">
            <v>142503627</v>
          </cell>
          <cell r="AC777">
            <v>45785</v>
          </cell>
          <cell r="AQ777" t="str">
            <v>PDTMC_13036-509</v>
          </cell>
        </row>
        <row r="778">
          <cell r="V778">
            <v>45768</v>
          </cell>
          <cell r="W778" t="str">
            <v>7859-25</v>
          </cell>
          <cell r="Y778">
            <v>142503627</v>
          </cell>
          <cell r="AC778">
            <v>45785</v>
          </cell>
          <cell r="AQ778" t="str">
            <v>PDTMC_13938-222</v>
          </cell>
        </row>
        <row r="779">
          <cell r="V779">
            <v>45768</v>
          </cell>
          <cell r="W779" t="str">
            <v>7859-25</v>
          </cell>
          <cell r="Y779">
            <v>142503627</v>
          </cell>
          <cell r="AC779">
            <v>45785</v>
          </cell>
          <cell r="AQ779" t="str">
            <v>PDTMC_29898-203</v>
          </cell>
        </row>
        <row r="780">
          <cell r="V780">
            <v>45768</v>
          </cell>
          <cell r="W780" t="str">
            <v>7859-25</v>
          </cell>
          <cell r="Y780">
            <v>142503905</v>
          </cell>
          <cell r="AC780">
            <v>45797.36619212963</v>
          </cell>
          <cell r="AQ780" t="str">
            <v>PDTMC_27407-502</v>
          </cell>
        </row>
        <row r="781">
          <cell r="V781">
            <v>45768</v>
          </cell>
          <cell r="W781" t="str">
            <v>7860-25</v>
          </cell>
          <cell r="Y781">
            <v>142503659</v>
          </cell>
          <cell r="AC781">
            <v>45785.570763888885</v>
          </cell>
          <cell r="AQ781" t="str">
            <v>COMES_14501-403</v>
          </cell>
        </row>
        <row r="782">
          <cell r="V782">
            <v>45768</v>
          </cell>
          <cell r="W782" t="str">
            <v>7861-25</v>
          </cell>
          <cell r="Y782">
            <v>142503585</v>
          </cell>
          <cell r="AC782">
            <v>45783</v>
          </cell>
          <cell r="AQ782" t="str">
            <v>COMPES_19551-606</v>
          </cell>
        </row>
        <row r="783">
          <cell r="V783">
            <v>45768</v>
          </cell>
          <cell r="W783" t="str">
            <v>7862-25</v>
          </cell>
          <cell r="Y783">
            <v>142503543</v>
          </cell>
          <cell r="AC783">
            <v>45784</v>
          </cell>
          <cell r="AQ783" t="str">
            <v>PHME_090419-401</v>
          </cell>
        </row>
        <row r="784">
          <cell r="V784">
            <v>45768</v>
          </cell>
          <cell r="W784" t="str">
            <v>7862-25</v>
          </cell>
          <cell r="Y784">
            <v>142503543</v>
          </cell>
          <cell r="AC784">
            <v>45784</v>
          </cell>
          <cell r="AQ784" t="str">
            <v>PHME_26272-204</v>
          </cell>
        </row>
        <row r="785">
          <cell r="V785">
            <v>45768</v>
          </cell>
          <cell r="W785" t="str">
            <v>7862-25</v>
          </cell>
          <cell r="Y785">
            <v>142503543</v>
          </cell>
          <cell r="AC785">
            <v>45784</v>
          </cell>
          <cell r="AQ785" t="str">
            <v>PHME_26272-601</v>
          </cell>
        </row>
        <row r="786">
          <cell r="V786">
            <v>45768</v>
          </cell>
          <cell r="W786" t="str">
            <v>7863-25</v>
          </cell>
          <cell r="Y786">
            <v>142503669</v>
          </cell>
          <cell r="AC786">
            <v>45785</v>
          </cell>
          <cell r="AQ786" t="str">
            <v>EKSTEK_120221-602</v>
          </cell>
        </row>
        <row r="787">
          <cell r="V787">
            <v>45769</v>
          </cell>
          <cell r="W787" t="str">
            <v>7864-25</v>
          </cell>
          <cell r="Y787">
            <v>142503500</v>
          </cell>
          <cell r="AC787">
            <v>45952</v>
          </cell>
          <cell r="AQ787" t="str">
            <v>EKSTEK_27888-401</v>
          </cell>
        </row>
        <row r="788">
          <cell r="V788">
            <v>45769</v>
          </cell>
          <cell r="W788" t="str">
            <v>7864-25</v>
          </cell>
          <cell r="Y788">
            <v>142503669</v>
          </cell>
          <cell r="AC788">
            <v>45785</v>
          </cell>
          <cell r="AQ788" t="str">
            <v>EKSTEK_27880-401</v>
          </cell>
        </row>
        <row r="789">
          <cell r="V789">
            <v>45769</v>
          </cell>
          <cell r="W789" t="str">
            <v>7864-25</v>
          </cell>
          <cell r="Y789">
            <v>142503500</v>
          </cell>
          <cell r="AC789">
            <v>45952</v>
          </cell>
          <cell r="AQ789" t="str">
            <v>EKSTEK_27882-501</v>
          </cell>
        </row>
        <row r="790">
          <cell r="V790">
            <v>45769</v>
          </cell>
          <cell r="W790" t="str">
            <v>7864-25</v>
          </cell>
          <cell r="Y790">
            <v>142503500</v>
          </cell>
          <cell r="AC790">
            <v>45952</v>
          </cell>
          <cell r="AQ790" t="str">
            <v>EKSTEK_27883-401</v>
          </cell>
        </row>
        <row r="791">
          <cell r="V791">
            <v>45769</v>
          </cell>
          <cell r="W791" t="str">
            <v>7864-25</v>
          </cell>
          <cell r="Y791">
            <v>142503500</v>
          </cell>
          <cell r="AC791">
            <v>45952</v>
          </cell>
          <cell r="AQ791" t="str">
            <v>EKSTEK_30338-401</v>
          </cell>
        </row>
        <row r="792">
          <cell r="V792">
            <v>45769</v>
          </cell>
          <cell r="W792" t="str">
            <v>7865-25</v>
          </cell>
          <cell r="Y792">
            <v>142503543</v>
          </cell>
          <cell r="AC792">
            <v>45784</v>
          </cell>
          <cell r="AQ792" t="str">
            <v>PHME_27889-401</v>
          </cell>
        </row>
        <row r="793">
          <cell r="V793">
            <v>45769</v>
          </cell>
          <cell r="W793" t="str">
            <v>7865-25</v>
          </cell>
          <cell r="Y793">
            <v>142503544</v>
          </cell>
          <cell r="AC793">
            <v>45784</v>
          </cell>
          <cell r="AQ793" t="str">
            <v>PHME_27890-401</v>
          </cell>
        </row>
        <row r="794">
          <cell r="V794">
            <v>45769</v>
          </cell>
          <cell r="W794" t="str">
            <v>7865-25</v>
          </cell>
          <cell r="Y794">
            <v>142503544</v>
          </cell>
          <cell r="AC794">
            <v>45784</v>
          </cell>
          <cell r="AQ794" t="str">
            <v>PHME_27891-501</v>
          </cell>
        </row>
        <row r="795">
          <cell r="V795">
            <v>45769</v>
          </cell>
          <cell r="W795" t="str">
            <v>7865-25</v>
          </cell>
          <cell r="Y795">
            <v>142503544</v>
          </cell>
          <cell r="AC795">
            <v>45784</v>
          </cell>
          <cell r="AQ795" t="str">
            <v>PHME_27892-401</v>
          </cell>
        </row>
        <row r="796">
          <cell r="V796">
            <v>45769</v>
          </cell>
          <cell r="W796" t="str">
            <v>7865-25</v>
          </cell>
          <cell r="Y796">
            <v>142503544</v>
          </cell>
          <cell r="AC796">
            <v>45784</v>
          </cell>
          <cell r="AQ796" t="str">
            <v>PHME_30339-501</v>
          </cell>
        </row>
        <row r="797">
          <cell r="V797">
            <v>45769</v>
          </cell>
          <cell r="W797" t="str">
            <v>7865-25</v>
          </cell>
          <cell r="Y797">
            <v>142503544</v>
          </cell>
          <cell r="AC797">
            <v>45784</v>
          </cell>
          <cell r="AQ797" t="str">
            <v>PHME_30340-501</v>
          </cell>
        </row>
        <row r="798">
          <cell r="V798">
            <v>45769</v>
          </cell>
          <cell r="W798" t="str">
            <v>7866-25</v>
          </cell>
          <cell r="Y798">
            <v>142503645</v>
          </cell>
          <cell r="AC798">
            <v>45784</v>
          </cell>
          <cell r="AQ798" t="str">
            <v>PDTMC_27885-501</v>
          </cell>
        </row>
        <row r="799">
          <cell r="V799">
            <v>45769</v>
          </cell>
          <cell r="W799" t="str">
            <v>7866-25</v>
          </cell>
          <cell r="Y799">
            <v>142503645</v>
          </cell>
          <cell r="AC799">
            <v>45784</v>
          </cell>
          <cell r="AQ799" t="str">
            <v>PDTMC_27886-501</v>
          </cell>
        </row>
        <row r="800">
          <cell r="V800">
            <v>45769</v>
          </cell>
          <cell r="W800" t="str">
            <v>7866-25</v>
          </cell>
          <cell r="Y800">
            <v>142503645</v>
          </cell>
          <cell r="AC800">
            <v>45784</v>
          </cell>
          <cell r="AQ800" t="str">
            <v>PDTMC_27887-201</v>
          </cell>
        </row>
        <row r="801">
          <cell r="V801">
            <v>45769</v>
          </cell>
          <cell r="W801" t="str">
            <v>7866-25</v>
          </cell>
          <cell r="Y801">
            <v>142503645</v>
          </cell>
          <cell r="AC801">
            <v>45784</v>
          </cell>
          <cell r="AQ801" t="str">
            <v>PDTMC_27884-501</v>
          </cell>
        </row>
        <row r="802">
          <cell r="V802">
            <v>45769</v>
          </cell>
          <cell r="W802" t="str">
            <v>7866-25</v>
          </cell>
          <cell r="Y802">
            <v>142503645</v>
          </cell>
          <cell r="AC802">
            <v>45784</v>
          </cell>
          <cell r="AQ802" t="str">
            <v>PDTMC_30335-401</v>
          </cell>
        </row>
        <row r="803">
          <cell r="V803">
            <v>45769</v>
          </cell>
          <cell r="W803" t="str">
            <v>7866-25</v>
          </cell>
          <cell r="Y803">
            <v>142503646</v>
          </cell>
          <cell r="AC803">
            <v>45784</v>
          </cell>
          <cell r="AQ803" t="str">
            <v>PDTMC_30337-401</v>
          </cell>
        </row>
        <row r="804">
          <cell r="V804">
            <v>45769</v>
          </cell>
          <cell r="W804" t="str">
            <v>7867-25</v>
          </cell>
          <cell r="Y804">
            <v>242500758</v>
          </cell>
          <cell r="AC804">
            <v>45783</v>
          </cell>
          <cell r="AQ804" t="str">
            <v>EKSTEK_027881-2501</v>
          </cell>
        </row>
        <row r="805">
          <cell r="V805">
            <v>45769</v>
          </cell>
          <cell r="W805" t="str">
            <v>7868-25</v>
          </cell>
          <cell r="Y805">
            <v>242500757</v>
          </cell>
          <cell r="AC805">
            <v>45785</v>
          </cell>
          <cell r="AQ805" t="str">
            <v>PHME_030330-3501</v>
          </cell>
        </row>
        <row r="806">
          <cell r="V806">
            <v>45769</v>
          </cell>
          <cell r="W806" t="str">
            <v>7868-25</v>
          </cell>
          <cell r="Y806">
            <v>242500757</v>
          </cell>
          <cell r="AC806">
            <v>45785</v>
          </cell>
          <cell r="AQ806" t="str">
            <v>PHME_030331-3501</v>
          </cell>
        </row>
        <row r="807">
          <cell r="V807">
            <v>45769</v>
          </cell>
          <cell r="W807" t="str">
            <v>7868-25</v>
          </cell>
          <cell r="Y807">
            <v>242500757</v>
          </cell>
          <cell r="AC807">
            <v>45785</v>
          </cell>
          <cell r="AQ807" t="str">
            <v>PHME_35IC1-030331</v>
          </cell>
        </row>
        <row r="808">
          <cell r="V808">
            <v>45769</v>
          </cell>
          <cell r="W808" t="str">
            <v>7868-25</v>
          </cell>
          <cell r="Y808">
            <v>242500757</v>
          </cell>
          <cell r="AC808">
            <v>45785</v>
          </cell>
          <cell r="AQ808" t="str">
            <v>PHME_030332-3501</v>
          </cell>
        </row>
        <row r="809">
          <cell r="V809">
            <v>45769</v>
          </cell>
          <cell r="W809" t="str">
            <v>7868-25</v>
          </cell>
          <cell r="Y809">
            <v>242500757</v>
          </cell>
          <cell r="AC809">
            <v>45785</v>
          </cell>
          <cell r="AQ809" t="str">
            <v>PHME_35IC1-030332</v>
          </cell>
        </row>
        <row r="810">
          <cell r="V810">
            <v>45769</v>
          </cell>
          <cell r="W810" t="str">
            <v>7868-25</v>
          </cell>
          <cell r="Y810">
            <v>242500757</v>
          </cell>
          <cell r="AC810">
            <v>45785</v>
          </cell>
          <cell r="AQ810" t="str">
            <v>PHME_030333-3501</v>
          </cell>
        </row>
        <row r="811">
          <cell r="V811">
            <v>45769</v>
          </cell>
          <cell r="W811" t="str">
            <v>7869-25</v>
          </cell>
          <cell r="Y811">
            <v>242500775</v>
          </cell>
          <cell r="AC811">
            <v>45785</v>
          </cell>
          <cell r="AQ811" t="str">
            <v>PDTMC_030334-2501</v>
          </cell>
        </row>
        <row r="812">
          <cell r="V812">
            <v>45769</v>
          </cell>
          <cell r="W812" t="str">
            <v>7869-25</v>
          </cell>
          <cell r="Y812">
            <v>242500775</v>
          </cell>
          <cell r="AC812">
            <v>45785</v>
          </cell>
          <cell r="AQ812" t="str">
            <v>PDTMC_030336-2501</v>
          </cell>
        </row>
        <row r="813">
          <cell r="V813">
            <v>45769</v>
          </cell>
          <cell r="W813" t="str">
            <v>7870-25</v>
          </cell>
          <cell r="Y813">
            <v>142503437</v>
          </cell>
          <cell r="AC813">
            <v>45778</v>
          </cell>
          <cell r="AQ813" t="str">
            <v>PHME_15085-501</v>
          </cell>
        </row>
        <row r="814">
          <cell r="V814">
            <v>45769</v>
          </cell>
          <cell r="W814" t="str">
            <v>7871-25</v>
          </cell>
          <cell r="Y814">
            <v>142503438</v>
          </cell>
          <cell r="AC814">
            <v>45778</v>
          </cell>
          <cell r="AQ814" t="str">
            <v>PDTMC_27844-502</v>
          </cell>
        </row>
        <row r="815">
          <cell r="V815">
            <v>45769</v>
          </cell>
          <cell r="W815" t="str">
            <v>7872-25</v>
          </cell>
          <cell r="Y815">
            <v>142503288</v>
          </cell>
          <cell r="AC815">
            <v>45775</v>
          </cell>
          <cell r="AQ815" t="str">
            <v>PHME_30217-601</v>
          </cell>
        </row>
        <row r="816">
          <cell r="V816">
            <v>45769</v>
          </cell>
          <cell r="W816" t="str">
            <v>7872-25</v>
          </cell>
          <cell r="Y816">
            <v>142503288</v>
          </cell>
          <cell r="AC816">
            <v>45775</v>
          </cell>
          <cell r="AQ816" t="str">
            <v>PHME_INS-30217</v>
          </cell>
        </row>
        <row r="817">
          <cell r="V817">
            <v>45770</v>
          </cell>
          <cell r="W817" t="str">
            <v>7873-25</v>
          </cell>
          <cell r="Y817">
            <v>242500689</v>
          </cell>
          <cell r="AC817">
            <v>45777</v>
          </cell>
          <cell r="AQ817" t="str">
            <v>PHME_026118-2501 Backer</v>
          </cell>
        </row>
        <row r="818">
          <cell r="V818">
            <v>45770</v>
          </cell>
          <cell r="W818" t="str">
            <v>7874-25</v>
          </cell>
          <cell r="Y818">
            <v>142503875</v>
          </cell>
          <cell r="AC818">
            <v>45792</v>
          </cell>
          <cell r="AQ818" t="str">
            <v>COMPES_30341-601</v>
          </cell>
        </row>
        <row r="819">
          <cell r="V819">
            <v>45772</v>
          </cell>
          <cell r="W819" t="str">
            <v>7875-25</v>
          </cell>
          <cell r="Y819">
            <v>142503545</v>
          </cell>
          <cell r="AC819">
            <v>45785.577245370368</v>
          </cell>
          <cell r="AQ819" t="str">
            <v>PHME_27893-401</v>
          </cell>
        </row>
        <row r="820">
          <cell r="V820">
            <v>45772</v>
          </cell>
          <cell r="W820" t="str">
            <v>7875-25</v>
          </cell>
          <cell r="Y820">
            <v>142503545</v>
          </cell>
          <cell r="AC820">
            <v>45785.577245370368</v>
          </cell>
          <cell r="AQ820" t="str">
            <v>PHME_INS-27893</v>
          </cell>
        </row>
        <row r="821">
          <cell r="V821">
            <v>45772</v>
          </cell>
          <cell r="W821" t="str">
            <v>7876-25</v>
          </cell>
          <cell r="Y821">
            <v>142503648</v>
          </cell>
          <cell r="AC821">
            <v>45785.468912037039</v>
          </cell>
          <cell r="AQ821" t="str">
            <v>PDTMC_27894-501</v>
          </cell>
        </row>
        <row r="822">
          <cell r="V822">
            <v>45772</v>
          </cell>
          <cell r="W822" t="str">
            <v>7877-25</v>
          </cell>
          <cell r="Y822">
            <v>142503659</v>
          </cell>
          <cell r="AC822">
            <v>45785.570763888885</v>
          </cell>
          <cell r="AQ822" t="str">
            <v>COMES_05417-502</v>
          </cell>
        </row>
        <row r="823">
          <cell r="V823">
            <v>45772</v>
          </cell>
          <cell r="W823" t="str">
            <v>7878-25</v>
          </cell>
          <cell r="Y823">
            <v>142503663</v>
          </cell>
          <cell r="AC823">
            <v>45786.260405092595</v>
          </cell>
          <cell r="AQ823" t="str">
            <v>COMPES_BOL-6-1-C</v>
          </cell>
        </row>
        <row r="824">
          <cell r="V824">
            <v>45772</v>
          </cell>
          <cell r="W824" t="str">
            <v>7879-25</v>
          </cell>
          <cell r="Y824">
            <v>142503649</v>
          </cell>
          <cell r="AC824">
            <v>45785.580451388887</v>
          </cell>
          <cell r="AQ824" t="str">
            <v>PDTMC_27461-602</v>
          </cell>
        </row>
        <row r="825">
          <cell r="V825">
            <v>45772</v>
          </cell>
          <cell r="W825" t="str">
            <v>7879-25</v>
          </cell>
          <cell r="Y825">
            <v>142503649</v>
          </cell>
          <cell r="AC825">
            <v>45785.580451388887</v>
          </cell>
          <cell r="AQ825" t="str">
            <v>PDTMC_05019-406</v>
          </cell>
        </row>
        <row r="826">
          <cell r="V826">
            <v>45772</v>
          </cell>
          <cell r="W826" t="str">
            <v>7880-25</v>
          </cell>
          <cell r="Y826">
            <v>142503632</v>
          </cell>
          <cell r="AC826">
            <v>45789</v>
          </cell>
          <cell r="AQ826" t="str">
            <v>PHME_27895-601</v>
          </cell>
        </row>
        <row r="827">
          <cell r="V827">
            <v>45772</v>
          </cell>
          <cell r="W827" t="str">
            <v>7881-25</v>
          </cell>
          <cell r="Y827">
            <v>242501332</v>
          </cell>
          <cell r="AC827">
            <v>45838</v>
          </cell>
          <cell r="AQ827" t="str">
            <v>COMES_024216-3503</v>
          </cell>
        </row>
        <row r="828">
          <cell r="V828">
            <v>45772</v>
          </cell>
          <cell r="W828" t="str">
            <v>7882-25</v>
          </cell>
          <cell r="Y828">
            <v>242500761</v>
          </cell>
          <cell r="AC828">
            <v>45783</v>
          </cell>
          <cell r="AQ828" t="str">
            <v>PHME_029969-3502</v>
          </cell>
        </row>
        <row r="829">
          <cell r="V829">
            <v>45772</v>
          </cell>
          <cell r="W829" t="str">
            <v>7883-25</v>
          </cell>
          <cell r="Y829">
            <v>242500824</v>
          </cell>
          <cell r="AC829">
            <v>45790</v>
          </cell>
          <cell r="AQ829" t="str">
            <v>COMPES_029986-3502</v>
          </cell>
        </row>
        <row r="830">
          <cell r="V830">
            <v>45772</v>
          </cell>
          <cell r="W830" t="str">
            <v>7884-25</v>
          </cell>
          <cell r="Y830">
            <v>242500806</v>
          </cell>
          <cell r="AC830">
            <v>45789</v>
          </cell>
          <cell r="AQ830" t="str">
            <v>PDTMC_051138-3502</v>
          </cell>
        </row>
        <row r="831">
          <cell r="V831">
            <v>45772</v>
          </cell>
          <cell r="W831" t="str">
            <v>7884-25</v>
          </cell>
          <cell r="Y831">
            <v>242500806</v>
          </cell>
          <cell r="AC831">
            <v>45789</v>
          </cell>
          <cell r="AQ831" t="str">
            <v>PDTMC_051139-2502</v>
          </cell>
        </row>
        <row r="832">
          <cell r="V832">
            <v>45772</v>
          </cell>
          <cell r="W832" t="str">
            <v>7884-25</v>
          </cell>
          <cell r="Y832">
            <v>242500806</v>
          </cell>
          <cell r="AC832">
            <v>45789</v>
          </cell>
          <cell r="AQ832" t="str">
            <v>PDTMC_051140-2502</v>
          </cell>
        </row>
        <row r="833">
          <cell r="V833">
            <v>45776</v>
          </cell>
          <cell r="W833" t="str">
            <v>7885-25</v>
          </cell>
          <cell r="Y833">
            <v>242500808</v>
          </cell>
          <cell r="AC833">
            <v>45792</v>
          </cell>
          <cell r="AQ833" t="str">
            <v>PHME_027047-3501</v>
          </cell>
        </row>
        <row r="834">
          <cell r="V834">
            <v>45776</v>
          </cell>
          <cell r="W834" t="str">
            <v>7885-25</v>
          </cell>
          <cell r="Y834">
            <v>242500808</v>
          </cell>
          <cell r="AC834">
            <v>45792</v>
          </cell>
          <cell r="AQ834" t="str">
            <v>PHME_35IC1-27047</v>
          </cell>
        </row>
        <row r="835">
          <cell r="V835">
            <v>45776</v>
          </cell>
          <cell r="W835" t="str">
            <v>7885-25</v>
          </cell>
          <cell r="Y835">
            <v>242500808</v>
          </cell>
          <cell r="AC835">
            <v>45792</v>
          </cell>
          <cell r="AQ835" t="str">
            <v>PHME_027048-2501</v>
          </cell>
        </row>
        <row r="836">
          <cell r="V836">
            <v>45776</v>
          </cell>
          <cell r="W836" t="str">
            <v>7885-25</v>
          </cell>
          <cell r="Y836">
            <v>242500808</v>
          </cell>
          <cell r="AC836">
            <v>45792</v>
          </cell>
          <cell r="AQ836" t="str">
            <v>PHME_35IC1-027048</v>
          </cell>
        </row>
        <row r="837">
          <cell r="V837">
            <v>45777</v>
          </cell>
          <cell r="W837" t="str">
            <v>7886-25</v>
          </cell>
          <cell r="Y837">
            <v>142503734</v>
          </cell>
          <cell r="AC837">
            <v>45786</v>
          </cell>
          <cell r="AQ837" t="str">
            <v>PDTMC_INS-27895</v>
          </cell>
        </row>
        <row r="838">
          <cell r="V838">
            <v>45777</v>
          </cell>
          <cell r="W838" t="str">
            <v>7887-25</v>
          </cell>
          <cell r="Y838">
            <v>142503630</v>
          </cell>
          <cell r="AC838">
            <v>45785.534108796295</v>
          </cell>
          <cell r="AQ838" t="str">
            <v>PHME_05416-602</v>
          </cell>
        </row>
        <row r="839">
          <cell r="V839">
            <v>45796</v>
          </cell>
          <cell r="W839" t="str">
            <v>7888-25</v>
          </cell>
          <cell r="Y839"/>
          <cell r="AC839"/>
          <cell r="AQ839" t="str">
            <v>PDTMC_007217-2501</v>
          </cell>
        </row>
        <row r="840">
          <cell r="V840">
            <v>45796</v>
          </cell>
          <cell r="W840" t="str">
            <v>7888-25</v>
          </cell>
          <cell r="Y840">
            <v>242501094</v>
          </cell>
          <cell r="AC840">
            <v>45811</v>
          </cell>
          <cell r="AQ840" t="str">
            <v>PDTMC_007218-3501</v>
          </cell>
        </row>
        <row r="841">
          <cell r="V841">
            <v>45796</v>
          </cell>
          <cell r="W841" t="str">
            <v>7888-25</v>
          </cell>
          <cell r="Y841">
            <v>242501094</v>
          </cell>
          <cell r="AC841">
            <v>45811</v>
          </cell>
          <cell r="AQ841" t="str">
            <v>PDTMC_007219-3501</v>
          </cell>
        </row>
        <row r="842">
          <cell r="V842">
            <v>45796</v>
          </cell>
          <cell r="W842" t="str">
            <v>7888-25</v>
          </cell>
          <cell r="Y842"/>
          <cell r="AC842"/>
          <cell r="AQ842" t="str">
            <v>PDTMC_007220-2501</v>
          </cell>
        </row>
        <row r="843">
          <cell r="V843">
            <v>45796</v>
          </cell>
          <cell r="W843" t="str">
            <v>7888-25</v>
          </cell>
          <cell r="Y843"/>
          <cell r="AC843"/>
          <cell r="AQ843" t="str">
            <v>PDTMC_007221-2501</v>
          </cell>
        </row>
        <row r="844">
          <cell r="V844">
            <v>45778</v>
          </cell>
          <cell r="W844" t="str">
            <v>7889-25</v>
          </cell>
          <cell r="Y844">
            <v>242500825</v>
          </cell>
          <cell r="AC844">
            <v>45788</v>
          </cell>
          <cell r="AQ844" t="str">
            <v>PDTMC_028953-2501</v>
          </cell>
        </row>
        <row r="845">
          <cell r="V845">
            <v>45778</v>
          </cell>
          <cell r="W845" t="str">
            <v>7890-25</v>
          </cell>
          <cell r="Y845">
            <v>242500921</v>
          </cell>
          <cell r="AC845">
            <v>45798</v>
          </cell>
          <cell r="AQ845" t="str">
            <v>COMPES_051117-3520</v>
          </cell>
        </row>
        <row r="846">
          <cell r="V846">
            <v>45778</v>
          </cell>
          <cell r="W846" t="str">
            <v>7890-25</v>
          </cell>
          <cell r="Y846">
            <v>242500921</v>
          </cell>
          <cell r="AC846">
            <v>45798</v>
          </cell>
          <cell r="AQ846" t="str">
            <v>COMPES_051117-3521</v>
          </cell>
        </row>
        <row r="847">
          <cell r="V847">
            <v>45778</v>
          </cell>
          <cell r="W847" t="str">
            <v>7891-25</v>
          </cell>
          <cell r="Y847">
            <v>242500877</v>
          </cell>
          <cell r="AC847">
            <v>45797</v>
          </cell>
          <cell r="AQ847" t="str">
            <v>PDTMC_051118-3533</v>
          </cell>
        </row>
        <row r="848">
          <cell r="V848">
            <v>45778</v>
          </cell>
          <cell r="W848" t="str">
            <v>7891-25</v>
          </cell>
          <cell r="Y848">
            <v>242500877</v>
          </cell>
          <cell r="AC848">
            <v>45797</v>
          </cell>
          <cell r="AQ848" t="str">
            <v>PDTMC_051118-3534</v>
          </cell>
        </row>
        <row r="849">
          <cell r="V849">
            <v>45778</v>
          </cell>
          <cell r="W849" t="str">
            <v>7892-25</v>
          </cell>
          <cell r="Y849">
            <v>242500932</v>
          </cell>
          <cell r="AC849">
            <v>45804</v>
          </cell>
          <cell r="AQ849" t="str">
            <v>PDTMC_051141-2503</v>
          </cell>
        </row>
        <row r="850">
          <cell r="V850">
            <v>45779</v>
          </cell>
          <cell r="W850" t="str">
            <v>7893-25</v>
          </cell>
          <cell r="Y850">
            <v>242500921</v>
          </cell>
          <cell r="AC850">
            <v>45798</v>
          </cell>
          <cell r="AQ850" t="str">
            <v>COMPES_030286-3502</v>
          </cell>
        </row>
        <row r="851">
          <cell r="V851">
            <v>45779</v>
          </cell>
          <cell r="W851" t="str">
            <v>7893-25</v>
          </cell>
          <cell r="Y851">
            <v>242500921</v>
          </cell>
          <cell r="AC851">
            <v>45798</v>
          </cell>
          <cell r="AQ851" t="str">
            <v>COMPES_030287-3502</v>
          </cell>
        </row>
        <row r="852">
          <cell r="V852">
            <v>45779</v>
          </cell>
          <cell r="W852" t="str">
            <v>7894-25</v>
          </cell>
          <cell r="Y852">
            <v>142503921</v>
          </cell>
          <cell r="AC852">
            <v>45797.70925925926</v>
          </cell>
          <cell r="AQ852" t="str">
            <v>PDTMC_07208-606</v>
          </cell>
        </row>
        <row r="853">
          <cell r="V853">
            <v>45779</v>
          </cell>
          <cell r="W853" t="str">
            <v>7894-25</v>
          </cell>
          <cell r="Y853">
            <v>142503921</v>
          </cell>
          <cell r="AC853">
            <v>45797.70925925926</v>
          </cell>
          <cell r="AQ853" t="str">
            <v>PDTMC_05411-503</v>
          </cell>
        </row>
        <row r="854">
          <cell r="V854">
            <v>45779</v>
          </cell>
          <cell r="W854" t="str">
            <v>7894-25</v>
          </cell>
          <cell r="Y854">
            <v>142504012</v>
          </cell>
          <cell r="AC854">
            <v>45797.415381944447</v>
          </cell>
          <cell r="AQ854" t="str">
            <v>PDTMC_05075-501</v>
          </cell>
        </row>
        <row r="855">
          <cell r="V855">
            <v>45779</v>
          </cell>
          <cell r="W855" t="str">
            <v>7895-25</v>
          </cell>
          <cell r="Y855">
            <v>142503751</v>
          </cell>
          <cell r="AC855">
            <v>45789</v>
          </cell>
          <cell r="AQ855" t="str">
            <v>PHME_13035-214</v>
          </cell>
        </row>
        <row r="856">
          <cell r="V856">
            <v>45779</v>
          </cell>
          <cell r="W856" t="str">
            <v>7896-25</v>
          </cell>
          <cell r="Y856">
            <v>142503870</v>
          </cell>
          <cell r="AC856">
            <v>45796</v>
          </cell>
          <cell r="AQ856" t="str">
            <v>JIANGSU_15807-203</v>
          </cell>
        </row>
        <row r="857">
          <cell r="V857">
            <v>45779</v>
          </cell>
          <cell r="W857" t="str">
            <v>7897-25</v>
          </cell>
          <cell r="Y857">
            <v>142504161</v>
          </cell>
          <cell r="AC857">
            <v>45800.350046296298</v>
          </cell>
          <cell r="AQ857" t="str">
            <v>PDTMC_30357-401</v>
          </cell>
        </row>
        <row r="858">
          <cell r="V858">
            <v>45779</v>
          </cell>
          <cell r="W858" t="str">
            <v>7897-25</v>
          </cell>
          <cell r="Y858">
            <v>142504161</v>
          </cell>
          <cell r="AC858">
            <v>45800.350046296298</v>
          </cell>
          <cell r="AQ858" t="str">
            <v>PDTMC_30358-401</v>
          </cell>
        </row>
        <row r="859">
          <cell r="V859">
            <v>45779</v>
          </cell>
          <cell r="W859" t="str">
            <v>7897-25</v>
          </cell>
          <cell r="Y859">
            <v>142504666</v>
          </cell>
          <cell r="AC859">
            <v>45817</v>
          </cell>
          <cell r="AQ859" t="str">
            <v>PDTMC_INS-30358</v>
          </cell>
        </row>
        <row r="860">
          <cell r="V860">
            <v>45779</v>
          </cell>
          <cell r="W860" t="str">
            <v>7897-25</v>
          </cell>
          <cell r="Y860">
            <v>142504161</v>
          </cell>
          <cell r="AC860">
            <v>45800.350046296298</v>
          </cell>
          <cell r="AQ860" t="str">
            <v>PDTMC_30359-401</v>
          </cell>
        </row>
        <row r="861">
          <cell r="V861">
            <v>45779</v>
          </cell>
          <cell r="W861" t="str">
            <v>7898-25</v>
          </cell>
          <cell r="Y861">
            <v>142504163</v>
          </cell>
          <cell r="AC861">
            <v>45800.354178240741</v>
          </cell>
          <cell r="AQ861" t="str">
            <v>PDTMC_30360-501</v>
          </cell>
        </row>
        <row r="862">
          <cell r="V862">
            <v>45779</v>
          </cell>
          <cell r="W862" t="str">
            <v>7898-25</v>
          </cell>
          <cell r="Y862">
            <v>142504163</v>
          </cell>
          <cell r="AC862">
            <v>45800.354178240741</v>
          </cell>
          <cell r="AQ862" t="str">
            <v>PDTMC_30361-401</v>
          </cell>
        </row>
        <row r="863">
          <cell r="V863">
            <v>45779</v>
          </cell>
          <cell r="W863" t="str">
            <v>7898-25</v>
          </cell>
          <cell r="Y863">
            <v>142504163</v>
          </cell>
          <cell r="AC863">
            <v>45800.354178240741</v>
          </cell>
          <cell r="AQ863" t="str">
            <v>PDTMC_30362-501</v>
          </cell>
        </row>
        <row r="864">
          <cell r="V864">
            <v>45779</v>
          </cell>
          <cell r="W864" t="str">
            <v>7898-25</v>
          </cell>
          <cell r="Y864">
            <v>142504163</v>
          </cell>
          <cell r="AC864">
            <v>45800.354178240741</v>
          </cell>
          <cell r="AQ864" t="str">
            <v>PDTMC_30363-401</v>
          </cell>
        </row>
        <row r="865">
          <cell r="V865">
            <v>45779</v>
          </cell>
          <cell r="W865" t="str">
            <v>7899-25</v>
          </cell>
          <cell r="Y865">
            <v>142503820</v>
          </cell>
          <cell r="AC865">
            <v>45790</v>
          </cell>
          <cell r="AQ865" t="str">
            <v>EKSTEK_27904-401</v>
          </cell>
        </row>
        <row r="866">
          <cell r="V866">
            <v>45779</v>
          </cell>
          <cell r="W866" t="str">
            <v>7899-25</v>
          </cell>
          <cell r="Y866">
            <v>142503820</v>
          </cell>
          <cell r="AC866">
            <v>45790</v>
          </cell>
          <cell r="AQ866" t="str">
            <v>EKSTEK_27905-401</v>
          </cell>
        </row>
        <row r="867">
          <cell r="V867">
            <v>45782</v>
          </cell>
          <cell r="W867" t="str">
            <v>7900-25</v>
          </cell>
          <cell r="Y867">
            <v>242501044</v>
          </cell>
          <cell r="AC867">
            <v>45805</v>
          </cell>
          <cell r="AQ867" t="str">
            <v>PDTMC_051143-3501</v>
          </cell>
        </row>
        <row r="868">
          <cell r="V868">
            <v>45782</v>
          </cell>
          <cell r="W868" t="str">
            <v>7901-25</v>
          </cell>
          <cell r="Y868">
            <v>142503870</v>
          </cell>
          <cell r="AC868">
            <v>45796</v>
          </cell>
          <cell r="AQ868" t="str">
            <v>JIANGSU_10429-401</v>
          </cell>
        </row>
        <row r="869">
          <cell r="V869">
            <v>45782</v>
          </cell>
          <cell r="W869" t="str">
            <v>7902-25</v>
          </cell>
          <cell r="Y869">
            <v>142504101</v>
          </cell>
          <cell r="AC869">
            <v>45799</v>
          </cell>
          <cell r="AQ869" t="str">
            <v>PDTMC_13785-205</v>
          </cell>
        </row>
        <row r="870">
          <cell r="V870">
            <v>45782</v>
          </cell>
          <cell r="W870" t="str">
            <v>7903-25</v>
          </cell>
          <cell r="Y870">
            <v>142503873</v>
          </cell>
          <cell r="AC870">
            <v>45791</v>
          </cell>
          <cell r="AQ870" t="str">
            <v>EKSTEK_13794-523</v>
          </cell>
        </row>
        <row r="871">
          <cell r="V871">
            <v>45782</v>
          </cell>
          <cell r="W871" t="str">
            <v>7904-25</v>
          </cell>
          <cell r="Y871">
            <v>142504009</v>
          </cell>
          <cell r="AC871">
            <v>45797.258483796293</v>
          </cell>
          <cell r="AQ871" t="str">
            <v>COMES_16090-405</v>
          </cell>
        </row>
        <row r="872">
          <cell r="V872">
            <v>45783</v>
          </cell>
          <cell r="W872" t="str">
            <v>7905-25</v>
          </cell>
          <cell r="Y872">
            <v>142503821</v>
          </cell>
          <cell r="AC872">
            <v>45790</v>
          </cell>
          <cell r="AQ872" t="str">
            <v>EKSTEK_27908-401</v>
          </cell>
        </row>
        <row r="873">
          <cell r="V873">
            <v>45783</v>
          </cell>
          <cell r="W873" t="str">
            <v>7906-25</v>
          </cell>
          <cell r="Y873">
            <v>142504166</v>
          </cell>
          <cell r="AC873">
            <v>45800.35224537037</v>
          </cell>
          <cell r="AQ873" t="str">
            <v>PDTMC_27906-501</v>
          </cell>
        </row>
        <row r="874">
          <cell r="V874">
            <v>45783</v>
          </cell>
          <cell r="W874" t="str">
            <v>7906-25</v>
          </cell>
          <cell r="Y874">
            <v>142504166</v>
          </cell>
          <cell r="AC874">
            <v>45800.35224537037</v>
          </cell>
          <cell r="AQ874" t="str">
            <v>PDTMC_27907-401</v>
          </cell>
        </row>
        <row r="875">
          <cell r="V875">
            <v>45783</v>
          </cell>
          <cell r="W875" t="str">
            <v>7907-25</v>
          </cell>
          <cell r="Y875">
            <v>142504671</v>
          </cell>
          <cell r="AC875">
            <v>45818.393159722225</v>
          </cell>
          <cell r="AQ875" t="str">
            <v>COMPES_51117-601</v>
          </cell>
        </row>
        <row r="876">
          <cell r="V876">
            <v>45783</v>
          </cell>
          <cell r="W876" t="str">
            <v>7907-25</v>
          </cell>
          <cell r="Y876">
            <v>142504671</v>
          </cell>
          <cell r="AC876">
            <v>45818.393159722225</v>
          </cell>
          <cell r="AQ876" t="str">
            <v>COMPES_INS-51117</v>
          </cell>
        </row>
        <row r="877">
          <cell r="V877">
            <v>45784</v>
          </cell>
          <cell r="W877" t="str">
            <v>7908-25</v>
          </cell>
          <cell r="Y877">
            <v>142504058</v>
          </cell>
          <cell r="AC877">
            <v>45797.707280092596</v>
          </cell>
          <cell r="AQ877" t="str">
            <v>PHME_06257-601</v>
          </cell>
        </row>
        <row r="878">
          <cell r="V878">
            <v>45785</v>
          </cell>
          <cell r="W878" t="str">
            <v>7909-25</v>
          </cell>
          <cell r="Y878">
            <v>142504008</v>
          </cell>
          <cell r="AC878">
            <v>45799</v>
          </cell>
          <cell r="AQ878" t="str">
            <v>EKSTEK_27897-401</v>
          </cell>
        </row>
        <row r="879">
          <cell r="V879">
            <v>45785</v>
          </cell>
          <cell r="W879" t="str">
            <v>7909-25</v>
          </cell>
          <cell r="Y879">
            <v>142504008</v>
          </cell>
          <cell r="AC879">
            <v>45799</v>
          </cell>
          <cell r="AQ879" t="str">
            <v>EKSTEK_27901-501</v>
          </cell>
        </row>
        <row r="880">
          <cell r="V880">
            <v>45785</v>
          </cell>
          <cell r="W880" t="str">
            <v>7909-25</v>
          </cell>
          <cell r="Y880">
            <v>142504400</v>
          </cell>
          <cell r="AC880">
            <v>45810</v>
          </cell>
          <cell r="AQ880" t="str">
            <v>EKSTEK_30355-501</v>
          </cell>
        </row>
        <row r="881">
          <cell r="V881">
            <v>45786</v>
          </cell>
          <cell r="W881" t="str">
            <v>7910-25</v>
          </cell>
          <cell r="Y881">
            <v>142504168</v>
          </cell>
          <cell r="AC881">
            <v>45800.351770833331</v>
          </cell>
          <cell r="AQ881" t="str">
            <v>PDTMC_05067-505</v>
          </cell>
        </row>
        <row r="882">
          <cell r="V882">
            <v>45786</v>
          </cell>
          <cell r="W882" t="str">
            <v>7910-25</v>
          </cell>
          <cell r="Y882">
            <v>142504168</v>
          </cell>
          <cell r="AC882">
            <v>45800.351770833331</v>
          </cell>
          <cell r="AQ882" t="str">
            <v>PDTMC_05242-402</v>
          </cell>
        </row>
        <row r="883">
          <cell r="V883">
            <v>45786</v>
          </cell>
          <cell r="W883" t="str">
            <v>7911-25</v>
          </cell>
          <cell r="Y883">
            <v>142504674</v>
          </cell>
          <cell r="AC883">
            <v>45818.379282407404</v>
          </cell>
          <cell r="AQ883" t="str">
            <v>COMPES_05073-505</v>
          </cell>
        </row>
        <row r="884">
          <cell r="V884">
            <v>45786</v>
          </cell>
          <cell r="W884" t="str">
            <v>7912-25</v>
          </cell>
          <cell r="Y884">
            <v>142504367</v>
          </cell>
          <cell r="AC884">
            <v>45810</v>
          </cell>
          <cell r="AQ884" t="str">
            <v>PHME_06178-203</v>
          </cell>
        </row>
        <row r="885">
          <cell r="V885">
            <v>45786</v>
          </cell>
          <cell r="W885" t="str">
            <v>7913-25</v>
          </cell>
          <cell r="Y885">
            <v>142504008</v>
          </cell>
          <cell r="AC885">
            <v>45799</v>
          </cell>
          <cell r="AQ885" t="str">
            <v>EKSTEK_10016-401</v>
          </cell>
        </row>
        <row r="886">
          <cell r="V886">
            <v>45786</v>
          </cell>
          <cell r="W886" t="str">
            <v>7914-25</v>
          </cell>
          <cell r="Y886">
            <v>242501517</v>
          </cell>
          <cell r="AC886">
            <v>45849</v>
          </cell>
          <cell r="AQ886" t="str">
            <v>PHME_030308-3501</v>
          </cell>
        </row>
        <row r="887">
          <cell r="V887">
            <v>45786</v>
          </cell>
          <cell r="W887" t="str">
            <v>7915-25</v>
          </cell>
          <cell r="Y887">
            <v>142504008</v>
          </cell>
          <cell r="AC887">
            <v>45799</v>
          </cell>
          <cell r="AQ887" t="str">
            <v>EKSTEK_27909-401</v>
          </cell>
        </row>
        <row r="888">
          <cell r="V888">
            <v>45821</v>
          </cell>
          <cell r="W888" t="str">
            <v>7916-25</v>
          </cell>
          <cell r="Y888">
            <v>142505175</v>
          </cell>
          <cell r="AC888">
            <v>45838</v>
          </cell>
          <cell r="AQ888" t="str">
            <v>PDTMC_30364-601</v>
          </cell>
        </row>
        <row r="889">
          <cell r="V889">
            <v>45821</v>
          </cell>
          <cell r="W889" t="str">
            <v>7916-25</v>
          </cell>
          <cell r="Y889">
            <v>142505175</v>
          </cell>
          <cell r="AC889">
            <v>45838</v>
          </cell>
          <cell r="AQ889" t="str">
            <v>PDTMC_30365-601</v>
          </cell>
        </row>
        <row r="890">
          <cell r="V890">
            <v>45821</v>
          </cell>
          <cell r="W890" t="str">
            <v>7917-25</v>
          </cell>
          <cell r="Y890">
            <v>142505814</v>
          </cell>
          <cell r="AC890">
            <v>45862.54886574074</v>
          </cell>
          <cell r="AQ890" t="str">
            <v>COMPES_30366-601</v>
          </cell>
        </row>
        <row r="891">
          <cell r="V891">
            <v>45791</v>
          </cell>
          <cell r="W891" t="str">
            <v>7918-25</v>
          </cell>
          <cell r="Y891">
            <v>142504194</v>
          </cell>
          <cell r="AC891">
            <v>45803.727997685186</v>
          </cell>
          <cell r="AQ891" t="str">
            <v>ALMAX_05422-602</v>
          </cell>
        </row>
        <row r="892">
          <cell r="V892">
            <v>45791</v>
          </cell>
          <cell r="W892" t="str">
            <v>7919-25</v>
          </cell>
          <cell r="Y892">
            <v>142504160</v>
          </cell>
          <cell r="AC892">
            <v>45800.399502314816</v>
          </cell>
          <cell r="AQ892" t="str">
            <v>EKSTEK_09067-401</v>
          </cell>
        </row>
        <row r="893">
          <cell r="V893">
            <v>45791</v>
          </cell>
          <cell r="W893" t="str">
            <v>7920-25</v>
          </cell>
          <cell r="Y893">
            <v>142504196</v>
          </cell>
          <cell r="AC893">
            <v>45800.655023148145</v>
          </cell>
          <cell r="AQ893" t="str">
            <v>JIANGSU_12158-503</v>
          </cell>
        </row>
        <row r="894">
          <cell r="V894">
            <v>45791</v>
          </cell>
          <cell r="W894" t="str">
            <v>7921-25</v>
          </cell>
          <cell r="Y894">
            <v>142504399</v>
          </cell>
          <cell r="AC894">
            <v>45810</v>
          </cell>
          <cell r="AQ894" t="str">
            <v>PDTMC_15176-207</v>
          </cell>
        </row>
        <row r="895">
          <cell r="V895">
            <v>45791</v>
          </cell>
          <cell r="W895" t="str">
            <v>7922-25</v>
          </cell>
          <cell r="Y895">
            <v>142504667</v>
          </cell>
          <cell r="AC895">
            <v>45817</v>
          </cell>
          <cell r="AQ895" t="str">
            <v>PDTMC_30143-402</v>
          </cell>
        </row>
        <row r="896">
          <cell r="V896">
            <v>45791</v>
          </cell>
          <cell r="W896" t="str">
            <v>7923-25</v>
          </cell>
          <cell r="Y896">
            <v>142504212</v>
          </cell>
          <cell r="AC896">
            <v>45803.346782407411</v>
          </cell>
          <cell r="AQ896" t="str">
            <v>PDTMC_30369-501</v>
          </cell>
        </row>
        <row r="897">
          <cell r="V897">
            <v>45791</v>
          </cell>
          <cell r="W897" t="str">
            <v>7923-25</v>
          </cell>
          <cell r="Y897">
            <v>142504212</v>
          </cell>
          <cell r="AC897">
            <v>45803.346782407411</v>
          </cell>
          <cell r="AQ897" t="str">
            <v>PDTMC_30370-501</v>
          </cell>
        </row>
        <row r="898">
          <cell r="V898">
            <v>45791</v>
          </cell>
          <cell r="W898" t="str">
            <v>7923-25</v>
          </cell>
          <cell r="Y898">
            <v>142504212</v>
          </cell>
          <cell r="AC898">
            <v>45803.346782407411</v>
          </cell>
          <cell r="AQ898" t="str">
            <v>PDTMC_30372-401</v>
          </cell>
        </row>
        <row r="899">
          <cell r="V899">
            <v>45791</v>
          </cell>
          <cell r="W899" t="str">
            <v>7923-25</v>
          </cell>
          <cell r="Y899">
            <v>142504294</v>
          </cell>
          <cell r="AC899">
            <v>45805.362303240741</v>
          </cell>
          <cell r="AQ899" t="str">
            <v>PDTMC_30373-501</v>
          </cell>
        </row>
        <row r="900">
          <cell r="V900">
            <v>45791</v>
          </cell>
          <cell r="W900" t="str">
            <v>7924-25</v>
          </cell>
          <cell r="Y900">
            <v>142504208</v>
          </cell>
          <cell r="AC900">
            <v>45803.345439814817</v>
          </cell>
          <cell r="AQ900" t="str">
            <v>EKSTEK_30367-501</v>
          </cell>
        </row>
        <row r="901">
          <cell r="V901">
            <v>45791</v>
          </cell>
          <cell r="W901" t="str">
            <v>7924-25</v>
          </cell>
          <cell r="Y901">
            <v>142504208</v>
          </cell>
          <cell r="AC901">
            <v>45803.345439814817</v>
          </cell>
          <cell r="AQ901" t="str">
            <v>EKSTEK_30368-501</v>
          </cell>
        </row>
        <row r="902">
          <cell r="V902">
            <v>45791</v>
          </cell>
          <cell r="W902" t="str">
            <v>7924-25</v>
          </cell>
          <cell r="Y902">
            <v>142504208</v>
          </cell>
          <cell r="AC902">
            <v>45803.345439814817</v>
          </cell>
          <cell r="AQ902" t="str">
            <v>EKSTEK_30371-501</v>
          </cell>
        </row>
        <row r="903">
          <cell r="V903">
            <v>45791</v>
          </cell>
          <cell r="W903" t="str">
            <v>7925-25</v>
          </cell>
          <cell r="Y903">
            <v>142504210</v>
          </cell>
          <cell r="AC903">
            <v>45803.344733796293</v>
          </cell>
          <cell r="AQ903" t="str">
            <v>EKSTEK_13212-234</v>
          </cell>
        </row>
        <row r="904">
          <cell r="V904">
            <v>45791</v>
          </cell>
          <cell r="W904" t="str">
            <v>7925-25</v>
          </cell>
          <cell r="Y904">
            <v>142504210</v>
          </cell>
          <cell r="AC904">
            <v>45803.344733796293</v>
          </cell>
          <cell r="AQ904" t="str">
            <v>EKSTEK_13212-235</v>
          </cell>
        </row>
        <row r="905">
          <cell r="V905">
            <v>45791</v>
          </cell>
          <cell r="W905" t="str">
            <v>7925-25</v>
          </cell>
          <cell r="Y905">
            <v>142504210</v>
          </cell>
          <cell r="AC905">
            <v>45803.344733796293</v>
          </cell>
          <cell r="AQ905" t="str">
            <v>EKSTEK_17928-537</v>
          </cell>
        </row>
        <row r="906">
          <cell r="V906">
            <v>45791</v>
          </cell>
          <cell r="W906" t="str">
            <v>7925-25</v>
          </cell>
          <cell r="Y906">
            <v>142504686</v>
          </cell>
          <cell r="AC906">
            <v>45821</v>
          </cell>
          <cell r="AQ906" t="str">
            <v>EKSTEK_29780-522</v>
          </cell>
        </row>
        <row r="907">
          <cell r="V907">
            <v>45791</v>
          </cell>
          <cell r="W907" t="str">
            <v>7926-25</v>
          </cell>
          <cell r="Y907">
            <v>142505045</v>
          </cell>
          <cell r="AC907">
            <v>45833</v>
          </cell>
          <cell r="AQ907" t="str">
            <v>PHME_29780-521</v>
          </cell>
        </row>
        <row r="908">
          <cell r="V908">
            <v>45794</v>
          </cell>
          <cell r="W908" t="str">
            <v>7927-25</v>
          </cell>
          <cell r="Y908">
            <v>242501098</v>
          </cell>
          <cell r="AC908">
            <v>45810</v>
          </cell>
          <cell r="AQ908" t="str">
            <v>EKSTEK_016748-2502</v>
          </cell>
        </row>
        <row r="909">
          <cell r="V909">
            <v>45794</v>
          </cell>
          <cell r="W909" t="str">
            <v>7927-25</v>
          </cell>
          <cell r="Y909">
            <v>242501098</v>
          </cell>
          <cell r="AC909">
            <v>45810</v>
          </cell>
          <cell r="AQ909" t="str">
            <v>EKSTEK_022194-2502</v>
          </cell>
        </row>
        <row r="910">
          <cell r="V910">
            <v>45794</v>
          </cell>
          <cell r="W910" t="str">
            <v>7928-25</v>
          </cell>
          <cell r="Y910">
            <v>242501092</v>
          </cell>
          <cell r="AC910">
            <v>45811</v>
          </cell>
          <cell r="AQ910" t="str">
            <v>ALMAX_029987-3502</v>
          </cell>
        </row>
        <row r="911">
          <cell r="V911">
            <v>45794</v>
          </cell>
          <cell r="W911" t="str">
            <v>7929-25</v>
          </cell>
          <cell r="Y911">
            <v>242501093</v>
          </cell>
          <cell r="AC911">
            <v>45810</v>
          </cell>
          <cell r="AQ911" t="str">
            <v>COMPES_030124-3501</v>
          </cell>
        </row>
        <row r="912">
          <cell r="V912">
            <v>45794</v>
          </cell>
          <cell r="W912" t="str">
            <v>7930-25</v>
          </cell>
          <cell r="Y912">
            <v>142504399</v>
          </cell>
          <cell r="AC912">
            <v>45810</v>
          </cell>
          <cell r="AQ912" t="str">
            <v>PDTMC_INS-26272</v>
          </cell>
        </row>
        <row r="913">
          <cell r="V913">
            <v>45796</v>
          </cell>
          <cell r="W913" t="str">
            <v>7931-25</v>
          </cell>
          <cell r="Y913">
            <v>142504391</v>
          </cell>
          <cell r="AC913">
            <v>45807</v>
          </cell>
          <cell r="AQ913" t="str">
            <v>JIANGSU_28883-503</v>
          </cell>
        </row>
        <row r="914">
          <cell r="V914">
            <v>45796</v>
          </cell>
          <cell r="W914" t="str">
            <v>7931-25</v>
          </cell>
          <cell r="Y914">
            <v>142504391</v>
          </cell>
          <cell r="AC914">
            <v>45807</v>
          </cell>
          <cell r="AQ914" t="str">
            <v>JIANGSU_07099-504</v>
          </cell>
        </row>
        <row r="915">
          <cell r="V915">
            <v>45796</v>
          </cell>
          <cell r="W915" t="str">
            <v>7932-25</v>
          </cell>
          <cell r="Y915">
            <v>142504667</v>
          </cell>
          <cell r="AC915">
            <v>45817</v>
          </cell>
          <cell r="AQ915" t="str">
            <v>PDTMC_14858-205</v>
          </cell>
        </row>
        <row r="916">
          <cell r="V916">
            <v>45796</v>
          </cell>
          <cell r="W916" t="str">
            <v>7932-25</v>
          </cell>
          <cell r="Y916">
            <v>142504396</v>
          </cell>
          <cell r="AC916">
            <v>45806.641435185185</v>
          </cell>
          <cell r="AQ916" t="str">
            <v>PDTMC_29898-204</v>
          </cell>
        </row>
        <row r="917">
          <cell r="V917">
            <v>45796</v>
          </cell>
          <cell r="W917" t="str">
            <v>7932-25</v>
          </cell>
          <cell r="Y917">
            <v>142504396</v>
          </cell>
          <cell r="AC917">
            <v>45806.641435185185</v>
          </cell>
          <cell r="AQ917" t="str">
            <v>PDTMC_INS-14498</v>
          </cell>
        </row>
        <row r="918">
          <cell r="V918">
            <v>45796</v>
          </cell>
          <cell r="W918" t="str">
            <v>7933-25</v>
          </cell>
          <cell r="Y918">
            <v>142504292</v>
          </cell>
          <cell r="AC918">
            <v>45806.601273148146</v>
          </cell>
          <cell r="AQ918" t="str">
            <v>EKSTEK_22578-406</v>
          </cell>
        </row>
        <row r="919">
          <cell r="V919">
            <v>45797</v>
          </cell>
          <cell r="W919" t="str">
            <v>7934-25</v>
          </cell>
          <cell r="Y919">
            <v>142504678</v>
          </cell>
          <cell r="AC919">
            <v>45818</v>
          </cell>
          <cell r="AQ919" t="str">
            <v>JIANGSU_26808-502</v>
          </cell>
        </row>
        <row r="920">
          <cell r="V920">
            <v>45797</v>
          </cell>
          <cell r="W920" t="str">
            <v>7934-25</v>
          </cell>
          <cell r="Y920">
            <v>142506873</v>
          </cell>
          <cell r="AC920">
            <v>45887.274953703702</v>
          </cell>
          <cell r="AQ920" t="str">
            <v>JIANGSU_05142-414</v>
          </cell>
        </row>
        <row r="921">
          <cell r="V921">
            <v>45797</v>
          </cell>
          <cell r="W921" t="str">
            <v>7935-25</v>
          </cell>
          <cell r="Y921">
            <v>142504712</v>
          </cell>
          <cell r="AC921">
            <v>45819.364374999997</v>
          </cell>
          <cell r="AQ921" t="str">
            <v>PHOENIX _28490-602</v>
          </cell>
        </row>
        <row r="922">
          <cell r="V922">
            <v>45797</v>
          </cell>
          <cell r="W922" t="str">
            <v>7936-25</v>
          </cell>
          <cell r="Y922">
            <v>142504397</v>
          </cell>
          <cell r="AC922">
            <v>45810</v>
          </cell>
          <cell r="AQ922" t="str">
            <v>PDTMC_29851-502</v>
          </cell>
        </row>
        <row r="923">
          <cell r="V923">
            <v>45798</v>
          </cell>
          <cell r="W923" t="str">
            <v>7937-25</v>
          </cell>
          <cell r="Y923">
            <v>142504398</v>
          </cell>
          <cell r="AC923">
            <v>45780</v>
          </cell>
          <cell r="AQ923" t="str">
            <v>PDTMC_30374-201</v>
          </cell>
        </row>
        <row r="924">
          <cell r="V924">
            <v>45798</v>
          </cell>
          <cell r="W924" t="str">
            <v>7937-25</v>
          </cell>
          <cell r="Y924">
            <v>142504398</v>
          </cell>
          <cell r="AC924">
            <v>45780</v>
          </cell>
          <cell r="AQ924" t="str">
            <v>PDTMC_30375-201</v>
          </cell>
        </row>
        <row r="925">
          <cell r="V925">
            <v>45798</v>
          </cell>
          <cell r="W925" t="str">
            <v>7937-25</v>
          </cell>
          <cell r="Y925">
            <v>142504666</v>
          </cell>
          <cell r="AC925">
            <v>45817</v>
          </cell>
          <cell r="AQ925" t="str">
            <v>PDTMC_30376-201</v>
          </cell>
        </row>
        <row r="926">
          <cell r="V926">
            <v>45799</v>
          </cell>
          <cell r="W926" t="str">
            <v>7938-25</v>
          </cell>
          <cell r="Y926">
            <v>142504666</v>
          </cell>
          <cell r="AC926">
            <v>45817</v>
          </cell>
          <cell r="AQ926" t="str">
            <v>PDTMC_07222-501</v>
          </cell>
        </row>
        <row r="927">
          <cell r="V927">
            <v>45799</v>
          </cell>
          <cell r="W927" t="str">
            <v>7939-25</v>
          </cell>
          <cell r="Y927">
            <v>142504686</v>
          </cell>
          <cell r="AC927">
            <v>45821</v>
          </cell>
          <cell r="AQ927" t="str">
            <v>EKSTEK_01049-407</v>
          </cell>
        </row>
        <row r="928">
          <cell r="V928">
            <v>45799</v>
          </cell>
          <cell r="W928" t="str">
            <v>7939-25</v>
          </cell>
          <cell r="Y928">
            <v>142504400</v>
          </cell>
          <cell r="AC928">
            <v>45810</v>
          </cell>
          <cell r="AQ928" t="str">
            <v>EKSTEK_10529-407</v>
          </cell>
        </row>
        <row r="929">
          <cell r="V929">
            <v>45799</v>
          </cell>
          <cell r="W929" t="str">
            <v>7939-25</v>
          </cell>
          <cell r="Y929">
            <v>142504686</v>
          </cell>
          <cell r="AC929">
            <v>45821</v>
          </cell>
          <cell r="AQ929" t="str">
            <v>EKSTEK_15815-205</v>
          </cell>
        </row>
        <row r="930">
          <cell r="V930">
            <v>45799</v>
          </cell>
          <cell r="W930" t="str">
            <v>7940-25</v>
          </cell>
          <cell r="Y930">
            <v>142504389</v>
          </cell>
          <cell r="AC930">
            <v>45818</v>
          </cell>
          <cell r="AQ930" t="str">
            <v>PHME_29150-404</v>
          </cell>
        </row>
        <row r="931">
          <cell r="V931">
            <v>45799</v>
          </cell>
          <cell r="W931" t="str">
            <v>7940-25</v>
          </cell>
          <cell r="Y931">
            <v>142504389</v>
          </cell>
          <cell r="AC931">
            <v>45818</v>
          </cell>
          <cell r="AQ931" t="str">
            <v>PHME_13010-527</v>
          </cell>
        </row>
        <row r="932">
          <cell r="V932">
            <v>45799</v>
          </cell>
          <cell r="W932" t="str">
            <v>7940-25</v>
          </cell>
          <cell r="Y932">
            <v>142504668</v>
          </cell>
          <cell r="AC932">
            <v>45818.379675925928</v>
          </cell>
          <cell r="AQ932" t="str">
            <v>PHME_15934-208</v>
          </cell>
        </row>
        <row r="933">
          <cell r="V933">
            <v>45799</v>
          </cell>
          <cell r="W933" t="str">
            <v>7941-25</v>
          </cell>
          <cell r="Y933">
            <v>142504678</v>
          </cell>
          <cell r="AC933">
            <v>45818</v>
          </cell>
          <cell r="AQ933" t="str">
            <v>JIANGSU_13010-528</v>
          </cell>
        </row>
        <row r="934">
          <cell r="V934">
            <v>45799</v>
          </cell>
          <cell r="W934" t="str">
            <v>7941-25</v>
          </cell>
          <cell r="Y934">
            <v>142504678</v>
          </cell>
          <cell r="AC934">
            <v>45818</v>
          </cell>
          <cell r="AQ934" t="str">
            <v>JIANGSU_13237-403</v>
          </cell>
        </row>
        <row r="935">
          <cell r="V935">
            <v>45799</v>
          </cell>
          <cell r="W935" t="str">
            <v>7941-25</v>
          </cell>
          <cell r="Y935">
            <v>142504678</v>
          </cell>
          <cell r="AC935">
            <v>45818</v>
          </cell>
          <cell r="AQ935" t="str">
            <v>JIANGSU_29713-406</v>
          </cell>
        </row>
        <row r="936">
          <cell r="V936">
            <v>45799</v>
          </cell>
          <cell r="W936" t="str">
            <v>7942-25</v>
          </cell>
          <cell r="Y936">
            <v>142504839</v>
          </cell>
          <cell r="AC936">
            <v>45849.746782407405</v>
          </cell>
          <cell r="AQ936" t="str">
            <v>COMPES_19758-607</v>
          </cell>
        </row>
        <row r="937">
          <cell r="V937">
            <v>45799</v>
          </cell>
          <cell r="W937" t="str">
            <v>7943-25</v>
          </cell>
          <cell r="Y937">
            <v>142504398</v>
          </cell>
          <cell r="AC937">
            <v>45780</v>
          </cell>
          <cell r="AQ937" t="str">
            <v>PDTMC_29171-503</v>
          </cell>
        </row>
        <row r="938">
          <cell r="V938">
            <v>45799</v>
          </cell>
          <cell r="W938" t="str">
            <v>7943-25</v>
          </cell>
          <cell r="Y938">
            <v>142504398</v>
          </cell>
          <cell r="AC938">
            <v>45780</v>
          </cell>
          <cell r="AQ938" t="str">
            <v>PDTMC_29899-502</v>
          </cell>
        </row>
        <row r="939">
          <cell r="V939">
            <v>45799</v>
          </cell>
          <cell r="W939" t="str">
            <v>7944-25</v>
          </cell>
          <cell r="Y939">
            <v>242501203</v>
          </cell>
          <cell r="AC939">
            <v>45818</v>
          </cell>
          <cell r="AQ939" t="str">
            <v>PDTMC_005206-3507</v>
          </cell>
        </row>
        <row r="940">
          <cell r="V940">
            <v>45799</v>
          </cell>
          <cell r="W940" t="str">
            <v>7944-25</v>
          </cell>
          <cell r="Y940">
            <v>242501106</v>
          </cell>
          <cell r="AC940">
            <v>45810</v>
          </cell>
          <cell r="AQ940" t="str">
            <v>PDTMC_022386-3502</v>
          </cell>
        </row>
        <row r="941">
          <cell r="V941">
            <v>45799</v>
          </cell>
          <cell r="W941" t="str">
            <v>7944-25</v>
          </cell>
          <cell r="Y941">
            <v>242501106</v>
          </cell>
          <cell r="AC941">
            <v>45810</v>
          </cell>
          <cell r="AQ941" t="str">
            <v>PDTMC_120798-3504</v>
          </cell>
        </row>
        <row r="942">
          <cell r="V942">
            <v>45799</v>
          </cell>
          <cell r="W942" t="str">
            <v>7944-25</v>
          </cell>
          <cell r="Y942">
            <v>242501309</v>
          </cell>
          <cell r="AC942">
            <v>45827</v>
          </cell>
          <cell r="AQ942" t="str">
            <v>PDTMC_030113-3505</v>
          </cell>
        </row>
        <row r="943">
          <cell r="V943">
            <v>45799</v>
          </cell>
          <cell r="W943" t="str">
            <v>7945-25</v>
          </cell>
          <cell r="Y943">
            <v>242501097</v>
          </cell>
          <cell r="AC943">
            <v>45824</v>
          </cell>
          <cell r="AQ943" t="str">
            <v>PHME_029780-2505</v>
          </cell>
        </row>
        <row r="944">
          <cell r="V944">
            <v>45799</v>
          </cell>
          <cell r="W944" t="str">
            <v>7945-25</v>
          </cell>
          <cell r="Y944">
            <v>242501097</v>
          </cell>
          <cell r="AC944">
            <v>45824</v>
          </cell>
          <cell r="AQ944" t="str">
            <v>PHME_027720-2503</v>
          </cell>
        </row>
        <row r="945">
          <cell r="V945">
            <v>45799</v>
          </cell>
          <cell r="W945" t="str">
            <v>7946-25</v>
          </cell>
          <cell r="Y945">
            <v>142504945</v>
          </cell>
          <cell r="AC945">
            <v>45827</v>
          </cell>
          <cell r="AQ945" t="str">
            <v>PHME_29924-502</v>
          </cell>
        </row>
        <row r="946">
          <cell r="V946">
            <v>45803</v>
          </cell>
          <cell r="W946" t="str">
            <v>7947-25</v>
          </cell>
          <cell r="Y946">
            <v>142504674</v>
          </cell>
          <cell r="AC946">
            <v>45818.379282407404</v>
          </cell>
          <cell r="AQ946" t="str">
            <v>COMPES_19291-202</v>
          </cell>
        </row>
        <row r="947">
          <cell r="V947">
            <v>45799</v>
          </cell>
          <cell r="W947" t="str">
            <v>7948-25</v>
          </cell>
          <cell r="Y947">
            <v>142504686</v>
          </cell>
          <cell r="AC947">
            <v>45821</v>
          </cell>
          <cell r="AQ947" t="str">
            <v>EKSTEK_28830-503</v>
          </cell>
        </row>
        <row r="948">
          <cell r="V948">
            <v>45803</v>
          </cell>
          <cell r="W948" t="str">
            <v>7949-25</v>
          </cell>
          <cell r="Y948">
            <v>242501309</v>
          </cell>
          <cell r="AC948">
            <v>45827</v>
          </cell>
          <cell r="AQ948" t="str">
            <v>PHME_030113-3505</v>
          </cell>
        </row>
        <row r="949">
          <cell r="V949">
            <v>45803</v>
          </cell>
          <cell r="W949" t="str">
            <v>7950-25</v>
          </cell>
          <cell r="Y949">
            <v>242501201</v>
          </cell>
          <cell r="AC949">
            <v>45812</v>
          </cell>
          <cell r="AQ949" t="str">
            <v>PDTMC_007208-2510 DP</v>
          </cell>
        </row>
        <row r="950">
          <cell r="V950">
            <v>45803</v>
          </cell>
          <cell r="W950" t="str">
            <v>7951-25</v>
          </cell>
          <cell r="Y950">
            <v>242501203</v>
          </cell>
          <cell r="AC950">
            <v>45818</v>
          </cell>
          <cell r="AQ950" t="str">
            <v>PDTMC_014858-3503</v>
          </cell>
        </row>
        <row r="951">
          <cell r="V951">
            <v>45803</v>
          </cell>
          <cell r="W951" t="str">
            <v>7952-25</v>
          </cell>
          <cell r="Y951">
            <v>242501288</v>
          </cell>
          <cell r="AC951">
            <v>45830</v>
          </cell>
          <cell r="AQ951" t="str">
            <v>COMPES_051117-3522</v>
          </cell>
        </row>
        <row r="952">
          <cell r="V952">
            <v>45803</v>
          </cell>
          <cell r="W952" t="str">
            <v>7952-25</v>
          </cell>
          <cell r="Y952">
            <v>242501288</v>
          </cell>
          <cell r="AC952">
            <v>45830</v>
          </cell>
          <cell r="AQ952" t="str">
            <v>COMPES_051117-3523</v>
          </cell>
        </row>
        <row r="953">
          <cell r="V953">
            <v>45803</v>
          </cell>
          <cell r="W953" t="str">
            <v>7952-25</v>
          </cell>
          <cell r="Y953"/>
          <cell r="AC953"/>
          <cell r="AQ953" t="str">
            <v>COMPES_051118-3535</v>
          </cell>
        </row>
        <row r="954">
          <cell r="V954">
            <v>45803</v>
          </cell>
          <cell r="W954" t="str">
            <v>7952-25</v>
          </cell>
          <cell r="Y954">
            <v>242501231</v>
          </cell>
          <cell r="AC954">
            <v>45818</v>
          </cell>
          <cell r="AQ954" t="str">
            <v>COMPES_030295-3502</v>
          </cell>
        </row>
        <row r="955">
          <cell r="V955">
            <v>45805</v>
          </cell>
          <cell r="W955" t="str">
            <v>7953-25</v>
          </cell>
          <cell r="Y955">
            <v>242501205</v>
          </cell>
          <cell r="AC955">
            <v>45817</v>
          </cell>
          <cell r="AQ955" t="str">
            <v>PDTMC_030377-3501</v>
          </cell>
        </row>
        <row r="956">
          <cell r="V956">
            <v>45807</v>
          </cell>
          <cell r="W956" t="str">
            <v>7954-25</v>
          </cell>
          <cell r="Y956">
            <v>142504688</v>
          </cell>
          <cell r="AC956">
            <v>45827</v>
          </cell>
          <cell r="AQ956" t="str">
            <v>PDTMC_07119-503</v>
          </cell>
        </row>
        <row r="957">
          <cell r="V957">
            <v>45807</v>
          </cell>
          <cell r="W957" t="str">
            <v>7954-25</v>
          </cell>
          <cell r="Y957">
            <v>142504688</v>
          </cell>
          <cell r="AC957">
            <v>45827</v>
          </cell>
          <cell r="AQ957" t="str">
            <v>PDTMC_11187-202</v>
          </cell>
        </row>
        <row r="958">
          <cell r="V958">
            <v>45807</v>
          </cell>
          <cell r="W958" t="str">
            <v>7955-25</v>
          </cell>
          <cell r="Y958">
            <v>242501288</v>
          </cell>
          <cell r="AC958">
            <v>45830</v>
          </cell>
          <cell r="AQ958" t="str">
            <v>COMPES_030214-3501</v>
          </cell>
        </row>
        <row r="959">
          <cell r="V959">
            <v>45807</v>
          </cell>
          <cell r="W959" t="str">
            <v>7956-25</v>
          </cell>
          <cell r="Y959">
            <v>142504862</v>
          </cell>
          <cell r="AC959">
            <v>45826</v>
          </cell>
          <cell r="AQ959" t="str">
            <v>PHME_30381-601</v>
          </cell>
        </row>
        <row r="960">
          <cell r="V960">
            <v>45810</v>
          </cell>
          <cell r="W960" t="str">
            <v>7957-25</v>
          </cell>
          <cell r="Y960">
            <v>142505220</v>
          </cell>
          <cell r="AC960">
            <v>45862.54886574074</v>
          </cell>
          <cell r="AQ960" t="str">
            <v>PHOENIX _30378-201</v>
          </cell>
        </row>
        <row r="961">
          <cell r="V961">
            <v>45810</v>
          </cell>
          <cell r="W961" t="str">
            <v>7957-25</v>
          </cell>
          <cell r="Y961">
            <v>142505220</v>
          </cell>
          <cell r="AC961">
            <v>45862.54886574074</v>
          </cell>
          <cell r="AQ961" t="str">
            <v>PHOENIX _30379-201</v>
          </cell>
        </row>
        <row r="962">
          <cell r="V962">
            <v>45810</v>
          </cell>
          <cell r="W962" t="str">
            <v>7957-25</v>
          </cell>
          <cell r="Y962">
            <v>142505220</v>
          </cell>
          <cell r="AC962">
            <v>45862.54886574074</v>
          </cell>
          <cell r="AQ962" t="str">
            <v>PHOENIX _30380-501</v>
          </cell>
        </row>
        <row r="963">
          <cell r="V963">
            <v>45810</v>
          </cell>
          <cell r="W963" t="str">
            <v>7958-25</v>
          </cell>
          <cell r="Y963">
            <v>142504688</v>
          </cell>
          <cell r="AC963">
            <v>45827</v>
          </cell>
          <cell r="AQ963" t="str">
            <v>PDTMC_05273-607</v>
          </cell>
        </row>
        <row r="964">
          <cell r="V964">
            <v>45810</v>
          </cell>
          <cell r="W964" t="str">
            <v>7959-25</v>
          </cell>
          <cell r="Y964">
            <v>142504718</v>
          </cell>
          <cell r="AC964">
            <v>45819.371620370373</v>
          </cell>
          <cell r="AQ964" t="str">
            <v>PHME_22386-603</v>
          </cell>
        </row>
        <row r="965">
          <cell r="V965">
            <v>45812</v>
          </cell>
          <cell r="W965" t="str">
            <v>7960-25</v>
          </cell>
          <cell r="Y965">
            <v>142504961</v>
          </cell>
          <cell r="AC965">
            <v>45828</v>
          </cell>
          <cell r="AQ965" t="str">
            <v>PDTMC_30382-401</v>
          </cell>
        </row>
        <row r="966">
          <cell r="V966">
            <v>45812</v>
          </cell>
          <cell r="W966" t="str">
            <v>7961-25</v>
          </cell>
          <cell r="Y966">
            <v>142504943</v>
          </cell>
          <cell r="AC966">
            <v>45827</v>
          </cell>
          <cell r="AQ966" t="str">
            <v>PHME_30383-501</v>
          </cell>
        </row>
        <row r="967">
          <cell r="V967">
            <v>45812</v>
          </cell>
          <cell r="W967" t="str">
            <v>7962-25</v>
          </cell>
          <cell r="Y967">
            <v>142504688</v>
          </cell>
          <cell r="AC967">
            <v>45827</v>
          </cell>
          <cell r="AQ967" t="str">
            <v>PDTMC_27875-401 DIE PLATE</v>
          </cell>
        </row>
        <row r="968">
          <cell r="V968">
            <v>45812</v>
          </cell>
          <cell r="W968" t="str">
            <v>7963-25</v>
          </cell>
          <cell r="Y968">
            <v>142504942</v>
          </cell>
          <cell r="AC968">
            <v>45827</v>
          </cell>
          <cell r="AQ968" t="str">
            <v>PHME_27876-401 DIE PLATE</v>
          </cell>
        </row>
        <row r="969">
          <cell r="V969">
            <v>45812</v>
          </cell>
          <cell r="W969" t="str">
            <v>7964-25</v>
          </cell>
          <cell r="Y969">
            <v>142504945</v>
          </cell>
          <cell r="AC969">
            <v>45827</v>
          </cell>
          <cell r="AQ969" t="str">
            <v>PHME_30384-201</v>
          </cell>
        </row>
        <row r="970">
          <cell r="V970">
            <v>45812</v>
          </cell>
          <cell r="W970" t="str">
            <v>7965-25</v>
          </cell>
          <cell r="Y970">
            <v>242501333</v>
          </cell>
          <cell r="AC970">
            <v>45833</v>
          </cell>
          <cell r="AQ970" t="str">
            <v>COMPES_025576-2503</v>
          </cell>
        </row>
        <row r="971">
          <cell r="V971">
            <v>45812</v>
          </cell>
          <cell r="W971" t="str">
            <v>7966-25</v>
          </cell>
          <cell r="Y971">
            <v>142504949</v>
          </cell>
          <cell r="AC971">
            <v>45828</v>
          </cell>
          <cell r="AQ971" t="str">
            <v>PDTMC_27704-604</v>
          </cell>
        </row>
        <row r="972">
          <cell r="V972">
            <v>45812</v>
          </cell>
          <cell r="W972" t="str">
            <v>7966-25</v>
          </cell>
          <cell r="Y972">
            <v>142504687</v>
          </cell>
          <cell r="AC972">
            <v>45819.375208333331</v>
          </cell>
          <cell r="AQ972" t="str">
            <v>PDTMC_07208-607</v>
          </cell>
        </row>
        <row r="973">
          <cell r="V973">
            <v>45812</v>
          </cell>
          <cell r="W973" t="str">
            <v>7966-25</v>
          </cell>
          <cell r="Y973">
            <v>142504687</v>
          </cell>
          <cell r="AC973">
            <v>45819.375208333331</v>
          </cell>
          <cell r="AQ973" t="str">
            <v>PDTMC_07208-608</v>
          </cell>
        </row>
        <row r="974">
          <cell r="V974">
            <v>45812</v>
          </cell>
          <cell r="W974" t="str">
            <v>7966-25</v>
          </cell>
          <cell r="Y974">
            <v>142504687</v>
          </cell>
          <cell r="AC974">
            <v>45819.375208333331</v>
          </cell>
          <cell r="AQ974" t="str">
            <v>PDTMC_07208-609</v>
          </cell>
        </row>
        <row r="975">
          <cell r="V975">
            <v>45812</v>
          </cell>
          <cell r="W975" t="str">
            <v>7966-25</v>
          </cell>
          <cell r="Y975">
            <v>142504949</v>
          </cell>
          <cell r="AC975">
            <v>45828</v>
          </cell>
          <cell r="AQ975" t="str">
            <v>PDTMC_25591-503</v>
          </cell>
        </row>
        <row r="976">
          <cell r="V976">
            <v>45812</v>
          </cell>
          <cell r="W976" t="str">
            <v>7967-25</v>
          </cell>
          <cell r="Y976">
            <v>142505276</v>
          </cell>
          <cell r="AC976">
            <v>45848.687777777777</v>
          </cell>
          <cell r="AQ976" t="str">
            <v>PHME_29225-203</v>
          </cell>
        </row>
        <row r="977">
          <cell r="V977">
            <v>45812</v>
          </cell>
          <cell r="W977" t="str">
            <v>7967-25</v>
          </cell>
          <cell r="Y977">
            <v>142504941</v>
          </cell>
          <cell r="AC977">
            <v>45827</v>
          </cell>
          <cell r="AQ977" t="str">
            <v>PHME_15808-512</v>
          </cell>
        </row>
        <row r="978">
          <cell r="V978">
            <v>45812</v>
          </cell>
          <cell r="W978" t="str">
            <v>7967-25</v>
          </cell>
          <cell r="Y978">
            <v>142504941</v>
          </cell>
          <cell r="AC978">
            <v>45827</v>
          </cell>
          <cell r="AQ978" t="str">
            <v>PHME_29903-603</v>
          </cell>
        </row>
        <row r="979">
          <cell r="V979">
            <v>45812</v>
          </cell>
          <cell r="W979" t="str">
            <v>7967-25</v>
          </cell>
          <cell r="Y979">
            <v>142505276</v>
          </cell>
          <cell r="AC979">
            <v>45848.687777777777</v>
          </cell>
          <cell r="AQ979" t="str">
            <v>PHME_26325-505</v>
          </cell>
        </row>
        <row r="980">
          <cell r="V980">
            <v>45812</v>
          </cell>
          <cell r="W980" t="str">
            <v>7967-25</v>
          </cell>
          <cell r="Y980">
            <v>142504941</v>
          </cell>
          <cell r="AC980">
            <v>45827</v>
          </cell>
          <cell r="AQ980" t="str">
            <v>PHME_19302-202</v>
          </cell>
        </row>
        <row r="981">
          <cell r="V981">
            <v>45812</v>
          </cell>
          <cell r="W981" t="str">
            <v>7968-25</v>
          </cell>
          <cell r="Y981">
            <v>142505319</v>
          </cell>
          <cell r="AC981">
            <v>45848.587060185186</v>
          </cell>
          <cell r="AQ981" t="str">
            <v>COMPES_16681-503</v>
          </cell>
        </row>
        <row r="982">
          <cell r="V982">
            <v>45812</v>
          </cell>
          <cell r="W982" t="str">
            <v>7968-25</v>
          </cell>
          <cell r="Y982">
            <v>142505319</v>
          </cell>
          <cell r="AC982">
            <v>45848.587060185186</v>
          </cell>
          <cell r="AQ982" t="str">
            <v>COMPES_16374-606</v>
          </cell>
        </row>
        <row r="983">
          <cell r="V983">
            <v>45812</v>
          </cell>
          <cell r="W983" t="str">
            <v>7969-25</v>
          </cell>
          <cell r="Y983">
            <v>142504963</v>
          </cell>
          <cell r="AC983">
            <v>45831</v>
          </cell>
          <cell r="AQ983" t="str">
            <v>JIANGSU_13466-506</v>
          </cell>
        </row>
        <row r="984">
          <cell r="V984">
            <v>45812</v>
          </cell>
          <cell r="W984" t="str">
            <v>7969-25</v>
          </cell>
          <cell r="Y984">
            <v>142505226</v>
          </cell>
          <cell r="AC984">
            <v>45848.590567129628</v>
          </cell>
          <cell r="AQ984" t="str">
            <v>JIANGSU_120471-405</v>
          </cell>
        </row>
        <row r="985">
          <cell r="V985">
            <v>45812</v>
          </cell>
          <cell r="W985" t="str">
            <v>7969-25</v>
          </cell>
          <cell r="Y985">
            <v>142505226</v>
          </cell>
          <cell r="AC985">
            <v>45848.590567129628</v>
          </cell>
          <cell r="AQ985" t="str">
            <v>JIANGSU_11069-511</v>
          </cell>
        </row>
        <row r="986">
          <cell r="V986">
            <v>45812</v>
          </cell>
          <cell r="W986" t="str">
            <v>7969-25</v>
          </cell>
          <cell r="Y986">
            <v>142505226</v>
          </cell>
          <cell r="AC986">
            <v>45848.590567129628</v>
          </cell>
          <cell r="AQ986" t="str">
            <v>JIANGSU_INS-11069</v>
          </cell>
        </row>
        <row r="987">
          <cell r="V987">
            <v>45812</v>
          </cell>
          <cell r="W987" t="str">
            <v>7969-25</v>
          </cell>
          <cell r="Y987">
            <v>142504963</v>
          </cell>
          <cell r="AC987">
            <v>45831</v>
          </cell>
          <cell r="AQ987" t="str">
            <v>JIANGSU_11872-501</v>
          </cell>
        </row>
        <row r="988">
          <cell r="V988">
            <v>45812</v>
          </cell>
          <cell r="W988" t="str">
            <v>7969-25</v>
          </cell>
          <cell r="Y988">
            <v>142504963</v>
          </cell>
          <cell r="AC988">
            <v>45831</v>
          </cell>
          <cell r="AQ988" t="str">
            <v>JIANGSU_15816-412</v>
          </cell>
        </row>
        <row r="989">
          <cell r="V989">
            <v>45812</v>
          </cell>
          <cell r="W989" t="str">
            <v>7969-25</v>
          </cell>
          <cell r="Y989">
            <v>142504963</v>
          </cell>
          <cell r="AC989">
            <v>45831</v>
          </cell>
          <cell r="AQ989" t="str">
            <v>JIANGSU_23485-208</v>
          </cell>
        </row>
        <row r="990">
          <cell r="V990">
            <v>45812</v>
          </cell>
          <cell r="W990" t="str">
            <v>7970-25</v>
          </cell>
          <cell r="Y990">
            <v>142504949</v>
          </cell>
          <cell r="AC990">
            <v>45828</v>
          </cell>
          <cell r="AQ990" t="str">
            <v>PDTMC_28877-502</v>
          </cell>
        </row>
        <row r="991">
          <cell r="V991">
            <v>45812</v>
          </cell>
          <cell r="W991" t="str">
            <v>7970-25</v>
          </cell>
          <cell r="Y991">
            <v>142504949</v>
          </cell>
          <cell r="AC991">
            <v>45828</v>
          </cell>
          <cell r="AQ991" t="str">
            <v>PDTMC_11142-401</v>
          </cell>
        </row>
        <row r="992">
          <cell r="V992">
            <v>45812</v>
          </cell>
          <cell r="W992" t="str">
            <v>7971-25</v>
          </cell>
          <cell r="Y992">
            <v>142505053</v>
          </cell>
          <cell r="AC992">
            <v>45841</v>
          </cell>
          <cell r="AQ992" t="str">
            <v>EKSTEK_01001-403</v>
          </cell>
        </row>
        <row r="993">
          <cell r="V993">
            <v>45817</v>
          </cell>
          <cell r="W993" t="str">
            <v>7972-25</v>
          </cell>
          <cell r="Y993">
            <v>142504901</v>
          </cell>
          <cell r="AC993">
            <v>45827</v>
          </cell>
          <cell r="AQ993" t="str">
            <v>PHME_27911-601</v>
          </cell>
        </row>
        <row r="994">
          <cell r="V994">
            <v>45817</v>
          </cell>
          <cell r="W994" t="str">
            <v>7972-25</v>
          </cell>
          <cell r="Y994">
            <v>142504901</v>
          </cell>
          <cell r="AC994">
            <v>45827</v>
          </cell>
          <cell r="AQ994" t="str">
            <v>PHME_27912-601</v>
          </cell>
        </row>
        <row r="995">
          <cell r="V995">
            <v>45819</v>
          </cell>
          <cell r="W995" t="str">
            <v>7973-25</v>
          </cell>
          <cell r="Y995">
            <v>142504947</v>
          </cell>
          <cell r="AC995">
            <v>45827</v>
          </cell>
          <cell r="AQ995" t="str">
            <v>PHME_05423-601</v>
          </cell>
        </row>
        <row r="996">
          <cell r="V996">
            <v>45820</v>
          </cell>
          <cell r="W996" t="str">
            <v>7974-25</v>
          </cell>
          <cell r="Y996">
            <v>242501330</v>
          </cell>
          <cell r="AC996">
            <v>45833</v>
          </cell>
          <cell r="AQ996" t="str">
            <v>PHME_026200-3504</v>
          </cell>
        </row>
        <row r="997">
          <cell r="V997">
            <v>45821</v>
          </cell>
          <cell r="W997" t="str">
            <v>7975-25</v>
          </cell>
          <cell r="Y997"/>
          <cell r="AC997"/>
          <cell r="AQ997" t="str">
            <v>ADEX_55076-601</v>
          </cell>
        </row>
        <row r="998">
          <cell r="V998">
            <v>45821</v>
          </cell>
          <cell r="W998" t="str">
            <v>7976-25</v>
          </cell>
          <cell r="Y998">
            <v>142505127</v>
          </cell>
          <cell r="AC998">
            <v>45847.35460648148</v>
          </cell>
          <cell r="AQ998" t="str">
            <v>PHME_30289-602</v>
          </cell>
        </row>
        <row r="999">
          <cell r="V999">
            <v>45821</v>
          </cell>
          <cell r="W999" t="str">
            <v>7977-25</v>
          </cell>
          <cell r="Y999">
            <v>242501361</v>
          </cell>
          <cell r="AC999">
            <v>45838</v>
          </cell>
          <cell r="AQ999" t="str">
            <v>PHME_030385-2501</v>
          </cell>
        </row>
        <row r="1000">
          <cell r="V1000">
            <v>45821</v>
          </cell>
          <cell r="W1000" t="str">
            <v>7977-25</v>
          </cell>
          <cell r="Y1000">
            <v>242501361</v>
          </cell>
          <cell r="AC1000">
            <v>45838</v>
          </cell>
          <cell r="AQ1000" t="str">
            <v>PHME_030386-2501</v>
          </cell>
        </row>
        <row r="1001">
          <cell r="V1001">
            <v>45821</v>
          </cell>
          <cell r="W1001" t="str">
            <v>7977-25</v>
          </cell>
          <cell r="Y1001">
            <v>242501361</v>
          </cell>
          <cell r="AC1001">
            <v>45838</v>
          </cell>
          <cell r="AQ1001" t="str">
            <v>PHME_030387-2501</v>
          </cell>
        </row>
        <row r="1002">
          <cell r="V1002">
            <v>45854</v>
          </cell>
          <cell r="W1002" t="str">
            <v>7978-25</v>
          </cell>
          <cell r="Y1002">
            <v>142505331</v>
          </cell>
          <cell r="AC1002">
            <v>45852.437627314815</v>
          </cell>
          <cell r="AQ1002" t="str">
            <v>ADEX_05158-211</v>
          </cell>
        </row>
        <row r="1003">
          <cell r="V1003">
            <v>45824</v>
          </cell>
          <cell r="W1003" t="str">
            <v>7979-25</v>
          </cell>
          <cell r="Y1003">
            <v>142505395</v>
          </cell>
          <cell r="AC1003">
            <v>45846.715520833335</v>
          </cell>
          <cell r="AQ1003" t="str">
            <v>PHME_28830-504</v>
          </cell>
        </row>
        <row r="1004">
          <cell r="V1004">
            <v>45824</v>
          </cell>
          <cell r="W1004" t="str">
            <v>7979-25</v>
          </cell>
          <cell r="Y1004">
            <v>142505046</v>
          </cell>
          <cell r="AC1004">
            <v>45831</v>
          </cell>
          <cell r="AQ1004" t="str">
            <v>PHME_10372-410</v>
          </cell>
        </row>
        <row r="1005">
          <cell r="V1005">
            <v>45824</v>
          </cell>
          <cell r="W1005" t="str">
            <v>7979-25</v>
          </cell>
          <cell r="Y1005">
            <v>142505395</v>
          </cell>
          <cell r="AC1005">
            <v>45846.715520833335</v>
          </cell>
          <cell r="AQ1005" t="str">
            <v>PHME_14675-533</v>
          </cell>
        </row>
        <row r="1006">
          <cell r="V1006">
            <v>45854</v>
          </cell>
          <cell r="W1006" t="str">
            <v>7980-25</v>
          </cell>
          <cell r="Y1006">
            <v>142505321</v>
          </cell>
          <cell r="AC1006">
            <v>45849.243321759262</v>
          </cell>
          <cell r="AQ1006" t="str">
            <v>COMPES_29680-603</v>
          </cell>
        </row>
        <row r="1007">
          <cell r="V1007">
            <v>45854</v>
          </cell>
          <cell r="W1007" t="str">
            <v>7980-25</v>
          </cell>
          <cell r="Y1007">
            <v>142505321</v>
          </cell>
          <cell r="AC1007">
            <v>45849.243321759262</v>
          </cell>
          <cell r="AQ1007" t="str">
            <v>COMPES_14106-428</v>
          </cell>
        </row>
        <row r="1008">
          <cell r="V1008">
            <v>45854</v>
          </cell>
          <cell r="W1008" t="str">
            <v>7981-25</v>
          </cell>
          <cell r="Y1008">
            <v>142505225</v>
          </cell>
          <cell r="AC1008">
            <v>45845.687754629631</v>
          </cell>
          <cell r="AQ1008" t="str">
            <v>JIANGSU_29138-204</v>
          </cell>
        </row>
        <row r="1009">
          <cell r="V1009">
            <v>45854</v>
          </cell>
          <cell r="W1009" t="str">
            <v>7982-25</v>
          </cell>
          <cell r="Y1009">
            <v>142505615</v>
          </cell>
          <cell r="AC1009">
            <v>45849.246782407405</v>
          </cell>
          <cell r="AQ1009" t="str">
            <v>PDTMC_05241-501</v>
          </cell>
        </row>
        <row r="1010">
          <cell r="V1010">
            <v>45854</v>
          </cell>
          <cell r="W1010" t="str">
            <v>7982-25</v>
          </cell>
          <cell r="Y1010">
            <v>142505177</v>
          </cell>
          <cell r="AC1010">
            <v>45835</v>
          </cell>
          <cell r="AQ1010" t="str">
            <v>PDTMC_27719-501</v>
          </cell>
        </row>
        <row r="1011">
          <cell r="V1011">
            <v>45854</v>
          </cell>
          <cell r="W1011" t="str">
            <v>7983-25</v>
          </cell>
          <cell r="Y1011">
            <v>242501331</v>
          </cell>
          <cell r="AC1011">
            <v>45833</v>
          </cell>
          <cell r="AQ1011" t="str">
            <v>PDTMC_014735-2503</v>
          </cell>
        </row>
        <row r="1012">
          <cell r="V1012">
            <v>45854</v>
          </cell>
          <cell r="W1012" t="str">
            <v>7983-25</v>
          </cell>
          <cell r="Y1012">
            <v>242501357</v>
          </cell>
          <cell r="AC1012">
            <v>45848</v>
          </cell>
          <cell r="AQ1012" t="str">
            <v>PDTMC_051118-3536</v>
          </cell>
        </row>
        <row r="1013">
          <cell r="V1013">
            <v>45854</v>
          </cell>
          <cell r="W1013" t="str">
            <v>7983-25</v>
          </cell>
          <cell r="Y1013">
            <v>242501357</v>
          </cell>
          <cell r="AC1013">
            <v>45848</v>
          </cell>
          <cell r="AQ1013" t="str">
            <v>PDTMC_015113-2501</v>
          </cell>
        </row>
        <row r="1014">
          <cell r="V1014">
            <v>45854</v>
          </cell>
          <cell r="W1014" t="str">
            <v>7984-25</v>
          </cell>
          <cell r="Y1014">
            <v>242501401</v>
          </cell>
          <cell r="AC1014">
            <v>45855.708495370367</v>
          </cell>
          <cell r="AQ1014" t="str">
            <v>COMPES_014725-3501</v>
          </cell>
        </row>
        <row r="1015">
          <cell r="V1015">
            <v>45824</v>
          </cell>
          <cell r="W1015" t="str">
            <v>7985-25</v>
          </cell>
          <cell r="Y1015">
            <v>242501330</v>
          </cell>
          <cell r="AC1015">
            <v>45833</v>
          </cell>
          <cell r="AQ1015" t="str">
            <v>PHME_030113-3506</v>
          </cell>
        </row>
        <row r="1016">
          <cell r="V1016">
            <v>45826</v>
          </cell>
          <cell r="W1016" t="str">
            <v>7986-25</v>
          </cell>
          <cell r="Y1016">
            <v>242501360</v>
          </cell>
          <cell r="AC1016">
            <v>45841</v>
          </cell>
          <cell r="AQ1016" t="str">
            <v>PDTMC_027913-2501</v>
          </cell>
        </row>
        <row r="1017">
          <cell r="V1017">
            <v>45826</v>
          </cell>
          <cell r="W1017" t="str">
            <v>7987-25</v>
          </cell>
          <cell r="Y1017">
            <v>142506765</v>
          </cell>
          <cell r="AC1017">
            <v>45887</v>
          </cell>
          <cell r="AQ1017" t="str">
            <v>PHOENIX _30388-601</v>
          </cell>
        </row>
        <row r="1018">
          <cell r="V1018">
            <v>45826</v>
          </cell>
          <cell r="W1018" t="str">
            <v>7987-25</v>
          </cell>
          <cell r="Y1018">
            <v>142506131</v>
          </cell>
          <cell r="AC1018">
            <v>45863.403749999998</v>
          </cell>
          <cell r="AQ1018" t="str">
            <v>PHOENIX _30389-401</v>
          </cell>
        </row>
        <row r="1019">
          <cell r="V1019">
            <v>45826</v>
          </cell>
          <cell r="W1019" t="str">
            <v>7987-25</v>
          </cell>
          <cell r="Y1019">
            <v>142506765</v>
          </cell>
          <cell r="AC1019">
            <v>45887</v>
          </cell>
          <cell r="AQ1019" t="str">
            <v>PHOENIX _30390-601</v>
          </cell>
        </row>
        <row r="1020">
          <cell r="V1020">
            <v>45826</v>
          </cell>
          <cell r="W1020" t="str">
            <v>7987-25</v>
          </cell>
          <cell r="Y1020">
            <v>142506765</v>
          </cell>
          <cell r="AC1020">
            <v>45887</v>
          </cell>
          <cell r="AQ1020" t="str">
            <v>PHOENIX _30391-601</v>
          </cell>
        </row>
        <row r="1021">
          <cell r="V1021">
            <v>45826</v>
          </cell>
          <cell r="W1021" t="str">
            <v>7987-25</v>
          </cell>
          <cell r="Y1021">
            <v>142506765</v>
          </cell>
          <cell r="AC1021">
            <v>45887</v>
          </cell>
          <cell r="AQ1021" t="str">
            <v>PHOENIX _30392-601</v>
          </cell>
        </row>
        <row r="1022">
          <cell r="V1022">
            <v>45827</v>
          </cell>
          <cell r="W1022" t="str">
            <v>7988-25</v>
          </cell>
          <cell r="Y1022">
            <v>142505400</v>
          </cell>
          <cell r="AC1022">
            <v>45847.354548611111</v>
          </cell>
          <cell r="AQ1022" t="str">
            <v>PHME_07208-610</v>
          </cell>
        </row>
        <row r="1023">
          <cell r="V1023">
            <v>45827</v>
          </cell>
          <cell r="W1023" t="str">
            <v>7989-25</v>
          </cell>
          <cell r="Y1023">
            <v>242501482</v>
          </cell>
          <cell r="AC1023">
            <v>45849</v>
          </cell>
          <cell r="AQ1023" t="str">
            <v>COMPES_029986-3503</v>
          </cell>
        </row>
        <row r="1024">
          <cell r="V1024">
            <v>45828</v>
          </cell>
          <cell r="W1024" t="str">
            <v>7990-25</v>
          </cell>
          <cell r="Y1024">
            <v>242501418</v>
          </cell>
          <cell r="AC1024">
            <v>45849</v>
          </cell>
          <cell r="AQ1024" t="str">
            <v>PHME_030393-2501</v>
          </cell>
        </row>
        <row r="1025">
          <cell r="V1025">
            <v>45828</v>
          </cell>
          <cell r="W1025" t="str">
            <v>7991-25</v>
          </cell>
          <cell r="Y1025">
            <v>142505400</v>
          </cell>
          <cell r="AC1025">
            <v>45847.354548611111</v>
          </cell>
          <cell r="AQ1025" t="str">
            <v>PHME_30394-201</v>
          </cell>
        </row>
        <row r="1026">
          <cell r="V1026">
            <v>45828</v>
          </cell>
          <cell r="W1026" t="str">
            <v>7992-25</v>
          </cell>
          <cell r="Y1026">
            <v>242501416</v>
          </cell>
          <cell r="AC1026">
            <v>45848</v>
          </cell>
          <cell r="AQ1026" t="str">
            <v>PHME_005501-3512</v>
          </cell>
        </row>
        <row r="1027">
          <cell r="V1027">
            <v>45828</v>
          </cell>
          <cell r="W1027" t="str">
            <v>7992-25</v>
          </cell>
          <cell r="Y1027">
            <v>242501416</v>
          </cell>
          <cell r="AC1027">
            <v>45848</v>
          </cell>
          <cell r="AQ1027" t="str">
            <v>PHME_013010-2508</v>
          </cell>
        </row>
        <row r="1028">
          <cell r="V1028">
            <v>45828</v>
          </cell>
          <cell r="W1028" t="str">
            <v>7992-25</v>
          </cell>
          <cell r="Y1028">
            <v>242501416</v>
          </cell>
          <cell r="AC1028">
            <v>45848</v>
          </cell>
          <cell r="AQ1028" t="str">
            <v>PHME_015651-2506</v>
          </cell>
        </row>
        <row r="1029">
          <cell r="V1029">
            <v>45828</v>
          </cell>
          <cell r="W1029" t="str">
            <v>7992-25</v>
          </cell>
          <cell r="Y1029">
            <v>242501416</v>
          </cell>
          <cell r="AC1029">
            <v>45848</v>
          </cell>
          <cell r="AQ1029" t="str">
            <v>PHME_015807-2502</v>
          </cell>
        </row>
        <row r="1030">
          <cell r="V1030">
            <v>45828</v>
          </cell>
          <cell r="W1030" t="str">
            <v>7992-25</v>
          </cell>
          <cell r="Y1030">
            <v>242501416</v>
          </cell>
          <cell r="AC1030">
            <v>45848</v>
          </cell>
          <cell r="AQ1030" t="str">
            <v>PHME_016441-2503</v>
          </cell>
        </row>
        <row r="1031">
          <cell r="V1031">
            <v>45832</v>
          </cell>
          <cell r="W1031" t="str">
            <v>7993-25</v>
          </cell>
          <cell r="Y1031">
            <v>242501520</v>
          </cell>
          <cell r="AC1031">
            <v>45849</v>
          </cell>
          <cell r="AQ1031" t="str">
            <v>PDTMC_013940-2505</v>
          </cell>
        </row>
        <row r="1032">
          <cell r="V1032">
            <v>45832</v>
          </cell>
          <cell r="W1032" t="str">
            <v>7993-25</v>
          </cell>
          <cell r="Y1032">
            <v>242501520</v>
          </cell>
          <cell r="AC1032">
            <v>45849</v>
          </cell>
          <cell r="AQ1032" t="str">
            <v>PDTMC_027719-2504</v>
          </cell>
        </row>
        <row r="1033">
          <cell r="V1033">
            <v>45828</v>
          </cell>
          <cell r="W1033" t="str">
            <v>7994-25</v>
          </cell>
          <cell r="Y1033">
            <v>142505370</v>
          </cell>
          <cell r="AC1033">
            <v>45842</v>
          </cell>
          <cell r="AQ1033" t="str">
            <v>PHME_05206-513</v>
          </cell>
        </row>
        <row r="1034">
          <cell r="V1034">
            <v>45828</v>
          </cell>
          <cell r="W1034" t="str">
            <v>7994-25</v>
          </cell>
          <cell r="Y1034">
            <v>142505401</v>
          </cell>
          <cell r="AC1034">
            <v>45849</v>
          </cell>
          <cell r="AQ1034" t="str">
            <v>PHME_15775-511</v>
          </cell>
        </row>
        <row r="1035">
          <cell r="V1035">
            <v>45828</v>
          </cell>
          <cell r="W1035" t="str">
            <v>7994-25</v>
          </cell>
          <cell r="Y1035">
            <v>142506785</v>
          </cell>
          <cell r="AC1035">
            <v>45898</v>
          </cell>
          <cell r="AQ1035" t="str">
            <v>PHME_18801-505</v>
          </cell>
        </row>
        <row r="1036">
          <cell r="V1036">
            <v>45828</v>
          </cell>
          <cell r="W1036" t="str">
            <v>7994-25</v>
          </cell>
          <cell r="Y1036">
            <v>142505401</v>
          </cell>
          <cell r="AC1036">
            <v>45849</v>
          </cell>
          <cell r="AQ1036" t="str">
            <v>PHME_18016-406</v>
          </cell>
        </row>
        <row r="1037">
          <cell r="V1037">
            <v>45828</v>
          </cell>
          <cell r="W1037" t="str">
            <v>7995-25</v>
          </cell>
          <cell r="Y1037">
            <v>142505537</v>
          </cell>
          <cell r="AC1037">
            <v>45848.743333333332</v>
          </cell>
          <cell r="AQ1037" t="str">
            <v>PDTMC_13794-411</v>
          </cell>
        </row>
        <row r="1038">
          <cell r="V1038">
            <v>45828</v>
          </cell>
          <cell r="W1038" t="str">
            <v>7995-25</v>
          </cell>
          <cell r="Y1038">
            <v>142505537</v>
          </cell>
          <cell r="AC1038">
            <v>45848.743333333332</v>
          </cell>
          <cell r="AQ1038" t="str">
            <v>PDTMC_15810-405</v>
          </cell>
        </row>
        <row r="1039">
          <cell r="V1039">
            <v>45828</v>
          </cell>
          <cell r="W1039" t="str">
            <v>7995-25</v>
          </cell>
          <cell r="Y1039">
            <v>142505537</v>
          </cell>
          <cell r="AC1039">
            <v>45848.743333333332</v>
          </cell>
          <cell r="AQ1039" t="str">
            <v>PDTMC_29897-504</v>
          </cell>
        </row>
        <row r="1040">
          <cell r="V1040">
            <v>45828</v>
          </cell>
          <cell r="W1040" t="str">
            <v>7995-25</v>
          </cell>
          <cell r="Y1040">
            <v>142505537</v>
          </cell>
          <cell r="AC1040">
            <v>45848.743333333332</v>
          </cell>
          <cell r="AQ1040" t="str">
            <v>PDTMC_05049-502</v>
          </cell>
        </row>
        <row r="1041">
          <cell r="V1041">
            <v>45829</v>
          </cell>
          <cell r="W1041" t="str">
            <v>7996-25</v>
          </cell>
          <cell r="Y1041">
            <v>142505578</v>
          </cell>
          <cell r="AC1041">
            <v>45849.246782407405</v>
          </cell>
          <cell r="AQ1041" t="str">
            <v>COMPES_15648-241</v>
          </cell>
        </row>
        <row r="1042">
          <cell r="V1042">
            <v>45829</v>
          </cell>
          <cell r="W1042" t="str">
            <v>7997-25</v>
          </cell>
          <cell r="Y1042">
            <v>142505410</v>
          </cell>
          <cell r="AC1042">
            <v>45841</v>
          </cell>
          <cell r="AQ1042" t="str">
            <v>JIANGSU_16875-502</v>
          </cell>
        </row>
        <row r="1043">
          <cell r="V1043">
            <v>45829</v>
          </cell>
          <cell r="W1043" t="str">
            <v>7998-25</v>
          </cell>
          <cell r="Y1043">
            <v>142506766</v>
          </cell>
          <cell r="AC1043">
            <v>45884.472569444442</v>
          </cell>
          <cell r="AQ1043" t="str">
            <v>PHOENIX _28949-602</v>
          </cell>
        </row>
        <row r="1044">
          <cell r="V1044">
            <v>45833</v>
          </cell>
          <cell r="W1044" t="str">
            <v>7999-25</v>
          </cell>
          <cell r="Y1044">
            <v>242501617</v>
          </cell>
          <cell r="AC1044">
            <v>45863.395266203705</v>
          </cell>
          <cell r="AQ1044" t="str">
            <v>PHME_027915-2501</v>
          </cell>
        </row>
        <row r="1045">
          <cell r="V1045">
            <v>45833</v>
          </cell>
          <cell r="W1045" t="str">
            <v>7999-25</v>
          </cell>
          <cell r="Y1045">
            <v>242501617</v>
          </cell>
          <cell r="AC1045">
            <v>45863.395266203705</v>
          </cell>
          <cell r="AQ1045" t="str">
            <v>PHME_25IC1-27915</v>
          </cell>
        </row>
        <row r="1046">
          <cell r="V1046">
            <v>45833</v>
          </cell>
          <cell r="W1046" t="str">
            <v>8000-25</v>
          </cell>
          <cell r="Y1046">
            <v>142506036</v>
          </cell>
          <cell r="AC1046">
            <v>45862.372824074075</v>
          </cell>
          <cell r="AQ1046" t="str">
            <v>PHME_07099-601</v>
          </cell>
        </row>
        <row r="1047">
          <cell r="V1047">
            <v>45833</v>
          </cell>
          <cell r="W1047" t="str">
            <v>8000-25</v>
          </cell>
          <cell r="Y1047">
            <v>142505539</v>
          </cell>
          <cell r="AC1047">
            <v>45847.35087962963</v>
          </cell>
          <cell r="AQ1047" t="str">
            <v>PHME_17008-205</v>
          </cell>
        </row>
        <row r="1048">
          <cell r="V1048">
            <v>45834</v>
          </cell>
          <cell r="W1048" t="str">
            <v>8001-25</v>
          </cell>
          <cell r="Y1048">
            <v>242501552</v>
          </cell>
          <cell r="AC1048">
            <v>45855.346666666665</v>
          </cell>
          <cell r="AQ1048" t="str">
            <v>PDTMC_014861-3504</v>
          </cell>
        </row>
        <row r="1049">
          <cell r="V1049">
            <v>45834</v>
          </cell>
          <cell r="W1049" t="str">
            <v>8001-25</v>
          </cell>
          <cell r="Y1049">
            <v>242501552</v>
          </cell>
          <cell r="AC1049">
            <v>45855.346666666665</v>
          </cell>
          <cell r="AQ1049" t="str">
            <v>PDTMC_016441-3510</v>
          </cell>
        </row>
        <row r="1050">
          <cell r="V1050">
            <v>45834</v>
          </cell>
          <cell r="W1050" t="str">
            <v>8001-25</v>
          </cell>
          <cell r="Y1050">
            <v>242501552</v>
          </cell>
          <cell r="AC1050">
            <v>45855.346666666665</v>
          </cell>
          <cell r="AQ1050" t="str">
            <v>PDTMC_007208-2512</v>
          </cell>
        </row>
        <row r="1051">
          <cell r="V1051">
            <v>45834</v>
          </cell>
          <cell r="W1051" t="str">
            <v>8001-25</v>
          </cell>
          <cell r="Y1051">
            <v>242501552</v>
          </cell>
          <cell r="AC1051">
            <v>45855.346666666665</v>
          </cell>
          <cell r="AQ1051" t="str">
            <v>PDTMC_016051-3501</v>
          </cell>
        </row>
        <row r="1052">
          <cell r="V1052">
            <v>45834</v>
          </cell>
          <cell r="W1052" t="str">
            <v>8002-25</v>
          </cell>
          <cell r="Y1052">
            <v>242501518</v>
          </cell>
          <cell r="AC1052">
            <v>45849</v>
          </cell>
          <cell r="AQ1052" t="str">
            <v>PHME_013013-2505</v>
          </cell>
        </row>
        <row r="1053">
          <cell r="V1053">
            <v>45834</v>
          </cell>
          <cell r="W1053" t="str">
            <v>8002-25</v>
          </cell>
          <cell r="Y1053">
            <v>242501586</v>
          </cell>
          <cell r="AC1053">
            <v>45862</v>
          </cell>
          <cell r="AQ1053" t="str">
            <v>PHME_014504-2503</v>
          </cell>
        </row>
        <row r="1054">
          <cell r="V1054">
            <v>45834</v>
          </cell>
          <cell r="W1054" t="str">
            <v>8003-25</v>
          </cell>
          <cell r="Y1054">
            <v>242501612</v>
          </cell>
          <cell r="AC1054">
            <v>45863.402881944443</v>
          </cell>
          <cell r="AQ1054" t="str">
            <v>COMPES_016374-3501</v>
          </cell>
        </row>
        <row r="1055">
          <cell r="V1055">
            <v>45834</v>
          </cell>
          <cell r="W1055" t="str">
            <v>8004-25</v>
          </cell>
          <cell r="Y1055">
            <v>142505615</v>
          </cell>
          <cell r="AC1055">
            <v>45849.246782407405</v>
          </cell>
          <cell r="AQ1055" t="str">
            <v>PDTMC_27917-501</v>
          </cell>
        </row>
        <row r="1056">
          <cell r="V1056">
            <v>45834</v>
          </cell>
          <cell r="W1056" t="str">
            <v>8004-25</v>
          </cell>
          <cell r="Y1056">
            <v>142505615</v>
          </cell>
          <cell r="AC1056">
            <v>45849.246782407405</v>
          </cell>
          <cell r="AQ1056" t="str">
            <v>PDTMC_30398-501</v>
          </cell>
        </row>
        <row r="1057">
          <cell r="V1057">
            <v>45834</v>
          </cell>
          <cell r="W1057" t="str">
            <v>8005-25</v>
          </cell>
          <cell r="Y1057">
            <v>142506035</v>
          </cell>
          <cell r="AC1057">
            <v>45860.504178240742</v>
          </cell>
          <cell r="AQ1057" t="str">
            <v>PHME_27916-401</v>
          </cell>
        </row>
        <row r="1058">
          <cell r="V1058">
            <v>45834</v>
          </cell>
          <cell r="W1058" t="str">
            <v>8005-25</v>
          </cell>
          <cell r="Y1058">
            <v>142505745</v>
          </cell>
          <cell r="AC1058">
            <v>45855.345995370371</v>
          </cell>
          <cell r="AQ1058" t="str">
            <v>PHME_30395-401</v>
          </cell>
        </row>
        <row r="1059">
          <cell r="V1059">
            <v>45834</v>
          </cell>
          <cell r="W1059" t="str">
            <v>8005-25</v>
          </cell>
          <cell r="Y1059">
            <v>142505745</v>
          </cell>
          <cell r="AC1059">
            <v>45855.345995370371</v>
          </cell>
          <cell r="AQ1059" t="str">
            <v>PHME_30396-401</v>
          </cell>
        </row>
        <row r="1060">
          <cell r="V1060">
            <v>45834</v>
          </cell>
          <cell r="W1060" t="str">
            <v>8005-25</v>
          </cell>
          <cell r="Y1060">
            <v>142505745</v>
          </cell>
          <cell r="AC1060">
            <v>45855.345995370371</v>
          </cell>
          <cell r="AQ1060" t="str">
            <v>PHME_30397-501</v>
          </cell>
        </row>
        <row r="1061">
          <cell r="V1061">
            <v>45834</v>
          </cell>
          <cell r="W1061" t="str">
            <v>8005-25</v>
          </cell>
          <cell r="Y1061">
            <v>142505745</v>
          </cell>
          <cell r="AC1061">
            <v>45855.345995370371</v>
          </cell>
          <cell r="AQ1061" t="str">
            <v>PHME_30399-501</v>
          </cell>
        </row>
        <row r="1062">
          <cell r="V1062">
            <v>45834</v>
          </cell>
          <cell r="W1062" t="str">
            <v>8006-25</v>
          </cell>
          <cell r="Y1062">
            <v>142505745</v>
          </cell>
          <cell r="AC1062">
            <v>45855.345995370371</v>
          </cell>
          <cell r="AQ1062" t="str">
            <v>PHME_30401-401</v>
          </cell>
        </row>
        <row r="1063">
          <cell r="V1063">
            <v>45834</v>
          </cell>
          <cell r="W1063" t="str">
            <v>8006-25</v>
          </cell>
          <cell r="Y1063">
            <v>142506035</v>
          </cell>
          <cell r="AC1063">
            <v>45860.504178240742</v>
          </cell>
          <cell r="AQ1063" t="str">
            <v>PHME_30402-501</v>
          </cell>
        </row>
        <row r="1064">
          <cell r="V1064">
            <v>45834</v>
          </cell>
          <cell r="W1064" t="str">
            <v>8006-25</v>
          </cell>
          <cell r="Y1064">
            <v>142506035</v>
          </cell>
          <cell r="AC1064">
            <v>45860.504178240742</v>
          </cell>
          <cell r="AQ1064" t="str">
            <v>PHME_30403-401</v>
          </cell>
        </row>
        <row r="1065">
          <cell r="V1065">
            <v>45838</v>
          </cell>
          <cell r="W1065" t="str">
            <v>8007-25</v>
          </cell>
          <cell r="Y1065">
            <v>242501586</v>
          </cell>
          <cell r="AC1065">
            <v>45862.374756944446</v>
          </cell>
          <cell r="AQ1065" t="str">
            <v>PHME_012251-2501</v>
          </cell>
        </row>
        <row r="1066">
          <cell r="V1066">
            <v>45838</v>
          </cell>
          <cell r="W1066" t="str">
            <v>8007-25</v>
          </cell>
          <cell r="Y1066">
            <v>242501586</v>
          </cell>
          <cell r="AC1066">
            <v>45862.374756944446</v>
          </cell>
          <cell r="AQ1066" t="str">
            <v>PHME_027725-2501</v>
          </cell>
        </row>
        <row r="1067">
          <cell r="V1067">
            <v>45838</v>
          </cell>
          <cell r="W1067" t="str">
            <v>8007-25</v>
          </cell>
          <cell r="Y1067">
            <v>242501517</v>
          </cell>
          <cell r="AC1067">
            <v>45849</v>
          </cell>
          <cell r="AQ1067" t="str">
            <v>PHME_029969-3503</v>
          </cell>
        </row>
        <row r="1068">
          <cell r="V1068">
            <v>45838</v>
          </cell>
          <cell r="W1068" t="str">
            <v>8008-25</v>
          </cell>
          <cell r="Y1068">
            <v>142505746</v>
          </cell>
          <cell r="AC1068">
            <v>45853.668599537035</v>
          </cell>
          <cell r="AQ1068" t="str">
            <v>PHME_13711-419</v>
          </cell>
        </row>
        <row r="1069">
          <cell r="V1069">
            <v>45838</v>
          </cell>
          <cell r="W1069" t="str">
            <v>8008-25</v>
          </cell>
          <cell r="Y1069">
            <v>142505746</v>
          </cell>
          <cell r="AC1069">
            <v>45853.668599537035</v>
          </cell>
          <cell r="AQ1069" t="str">
            <v>PHME_27350-502</v>
          </cell>
        </row>
        <row r="1070">
          <cell r="V1070">
            <v>45838</v>
          </cell>
          <cell r="W1070" t="str">
            <v>8009-25</v>
          </cell>
          <cell r="Y1070">
            <v>142505820</v>
          </cell>
          <cell r="AC1070">
            <v>45854.553842592592</v>
          </cell>
          <cell r="AQ1070" t="str">
            <v>PDTMC_09029-510</v>
          </cell>
        </row>
        <row r="1071">
          <cell r="V1071">
            <v>45838</v>
          </cell>
          <cell r="W1071" t="str">
            <v>8010-25</v>
          </cell>
          <cell r="Y1071">
            <v>142506028</v>
          </cell>
          <cell r="AC1071">
            <v>45861.447256944448</v>
          </cell>
          <cell r="AQ1071" t="str">
            <v>COMPES_16958-413</v>
          </cell>
        </row>
        <row r="1072">
          <cell r="V1072">
            <v>45840</v>
          </cell>
          <cell r="W1072" t="str">
            <v>8011-25</v>
          </cell>
          <cell r="Y1072">
            <v>242501569</v>
          </cell>
          <cell r="AC1072">
            <v>45855.537210648145</v>
          </cell>
          <cell r="AQ1072" t="str">
            <v>PDTMC_027914-2501</v>
          </cell>
        </row>
        <row r="1073">
          <cell r="V1073">
            <v>45840</v>
          </cell>
          <cell r="W1073" t="str">
            <v>8012-25</v>
          </cell>
          <cell r="Y1073">
            <v>142506130</v>
          </cell>
          <cell r="AC1073">
            <v>45868.296354166669</v>
          </cell>
          <cell r="AQ1073" t="str">
            <v>PHME_30400-401</v>
          </cell>
        </row>
        <row r="1074">
          <cell r="V1074">
            <v>45840</v>
          </cell>
          <cell r="W1074" t="str">
            <v>8013-25</v>
          </cell>
          <cell r="Y1074">
            <v>142505746</v>
          </cell>
          <cell r="AC1074">
            <v>45853.668599537035</v>
          </cell>
          <cell r="AQ1074" t="str">
            <v>PHME_29177-503</v>
          </cell>
        </row>
        <row r="1075">
          <cell r="V1075">
            <v>45840</v>
          </cell>
          <cell r="W1075" t="str">
            <v>8014-25</v>
          </cell>
          <cell r="Y1075">
            <v>242501553</v>
          </cell>
          <cell r="AC1075">
            <v>45854.554710648146</v>
          </cell>
          <cell r="AQ1075" t="str">
            <v>PDTMC_007208-2508 DP</v>
          </cell>
        </row>
        <row r="1076">
          <cell r="V1076">
            <v>45842</v>
          </cell>
          <cell r="W1076" t="str">
            <v>8015-25</v>
          </cell>
          <cell r="Y1076">
            <v>242501659</v>
          </cell>
          <cell r="AC1076">
            <v>45874</v>
          </cell>
          <cell r="AQ1076" t="str">
            <v>PHME_029780-2501 M</v>
          </cell>
        </row>
        <row r="1077">
          <cell r="V1077">
            <v>45842</v>
          </cell>
          <cell r="W1077" t="str">
            <v>8016-25</v>
          </cell>
          <cell r="Y1077">
            <v>142506265</v>
          </cell>
          <cell r="AC1077">
            <v>45866</v>
          </cell>
          <cell r="AQ1077" t="str">
            <v>PDTMC_05060-402</v>
          </cell>
        </row>
        <row r="1078">
          <cell r="V1078">
            <v>45842</v>
          </cell>
          <cell r="W1078" t="str">
            <v>8016-25</v>
          </cell>
          <cell r="Y1078">
            <v>142506265</v>
          </cell>
          <cell r="AC1078">
            <v>45866</v>
          </cell>
          <cell r="AQ1078" t="str">
            <v>PDTMC_06099-212</v>
          </cell>
        </row>
        <row r="1079">
          <cell r="V1079">
            <v>45842</v>
          </cell>
          <cell r="W1079" t="str">
            <v>8017-25</v>
          </cell>
          <cell r="Y1079">
            <v>142506031</v>
          </cell>
          <cell r="AC1079">
            <v>45861.462291666663</v>
          </cell>
          <cell r="AQ1079" t="str">
            <v>PHOENIX _05171-607</v>
          </cell>
        </row>
        <row r="1080">
          <cell r="V1080">
            <v>45842</v>
          </cell>
          <cell r="W1080" t="str">
            <v>8018-25</v>
          </cell>
          <cell r="Y1080">
            <v>142506011</v>
          </cell>
          <cell r="AC1080">
            <v>45862.465428240743</v>
          </cell>
          <cell r="AQ1080" t="str">
            <v>PHME_28923-403</v>
          </cell>
        </row>
        <row r="1081">
          <cell r="V1081">
            <v>45842</v>
          </cell>
          <cell r="W1081" t="str">
            <v>8018-25</v>
          </cell>
          <cell r="Y1081">
            <v>142506011</v>
          </cell>
          <cell r="AC1081">
            <v>45862.465428240743</v>
          </cell>
          <cell r="AQ1081" t="str">
            <v>PHME_14675-431</v>
          </cell>
        </row>
        <row r="1082">
          <cell r="V1082">
            <v>45842</v>
          </cell>
          <cell r="W1082" t="str">
            <v>8018-25</v>
          </cell>
          <cell r="Y1082">
            <v>142506011</v>
          </cell>
          <cell r="AC1082">
            <v>45862.465428240743</v>
          </cell>
          <cell r="AQ1082" t="str">
            <v>PHME_15651-271</v>
          </cell>
        </row>
        <row r="1083">
          <cell r="V1083">
            <v>45842</v>
          </cell>
          <cell r="W1083" t="str">
            <v>8018-25</v>
          </cell>
          <cell r="Y1083">
            <v>142506011</v>
          </cell>
          <cell r="AC1083">
            <v>45862.465428240743</v>
          </cell>
          <cell r="AQ1083" t="str">
            <v>PHME_27047-202</v>
          </cell>
        </row>
        <row r="1084">
          <cell r="V1084">
            <v>45842</v>
          </cell>
          <cell r="W1084" t="str">
            <v>8019-25</v>
          </cell>
          <cell r="Y1084">
            <v>242501568</v>
          </cell>
          <cell r="AC1084">
            <v>45861.447835648149</v>
          </cell>
          <cell r="AQ1084" t="str">
            <v>PDTMC_030404-2501</v>
          </cell>
        </row>
        <row r="1085">
          <cell r="V1085">
            <v>45842</v>
          </cell>
          <cell r="W1085" t="str">
            <v>8020-25</v>
          </cell>
          <cell r="Y1085">
            <v>142506095</v>
          </cell>
          <cell r="AC1085">
            <v>45866.303900462961</v>
          </cell>
          <cell r="AQ1085" t="str">
            <v>PHME_17008-203 DP</v>
          </cell>
        </row>
        <row r="1086">
          <cell r="V1086">
            <v>45842</v>
          </cell>
          <cell r="W1086" t="str">
            <v>8020-25</v>
          </cell>
          <cell r="Y1086">
            <v>142506094</v>
          </cell>
          <cell r="AC1086">
            <v>45862.438310185185</v>
          </cell>
          <cell r="AQ1086" t="str">
            <v>PHME_INS-30322</v>
          </cell>
        </row>
        <row r="1087">
          <cell r="V1087">
            <v>45842</v>
          </cell>
          <cell r="W1087" t="str">
            <v>8020-25</v>
          </cell>
          <cell r="Y1087">
            <v>142506094</v>
          </cell>
          <cell r="AC1087">
            <v>45862.438310185185</v>
          </cell>
          <cell r="AQ1087" t="str">
            <v>PHME_INS-30394</v>
          </cell>
        </row>
        <row r="1088">
          <cell r="V1088">
            <v>45845</v>
          </cell>
          <cell r="W1088" t="str">
            <v>8021-25</v>
          </cell>
          <cell r="Y1088">
            <v>242501595</v>
          </cell>
          <cell r="AC1088">
            <v>45860.268923611111</v>
          </cell>
          <cell r="AQ1088" t="str">
            <v>PHME_022193-2503</v>
          </cell>
        </row>
        <row r="1089">
          <cell r="V1089">
            <v>45845</v>
          </cell>
          <cell r="W1089" t="str">
            <v>8021-25</v>
          </cell>
          <cell r="Y1089">
            <v>242501712</v>
          </cell>
          <cell r="AC1089">
            <v>45869</v>
          </cell>
          <cell r="AQ1089" t="str">
            <v>PHME_030111-2501</v>
          </cell>
        </row>
        <row r="1090">
          <cell r="V1090">
            <v>45845</v>
          </cell>
          <cell r="W1090" t="str">
            <v>8021-25</v>
          </cell>
          <cell r="Y1090">
            <v>242501586</v>
          </cell>
          <cell r="AC1090">
            <v>45862</v>
          </cell>
          <cell r="AQ1090" t="str">
            <v>PHME_028953-2502</v>
          </cell>
        </row>
        <row r="1091">
          <cell r="V1091">
            <v>45845</v>
          </cell>
          <cell r="W1091" t="str">
            <v>8022-25</v>
          </cell>
          <cell r="Y1091">
            <v>242501568</v>
          </cell>
          <cell r="AC1091">
            <v>45861.447835648149</v>
          </cell>
          <cell r="AQ1091" t="str">
            <v>PDTMC_014735-2504</v>
          </cell>
        </row>
        <row r="1092">
          <cell r="V1092">
            <v>45846</v>
          </cell>
          <cell r="W1092" t="str">
            <v>8023-25</v>
          </cell>
          <cell r="Y1092">
            <v>142506029</v>
          </cell>
          <cell r="AC1092">
            <v>45860.27002314815</v>
          </cell>
          <cell r="AQ1092" t="str">
            <v>JIANGSU_11388-217</v>
          </cell>
        </row>
        <row r="1093">
          <cell r="V1093">
            <v>45846</v>
          </cell>
          <cell r="W1093" t="str">
            <v>8024-25</v>
          </cell>
          <cell r="Y1093">
            <v>142505906</v>
          </cell>
          <cell r="AC1093">
            <v>45855.406770833331</v>
          </cell>
          <cell r="AQ1093" t="str">
            <v>PDTMC_27918-501</v>
          </cell>
        </row>
        <row r="1094">
          <cell r="V1094">
            <v>45846</v>
          </cell>
          <cell r="W1094" t="str">
            <v>8025-25</v>
          </cell>
          <cell r="Y1094">
            <v>142506036</v>
          </cell>
          <cell r="AC1094">
            <v>45862.372824074075</v>
          </cell>
          <cell r="AQ1094" t="str">
            <v>PHME_30405-601</v>
          </cell>
        </row>
        <row r="1095">
          <cell r="V1095">
            <v>45847</v>
          </cell>
          <cell r="W1095" t="str">
            <v>8026-25</v>
          </cell>
          <cell r="Y1095">
            <v>142506031</v>
          </cell>
          <cell r="AC1095">
            <v>45861.462291666663</v>
          </cell>
          <cell r="AQ1095" t="str">
            <v>PHOENIX _06099-213</v>
          </cell>
        </row>
        <row r="1096">
          <cell r="V1096">
            <v>45847</v>
          </cell>
          <cell r="W1096" t="str">
            <v>8027-25</v>
          </cell>
          <cell r="Y1096">
            <v>242501658</v>
          </cell>
          <cell r="AC1096">
            <v>45866.688622685186</v>
          </cell>
          <cell r="AQ1096" t="str">
            <v>PDTMC_030377-3501 Dp</v>
          </cell>
        </row>
        <row r="1097">
          <cell r="V1097">
            <v>45847</v>
          </cell>
          <cell r="W1097" t="str">
            <v>8028-25</v>
          </cell>
          <cell r="Y1097">
            <v>142506034</v>
          </cell>
          <cell r="AC1097">
            <v>45861.438298611109</v>
          </cell>
          <cell r="AQ1097" t="str">
            <v>PHME_15776-410</v>
          </cell>
        </row>
        <row r="1098">
          <cell r="V1098">
            <v>45847</v>
          </cell>
          <cell r="W1098" t="str">
            <v>8028-25</v>
          </cell>
          <cell r="Y1098">
            <v>142506034</v>
          </cell>
          <cell r="AC1098">
            <v>45861.438298611109</v>
          </cell>
          <cell r="AQ1098" t="str">
            <v>PHME_21494-412</v>
          </cell>
        </row>
        <row r="1099">
          <cell r="V1099">
            <v>45847</v>
          </cell>
          <cell r="W1099" t="str">
            <v>8028-25</v>
          </cell>
          <cell r="Y1099">
            <v>142506034</v>
          </cell>
          <cell r="AC1099">
            <v>45861.438298611109</v>
          </cell>
          <cell r="AQ1099" t="str">
            <v>PHME_21494-536</v>
          </cell>
        </row>
        <row r="1100">
          <cell r="V1100">
            <v>45847</v>
          </cell>
          <cell r="W1100" t="str">
            <v>8029-25</v>
          </cell>
          <cell r="Y1100">
            <v>142506028</v>
          </cell>
          <cell r="AC1100">
            <v>45861.447256944448</v>
          </cell>
          <cell r="AQ1100" t="str">
            <v>COMPES_29714-505</v>
          </cell>
        </row>
        <row r="1101">
          <cell r="V1101">
            <v>45847</v>
          </cell>
          <cell r="W1101" t="str">
            <v>8030-25</v>
          </cell>
          <cell r="Y1101">
            <v>142506674</v>
          </cell>
          <cell r="AC1101">
            <v>45877</v>
          </cell>
          <cell r="AQ1101" t="str">
            <v>PHME_27928-401</v>
          </cell>
        </row>
        <row r="1102">
          <cell r="V1102">
            <v>45847</v>
          </cell>
          <cell r="W1102" t="str">
            <v>8030-25</v>
          </cell>
          <cell r="Y1102">
            <v>142506674</v>
          </cell>
          <cell r="AC1102">
            <v>45877</v>
          </cell>
          <cell r="AQ1102" t="str">
            <v>PHME_INS-27928</v>
          </cell>
        </row>
        <row r="1103">
          <cell r="V1103">
            <v>45850</v>
          </cell>
          <cell r="W1103" t="str">
            <v>8031-25</v>
          </cell>
          <cell r="Y1103">
            <v>142506247</v>
          </cell>
          <cell r="AC1103">
            <v>45867.412905092591</v>
          </cell>
          <cell r="AQ1103" t="str">
            <v>PDTMC_27919-401</v>
          </cell>
        </row>
        <row r="1104">
          <cell r="V1104">
            <v>45850</v>
          </cell>
          <cell r="W1104" t="str">
            <v>8031-25</v>
          </cell>
          <cell r="Y1104">
            <v>142506245</v>
          </cell>
          <cell r="AC1104">
            <v>45867.410277777781</v>
          </cell>
          <cell r="AQ1104" t="str">
            <v>PDTMC_27921-501</v>
          </cell>
        </row>
        <row r="1105">
          <cell r="V1105">
            <v>45850</v>
          </cell>
          <cell r="W1105" t="str">
            <v>8031-25</v>
          </cell>
          <cell r="Y1105">
            <v>142506245</v>
          </cell>
          <cell r="AC1105">
            <v>45867.410277777781</v>
          </cell>
          <cell r="AQ1105" t="str">
            <v>PDTMC_INS-27921</v>
          </cell>
        </row>
        <row r="1106">
          <cell r="V1106">
            <v>45850</v>
          </cell>
          <cell r="W1106" t="str">
            <v>8031-25</v>
          </cell>
          <cell r="Y1106">
            <v>142506245</v>
          </cell>
          <cell r="AC1106">
            <v>45867.410277777781</v>
          </cell>
          <cell r="AQ1106" t="str">
            <v>PDTMC_27923-401</v>
          </cell>
        </row>
        <row r="1107">
          <cell r="V1107">
            <v>45850</v>
          </cell>
          <cell r="W1107" t="str">
            <v>8031-25</v>
          </cell>
          <cell r="Y1107">
            <v>142506245</v>
          </cell>
          <cell r="AC1107">
            <v>45867.410277777781</v>
          </cell>
          <cell r="AQ1107" t="str">
            <v>PDTMC_27924-401</v>
          </cell>
        </row>
        <row r="1108">
          <cell r="V1108">
            <v>45850</v>
          </cell>
          <cell r="W1108" t="str">
            <v>8031-25</v>
          </cell>
          <cell r="Y1108">
            <v>142506245</v>
          </cell>
          <cell r="AC1108">
            <v>45867.410277777781</v>
          </cell>
          <cell r="AQ1108" t="str">
            <v>PDTMC_INS-27924</v>
          </cell>
        </row>
        <row r="1109">
          <cell r="V1109">
            <v>45850</v>
          </cell>
          <cell r="W1109" t="str">
            <v>8031-25</v>
          </cell>
          <cell r="Y1109">
            <v>142506247</v>
          </cell>
          <cell r="AC1109">
            <v>45867.412905092591</v>
          </cell>
          <cell r="AQ1109" t="str">
            <v>PDTMC_27925-501</v>
          </cell>
        </row>
        <row r="1110">
          <cell r="V1110">
            <v>45850</v>
          </cell>
          <cell r="W1110" t="str">
            <v>8031-25</v>
          </cell>
          <cell r="Y1110">
            <v>142506247</v>
          </cell>
          <cell r="AC1110">
            <v>45867.412905092591</v>
          </cell>
          <cell r="AQ1110" t="str">
            <v>PDTMC_27926-501</v>
          </cell>
        </row>
        <row r="1111">
          <cell r="V1111">
            <v>45850</v>
          </cell>
          <cell r="W1111" t="str">
            <v>8032-25</v>
          </cell>
          <cell r="Y1111">
            <v>142506509</v>
          </cell>
          <cell r="AC1111">
            <v>45874</v>
          </cell>
          <cell r="AQ1111" t="str">
            <v>PHME_27920-501</v>
          </cell>
        </row>
        <row r="1112">
          <cell r="V1112">
            <v>45850</v>
          </cell>
          <cell r="W1112" t="str">
            <v>8032-25</v>
          </cell>
          <cell r="Y1112">
            <v>142506509</v>
          </cell>
          <cell r="AC1112">
            <v>45874</v>
          </cell>
          <cell r="AQ1112" t="str">
            <v>PHME_27927-201</v>
          </cell>
        </row>
        <row r="1113">
          <cell r="V1113">
            <v>45850</v>
          </cell>
          <cell r="W1113" t="str">
            <v>8032-25</v>
          </cell>
          <cell r="Y1113">
            <v>142506509</v>
          </cell>
          <cell r="AC1113">
            <v>45874</v>
          </cell>
          <cell r="AQ1113" t="str">
            <v>PHME_30406-401</v>
          </cell>
        </row>
        <row r="1114">
          <cell r="V1114">
            <v>45850</v>
          </cell>
          <cell r="W1114" t="str">
            <v>8032-25</v>
          </cell>
          <cell r="Y1114">
            <v>142506521</v>
          </cell>
          <cell r="AC1114">
            <v>45878</v>
          </cell>
          <cell r="AQ1114" t="str">
            <v>PHME_30407-401</v>
          </cell>
        </row>
        <row r="1115">
          <cell r="V1115">
            <v>45850</v>
          </cell>
          <cell r="W1115" t="str">
            <v>8032-25</v>
          </cell>
          <cell r="Y1115">
            <v>142506521</v>
          </cell>
          <cell r="AC1115">
            <v>45878</v>
          </cell>
          <cell r="AQ1115" t="str">
            <v>PHME_30408-501</v>
          </cell>
        </row>
        <row r="1116">
          <cell r="V1116">
            <v>45850</v>
          </cell>
          <cell r="W1116" t="str">
            <v>8032-25</v>
          </cell>
          <cell r="Y1116">
            <v>142506509</v>
          </cell>
          <cell r="AC1116">
            <v>45874</v>
          </cell>
          <cell r="AQ1116" t="str">
            <v>PHME_30409-401</v>
          </cell>
        </row>
        <row r="1117">
          <cell r="V1117">
            <v>45850</v>
          </cell>
          <cell r="W1117" t="str">
            <v>8033-25</v>
          </cell>
          <cell r="Y1117">
            <v>142506030</v>
          </cell>
          <cell r="AC1117">
            <v>45861.437893518516</v>
          </cell>
          <cell r="AQ1117" t="str">
            <v>EKSTEK_27922-401</v>
          </cell>
        </row>
        <row r="1118">
          <cell r="V1118">
            <v>45850</v>
          </cell>
          <cell r="W1118" t="str">
            <v>8034-25</v>
          </cell>
          <cell r="Y1118">
            <v>142506785</v>
          </cell>
          <cell r="AC1118">
            <v>45898</v>
          </cell>
          <cell r="AQ1118" t="str">
            <v>PHME_30410-401</v>
          </cell>
        </row>
        <row r="1119">
          <cell r="V1119">
            <v>45850</v>
          </cell>
          <cell r="W1119" t="str">
            <v>8034-25</v>
          </cell>
          <cell r="Y1119">
            <v>142506785</v>
          </cell>
          <cell r="AC1119">
            <v>45898</v>
          </cell>
          <cell r="AQ1119" t="str">
            <v>PHME_INS-30410</v>
          </cell>
        </row>
        <row r="1120">
          <cell r="V1120">
            <v>45850</v>
          </cell>
          <cell r="W1120" t="str">
            <v>8034-25</v>
          </cell>
          <cell r="Y1120">
            <v>142506522</v>
          </cell>
          <cell r="AC1120">
            <v>45874</v>
          </cell>
          <cell r="AQ1120" t="str">
            <v>PHME_30411-401</v>
          </cell>
        </row>
        <row r="1121">
          <cell r="V1121">
            <v>45850</v>
          </cell>
          <cell r="W1121" t="str">
            <v>8034-25</v>
          </cell>
          <cell r="Y1121">
            <v>142506522</v>
          </cell>
          <cell r="AC1121">
            <v>45874</v>
          </cell>
          <cell r="AQ1121" t="str">
            <v>PHME_INS-30411</v>
          </cell>
        </row>
        <row r="1122">
          <cell r="V1122">
            <v>45850</v>
          </cell>
          <cell r="W1122" t="str">
            <v>8034-25</v>
          </cell>
          <cell r="Y1122">
            <v>142506675</v>
          </cell>
          <cell r="AC1122">
            <v>45881</v>
          </cell>
          <cell r="AQ1122" t="str">
            <v>PHME_30412-501</v>
          </cell>
        </row>
        <row r="1123">
          <cell r="V1123">
            <v>45850</v>
          </cell>
          <cell r="W1123" t="str">
            <v>8034-25</v>
          </cell>
          <cell r="Y1123">
            <v>142506675</v>
          </cell>
          <cell r="AC1123">
            <v>45881</v>
          </cell>
          <cell r="AQ1123" t="str">
            <v>PHME_INS-30412</v>
          </cell>
        </row>
        <row r="1124">
          <cell r="V1124">
            <v>45850</v>
          </cell>
          <cell r="W1124" t="str">
            <v>8034-25</v>
          </cell>
          <cell r="Y1124">
            <v>142506675</v>
          </cell>
          <cell r="AC1124">
            <v>45881</v>
          </cell>
          <cell r="AQ1124" t="str">
            <v>PHME_30413-501</v>
          </cell>
        </row>
        <row r="1125">
          <cell r="V1125">
            <v>45850</v>
          </cell>
          <cell r="W1125" t="str">
            <v>8034-25</v>
          </cell>
          <cell r="Y1125">
            <v>142506675</v>
          </cell>
          <cell r="AC1125">
            <v>45881</v>
          </cell>
          <cell r="AQ1125" t="str">
            <v>PHME_INS-30413</v>
          </cell>
        </row>
        <row r="1126">
          <cell r="V1126">
            <v>45850</v>
          </cell>
          <cell r="W1126" t="str">
            <v>8034-25</v>
          </cell>
          <cell r="Y1126">
            <v>142506522</v>
          </cell>
          <cell r="AC1126">
            <v>45874</v>
          </cell>
          <cell r="AQ1126" t="str">
            <v>PHME_30414-401</v>
          </cell>
        </row>
        <row r="1127">
          <cell r="V1127">
            <v>45850</v>
          </cell>
          <cell r="W1127" t="str">
            <v>8034-25</v>
          </cell>
          <cell r="Y1127">
            <v>142506675</v>
          </cell>
          <cell r="AC1127">
            <v>45881</v>
          </cell>
          <cell r="AQ1127" t="str">
            <v>PHME_30415-401</v>
          </cell>
        </row>
        <row r="1128">
          <cell r="V1128">
            <v>45850</v>
          </cell>
          <cell r="W1128" t="str">
            <v>8034-25</v>
          </cell>
          <cell r="Y1128">
            <v>142506675</v>
          </cell>
          <cell r="AC1128">
            <v>45881</v>
          </cell>
          <cell r="AQ1128" t="str">
            <v>PHME_INS-30415</v>
          </cell>
        </row>
        <row r="1129">
          <cell r="V1129">
            <v>45850</v>
          </cell>
          <cell r="W1129" t="str">
            <v>8035-25</v>
          </cell>
          <cell r="Y1129">
            <v>142506030</v>
          </cell>
          <cell r="AC1129">
            <v>45861.437893518516</v>
          </cell>
          <cell r="AQ1129" t="str">
            <v>EKSTEK_26077-401</v>
          </cell>
        </row>
        <row r="1130">
          <cell r="V1130">
            <v>45852</v>
          </cell>
          <cell r="W1130" t="str">
            <v>8036-25</v>
          </cell>
          <cell r="Y1130">
            <v>142506306</v>
          </cell>
          <cell r="AC1130">
            <v>45870</v>
          </cell>
          <cell r="AQ1130" t="str">
            <v>PDTMC_14735-509</v>
          </cell>
        </row>
        <row r="1131">
          <cell r="V1131">
            <v>45852</v>
          </cell>
          <cell r="W1131" t="str">
            <v>8036-25</v>
          </cell>
          <cell r="Y1131">
            <v>142506306</v>
          </cell>
          <cell r="AC1131">
            <v>45870</v>
          </cell>
          <cell r="AQ1131" t="str">
            <v>PDTMC_14735-510</v>
          </cell>
        </row>
        <row r="1132">
          <cell r="V1132">
            <v>45852</v>
          </cell>
          <cell r="W1132" t="str">
            <v>8036-25</v>
          </cell>
          <cell r="Y1132">
            <v>142506307</v>
          </cell>
          <cell r="AC1132">
            <v>45867.407384259262</v>
          </cell>
          <cell r="AQ1132" t="str">
            <v>PDTMC_21032-401</v>
          </cell>
        </row>
        <row r="1133">
          <cell r="V1133">
            <v>45852</v>
          </cell>
          <cell r="W1133" t="str">
            <v>8036-25</v>
          </cell>
          <cell r="Y1133">
            <v>142506307</v>
          </cell>
          <cell r="AC1133">
            <v>45867.407384259262</v>
          </cell>
          <cell r="AQ1133" t="str">
            <v>PDTMC_INS - 21032</v>
          </cell>
        </row>
        <row r="1134">
          <cell r="V1134">
            <v>45852</v>
          </cell>
          <cell r="W1134" t="str">
            <v>8036-25</v>
          </cell>
          <cell r="Y1134">
            <v>142506456</v>
          </cell>
          <cell r="AC1134">
            <v>45873</v>
          </cell>
          <cell r="AQ1134" t="str">
            <v>PDTMC_01019-501</v>
          </cell>
        </row>
        <row r="1135">
          <cell r="V1135">
            <v>45852</v>
          </cell>
          <cell r="W1135" t="str">
            <v>8036-25</v>
          </cell>
          <cell r="Y1135">
            <v>142506306</v>
          </cell>
          <cell r="AC1135">
            <v>45870</v>
          </cell>
          <cell r="AQ1135" t="str">
            <v>PDTMC_05370-603</v>
          </cell>
        </row>
        <row r="1136">
          <cell r="V1136">
            <v>45852</v>
          </cell>
          <cell r="W1136" t="str">
            <v>8036-25</v>
          </cell>
          <cell r="Y1136">
            <v>142506306</v>
          </cell>
          <cell r="AC1136">
            <v>45870</v>
          </cell>
          <cell r="AQ1136" t="str">
            <v>PDTMC_09269-403</v>
          </cell>
        </row>
        <row r="1137">
          <cell r="V1137">
            <v>45852</v>
          </cell>
          <cell r="W1137" t="str">
            <v>8037-25</v>
          </cell>
          <cell r="Y1137">
            <v>142506511</v>
          </cell>
          <cell r="AC1137">
            <v>45874</v>
          </cell>
          <cell r="AQ1137" t="str">
            <v>PHME_21033-401</v>
          </cell>
        </row>
        <row r="1138">
          <cell r="V1138">
            <v>45852</v>
          </cell>
          <cell r="W1138" t="str">
            <v>8037-25</v>
          </cell>
          <cell r="Y1138">
            <v>142506511</v>
          </cell>
          <cell r="AC1138">
            <v>45874</v>
          </cell>
          <cell r="AQ1138" t="str">
            <v>PHME_29663-209</v>
          </cell>
        </row>
        <row r="1139">
          <cell r="V1139">
            <v>45852</v>
          </cell>
          <cell r="W1139" t="str">
            <v>8037-25</v>
          </cell>
          <cell r="Y1139">
            <v>142506511</v>
          </cell>
          <cell r="AC1139">
            <v>45874</v>
          </cell>
          <cell r="AQ1139" t="str">
            <v>PHME_27048-502</v>
          </cell>
        </row>
        <row r="1140">
          <cell r="V1140">
            <v>45852</v>
          </cell>
          <cell r="W1140" t="str">
            <v>8037-25</v>
          </cell>
          <cell r="Y1140">
            <v>142506511</v>
          </cell>
          <cell r="AC1140">
            <v>45874</v>
          </cell>
          <cell r="AQ1140" t="str">
            <v>PHME_28639-502</v>
          </cell>
        </row>
        <row r="1141">
          <cell r="V1141">
            <v>45852</v>
          </cell>
          <cell r="W1141" t="str">
            <v>8037-25</v>
          </cell>
          <cell r="Y1141">
            <v>142507757</v>
          </cell>
          <cell r="AC1141">
            <v>45918.403692129628</v>
          </cell>
          <cell r="AQ1141" t="str">
            <v>PHME_51085-602</v>
          </cell>
        </row>
        <row r="1142">
          <cell r="V1142">
            <v>45852</v>
          </cell>
          <cell r="W1142" t="str">
            <v>8038-25</v>
          </cell>
          <cell r="Y1142">
            <v>142507429</v>
          </cell>
          <cell r="AC1142">
            <v>45907</v>
          </cell>
          <cell r="AQ1142" t="str">
            <v>ADEX_05215-507</v>
          </cell>
        </row>
        <row r="1143">
          <cell r="V1143">
            <v>45852</v>
          </cell>
          <cell r="W1143" t="str">
            <v>8038-25</v>
          </cell>
          <cell r="Y1143">
            <v>142507429</v>
          </cell>
          <cell r="AC1143">
            <v>45907</v>
          </cell>
          <cell r="AQ1143" t="str">
            <v>ADEX_BOL-05215</v>
          </cell>
        </row>
        <row r="1144">
          <cell r="V1144">
            <v>45891</v>
          </cell>
          <cell r="W1144" t="str">
            <v>8038-25</v>
          </cell>
          <cell r="Y1144">
            <v>142507722</v>
          </cell>
          <cell r="AC1144">
            <v>45916.359189814815</v>
          </cell>
          <cell r="AQ1144" t="str">
            <v>ADEX_30416-601</v>
          </cell>
        </row>
        <row r="1145">
          <cell r="V1145">
            <v>45852</v>
          </cell>
          <cell r="W1145" t="str">
            <v>8039-25</v>
          </cell>
          <cell r="Y1145">
            <v>242501613</v>
          </cell>
          <cell r="AC1145">
            <v>45867.408136574071</v>
          </cell>
          <cell r="AQ1145" t="str">
            <v>PDTMC_005151-2506</v>
          </cell>
        </row>
        <row r="1146">
          <cell r="V1146">
            <v>45852</v>
          </cell>
          <cell r="W1146" t="str">
            <v>8039-25</v>
          </cell>
          <cell r="Y1146">
            <v>242501613</v>
          </cell>
          <cell r="AC1146">
            <v>45867.408136574071</v>
          </cell>
          <cell r="AQ1146" t="str">
            <v>PDTMC_007208-2513</v>
          </cell>
        </row>
        <row r="1147">
          <cell r="V1147">
            <v>45852</v>
          </cell>
          <cell r="W1147" t="str">
            <v>8040-25</v>
          </cell>
          <cell r="Y1147">
            <v>242501710</v>
          </cell>
          <cell r="AC1147">
            <v>45874</v>
          </cell>
          <cell r="AQ1147" t="str">
            <v>PHME_010487-2502</v>
          </cell>
        </row>
        <row r="1148">
          <cell r="V1148">
            <v>45852</v>
          </cell>
          <cell r="W1148" t="str">
            <v>8040-25</v>
          </cell>
          <cell r="Y1148">
            <v>242501710</v>
          </cell>
          <cell r="AC1148">
            <v>45874</v>
          </cell>
          <cell r="AQ1148" t="str">
            <v>PHME_013794-3510</v>
          </cell>
        </row>
        <row r="1149">
          <cell r="V1149">
            <v>45852</v>
          </cell>
          <cell r="W1149" t="str">
            <v>8041-25</v>
          </cell>
          <cell r="Y1149">
            <v>242501792</v>
          </cell>
          <cell r="AC1149">
            <v>45877</v>
          </cell>
          <cell r="AQ1149" t="str">
            <v>ADEX_005172-3502</v>
          </cell>
        </row>
        <row r="1150">
          <cell r="V1150">
            <v>45852</v>
          </cell>
          <cell r="W1150" t="str">
            <v>8042-25</v>
          </cell>
          <cell r="Y1150">
            <v>242501754</v>
          </cell>
          <cell r="AC1150">
            <v>45875</v>
          </cell>
          <cell r="AQ1150" t="str">
            <v>JIANGSU_019479-2503</v>
          </cell>
        </row>
        <row r="1151">
          <cell r="V1151">
            <v>45852</v>
          </cell>
          <cell r="W1151" t="str">
            <v>8042-25</v>
          </cell>
          <cell r="Y1151">
            <v>242501754</v>
          </cell>
          <cell r="AC1151">
            <v>45875</v>
          </cell>
          <cell r="AQ1151" t="str">
            <v>JIANGSU_024216-3504</v>
          </cell>
        </row>
        <row r="1152">
          <cell r="V1152">
            <v>45853</v>
          </cell>
          <cell r="W1152" t="str">
            <v>8043-25</v>
          </cell>
          <cell r="Y1152">
            <v>142506512</v>
          </cell>
          <cell r="AC1152">
            <v>45874</v>
          </cell>
          <cell r="AQ1152" t="str">
            <v>PHME_18466-2506 B</v>
          </cell>
        </row>
        <row r="1153">
          <cell r="V1153">
            <v>45853</v>
          </cell>
          <cell r="W1153" t="str">
            <v>8043-25</v>
          </cell>
          <cell r="Y1153">
            <v>142506531</v>
          </cell>
          <cell r="AC1153">
            <v>45874</v>
          </cell>
          <cell r="AQ1153" t="str">
            <v>PHME_120471-406</v>
          </cell>
        </row>
        <row r="1154">
          <cell r="V1154">
            <v>45854</v>
          </cell>
          <cell r="W1154" t="str">
            <v>8044-25</v>
          </cell>
          <cell r="Y1154">
            <v>142506732</v>
          </cell>
          <cell r="AC1154">
            <v>45884.388993055552</v>
          </cell>
          <cell r="AQ1154" t="str">
            <v>PHME_27929-401</v>
          </cell>
        </row>
        <row r="1155">
          <cell r="V1155">
            <v>45854</v>
          </cell>
          <cell r="W1155" t="str">
            <v>8044-25</v>
          </cell>
          <cell r="Y1155">
            <v>142506732</v>
          </cell>
          <cell r="AC1155">
            <v>45884.388993055552</v>
          </cell>
          <cell r="AQ1155" t="str">
            <v>PHME_30417-401</v>
          </cell>
        </row>
        <row r="1156">
          <cell r="V1156">
            <v>45854</v>
          </cell>
          <cell r="W1156" t="str">
            <v>8044-25</v>
          </cell>
          <cell r="Y1156">
            <v>142506732</v>
          </cell>
          <cell r="AC1156">
            <v>45884.388993055552</v>
          </cell>
          <cell r="AQ1156" t="str">
            <v>PHME_30418-401</v>
          </cell>
        </row>
        <row r="1157">
          <cell r="V1157">
            <v>45854</v>
          </cell>
          <cell r="W1157" t="str">
            <v>8044-25</v>
          </cell>
          <cell r="Y1157">
            <v>142506732</v>
          </cell>
          <cell r="AC1157">
            <v>45884.388993055552</v>
          </cell>
          <cell r="AQ1157" t="str">
            <v>PHME_29177-201</v>
          </cell>
        </row>
        <row r="1158">
          <cell r="V1158">
            <v>45854</v>
          </cell>
          <cell r="W1158" t="str">
            <v>8044-25</v>
          </cell>
          <cell r="Y1158">
            <v>142506732</v>
          </cell>
          <cell r="AC1158">
            <v>45884.388993055552</v>
          </cell>
          <cell r="AQ1158" t="str">
            <v>PHME_INS-29177</v>
          </cell>
        </row>
        <row r="1159">
          <cell r="V1159">
            <v>45854</v>
          </cell>
          <cell r="W1159" t="str">
            <v>8045-25</v>
          </cell>
          <cell r="Y1159"/>
          <cell r="AC1159"/>
          <cell r="AQ1159" t="str">
            <v>PDTMC_27928-401</v>
          </cell>
        </row>
        <row r="1160">
          <cell r="V1160">
            <v>45854</v>
          </cell>
          <cell r="W1160" t="str">
            <v>8045-25</v>
          </cell>
          <cell r="Y1160"/>
          <cell r="AC1160"/>
          <cell r="AQ1160" t="str">
            <v>PDTMC_INS-27928</v>
          </cell>
        </row>
        <row r="1161">
          <cell r="V1161">
            <v>45855</v>
          </cell>
          <cell r="W1161" t="str">
            <v>8046-25</v>
          </cell>
          <cell r="Y1161"/>
          <cell r="AC1161"/>
          <cell r="AQ1161" t="str">
            <v>PDTMC_05205-202 M</v>
          </cell>
        </row>
        <row r="1162">
          <cell r="V1162">
            <v>45855</v>
          </cell>
          <cell r="W1162" t="str">
            <v>8046-25</v>
          </cell>
          <cell r="Y1162">
            <v>142506307</v>
          </cell>
          <cell r="AC1162">
            <v>45867.407384259262</v>
          </cell>
          <cell r="AQ1162" t="str">
            <v>PDTMC_12164-520</v>
          </cell>
        </row>
        <row r="1163">
          <cell r="V1163">
            <v>45855</v>
          </cell>
          <cell r="W1163" t="str">
            <v>8046-25</v>
          </cell>
          <cell r="Y1163">
            <v>142506839</v>
          </cell>
          <cell r="AC1163">
            <v>45884</v>
          </cell>
          <cell r="AQ1163" t="str">
            <v>PDTMC_24112-602</v>
          </cell>
        </row>
        <row r="1164">
          <cell r="V1164">
            <v>45855</v>
          </cell>
          <cell r="W1164" t="str">
            <v>8047-25</v>
          </cell>
          <cell r="Y1164">
            <v>142506766</v>
          </cell>
          <cell r="AC1164">
            <v>45884.472569444442</v>
          </cell>
          <cell r="AQ1164" t="str">
            <v>PHOENIX _06098-409</v>
          </cell>
        </row>
        <row r="1165">
          <cell r="V1165">
            <v>45855</v>
          </cell>
          <cell r="W1165" t="str">
            <v>8048-25</v>
          </cell>
          <cell r="Y1165">
            <v>142506533</v>
          </cell>
          <cell r="AC1165">
            <v>45874</v>
          </cell>
          <cell r="AQ1165" t="str">
            <v>EKSTEK_21313-501</v>
          </cell>
        </row>
        <row r="1166">
          <cell r="V1166">
            <v>45855</v>
          </cell>
          <cell r="W1166" t="str">
            <v>8048-25</v>
          </cell>
          <cell r="Y1166">
            <v>142506533</v>
          </cell>
          <cell r="AC1166">
            <v>45874</v>
          </cell>
          <cell r="AQ1166" t="str">
            <v>EKSTEK_090425-502</v>
          </cell>
        </row>
        <row r="1167">
          <cell r="V1167">
            <v>45855</v>
          </cell>
          <cell r="W1167" t="str">
            <v>8049-25</v>
          </cell>
          <cell r="Y1167">
            <v>142506733</v>
          </cell>
          <cell r="AC1167">
            <v>45880</v>
          </cell>
          <cell r="AQ1167" t="str">
            <v>PHME_28547-602</v>
          </cell>
        </row>
        <row r="1168">
          <cell r="V1168">
            <v>45855</v>
          </cell>
          <cell r="W1168" t="str">
            <v>8049-25</v>
          </cell>
          <cell r="Y1168">
            <v>142506733</v>
          </cell>
          <cell r="AC1168">
            <v>45880</v>
          </cell>
          <cell r="AQ1168" t="str">
            <v>PHME_30302-502</v>
          </cell>
        </row>
        <row r="1169">
          <cell r="V1169">
            <v>45855</v>
          </cell>
          <cell r="W1169" t="str">
            <v>8050-25</v>
          </cell>
          <cell r="Y1169">
            <v>242501711</v>
          </cell>
          <cell r="AC1169">
            <v>45874</v>
          </cell>
          <cell r="AQ1169" t="str">
            <v>PHME_005350-3504</v>
          </cell>
        </row>
        <row r="1170">
          <cell r="V1170">
            <v>45855</v>
          </cell>
          <cell r="W1170" t="str">
            <v>8050-25</v>
          </cell>
          <cell r="Y1170">
            <v>242501825</v>
          </cell>
          <cell r="AC1170">
            <v>45883</v>
          </cell>
          <cell r="AQ1170" t="str">
            <v>PHME_007099-2503</v>
          </cell>
        </row>
        <row r="1171">
          <cell r="V1171">
            <v>45855</v>
          </cell>
          <cell r="W1171" t="str">
            <v>8050-25</v>
          </cell>
          <cell r="Y1171">
            <v>242501825</v>
          </cell>
          <cell r="AC1171">
            <v>45883</v>
          </cell>
          <cell r="AQ1171" t="str">
            <v>PHME_120531-3504</v>
          </cell>
        </row>
        <row r="1172">
          <cell r="V1172">
            <v>45855</v>
          </cell>
          <cell r="W1172" t="str">
            <v>8051-25</v>
          </cell>
          <cell r="Y1172">
            <v>242502310</v>
          </cell>
          <cell r="AC1172">
            <v>45917.742222222223</v>
          </cell>
          <cell r="AQ1172" t="str">
            <v>PDTMC_015112-2502</v>
          </cell>
        </row>
        <row r="1173">
          <cell r="V1173">
            <v>45855</v>
          </cell>
          <cell r="W1173" t="str">
            <v>8051-25</v>
          </cell>
          <cell r="Y1173">
            <v>242501810</v>
          </cell>
          <cell r="AC1173">
            <v>45880</v>
          </cell>
          <cell r="AQ1173" t="str">
            <v>PDTMC_051141-2504</v>
          </cell>
        </row>
        <row r="1174">
          <cell r="V1174">
            <v>45855</v>
          </cell>
          <cell r="W1174" t="str">
            <v>8052-25</v>
          </cell>
          <cell r="Y1174">
            <v>242501705</v>
          </cell>
          <cell r="AC1174">
            <v>45874</v>
          </cell>
          <cell r="AQ1174" t="str">
            <v>PHOENIX _055028-2504</v>
          </cell>
        </row>
        <row r="1175">
          <cell r="V1175">
            <v>45855</v>
          </cell>
          <cell r="W1175" t="str">
            <v>8053-25</v>
          </cell>
          <cell r="Y1175">
            <v>242501703</v>
          </cell>
          <cell r="AC1175">
            <v>45874</v>
          </cell>
          <cell r="AQ1175" t="str">
            <v>EKSTEK_029780-2506</v>
          </cell>
        </row>
        <row r="1176">
          <cell r="V1176">
            <v>45856</v>
          </cell>
          <cell r="W1176" t="str">
            <v>8054-25</v>
          </cell>
          <cell r="Y1176">
            <v>142506364</v>
          </cell>
          <cell r="AC1176">
            <v>45868.369212962964</v>
          </cell>
          <cell r="AQ1176" t="str">
            <v>COMPES_30424-501</v>
          </cell>
        </row>
        <row r="1177">
          <cell r="V1177">
            <v>45856</v>
          </cell>
          <cell r="W1177" t="str">
            <v>8054-25</v>
          </cell>
          <cell r="Y1177">
            <v>142506364</v>
          </cell>
          <cell r="AC1177">
            <v>45868.369212962964</v>
          </cell>
          <cell r="AQ1177" t="str">
            <v>COMPES_INS-30424</v>
          </cell>
        </row>
        <row r="1178">
          <cell r="V1178">
            <v>45856</v>
          </cell>
          <cell r="W1178" t="str">
            <v>8055-25</v>
          </cell>
          <cell r="Y1178">
            <v>142506734</v>
          </cell>
          <cell r="AC1178">
            <v>45880</v>
          </cell>
          <cell r="AQ1178" t="str">
            <v>PHME_27930-401</v>
          </cell>
        </row>
        <row r="1179">
          <cell r="V1179">
            <v>45856</v>
          </cell>
          <cell r="W1179" t="str">
            <v>8055-25</v>
          </cell>
          <cell r="Y1179">
            <v>142506523</v>
          </cell>
          <cell r="AC1179">
            <v>45874</v>
          </cell>
          <cell r="AQ1179" t="str">
            <v>PHME_30419-401</v>
          </cell>
        </row>
        <row r="1180">
          <cell r="V1180">
            <v>45856</v>
          </cell>
          <cell r="W1180" t="str">
            <v>8055-25</v>
          </cell>
          <cell r="Y1180">
            <v>142506532</v>
          </cell>
          <cell r="AC1180">
            <v>45873</v>
          </cell>
          <cell r="AQ1180" t="str">
            <v>PHME_INS-30419</v>
          </cell>
        </row>
        <row r="1181">
          <cell r="V1181">
            <v>45856</v>
          </cell>
          <cell r="W1181" t="str">
            <v>8055-25</v>
          </cell>
          <cell r="Y1181">
            <v>142506523</v>
          </cell>
          <cell r="AC1181">
            <v>45874</v>
          </cell>
          <cell r="AQ1181" t="str">
            <v>PHME_30420-401</v>
          </cell>
        </row>
        <row r="1182">
          <cell r="V1182">
            <v>45856</v>
          </cell>
          <cell r="W1182" t="str">
            <v>8055-25</v>
          </cell>
          <cell r="Y1182">
            <v>142506523</v>
          </cell>
          <cell r="AC1182">
            <v>45874</v>
          </cell>
          <cell r="AQ1182" t="str">
            <v>PHME_30421-401</v>
          </cell>
        </row>
        <row r="1183">
          <cell r="V1183">
            <v>45856</v>
          </cell>
          <cell r="W1183" t="str">
            <v>8055-25</v>
          </cell>
          <cell r="Y1183">
            <v>142506735</v>
          </cell>
          <cell r="AC1183">
            <v>45880</v>
          </cell>
          <cell r="AQ1183" t="str">
            <v>PHME_INS-30421</v>
          </cell>
        </row>
        <row r="1184">
          <cell r="V1184">
            <v>45856</v>
          </cell>
          <cell r="W1184" t="str">
            <v>8055-25</v>
          </cell>
          <cell r="Y1184">
            <v>142506734</v>
          </cell>
          <cell r="AC1184">
            <v>45880</v>
          </cell>
          <cell r="AQ1184" t="str">
            <v>PHME_30427-501</v>
          </cell>
        </row>
        <row r="1185">
          <cell r="V1185">
            <v>45856</v>
          </cell>
          <cell r="W1185" t="str">
            <v>8055-25</v>
          </cell>
          <cell r="Y1185">
            <v>142506734</v>
          </cell>
          <cell r="AC1185">
            <v>45880</v>
          </cell>
          <cell r="AQ1185" t="str">
            <v>PHME_INS-30427</v>
          </cell>
        </row>
        <row r="1186">
          <cell r="V1186">
            <v>45856</v>
          </cell>
          <cell r="W1186" t="str">
            <v>8055-25</v>
          </cell>
          <cell r="Y1186">
            <v>142506734</v>
          </cell>
          <cell r="AC1186">
            <v>45880</v>
          </cell>
          <cell r="AQ1186" t="str">
            <v>PHME_30428-201</v>
          </cell>
        </row>
        <row r="1187">
          <cell r="V1187">
            <v>45856</v>
          </cell>
          <cell r="W1187" t="str">
            <v>8055-25</v>
          </cell>
          <cell r="Y1187">
            <v>142506734</v>
          </cell>
          <cell r="AC1187">
            <v>45880</v>
          </cell>
          <cell r="AQ1187" t="str">
            <v>PHME_INS-30428</v>
          </cell>
        </row>
        <row r="1188">
          <cell r="V1188">
            <v>45856</v>
          </cell>
          <cell r="W1188" t="str">
            <v>8056-25</v>
          </cell>
          <cell r="Y1188">
            <v>142506307</v>
          </cell>
          <cell r="AC1188">
            <v>45867.407384259262</v>
          </cell>
          <cell r="AQ1188" t="str">
            <v>PDTMC_30423-401</v>
          </cell>
        </row>
        <row r="1189">
          <cell r="V1189">
            <v>45856</v>
          </cell>
          <cell r="W1189" t="str">
            <v>8057-25</v>
          </cell>
          <cell r="Y1189">
            <v>242501677</v>
          </cell>
          <cell r="AC1189">
            <v>45868.368402777778</v>
          </cell>
          <cell r="AQ1189" t="str">
            <v>PDTMC_005424-2501</v>
          </cell>
        </row>
        <row r="1190">
          <cell r="V1190">
            <v>45856</v>
          </cell>
          <cell r="W1190" t="str">
            <v>8057-25</v>
          </cell>
          <cell r="Y1190">
            <v>242501646</v>
          </cell>
          <cell r="AC1190">
            <v>45867.407870370371</v>
          </cell>
          <cell r="AQ1190" t="str">
            <v>PDTMC_027931-2501</v>
          </cell>
        </row>
        <row r="1191">
          <cell r="V1191">
            <v>45856</v>
          </cell>
          <cell r="W1191" t="str">
            <v>8057-25</v>
          </cell>
          <cell r="Y1191">
            <v>242501646</v>
          </cell>
          <cell r="AC1191">
            <v>45867.407870370371</v>
          </cell>
          <cell r="AQ1191" t="str">
            <v>PDTMC_030425-2501</v>
          </cell>
        </row>
        <row r="1192">
          <cell r="V1192">
            <v>45856</v>
          </cell>
          <cell r="W1192" t="str">
            <v>8058-25</v>
          </cell>
          <cell r="Y1192">
            <v>242501641</v>
          </cell>
          <cell r="AC1192">
            <v>45863.467118055552</v>
          </cell>
          <cell r="AQ1192" t="str">
            <v>EKSTEK_027932-2501</v>
          </cell>
        </row>
        <row r="1193">
          <cell r="V1193">
            <v>45856</v>
          </cell>
          <cell r="W1193" t="str">
            <v>8059-25</v>
          </cell>
          <cell r="Y1193">
            <v>242501706</v>
          </cell>
          <cell r="AC1193">
            <v>45876</v>
          </cell>
          <cell r="AQ1193" t="str">
            <v>PHME_027933-2501</v>
          </cell>
        </row>
        <row r="1194">
          <cell r="V1194">
            <v>45856</v>
          </cell>
          <cell r="W1194" t="str">
            <v>8059-25</v>
          </cell>
          <cell r="Y1194">
            <v>242501706</v>
          </cell>
          <cell r="AC1194">
            <v>45876</v>
          </cell>
          <cell r="AQ1194" t="str">
            <v>PHME_25IC2-27933</v>
          </cell>
        </row>
        <row r="1195">
          <cell r="V1195">
            <v>45856</v>
          </cell>
          <cell r="W1195" t="str">
            <v>8059-25</v>
          </cell>
          <cell r="Y1195">
            <v>242501706</v>
          </cell>
          <cell r="AC1195">
            <v>45876</v>
          </cell>
          <cell r="AQ1195" t="str">
            <v>PHME_027934-2501</v>
          </cell>
        </row>
        <row r="1196">
          <cell r="V1196">
            <v>45856</v>
          </cell>
          <cell r="W1196" t="str">
            <v>8059-25</v>
          </cell>
          <cell r="Y1196">
            <v>242501706</v>
          </cell>
          <cell r="AC1196">
            <v>45876</v>
          </cell>
          <cell r="AQ1196" t="str">
            <v>PHME_25IC2-27934</v>
          </cell>
        </row>
        <row r="1197">
          <cell r="V1197">
            <v>45856</v>
          </cell>
          <cell r="W1197" t="str">
            <v>8059-25</v>
          </cell>
          <cell r="Y1197">
            <v>242501706</v>
          </cell>
          <cell r="AC1197">
            <v>45876</v>
          </cell>
          <cell r="AQ1197" t="str">
            <v>PHME_030422-2501</v>
          </cell>
        </row>
        <row r="1198">
          <cell r="V1198">
            <v>45856</v>
          </cell>
          <cell r="W1198" t="str">
            <v>8059-25</v>
          </cell>
          <cell r="Y1198">
            <v>242501706</v>
          </cell>
          <cell r="AC1198">
            <v>45876</v>
          </cell>
          <cell r="AQ1198" t="str">
            <v>PHME_030426-2501</v>
          </cell>
        </row>
        <row r="1199">
          <cell r="V1199">
            <v>45857</v>
          </cell>
          <cell r="W1199" t="str">
            <v>8060-25</v>
          </cell>
          <cell r="Y1199">
            <v>142506373</v>
          </cell>
          <cell r="AC1199">
            <v>45868.35701388889</v>
          </cell>
          <cell r="AQ1199" t="str">
            <v>PDTMC_30430-501</v>
          </cell>
        </row>
        <row r="1200">
          <cell r="V1200">
            <v>45857</v>
          </cell>
          <cell r="W1200" t="str">
            <v>8060-25</v>
          </cell>
          <cell r="Y1200">
            <v>142506373</v>
          </cell>
          <cell r="AC1200">
            <v>45868.35701388889</v>
          </cell>
          <cell r="AQ1200" t="str">
            <v>PDTMC_30431-501</v>
          </cell>
        </row>
        <row r="1201">
          <cell r="V1201">
            <v>45857</v>
          </cell>
          <cell r="W1201" t="str">
            <v>8061-25</v>
          </cell>
          <cell r="Y1201">
            <v>142506736</v>
          </cell>
          <cell r="AC1201">
            <v>45887</v>
          </cell>
          <cell r="AQ1201" t="str">
            <v>PHME_30429-401</v>
          </cell>
        </row>
        <row r="1202">
          <cell r="V1202">
            <v>45857</v>
          </cell>
          <cell r="W1202" t="str">
            <v>8061-25</v>
          </cell>
          <cell r="Y1202">
            <v>142506736</v>
          </cell>
          <cell r="AC1202">
            <v>45887</v>
          </cell>
          <cell r="AQ1202" t="str">
            <v>PHME_30432-501</v>
          </cell>
        </row>
        <row r="1203">
          <cell r="V1203">
            <v>45859</v>
          </cell>
          <cell r="W1203" t="str">
            <v>8062-25</v>
          </cell>
          <cell r="Y1203">
            <v>142506534</v>
          </cell>
          <cell r="AC1203">
            <v>45873</v>
          </cell>
          <cell r="AQ1203" t="str">
            <v>EKSTEK_27935-501</v>
          </cell>
        </row>
        <row r="1204">
          <cell r="V1204">
            <v>45859</v>
          </cell>
          <cell r="W1204" t="str">
            <v>8063-25</v>
          </cell>
          <cell r="Y1204">
            <v>142506873</v>
          </cell>
          <cell r="AC1204">
            <v>45887.274953703702</v>
          </cell>
          <cell r="AQ1204" t="str">
            <v>JIANGSU_13794-281</v>
          </cell>
        </row>
        <row r="1205">
          <cell r="V1205">
            <v>45859</v>
          </cell>
          <cell r="W1205" t="str">
            <v>8063-25</v>
          </cell>
          <cell r="Y1205">
            <v>142506873</v>
          </cell>
          <cell r="AC1205">
            <v>45887.274953703702</v>
          </cell>
          <cell r="AQ1205" t="str">
            <v>JIANGSU_15647-246</v>
          </cell>
        </row>
        <row r="1206">
          <cell r="V1206">
            <v>45859</v>
          </cell>
          <cell r="W1206" t="str">
            <v>8064-25</v>
          </cell>
          <cell r="Y1206">
            <v>142506374</v>
          </cell>
          <cell r="AC1206">
            <v>45868.367685185185</v>
          </cell>
          <cell r="AQ1206" t="str">
            <v>PDTMC_13940-621</v>
          </cell>
        </row>
        <row r="1207">
          <cell r="V1207">
            <v>45859</v>
          </cell>
          <cell r="W1207" t="str">
            <v>8065-25</v>
          </cell>
          <cell r="Y1207">
            <v>142506527</v>
          </cell>
          <cell r="AC1207">
            <v>45873</v>
          </cell>
          <cell r="AQ1207" t="str">
            <v>PHME_14940-510</v>
          </cell>
        </row>
        <row r="1208">
          <cell r="V1208">
            <v>45859</v>
          </cell>
          <cell r="W1208" t="str">
            <v>8065-25</v>
          </cell>
          <cell r="Y1208">
            <v>142506737</v>
          </cell>
          <cell r="AC1208">
            <v>45880</v>
          </cell>
          <cell r="AQ1208" t="str">
            <v>PHME_15647-245</v>
          </cell>
        </row>
        <row r="1209">
          <cell r="V1209">
            <v>45859</v>
          </cell>
          <cell r="W1209" t="str">
            <v>8065-25</v>
          </cell>
          <cell r="Y1209">
            <v>142506527</v>
          </cell>
          <cell r="AC1209">
            <v>45873</v>
          </cell>
          <cell r="AQ1209" t="str">
            <v>PHME_15651-272</v>
          </cell>
        </row>
        <row r="1210">
          <cell r="V1210">
            <v>45859</v>
          </cell>
          <cell r="W1210" t="str">
            <v>8065-25</v>
          </cell>
          <cell r="Y1210">
            <v>142506527</v>
          </cell>
          <cell r="AC1210">
            <v>45873</v>
          </cell>
          <cell r="AQ1210" t="str">
            <v>PHME_15651-273</v>
          </cell>
        </row>
        <row r="1211">
          <cell r="V1211">
            <v>45859</v>
          </cell>
          <cell r="W1211" t="str">
            <v>8065-25</v>
          </cell>
          <cell r="Y1211">
            <v>142506527</v>
          </cell>
          <cell r="AC1211">
            <v>45873</v>
          </cell>
          <cell r="AQ1211" t="str">
            <v>PHME_27911-602</v>
          </cell>
        </row>
        <row r="1212">
          <cell r="V1212">
            <v>45859</v>
          </cell>
          <cell r="W1212" t="str">
            <v>8066-25</v>
          </cell>
          <cell r="Y1212">
            <v>142506870</v>
          </cell>
          <cell r="AC1212">
            <v>45884.696620370371</v>
          </cell>
          <cell r="AQ1212" t="str">
            <v>PHOENIX _29663-602</v>
          </cell>
        </row>
        <row r="1213">
          <cell r="V1213">
            <v>45859</v>
          </cell>
          <cell r="W1213" t="str">
            <v>8067-25</v>
          </cell>
          <cell r="Y1213">
            <v>142506379</v>
          </cell>
          <cell r="AC1213">
            <v>45869</v>
          </cell>
          <cell r="AQ1213" t="str">
            <v>EKSTEK_14940-511</v>
          </cell>
        </row>
        <row r="1214">
          <cell r="V1214">
            <v>45859</v>
          </cell>
          <cell r="W1214" t="str">
            <v>8068-25</v>
          </cell>
          <cell r="Y1214">
            <v>142506873</v>
          </cell>
          <cell r="AC1214">
            <v>45887.274953703702</v>
          </cell>
          <cell r="AQ1214" t="str">
            <v>JIANGSU_13794-280</v>
          </cell>
        </row>
        <row r="1215">
          <cell r="V1215">
            <v>45861</v>
          </cell>
          <cell r="W1215" t="str">
            <v>8069-25</v>
          </cell>
          <cell r="Y1215">
            <v>242501677</v>
          </cell>
          <cell r="AC1215">
            <v>45868.368402777778</v>
          </cell>
          <cell r="AQ1215" t="str">
            <v>PDTMC_030451-2501</v>
          </cell>
        </row>
        <row r="1216">
          <cell r="V1216">
            <v>45861</v>
          </cell>
          <cell r="W1216" t="str">
            <v>8069-25</v>
          </cell>
          <cell r="Y1216"/>
          <cell r="AC1216"/>
          <cell r="AQ1216" t="str">
            <v>PDTMC_005501-3513</v>
          </cell>
        </row>
        <row r="1217">
          <cell r="V1217">
            <v>45861</v>
          </cell>
          <cell r="W1217" t="str">
            <v>8070-25</v>
          </cell>
          <cell r="Y1217">
            <v>242501734</v>
          </cell>
          <cell r="AC1217">
            <v>45880</v>
          </cell>
          <cell r="AQ1217" t="str">
            <v>PHME_030330-3502</v>
          </cell>
        </row>
        <row r="1218">
          <cell r="V1218">
            <v>45861</v>
          </cell>
          <cell r="W1218" t="str">
            <v>8070-25</v>
          </cell>
          <cell r="Y1218">
            <v>242501734</v>
          </cell>
          <cell r="AC1218">
            <v>45880</v>
          </cell>
          <cell r="AQ1218" t="str">
            <v>PHME_030331-3502</v>
          </cell>
        </row>
        <row r="1219">
          <cell r="V1219">
            <v>45861</v>
          </cell>
          <cell r="W1219" t="str">
            <v>8070-25</v>
          </cell>
          <cell r="Y1219">
            <v>242501734</v>
          </cell>
          <cell r="AC1219">
            <v>45880</v>
          </cell>
          <cell r="AQ1219" t="str">
            <v>PHME_030332-3502</v>
          </cell>
        </row>
        <row r="1220">
          <cell r="V1220">
            <v>45861</v>
          </cell>
          <cell r="W1220" t="str">
            <v>8070-25</v>
          </cell>
          <cell r="Y1220">
            <v>242501734</v>
          </cell>
          <cell r="AC1220">
            <v>45880</v>
          </cell>
          <cell r="AQ1220" t="str">
            <v>PHME_030333-3502</v>
          </cell>
        </row>
        <row r="1221">
          <cell r="V1221">
            <v>45861</v>
          </cell>
          <cell r="W1221" t="str">
            <v>8071-25</v>
          </cell>
          <cell r="Y1221">
            <v>142506374</v>
          </cell>
          <cell r="AC1221">
            <v>45868.367685185185</v>
          </cell>
          <cell r="AQ1221" t="str">
            <v>PDTMC_09593-504</v>
          </cell>
        </row>
        <row r="1222">
          <cell r="V1222">
            <v>45861</v>
          </cell>
          <cell r="W1222" t="str">
            <v>8072-25</v>
          </cell>
          <cell r="Y1222">
            <v>142506844</v>
          </cell>
          <cell r="AC1222">
            <v>45884.440497685187</v>
          </cell>
          <cell r="AQ1222" t="str">
            <v>EKSTEK_05153-402</v>
          </cell>
        </row>
        <row r="1223">
          <cell r="V1223">
            <v>45861</v>
          </cell>
          <cell r="W1223" t="str">
            <v>8072-25</v>
          </cell>
          <cell r="Y1223">
            <v>142506844</v>
          </cell>
          <cell r="AC1223">
            <v>45884.440497685187</v>
          </cell>
          <cell r="AQ1223" t="str">
            <v>EKSTEK_11928-502</v>
          </cell>
        </row>
        <row r="1224">
          <cell r="V1224">
            <v>45861</v>
          </cell>
          <cell r="W1224" t="str">
            <v>8072-25</v>
          </cell>
          <cell r="Y1224">
            <v>142506844</v>
          </cell>
          <cell r="AC1224">
            <v>45884.440497685187</v>
          </cell>
          <cell r="AQ1224" t="str">
            <v>EKSTEK_13940-622</v>
          </cell>
        </row>
        <row r="1225">
          <cell r="V1225">
            <v>45861</v>
          </cell>
          <cell r="W1225" t="str">
            <v>8073-25</v>
          </cell>
          <cell r="Y1225">
            <v>142506874</v>
          </cell>
          <cell r="AC1225">
            <v>45887.274918981479</v>
          </cell>
          <cell r="AQ1225" t="str">
            <v>JIANGSU_13006-519</v>
          </cell>
        </row>
        <row r="1226">
          <cell r="V1226">
            <v>45861</v>
          </cell>
          <cell r="W1226" t="str">
            <v>8073-25</v>
          </cell>
          <cell r="Y1226">
            <v>142506874</v>
          </cell>
          <cell r="AC1226">
            <v>45887.274918981479</v>
          </cell>
          <cell r="AQ1226" t="str">
            <v>JIANGSU_13677-407</v>
          </cell>
        </row>
        <row r="1227">
          <cell r="V1227">
            <v>45861</v>
          </cell>
          <cell r="W1227" t="str">
            <v>8073-25</v>
          </cell>
          <cell r="Y1227">
            <v>142507727</v>
          </cell>
          <cell r="AC1227">
            <v>45916.785451388889</v>
          </cell>
          <cell r="AQ1227" t="str">
            <v>JIANGSU_14674-516</v>
          </cell>
        </row>
        <row r="1228">
          <cell r="V1228">
            <v>45861</v>
          </cell>
          <cell r="W1228" t="str">
            <v>8073-25</v>
          </cell>
          <cell r="Y1228">
            <v>142506874</v>
          </cell>
          <cell r="AC1228">
            <v>45887.274918981479</v>
          </cell>
          <cell r="AQ1228" t="str">
            <v>JIANGSU_28331-501</v>
          </cell>
        </row>
        <row r="1229">
          <cell r="V1229">
            <v>45861</v>
          </cell>
          <cell r="W1229" t="str">
            <v>8075-25</v>
          </cell>
          <cell r="Y1229">
            <v>242501677</v>
          </cell>
          <cell r="AC1229">
            <v>45868.368402777778</v>
          </cell>
          <cell r="AQ1229" t="str">
            <v>PDTMC_027937-2501</v>
          </cell>
        </row>
        <row r="1230">
          <cell r="V1230">
            <v>45861</v>
          </cell>
          <cell r="W1230" t="str">
            <v>8075-25</v>
          </cell>
          <cell r="Y1230">
            <v>242501677</v>
          </cell>
          <cell r="AC1230">
            <v>45868</v>
          </cell>
          <cell r="AQ1230" t="str">
            <v>PDTMC_25IC1-027937</v>
          </cell>
        </row>
        <row r="1231">
          <cell r="V1231">
            <v>45861</v>
          </cell>
          <cell r="W1231" t="str">
            <v>8075-25</v>
          </cell>
          <cell r="Y1231">
            <v>242501677</v>
          </cell>
          <cell r="AC1231">
            <v>45868.368402777778</v>
          </cell>
          <cell r="AQ1231" t="str">
            <v>PDTMC_027939-2501</v>
          </cell>
        </row>
        <row r="1232">
          <cell r="V1232">
            <v>45861</v>
          </cell>
          <cell r="W1232" t="str">
            <v>8075-25</v>
          </cell>
          <cell r="Y1232">
            <v>242501812</v>
          </cell>
          <cell r="AC1232">
            <v>45880</v>
          </cell>
          <cell r="AQ1232" t="str">
            <v>PDTMC_027944-2501</v>
          </cell>
        </row>
        <row r="1233">
          <cell r="V1233">
            <v>45861</v>
          </cell>
          <cell r="W1233" t="str">
            <v>8075-25</v>
          </cell>
          <cell r="Y1233">
            <v>242501917</v>
          </cell>
          <cell r="AC1233">
            <v>45883</v>
          </cell>
          <cell r="AQ1233" t="str">
            <v>PDTMC_25IC1-027944</v>
          </cell>
        </row>
        <row r="1234">
          <cell r="V1234">
            <v>45861</v>
          </cell>
          <cell r="W1234" t="str">
            <v>8075-25</v>
          </cell>
          <cell r="Y1234">
            <v>242501677</v>
          </cell>
          <cell r="AC1234">
            <v>45868.368402777778</v>
          </cell>
          <cell r="AQ1234" t="str">
            <v>PDTMC_027946-2501</v>
          </cell>
        </row>
        <row r="1235">
          <cell r="V1235">
            <v>45861</v>
          </cell>
          <cell r="W1235" t="str">
            <v>8074-25</v>
          </cell>
          <cell r="Y1235">
            <v>142506738</v>
          </cell>
          <cell r="AC1235">
            <v>45881</v>
          </cell>
          <cell r="AQ1235" t="str">
            <v>PHME_13944-406</v>
          </cell>
        </row>
        <row r="1236">
          <cell r="V1236">
            <v>45861</v>
          </cell>
          <cell r="W1236" t="str">
            <v>8074-25</v>
          </cell>
          <cell r="Y1236">
            <v>142506738</v>
          </cell>
          <cell r="AC1236">
            <v>45881</v>
          </cell>
          <cell r="AQ1236" t="str">
            <v>PHME_28836-513</v>
          </cell>
        </row>
        <row r="1237">
          <cell r="V1237">
            <v>45861</v>
          </cell>
          <cell r="W1237" t="str">
            <v>8074-25</v>
          </cell>
          <cell r="Y1237">
            <v>142506738</v>
          </cell>
          <cell r="AC1237">
            <v>45881</v>
          </cell>
          <cell r="AQ1237" t="str">
            <v>PHME_28895-402</v>
          </cell>
        </row>
        <row r="1238">
          <cell r="V1238">
            <v>45861</v>
          </cell>
          <cell r="W1238" t="str">
            <v>8074-25</v>
          </cell>
          <cell r="Y1238">
            <v>142506738</v>
          </cell>
          <cell r="AC1238">
            <v>45881</v>
          </cell>
          <cell r="AQ1238" t="str">
            <v>PHME_29551-602</v>
          </cell>
        </row>
        <row r="1239">
          <cell r="V1239">
            <v>45861</v>
          </cell>
          <cell r="W1239" t="str">
            <v>8074-25</v>
          </cell>
          <cell r="Y1239">
            <v>142507234</v>
          </cell>
          <cell r="AC1239">
            <v>45896</v>
          </cell>
          <cell r="AQ1239" t="str">
            <v>PHME_29714-506</v>
          </cell>
        </row>
        <row r="1240">
          <cell r="V1240">
            <v>45861</v>
          </cell>
          <cell r="W1240" t="str">
            <v>8076-25</v>
          </cell>
          <cell r="Y1240">
            <v>242501913</v>
          </cell>
          <cell r="AC1240">
            <v>45884</v>
          </cell>
          <cell r="AQ1240" t="str">
            <v>PHME_030435-3501</v>
          </cell>
        </row>
        <row r="1241">
          <cell r="V1241">
            <v>45861</v>
          </cell>
          <cell r="W1241" t="str">
            <v>8076-25</v>
          </cell>
          <cell r="Y1241">
            <v>242501829</v>
          </cell>
          <cell r="AC1241">
            <v>45880</v>
          </cell>
          <cell r="AQ1241" t="str">
            <v>PHME_030436-3501</v>
          </cell>
        </row>
        <row r="1242">
          <cell r="V1242">
            <v>45861</v>
          </cell>
          <cell r="W1242" t="str">
            <v>8076-25</v>
          </cell>
          <cell r="Y1242">
            <v>242501829</v>
          </cell>
          <cell r="AC1242">
            <v>45880</v>
          </cell>
          <cell r="AQ1242" t="str">
            <v>PHME_35IC1-030436</v>
          </cell>
        </row>
        <row r="1243">
          <cell r="V1243">
            <v>45861</v>
          </cell>
          <cell r="W1243" t="str">
            <v>8076-25</v>
          </cell>
          <cell r="Y1243">
            <v>242502071</v>
          </cell>
          <cell r="AC1243">
            <v>45894</v>
          </cell>
          <cell r="AQ1243" t="str">
            <v>PHME_030438-3501</v>
          </cell>
        </row>
        <row r="1244">
          <cell r="V1244">
            <v>45861</v>
          </cell>
          <cell r="W1244" t="str">
            <v>8076-25</v>
          </cell>
          <cell r="Y1244">
            <v>242502071</v>
          </cell>
          <cell r="AC1244">
            <v>45894</v>
          </cell>
          <cell r="AQ1244" t="str">
            <v>PHME_35IC1-030438</v>
          </cell>
        </row>
        <row r="1245">
          <cell r="V1245">
            <v>45861</v>
          </cell>
          <cell r="W1245" t="str">
            <v>8076-25</v>
          </cell>
          <cell r="Y1245">
            <v>242501816</v>
          </cell>
          <cell r="AC1245">
            <v>45880</v>
          </cell>
          <cell r="AQ1245" t="str">
            <v>PHME_030439-3501</v>
          </cell>
        </row>
        <row r="1246">
          <cell r="V1246">
            <v>45861</v>
          </cell>
          <cell r="W1246" t="str">
            <v>8076-25</v>
          </cell>
          <cell r="Y1246">
            <v>242501829</v>
          </cell>
          <cell r="AC1246">
            <v>45880</v>
          </cell>
          <cell r="AQ1246" t="str">
            <v>PHME_030443-3501</v>
          </cell>
        </row>
        <row r="1247">
          <cell r="V1247">
            <v>45861</v>
          </cell>
          <cell r="W1247" t="str">
            <v>8076-25</v>
          </cell>
          <cell r="Y1247">
            <v>242501829</v>
          </cell>
          <cell r="AC1247">
            <v>45880</v>
          </cell>
          <cell r="AQ1247" t="str">
            <v>PHME_35IC1-030443</v>
          </cell>
        </row>
        <row r="1248">
          <cell r="V1248">
            <v>45861</v>
          </cell>
          <cell r="W1248" t="str">
            <v>8077-25</v>
          </cell>
          <cell r="Y1248">
            <v>142506379</v>
          </cell>
          <cell r="AC1248">
            <v>45869</v>
          </cell>
          <cell r="AQ1248" t="str">
            <v>EKSTEK_27936-401</v>
          </cell>
        </row>
        <row r="1249">
          <cell r="V1249">
            <v>45861</v>
          </cell>
          <cell r="W1249" t="str">
            <v>8077-25</v>
          </cell>
          <cell r="Y1249">
            <v>142506379</v>
          </cell>
          <cell r="AC1249">
            <v>45869</v>
          </cell>
          <cell r="AQ1249" t="str">
            <v>EKSTEK_27941-401</v>
          </cell>
        </row>
        <row r="1250">
          <cell r="V1250">
            <v>45861</v>
          </cell>
          <cell r="W1250" t="str">
            <v>8077-25</v>
          </cell>
          <cell r="Y1250">
            <v>142506379</v>
          </cell>
          <cell r="AC1250">
            <v>45869</v>
          </cell>
          <cell r="AQ1250" t="str">
            <v>EKSTEK_27942-401</v>
          </cell>
        </row>
        <row r="1251">
          <cell r="V1251">
            <v>45861</v>
          </cell>
          <cell r="W1251" t="str">
            <v>8077-25</v>
          </cell>
          <cell r="Y1251">
            <v>142506844</v>
          </cell>
          <cell r="AC1251">
            <v>45884.440497685187</v>
          </cell>
          <cell r="AQ1251" t="str">
            <v>EKSTEK_30442-501</v>
          </cell>
        </row>
        <row r="1252">
          <cell r="V1252">
            <v>45861</v>
          </cell>
          <cell r="W1252" t="str">
            <v>8078-25</v>
          </cell>
          <cell r="Y1252">
            <v>142506739</v>
          </cell>
          <cell r="AC1252">
            <v>45881</v>
          </cell>
          <cell r="AQ1252" t="str">
            <v>PHME_27938-601</v>
          </cell>
        </row>
        <row r="1253">
          <cell r="V1253">
            <v>45861</v>
          </cell>
          <cell r="W1253" t="str">
            <v>8078-25</v>
          </cell>
          <cell r="Y1253">
            <v>142506739</v>
          </cell>
          <cell r="AC1253">
            <v>45881</v>
          </cell>
          <cell r="AQ1253" t="str">
            <v>PHME_INS-27938</v>
          </cell>
        </row>
        <row r="1254">
          <cell r="V1254">
            <v>45861</v>
          </cell>
          <cell r="W1254" t="str">
            <v>8078-25</v>
          </cell>
          <cell r="Y1254">
            <v>142506739</v>
          </cell>
          <cell r="AC1254">
            <v>45881</v>
          </cell>
          <cell r="AQ1254" t="str">
            <v>PHME_27947-401</v>
          </cell>
        </row>
        <row r="1255">
          <cell r="V1255">
            <v>45861</v>
          </cell>
          <cell r="W1255" t="str">
            <v>8078-25</v>
          </cell>
          <cell r="Y1255">
            <v>142507029</v>
          </cell>
          <cell r="AC1255">
            <v>45898</v>
          </cell>
          <cell r="AQ1255" t="str">
            <v>PHME_30433-201</v>
          </cell>
        </row>
        <row r="1256">
          <cell r="V1256">
            <v>45861</v>
          </cell>
          <cell r="W1256" t="str">
            <v>8078-25</v>
          </cell>
          <cell r="Y1256">
            <v>142506739</v>
          </cell>
          <cell r="AC1256">
            <v>45881</v>
          </cell>
          <cell r="AQ1256" t="str">
            <v>PHME_INS-30433</v>
          </cell>
        </row>
        <row r="1257">
          <cell r="V1257">
            <v>45861</v>
          </cell>
          <cell r="W1257" t="str">
            <v>8078-25</v>
          </cell>
          <cell r="Y1257">
            <v>142506739</v>
          </cell>
          <cell r="AC1257">
            <v>45881</v>
          </cell>
          <cell r="AQ1257" t="str">
            <v>PHME_30434-201</v>
          </cell>
        </row>
        <row r="1258">
          <cell r="V1258">
            <v>45861</v>
          </cell>
          <cell r="W1258" t="str">
            <v>8078-25</v>
          </cell>
          <cell r="Y1258">
            <v>142506739</v>
          </cell>
          <cell r="AC1258">
            <v>45881</v>
          </cell>
          <cell r="AQ1258" t="str">
            <v>PHME_INS-30434</v>
          </cell>
        </row>
        <row r="1259">
          <cell r="V1259">
            <v>45861</v>
          </cell>
          <cell r="W1259" t="str">
            <v>8078-25</v>
          </cell>
          <cell r="Y1259">
            <v>142506739</v>
          </cell>
          <cell r="AC1259">
            <v>45881</v>
          </cell>
          <cell r="AQ1259" t="str">
            <v>PHME_30437-201</v>
          </cell>
        </row>
        <row r="1260">
          <cell r="V1260">
            <v>45861</v>
          </cell>
          <cell r="W1260" t="str">
            <v>8078-25</v>
          </cell>
          <cell r="Y1260">
            <v>142506739</v>
          </cell>
          <cell r="AC1260">
            <v>45881</v>
          </cell>
          <cell r="AQ1260" t="str">
            <v>PHME_INS-30437</v>
          </cell>
        </row>
        <row r="1261">
          <cell r="V1261">
            <v>45861</v>
          </cell>
          <cell r="W1261" t="str">
            <v>8078-25</v>
          </cell>
          <cell r="Y1261">
            <v>142506739</v>
          </cell>
          <cell r="AC1261">
            <v>45881</v>
          </cell>
          <cell r="AQ1261" t="str">
            <v>PHME_30440-501</v>
          </cell>
        </row>
        <row r="1262">
          <cell r="V1262">
            <v>45861</v>
          </cell>
          <cell r="W1262" t="str">
            <v>8078-25</v>
          </cell>
          <cell r="Y1262">
            <v>142506739</v>
          </cell>
          <cell r="AC1262">
            <v>45881</v>
          </cell>
          <cell r="AQ1262" t="str">
            <v>PHME_INS-30440</v>
          </cell>
        </row>
        <row r="1263">
          <cell r="V1263">
            <v>45861</v>
          </cell>
          <cell r="W1263" t="str">
            <v>8079-25</v>
          </cell>
          <cell r="Y1263">
            <v>142506372</v>
          </cell>
          <cell r="AC1263">
            <v>45868.360081018516</v>
          </cell>
          <cell r="AQ1263" t="str">
            <v>PDTMC_27940-401</v>
          </cell>
        </row>
        <row r="1264">
          <cell r="V1264">
            <v>45861</v>
          </cell>
          <cell r="W1264" t="str">
            <v>8079-25</v>
          </cell>
          <cell r="Y1264">
            <v>142506720</v>
          </cell>
          <cell r="AC1264">
            <v>45880</v>
          </cell>
          <cell r="AQ1264" t="str">
            <v>PDTMC_27943-401</v>
          </cell>
        </row>
        <row r="1265">
          <cell r="V1265">
            <v>45861</v>
          </cell>
          <cell r="W1265" t="str">
            <v>8079-25</v>
          </cell>
          <cell r="Y1265">
            <v>142506372</v>
          </cell>
          <cell r="AC1265">
            <v>45868.360081018516</v>
          </cell>
          <cell r="AQ1265" t="str">
            <v>PDTMC_27945-401</v>
          </cell>
        </row>
        <row r="1266">
          <cell r="V1266">
            <v>45861</v>
          </cell>
          <cell r="W1266" t="str">
            <v>8079-25</v>
          </cell>
          <cell r="Y1266">
            <v>142506372</v>
          </cell>
          <cell r="AC1266">
            <v>45868.360081018516</v>
          </cell>
          <cell r="AQ1266" t="str">
            <v>PDTMC_30448-501</v>
          </cell>
        </row>
        <row r="1267">
          <cell r="V1267">
            <v>45861</v>
          </cell>
          <cell r="W1267" t="str">
            <v>8079-25</v>
          </cell>
          <cell r="Y1267">
            <v>142506372</v>
          </cell>
          <cell r="AC1267">
            <v>45868.360081018516</v>
          </cell>
          <cell r="AQ1267" t="str">
            <v>PDTMC_30450-401</v>
          </cell>
        </row>
        <row r="1268">
          <cell r="V1268">
            <v>45861</v>
          </cell>
          <cell r="W1268" t="str">
            <v>8080-25</v>
          </cell>
          <cell r="Y1268">
            <v>142506740</v>
          </cell>
          <cell r="AC1268">
            <v>45881</v>
          </cell>
          <cell r="AQ1268" t="str">
            <v>PHME_30441-401</v>
          </cell>
        </row>
        <row r="1269">
          <cell r="V1269">
            <v>45861</v>
          </cell>
          <cell r="W1269" t="str">
            <v>8080-25</v>
          </cell>
          <cell r="Y1269">
            <v>142506740</v>
          </cell>
          <cell r="AC1269">
            <v>45881</v>
          </cell>
          <cell r="AQ1269" t="str">
            <v>PHME_30444-501</v>
          </cell>
        </row>
        <row r="1270">
          <cell r="V1270">
            <v>45861</v>
          </cell>
          <cell r="W1270" t="str">
            <v>8080-25</v>
          </cell>
          <cell r="Y1270">
            <v>142506740</v>
          </cell>
          <cell r="AC1270">
            <v>45881</v>
          </cell>
          <cell r="AQ1270" t="str">
            <v>PHME_30445-501</v>
          </cell>
        </row>
        <row r="1271">
          <cell r="V1271">
            <v>45861</v>
          </cell>
          <cell r="W1271" t="str">
            <v>8080-25</v>
          </cell>
          <cell r="Y1271">
            <v>142506740</v>
          </cell>
          <cell r="AC1271">
            <v>45881</v>
          </cell>
          <cell r="AQ1271" t="str">
            <v>PHME_30446-501</v>
          </cell>
        </row>
        <row r="1272">
          <cell r="V1272">
            <v>45861</v>
          </cell>
          <cell r="W1272" t="str">
            <v>8080-25</v>
          </cell>
          <cell r="Y1272">
            <v>142506740</v>
          </cell>
          <cell r="AC1272">
            <v>45881</v>
          </cell>
          <cell r="AQ1272" t="str">
            <v>PHME_30447-501</v>
          </cell>
        </row>
        <row r="1273">
          <cell r="V1273">
            <v>45861</v>
          </cell>
          <cell r="W1273" t="str">
            <v>8080-25</v>
          </cell>
          <cell r="Y1273">
            <v>142506736</v>
          </cell>
          <cell r="AC1273">
            <v>45887</v>
          </cell>
          <cell r="AQ1273" t="str">
            <v>PHME_30449-501</v>
          </cell>
        </row>
        <row r="1274">
          <cell r="V1274">
            <v>45861</v>
          </cell>
          <cell r="W1274" t="str">
            <v>8081-25</v>
          </cell>
          <cell r="Y1274">
            <v>142506846</v>
          </cell>
          <cell r="AC1274">
            <v>45884</v>
          </cell>
          <cell r="AQ1274" t="str">
            <v>EKSTEK_27948-401</v>
          </cell>
        </row>
        <row r="1275">
          <cell r="V1275">
            <v>45861</v>
          </cell>
          <cell r="W1275" t="str">
            <v>8081-25</v>
          </cell>
          <cell r="Y1275">
            <v>142506846</v>
          </cell>
          <cell r="AC1275">
            <v>45884</v>
          </cell>
          <cell r="AQ1275" t="str">
            <v>EKSTEK_27949-401</v>
          </cell>
        </row>
        <row r="1276">
          <cell r="V1276">
            <v>45861</v>
          </cell>
          <cell r="W1276" t="str">
            <v>8081-25</v>
          </cell>
          <cell r="Y1276">
            <v>142506846</v>
          </cell>
          <cell r="AC1276">
            <v>45884</v>
          </cell>
          <cell r="AQ1276" t="str">
            <v>EKSTEK_27950-501</v>
          </cell>
        </row>
        <row r="1277">
          <cell r="V1277">
            <v>45861</v>
          </cell>
          <cell r="W1277" t="str">
            <v>8081-25</v>
          </cell>
          <cell r="Y1277">
            <v>142506846</v>
          </cell>
          <cell r="AC1277">
            <v>45884</v>
          </cell>
          <cell r="AQ1277" t="str">
            <v>EKSTEK_30452-501</v>
          </cell>
        </row>
        <row r="1278">
          <cell r="V1278">
            <v>45861</v>
          </cell>
          <cell r="W1278" t="str">
            <v>8081-25</v>
          </cell>
          <cell r="Y1278">
            <v>142506846</v>
          </cell>
          <cell r="AC1278">
            <v>45884</v>
          </cell>
          <cell r="AQ1278" t="str">
            <v>EKSTEK_30453-401</v>
          </cell>
        </row>
        <row r="1279">
          <cell r="V1279">
            <v>45861</v>
          </cell>
          <cell r="W1279" t="str">
            <v>8082-25</v>
          </cell>
          <cell r="Y1279">
            <v>142506604</v>
          </cell>
          <cell r="AC1279">
            <v>45875</v>
          </cell>
          <cell r="AQ1279" t="str">
            <v>PDTMC_27952-601</v>
          </cell>
        </row>
        <row r="1280">
          <cell r="V1280">
            <v>45861</v>
          </cell>
          <cell r="W1280" t="str">
            <v>8083-25</v>
          </cell>
          <cell r="Y1280">
            <v>242501812</v>
          </cell>
          <cell r="AC1280">
            <v>45880</v>
          </cell>
          <cell r="AQ1280" t="str">
            <v>PDTMC_027951-3501</v>
          </cell>
        </row>
        <row r="1281">
          <cell r="V1281">
            <v>45863</v>
          </cell>
          <cell r="W1281" t="str">
            <v>8084-25</v>
          </cell>
          <cell r="Y1281">
            <v>142506741</v>
          </cell>
          <cell r="AC1281">
            <v>45880</v>
          </cell>
          <cell r="AQ1281" t="str">
            <v>PHME_05205-202 M</v>
          </cell>
        </row>
        <row r="1282">
          <cell r="V1282">
            <v>45863</v>
          </cell>
          <cell r="W1282" t="str">
            <v>8084-25</v>
          </cell>
          <cell r="Y1282">
            <v>142506741</v>
          </cell>
          <cell r="AC1282">
            <v>45880</v>
          </cell>
          <cell r="AQ1282" t="str">
            <v>PHME_26771-402</v>
          </cell>
        </row>
        <row r="1283">
          <cell r="V1283">
            <v>45863</v>
          </cell>
          <cell r="W1283" t="str">
            <v>8084-25</v>
          </cell>
          <cell r="Y1283">
            <v>142506741</v>
          </cell>
          <cell r="AC1283">
            <v>45880</v>
          </cell>
          <cell r="AQ1283" t="str">
            <v>PHME_30377-201</v>
          </cell>
        </row>
        <row r="1284">
          <cell r="V1284">
            <v>45863</v>
          </cell>
          <cell r="W1284" t="str">
            <v>8085-25</v>
          </cell>
          <cell r="Y1284">
            <v>142506875</v>
          </cell>
          <cell r="AC1284">
            <v>45887.274918981479</v>
          </cell>
          <cell r="AQ1284" t="str">
            <v>JIANGSU_15803-208</v>
          </cell>
        </row>
        <row r="1285">
          <cell r="V1285">
            <v>45863</v>
          </cell>
          <cell r="W1285" t="str">
            <v>8085-25</v>
          </cell>
          <cell r="Y1285">
            <v>142506875</v>
          </cell>
          <cell r="AC1285">
            <v>45887.274918981479</v>
          </cell>
          <cell r="AQ1285" t="str">
            <v>JIANGSU_15807-408</v>
          </cell>
        </row>
        <row r="1286">
          <cell r="V1286">
            <v>45863</v>
          </cell>
          <cell r="W1286" t="str">
            <v>8085-25</v>
          </cell>
          <cell r="Y1286">
            <v>142506875</v>
          </cell>
          <cell r="AC1286">
            <v>45887.274918981479</v>
          </cell>
          <cell r="AQ1286" t="str">
            <v>JIANGSU_15825-410</v>
          </cell>
        </row>
        <row r="1287">
          <cell r="V1287">
            <v>45863</v>
          </cell>
          <cell r="W1287" t="str">
            <v>8085-25</v>
          </cell>
          <cell r="Y1287">
            <v>142506875</v>
          </cell>
          <cell r="AC1287">
            <v>45887.274918981479</v>
          </cell>
          <cell r="AQ1287" t="str">
            <v>JIANGSU_15844-504</v>
          </cell>
        </row>
        <row r="1288">
          <cell r="V1288">
            <v>45863</v>
          </cell>
          <cell r="W1288" t="str">
            <v>8086-25</v>
          </cell>
          <cell r="Y1288">
            <v>142506871</v>
          </cell>
          <cell r="AC1288">
            <v>45889</v>
          </cell>
          <cell r="AQ1288" t="str">
            <v>COMPES_14854-206</v>
          </cell>
        </row>
        <row r="1289">
          <cell r="V1289">
            <v>45863</v>
          </cell>
          <cell r="W1289" t="str">
            <v>8087-25</v>
          </cell>
          <cell r="Y1289">
            <v>142506870</v>
          </cell>
          <cell r="AC1289">
            <v>45884.696620370371</v>
          </cell>
          <cell r="AQ1289" t="str">
            <v>PHOENIX _28117-504</v>
          </cell>
        </row>
        <row r="1290">
          <cell r="V1290">
            <v>45863</v>
          </cell>
          <cell r="W1290" t="str">
            <v>8088-25</v>
          </cell>
          <cell r="Y1290">
            <v>142506876</v>
          </cell>
          <cell r="AC1290">
            <v>45887.274942129632</v>
          </cell>
          <cell r="AQ1290" t="str">
            <v>JIANGSU_15953-416</v>
          </cell>
        </row>
        <row r="1291">
          <cell r="V1291">
            <v>45863</v>
          </cell>
          <cell r="W1291" t="str">
            <v>8088-25</v>
          </cell>
          <cell r="Y1291">
            <v>142506876</v>
          </cell>
          <cell r="AC1291">
            <v>45887.274942129632</v>
          </cell>
          <cell r="AQ1291" t="str">
            <v>JIANGSU_17860-403</v>
          </cell>
        </row>
        <row r="1292">
          <cell r="V1292">
            <v>45863</v>
          </cell>
          <cell r="W1292" t="str">
            <v>8088-25</v>
          </cell>
          <cell r="Y1292">
            <v>142506876</v>
          </cell>
          <cell r="AC1292">
            <v>45887.274942129632</v>
          </cell>
          <cell r="AQ1292" t="str">
            <v>JIANGSU_23485-209</v>
          </cell>
        </row>
        <row r="1293">
          <cell r="V1293">
            <v>45863</v>
          </cell>
          <cell r="W1293" t="str">
            <v>8088-25</v>
          </cell>
          <cell r="Y1293">
            <v>142506876</v>
          </cell>
          <cell r="AC1293">
            <v>45887.274942129632</v>
          </cell>
          <cell r="AQ1293" t="str">
            <v>JIANGSU_23546-203</v>
          </cell>
        </row>
        <row r="1294">
          <cell r="V1294">
            <v>45863</v>
          </cell>
          <cell r="W1294" t="str">
            <v>8088-25</v>
          </cell>
          <cell r="Y1294">
            <v>142508339</v>
          </cell>
          <cell r="AC1294">
            <v>45929.578784722224</v>
          </cell>
          <cell r="AQ1294" t="str">
            <v>JIANGSU_090422-502</v>
          </cell>
        </row>
        <row r="1295">
          <cell r="V1295">
            <v>45863</v>
          </cell>
          <cell r="W1295" t="str">
            <v>8088-25</v>
          </cell>
          <cell r="Y1295">
            <v>142508561</v>
          </cell>
          <cell r="AC1295">
            <v>45936.722951388889</v>
          </cell>
          <cell r="AQ1295" t="str">
            <v>JIANGSU_INS-090422</v>
          </cell>
        </row>
        <row r="1296">
          <cell r="V1296">
            <v>45863</v>
          </cell>
          <cell r="W1296" t="str">
            <v>8089-25</v>
          </cell>
          <cell r="Y1296">
            <v>142506717</v>
          </cell>
          <cell r="AC1296">
            <v>45877</v>
          </cell>
          <cell r="AQ1296" t="str">
            <v>PHME_05423-602</v>
          </cell>
        </row>
        <row r="1297">
          <cell r="V1297">
            <v>45863</v>
          </cell>
          <cell r="W1297" t="str">
            <v>8090-25</v>
          </cell>
          <cell r="Y1297">
            <v>242501814</v>
          </cell>
          <cell r="AC1297">
            <v>45883</v>
          </cell>
          <cell r="AQ1297" t="str">
            <v>PDTMC_026238-3501</v>
          </cell>
        </row>
        <row r="1298">
          <cell r="V1298">
            <v>45863</v>
          </cell>
          <cell r="W1298" t="str">
            <v>8091-25</v>
          </cell>
          <cell r="Y1298">
            <v>242501915</v>
          </cell>
          <cell r="AC1298">
            <v>45884</v>
          </cell>
          <cell r="AQ1298" t="str">
            <v>JIANGSU_014861-3505</v>
          </cell>
        </row>
        <row r="1299">
          <cell r="V1299">
            <v>45863</v>
          </cell>
          <cell r="W1299" t="str">
            <v>8091-25</v>
          </cell>
          <cell r="Y1299">
            <v>242501915</v>
          </cell>
          <cell r="AC1299">
            <v>45884</v>
          </cell>
          <cell r="AQ1299" t="str">
            <v>JIANGSU_015651-2507</v>
          </cell>
        </row>
        <row r="1300">
          <cell r="V1300">
            <v>45863</v>
          </cell>
          <cell r="W1300" t="str">
            <v>8092-25</v>
          </cell>
          <cell r="Y1300">
            <v>242501815</v>
          </cell>
          <cell r="AC1300">
            <v>45880</v>
          </cell>
          <cell r="AQ1300" t="str">
            <v>PHME_027047-3502</v>
          </cell>
        </row>
        <row r="1301">
          <cell r="V1301">
            <v>45863</v>
          </cell>
          <cell r="W1301" t="str">
            <v>8093-25</v>
          </cell>
          <cell r="Y1301">
            <v>142508561</v>
          </cell>
          <cell r="AC1301">
            <v>45936</v>
          </cell>
          <cell r="AQ1301" t="str">
            <v>PHOENIX _30416-601</v>
          </cell>
        </row>
        <row r="1302">
          <cell r="V1302">
            <v>45863</v>
          </cell>
          <cell r="W1302" t="str">
            <v>8094-25</v>
          </cell>
          <cell r="Y1302">
            <v>142506848</v>
          </cell>
          <cell r="AC1302">
            <v>45887</v>
          </cell>
          <cell r="AQ1302" t="str">
            <v>EKSTEK_01059-401</v>
          </cell>
        </row>
        <row r="1303">
          <cell r="V1303">
            <v>45863</v>
          </cell>
          <cell r="W1303" t="str">
            <v>8095-25</v>
          </cell>
          <cell r="Y1303">
            <v>142506720</v>
          </cell>
          <cell r="AC1303">
            <v>45880</v>
          </cell>
          <cell r="AQ1303" t="str">
            <v>PDTMC_29826-209</v>
          </cell>
        </row>
        <row r="1304">
          <cell r="V1304">
            <v>45864</v>
          </cell>
          <cell r="W1304" t="str">
            <v>8096-25</v>
          </cell>
          <cell r="Y1304">
            <v>142506848</v>
          </cell>
          <cell r="AC1304">
            <v>45887.274953703702</v>
          </cell>
          <cell r="AQ1304" t="str">
            <v>EKSTEK_27954-401</v>
          </cell>
        </row>
        <row r="1305">
          <cell r="V1305">
            <v>45866</v>
          </cell>
          <cell r="W1305" t="str">
            <v>8097-25</v>
          </cell>
          <cell r="Y1305">
            <v>242501910</v>
          </cell>
          <cell r="AC1305">
            <v>45884</v>
          </cell>
          <cell r="AQ1305" t="str">
            <v>EKSTEK_027955-2501</v>
          </cell>
        </row>
        <row r="1306">
          <cell r="V1306">
            <v>45866</v>
          </cell>
          <cell r="W1306" t="str">
            <v>8098-25</v>
          </cell>
          <cell r="Y1306">
            <v>242501910</v>
          </cell>
          <cell r="AC1306">
            <v>45884</v>
          </cell>
          <cell r="AQ1306" t="str">
            <v>EKSTEK_005501-3513</v>
          </cell>
        </row>
        <row r="1307">
          <cell r="V1307">
            <v>45868</v>
          </cell>
          <cell r="W1307" t="str">
            <v>8099-25</v>
          </cell>
          <cell r="Y1307">
            <v>142507315</v>
          </cell>
          <cell r="AC1307">
            <v>45898</v>
          </cell>
          <cell r="AQ1307" t="str">
            <v>JIANGSU_27953-501</v>
          </cell>
        </row>
        <row r="1308">
          <cell r="V1308">
            <v>45868</v>
          </cell>
          <cell r="W1308" t="str">
            <v>8099-25</v>
          </cell>
          <cell r="Y1308">
            <v>142506877</v>
          </cell>
          <cell r="AC1308">
            <v>45887.274918981479</v>
          </cell>
          <cell r="AQ1308" t="str">
            <v>JIANGSU_30458-501</v>
          </cell>
        </row>
        <row r="1309">
          <cell r="V1309">
            <v>45868</v>
          </cell>
          <cell r="W1309" t="str">
            <v>8099-25</v>
          </cell>
          <cell r="Y1309">
            <v>142506877</v>
          </cell>
          <cell r="AC1309">
            <v>45887.274918981479</v>
          </cell>
          <cell r="AQ1309" t="str">
            <v>JIANGSU_30460-501</v>
          </cell>
        </row>
        <row r="1310">
          <cell r="V1310">
            <v>45868</v>
          </cell>
          <cell r="W1310" t="str">
            <v>8099-25</v>
          </cell>
          <cell r="Y1310">
            <v>142506877</v>
          </cell>
          <cell r="AC1310">
            <v>45887.274918981479</v>
          </cell>
          <cell r="AQ1310" t="str">
            <v>JIANGSU_INS-30460</v>
          </cell>
        </row>
        <row r="1311">
          <cell r="V1311">
            <v>45868</v>
          </cell>
          <cell r="W1311" t="str">
            <v>8099-25</v>
          </cell>
          <cell r="Y1311">
            <v>142506877</v>
          </cell>
          <cell r="AC1311">
            <v>45887.274918981479</v>
          </cell>
          <cell r="AQ1311" t="str">
            <v>JIANGSU_30461-401</v>
          </cell>
        </row>
        <row r="1312">
          <cell r="V1312">
            <v>45868</v>
          </cell>
          <cell r="W1312" t="str">
            <v>8099-25</v>
          </cell>
          <cell r="Y1312">
            <v>142506877</v>
          </cell>
          <cell r="AC1312">
            <v>45887.274918981479</v>
          </cell>
          <cell r="AQ1312" t="str">
            <v>JIANGSU_30462-501</v>
          </cell>
        </row>
        <row r="1313">
          <cell r="V1313">
            <v>45868</v>
          </cell>
          <cell r="W1313" t="str">
            <v>8099-25</v>
          </cell>
          <cell r="Y1313">
            <v>142506877</v>
          </cell>
          <cell r="AC1313">
            <v>45887.274918981479</v>
          </cell>
          <cell r="AQ1313" t="str">
            <v>JIANGSU_30463-501</v>
          </cell>
        </row>
        <row r="1314">
          <cell r="V1314">
            <v>45868</v>
          </cell>
          <cell r="W1314" t="str">
            <v>8100-25</v>
          </cell>
          <cell r="Y1314">
            <v>142506849</v>
          </cell>
          <cell r="AC1314">
            <v>45887</v>
          </cell>
          <cell r="AQ1314" t="str">
            <v>EKSTEK_30454-501</v>
          </cell>
        </row>
        <row r="1315">
          <cell r="V1315">
            <v>45868</v>
          </cell>
          <cell r="W1315" t="str">
            <v>8100-25</v>
          </cell>
          <cell r="Y1315">
            <v>142506849</v>
          </cell>
          <cell r="AC1315">
            <v>45887</v>
          </cell>
          <cell r="AQ1315" t="str">
            <v>EKSTEK_30455-201</v>
          </cell>
        </row>
        <row r="1316">
          <cell r="V1316">
            <v>45868</v>
          </cell>
          <cell r="W1316" t="str">
            <v>8100-25</v>
          </cell>
          <cell r="Y1316">
            <v>142506849</v>
          </cell>
          <cell r="AC1316">
            <v>45887</v>
          </cell>
          <cell r="AQ1316" t="str">
            <v>EKSTEK_30459 -201</v>
          </cell>
        </row>
        <row r="1317">
          <cell r="V1317">
            <v>45868</v>
          </cell>
          <cell r="W1317" t="str">
            <v>8100-25</v>
          </cell>
          <cell r="Y1317">
            <v>142506849</v>
          </cell>
          <cell r="AC1317">
            <v>45887</v>
          </cell>
          <cell r="AQ1317" t="str">
            <v>EKSTEK_INS-30459</v>
          </cell>
        </row>
        <row r="1318">
          <cell r="V1318">
            <v>45868</v>
          </cell>
          <cell r="W1318" t="str">
            <v>8101-25</v>
          </cell>
          <cell r="Y1318">
            <v>142506878</v>
          </cell>
          <cell r="AC1318">
            <v>45887</v>
          </cell>
          <cell r="AQ1318" t="str">
            <v>PHME_30456-501</v>
          </cell>
        </row>
        <row r="1319">
          <cell r="V1319">
            <v>45868</v>
          </cell>
          <cell r="W1319" t="str">
            <v>8101-25</v>
          </cell>
          <cell r="Y1319">
            <v>142506878</v>
          </cell>
          <cell r="AC1319">
            <v>45887</v>
          </cell>
          <cell r="AQ1319" t="str">
            <v>PHME_INS-30456</v>
          </cell>
        </row>
        <row r="1320">
          <cell r="V1320">
            <v>45868</v>
          </cell>
          <cell r="W1320" t="str">
            <v>8101-25</v>
          </cell>
          <cell r="Y1320">
            <v>142506878</v>
          </cell>
          <cell r="AC1320">
            <v>45887</v>
          </cell>
          <cell r="AQ1320" t="str">
            <v>PHME_30457-201</v>
          </cell>
        </row>
        <row r="1321">
          <cell r="V1321">
            <v>45868</v>
          </cell>
          <cell r="W1321" t="str">
            <v>8101-25</v>
          </cell>
          <cell r="Y1321">
            <v>142506878</v>
          </cell>
          <cell r="AC1321">
            <v>45887</v>
          </cell>
          <cell r="AQ1321" t="str">
            <v>PHME_30464 -501</v>
          </cell>
        </row>
        <row r="1322">
          <cell r="V1322">
            <v>45868</v>
          </cell>
          <cell r="W1322" t="str">
            <v>8101-25</v>
          </cell>
          <cell r="Y1322">
            <v>142506878</v>
          </cell>
          <cell r="AC1322">
            <v>45887</v>
          </cell>
          <cell r="AQ1322" t="str">
            <v>PHME_30465-501</v>
          </cell>
        </row>
        <row r="1323">
          <cell r="V1323">
            <v>45868</v>
          </cell>
          <cell r="W1323" t="str">
            <v>8101-25</v>
          </cell>
          <cell r="Y1323">
            <v>142506878</v>
          </cell>
          <cell r="AC1323">
            <v>45887</v>
          </cell>
          <cell r="AQ1323" t="str">
            <v>PHME_INS-30465</v>
          </cell>
        </row>
        <row r="1324">
          <cell r="V1324">
            <v>45868</v>
          </cell>
          <cell r="W1324" t="str">
            <v>8101-25</v>
          </cell>
          <cell r="Y1324">
            <v>142506878</v>
          </cell>
          <cell r="AC1324">
            <v>45887</v>
          </cell>
          <cell r="AQ1324" t="str">
            <v>PHME_30466-501</v>
          </cell>
        </row>
        <row r="1325">
          <cell r="V1325">
            <v>45868</v>
          </cell>
          <cell r="W1325" t="str">
            <v>8102-25</v>
          </cell>
          <cell r="Y1325">
            <v>142506890</v>
          </cell>
          <cell r="AC1325">
            <v>45890</v>
          </cell>
          <cell r="AQ1325" t="str">
            <v>JIANGSU_30467-501</v>
          </cell>
        </row>
        <row r="1326">
          <cell r="V1326">
            <v>45868</v>
          </cell>
          <cell r="W1326" t="str">
            <v>8102-25</v>
          </cell>
          <cell r="Y1326">
            <v>142506890</v>
          </cell>
          <cell r="AC1326">
            <v>45890</v>
          </cell>
          <cell r="AQ1326" t="str">
            <v>JIANGSU_30468-501</v>
          </cell>
        </row>
        <row r="1327">
          <cell r="V1327">
            <v>45868</v>
          </cell>
          <cell r="W1327" t="str">
            <v>8102-25</v>
          </cell>
          <cell r="Y1327">
            <v>142506949</v>
          </cell>
          <cell r="AC1327">
            <v>45890</v>
          </cell>
          <cell r="AQ1327" t="str">
            <v>JIANGSU_30469-501</v>
          </cell>
        </row>
        <row r="1328">
          <cell r="V1328">
            <v>45868</v>
          </cell>
          <cell r="W1328" t="str">
            <v>8102-25</v>
          </cell>
          <cell r="Y1328">
            <v>142506949</v>
          </cell>
          <cell r="AC1328">
            <v>45890</v>
          </cell>
          <cell r="AQ1328" t="str">
            <v>JIANGSU_INS-30469</v>
          </cell>
        </row>
        <row r="1329">
          <cell r="V1329">
            <v>45868</v>
          </cell>
          <cell r="W1329" t="str">
            <v>8102-25</v>
          </cell>
          <cell r="Y1329">
            <v>142506890</v>
          </cell>
          <cell r="AC1329">
            <v>45890</v>
          </cell>
          <cell r="AQ1329" t="str">
            <v>JIANGSU_30470-501</v>
          </cell>
        </row>
        <row r="1330">
          <cell r="V1330">
            <v>45868</v>
          </cell>
          <cell r="W1330" t="str">
            <v>8102-25</v>
          </cell>
          <cell r="Y1330">
            <v>142506890</v>
          </cell>
          <cell r="AC1330">
            <v>45890</v>
          </cell>
          <cell r="AQ1330" t="str">
            <v>JIANGSU_30471-401</v>
          </cell>
        </row>
        <row r="1331">
          <cell r="V1331">
            <v>45868</v>
          </cell>
          <cell r="W1331" t="str">
            <v>8102-25</v>
          </cell>
          <cell r="Y1331">
            <v>142506890</v>
          </cell>
          <cell r="AC1331">
            <v>45890</v>
          </cell>
          <cell r="AQ1331" t="str">
            <v>JIANGSU_30472-401</v>
          </cell>
        </row>
        <row r="1332">
          <cell r="V1332">
            <v>45873</v>
          </cell>
          <cell r="W1332" t="str">
            <v>8103-25</v>
          </cell>
          <cell r="Y1332">
            <v>242501910</v>
          </cell>
          <cell r="AC1332">
            <v>45884</v>
          </cell>
          <cell r="AQ1332" t="str">
            <v>EKSTEK_005425-2501</v>
          </cell>
        </row>
        <row r="1333">
          <cell r="V1333">
            <v>45873</v>
          </cell>
          <cell r="W1333" t="str">
            <v>8104-25</v>
          </cell>
          <cell r="Y1333">
            <v>242501907</v>
          </cell>
          <cell r="AC1333">
            <v>45883</v>
          </cell>
          <cell r="AQ1333" t="str">
            <v>PDTMC_027956-2501</v>
          </cell>
        </row>
        <row r="1334">
          <cell r="V1334">
            <v>45876</v>
          </cell>
          <cell r="W1334" t="str">
            <v>8105-25</v>
          </cell>
          <cell r="Y1334">
            <v>242502221</v>
          </cell>
          <cell r="AC1334">
            <v>45903</v>
          </cell>
          <cell r="AQ1334" t="str">
            <v>JIANGSU_029990-3502</v>
          </cell>
        </row>
        <row r="1335">
          <cell r="V1335">
            <v>45876</v>
          </cell>
          <cell r="W1335" t="str">
            <v>8105-25</v>
          </cell>
          <cell r="Y1335">
            <v>242501915</v>
          </cell>
          <cell r="AC1335">
            <v>45884</v>
          </cell>
          <cell r="AQ1335" t="str">
            <v>JIANGSU_029991-3502</v>
          </cell>
        </row>
        <row r="1336">
          <cell r="V1336">
            <v>45876</v>
          </cell>
          <cell r="W1336" t="str">
            <v>8106-25</v>
          </cell>
          <cell r="Y1336">
            <v>142506949</v>
          </cell>
          <cell r="AC1336">
            <v>45890</v>
          </cell>
          <cell r="AQ1336" t="str">
            <v>JIANGSU_05019-407</v>
          </cell>
        </row>
        <row r="1337">
          <cell r="V1337">
            <v>45876</v>
          </cell>
          <cell r="W1337" t="str">
            <v>8106-25</v>
          </cell>
          <cell r="Y1337">
            <v>142507315</v>
          </cell>
          <cell r="AC1337">
            <v>45898</v>
          </cell>
          <cell r="AQ1337" t="str">
            <v>JIANGSU_05123-519</v>
          </cell>
        </row>
        <row r="1338">
          <cell r="V1338">
            <v>45876</v>
          </cell>
          <cell r="W1338" t="str">
            <v>8106-25</v>
          </cell>
          <cell r="Y1338">
            <v>142507731</v>
          </cell>
          <cell r="AC1338">
            <v>45915.394189814811</v>
          </cell>
          <cell r="AQ1338" t="str">
            <v>JIANGSU_15811-207</v>
          </cell>
        </row>
        <row r="1339">
          <cell r="V1339">
            <v>45876</v>
          </cell>
          <cell r="W1339" t="str">
            <v>8106-25</v>
          </cell>
          <cell r="Y1339">
            <v>142507806</v>
          </cell>
          <cell r="AC1339">
            <v>45918.398125</v>
          </cell>
          <cell r="AQ1339" t="str">
            <v>JIANGSU_18466-418</v>
          </cell>
        </row>
        <row r="1340">
          <cell r="V1340">
            <v>45876</v>
          </cell>
          <cell r="W1340" t="str">
            <v>8106-25</v>
          </cell>
          <cell r="Y1340">
            <v>142506949</v>
          </cell>
          <cell r="AC1340">
            <v>45890</v>
          </cell>
          <cell r="AQ1340" t="str">
            <v>JIANGSU_29897-505</v>
          </cell>
        </row>
        <row r="1341">
          <cell r="V1341">
            <v>45876</v>
          </cell>
          <cell r="W1341" t="str">
            <v>8107-25</v>
          </cell>
          <cell r="Y1341">
            <v>142506891</v>
          </cell>
          <cell r="AC1341">
            <v>45887</v>
          </cell>
          <cell r="AQ1341" t="str">
            <v>PHME_05069-224</v>
          </cell>
        </row>
        <row r="1342">
          <cell r="V1342">
            <v>45876</v>
          </cell>
          <cell r="W1342" t="str">
            <v>8107-25</v>
          </cell>
          <cell r="Y1342">
            <v>142506891</v>
          </cell>
          <cell r="AC1342">
            <v>45887</v>
          </cell>
          <cell r="AQ1342" t="str">
            <v>PHME_05201-507</v>
          </cell>
        </row>
        <row r="1343">
          <cell r="V1343">
            <v>45876</v>
          </cell>
          <cell r="W1343" t="str">
            <v>8107-25</v>
          </cell>
          <cell r="Y1343">
            <v>142506891</v>
          </cell>
          <cell r="AC1343">
            <v>45887</v>
          </cell>
          <cell r="AQ1343" t="str">
            <v>PHME_26325-506</v>
          </cell>
        </row>
        <row r="1344">
          <cell r="V1344">
            <v>45876</v>
          </cell>
          <cell r="W1344" t="str">
            <v>8107-25</v>
          </cell>
          <cell r="Y1344">
            <v>142506891</v>
          </cell>
          <cell r="AC1344">
            <v>45887</v>
          </cell>
          <cell r="AQ1344" t="str">
            <v>PHME_29150-405</v>
          </cell>
        </row>
        <row r="1345">
          <cell r="V1345">
            <v>45876</v>
          </cell>
          <cell r="W1345" t="str">
            <v>8107-25</v>
          </cell>
          <cell r="Y1345">
            <v>142507029</v>
          </cell>
          <cell r="AC1345">
            <v>45898</v>
          </cell>
          <cell r="AQ1345" t="str">
            <v>PHME_29172-403</v>
          </cell>
        </row>
        <row r="1346">
          <cell r="V1346">
            <v>45876</v>
          </cell>
          <cell r="W1346" t="str">
            <v>8107-25</v>
          </cell>
          <cell r="Y1346">
            <v>142506891</v>
          </cell>
          <cell r="AC1346">
            <v>45887</v>
          </cell>
          <cell r="AQ1346" t="str">
            <v>PHME_29825-503</v>
          </cell>
        </row>
        <row r="1347">
          <cell r="V1347">
            <v>45876</v>
          </cell>
          <cell r="W1347" t="str">
            <v>8108-25</v>
          </cell>
          <cell r="Y1347">
            <v>142506840</v>
          </cell>
          <cell r="AC1347">
            <v>45887.274942129632</v>
          </cell>
          <cell r="AQ1347" t="str">
            <v>PDTMC_05201-602</v>
          </cell>
        </row>
        <row r="1348">
          <cell r="V1348">
            <v>45876</v>
          </cell>
          <cell r="W1348" t="str">
            <v>8108-25</v>
          </cell>
          <cell r="Y1348">
            <v>142507236</v>
          </cell>
          <cell r="AC1348">
            <v>45896</v>
          </cell>
          <cell r="AQ1348" t="str">
            <v>PDTMC_05235-503</v>
          </cell>
        </row>
        <row r="1349">
          <cell r="V1349">
            <v>45876</v>
          </cell>
          <cell r="W1349" t="str">
            <v>8108-25</v>
          </cell>
          <cell r="Y1349">
            <v>142506840</v>
          </cell>
          <cell r="AC1349">
            <v>45887.274942129632</v>
          </cell>
          <cell r="AQ1349" t="str">
            <v>PDTMC_29164-203</v>
          </cell>
        </row>
        <row r="1350">
          <cell r="V1350">
            <v>45876</v>
          </cell>
          <cell r="W1350" t="str">
            <v>8109-25</v>
          </cell>
          <cell r="Y1350">
            <v>142506871</v>
          </cell>
          <cell r="AC1350">
            <v>45889</v>
          </cell>
          <cell r="AQ1350" t="str">
            <v>COMPES_14725-209</v>
          </cell>
        </row>
        <row r="1351">
          <cell r="V1351">
            <v>45876</v>
          </cell>
          <cell r="W1351" t="str">
            <v>8110-25</v>
          </cell>
          <cell r="Y1351">
            <v>142506849</v>
          </cell>
          <cell r="AC1351">
            <v>45887</v>
          </cell>
          <cell r="AQ1351" t="str">
            <v>EKSTEK_16051-217</v>
          </cell>
        </row>
        <row r="1352">
          <cell r="V1352">
            <v>45876</v>
          </cell>
          <cell r="W1352" t="str">
            <v>8110-25</v>
          </cell>
          <cell r="Y1352">
            <v>142507316</v>
          </cell>
          <cell r="AC1352">
            <v>45900</v>
          </cell>
          <cell r="AQ1352" t="str">
            <v>EKSTEK_30353-501</v>
          </cell>
        </row>
        <row r="1353">
          <cell r="V1353">
            <v>45876</v>
          </cell>
          <cell r="W1353" t="str">
            <v>8111-25</v>
          </cell>
          <cell r="Y1353">
            <v>142507028</v>
          </cell>
          <cell r="AC1353">
            <v>45890</v>
          </cell>
          <cell r="AQ1353" t="str">
            <v>PHOENIX _55028-407</v>
          </cell>
        </row>
        <row r="1354">
          <cell r="V1354">
            <v>45876</v>
          </cell>
          <cell r="W1354" t="str">
            <v>8112-25</v>
          </cell>
          <cell r="Y1354">
            <v>242501909</v>
          </cell>
          <cell r="AC1354">
            <v>45883</v>
          </cell>
          <cell r="AQ1354" t="str">
            <v>PDTMC_027716-3501</v>
          </cell>
        </row>
        <row r="1355">
          <cell r="V1355">
            <v>45880</v>
          </cell>
          <cell r="W1355" t="str">
            <v>8113-25</v>
          </cell>
          <cell r="Y1355">
            <v>242502312</v>
          </cell>
          <cell r="AC1355">
            <v>45911</v>
          </cell>
          <cell r="AQ1355" t="str">
            <v>PHME_051144-3501</v>
          </cell>
        </row>
        <row r="1356">
          <cell r="V1356">
            <v>45880</v>
          </cell>
          <cell r="W1356" t="str">
            <v>8114-25</v>
          </cell>
          <cell r="Y1356">
            <v>242502068</v>
          </cell>
          <cell r="AC1356">
            <v>45895</v>
          </cell>
          <cell r="AQ1356" t="str">
            <v>PDTMC_030476-3501</v>
          </cell>
        </row>
        <row r="1357">
          <cell r="V1357">
            <v>45880</v>
          </cell>
          <cell r="W1357" t="str">
            <v>8114-25</v>
          </cell>
          <cell r="Y1357">
            <v>242502068</v>
          </cell>
          <cell r="AC1357">
            <v>45895</v>
          </cell>
          <cell r="AQ1357" t="str">
            <v>PDTMC_35IC1-030476</v>
          </cell>
        </row>
        <row r="1358">
          <cell r="V1358">
            <v>45880</v>
          </cell>
          <cell r="W1358" t="str">
            <v>8114-25</v>
          </cell>
          <cell r="Y1358">
            <v>242502068</v>
          </cell>
          <cell r="AC1358">
            <v>45895</v>
          </cell>
          <cell r="AQ1358" t="str">
            <v>PDTMC_051145-2501</v>
          </cell>
        </row>
        <row r="1359">
          <cell r="V1359">
            <v>45880</v>
          </cell>
          <cell r="W1359" t="str">
            <v>8114-25</v>
          </cell>
          <cell r="Y1359">
            <v>242502068</v>
          </cell>
          <cell r="AC1359">
            <v>45895</v>
          </cell>
          <cell r="AQ1359" t="str">
            <v>PDTMC_055077-2501</v>
          </cell>
        </row>
        <row r="1360">
          <cell r="V1360">
            <v>45880</v>
          </cell>
          <cell r="W1360" t="str">
            <v>8115-25</v>
          </cell>
          <cell r="Y1360">
            <v>142507329</v>
          </cell>
          <cell r="AC1360">
            <v>45898</v>
          </cell>
          <cell r="AQ1360" t="str">
            <v>PHME_27957-601</v>
          </cell>
        </row>
        <row r="1361">
          <cell r="V1361">
            <v>45880</v>
          </cell>
          <cell r="W1361" t="str">
            <v>8115-25</v>
          </cell>
          <cell r="Y1361">
            <v>142507329</v>
          </cell>
          <cell r="AC1361">
            <v>45898</v>
          </cell>
          <cell r="AQ1361" t="str">
            <v>PHME_INS-27957</v>
          </cell>
        </row>
        <row r="1362">
          <cell r="V1362">
            <v>45880</v>
          </cell>
          <cell r="W1362" t="str">
            <v>8115-25</v>
          </cell>
          <cell r="Y1362">
            <v>142507329</v>
          </cell>
          <cell r="AC1362">
            <v>45898</v>
          </cell>
          <cell r="AQ1362" t="str">
            <v>PHME_27960-601</v>
          </cell>
        </row>
        <row r="1363">
          <cell r="V1363">
            <v>45880</v>
          </cell>
          <cell r="W1363" t="str">
            <v>8116-25</v>
          </cell>
          <cell r="Y1363">
            <v>142507206</v>
          </cell>
          <cell r="AC1363">
            <v>45895</v>
          </cell>
          <cell r="AQ1363" t="str">
            <v>PHME_30473-601</v>
          </cell>
        </row>
        <row r="1364">
          <cell r="V1364">
            <v>45880</v>
          </cell>
          <cell r="W1364" t="str">
            <v>8116-25</v>
          </cell>
          <cell r="Y1364">
            <v>142507206</v>
          </cell>
          <cell r="AC1364">
            <v>45895</v>
          </cell>
          <cell r="AQ1364" t="str">
            <v>PHME_INS-30473</v>
          </cell>
        </row>
        <row r="1365">
          <cell r="V1365">
            <v>45880</v>
          </cell>
          <cell r="W1365" t="str">
            <v>8116-25</v>
          </cell>
          <cell r="Y1365">
            <v>142507206</v>
          </cell>
          <cell r="AC1365">
            <v>45895</v>
          </cell>
          <cell r="AQ1365" t="str">
            <v>PHME_30474-601</v>
          </cell>
        </row>
        <row r="1366">
          <cell r="V1366">
            <v>45880</v>
          </cell>
          <cell r="W1366" t="str">
            <v>8116-25</v>
          </cell>
          <cell r="Y1366">
            <v>142507206</v>
          </cell>
          <cell r="AC1366">
            <v>45895</v>
          </cell>
          <cell r="AQ1366" t="str">
            <v>PHME_INS-30474</v>
          </cell>
        </row>
        <row r="1367">
          <cell r="V1367">
            <v>45880</v>
          </cell>
          <cell r="W1367" t="str">
            <v>8116-25</v>
          </cell>
          <cell r="Y1367">
            <v>142507206</v>
          </cell>
          <cell r="AC1367">
            <v>45895</v>
          </cell>
          <cell r="AQ1367" t="str">
            <v>PHME_30475-601</v>
          </cell>
        </row>
        <row r="1368">
          <cell r="V1368">
            <v>45880</v>
          </cell>
          <cell r="W1368" t="str">
            <v>8116-25</v>
          </cell>
          <cell r="Y1368">
            <v>142507206</v>
          </cell>
          <cell r="AC1368">
            <v>45895</v>
          </cell>
          <cell r="AQ1368" t="str">
            <v>PHME_INS-30475</v>
          </cell>
        </row>
        <row r="1369">
          <cell r="V1369">
            <v>45880</v>
          </cell>
          <cell r="W1369" t="str">
            <v>8116-25</v>
          </cell>
          <cell r="Y1369">
            <v>142507206</v>
          </cell>
          <cell r="AC1369">
            <v>45895</v>
          </cell>
          <cell r="AQ1369" t="str">
            <v>PHME_30478-601</v>
          </cell>
        </row>
        <row r="1370">
          <cell r="V1370">
            <v>45880</v>
          </cell>
          <cell r="W1370" t="str">
            <v>8116-25</v>
          </cell>
          <cell r="Y1370">
            <v>142507329</v>
          </cell>
          <cell r="AC1370">
            <v>45898</v>
          </cell>
          <cell r="AQ1370" t="str">
            <v>PHME_30479-601</v>
          </cell>
        </row>
        <row r="1371">
          <cell r="V1371">
            <v>45880</v>
          </cell>
          <cell r="W1371" t="str">
            <v>8117-25</v>
          </cell>
          <cell r="Y1371">
            <v>142507203</v>
          </cell>
          <cell r="AC1371">
            <v>45896</v>
          </cell>
          <cell r="AQ1371" t="str">
            <v>PDTMC_27958-501</v>
          </cell>
        </row>
        <row r="1372">
          <cell r="V1372">
            <v>45880</v>
          </cell>
          <cell r="W1372" t="str">
            <v>8117-25</v>
          </cell>
          <cell r="Y1372">
            <v>142507203</v>
          </cell>
          <cell r="AC1372">
            <v>45896</v>
          </cell>
          <cell r="AQ1372" t="str">
            <v>PDTMC_27959-501</v>
          </cell>
        </row>
        <row r="1373">
          <cell r="V1373">
            <v>45880</v>
          </cell>
          <cell r="W1373" t="str">
            <v>8117-25</v>
          </cell>
          <cell r="Y1373">
            <v>142507203</v>
          </cell>
          <cell r="AC1373">
            <v>45896</v>
          </cell>
          <cell r="AQ1373" t="str">
            <v>PDTMC_27961-501</v>
          </cell>
        </row>
        <row r="1374">
          <cell r="V1374">
            <v>45881</v>
          </cell>
          <cell r="W1374" t="str">
            <v>8118-25</v>
          </cell>
          <cell r="Y1374">
            <v>242502092</v>
          </cell>
          <cell r="AC1374">
            <v>45903</v>
          </cell>
          <cell r="AQ1374" t="str">
            <v>JIANGSU_027962-3501</v>
          </cell>
        </row>
        <row r="1375">
          <cell r="V1375">
            <v>45881</v>
          </cell>
          <cell r="W1375" t="str">
            <v>8118-25</v>
          </cell>
          <cell r="Y1375">
            <v>242502092</v>
          </cell>
          <cell r="AC1375">
            <v>45903</v>
          </cell>
          <cell r="AQ1375" t="str">
            <v>JIANGSU_35IC1-027962</v>
          </cell>
        </row>
        <row r="1376">
          <cell r="V1376">
            <v>45881</v>
          </cell>
          <cell r="W1376" t="str">
            <v>8119-25</v>
          </cell>
          <cell r="Y1376">
            <v>142507233</v>
          </cell>
          <cell r="AC1376">
            <v>45897</v>
          </cell>
          <cell r="AQ1376" t="str">
            <v>JIANGSU_27963-601</v>
          </cell>
        </row>
        <row r="1377">
          <cell r="V1377">
            <v>45881</v>
          </cell>
          <cell r="W1377" t="str">
            <v>8120-25</v>
          </cell>
          <cell r="Y1377">
            <v>142507325</v>
          </cell>
          <cell r="AC1377">
            <v>45898</v>
          </cell>
          <cell r="AQ1377" t="str">
            <v>PDTMC_35IC1-026906</v>
          </cell>
        </row>
        <row r="1378">
          <cell r="V1378">
            <v>45881</v>
          </cell>
          <cell r="W1378" t="str">
            <v>8121-25</v>
          </cell>
          <cell r="Y1378">
            <v>142507739</v>
          </cell>
          <cell r="AC1378">
            <v>45926.812511574077</v>
          </cell>
          <cell r="AQ1378" t="str">
            <v>ADEX_30477-601</v>
          </cell>
        </row>
        <row r="1379">
          <cell r="V1379">
            <v>45881</v>
          </cell>
          <cell r="W1379" t="str">
            <v>8121-25</v>
          </cell>
          <cell r="Y1379">
            <v>142507739</v>
          </cell>
          <cell r="AC1379">
            <v>45926.812511574077</v>
          </cell>
          <cell r="AQ1379" t="str">
            <v>ADEX_INS-30477</v>
          </cell>
        </row>
        <row r="1380">
          <cell r="V1380">
            <v>45882</v>
          </cell>
          <cell r="W1380" t="str">
            <v>8122-25</v>
          </cell>
          <cell r="Y1380">
            <v>142506736</v>
          </cell>
          <cell r="AC1380">
            <v>45887</v>
          </cell>
          <cell r="AQ1380" t="str">
            <v>PHME_07099-602</v>
          </cell>
        </row>
        <row r="1381">
          <cell r="V1381">
            <v>45883</v>
          </cell>
          <cell r="W1381" t="str">
            <v>8123-25</v>
          </cell>
          <cell r="Y1381">
            <v>242502092</v>
          </cell>
          <cell r="AC1381">
            <v>45903</v>
          </cell>
          <cell r="AQ1381" t="str">
            <v>JIANGSU_005336-2504</v>
          </cell>
        </row>
        <row r="1382">
          <cell r="V1382">
            <v>45883</v>
          </cell>
          <cell r="W1382" t="str">
            <v>8123-25</v>
          </cell>
          <cell r="Y1382">
            <v>242502092</v>
          </cell>
          <cell r="AC1382">
            <v>45903</v>
          </cell>
          <cell r="AQ1382" t="str">
            <v>JIANGSU_011057-2503</v>
          </cell>
        </row>
        <row r="1383">
          <cell r="V1383">
            <v>45883</v>
          </cell>
          <cell r="W1383" t="str">
            <v>8123-25</v>
          </cell>
          <cell r="Y1383">
            <v>242502092</v>
          </cell>
          <cell r="AC1383">
            <v>45903</v>
          </cell>
          <cell r="AQ1383" t="str">
            <v>JIANGSU_021494-2503</v>
          </cell>
        </row>
        <row r="1384">
          <cell r="V1384">
            <v>45883</v>
          </cell>
          <cell r="W1384" t="str">
            <v>8124-25</v>
          </cell>
          <cell r="Y1384">
            <v>242502184</v>
          </cell>
          <cell r="AC1384">
            <v>45898</v>
          </cell>
          <cell r="AQ1384" t="str">
            <v>PDTMC_013938-3503</v>
          </cell>
        </row>
        <row r="1385">
          <cell r="V1385">
            <v>45882</v>
          </cell>
          <cell r="W1385" t="str">
            <v>8125-25</v>
          </cell>
          <cell r="Y1385">
            <v>242502084</v>
          </cell>
          <cell r="AC1385">
            <v>45895</v>
          </cell>
          <cell r="AQ1385" t="str">
            <v>PHME_029780-2507</v>
          </cell>
        </row>
        <row r="1386">
          <cell r="V1386">
            <v>45882</v>
          </cell>
          <cell r="W1386" t="str">
            <v>8125-25</v>
          </cell>
          <cell r="Y1386">
            <v>242502084</v>
          </cell>
          <cell r="AC1386">
            <v>45895</v>
          </cell>
          <cell r="AQ1386" t="str">
            <v>PHME_030113-3507</v>
          </cell>
        </row>
        <row r="1387">
          <cell r="V1387">
            <v>45882</v>
          </cell>
          <cell r="W1387" t="str">
            <v>8125-25</v>
          </cell>
          <cell r="Y1387">
            <v>242502084</v>
          </cell>
          <cell r="AC1387">
            <v>45895</v>
          </cell>
          <cell r="AQ1387" t="str">
            <v>PHME_030296-3502</v>
          </cell>
        </row>
        <row r="1388">
          <cell r="V1388">
            <v>45890</v>
          </cell>
          <cell r="W1388" t="str">
            <v>8126-25</v>
          </cell>
          <cell r="Y1388">
            <v>242502347</v>
          </cell>
          <cell r="AC1388">
            <v>45926.63722222222</v>
          </cell>
          <cell r="AQ1388" t="str">
            <v>WEFA_005158-3507</v>
          </cell>
        </row>
        <row r="1389">
          <cell r="V1389">
            <v>45883</v>
          </cell>
          <cell r="W1389" t="str">
            <v>8127-25</v>
          </cell>
          <cell r="Y1389">
            <v>142507428</v>
          </cell>
          <cell r="AC1389">
            <v>45902</v>
          </cell>
          <cell r="AQ1389" t="str">
            <v>PDTMC_14752-217</v>
          </cell>
        </row>
        <row r="1390">
          <cell r="V1390">
            <v>45882</v>
          </cell>
          <cell r="W1390" t="str">
            <v>8128-25</v>
          </cell>
          <cell r="Y1390">
            <v>142507616</v>
          </cell>
          <cell r="AC1390">
            <v>45911</v>
          </cell>
          <cell r="AQ1390" t="str">
            <v>PHME_28180-502</v>
          </cell>
        </row>
        <row r="1391">
          <cell r="V1391">
            <v>45890</v>
          </cell>
          <cell r="W1391" t="str">
            <v>8129-25</v>
          </cell>
          <cell r="Y1391">
            <v>142507803</v>
          </cell>
          <cell r="AC1391">
            <v>45919.340300925927</v>
          </cell>
          <cell r="AQ1391" t="str">
            <v>ALMAX_27965-601</v>
          </cell>
        </row>
        <row r="1392">
          <cell r="V1392">
            <v>45890</v>
          </cell>
          <cell r="W1392" t="str">
            <v>8129-25</v>
          </cell>
          <cell r="Y1392">
            <v>142507803</v>
          </cell>
          <cell r="AC1392">
            <v>45919.340300925927</v>
          </cell>
          <cell r="AQ1392" t="str">
            <v>ALMAX_30482-601</v>
          </cell>
        </row>
        <row r="1393">
          <cell r="V1393">
            <v>45890</v>
          </cell>
          <cell r="W1393" t="str">
            <v>8129-25</v>
          </cell>
          <cell r="Y1393">
            <v>142507803</v>
          </cell>
          <cell r="AC1393">
            <v>45919.340300925927</v>
          </cell>
          <cell r="AQ1393" t="str">
            <v>ALMAX_INS-30482</v>
          </cell>
        </row>
        <row r="1394">
          <cell r="V1394">
            <v>45884</v>
          </cell>
          <cell r="W1394" t="str">
            <v>8130-25</v>
          </cell>
          <cell r="Y1394">
            <v>142507427</v>
          </cell>
          <cell r="AC1394">
            <v>45911</v>
          </cell>
          <cell r="AQ1394" t="str">
            <v>PDTMC_05076-403</v>
          </cell>
        </row>
        <row r="1395">
          <cell r="V1395">
            <v>45884</v>
          </cell>
          <cell r="W1395" t="str">
            <v>8130-25</v>
          </cell>
          <cell r="Y1395">
            <v>142507211</v>
          </cell>
          <cell r="AC1395">
            <v>45895</v>
          </cell>
          <cell r="AQ1395" t="str">
            <v>PDTMC_05200-608</v>
          </cell>
        </row>
        <row r="1396">
          <cell r="V1396">
            <v>45884</v>
          </cell>
          <cell r="W1396" t="str">
            <v>8130-25</v>
          </cell>
          <cell r="Y1396">
            <v>142507211</v>
          </cell>
          <cell r="AC1396">
            <v>45895</v>
          </cell>
          <cell r="AQ1396" t="str">
            <v>PDTMC_11597-526</v>
          </cell>
        </row>
        <row r="1397">
          <cell r="V1397">
            <v>45884</v>
          </cell>
          <cell r="W1397" t="str">
            <v>8130-25</v>
          </cell>
          <cell r="Y1397">
            <v>142507427</v>
          </cell>
          <cell r="AC1397">
            <v>45911</v>
          </cell>
          <cell r="AQ1397" t="str">
            <v>PDTMC_16441-227</v>
          </cell>
        </row>
        <row r="1398">
          <cell r="V1398">
            <v>45884</v>
          </cell>
          <cell r="W1398" t="str">
            <v>8130-25</v>
          </cell>
          <cell r="Y1398">
            <v>142507211</v>
          </cell>
          <cell r="AC1398">
            <v>45895</v>
          </cell>
          <cell r="AQ1398" t="str">
            <v>PDTMC_28112-208</v>
          </cell>
        </row>
        <row r="1399">
          <cell r="V1399">
            <v>45884</v>
          </cell>
          <cell r="W1399" t="str">
            <v>8131-25</v>
          </cell>
          <cell r="Y1399">
            <v>142507316</v>
          </cell>
          <cell r="AC1399">
            <v>45900</v>
          </cell>
          <cell r="AQ1399" t="str">
            <v>EKSTEK_05113-505</v>
          </cell>
        </row>
        <row r="1400">
          <cell r="V1400">
            <v>45884</v>
          </cell>
          <cell r="W1400" t="str">
            <v>8131-25</v>
          </cell>
          <cell r="Y1400">
            <v>142507316</v>
          </cell>
          <cell r="AC1400">
            <v>45900</v>
          </cell>
          <cell r="AQ1400" t="str">
            <v>EKSTEK_17928-538</v>
          </cell>
        </row>
        <row r="1401">
          <cell r="V1401">
            <v>45884</v>
          </cell>
          <cell r="W1401" t="str">
            <v>8131-25</v>
          </cell>
          <cell r="Y1401">
            <v>142507756</v>
          </cell>
          <cell r="AC1401">
            <v>45915.394699074073</v>
          </cell>
          <cell r="AQ1401" t="str">
            <v>EKSTEK_29466-205</v>
          </cell>
        </row>
        <row r="1402">
          <cell r="V1402">
            <v>45884</v>
          </cell>
          <cell r="W1402" t="str">
            <v>8133-25</v>
          </cell>
          <cell r="Y1402">
            <v>142507207</v>
          </cell>
          <cell r="AC1402">
            <v>45895</v>
          </cell>
          <cell r="AQ1402" t="str">
            <v>PHME_10266-551</v>
          </cell>
        </row>
        <row r="1403">
          <cell r="V1403">
            <v>45884</v>
          </cell>
          <cell r="W1403" t="str">
            <v>8133-25</v>
          </cell>
          <cell r="Y1403">
            <v>142507207</v>
          </cell>
          <cell r="AC1403">
            <v>45895</v>
          </cell>
          <cell r="AQ1403" t="str">
            <v>PHME_10372-411</v>
          </cell>
        </row>
        <row r="1404">
          <cell r="V1404">
            <v>45884</v>
          </cell>
          <cell r="W1404" t="str">
            <v>8133-25</v>
          </cell>
          <cell r="Y1404">
            <v>142507207</v>
          </cell>
          <cell r="AC1404">
            <v>45895</v>
          </cell>
          <cell r="AQ1404" t="str">
            <v>PHME_13872-209</v>
          </cell>
        </row>
        <row r="1405">
          <cell r="V1405">
            <v>45884</v>
          </cell>
          <cell r="W1405" t="str">
            <v>8133-25</v>
          </cell>
          <cell r="Y1405">
            <v>142507207</v>
          </cell>
          <cell r="AC1405">
            <v>45895</v>
          </cell>
          <cell r="AQ1405" t="str">
            <v>PHME_16441-603</v>
          </cell>
        </row>
        <row r="1406">
          <cell r="V1406">
            <v>45884</v>
          </cell>
          <cell r="W1406" t="str">
            <v>8133-25</v>
          </cell>
          <cell r="Y1406">
            <v>142507207</v>
          </cell>
          <cell r="AC1406">
            <v>45895</v>
          </cell>
          <cell r="AQ1406" t="str">
            <v>PHME_16441-604</v>
          </cell>
        </row>
        <row r="1407">
          <cell r="V1407">
            <v>45884</v>
          </cell>
          <cell r="W1407" t="str">
            <v>8134-25</v>
          </cell>
          <cell r="Y1407">
            <v>142507323</v>
          </cell>
          <cell r="AC1407">
            <v>45898</v>
          </cell>
          <cell r="AQ1407" t="str">
            <v>PHOENIX _19972-602</v>
          </cell>
        </row>
        <row r="1408">
          <cell r="V1408">
            <v>45884</v>
          </cell>
          <cell r="W1408" t="str">
            <v>8135-25</v>
          </cell>
          <cell r="Y1408">
            <v>142507322</v>
          </cell>
          <cell r="AC1408">
            <v>45901</v>
          </cell>
          <cell r="AQ1408" t="str">
            <v>COMPES_29714-507</v>
          </cell>
        </row>
        <row r="1409">
          <cell r="V1409">
            <v>45884</v>
          </cell>
          <cell r="W1409" t="str">
            <v>8132-25</v>
          </cell>
          <cell r="Y1409">
            <v>142507308</v>
          </cell>
          <cell r="AC1409">
            <v>45898</v>
          </cell>
          <cell r="AQ1409" t="str">
            <v>JIANGSU_09724-202</v>
          </cell>
        </row>
        <row r="1410">
          <cell r="V1410">
            <v>45884</v>
          </cell>
          <cell r="W1410" t="str">
            <v>8132-25</v>
          </cell>
          <cell r="Y1410">
            <v>142507308</v>
          </cell>
          <cell r="AC1410">
            <v>45898</v>
          </cell>
          <cell r="AQ1410" t="str">
            <v>JIANGSU_10744-208</v>
          </cell>
        </row>
        <row r="1411">
          <cell r="V1411">
            <v>45884</v>
          </cell>
          <cell r="W1411" t="str">
            <v>8132-25</v>
          </cell>
          <cell r="Y1411">
            <v>142507308</v>
          </cell>
          <cell r="AC1411">
            <v>45898</v>
          </cell>
          <cell r="AQ1411" t="str">
            <v>JIANGSU_12014-208</v>
          </cell>
        </row>
        <row r="1412">
          <cell r="V1412">
            <v>45884</v>
          </cell>
          <cell r="W1412" t="str">
            <v>8132-25</v>
          </cell>
          <cell r="Y1412">
            <v>142507308</v>
          </cell>
          <cell r="AC1412">
            <v>45898</v>
          </cell>
          <cell r="AQ1412" t="str">
            <v>JIANGSU_14500-202</v>
          </cell>
        </row>
        <row r="1413">
          <cell r="V1413">
            <v>45884</v>
          </cell>
          <cell r="W1413" t="str">
            <v>8132-25</v>
          </cell>
          <cell r="Y1413">
            <v>142507308</v>
          </cell>
          <cell r="AC1413">
            <v>45898</v>
          </cell>
          <cell r="AQ1413" t="str">
            <v>JIANGSU_14504-505</v>
          </cell>
        </row>
        <row r="1414">
          <cell r="V1414">
            <v>45884</v>
          </cell>
          <cell r="W1414" t="str">
            <v>8136-25</v>
          </cell>
          <cell r="Y1414">
            <v>142507309</v>
          </cell>
          <cell r="AC1414">
            <v>45911</v>
          </cell>
          <cell r="AQ1414" t="str">
            <v>JIANGSU_15925-504</v>
          </cell>
        </row>
        <row r="1415">
          <cell r="V1415">
            <v>45884</v>
          </cell>
          <cell r="W1415" t="str">
            <v>8136-25</v>
          </cell>
          <cell r="Y1415">
            <v>142507565</v>
          </cell>
          <cell r="AC1415">
            <v>45916.50953703704</v>
          </cell>
          <cell r="AQ1415" t="str">
            <v>JIANGSU_15926-407</v>
          </cell>
        </row>
        <row r="1416">
          <cell r="V1416">
            <v>45884</v>
          </cell>
          <cell r="W1416" t="str">
            <v>8136-25</v>
          </cell>
          <cell r="Y1416">
            <v>142507309</v>
          </cell>
          <cell r="AC1416">
            <v>45911</v>
          </cell>
          <cell r="AQ1416" t="str">
            <v>JIANGSU_16748-516</v>
          </cell>
        </row>
        <row r="1417">
          <cell r="V1417">
            <v>45884</v>
          </cell>
          <cell r="W1417" t="str">
            <v>8136-25</v>
          </cell>
          <cell r="Y1417">
            <v>142507565</v>
          </cell>
          <cell r="AC1417">
            <v>45916.50953703704</v>
          </cell>
          <cell r="AQ1417" t="str">
            <v>JIANGSU_18802-503</v>
          </cell>
        </row>
        <row r="1418">
          <cell r="V1418">
            <v>45884</v>
          </cell>
          <cell r="W1418" t="str">
            <v>8137-25</v>
          </cell>
          <cell r="Y1418">
            <v>142507428</v>
          </cell>
          <cell r="AC1418">
            <v>45902</v>
          </cell>
          <cell r="AQ1418" t="str">
            <v>PDTMC_16441-228</v>
          </cell>
        </row>
        <row r="1419">
          <cell r="V1419">
            <v>45884</v>
          </cell>
          <cell r="W1419" t="str">
            <v>8138-25</v>
          </cell>
          <cell r="Y1419">
            <v>242502092</v>
          </cell>
          <cell r="AC1419">
            <v>45903</v>
          </cell>
          <cell r="AQ1419" t="str">
            <v>JIANGSU_030481-2501</v>
          </cell>
        </row>
        <row r="1420">
          <cell r="V1420">
            <v>45884</v>
          </cell>
          <cell r="W1420" t="str">
            <v>8139-25</v>
          </cell>
          <cell r="Y1420">
            <v>142507309</v>
          </cell>
          <cell r="AC1420">
            <v>45911</v>
          </cell>
          <cell r="AQ1420" t="str">
            <v>JIANGSU_27964-401</v>
          </cell>
        </row>
        <row r="1421">
          <cell r="V1421">
            <v>45884</v>
          </cell>
          <cell r="W1421" t="str">
            <v>8139-25</v>
          </cell>
          <cell r="Y1421">
            <v>142507309</v>
          </cell>
          <cell r="AC1421">
            <v>45911</v>
          </cell>
          <cell r="AQ1421" t="str">
            <v>JIANGSU_27966-401</v>
          </cell>
        </row>
        <row r="1422">
          <cell r="V1422">
            <v>45884</v>
          </cell>
          <cell r="W1422" t="str">
            <v>8139-25</v>
          </cell>
          <cell r="Y1422">
            <v>142507309</v>
          </cell>
          <cell r="AC1422">
            <v>45911</v>
          </cell>
          <cell r="AQ1422" t="str">
            <v>JIANGSU_30480-601</v>
          </cell>
        </row>
        <row r="1423">
          <cell r="V1423">
            <v>45884</v>
          </cell>
          <cell r="W1423" t="str">
            <v>8140-25</v>
          </cell>
          <cell r="Y1423"/>
          <cell r="AC1423"/>
          <cell r="AQ1423" t="str">
            <v>COMPES_30482-601</v>
          </cell>
        </row>
        <row r="1424">
          <cell r="V1424">
            <v>45884</v>
          </cell>
          <cell r="W1424" t="str">
            <v>8140-25</v>
          </cell>
          <cell r="Y1424"/>
          <cell r="AC1424"/>
          <cell r="AQ1424" t="str">
            <v>COMPES_INS-30482</v>
          </cell>
        </row>
        <row r="1425">
          <cell r="V1425">
            <v>45887</v>
          </cell>
          <cell r="W1425" t="str">
            <v>8141-25</v>
          </cell>
          <cell r="Y1425">
            <v>142507616</v>
          </cell>
          <cell r="AC1425">
            <v>45911</v>
          </cell>
          <cell r="AQ1425" t="str">
            <v>PHME_27751-202</v>
          </cell>
        </row>
        <row r="1426">
          <cell r="V1426">
            <v>45890</v>
          </cell>
          <cell r="W1426" t="str">
            <v>8142-25</v>
          </cell>
          <cell r="Y1426">
            <v>142507865</v>
          </cell>
          <cell r="AC1426">
            <v>45919.340844907405</v>
          </cell>
          <cell r="AQ1426" t="str">
            <v>COMPES_27967-601</v>
          </cell>
        </row>
        <row r="1427">
          <cell r="V1427">
            <v>45890</v>
          </cell>
          <cell r="W1427" t="str">
            <v>8142-25</v>
          </cell>
          <cell r="Y1427">
            <v>142507865</v>
          </cell>
          <cell r="AC1427">
            <v>45919.340844907405</v>
          </cell>
          <cell r="AQ1427" t="str">
            <v>COMPES_BOL-27967</v>
          </cell>
        </row>
        <row r="1428">
          <cell r="V1428">
            <v>45888</v>
          </cell>
          <cell r="W1428" t="str">
            <v>8143-25</v>
          </cell>
          <cell r="Y1428">
            <v>142507325</v>
          </cell>
          <cell r="AC1428">
            <v>45898</v>
          </cell>
          <cell r="AQ1428" t="str">
            <v>PDTMC_15954-202</v>
          </cell>
        </row>
        <row r="1429">
          <cell r="V1429">
            <v>45888</v>
          </cell>
          <cell r="W1429" t="str">
            <v>8143-25</v>
          </cell>
          <cell r="Y1429"/>
          <cell r="AC1429"/>
          <cell r="AQ1429" t="str">
            <v>PDTMC_27550-602</v>
          </cell>
        </row>
        <row r="1430">
          <cell r="V1430">
            <v>45888</v>
          </cell>
          <cell r="W1430" t="str">
            <v>8144-25</v>
          </cell>
          <cell r="Y1430">
            <v>142507316</v>
          </cell>
          <cell r="AC1430">
            <v>45900</v>
          </cell>
          <cell r="AQ1430" t="str">
            <v>EKSTEK_29780-523</v>
          </cell>
        </row>
        <row r="1431">
          <cell r="V1431">
            <v>45890</v>
          </cell>
          <cell r="W1431" t="str">
            <v>8145-25</v>
          </cell>
          <cell r="Y1431">
            <v>142507757</v>
          </cell>
          <cell r="AC1431">
            <v>45918.403692129628</v>
          </cell>
          <cell r="AQ1431" t="str">
            <v>PHME_30483-201</v>
          </cell>
        </row>
        <row r="1432">
          <cell r="V1432"/>
          <cell r="W1432" t="str">
            <v>8146-25</v>
          </cell>
          <cell r="Y1432"/>
          <cell r="AC1432"/>
          <cell r="AQ1432" t="str">
            <v>16441-229</v>
          </cell>
        </row>
        <row r="1433">
          <cell r="V1433">
            <v>45890</v>
          </cell>
          <cell r="W1433" t="str">
            <v>8147-25</v>
          </cell>
          <cell r="Y1433">
            <v>142507755</v>
          </cell>
          <cell r="AC1433">
            <v>45926.418773148151</v>
          </cell>
          <cell r="AQ1433" t="str">
            <v>WEFA_28055-602</v>
          </cell>
        </row>
        <row r="1434">
          <cell r="V1434">
            <v>45892</v>
          </cell>
          <cell r="W1434" t="str">
            <v>8148-25</v>
          </cell>
          <cell r="Y1434">
            <v>242502223</v>
          </cell>
          <cell r="AC1434">
            <v>45903</v>
          </cell>
          <cell r="AQ1434" t="str">
            <v>COMPES_005195-3506</v>
          </cell>
        </row>
        <row r="1435">
          <cell r="V1435">
            <v>45892</v>
          </cell>
          <cell r="W1435" t="str">
            <v>8149-25</v>
          </cell>
          <cell r="Y1435">
            <v>242502226</v>
          </cell>
          <cell r="AC1435">
            <v>45903</v>
          </cell>
          <cell r="AQ1435" t="str">
            <v>PHME_030113-3508</v>
          </cell>
        </row>
        <row r="1436">
          <cell r="V1436">
            <v>45892</v>
          </cell>
          <cell r="W1436" t="str">
            <v>8150-25</v>
          </cell>
          <cell r="Y1436">
            <v>242502308</v>
          </cell>
          <cell r="AC1436">
            <v>45910</v>
          </cell>
          <cell r="AQ1436" t="str">
            <v>PDTMC_024216-2501</v>
          </cell>
        </row>
        <row r="1437">
          <cell r="V1437">
            <v>45892</v>
          </cell>
          <cell r="W1437" t="str">
            <v>8150-25</v>
          </cell>
          <cell r="Y1437"/>
          <cell r="AC1437"/>
          <cell r="AQ1437" t="str">
            <v>PDTMC_029986-3504</v>
          </cell>
        </row>
        <row r="1438">
          <cell r="V1438">
            <v>45892</v>
          </cell>
          <cell r="W1438" t="str">
            <v>8151-25</v>
          </cell>
          <cell r="Y1438">
            <v>142507713</v>
          </cell>
          <cell r="AC1438">
            <v>45915.393171296295</v>
          </cell>
          <cell r="AQ1438" t="str">
            <v>PHOENIX _55042-411</v>
          </cell>
        </row>
        <row r="1439">
          <cell r="V1439">
            <v>45892</v>
          </cell>
          <cell r="W1439" t="str">
            <v>8152-25</v>
          </cell>
          <cell r="Y1439">
            <v>142507878</v>
          </cell>
          <cell r="AC1439">
            <v>45923</v>
          </cell>
          <cell r="AQ1439" t="str">
            <v>PHME_30346-402</v>
          </cell>
        </row>
        <row r="1440">
          <cell r="V1440">
            <v>45892</v>
          </cell>
          <cell r="W1440" t="str">
            <v>8152-25</v>
          </cell>
          <cell r="Y1440">
            <v>142507738</v>
          </cell>
          <cell r="AC1440">
            <v>45913.690752314818</v>
          </cell>
          <cell r="AQ1440" t="str">
            <v>PHME_55042-410</v>
          </cell>
        </row>
        <row r="1441">
          <cell r="V1441">
            <v>45892</v>
          </cell>
          <cell r="W1441" t="str">
            <v>8152-25</v>
          </cell>
          <cell r="Y1441">
            <v>142507809</v>
          </cell>
          <cell r="AC1441">
            <v>45919</v>
          </cell>
          <cell r="AQ1441" t="str">
            <v>PHME_30489-601</v>
          </cell>
        </row>
        <row r="1442">
          <cell r="V1442">
            <v>45892</v>
          </cell>
          <cell r="W1442" t="str">
            <v>8152-25</v>
          </cell>
          <cell r="Y1442">
            <v>142507809</v>
          </cell>
          <cell r="AC1442">
            <v>45919</v>
          </cell>
          <cell r="AQ1442" t="str">
            <v>PHME_30490-601</v>
          </cell>
        </row>
        <row r="1443">
          <cell r="V1443">
            <v>45892</v>
          </cell>
          <cell r="W1443" t="str">
            <v>8153-25</v>
          </cell>
          <cell r="Y1443">
            <v>142507565</v>
          </cell>
          <cell r="AC1443">
            <v>45916.50953703704</v>
          </cell>
          <cell r="AQ1443" t="str">
            <v>JIANGSU_05426-601</v>
          </cell>
        </row>
        <row r="1444">
          <cell r="V1444">
            <v>45892</v>
          </cell>
          <cell r="W1444" t="str">
            <v>8153-25</v>
          </cell>
          <cell r="Y1444">
            <v>142507565</v>
          </cell>
          <cell r="AC1444">
            <v>45916.50953703704</v>
          </cell>
          <cell r="AQ1444" t="str">
            <v>JIANGSU_15126-204</v>
          </cell>
        </row>
        <row r="1445">
          <cell r="V1445">
            <v>45892</v>
          </cell>
          <cell r="W1445" t="str">
            <v>8153-25</v>
          </cell>
          <cell r="Y1445"/>
          <cell r="AC1445"/>
          <cell r="AQ1445" t="str">
            <v>JIANGSU_29780-524</v>
          </cell>
        </row>
        <row r="1446">
          <cell r="V1446">
            <v>45892</v>
          </cell>
          <cell r="W1446" t="str">
            <v>8154-25</v>
          </cell>
          <cell r="Y1446">
            <v>242502339</v>
          </cell>
          <cell r="AC1446">
            <v>45916.510833333334</v>
          </cell>
          <cell r="AQ1446" t="str">
            <v>JIANGSU_002106-2501</v>
          </cell>
        </row>
        <row r="1447">
          <cell r="V1447">
            <v>45892</v>
          </cell>
          <cell r="W1447" t="str">
            <v>8155-25</v>
          </cell>
          <cell r="Y1447">
            <v>142507810</v>
          </cell>
          <cell r="AC1447">
            <v>45916.937118055554</v>
          </cell>
          <cell r="AQ1447" t="str">
            <v>PHME_30484-601</v>
          </cell>
        </row>
        <row r="1448">
          <cell r="V1448">
            <v>45892</v>
          </cell>
          <cell r="W1448" t="str">
            <v>8155-25</v>
          </cell>
          <cell r="Y1448">
            <v>142507810</v>
          </cell>
          <cell r="AC1448">
            <v>45916.937118055554</v>
          </cell>
          <cell r="AQ1448" t="str">
            <v>PHME_30485-601</v>
          </cell>
        </row>
        <row r="1449">
          <cell r="V1449">
            <v>45892</v>
          </cell>
          <cell r="W1449" t="str">
            <v>8155-25</v>
          </cell>
          <cell r="Y1449">
            <v>142507810</v>
          </cell>
          <cell r="AC1449">
            <v>45916.937118055554</v>
          </cell>
          <cell r="AQ1449" t="str">
            <v>PHME_30486-601</v>
          </cell>
        </row>
        <row r="1450">
          <cell r="V1450">
            <v>45892</v>
          </cell>
          <cell r="W1450" t="str">
            <v>8155-25</v>
          </cell>
          <cell r="Y1450">
            <v>142507810</v>
          </cell>
          <cell r="AC1450">
            <v>45916.937118055554</v>
          </cell>
          <cell r="AQ1450" t="str">
            <v>PHME_30487-601</v>
          </cell>
        </row>
        <row r="1451">
          <cell r="V1451">
            <v>45892</v>
          </cell>
          <cell r="W1451" t="str">
            <v>8155-25</v>
          </cell>
          <cell r="Y1451">
            <v>142507810</v>
          </cell>
          <cell r="AC1451">
            <v>45916.937118055554</v>
          </cell>
          <cell r="AQ1451" t="str">
            <v>PHME_30488-601</v>
          </cell>
        </row>
        <row r="1452">
          <cell r="V1452">
            <v>45895</v>
          </cell>
          <cell r="W1452" t="str">
            <v>8156-25</v>
          </cell>
          <cell r="Y1452">
            <v>242502225</v>
          </cell>
          <cell r="AC1452">
            <v>45903</v>
          </cell>
          <cell r="AQ1452" t="str">
            <v>PHME_029990-3501 DP</v>
          </cell>
        </row>
        <row r="1453">
          <cell r="V1453">
            <v>45896</v>
          </cell>
          <cell r="W1453" t="str">
            <v>8157-25</v>
          </cell>
          <cell r="Y1453">
            <v>142507811</v>
          </cell>
          <cell r="AC1453">
            <v>45918.397453703707</v>
          </cell>
          <cell r="AQ1453" t="str">
            <v>PHME_05411-504</v>
          </cell>
        </row>
        <row r="1454">
          <cell r="V1454">
            <v>45896</v>
          </cell>
          <cell r="W1454" t="str">
            <v>8158-25</v>
          </cell>
          <cell r="Y1454">
            <v>142507731</v>
          </cell>
          <cell r="AC1454">
            <v>45915.394189814811</v>
          </cell>
          <cell r="AQ1454" t="str">
            <v>JIANGSU_090407-401</v>
          </cell>
        </row>
        <row r="1455">
          <cell r="V1455">
            <v>45896</v>
          </cell>
          <cell r="W1455" t="str">
            <v>8159-25</v>
          </cell>
          <cell r="Y1455">
            <v>242502348</v>
          </cell>
          <cell r="AC1455">
            <v>45915.406076388892</v>
          </cell>
          <cell r="AQ1455" t="str">
            <v>JIANGSU_005088-2501</v>
          </cell>
        </row>
        <row r="1456">
          <cell r="V1456">
            <v>45896</v>
          </cell>
          <cell r="W1456" t="str">
            <v>8159-25</v>
          </cell>
          <cell r="Y1456">
            <v>242502348</v>
          </cell>
          <cell r="AC1456">
            <v>45915.406076388892</v>
          </cell>
          <cell r="AQ1456" t="str">
            <v>JIANGSU_015936-2501</v>
          </cell>
        </row>
        <row r="1457">
          <cell r="V1457">
            <v>45896</v>
          </cell>
          <cell r="W1457" t="str">
            <v>8159-25</v>
          </cell>
          <cell r="Y1457">
            <v>242502348</v>
          </cell>
          <cell r="AC1457">
            <v>45915.406076388892</v>
          </cell>
          <cell r="AQ1457" t="str">
            <v>JIANGSU_016124-3504</v>
          </cell>
        </row>
        <row r="1458">
          <cell r="V1458">
            <v>45896</v>
          </cell>
          <cell r="W1458" t="str">
            <v>8160-25</v>
          </cell>
          <cell r="Y1458">
            <v>242502349</v>
          </cell>
          <cell r="AC1458">
            <v>45916.511504629627</v>
          </cell>
          <cell r="AQ1458" t="str">
            <v>EKSTEK_006161-2504</v>
          </cell>
        </row>
        <row r="1459">
          <cell r="V1459">
            <v>45896</v>
          </cell>
          <cell r="W1459" t="str">
            <v>8160-25</v>
          </cell>
          <cell r="Y1459">
            <v>242502349</v>
          </cell>
          <cell r="AC1459">
            <v>45916.511504629627</v>
          </cell>
          <cell r="AQ1459" t="str">
            <v>EKSTEK_030124-3502</v>
          </cell>
        </row>
        <row r="1460">
          <cell r="V1460">
            <v>45896</v>
          </cell>
          <cell r="W1460" t="str">
            <v>8161-25</v>
          </cell>
          <cell r="Y1460">
            <v>242502309</v>
          </cell>
          <cell r="AC1460">
            <v>45911</v>
          </cell>
          <cell r="AQ1460" t="str">
            <v>PDTMC_007099-2504</v>
          </cell>
        </row>
        <row r="1461">
          <cell r="V1461">
            <v>45896</v>
          </cell>
          <cell r="W1461" t="str">
            <v>8161-25</v>
          </cell>
          <cell r="Y1461">
            <v>242502309</v>
          </cell>
          <cell r="AC1461">
            <v>45911</v>
          </cell>
          <cell r="AQ1461" t="str">
            <v>PDTMC_051125-2502</v>
          </cell>
        </row>
        <row r="1462">
          <cell r="V1462">
            <v>45896</v>
          </cell>
          <cell r="W1462" t="str">
            <v>8162-25</v>
          </cell>
          <cell r="Y1462">
            <v>242502387</v>
          </cell>
          <cell r="AC1462">
            <v>45923</v>
          </cell>
          <cell r="AQ1462" t="str">
            <v>PHME_051129-2502</v>
          </cell>
        </row>
        <row r="1463">
          <cell r="V1463">
            <v>45896</v>
          </cell>
          <cell r="W1463" t="str">
            <v>8163-25</v>
          </cell>
          <cell r="Y1463">
            <v>242502361</v>
          </cell>
          <cell r="AC1463">
            <v>45918.396087962959</v>
          </cell>
          <cell r="AQ1463" t="str">
            <v>WEFA_055055-2518</v>
          </cell>
        </row>
        <row r="1464">
          <cell r="V1464">
            <v>45898</v>
          </cell>
          <cell r="W1464" t="str">
            <v>8164-25</v>
          </cell>
          <cell r="Y1464">
            <v>142507989</v>
          </cell>
          <cell r="AC1464">
            <v>45922</v>
          </cell>
          <cell r="AQ1464" t="str">
            <v>WEFA_05158-212</v>
          </cell>
        </row>
        <row r="1465">
          <cell r="V1465">
            <v>45900</v>
          </cell>
          <cell r="W1465" t="str">
            <v>8165-25</v>
          </cell>
          <cell r="Y1465">
            <v>242502362</v>
          </cell>
          <cell r="AC1465">
            <v>45918.404189814813</v>
          </cell>
          <cell r="AQ1465" t="str">
            <v>PHME_005350-3505</v>
          </cell>
        </row>
        <row r="1466">
          <cell r="V1466">
            <v>45900</v>
          </cell>
          <cell r="W1466" t="str">
            <v>8165-25</v>
          </cell>
          <cell r="Y1466">
            <v>242502362</v>
          </cell>
          <cell r="AC1466">
            <v>45918.404189814813</v>
          </cell>
          <cell r="AQ1466" t="str">
            <v>PHME_051004-2503</v>
          </cell>
        </row>
        <row r="1467">
          <cell r="V1467">
            <v>45900</v>
          </cell>
          <cell r="W1467" t="str">
            <v>8166-25</v>
          </cell>
          <cell r="Y1467">
            <v>242502339</v>
          </cell>
          <cell r="AC1467">
            <v>45916.510833333334</v>
          </cell>
          <cell r="AQ1467" t="str">
            <v>JIANGSU_013010-2509</v>
          </cell>
        </row>
        <row r="1468">
          <cell r="V1468">
            <v>45900</v>
          </cell>
          <cell r="W1468" t="str">
            <v>8167-25</v>
          </cell>
          <cell r="Y1468">
            <v>242502363</v>
          </cell>
          <cell r="AC1468">
            <v>45915.681215277778</v>
          </cell>
          <cell r="AQ1468" t="str">
            <v>PDTMC_027604-2502</v>
          </cell>
        </row>
        <row r="1469">
          <cell r="V1469">
            <v>45900</v>
          </cell>
          <cell r="W1469" t="str">
            <v>8167-25</v>
          </cell>
          <cell r="Y1469">
            <v>242502516</v>
          </cell>
          <cell r="AC1469">
            <v>45930</v>
          </cell>
          <cell r="AQ1469" t="str">
            <v>PDTMC_051110-3507</v>
          </cell>
        </row>
        <row r="1470">
          <cell r="V1470">
            <v>45901</v>
          </cell>
          <cell r="W1470" t="str">
            <v>8168-25</v>
          </cell>
          <cell r="Y1470">
            <v>142507812</v>
          </cell>
          <cell r="AC1470">
            <v>45915.671134259261</v>
          </cell>
          <cell r="AQ1470" t="str">
            <v>PHME_27968-201</v>
          </cell>
        </row>
        <row r="1471">
          <cell r="V1471">
            <v>45901</v>
          </cell>
          <cell r="W1471" t="str">
            <v>8168-25</v>
          </cell>
          <cell r="Y1471">
            <v>142507895</v>
          </cell>
          <cell r="AC1471">
            <v>45919</v>
          </cell>
          <cell r="AQ1471" t="str">
            <v>PHME_27969-201</v>
          </cell>
        </row>
        <row r="1472">
          <cell r="V1472">
            <v>45901</v>
          </cell>
          <cell r="W1472" t="str">
            <v>8168-25</v>
          </cell>
          <cell r="Y1472">
            <v>142507895</v>
          </cell>
          <cell r="AC1472">
            <v>45919</v>
          </cell>
          <cell r="AQ1472" t="str">
            <v>PHME_27970-201</v>
          </cell>
        </row>
        <row r="1473">
          <cell r="V1473">
            <v>45903</v>
          </cell>
          <cell r="W1473" t="str">
            <v>8169-25</v>
          </cell>
          <cell r="Y1473">
            <v>142507801</v>
          </cell>
          <cell r="AC1473">
            <v>45918.397152777776</v>
          </cell>
          <cell r="AQ1473" t="str">
            <v>PDTMC_03161-501</v>
          </cell>
        </row>
        <row r="1474">
          <cell r="V1474">
            <v>45903</v>
          </cell>
          <cell r="W1474" t="str">
            <v>8169-25</v>
          </cell>
          <cell r="Y1474">
            <v>142507801</v>
          </cell>
          <cell r="AC1474">
            <v>45918.397152777776</v>
          </cell>
          <cell r="AQ1474" t="str">
            <v>PDTMC_26323-503</v>
          </cell>
        </row>
        <row r="1475">
          <cell r="V1475">
            <v>45903</v>
          </cell>
          <cell r="W1475" t="str">
            <v>8169-25</v>
          </cell>
          <cell r="Y1475">
            <v>142507801</v>
          </cell>
          <cell r="AC1475">
            <v>45918.397152777776</v>
          </cell>
          <cell r="AQ1475" t="str">
            <v>PDTMC_27752-502</v>
          </cell>
        </row>
        <row r="1476">
          <cell r="V1476">
            <v>45903</v>
          </cell>
          <cell r="W1476" t="str">
            <v>8169-25</v>
          </cell>
          <cell r="Y1476">
            <v>142507801</v>
          </cell>
          <cell r="AC1476">
            <v>45918.397152777776</v>
          </cell>
          <cell r="AQ1476" t="str">
            <v>PDTMC_27753-502</v>
          </cell>
        </row>
        <row r="1477">
          <cell r="V1477">
            <v>45903</v>
          </cell>
          <cell r="W1477" t="str">
            <v>8170-25</v>
          </cell>
          <cell r="Y1477">
            <v>142507813</v>
          </cell>
          <cell r="AC1477">
            <v>45916.51358796296</v>
          </cell>
          <cell r="AQ1477" t="str">
            <v>PHME_06177-503</v>
          </cell>
        </row>
        <row r="1478">
          <cell r="V1478">
            <v>45903</v>
          </cell>
          <cell r="W1478" t="str">
            <v>8170-25</v>
          </cell>
          <cell r="Y1478">
            <v>142508270</v>
          </cell>
          <cell r="AC1478">
            <v>45929.612766203703</v>
          </cell>
          <cell r="AQ1478" t="str">
            <v>PHME_26204-603</v>
          </cell>
        </row>
        <row r="1479">
          <cell r="V1479">
            <v>45903</v>
          </cell>
          <cell r="W1479" t="str">
            <v>8170-25</v>
          </cell>
          <cell r="Y1479">
            <v>142507813</v>
          </cell>
          <cell r="AC1479">
            <v>45916.51358796296</v>
          </cell>
          <cell r="AQ1479" t="str">
            <v>PHME_26267-203</v>
          </cell>
        </row>
        <row r="1480">
          <cell r="V1480">
            <v>45903</v>
          </cell>
          <cell r="W1480" t="str">
            <v>8170-25</v>
          </cell>
          <cell r="Y1480">
            <v>142507813</v>
          </cell>
          <cell r="AC1480">
            <v>45916.51358796296</v>
          </cell>
          <cell r="AQ1480" t="str">
            <v>PHME_27273-203</v>
          </cell>
        </row>
        <row r="1481">
          <cell r="V1481">
            <v>45903</v>
          </cell>
          <cell r="W1481" t="str">
            <v>8170-25</v>
          </cell>
          <cell r="Y1481">
            <v>142508270</v>
          </cell>
          <cell r="AC1481">
            <v>45929.612766203703</v>
          </cell>
          <cell r="AQ1481" t="str">
            <v>PHME_28775-602</v>
          </cell>
        </row>
        <row r="1482">
          <cell r="V1482">
            <v>45903</v>
          </cell>
          <cell r="W1482" t="str">
            <v>8171-25</v>
          </cell>
          <cell r="Y1482">
            <v>142507808</v>
          </cell>
          <cell r="AC1482">
            <v>45916.505844907406</v>
          </cell>
          <cell r="AQ1482" t="str">
            <v>EKSTEK_11618-402</v>
          </cell>
        </row>
        <row r="1483">
          <cell r="V1483">
            <v>45903</v>
          </cell>
          <cell r="W1483" t="str">
            <v>8171-25</v>
          </cell>
          <cell r="Y1483">
            <v>142507808</v>
          </cell>
          <cell r="AC1483">
            <v>45916.505844907406</v>
          </cell>
          <cell r="AQ1483" t="str">
            <v>EKSTEK_29780-525</v>
          </cell>
        </row>
        <row r="1484">
          <cell r="V1484">
            <v>45903</v>
          </cell>
          <cell r="W1484" t="str">
            <v>8172-25</v>
          </cell>
          <cell r="Y1484">
            <v>142507806</v>
          </cell>
          <cell r="AC1484">
            <v>45918.398125</v>
          </cell>
          <cell r="AQ1484" t="str">
            <v>JIANGSU_05038-504</v>
          </cell>
        </row>
        <row r="1485">
          <cell r="V1485">
            <v>45903</v>
          </cell>
          <cell r="W1485" t="str">
            <v>8172-25</v>
          </cell>
          <cell r="Y1485">
            <v>142507806</v>
          </cell>
          <cell r="AC1485">
            <v>45918.398125</v>
          </cell>
          <cell r="AQ1485" t="str">
            <v>JIANGSU_11057-407</v>
          </cell>
        </row>
        <row r="1486">
          <cell r="V1486">
            <v>45903</v>
          </cell>
          <cell r="W1486" t="str">
            <v>8172-25</v>
          </cell>
          <cell r="Y1486">
            <v>142507806</v>
          </cell>
          <cell r="AC1486">
            <v>45918.398125</v>
          </cell>
          <cell r="AQ1486" t="str">
            <v>JIANGSU_11546-501</v>
          </cell>
        </row>
        <row r="1487">
          <cell r="V1487">
            <v>45903</v>
          </cell>
          <cell r="W1487" t="str">
            <v>8172-25</v>
          </cell>
          <cell r="Y1487">
            <v>142508112</v>
          </cell>
          <cell r="AC1487">
            <v>45926.638344907406</v>
          </cell>
          <cell r="AQ1487" t="str">
            <v>JIANGSU_12265-201</v>
          </cell>
        </row>
        <row r="1488">
          <cell r="V1488">
            <v>45903</v>
          </cell>
          <cell r="W1488" t="str">
            <v>8172-25</v>
          </cell>
          <cell r="Y1488">
            <v>142507806</v>
          </cell>
          <cell r="AC1488">
            <v>45918.398125</v>
          </cell>
          <cell r="AQ1488" t="str">
            <v>JIANGSU_12893-429</v>
          </cell>
        </row>
        <row r="1489">
          <cell r="V1489">
            <v>45915</v>
          </cell>
          <cell r="W1489" t="str">
            <v>8173-25</v>
          </cell>
          <cell r="Y1489">
            <v>142508108</v>
          </cell>
          <cell r="AC1489">
            <v>45924</v>
          </cell>
          <cell r="AQ1489" t="str">
            <v>PHOENIX _13823-202</v>
          </cell>
        </row>
        <row r="1490">
          <cell r="V1490">
            <v>45915</v>
          </cell>
          <cell r="W1490" t="str">
            <v>8174-25</v>
          </cell>
          <cell r="Y1490">
            <v>142508340</v>
          </cell>
          <cell r="AC1490">
            <v>45929</v>
          </cell>
          <cell r="AQ1490" t="str">
            <v>WEFA_28484-507</v>
          </cell>
        </row>
        <row r="1491">
          <cell r="V1491">
            <v>45903</v>
          </cell>
          <cell r="W1491" t="str">
            <v>8175-25</v>
          </cell>
          <cell r="Y1491">
            <v>142507992</v>
          </cell>
          <cell r="AC1491">
            <v>45922</v>
          </cell>
          <cell r="AQ1491" t="str">
            <v>JIANGSU_15125-405</v>
          </cell>
        </row>
        <row r="1492">
          <cell r="V1492">
            <v>45903</v>
          </cell>
          <cell r="W1492" t="str">
            <v>8175-25</v>
          </cell>
          <cell r="Y1492">
            <v>142507992</v>
          </cell>
          <cell r="AC1492">
            <v>45922</v>
          </cell>
          <cell r="AQ1492" t="str">
            <v>JIANGSU_19482-501</v>
          </cell>
        </row>
        <row r="1493">
          <cell r="V1493">
            <v>45903</v>
          </cell>
          <cell r="W1493" t="str">
            <v>8175-25</v>
          </cell>
          <cell r="Y1493">
            <v>142508339</v>
          </cell>
          <cell r="AC1493">
            <v>45929.578784722224</v>
          </cell>
          <cell r="AQ1493" t="str">
            <v>JIANGSU_29171-504</v>
          </cell>
        </row>
        <row r="1494">
          <cell r="V1494">
            <v>45903</v>
          </cell>
          <cell r="W1494" t="str">
            <v>8175-25</v>
          </cell>
          <cell r="Y1494">
            <v>142508339</v>
          </cell>
          <cell r="AC1494">
            <v>45929.578784722224</v>
          </cell>
          <cell r="AQ1494" t="str">
            <v>JIANGSU_30344-402</v>
          </cell>
        </row>
        <row r="1495">
          <cell r="V1495">
            <v>45903</v>
          </cell>
          <cell r="W1495" t="str">
            <v>8175-25</v>
          </cell>
          <cell r="Y1495">
            <v>142507992</v>
          </cell>
          <cell r="AC1495">
            <v>45922</v>
          </cell>
          <cell r="AQ1495" t="str">
            <v>JIANGSU_30345-501</v>
          </cell>
        </row>
        <row r="1496">
          <cell r="V1496">
            <v>45903</v>
          </cell>
          <cell r="W1496" t="str">
            <v>8176-25</v>
          </cell>
          <cell r="Y1496">
            <v>142507807</v>
          </cell>
          <cell r="AC1496">
            <v>45915.584583333337</v>
          </cell>
          <cell r="AQ1496" t="str">
            <v>JIANGSU_26283-502</v>
          </cell>
        </row>
        <row r="1497">
          <cell r="V1497">
            <v>45903</v>
          </cell>
          <cell r="W1497" t="str">
            <v>8176-25</v>
          </cell>
          <cell r="Y1497">
            <v>142507807</v>
          </cell>
          <cell r="AC1497">
            <v>45915.584583333337</v>
          </cell>
          <cell r="AQ1497" t="str">
            <v>JIANGSU_28294-502</v>
          </cell>
        </row>
        <row r="1498">
          <cell r="V1498">
            <v>45903</v>
          </cell>
          <cell r="W1498" t="str">
            <v>8176-25</v>
          </cell>
          <cell r="Y1498">
            <v>142507807</v>
          </cell>
          <cell r="AC1498">
            <v>45915.584583333337</v>
          </cell>
          <cell r="AQ1498" t="str">
            <v>JIANGSU_30347-502</v>
          </cell>
        </row>
        <row r="1499">
          <cell r="V1499">
            <v>45903</v>
          </cell>
          <cell r="W1499" t="str">
            <v>8176-25</v>
          </cell>
          <cell r="Y1499">
            <v>142508850</v>
          </cell>
          <cell r="AC1499">
            <v>45947.048877314817</v>
          </cell>
          <cell r="AQ1499" t="str">
            <v>JIANGSU_30348-501</v>
          </cell>
        </row>
        <row r="1500">
          <cell r="V1500">
            <v>45903</v>
          </cell>
          <cell r="W1500" t="str">
            <v>8177-25</v>
          </cell>
          <cell r="Y1500">
            <v>142507981</v>
          </cell>
          <cell r="AC1500">
            <v>45923</v>
          </cell>
          <cell r="AQ1500" t="str">
            <v>PHME_27274-503</v>
          </cell>
        </row>
        <row r="1501">
          <cell r="V1501">
            <v>45903</v>
          </cell>
          <cell r="W1501" t="str">
            <v>8177-25</v>
          </cell>
          <cell r="Y1501">
            <v>142507981</v>
          </cell>
          <cell r="AC1501">
            <v>45923</v>
          </cell>
          <cell r="AQ1501" t="str">
            <v>PHME_28293-202</v>
          </cell>
        </row>
        <row r="1502">
          <cell r="V1502">
            <v>45903</v>
          </cell>
          <cell r="W1502" t="str">
            <v>8177-25</v>
          </cell>
          <cell r="Y1502">
            <v>142507981</v>
          </cell>
          <cell r="AC1502">
            <v>45923</v>
          </cell>
          <cell r="AQ1502" t="str">
            <v>PHME_28360-502</v>
          </cell>
        </row>
        <row r="1503">
          <cell r="V1503">
            <v>45903</v>
          </cell>
          <cell r="W1503" t="str">
            <v>8177-25</v>
          </cell>
          <cell r="Y1503">
            <v>142508560</v>
          </cell>
          <cell r="AC1503">
            <v>45936.405833333331</v>
          </cell>
          <cell r="AQ1503" t="str">
            <v>PHME_29135-503</v>
          </cell>
        </row>
        <row r="1504">
          <cell r="V1504">
            <v>45903</v>
          </cell>
          <cell r="W1504" t="str">
            <v>8178-25</v>
          </cell>
          <cell r="Y1504">
            <v>142507814</v>
          </cell>
          <cell r="AC1504">
            <v>45917.742754629631</v>
          </cell>
          <cell r="AQ1504" t="str">
            <v>PHME_26280-502</v>
          </cell>
        </row>
        <row r="1505">
          <cell r="V1505">
            <v>45903</v>
          </cell>
          <cell r="W1505" t="str">
            <v>8178-25</v>
          </cell>
          <cell r="Y1505">
            <v>142507814</v>
          </cell>
          <cell r="AC1505">
            <v>45917.742754629631</v>
          </cell>
          <cell r="AQ1505" t="str">
            <v>PHME_26281-502</v>
          </cell>
        </row>
        <row r="1506">
          <cell r="V1506">
            <v>45903</v>
          </cell>
          <cell r="W1506" t="str">
            <v>8178-25</v>
          </cell>
          <cell r="Y1506">
            <v>142507814</v>
          </cell>
          <cell r="AC1506">
            <v>45917.742754629631</v>
          </cell>
          <cell r="AQ1506" t="str">
            <v>PHME_26286-202</v>
          </cell>
        </row>
        <row r="1507">
          <cell r="V1507">
            <v>45903</v>
          </cell>
          <cell r="W1507" t="str">
            <v>8178-25</v>
          </cell>
          <cell r="Y1507">
            <v>142507814</v>
          </cell>
          <cell r="AC1507">
            <v>45917.742754629631</v>
          </cell>
          <cell r="AQ1507" t="str">
            <v>PHME_26287-203</v>
          </cell>
        </row>
        <row r="1508">
          <cell r="V1508">
            <v>45903</v>
          </cell>
          <cell r="W1508" t="str">
            <v>8178-25</v>
          </cell>
          <cell r="Y1508">
            <v>142507981</v>
          </cell>
          <cell r="AC1508">
            <v>45923</v>
          </cell>
          <cell r="AQ1508" t="str">
            <v>PHME_30201-602</v>
          </cell>
        </row>
        <row r="1509">
          <cell r="V1509">
            <v>45903</v>
          </cell>
          <cell r="W1509" t="str">
            <v>8179-25</v>
          </cell>
          <cell r="Y1509">
            <v>242502360</v>
          </cell>
          <cell r="AC1509">
            <v>45916.510081018518</v>
          </cell>
          <cell r="AQ1509" t="str">
            <v>PDTMC_027971-2501</v>
          </cell>
        </row>
        <row r="1510">
          <cell r="V1510">
            <v>45903</v>
          </cell>
          <cell r="W1510" t="str">
            <v>8179-25</v>
          </cell>
          <cell r="Y1510">
            <v>242502360</v>
          </cell>
          <cell r="AC1510">
            <v>45916.510081018518</v>
          </cell>
          <cell r="AQ1510" t="str">
            <v>PDTMC_25IC1-027971</v>
          </cell>
        </row>
        <row r="1511">
          <cell r="V1511">
            <v>45903</v>
          </cell>
          <cell r="W1511" t="str">
            <v>8180-25</v>
          </cell>
          <cell r="Y1511">
            <v>142507802</v>
          </cell>
          <cell r="AC1511">
            <v>45916.783449074072</v>
          </cell>
          <cell r="AQ1511" t="str">
            <v>PDTMC_27972-401</v>
          </cell>
        </row>
        <row r="1512">
          <cell r="V1512">
            <v>45903</v>
          </cell>
          <cell r="W1512" t="str">
            <v>8181-25</v>
          </cell>
          <cell r="Y1512">
            <v>142507984</v>
          </cell>
          <cell r="AC1512">
            <v>45923</v>
          </cell>
          <cell r="AQ1512" t="str">
            <v>PHME_30491-601</v>
          </cell>
        </row>
        <row r="1513">
          <cell r="V1513">
            <v>45904</v>
          </cell>
          <cell r="W1513" t="str">
            <v>8182-25</v>
          </cell>
          <cell r="Y1513">
            <v>142507876</v>
          </cell>
          <cell r="AC1513">
            <v>45923</v>
          </cell>
          <cell r="AQ1513" t="str">
            <v>PHME_06097 Insert Mandrel</v>
          </cell>
        </row>
        <row r="1514">
          <cell r="V1514">
            <v>45903</v>
          </cell>
          <cell r="W1514" t="str">
            <v>8182-25</v>
          </cell>
          <cell r="Y1514">
            <v>142507876</v>
          </cell>
          <cell r="AC1514">
            <v>45923</v>
          </cell>
          <cell r="AQ1514" t="str">
            <v>PHME_06098 Insert Mandrel</v>
          </cell>
        </row>
        <row r="1515">
          <cell r="V1515">
            <v>45906</v>
          </cell>
          <cell r="W1515" t="str">
            <v>8183-25</v>
          </cell>
          <cell r="Y1515">
            <v>242502393</v>
          </cell>
          <cell r="AC1515">
            <v>45926.428819444445</v>
          </cell>
          <cell r="AQ1515" t="str">
            <v>JIANGSU_013237-2502</v>
          </cell>
        </row>
        <row r="1516">
          <cell r="V1516">
            <v>45906</v>
          </cell>
          <cell r="W1516" t="str">
            <v>8183-25</v>
          </cell>
          <cell r="Y1516">
            <v>242502393</v>
          </cell>
          <cell r="AC1516">
            <v>45926.428819444445</v>
          </cell>
          <cell r="AQ1516" t="str">
            <v>JIANGSU_015106-3501</v>
          </cell>
        </row>
        <row r="1517">
          <cell r="V1517">
            <v>45906</v>
          </cell>
          <cell r="W1517" t="str">
            <v>8183-25</v>
          </cell>
          <cell r="Y1517">
            <v>242502393</v>
          </cell>
          <cell r="AC1517">
            <v>45926.428819444445</v>
          </cell>
          <cell r="AQ1517" t="str">
            <v>JIANGSU_015617-2502</v>
          </cell>
        </row>
        <row r="1518">
          <cell r="V1518">
            <v>45906</v>
          </cell>
          <cell r="W1518" t="str">
            <v>8183-25</v>
          </cell>
          <cell r="Y1518">
            <v>242502393</v>
          </cell>
          <cell r="AC1518">
            <v>45926.428819444445</v>
          </cell>
          <cell r="AQ1518" t="str">
            <v>JIANGSU_015808-2502</v>
          </cell>
        </row>
        <row r="1519">
          <cell r="V1519">
            <v>45906</v>
          </cell>
          <cell r="W1519" t="str">
            <v>8184-25</v>
          </cell>
          <cell r="Y1519">
            <v>242502403</v>
          </cell>
          <cell r="AC1519">
            <v>45926.633310185185</v>
          </cell>
          <cell r="AQ1519" t="str">
            <v>PHOENIX _055049-2504</v>
          </cell>
        </row>
        <row r="1520">
          <cell r="V1520">
            <v>45906</v>
          </cell>
          <cell r="W1520" t="str">
            <v>8185-25</v>
          </cell>
          <cell r="Y1520">
            <v>242502387</v>
          </cell>
          <cell r="AC1520">
            <v>45923</v>
          </cell>
          <cell r="AQ1520" t="str">
            <v>PHME_029969-3504</v>
          </cell>
        </row>
        <row r="1521">
          <cell r="V1521">
            <v>45909</v>
          </cell>
          <cell r="W1521" t="str">
            <v>8186-25</v>
          </cell>
          <cell r="Y1521">
            <v>142507808</v>
          </cell>
          <cell r="AC1521">
            <v>45916.505844907406</v>
          </cell>
          <cell r="AQ1521" t="str">
            <v>EKSTEK_29240-202</v>
          </cell>
        </row>
        <row r="1522">
          <cell r="V1522">
            <v>45909</v>
          </cell>
          <cell r="W1522" t="str">
            <v>8187-25</v>
          </cell>
          <cell r="Y1522">
            <v>142508366</v>
          </cell>
          <cell r="AC1522">
            <v>45931</v>
          </cell>
          <cell r="AQ1522" t="str">
            <v>PHME_29134-505</v>
          </cell>
        </row>
        <row r="1523">
          <cell r="V1523">
            <v>45909</v>
          </cell>
          <cell r="W1523" t="str">
            <v>8187-25</v>
          </cell>
          <cell r="Y1523">
            <v>142507983</v>
          </cell>
          <cell r="AC1523">
            <v>45922</v>
          </cell>
          <cell r="AQ1523" t="str">
            <v>PHME_29903-604</v>
          </cell>
        </row>
        <row r="1524">
          <cell r="V1524">
            <v>45911</v>
          </cell>
          <cell r="W1524" t="str">
            <v>8188-25</v>
          </cell>
          <cell r="Y1524">
            <v>242502491</v>
          </cell>
          <cell r="AC1524">
            <v>45926.419733796298</v>
          </cell>
          <cell r="AQ1524" t="str">
            <v>JIANGSU_030493-3501</v>
          </cell>
        </row>
        <row r="1525">
          <cell r="V1525">
            <v>45911</v>
          </cell>
          <cell r="W1525" t="str">
            <v>8188-25</v>
          </cell>
          <cell r="Y1525">
            <v>242502491</v>
          </cell>
          <cell r="AC1525">
            <v>45926.419733796298</v>
          </cell>
          <cell r="AQ1525" t="str">
            <v>JIANGSU_030492-3501</v>
          </cell>
        </row>
        <row r="1526">
          <cell r="V1526">
            <v>45911</v>
          </cell>
          <cell r="W1526" t="str">
            <v>8189-25</v>
          </cell>
          <cell r="Y1526">
            <v>142508112</v>
          </cell>
          <cell r="AC1526">
            <v>45926.638344907406</v>
          </cell>
          <cell r="AQ1526" t="str">
            <v>JIANGSU_05171-608</v>
          </cell>
        </row>
        <row r="1527">
          <cell r="V1527">
            <v>45911</v>
          </cell>
          <cell r="W1527" t="str">
            <v>8189-25</v>
          </cell>
          <cell r="Y1527">
            <v>142508698</v>
          </cell>
          <cell r="AC1527">
            <v>45938.73883101852</v>
          </cell>
          <cell r="AQ1527" t="str">
            <v>JIANGSU_27973-401</v>
          </cell>
        </row>
        <row r="1528">
          <cell r="V1528">
            <v>45911</v>
          </cell>
          <cell r="W1528" t="str">
            <v>8190-25</v>
          </cell>
          <cell r="Y1528">
            <v>142507991</v>
          </cell>
          <cell r="AC1528">
            <v>45924</v>
          </cell>
          <cell r="AQ1528" t="str">
            <v>PDTMC_11053-403</v>
          </cell>
        </row>
        <row r="1529">
          <cell r="V1529">
            <v>45911</v>
          </cell>
          <cell r="W1529" t="str">
            <v>8191-25</v>
          </cell>
          <cell r="Y1529">
            <v>142507984</v>
          </cell>
          <cell r="AC1529">
            <v>45923</v>
          </cell>
          <cell r="AQ1529" t="str">
            <v>PHME_29608-602</v>
          </cell>
        </row>
        <row r="1530">
          <cell r="V1530">
            <v>45911</v>
          </cell>
          <cell r="W1530" t="str">
            <v>8191-25</v>
          </cell>
          <cell r="Y1530">
            <v>142508338</v>
          </cell>
          <cell r="AC1530">
            <v>45929</v>
          </cell>
          <cell r="AQ1530" t="str">
            <v>PHME_30494-601</v>
          </cell>
        </row>
        <row r="1531">
          <cell r="V1531">
            <v>45911</v>
          </cell>
          <cell r="W1531" t="str">
            <v>8192-25</v>
          </cell>
          <cell r="Y1531">
            <v>142508108</v>
          </cell>
          <cell r="AC1531">
            <v>45924</v>
          </cell>
          <cell r="AQ1531" t="str">
            <v>PHOENIX _15651-274</v>
          </cell>
        </row>
        <row r="1532">
          <cell r="V1532">
            <v>45913</v>
          </cell>
          <cell r="W1532" t="str">
            <v>8193-25</v>
          </cell>
          <cell r="Y1532">
            <v>142507994</v>
          </cell>
          <cell r="AC1532">
            <v>45923</v>
          </cell>
          <cell r="AQ1532" t="str">
            <v>PHME_26325-507</v>
          </cell>
        </row>
        <row r="1533">
          <cell r="V1533">
            <v>45913</v>
          </cell>
          <cell r="W1533" t="str">
            <v>8193-25</v>
          </cell>
          <cell r="Y1533">
            <v>142507994</v>
          </cell>
          <cell r="AC1533">
            <v>45923</v>
          </cell>
          <cell r="AQ1533" t="str">
            <v>PHME_27751-203</v>
          </cell>
        </row>
        <row r="1534">
          <cell r="V1534">
            <v>45915</v>
          </cell>
          <cell r="W1534" t="str">
            <v>8194-25</v>
          </cell>
          <cell r="Y1534">
            <v>142508828</v>
          </cell>
          <cell r="AC1534">
            <v>45951.5549537037</v>
          </cell>
          <cell r="AQ1534" t="str">
            <v>PDTMC_27751-204</v>
          </cell>
        </row>
        <row r="1535">
          <cell r="V1535">
            <v>45916</v>
          </cell>
          <cell r="W1535" t="str">
            <v>8195-25</v>
          </cell>
          <cell r="Y1535">
            <v>242502490</v>
          </cell>
          <cell r="AC1535">
            <v>45928.038726851853</v>
          </cell>
          <cell r="AQ1535" t="str">
            <v>COMPES_055030-2503</v>
          </cell>
        </row>
        <row r="1536">
          <cell r="V1536">
            <v>45918</v>
          </cell>
          <cell r="W1536" t="str">
            <v>8196-25</v>
          </cell>
          <cell r="Y1536">
            <v>242502642</v>
          </cell>
          <cell r="AC1536">
            <v>45939.419768518521</v>
          </cell>
          <cell r="AQ1536" t="str">
            <v>ALMAX_030295-3503</v>
          </cell>
        </row>
        <row r="1537">
          <cell r="V1537">
            <v>45916</v>
          </cell>
          <cell r="W1537" t="str">
            <v>8197-25</v>
          </cell>
          <cell r="Y1537">
            <v>242502489</v>
          </cell>
          <cell r="AC1537">
            <v>45926.365034722221</v>
          </cell>
          <cell r="AQ1537" t="str">
            <v>COMES_025576-2504</v>
          </cell>
        </row>
        <row r="1538">
          <cell r="V1538">
            <v>45916</v>
          </cell>
          <cell r="W1538" t="str">
            <v>8198-25</v>
          </cell>
          <cell r="Y1538">
            <v>242502487</v>
          </cell>
          <cell r="AC1538">
            <v>45926.418576388889</v>
          </cell>
          <cell r="AQ1538" t="str">
            <v>PDTMC_001012-2502</v>
          </cell>
        </row>
        <row r="1539">
          <cell r="V1539">
            <v>45916</v>
          </cell>
          <cell r="W1539" t="str">
            <v>8198-25</v>
          </cell>
          <cell r="Y1539">
            <v>242502487</v>
          </cell>
          <cell r="AC1539">
            <v>45926.418576388889</v>
          </cell>
          <cell r="AQ1539" t="str">
            <v>PDTMC_009029-2504</v>
          </cell>
        </row>
        <row r="1540">
          <cell r="V1540">
            <v>45916</v>
          </cell>
          <cell r="W1540" t="str">
            <v>8198-25</v>
          </cell>
          <cell r="Y1540">
            <v>242502487</v>
          </cell>
          <cell r="AC1540">
            <v>45926.418576388889</v>
          </cell>
          <cell r="AQ1540" t="str">
            <v>PDTMC_009504-2502</v>
          </cell>
        </row>
        <row r="1541">
          <cell r="V1541">
            <v>45916</v>
          </cell>
          <cell r="W1541" t="str">
            <v>8198-25</v>
          </cell>
          <cell r="Y1541">
            <v>242502487</v>
          </cell>
          <cell r="AC1541">
            <v>45926.418576388889</v>
          </cell>
          <cell r="AQ1541" t="str">
            <v>PDTMC_015811-3502</v>
          </cell>
        </row>
        <row r="1542">
          <cell r="V1542">
            <v>45916</v>
          </cell>
          <cell r="W1542" t="str">
            <v>8199-25</v>
          </cell>
          <cell r="Y1542">
            <v>242502492</v>
          </cell>
          <cell r="AC1542">
            <v>45929.738587962966</v>
          </cell>
          <cell r="AQ1542" t="str">
            <v>JIANGSU_005151-3508</v>
          </cell>
        </row>
        <row r="1543">
          <cell r="V1543">
            <v>45916</v>
          </cell>
          <cell r="W1543" t="str">
            <v>8199-25</v>
          </cell>
          <cell r="Y1543">
            <v>242502492</v>
          </cell>
          <cell r="AC1543">
            <v>45929.738587962966</v>
          </cell>
          <cell r="AQ1543" t="str">
            <v>JIANGSU_005345-2502</v>
          </cell>
        </row>
        <row r="1544">
          <cell r="V1544">
            <v>45916</v>
          </cell>
          <cell r="W1544" t="str">
            <v>8199-25</v>
          </cell>
          <cell r="Y1544">
            <v>242502492</v>
          </cell>
          <cell r="AC1544">
            <v>45929.738587962966</v>
          </cell>
          <cell r="AQ1544" t="str">
            <v>JIANGSU_012535-2502</v>
          </cell>
        </row>
        <row r="1545">
          <cell r="V1545">
            <v>45916</v>
          </cell>
          <cell r="W1545" t="str">
            <v>8199-25</v>
          </cell>
          <cell r="Y1545">
            <v>242502492</v>
          </cell>
          <cell r="AC1545">
            <v>45929.738587962966</v>
          </cell>
          <cell r="AQ1545" t="str">
            <v>JIANGSU_012991-3502</v>
          </cell>
        </row>
        <row r="1546">
          <cell r="V1546">
            <v>45916</v>
          </cell>
          <cell r="W1546" t="str">
            <v>8199-25</v>
          </cell>
          <cell r="Y1546">
            <v>242502492</v>
          </cell>
          <cell r="AC1546">
            <v>45929.738587962966</v>
          </cell>
          <cell r="AQ1546" t="str">
            <v>JIANGSU_014857-3501</v>
          </cell>
        </row>
        <row r="1547">
          <cell r="V1547">
            <v>45916</v>
          </cell>
          <cell r="W1547" t="str">
            <v>8200-25</v>
          </cell>
          <cell r="Y1547">
            <v>142508828</v>
          </cell>
          <cell r="AC1547">
            <v>45951.5549537037</v>
          </cell>
          <cell r="AQ1547" t="str">
            <v>PDTMC_26325-508</v>
          </cell>
        </row>
        <row r="1548">
          <cell r="V1548">
            <v>45917</v>
          </cell>
          <cell r="W1548" t="str">
            <v>8201-25</v>
          </cell>
          <cell r="Y1548">
            <v>142508067</v>
          </cell>
          <cell r="AC1548">
            <v>45922</v>
          </cell>
          <cell r="AQ1548" t="str">
            <v>PHME_30495-601</v>
          </cell>
        </row>
        <row r="1549">
          <cell r="V1549">
            <v>45917</v>
          </cell>
          <cell r="W1549" t="str">
            <v>8201-25</v>
          </cell>
          <cell r="Y1549">
            <v>142508067</v>
          </cell>
          <cell r="AC1549">
            <v>45922</v>
          </cell>
          <cell r="AQ1549" t="str">
            <v>PHME_INS-30495</v>
          </cell>
        </row>
        <row r="1550">
          <cell r="V1550">
            <v>45917</v>
          </cell>
          <cell r="W1550" t="str">
            <v>8202-25</v>
          </cell>
          <cell r="Y1550">
            <v>142508300</v>
          </cell>
          <cell r="AC1550">
            <v>45929.571863425925</v>
          </cell>
          <cell r="AQ1550" t="str">
            <v>EKSTEK_29780-526</v>
          </cell>
        </row>
        <row r="1551">
          <cell r="V1551">
            <v>45917</v>
          </cell>
          <cell r="W1551" t="str">
            <v>8203-25</v>
          </cell>
          <cell r="Y1551">
            <v>142508339</v>
          </cell>
          <cell r="AC1551">
            <v>45929.578784722224</v>
          </cell>
          <cell r="AQ1551" t="str">
            <v>JIANGSU_11047-502</v>
          </cell>
        </row>
        <row r="1552">
          <cell r="V1552">
            <v>45918</v>
          </cell>
          <cell r="W1552" t="str">
            <v>8204-25</v>
          </cell>
          <cell r="Y1552">
            <v>142508341</v>
          </cell>
          <cell r="AC1552">
            <v>45931</v>
          </cell>
          <cell r="AQ1552" t="str">
            <v>PDTMC_27912-602</v>
          </cell>
        </row>
        <row r="1553">
          <cell r="V1553">
            <v>45919</v>
          </cell>
          <cell r="W1553" t="str">
            <v>8205-25</v>
          </cell>
          <cell r="Y1553">
            <v>242502488</v>
          </cell>
          <cell r="AC1553">
            <v>45926.395995370367</v>
          </cell>
          <cell r="AQ1553" t="str">
            <v>PDTMC_024216-2502</v>
          </cell>
        </row>
        <row r="1554">
          <cell r="V1554">
            <v>45919</v>
          </cell>
          <cell r="W1554" t="str">
            <v>8206-25</v>
          </cell>
          <cell r="Y1554">
            <v>242502516</v>
          </cell>
          <cell r="AC1554">
            <v>45930</v>
          </cell>
          <cell r="AQ1554" t="str">
            <v>PDTMC_027974-3501</v>
          </cell>
        </row>
        <row r="1555">
          <cell r="V1555">
            <v>45919</v>
          </cell>
          <cell r="W1555" t="str">
            <v>8206-25</v>
          </cell>
          <cell r="Y1555">
            <v>242502516</v>
          </cell>
          <cell r="AC1555">
            <v>45930</v>
          </cell>
          <cell r="AQ1555" t="str">
            <v>PDTMC_027975-3501</v>
          </cell>
        </row>
        <row r="1556">
          <cell r="V1556">
            <v>45919</v>
          </cell>
          <cell r="W1556" t="str">
            <v>8207-25</v>
          </cell>
          <cell r="Y1556">
            <v>142508271</v>
          </cell>
          <cell r="AC1556">
            <v>45929.586539351854</v>
          </cell>
          <cell r="AQ1556" t="str">
            <v>PDTMC_24216-605</v>
          </cell>
        </row>
        <row r="1557">
          <cell r="V1557">
            <v>45919</v>
          </cell>
          <cell r="W1557" t="str">
            <v>8208-25</v>
          </cell>
          <cell r="Y1557">
            <v>142508696</v>
          </cell>
          <cell r="AC1557">
            <v>45939.509328703702</v>
          </cell>
          <cell r="AQ1557" t="str">
            <v>PHOENIX _30496-601</v>
          </cell>
        </row>
        <row r="1558">
          <cell r="V1558">
            <v>45919</v>
          </cell>
          <cell r="W1558" t="str">
            <v>8208-25</v>
          </cell>
          <cell r="Y1558">
            <v>142508815</v>
          </cell>
          <cell r="AC1558">
            <v>45953</v>
          </cell>
          <cell r="AQ1558" t="str">
            <v>PHOENIX _30497-601</v>
          </cell>
        </row>
        <row r="1559">
          <cell r="V1559">
            <v>45922</v>
          </cell>
          <cell r="W1559" t="str">
            <v>8209-25</v>
          </cell>
          <cell r="Y1559">
            <v>142508815</v>
          </cell>
          <cell r="AC1559">
            <v>45953</v>
          </cell>
          <cell r="AQ1559" t="str">
            <v>PHOENIX _28115-602</v>
          </cell>
        </row>
        <row r="1560">
          <cell r="V1560">
            <v>45922</v>
          </cell>
          <cell r="W1560" t="str">
            <v>8210-25</v>
          </cell>
          <cell r="Y1560">
            <v>242502646</v>
          </cell>
          <cell r="AC1560">
            <v>45939.420856481483</v>
          </cell>
          <cell r="AQ1560" t="str">
            <v>JIANGSU_005030-2502</v>
          </cell>
        </row>
        <row r="1561">
          <cell r="V1561">
            <v>45922</v>
          </cell>
          <cell r="W1561" t="str">
            <v>8210-25</v>
          </cell>
          <cell r="Y1561">
            <v>242502646</v>
          </cell>
          <cell r="AC1561">
            <v>45939.420856481483</v>
          </cell>
          <cell r="AQ1561" t="str">
            <v>JIANGSU_005037-2502</v>
          </cell>
        </row>
        <row r="1562">
          <cell r="V1562">
            <v>45922</v>
          </cell>
          <cell r="W1562" t="str">
            <v>8210-25</v>
          </cell>
          <cell r="Y1562">
            <v>242502646</v>
          </cell>
          <cell r="AC1562">
            <v>45939.420856481483</v>
          </cell>
          <cell r="AQ1562" t="str">
            <v>JIANGSU_005040-2502</v>
          </cell>
        </row>
        <row r="1563">
          <cell r="V1563">
            <v>45922</v>
          </cell>
          <cell r="W1563" t="str">
            <v>8210-25</v>
          </cell>
          <cell r="Y1563">
            <v>242502646</v>
          </cell>
          <cell r="AC1563">
            <v>45939.420856481483</v>
          </cell>
          <cell r="AQ1563" t="str">
            <v>JIANGSU_005333-2504</v>
          </cell>
        </row>
        <row r="1564">
          <cell r="V1564">
            <v>45922</v>
          </cell>
          <cell r="W1564" t="str">
            <v>8210-25</v>
          </cell>
          <cell r="Y1564">
            <v>242502851</v>
          </cell>
          <cell r="AC1564">
            <v>45957.594398148147</v>
          </cell>
          <cell r="AQ1564" t="str">
            <v>JIANGSU_019101-2503</v>
          </cell>
        </row>
        <row r="1565">
          <cell r="V1565">
            <v>45922</v>
          </cell>
          <cell r="W1565" t="str">
            <v>8211-25</v>
          </cell>
          <cell r="Y1565">
            <v>242502645</v>
          </cell>
          <cell r="AC1565">
            <v>45939.41951388889</v>
          </cell>
          <cell r="AQ1565" t="str">
            <v>PDTMC_005058-3502</v>
          </cell>
        </row>
        <row r="1566">
          <cell r="V1566">
            <v>45922</v>
          </cell>
          <cell r="W1566" t="str">
            <v>8212-25</v>
          </cell>
          <cell r="Y1566">
            <v>242502640</v>
          </cell>
          <cell r="AC1566">
            <v>45940.503807870373</v>
          </cell>
          <cell r="AQ1566" t="str">
            <v>COMPES_014700-3503</v>
          </cell>
        </row>
        <row r="1567">
          <cell r="V1567">
            <v>45919</v>
          </cell>
          <cell r="W1567" t="str">
            <v>8213-25</v>
          </cell>
          <cell r="Y1567">
            <v>242502477</v>
          </cell>
          <cell r="AC1567">
            <v>45924</v>
          </cell>
          <cell r="AQ1567" t="str">
            <v>PDTMC_030481-2501</v>
          </cell>
        </row>
        <row r="1568">
          <cell r="V1568">
            <v>45924</v>
          </cell>
          <cell r="W1568" t="str">
            <v>8215-25</v>
          </cell>
          <cell r="Y1568">
            <v>142508847</v>
          </cell>
          <cell r="AC1568">
            <v>45952</v>
          </cell>
          <cell r="AQ1568" t="str">
            <v>EKSTEK_29780-524</v>
          </cell>
        </row>
        <row r="1569">
          <cell r="V1569">
            <v>45924</v>
          </cell>
          <cell r="W1569" t="str">
            <v>8216-25</v>
          </cell>
          <cell r="Y1569">
            <v>242502647</v>
          </cell>
          <cell r="AC1569">
            <v>45939.420312499999</v>
          </cell>
          <cell r="AQ1569" t="str">
            <v>JIANGSU_005151-2507</v>
          </cell>
        </row>
        <row r="1570">
          <cell r="V1570">
            <v>45924</v>
          </cell>
          <cell r="W1570" t="str">
            <v>8216-25</v>
          </cell>
          <cell r="Y1570">
            <v>242502647</v>
          </cell>
          <cell r="AC1570">
            <v>45939.420312499999</v>
          </cell>
          <cell r="AQ1570" t="str">
            <v>JIANGSU_027557-2502</v>
          </cell>
        </row>
        <row r="1571">
          <cell r="V1571">
            <v>45924</v>
          </cell>
          <cell r="W1571" t="str">
            <v>8217-25</v>
          </cell>
          <cell r="Y1571">
            <v>242502712</v>
          </cell>
          <cell r="AC1571">
            <v>45958.58803240741</v>
          </cell>
          <cell r="AQ1571" t="str">
            <v>COMPES_014854-3502</v>
          </cell>
        </row>
        <row r="1572">
          <cell r="V1572">
            <v>45924</v>
          </cell>
          <cell r="W1572" t="str">
            <v>8217-25</v>
          </cell>
          <cell r="Y1572">
            <v>242502640</v>
          </cell>
          <cell r="AC1572">
            <v>45940.503807870373</v>
          </cell>
          <cell r="AQ1572" t="str">
            <v>COMPES_030498-3501</v>
          </cell>
        </row>
        <row r="1573">
          <cell r="V1573">
            <v>45924</v>
          </cell>
          <cell r="W1573" t="str">
            <v>8217-25</v>
          </cell>
          <cell r="Y1573">
            <v>242502640</v>
          </cell>
          <cell r="AC1573">
            <v>45940.503807870373</v>
          </cell>
          <cell r="AQ1573" t="str">
            <v>COMPES_030499-3501</v>
          </cell>
        </row>
        <row r="1574">
          <cell r="V1574">
            <v>45924</v>
          </cell>
          <cell r="W1574" t="str">
            <v>8218-25</v>
          </cell>
          <cell r="Y1574">
            <v>242502704</v>
          </cell>
          <cell r="AC1574">
            <v>45951.574513888889</v>
          </cell>
          <cell r="AQ1574" t="str">
            <v>PDTMC_014855-3505</v>
          </cell>
        </row>
        <row r="1575">
          <cell r="V1575">
            <v>45924</v>
          </cell>
          <cell r="W1575" t="str">
            <v>8218-25</v>
          </cell>
          <cell r="Y1575">
            <v>242502645</v>
          </cell>
          <cell r="AC1575">
            <v>45939.41951388889</v>
          </cell>
          <cell r="AQ1575" t="str">
            <v>PDTMC_014858-3504</v>
          </cell>
        </row>
        <row r="1576">
          <cell r="V1576">
            <v>45924</v>
          </cell>
          <cell r="W1576" t="str">
            <v>8218-25</v>
          </cell>
          <cell r="Y1576">
            <v>242502594</v>
          </cell>
          <cell r="AC1576">
            <v>45939.418888888889</v>
          </cell>
          <cell r="AQ1576" t="str">
            <v>PDTMC_027976-2501</v>
          </cell>
        </row>
        <row r="1577">
          <cell r="V1577">
            <v>45924</v>
          </cell>
          <cell r="W1577" t="str">
            <v>8218-25</v>
          </cell>
          <cell r="Y1577">
            <v>242502704</v>
          </cell>
          <cell r="AC1577">
            <v>45951.574513888889</v>
          </cell>
          <cell r="AQ1577" t="str">
            <v>PDTMC_25IC1-027976</v>
          </cell>
        </row>
        <row r="1578">
          <cell r="V1578">
            <v>45924</v>
          </cell>
          <cell r="W1578" t="str">
            <v>8218-25</v>
          </cell>
          <cell r="Y1578">
            <v>242502594</v>
          </cell>
          <cell r="AC1578">
            <v>45939.418888888889</v>
          </cell>
          <cell r="AQ1578" t="str">
            <v xml:space="preserve">PDTMC_027977-2501 </v>
          </cell>
        </row>
        <row r="1579">
          <cell r="V1579">
            <v>45924</v>
          </cell>
          <cell r="W1579" t="str">
            <v>8218-25</v>
          </cell>
          <cell r="Y1579">
            <v>242502594</v>
          </cell>
          <cell r="AC1579">
            <v>45939.418888888889</v>
          </cell>
          <cell r="AQ1579" t="str">
            <v xml:space="preserve">PDTMC_030500-3501 </v>
          </cell>
        </row>
        <row r="1580">
          <cell r="V1580">
            <v>45924</v>
          </cell>
          <cell r="W1580" t="str">
            <v>8218-25</v>
          </cell>
          <cell r="Y1580">
            <v>242502594</v>
          </cell>
          <cell r="AC1580">
            <v>45939.418888888889</v>
          </cell>
          <cell r="AQ1580" t="str">
            <v xml:space="preserve">PDTMC_030501-3501 </v>
          </cell>
        </row>
        <row r="1581">
          <cell r="V1581">
            <v>45924</v>
          </cell>
          <cell r="W1581" t="str">
            <v>8219-25</v>
          </cell>
          <cell r="Y1581">
            <v>142508617</v>
          </cell>
          <cell r="AC1581">
            <v>45938.510995370372</v>
          </cell>
          <cell r="AQ1581" t="str">
            <v>PDTMC_09047-601</v>
          </cell>
        </row>
        <row r="1582">
          <cell r="V1582">
            <v>45924</v>
          </cell>
          <cell r="W1582" t="str">
            <v>8219-25</v>
          </cell>
          <cell r="Y1582">
            <v>142509404</v>
          </cell>
          <cell r="AC1582">
            <v>45959.378807870373</v>
          </cell>
          <cell r="AQ1582" t="str">
            <v>PDTMC_26204-604</v>
          </cell>
        </row>
        <row r="1583">
          <cell r="V1583">
            <v>45924</v>
          </cell>
          <cell r="W1583" t="str">
            <v>8219-25</v>
          </cell>
          <cell r="Y1583">
            <v>142508617</v>
          </cell>
          <cell r="AC1583">
            <v>45938.510995370372</v>
          </cell>
          <cell r="AQ1583" t="str">
            <v>PDTMC_27708-502</v>
          </cell>
        </row>
        <row r="1584">
          <cell r="V1584">
            <v>45924</v>
          </cell>
          <cell r="W1584" t="str">
            <v>8219-25</v>
          </cell>
          <cell r="Y1584">
            <v>142508617</v>
          </cell>
          <cell r="AC1584">
            <v>45938.510995370372</v>
          </cell>
          <cell r="AQ1584" t="str">
            <v>PDTMC_27978-501</v>
          </cell>
        </row>
        <row r="1585">
          <cell r="V1585">
            <v>45924</v>
          </cell>
          <cell r="W1585" t="str">
            <v>8219-25</v>
          </cell>
          <cell r="Y1585">
            <v>142508886</v>
          </cell>
          <cell r="AC1585">
            <v>45947.04928240741</v>
          </cell>
          <cell r="AQ1585" t="str">
            <v>PDTMC_INS-27978</v>
          </cell>
        </row>
        <row r="1586">
          <cell r="V1586">
            <v>45924</v>
          </cell>
          <cell r="W1586" t="str">
            <v>8220-25</v>
          </cell>
          <cell r="Y1586">
            <v>142508617</v>
          </cell>
          <cell r="AC1586">
            <v>45938.510995370372</v>
          </cell>
          <cell r="AQ1586" t="str">
            <v>PDTMC_27720-501</v>
          </cell>
        </row>
        <row r="1587">
          <cell r="V1587">
            <v>45933</v>
          </cell>
          <cell r="W1587" t="str">
            <v>8231-25</v>
          </cell>
          <cell r="Y1587">
            <v>242502938</v>
          </cell>
          <cell r="AC1587">
            <v>45964.384768518517</v>
          </cell>
          <cell r="AQ1587" t="str">
            <v>ALMAX_029986-3504</v>
          </cell>
        </row>
        <row r="1588">
          <cell r="V1588">
            <v>45932</v>
          </cell>
          <cell r="W1588" t="str">
            <v>8221-25</v>
          </cell>
          <cell r="Y1588">
            <v>142508852</v>
          </cell>
          <cell r="AC1588">
            <v>45954.340405092589</v>
          </cell>
          <cell r="AQ1588" t="str">
            <v>PDTMC_03041-502</v>
          </cell>
        </row>
        <row r="1589">
          <cell r="V1589">
            <v>45932</v>
          </cell>
          <cell r="W1589" t="str">
            <v>8221-25</v>
          </cell>
          <cell r="Y1589">
            <v>142509263</v>
          </cell>
          <cell r="AC1589">
            <v>45958.588530092595</v>
          </cell>
          <cell r="AQ1589" t="str">
            <v>PDTMC_05077-216</v>
          </cell>
        </row>
        <row r="1590">
          <cell r="V1590">
            <v>45932</v>
          </cell>
          <cell r="W1590" t="str">
            <v>8221-25</v>
          </cell>
          <cell r="Y1590">
            <v>142508852</v>
          </cell>
          <cell r="AC1590">
            <v>45954.340405092589</v>
          </cell>
          <cell r="AQ1590" t="str">
            <v>PDTMC_05154-207</v>
          </cell>
        </row>
        <row r="1591">
          <cell r="V1591">
            <v>45932</v>
          </cell>
          <cell r="W1591" t="str">
            <v>8221-25</v>
          </cell>
          <cell r="Y1591">
            <v>142508852</v>
          </cell>
          <cell r="AC1591">
            <v>45954.340405092589</v>
          </cell>
          <cell r="AQ1591" t="str">
            <v>PDTMC_05273-608</v>
          </cell>
        </row>
        <row r="1592">
          <cell r="V1592">
            <v>45932</v>
          </cell>
          <cell r="W1592" t="str">
            <v>8221-25</v>
          </cell>
          <cell r="Y1592">
            <v>142508852</v>
          </cell>
          <cell r="AC1592">
            <v>45954.340405092589</v>
          </cell>
          <cell r="AQ1592" t="str">
            <v>PDTMC_07108-502</v>
          </cell>
        </row>
        <row r="1593">
          <cell r="V1593">
            <v>45932</v>
          </cell>
          <cell r="W1593" t="str">
            <v>8222-25</v>
          </cell>
          <cell r="Y1593">
            <v>142508853</v>
          </cell>
          <cell r="AC1593">
            <v>45954.340405092589</v>
          </cell>
          <cell r="AQ1593" t="str">
            <v>PDTMC_13640-507</v>
          </cell>
        </row>
        <row r="1594">
          <cell r="V1594">
            <v>45932</v>
          </cell>
          <cell r="W1594" t="str">
            <v>8222-25</v>
          </cell>
          <cell r="Y1594">
            <v>142508853</v>
          </cell>
          <cell r="AC1594">
            <v>45954.340405092589</v>
          </cell>
          <cell r="AQ1594" t="str">
            <v>PDTMC_24216-606</v>
          </cell>
        </row>
        <row r="1595">
          <cell r="V1595">
            <v>45932</v>
          </cell>
          <cell r="W1595" t="str">
            <v>8222-25</v>
          </cell>
          <cell r="Y1595">
            <v>142508853</v>
          </cell>
          <cell r="AC1595">
            <v>45954.340405092589</v>
          </cell>
          <cell r="AQ1595" t="str">
            <v>PDTMC_26257-503</v>
          </cell>
        </row>
        <row r="1596">
          <cell r="V1596">
            <v>45932</v>
          </cell>
          <cell r="W1596" t="str">
            <v>8222-25</v>
          </cell>
          <cell r="Y1596">
            <v>142508853</v>
          </cell>
          <cell r="AC1596">
            <v>45954.340405092589</v>
          </cell>
          <cell r="AQ1596" t="str">
            <v>PDTMC_28112-209</v>
          </cell>
        </row>
        <row r="1597">
          <cell r="V1597">
            <v>45932</v>
          </cell>
          <cell r="W1597" t="str">
            <v>8223-25</v>
          </cell>
          <cell r="Y1597">
            <v>142509204</v>
          </cell>
          <cell r="AC1597">
            <v>45958.585092592592</v>
          </cell>
          <cell r="AQ1597" t="str">
            <v>JIANGSU_05190-503</v>
          </cell>
        </row>
        <row r="1598">
          <cell r="V1598">
            <v>45932</v>
          </cell>
          <cell r="W1598" t="str">
            <v>8223-25</v>
          </cell>
          <cell r="Y1598">
            <v>142509348</v>
          </cell>
          <cell r="AC1598">
            <v>45958.355138888888</v>
          </cell>
          <cell r="AQ1598" t="str">
            <v>JIANGSU_05225-608</v>
          </cell>
        </row>
        <row r="1599">
          <cell r="V1599">
            <v>45932</v>
          </cell>
          <cell r="W1599" t="str">
            <v>8223-25</v>
          </cell>
          <cell r="Y1599">
            <v>142509204</v>
          </cell>
          <cell r="AC1599">
            <v>45958.585092592592</v>
          </cell>
          <cell r="AQ1599" t="str">
            <v>JIANGSU_05405-602</v>
          </cell>
        </row>
        <row r="1600">
          <cell r="V1600">
            <v>45932</v>
          </cell>
          <cell r="W1600" t="str">
            <v>8223-25</v>
          </cell>
          <cell r="Y1600">
            <v>142509204</v>
          </cell>
          <cell r="AC1600">
            <v>45958.585092592592</v>
          </cell>
          <cell r="AQ1600" t="str">
            <v>JIANGSU_07045-402</v>
          </cell>
        </row>
        <row r="1601">
          <cell r="V1601">
            <v>45932</v>
          </cell>
          <cell r="W1601" t="str">
            <v>8223-25</v>
          </cell>
          <cell r="Y1601">
            <v>142509204</v>
          </cell>
          <cell r="AC1601">
            <v>45958.585092592592</v>
          </cell>
          <cell r="AQ1601" t="str">
            <v>JIANGSU_11388-505</v>
          </cell>
        </row>
        <row r="1602">
          <cell r="V1602">
            <v>45932</v>
          </cell>
          <cell r="W1602" t="str">
            <v>8224-25</v>
          </cell>
          <cell r="Y1602">
            <v>142509205</v>
          </cell>
          <cell r="AC1602">
            <v>45958.636712962965</v>
          </cell>
          <cell r="AQ1602" t="str">
            <v>JIANGSU_13133-510</v>
          </cell>
        </row>
        <row r="1603">
          <cell r="V1603">
            <v>45932</v>
          </cell>
          <cell r="W1603" t="str">
            <v>8224-25</v>
          </cell>
          <cell r="Y1603">
            <v>142509205</v>
          </cell>
          <cell r="AC1603">
            <v>45958.636712962965</v>
          </cell>
          <cell r="AQ1603" t="str">
            <v>JIANGSU_13640-201</v>
          </cell>
        </row>
        <row r="1604">
          <cell r="V1604">
            <v>45932</v>
          </cell>
          <cell r="W1604" t="str">
            <v>8224-25</v>
          </cell>
          <cell r="Y1604">
            <v>142509205</v>
          </cell>
          <cell r="AC1604">
            <v>45958.636712962965</v>
          </cell>
          <cell r="AQ1604" t="str">
            <v>JIANGSU_13711-201</v>
          </cell>
        </row>
        <row r="1605">
          <cell r="V1605">
            <v>45932</v>
          </cell>
          <cell r="W1605" t="str">
            <v>8224-25</v>
          </cell>
          <cell r="Y1605">
            <v>142509205</v>
          </cell>
          <cell r="AC1605">
            <v>45958.636712962965</v>
          </cell>
          <cell r="AQ1605" t="str">
            <v>JIANGSU_13978-406</v>
          </cell>
        </row>
        <row r="1606">
          <cell r="V1606">
            <v>45932</v>
          </cell>
          <cell r="W1606" t="str">
            <v>8224-25</v>
          </cell>
          <cell r="Y1606">
            <v>142509205</v>
          </cell>
          <cell r="AC1606">
            <v>45958.636712962965</v>
          </cell>
          <cell r="AQ1606" t="str">
            <v>JIANGSU_14699-208</v>
          </cell>
        </row>
        <row r="1607">
          <cell r="V1607">
            <v>45932</v>
          </cell>
          <cell r="W1607" t="str">
            <v>8225-25</v>
          </cell>
          <cell r="Y1607">
            <v>142509268</v>
          </cell>
          <cell r="AC1607">
            <v>45958.632245370369</v>
          </cell>
          <cell r="AQ1607" t="str">
            <v>JIANGSU_15617-404</v>
          </cell>
        </row>
        <row r="1608">
          <cell r="V1608">
            <v>45932</v>
          </cell>
          <cell r="W1608" t="str">
            <v>8225-25</v>
          </cell>
          <cell r="Y1608">
            <v>142509486</v>
          </cell>
          <cell r="AC1608">
            <v>45961.365451388891</v>
          </cell>
          <cell r="AQ1608" t="str">
            <v>JIANGSU_16686-502</v>
          </cell>
        </row>
        <row r="1609">
          <cell r="V1609">
            <v>45932</v>
          </cell>
          <cell r="W1609" t="str">
            <v>8225-25</v>
          </cell>
          <cell r="Y1609">
            <v>142509486</v>
          </cell>
          <cell r="AC1609">
            <v>45961.365451388891</v>
          </cell>
          <cell r="AQ1609" t="str">
            <v>JIANGSU_29466-504</v>
          </cell>
        </row>
        <row r="1610">
          <cell r="V1610">
            <v>45932</v>
          </cell>
          <cell r="W1610" t="str">
            <v>8225-25</v>
          </cell>
          <cell r="Y1610">
            <v>142509486</v>
          </cell>
          <cell r="AC1610">
            <v>45961.365451388891</v>
          </cell>
          <cell r="AQ1610" t="str">
            <v>JIANGSU_090425-503</v>
          </cell>
        </row>
        <row r="1611">
          <cell r="V1611">
            <v>45932</v>
          </cell>
          <cell r="W1611" t="str">
            <v>8225-25</v>
          </cell>
          <cell r="Y1611">
            <v>142509268</v>
          </cell>
          <cell r="AC1611">
            <v>45958.632245370369</v>
          </cell>
          <cell r="AQ1611" t="str">
            <v>JIANGSU_120469-404</v>
          </cell>
        </row>
        <row r="1612">
          <cell r="V1612">
            <v>45932</v>
          </cell>
          <cell r="W1612" t="str">
            <v>8226-25</v>
          </cell>
          <cell r="Y1612">
            <v>142508848</v>
          </cell>
          <cell r="AC1612">
            <v>45953.345949074072</v>
          </cell>
          <cell r="AQ1612" t="str">
            <v>EKSTEK_13940-623</v>
          </cell>
        </row>
        <row r="1613">
          <cell r="V1613">
            <v>45932</v>
          </cell>
          <cell r="W1613" t="str">
            <v>8226-25</v>
          </cell>
          <cell r="Y1613">
            <v>142508848</v>
          </cell>
          <cell r="AC1613">
            <v>45953.345949074072</v>
          </cell>
          <cell r="AQ1613" t="str">
            <v>EKSTEK_17928-539</v>
          </cell>
        </row>
        <row r="1614">
          <cell r="V1614">
            <v>45932</v>
          </cell>
          <cell r="W1614" t="str">
            <v>8226-25</v>
          </cell>
          <cell r="Y1614">
            <v>142508848</v>
          </cell>
          <cell r="AC1614">
            <v>45953.345949074072</v>
          </cell>
          <cell r="AQ1614" t="str">
            <v>EKSTEK_26326-502</v>
          </cell>
        </row>
        <row r="1615">
          <cell r="V1615">
            <v>45932</v>
          </cell>
          <cell r="W1615" t="str">
            <v>8226-25</v>
          </cell>
          <cell r="Y1615">
            <v>142508848</v>
          </cell>
          <cell r="AC1615">
            <v>45953.345949074072</v>
          </cell>
          <cell r="AQ1615" t="str">
            <v>EKSTEK_28825-202</v>
          </cell>
        </row>
        <row r="1616">
          <cell r="V1616">
            <v>45932</v>
          </cell>
          <cell r="W1616" t="str">
            <v>8226-25</v>
          </cell>
          <cell r="Y1616">
            <v>142508848</v>
          </cell>
          <cell r="AC1616">
            <v>45953.345949074072</v>
          </cell>
          <cell r="AQ1616" t="str">
            <v>EKSTEK_29466-206</v>
          </cell>
        </row>
        <row r="1617">
          <cell r="V1617">
            <v>45932</v>
          </cell>
          <cell r="W1617" t="str">
            <v>8226-25</v>
          </cell>
          <cell r="Y1617">
            <v>142509267</v>
          </cell>
          <cell r="AC1617">
            <v>45958.626516203702</v>
          </cell>
          <cell r="AQ1617" t="str">
            <v>EKSTEK_29466-207</v>
          </cell>
        </row>
        <row r="1618">
          <cell r="V1618">
            <v>45932</v>
          </cell>
          <cell r="W1618" t="str">
            <v>8227-25</v>
          </cell>
          <cell r="Y1618">
            <v>142508845</v>
          </cell>
          <cell r="AC1618">
            <v>45947.048171296294</v>
          </cell>
          <cell r="AQ1618" t="str">
            <v>COMES_28117-435</v>
          </cell>
        </row>
        <row r="1619">
          <cell r="V1619">
            <v>45932</v>
          </cell>
          <cell r="W1619" t="str">
            <v>8228-25</v>
          </cell>
          <cell r="Y1619">
            <v>142508846</v>
          </cell>
          <cell r="AC1619">
            <v>45945.681342592594</v>
          </cell>
          <cell r="AQ1619" t="str">
            <v>COMPES_30291-602</v>
          </cell>
        </row>
        <row r="1620">
          <cell r="V1620">
            <v>45932</v>
          </cell>
          <cell r="W1620" t="str">
            <v>8229-25</v>
          </cell>
          <cell r="Y1620">
            <v>142508854</v>
          </cell>
          <cell r="AC1620">
            <v>45953</v>
          </cell>
          <cell r="AQ1620" t="str">
            <v>PHME_13711-420</v>
          </cell>
        </row>
        <row r="1621">
          <cell r="V1621">
            <v>45932</v>
          </cell>
          <cell r="W1621" t="str">
            <v>8229-25</v>
          </cell>
          <cell r="Y1621">
            <v>142508854</v>
          </cell>
          <cell r="AC1621">
            <v>45953</v>
          </cell>
          <cell r="AQ1621" t="str">
            <v>PHME_26196-502</v>
          </cell>
        </row>
        <row r="1622">
          <cell r="V1622">
            <v>45932</v>
          </cell>
          <cell r="W1622" t="str">
            <v>8229-25</v>
          </cell>
          <cell r="Y1622">
            <v>142508854</v>
          </cell>
          <cell r="AC1622">
            <v>45953</v>
          </cell>
          <cell r="AQ1622" t="str">
            <v>PHME_29443-402</v>
          </cell>
        </row>
        <row r="1623">
          <cell r="V1623">
            <v>45932</v>
          </cell>
          <cell r="W1623" t="str">
            <v>8230-25</v>
          </cell>
          <cell r="Y1623">
            <v>142509248</v>
          </cell>
          <cell r="AC1623">
            <v>45957.59511574074</v>
          </cell>
          <cell r="AQ1623" t="str">
            <v>PDTMC_INS-30286</v>
          </cell>
        </row>
        <row r="1624">
          <cell r="V1624">
            <v>45933</v>
          </cell>
          <cell r="W1624" t="str">
            <v>8232-25</v>
          </cell>
          <cell r="Y1624">
            <v>142509599</v>
          </cell>
          <cell r="AC1624">
            <v>45966.409872685188</v>
          </cell>
          <cell r="AQ1624" t="str">
            <v>PDTMC_14796-201 B</v>
          </cell>
        </row>
        <row r="1625">
          <cell r="V1625">
            <v>45936</v>
          </cell>
          <cell r="W1625" t="str">
            <v>8233-25</v>
          </cell>
          <cell r="Y1625">
            <v>242502818</v>
          </cell>
          <cell r="AC1625">
            <v>45958.586539351854</v>
          </cell>
          <cell r="AQ1625" t="str">
            <v>PDTMC_010372-2503</v>
          </cell>
        </row>
        <row r="1626">
          <cell r="V1626">
            <v>45936</v>
          </cell>
          <cell r="W1626" t="str">
            <v>8233-25</v>
          </cell>
          <cell r="Y1626">
            <v>242502818</v>
          </cell>
          <cell r="AC1626">
            <v>45958.586539351854</v>
          </cell>
          <cell r="AQ1626" t="str">
            <v>PDTMC_051120-2502</v>
          </cell>
        </row>
        <row r="1627">
          <cell r="V1627">
            <v>45936</v>
          </cell>
          <cell r="W1627" t="str">
            <v>8233-25</v>
          </cell>
          <cell r="Y1627">
            <v>242502818</v>
          </cell>
          <cell r="AC1627">
            <v>45958.586539351854</v>
          </cell>
          <cell r="AQ1627" t="str">
            <v>PDTMC_051121-2502</v>
          </cell>
        </row>
        <row r="1628">
          <cell r="V1628">
            <v>45936</v>
          </cell>
          <cell r="W1628" t="str">
            <v>8233-25</v>
          </cell>
          <cell r="Y1628">
            <v>242502818</v>
          </cell>
          <cell r="AC1628">
            <v>45958.586539351854</v>
          </cell>
          <cell r="AQ1628" t="str">
            <v>PDTMC_051122-2502</v>
          </cell>
        </row>
        <row r="1629">
          <cell r="V1629">
            <v>45936</v>
          </cell>
          <cell r="W1629" t="str">
            <v>8234-25</v>
          </cell>
          <cell r="Y1629">
            <v>242502717</v>
          </cell>
          <cell r="AC1629">
            <v>45952</v>
          </cell>
          <cell r="AQ1629" t="str">
            <v>EKSTEK_015860-2502</v>
          </cell>
        </row>
        <row r="1630">
          <cell r="V1630">
            <v>45936</v>
          </cell>
          <cell r="W1630" t="str">
            <v>8234-25</v>
          </cell>
          <cell r="Y1630">
            <v>242502717</v>
          </cell>
          <cell r="AC1630">
            <v>45952</v>
          </cell>
          <cell r="AQ1630" t="str">
            <v>EKSTEK_051123-3502</v>
          </cell>
        </row>
        <row r="1631">
          <cell r="V1631">
            <v>45936</v>
          </cell>
          <cell r="W1631" t="str">
            <v>8235-25</v>
          </cell>
          <cell r="Y1631">
            <v>242502720</v>
          </cell>
          <cell r="AC1631">
            <v>45952</v>
          </cell>
          <cell r="AQ1631" t="str">
            <v>PHME_027048-2502</v>
          </cell>
        </row>
        <row r="1632">
          <cell r="V1632">
            <v>45936</v>
          </cell>
          <cell r="W1632" t="str">
            <v>8235-25</v>
          </cell>
          <cell r="Y1632">
            <v>242502720</v>
          </cell>
          <cell r="AC1632">
            <v>45952</v>
          </cell>
          <cell r="AQ1632" t="str">
            <v>PHME_027603-2502</v>
          </cell>
        </row>
        <row r="1633">
          <cell r="V1633">
            <v>45936</v>
          </cell>
          <cell r="W1633" t="str">
            <v>8236-25</v>
          </cell>
          <cell r="Y1633">
            <v>242502893</v>
          </cell>
          <cell r="AC1633">
            <v>45961.369849537034</v>
          </cell>
          <cell r="AQ1633" t="str">
            <v>COMPES_014806-3503</v>
          </cell>
        </row>
        <row r="1634">
          <cell r="V1634">
            <v>45936</v>
          </cell>
          <cell r="W1634" t="str">
            <v>8237-25</v>
          </cell>
          <cell r="Y1634">
            <v>242502923</v>
          </cell>
          <cell r="AC1634">
            <v>45964.381678240738</v>
          </cell>
          <cell r="AQ1634" t="str">
            <v>JIANGSU_005063-2501</v>
          </cell>
        </row>
        <row r="1635">
          <cell r="V1635">
            <v>45936</v>
          </cell>
          <cell r="W1635" t="str">
            <v>8237-25</v>
          </cell>
          <cell r="Y1635">
            <v>242502923</v>
          </cell>
          <cell r="AC1635">
            <v>45964.381678240738</v>
          </cell>
          <cell r="AQ1635" t="str">
            <v>JIANGSU_012164-2503</v>
          </cell>
        </row>
        <row r="1636">
          <cell r="V1636">
            <v>45936</v>
          </cell>
          <cell r="W1636" t="str">
            <v>8237-25</v>
          </cell>
          <cell r="Y1636">
            <v>242502923</v>
          </cell>
          <cell r="AC1636">
            <v>45964.381678240738</v>
          </cell>
          <cell r="AQ1636" t="str">
            <v>JIANGSU_013009-2518</v>
          </cell>
        </row>
        <row r="1637">
          <cell r="V1637">
            <v>45936</v>
          </cell>
          <cell r="W1637" t="str">
            <v>8237-25</v>
          </cell>
          <cell r="Y1637">
            <v>242502986</v>
          </cell>
          <cell r="AC1637">
            <v>45966</v>
          </cell>
          <cell r="AQ1637" t="str">
            <v>JIANGSU_013036-2504</v>
          </cell>
        </row>
        <row r="1638">
          <cell r="V1638">
            <v>45936</v>
          </cell>
          <cell r="W1638" t="str">
            <v>8237-25</v>
          </cell>
          <cell r="Y1638">
            <v>242502923</v>
          </cell>
          <cell r="AC1638">
            <v>45964.381678240738</v>
          </cell>
          <cell r="AQ1638" t="str">
            <v>JIANGSU_015113-2502</v>
          </cell>
        </row>
        <row r="1639">
          <cell r="V1639">
            <v>45936</v>
          </cell>
          <cell r="W1639" t="str">
            <v>8238-25</v>
          </cell>
          <cell r="Y1639">
            <v>242502927</v>
          </cell>
          <cell r="AC1639">
            <v>45961.366597222222</v>
          </cell>
          <cell r="AQ1639" t="str">
            <v>JIANGSU_015907-2502</v>
          </cell>
        </row>
        <row r="1640">
          <cell r="V1640">
            <v>45936</v>
          </cell>
          <cell r="W1640" t="str">
            <v>8238-25</v>
          </cell>
          <cell r="Y1640">
            <v>242502927</v>
          </cell>
          <cell r="AC1640">
            <v>45961.366597222222</v>
          </cell>
          <cell r="AQ1640" t="str">
            <v>JIANGSU_022153-2503</v>
          </cell>
        </row>
        <row r="1641">
          <cell r="V1641">
            <v>45936</v>
          </cell>
          <cell r="W1641" t="str">
            <v>8238-25</v>
          </cell>
          <cell r="Y1641">
            <v>242502927</v>
          </cell>
          <cell r="AC1641">
            <v>45961.366597222222</v>
          </cell>
          <cell r="AQ1641" t="str">
            <v>JIANGSU_024216-3505</v>
          </cell>
        </row>
        <row r="1642">
          <cell r="V1642">
            <v>45937</v>
          </cell>
          <cell r="W1642" t="str">
            <v>8239-25</v>
          </cell>
          <cell r="Y1642">
            <v>242502819</v>
          </cell>
          <cell r="AC1642">
            <v>45958.653055555558</v>
          </cell>
          <cell r="AQ1642" t="str">
            <v>PHME_030287-3503</v>
          </cell>
        </row>
        <row r="1643">
          <cell r="V1643">
            <v>45937</v>
          </cell>
          <cell r="W1643" t="str">
            <v>8240-25</v>
          </cell>
          <cell r="Y1643">
            <v>242502796</v>
          </cell>
          <cell r="AC1643">
            <v>45954</v>
          </cell>
          <cell r="AQ1643" t="str">
            <v>PDTMC_011321-2503</v>
          </cell>
        </row>
        <row r="1644">
          <cell r="V1644">
            <v>45937</v>
          </cell>
          <cell r="W1644" t="str">
            <v>8240-25</v>
          </cell>
          <cell r="Y1644">
            <v>242502796</v>
          </cell>
          <cell r="AC1644">
            <v>45954</v>
          </cell>
          <cell r="AQ1644" t="str">
            <v>PDTMC_051127-3502</v>
          </cell>
        </row>
        <row r="1645">
          <cell r="V1645">
            <v>45937</v>
          </cell>
          <cell r="W1645" t="str">
            <v>8240-25</v>
          </cell>
          <cell r="Y1645">
            <v>242502796</v>
          </cell>
          <cell r="AC1645">
            <v>45954</v>
          </cell>
          <cell r="AQ1645" t="str">
            <v>PDTMC_051128-2502</v>
          </cell>
        </row>
        <row r="1646">
          <cell r="V1646">
            <v>45937</v>
          </cell>
          <cell r="W1646" t="str">
            <v>8240-25</v>
          </cell>
          <cell r="Y1646">
            <v>242502796</v>
          </cell>
          <cell r="AC1646">
            <v>45954</v>
          </cell>
          <cell r="AQ1646" t="str">
            <v>PDTMC_051130-3502</v>
          </cell>
        </row>
        <row r="1647">
          <cell r="V1647">
            <v>45937</v>
          </cell>
          <cell r="W1647" t="str">
            <v>8240-25</v>
          </cell>
          <cell r="Y1647">
            <v>242502796</v>
          </cell>
          <cell r="AC1647">
            <v>45954</v>
          </cell>
          <cell r="AQ1647" t="str">
            <v>PDTMC_051131-3502</v>
          </cell>
        </row>
        <row r="1648">
          <cell r="V1648">
            <v>45937</v>
          </cell>
          <cell r="W1648" t="str">
            <v>8241-25</v>
          </cell>
          <cell r="Y1648">
            <v>242502832</v>
          </cell>
          <cell r="AC1648">
            <v>45961.370520833334</v>
          </cell>
          <cell r="AQ1648" t="str">
            <v>EKSTEK_051124-3502</v>
          </cell>
        </row>
        <row r="1649">
          <cell r="V1649">
            <v>45937</v>
          </cell>
          <cell r="W1649" t="str">
            <v>8241-25</v>
          </cell>
          <cell r="Y1649">
            <v>242502832</v>
          </cell>
          <cell r="AC1649">
            <v>45961.370520833334</v>
          </cell>
          <cell r="AQ1649" t="str">
            <v>EKSTEK_051126-3502</v>
          </cell>
        </row>
        <row r="1650">
          <cell r="V1650">
            <v>45937</v>
          </cell>
          <cell r="W1650" t="str">
            <v>8241-25</v>
          </cell>
          <cell r="Y1650">
            <v>242502987</v>
          </cell>
          <cell r="AC1650">
            <v>45966</v>
          </cell>
          <cell r="AQ1650" t="str">
            <v>EKSTEK_051132-3502</v>
          </cell>
        </row>
        <row r="1651">
          <cell r="V1651">
            <v>45937</v>
          </cell>
          <cell r="W1651" t="str">
            <v>8241-25</v>
          </cell>
          <cell r="Y1651">
            <v>242502832</v>
          </cell>
          <cell r="AC1651">
            <v>45961.370520833334</v>
          </cell>
          <cell r="AQ1651" t="str">
            <v>EKSTEK_051133-2502</v>
          </cell>
        </row>
        <row r="1652">
          <cell r="V1652">
            <v>45940</v>
          </cell>
          <cell r="W1652" t="str">
            <v>8245-25</v>
          </cell>
          <cell r="Y1652">
            <v>142509465</v>
          </cell>
          <cell r="AC1652">
            <v>45965</v>
          </cell>
          <cell r="AQ1652" t="str">
            <v>ALMAX_28238-606</v>
          </cell>
        </row>
        <row r="1653">
          <cell r="V1653">
            <v>45940</v>
          </cell>
          <cell r="W1653" t="str">
            <v>8245-25</v>
          </cell>
          <cell r="Y1653">
            <v>142509465</v>
          </cell>
          <cell r="AC1653">
            <v>45965</v>
          </cell>
          <cell r="AQ1653" t="str">
            <v>ALMAX_28239-608</v>
          </cell>
        </row>
        <row r="1654">
          <cell r="V1654">
            <v>45939</v>
          </cell>
          <cell r="W1654" t="str">
            <v>8242-25</v>
          </cell>
          <cell r="Y1654">
            <v>242502830</v>
          </cell>
          <cell r="AC1654">
            <v>45958.587245370371</v>
          </cell>
          <cell r="AQ1654" t="str">
            <v>PDTMC_007040-3501</v>
          </cell>
        </row>
        <row r="1655">
          <cell r="V1655">
            <v>45939</v>
          </cell>
          <cell r="W1655" t="str">
            <v>8243-25</v>
          </cell>
          <cell r="Y1655"/>
          <cell r="AC1655"/>
          <cell r="AQ1655" t="str">
            <v>PDTMC_18109-612</v>
          </cell>
        </row>
        <row r="1656">
          <cell r="V1656">
            <v>45939</v>
          </cell>
          <cell r="W1656" t="str">
            <v>8243-25</v>
          </cell>
          <cell r="Y1656">
            <v>142509208</v>
          </cell>
          <cell r="AC1656">
            <v>45958.637407407405</v>
          </cell>
          <cell r="AQ1656" t="str">
            <v>PDTMC_27983-401</v>
          </cell>
        </row>
        <row r="1657">
          <cell r="V1657">
            <v>45939</v>
          </cell>
          <cell r="W1657" t="str">
            <v>8243-25</v>
          </cell>
          <cell r="Y1657">
            <v>142509208</v>
          </cell>
          <cell r="AC1657">
            <v>45958.637407407405</v>
          </cell>
          <cell r="AQ1657" t="str">
            <v>PDTMC_27984-401</v>
          </cell>
        </row>
        <row r="1658">
          <cell r="V1658">
            <v>45939</v>
          </cell>
          <cell r="W1658" t="str">
            <v>8243-25</v>
          </cell>
          <cell r="Y1658">
            <v>142509208</v>
          </cell>
          <cell r="AC1658">
            <v>45958.637407407405</v>
          </cell>
          <cell r="AQ1658" t="str">
            <v>PDTMC_27985-401</v>
          </cell>
        </row>
        <row r="1659">
          <cell r="V1659">
            <v>45940</v>
          </cell>
          <cell r="W1659" t="str">
            <v>8247-25</v>
          </cell>
          <cell r="Y1659">
            <v>142509206</v>
          </cell>
          <cell r="AC1659">
            <v>45958.747233796297</v>
          </cell>
          <cell r="AQ1659" t="str">
            <v>PDTMC_05188-203</v>
          </cell>
        </row>
        <row r="1660">
          <cell r="V1660">
            <v>45940</v>
          </cell>
          <cell r="W1660" t="str">
            <v>8247-25</v>
          </cell>
          <cell r="Y1660">
            <v>142509404</v>
          </cell>
          <cell r="AC1660">
            <v>45959.378807870373</v>
          </cell>
          <cell r="AQ1660" t="str">
            <v>PDTMC_19782-406</v>
          </cell>
        </row>
        <row r="1661">
          <cell r="V1661">
            <v>45940</v>
          </cell>
          <cell r="W1661" t="str">
            <v>8247-25</v>
          </cell>
          <cell r="Y1661">
            <v>142509206</v>
          </cell>
          <cell r="AC1661">
            <v>45958.747233796297</v>
          </cell>
          <cell r="AQ1661" t="str">
            <v>PDTMC_29663-210</v>
          </cell>
        </row>
        <row r="1662">
          <cell r="V1662">
            <v>45940</v>
          </cell>
          <cell r="W1662" t="str">
            <v>8247-25</v>
          </cell>
          <cell r="Y1662">
            <v>142509302</v>
          </cell>
          <cell r="AC1662">
            <v>45958.362511574072</v>
          </cell>
          <cell r="AQ1662" t="str">
            <v>PDTMC_29826-210</v>
          </cell>
        </row>
        <row r="1663">
          <cell r="V1663">
            <v>45940</v>
          </cell>
          <cell r="W1663" t="str">
            <v>8247-25</v>
          </cell>
          <cell r="Y1663">
            <v>142509206</v>
          </cell>
          <cell r="AC1663">
            <v>45958.747233796297</v>
          </cell>
          <cell r="AQ1663" t="str">
            <v>PDTMC_29897-506</v>
          </cell>
        </row>
        <row r="1664">
          <cell r="V1664">
            <v>45940</v>
          </cell>
          <cell r="W1664" t="str">
            <v>8248-25</v>
          </cell>
          <cell r="Y1664"/>
          <cell r="AC1664"/>
          <cell r="AQ1664" t="str">
            <v>PHME_28238-607</v>
          </cell>
        </row>
        <row r="1665">
          <cell r="V1665">
            <v>45940</v>
          </cell>
          <cell r="W1665" t="str">
            <v>8248-25</v>
          </cell>
          <cell r="Y1665"/>
          <cell r="AC1665"/>
          <cell r="AQ1665" t="str">
            <v>PHME_28239-609</v>
          </cell>
        </row>
        <row r="1666">
          <cell r="V1666">
            <v>45941</v>
          </cell>
          <cell r="W1666" t="str">
            <v>8250-25</v>
          </cell>
          <cell r="Y1666">
            <v>242503071</v>
          </cell>
          <cell r="AC1666">
            <v>45974</v>
          </cell>
          <cell r="AQ1666" t="str">
            <v>PDTMC_014855-3506</v>
          </cell>
        </row>
        <row r="1667">
          <cell r="V1667">
            <v>45941</v>
          </cell>
          <cell r="W1667" t="str">
            <v>8250-25</v>
          </cell>
          <cell r="Y1667">
            <v>242502830</v>
          </cell>
          <cell r="AC1667">
            <v>45958.587245370371</v>
          </cell>
          <cell r="AQ1667" t="str">
            <v>PDTMC_014858-3505</v>
          </cell>
        </row>
        <row r="1668">
          <cell r="V1668">
            <v>45939</v>
          </cell>
          <cell r="W1668" t="str">
            <v>8244-25</v>
          </cell>
          <cell r="Y1668">
            <v>142509442</v>
          </cell>
          <cell r="AC1668">
            <v>45960.510509259257</v>
          </cell>
          <cell r="AQ1668" t="str">
            <v>PHME_27982-501</v>
          </cell>
        </row>
        <row r="1669">
          <cell r="V1669">
            <v>45939</v>
          </cell>
          <cell r="W1669" t="str">
            <v>8244-25</v>
          </cell>
          <cell r="Y1669">
            <v>142509442</v>
          </cell>
          <cell r="AC1669">
            <v>45960.510509259257</v>
          </cell>
          <cell r="AQ1669" t="str">
            <v>PHME_30502-601</v>
          </cell>
        </row>
        <row r="1670">
          <cell r="V1670">
            <v>45939</v>
          </cell>
          <cell r="W1670" t="str">
            <v>8244-25</v>
          </cell>
          <cell r="Y1670">
            <v>142509442</v>
          </cell>
          <cell r="AC1670">
            <v>45960</v>
          </cell>
          <cell r="AQ1670" t="str">
            <v>PHME_Ins-30502</v>
          </cell>
        </row>
        <row r="1671">
          <cell r="V1671">
            <v>45943</v>
          </cell>
          <cell r="W1671" t="str">
            <v>8251-25</v>
          </cell>
          <cell r="Y1671">
            <v>142509464</v>
          </cell>
          <cell r="AC1671">
            <v>45965</v>
          </cell>
          <cell r="AQ1671" t="str">
            <v>PHME_18109-612</v>
          </cell>
        </row>
        <row r="1672">
          <cell r="V1672">
            <v>45943</v>
          </cell>
          <cell r="W1672" t="str">
            <v>8251-25</v>
          </cell>
          <cell r="Y1672">
            <v>142509610</v>
          </cell>
          <cell r="AC1672">
            <v>45968</v>
          </cell>
          <cell r="AQ1672" t="str">
            <v>PHME_INS-18109</v>
          </cell>
        </row>
        <row r="1673">
          <cell r="V1673">
            <v>45941</v>
          </cell>
          <cell r="W1673" t="str">
            <v>8246-25</v>
          </cell>
          <cell r="Y1673">
            <v>142509303</v>
          </cell>
          <cell r="AC1673">
            <v>45957.59715277778</v>
          </cell>
          <cell r="AQ1673" t="str">
            <v>JIANGSU_28117-436</v>
          </cell>
        </row>
        <row r="1674">
          <cell r="V1674">
            <v>45945</v>
          </cell>
          <cell r="W1674" t="str">
            <v>8252-25</v>
          </cell>
          <cell r="Y1674">
            <v>142509464</v>
          </cell>
          <cell r="AC1674">
            <v>45965</v>
          </cell>
          <cell r="AQ1674" t="str">
            <v>PHME_19329-602</v>
          </cell>
        </row>
        <row r="1675">
          <cell r="V1675">
            <v>45945</v>
          </cell>
          <cell r="W1675" t="str">
            <v>8252-25</v>
          </cell>
          <cell r="Y1675">
            <v>142509603</v>
          </cell>
          <cell r="AC1675">
            <v>45967</v>
          </cell>
          <cell r="AQ1675" t="str">
            <v>PHME_19782-407</v>
          </cell>
        </row>
        <row r="1676">
          <cell r="V1676">
            <v>45945</v>
          </cell>
          <cell r="W1676" t="str">
            <v>8252-25</v>
          </cell>
          <cell r="Y1676">
            <v>142509464</v>
          </cell>
          <cell r="AC1676">
            <v>45965</v>
          </cell>
          <cell r="AQ1676" t="str">
            <v>PHME_27938-602</v>
          </cell>
        </row>
        <row r="1677">
          <cell r="V1677">
            <v>45945</v>
          </cell>
          <cell r="W1677" t="str">
            <v>8252-25</v>
          </cell>
          <cell r="Y1677">
            <v>142509464</v>
          </cell>
          <cell r="AC1677">
            <v>45965</v>
          </cell>
          <cell r="AQ1677" t="str">
            <v>PHME_30200-602</v>
          </cell>
        </row>
        <row r="1678">
          <cell r="V1678">
            <v>45945</v>
          </cell>
          <cell r="W1678" t="str">
            <v>8253-25</v>
          </cell>
          <cell r="Y1678">
            <v>142509469</v>
          </cell>
          <cell r="AC1678">
            <v>45961.371689814812</v>
          </cell>
          <cell r="AQ1678" t="str">
            <v>PDTMC_13938-223</v>
          </cell>
        </row>
        <row r="1679">
          <cell r="V1679">
            <v>45945</v>
          </cell>
          <cell r="W1679" t="str">
            <v>8253-25</v>
          </cell>
          <cell r="Y1679">
            <v>142509469</v>
          </cell>
          <cell r="AC1679">
            <v>45961.371689814812</v>
          </cell>
          <cell r="AQ1679" t="str">
            <v>PDTMC_27720-502</v>
          </cell>
        </row>
        <row r="1680">
          <cell r="V1680">
            <v>45945</v>
          </cell>
          <cell r="W1680" t="str">
            <v>8253-25</v>
          </cell>
          <cell r="Y1680">
            <v>142509469</v>
          </cell>
          <cell r="AC1680">
            <v>45961.371689814812</v>
          </cell>
          <cell r="AQ1680" t="str">
            <v>PDTMC_29812-602</v>
          </cell>
        </row>
        <row r="1681">
          <cell r="V1681">
            <v>45940</v>
          </cell>
          <cell r="W1681" t="str">
            <v>8249-25</v>
          </cell>
          <cell r="Y1681">
            <v>142509266</v>
          </cell>
          <cell r="AC1681">
            <v>45958.652546296296</v>
          </cell>
          <cell r="AQ1681" t="str">
            <v>PHOENIX _28117-505</v>
          </cell>
        </row>
        <row r="1682">
          <cell r="V1682">
            <v>45945</v>
          </cell>
          <cell r="W1682" t="str">
            <v>8254-25</v>
          </cell>
          <cell r="Y1682">
            <v>142509604</v>
          </cell>
          <cell r="AC1682">
            <v>45967.468599537038</v>
          </cell>
          <cell r="AQ1682" t="str">
            <v>PHOENIX _30288-602</v>
          </cell>
        </row>
        <row r="1683">
          <cell r="V1683">
            <v>45945</v>
          </cell>
          <cell r="W1683" t="str">
            <v>8255-25</v>
          </cell>
          <cell r="Y1683">
            <v>242502904</v>
          </cell>
          <cell r="AC1683">
            <v>45961.369375000002</v>
          </cell>
          <cell r="AQ1683" t="str">
            <v>PDTMC_005329-3503</v>
          </cell>
        </row>
        <row r="1684">
          <cell r="V1684">
            <v>45945</v>
          </cell>
          <cell r="W1684" t="str">
            <v>8256-25</v>
          </cell>
          <cell r="Y1684">
            <v>242502927</v>
          </cell>
          <cell r="AC1684">
            <v>45961.366597222222</v>
          </cell>
          <cell r="AQ1684" t="str">
            <v>JIANGSU_011443-2504</v>
          </cell>
        </row>
        <row r="1685">
          <cell r="V1685">
            <v>45945</v>
          </cell>
          <cell r="W1685" t="str">
            <v>8256-25</v>
          </cell>
          <cell r="Y1685">
            <v>242503030</v>
          </cell>
          <cell r="AC1685">
            <v>45970</v>
          </cell>
          <cell r="AQ1685" t="str">
            <v>JIANGSU_013640-2502</v>
          </cell>
        </row>
        <row r="1686">
          <cell r="V1686">
            <v>45946</v>
          </cell>
          <cell r="W1686" t="str">
            <v>8257-25</v>
          </cell>
          <cell r="Y1686">
            <v>142509466</v>
          </cell>
          <cell r="AC1686">
            <v>45961.376435185186</v>
          </cell>
          <cell r="AQ1686" t="str">
            <v>PHME_30433-202</v>
          </cell>
        </row>
        <row r="1687">
          <cell r="V1687">
            <v>45953</v>
          </cell>
          <cell r="W1687" t="str">
            <v>8266-25</v>
          </cell>
          <cell r="Y1687">
            <v>242503068</v>
          </cell>
          <cell r="AC1687">
            <v>45975.347754629627</v>
          </cell>
          <cell r="AQ1687" t="str">
            <v>ALMAX_051142-3502</v>
          </cell>
        </row>
        <row r="1688">
          <cell r="V1688">
            <v>45953</v>
          </cell>
          <cell r="W1688" t="str">
            <v>8266-25</v>
          </cell>
          <cell r="Y1688">
            <v>242503068</v>
          </cell>
          <cell r="AC1688">
            <v>45975.347754629627</v>
          </cell>
          <cell r="AQ1688" t="str">
            <v>ALMAX_051142-3504</v>
          </cell>
        </row>
        <row r="1689">
          <cell r="V1689">
            <v>45960</v>
          </cell>
          <cell r="W1689" t="str">
            <v>8272-25</v>
          </cell>
          <cell r="Y1689">
            <v>142509662</v>
          </cell>
          <cell r="AC1689">
            <v>45968.720648148148</v>
          </cell>
          <cell r="AQ1689" t="str">
            <v>ADEX_05225-609</v>
          </cell>
        </row>
        <row r="1690">
          <cell r="V1690">
            <v>45948</v>
          </cell>
          <cell r="W1690" t="str">
            <v>8258-25</v>
          </cell>
          <cell r="Y1690">
            <v>142509601</v>
          </cell>
          <cell r="AC1690">
            <v>45972.356307870374</v>
          </cell>
          <cell r="AQ1690" t="str">
            <v>PDTMC_30483-202</v>
          </cell>
        </row>
        <row r="1691">
          <cell r="V1691">
            <v>45951</v>
          </cell>
          <cell r="W1691" t="str">
            <v>8259-25</v>
          </cell>
          <cell r="Y1691">
            <v>142509485</v>
          </cell>
          <cell r="AC1691">
            <v>45961.375868055555</v>
          </cell>
          <cell r="AQ1691" t="str">
            <v>PHME_30503-501</v>
          </cell>
        </row>
        <row r="1692">
          <cell r="V1692">
            <v>45951</v>
          </cell>
          <cell r="W1692" t="str">
            <v>8259-25</v>
          </cell>
          <cell r="Y1692">
            <v>142509485</v>
          </cell>
          <cell r="AC1692">
            <v>45961.375868055555</v>
          </cell>
          <cell r="AQ1692" t="str">
            <v>PHME_INS-30503</v>
          </cell>
        </row>
        <row r="1693">
          <cell r="V1693">
            <v>45951</v>
          </cell>
          <cell r="W1693" t="str">
            <v>8260-25</v>
          </cell>
          <cell r="Y1693">
            <v>242502985</v>
          </cell>
          <cell r="AC1693">
            <v>45967</v>
          </cell>
          <cell r="AQ1693" t="str">
            <v>PHME_30504-2501</v>
          </cell>
        </row>
        <row r="1694">
          <cell r="V1694">
            <v>45955</v>
          </cell>
          <cell r="W1694" t="str">
            <v>8261-25</v>
          </cell>
          <cell r="Y1694">
            <v>142509466</v>
          </cell>
          <cell r="AC1694">
            <v>45961.376435185186</v>
          </cell>
          <cell r="AQ1694" t="str">
            <v>PHME_13013-209</v>
          </cell>
        </row>
        <row r="1695">
          <cell r="V1695">
            <v>45955</v>
          </cell>
          <cell r="W1695" t="str">
            <v>8261-25</v>
          </cell>
          <cell r="Y1695">
            <v>142509603</v>
          </cell>
          <cell r="AC1695">
            <v>45967.469675925924</v>
          </cell>
          <cell r="AQ1695" t="str">
            <v>PHME_15698-604</v>
          </cell>
        </row>
        <row r="1696">
          <cell r="V1696">
            <v>45955</v>
          </cell>
          <cell r="W1696" t="str">
            <v>8262-25</v>
          </cell>
          <cell r="Y1696">
            <v>142509605</v>
          </cell>
          <cell r="AC1696">
            <v>45972</v>
          </cell>
          <cell r="AQ1696" t="str">
            <v>JIANGSU_13794-282</v>
          </cell>
        </row>
        <row r="1697">
          <cell r="V1697">
            <v>45955</v>
          </cell>
          <cell r="W1697" t="str">
            <v>8263-25</v>
          </cell>
          <cell r="Y1697">
            <v>142509606</v>
          </cell>
          <cell r="AC1697">
            <v>45967.469166666669</v>
          </cell>
          <cell r="AQ1697" t="str">
            <v>EKSTEK_13794-624</v>
          </cell>
        </row>
        <row r="1698">
          <cell r="V1698">
            <v>45955</v>
          </cell>
          <cell r="W1698" t="str">
            <v>8264-25</v>
          </cell>
          <cell r="Y1698">
            <v>142509715</v>
          </cell>
          <cell r="AC1698">
            <v>45970.846342592595</v>
          </cell>
          <cell r="AQ1698" t="str">
            <v>PHME_06176-402  Mandrel Insert</v>
          </cell>
        </row>
        <row r="1699">
          <cell r="V1699">
            <v>45955</v>
          </cell>
          <cell r="W1699" t="str">
            <v>8264-25</v>
          </cell>
          <cell r="Y1699"/>
          <cell r="AC1699"/>
          <cell r="AQ1699" t="str">
            <v>PHME_16055-602</v>
          </cell>
        </row>
        <row r="1700">
          <cell r="V1700">
            <v>45955</v>
          </cell>
          <cell r="W1700" t="str">
            <v>8264-25</v>
          </cell>
          <cell r="Y1700">
            <v>142509716</v>
          </cell>
          <cell r="AC1700">
            <v>45971</v>
          </cell>
          <cell r="AQ1700" t="str">
            <v>PHME_27911-603</v>
          </cell>
        </row>
        <row r="1701">
          <cell r="V1701">
            <v>45955</v>
          </cell>
          <cell r="W1701" t="str">
            <v>8264-25</v>
          </cell>
          <cell r="Y1701">
            <v>142509886</v>
          </cell>
          <cell r="AC1701">
            <v>45978</v>
          </cell>
          <cell r="AQ1701" t="str">
            <v>PHME_30380-501</v>
          </cell>
        </row>
        <row r="1702">
          <cell r="V1702">
            <v>45955</v>
          </cell>
          <cell r="W1702" t="str">
            <v>8265-25</v>
          </cell>
          <cell r="Y1702">
            <v>142509602</v>
          </cell>
          <cell r="AC1702">
            <v>45972.356307870374</v>
          </cell>
          <cell r="AQ1702" t="str">
            <v>PDTMC_29826-211</v>
          </cell>
        </row>
        <row r="1703">
          <cell r="V1703">
            <v>45955</v>
          </cell>
          <cell r="W1703" t="str">
            <v>8265-25</v>
          </cell>
          <cell r="Y1703">
            <v>142509602</v>
          </cell>
          <cell r="AC1703">
            <v>45972</v>
          </cell>
          <cell r="AQ1703" t="str">
            <v>PDTMC_11882-602</v>
          </cell>
        </row>
        <row r="1704">
          <cell r="V1704">
            <v>45955</v>
          </cell>
          <cell r="W1704" t="str">
            <v>8267-25</v>
          </cell>
          <cell r="Y1704">
            <v>242503142</v>
          </cell>
          <cell r="AC1704">
            <v>45994.393865740742</v>
          </cell>
          <cell r="AQ1704" t="str">
            <v>PHME_027092-3502</v>
          </cell>
        </row>
        <row r="1705">
          <cell r="V1705">
            <v>45955</v>
          </cell>
          <cell r="W1705" t="str">
            <v>8268-25</v>
          </cell>
          <cell r="Y1705">
            <v>142509804</v>
          </cell>
          <cell r="AC1705">
            <v>45980.644872685189</v>
          </cell>
          <cell r="AQ1705" t="str">
            <v>PHOENIX _30380-502</v>
          </cell>
        </row>
        <row r="1706">
          <cell r="V1706">
            <v>45958</v>
          </cell>
          <cell r="W1706" t="str">
            <v>8269-25</v>
          </cell>
          <cell r="Y1706">
            <v>142509602</v>
          </cell>
          <cell r="AC1706">
            <v>45972.356307870374</v>
          </cell>
          <cell r="AQ1706" t="str">
            <v>PDTMC_15680-403</v>
          </cell>
        </row>
        <row r="1707">
          <cell r="V1707">
            <v>45958</v>
          </cell>
          <cell r="W1707" t="str">
            <v>8270-25</v>
          </cell>
          <cell r="Y1707">
            <v>242503032</v>
          </cell>
          <cell r="AC1707">
            <v>45972</v>
          </cell>
          <cell r="AQ1707" t="str">
            <v>PDTMC_27986-2501</v>
          </cell>
        </row>
        <row r="1708">
          <cell r="V1708">
            <v>45961</v>
          </cell>
          <cell r="W1708" t="str">
            <v>8278-25</v>
          </cell>
          <cell r="Y1708"/>
          <cell r="AC1708"/>
          <cell r="AQ1708" t="str">
            <v>ADEX_19958-603</v>
          </cell>
        </row>
        <row r="1709">
          <cell r="V1709">
            <v>45958</v>
          </cell>
          <cell r="W1709" t="str">
            <v>8271-25</v>
          </cell>
          <cell r="Y1709">
            <v>142509662</v>
          </cell>
          <cell r="AC1709">
            <v>45968.720648148148</v>
          </cell>
          <cell r="AQ1709" t="str">
            <v>ADEX_30505-601</v>
          </cell>
        </row>
        <row r="1710">
          <cell r="V1710">
            <v>45961</v>
          </cell>
          <cell r="W1710" t="str">
            <v>8275-25</v>
          </cell>
          <cell r="Y1710">
            <v>242503202</v>
          </cell>
          <cell r="AC1710">
            <v>45985.353298611109</v>
          </cell>
          <cell r="AQ1710" t="str">
            <v>ALMAX_014719-3506</v>
          </cell>
        </row>
        <row r="1711">
          <cell r="V1711">
            <v>45961</v>
          </cell>
          <cell r="W1711" t="str">
            <v>8273-25</v>
          </cell>
          <cell r="Y1711">
            <v>142509806</v>
          </cell>
          <cell r="AC1711">
            <v>45974</v>
          </cell>
          <cell r="AQ1711" t="str">
            <v>PDTMC_12537-501</v>
          </cell>
        </row>
        <row r="1712">
          <cell r="V1712">
            <v>45961</v>
          </cell>
          <cell r="W1712" t="str">
            <v>8273-25</v>
          </cell>
          <cell r="Y1712"/>
          <cell r="AC1712"/>
          <cell r="AQ1712" t="str">
            <v>PDTMC_29225-204</v>
          </cell>
        </row>
        <row r="1713">
          <cell r="V1713">
            <v>45961</v>
          </cell>
          <cell r="W1713" t="str">
            <v>8274-25</v>
          </cell>
          <cell r="Y1713">
            <v>142510386</v>
          </cell>
          <cell r="AC1713" t="str">
            <v xml:space="preserve"> </v>
          </cell>
          <cell r="AQ1713" t="str">
            <v>PHME_14855-208</v>
          </cell>
        </row>
        <row r="1714">
          <cell r="V1714">
            <v>45961</v>
          </cell>
          <cell r="W1714" t="str">
            <v>8274-25</v>
          </cell>
          <cell r="Y1714"/>
          <cell r="AC1714"/>
          <cell r="AQ1714" t="str">
            <v>PHME_14855-209</v>
          </cell>
        </row>
        <row r="1715">
          <cell r="V1715">
            <v>45961</v>
          </cell>
          <cell r="W1715" t="str">
            <v>8274-25</v>
          </cell>
          <cell r="Y1715">
            <v>142509809</v>
          </cell>
          <cell r="AC1715">
            <v>45974</v>
          </cell>
          <cell r="AQ1715" t="str">
            <v>PHME_27063-202</v>
          </cell>
        </row>
        <row r="1716">
          <cell r="V1716">
            <v>45961</v>
          </cell>
          <cell r="W1716" t="str">
            <v>8274-25</v>
          </cell>
          <cell r="Y1716">
            <v>142509976</v>
          </cell>
          <cell r="AC1716">
            <v>45982.596504629626</v>
          </cell>
          <cell r="AQ1716" t="str">
            <v>PHME_27070-503</v>
          </cell>
        </row>
        <row r="1717">
          <cell r="V1717">
            <v>45961</v>
          </cell>
          <cell r="W1717" t="str">
            <v>8274-25</v>
          </cell>
          <cell r="Y1717">
            <v>142509976</v>
          </cell>
          <cell r="AC1717">
            <v>45982.596504629626</v>
          </cell>
          <cell r="AQ1717" t="str">
            <v>PHME_27071-503</v>
          </cell>
        </row>
        <row r="1718">
          <cell r="V1718">
            <v>45961</v>
          </cell>
          <cell r="W1718" t="str">
            <v>8274-25</v>
          </cell>
          <cell r="Y1718">
            <v>142509976</v>
          </cell>
          <cell r="AC1718">
            <v>45982.596504629626</v>
          </cell>
          <cell r="AQ1718" t="str">
            <v>PHME_29224-602</v>
          </cell>
        </row>
        <row r="1719">
          <cell r="V1719">
            <v>45961</v>
          </cell>
          <cell r="W1719" t="str">
            <v>8274-25</v>
          </cell>
          <cell r="Y1719">
            <v>142509887</v>
          </cell>
          <cell r="AC1719">
            <v>45980</v>
          </cell>
          <cell r="AQ1719" t="str">
            <v>PHME_30394-202</v>
          </cell>
        </row>
        <row r="1720">
          <cell r="V1720">
            <v>45961</v>
          </cell>
          <cell r="W1720" t="str">
            <v>8276-25</v>
          </cell>
          <cell r="Y1720">
            <v>242503031</v>
          </cell>
          <cell r="AC1720">
            <v>45972.633506944447</v>
          </cell>
          <cell r="AQ1720" t="str">
            <v>PDTMC_014855-3504 M</v>
          </cell>
        </row>
        <row r="1721">
          <cell r="V1721">
            <v>45961</v>
          </cell>
          <cell r="W1721" t="str">
            <v>8277-25</v>
          </cell>
          <cell r="Y1721">
            <v>242503101</v>
          </cell>
          <cell r="AC1721">
            <v>45979.373888888891</v>
          </cell>
          <cell r="AQ1721" t="str">
            <v>PHME_029210-3501</v>
          </cell>
        </row>
        <row r="1722">
          <cell r="V1722">
            <v>45961</v>
          </cell>
          <cell r="W1722" t="str">
            <v>8279-25</v>
          </cell>
          <cell r="Y1722">
            <v>142509977</v>
          </cell>
          <cell r="AC1722">
            <v>45982.50408564815</v>
          </cell>
          <cell r="AQ1722" t="str">
            <v>PHME_16055-602</v>
          </cell>
        </row>
        <row r="1723">
          <cell r="V1723">
            <v>45961</v>
          </cell>
          <cell r="W1723" t="str">
            <v>8280-25</v>
          </cell>
          <cell r="Y1723">
            <v>142509805</v>
          </cell>
          <cell r="AC1723">
            <v>45973</v>
          </cell>
          <cell r="AQ1723" t="str">
            <v>PDTMC_27979-201</v>
          </cell>
        </row>
        <row r="1724">
          <cell r="V1724">
            <v>45961</v>
          </cell>
          <cell r="W1724" t="str">
            <v>8280-25</v>
          </cell>
          <cell r="Y1724">
            <v>142509807</v>
          </cell>
          <cell r="AC1724">
            <v>45974</v>
          </cell>
          <cell r="AQ1724" t="str">
            <v>PDTMC_27720-501 DP</v>
          </cell>
        </row>
        <row r="1725">
          <cell r="V1725">
            <v>45961</v>
          </cell>
          <cell r="W1725" t="str">
            <v>8281-25</v>
          </cell>
          <cell r="Y1725">
            <v>142509809</v>
          </cell>
          <cell r="AC1725">
            <v>45974</v>
          </cell>
          <cell r="AQ1725" t="str">
            <v>PHME_27980-401</v>
          </cell>
        </row>
        <row r="1726">
          <cell r="V1726">
            <v>45961</v>
          </cell>
          <cell r="W1726" t="str">
            <v>8281-25</v>
          </cell>
          <cell r="Y1726">
            <v>142509809</v>
          </cell>
          <cell r="AC1726">
            <v>45974</v>
          </cell>
          <cell r="AQ1726" t="str">
            <v>PHME_27981-401</v>
          </cell>
        </row>
        <row r="1727">
          <cell r="V1727">
            <v>45961</v>
          </cell>
          <cell r="W1727" t="str">
            <v>8282-25</v>
          </cell>
          <cell r="Y1727">
            <v>242503072</v>
          </cell>
          <cell r="AC1727">
            <v>45974</v>
          </cell>
          <cell r="AQ1727" t="str">
            <v>PHME_030113-3509</v>
          </cell>
        </row>
        <row r="1728">
          <cell r="V1728">
            <v>45961</v>
          </cell>
          <cell r="W1728" t="str">
            <v>8283-25</v>
          </cell>
          <cell r="Y1728">
            <v>142509808</v>
          </cell>
          <cell r="AC1728">
            <v>45974</v>
          </cell>
          <cell r="AQ1728" t="str">
            <v>PHME_16486-602</v>
          </cell>
        </row>
        <row r="1729">
          <cell r="V1729">
            <v>45964</v>
          </cell>
          <cell r="W1729" t="str">
            <v>8284-25</v>
          </cell>
          <cell r="Y1729">
            <v>142510222</v>
          </cell>
          <cell r="AC1729" t="str">
            <v xml:space="preserve"> </v>
          </cell>
          <cell r="AQ1729" t="str">
            <v>JIANGSU_05273-609</v>
          </cell>
        </row>
        <row r="1730">
          <cell r="V1730">
            <v>45964</v>
          </cell>
          <cell r="W1730" t="str">
            <v>8284-25</v>
          </cell>
          <cell r="Y1730">
            <v>142510648</v>
          </cell>
          <cell r="AC1730"/>
          <cell r="AQ1730" t="str">
            <v>JIANGSU_19890-603</v>
          </cell>
        </row>
        <row r="1731">
          <cell r="V1731">
            <v>45965</v>
          </cell>
          <cell r="W1731" t="str">
            <v>8285-25</v>
          </cell>
          <cell r="Y1731">
            <v>242503132</v>
          </cell>
          <cell r="AC1731">
            <v>45989.52380787037</v>
          </cell>
          <cell r="AQ1731" t="str">
            <v>PDTMC_030290-3501 M</v>
          </cell>
        </row>
        <row r="1732">
          <cell r="V1732">
            <v>45965</v>
          </cell>
          <cell r="W1732" t="str">
            <v>8285-25</v>
          </cell>
          <cell r="Y1732">
            <v>242503151</v>
          </cell>
          <cell r="AC1732">
            <v>45980.481122685182</v>
          </cell>
          <cell r="AQ1732" t="str">
            <v>PDTMC_030110-2501</v>
          </cell>
        </row>
        <row r="1733">
          <cell r="V1733">
            <v>45965</v>
          </cell>
          <cell r="W1733" t="str">
            <v>8286-25</v>
          </cell>
          <cell r="Y1733">
            <v>242503101</v>
          </cell>
          <cell r="AC1733">
            <v>45979</v>
          </cell>
          <cell r="AQ1733" t="str">
            <v>PHME_030290-3502</v>
          </cell>
        </row>
        <row r="1734">
          <cell r="V1734">
            <v>45966</v>
          </cell>
          <cell r="W1734" t="str">
            <v>8287-25</v>
          </cell>
          <cell r="Y1734">
            <v>242503133</v>
          </cell>
          <cell r="AC1734">
            <v>45979.589594907404</v>
          </cell>
          <cell r="AQ1734" t="str">
            <v>JIANGSU_30508-2501</v>
          </cell>
        </row>
        <row r="1735">
          <cell r="V1735">
            <v>45966</v>
          </cell>
          <cell r="W1735" t="str">
            <v>8288-25</v>
          </cell>
          <cell r="Y1735">
            <v>142509977</v>
          </cell>
          <cell r="AC1735">
            <v>45982.50408564815</v>
          </cell>
          <cell r="AQ1735" t="str">
            <v>PHME_27987-401</v>
          </cell>
        </row>
        <row r="1736">
          <cell r="V1736">
            <v>45966</v>
          </cell>
          <cell r="W1736" t="str">
            <v>8288-25</v>
          </cell>
          <cell r="Y1736">
            <v>142510386</v>
          </cell>
          <cell r="AC1736" t="str">
            <v xml:space="preserve"> </v>
          </cell>
          <cell r="AQ1736" t="str">
            <v>PHME_30506-401</v>
          </cell>
        </row>
        <row r="1737">
          <cell r="V1737">
            <v>45966</v>
          </cell>
          <cell r="W1737" t="str">
            <v>8289-25</v>
          </cell>
          <cell r="Y1737">
            <v>142510191</v>
          </cell>
          <cell r="AC1737">
            <v>45989</v>
          </cell>
          <cell r="AQ1737" t="str">
            <v>PDTMC_27988-501</v>
          </cell>
        </row>
        <row r="1738">
          <cell r="V1738">
            <v>45966</v>
          </cell>
          <cell r="W1738" t="str">
            <v>8289-25</v>
          </cell>
          <cell r="Y1738">
            <v>142510191</v>
          </cell>
          <cell r="AC1738">
            <v>45989</v>
          </cell>
          <cell r="AQ1738" t="str">
            <v>PDTMC_27989-501</v>
          </cell>
        </row>
        <row r="1739">
          <cell r="V1739">
            <v>45966</v>
          </cell>
          <cell r="W1739" t="str">
            <v>8290-25</v>
          </cell>
          <cell r="Y1739">
            <v>142510222</v>
          </cell>
          <cell r="AC1739" t="str">
            <v xml:space="preserve"> </v>
          </cell>
          <cell r="AQ1739" t="str">
            <v>JIANGSU_30507-501</v>
          </cell>
        </row>
        <row r="1740">
          <cell r="V1740">
            <v>45967</v>
          </cell>
          <cell r="W1740" t="str">
            <v>8291-25</v>
          </cell>
          <cell r="Y1740"/>
          <cell r="AC1740"/>
          <cell r="AQ1740" t="str">
            <v>PHME_014855-3507</v>
          </cell>
        </row>
        <row r="1741">
          <cell r="V1741">
            <v>45968</v>
          </cell>
          <cell r="W1741" t="str">
            <v>8292-25</v>
          </cell>
          <cell r="Y1741">
            <v>142510215</v>
          </cell>
          <cell r="AC1741" t="str">
            <v xml:space="preserve"> </v>
          </cell>
          <cell r="AQ1741" t="str">
            <v>JIANGSU_01052-402</v>
          </cell>
        </row>
        <row r="1742">
          <cell r="V1742">
            <v>45968</v>
          </cell>
          <cell r="W1742" t="str">
            <v>8292-25</v>
          </cell>
          <cell r="Y1742">
            <v>142510215</v>
          </cell>
          <cell r="AC1742" t="str">
            <v xml:space="preserve"> </v>
          </cell>
          <cell r="AQ1742" t="str">
            <v>JIANGSU_13794-412</v>
          </cell>
        </row>
        <row r="1743">
          <cell r="V1743">
            <v>45968</v>
          </cell>
          <cell r="W1743" t="str">
            <v>8293-25</v>
          </cell>
          <cell r="Y1743">
            <v>142510454</v>
          </cell>
          <cell r="AC1743" t="str">
            <v xml:space="preserve"> </v>
          </cell>
          <cell r="AQ1743" t="str">
            <v>PDTMC_05034-502</v>
          </cell>
        </row>
        <row r="1744">
          <cell r="V1744">
            <v>45968</v>
          </cell>
          <cell r="W1744" t="str">
            <v>8293-25</v>
          </cell>
          <cell r="Y1744">
            <v>142509980</v>
          </cell>
          <cell r="AC1744">
            <v>45980.645636574074</v>
          </cell>
          <cell r="AQ1744" t="str">
            <v>PDTMC_05152-603</v>
          </cell>
        </row>
        <row r="1745">
          <cell r="V1745">
            <v>45968</v>
          </cell>
          <cell r="W1745" t="str">
            <v>8293-25</v>
          </cell>
          <cell r="Y1745">
            <v>142510196</v>
          </cell>
          <cell r="AC1745" t="str">
            <v xml:space="preserve"> </v>
          </cell>
          <cell r="AQ1745" t="str">
            <v>PDTMC_11690-502</v>
          </cell>
        </row>
        <row r="1746">
          <cell r="V1746">
            <v>45968</v>
          </cell>
          <cell r="W1746" t="str">
            <v>8293-25</v>
          </cell>
          <cell r="Y1746">
            <v>142510454</v>
          </cell>
          <cell r="AC1746" t="str">
            <v xml:space="preserve"> </v>
          </cell>
          <cell r="AQ1746" t="str">
            <v>PDTMC_21408-501</v>
          </cell>
        </row>
        <row r="1747">
          <cell r="V1747">
            <v>45968</v>
          </cell>
          <cell r="W1747" t="str">
            <v>8293-25</v>
          </cell>
          <cell r="Y1747">
            <v>142510196</v>
          </cell>
          <cell r="AC1747" t="str">
            <v xml:space="preserve"> </v>
          </cell>
          <cell r="AQ1747" t="str">
            <v>PDTMC_29504-504</v>
          </cell>
        </row>
        <row r="1748">
          <cell r="V1748">
            <v>45968</v>
          </cell>
          <cell r="W1748" t="str">
            <v>8294-25</v>
          </cell>
          <cell r="Y1748">
            <v>142510385</v>
          </cell>
          <cell r="AC1748" t="str">
            <v xml:space="preserve"> </v>
          </cell>
          <cell r="AQ1748" t="str">
            <v>PHME_05035-404</v>
          </cell>
        </row>
        <row r="1749">
          <cell r="V1749">
            <v>45968</v>
          </cell>
          <cell r="W1749" t="str">
            <v>8294-25</v>
          </cell>
          <cell r="Y1749">
            <v>142510385</v>
          </cell>
          <cell r="AC1749" t="str">
            <v xml:space="preserve"> </v>
          </cell>
          <cell r="AQ1749" t="str">
            <v>PHME_09723-401</v>
          </cell>
        </row>
        <row r="1750">
          <cell r="V1750">
            <v>45968</v>
          </cell>
          <cell r="W1750" t="str">
            <v>8294-25</v>
          </cell>
          <cell r="Y1750">
            <v>142509976</v>
          </cell>
          <cell r="AC1750">
            <v>45982.596504629626</v>
          </cell>
          <cell r="AQ1750" t="str">
            <v>PHME_12535-410</v>
          </cell>
        </row>
        <row r="1751">
          <cell r="V1751">
            <v>45968</v>
          </cell>
          <cell r="W1751" t="str">
            <v>8294-25</v>
          </cell>
          <cell r="Y1751">
            <v>142510111</v>
          </cell>
          <cell r="AC1751" t="str">
            <v xml:space="preserve"> </v>
          </cell>
          <cell r="AQ1751" t="str">
            <v>PHME_15651-275</v>
          </cell>
        </row>
        <row r="1752">
          <cell r="V1752">
            <v>45968</v>
          </cell>
          <cell r="W1752" t="str">
            <v>8294-25</v>
          </cell>
          <cell r="Y1752" t="str">
            <v>Approval email</v>
          </cell>
          <cell r="AC1752"/>
          <cell r="AQ1752" t="str">
            <v>PHME_19958-604</v>
          </cell>
        </row>
        <row r="1753">
          <cell r="V1753">
            <v>45968</v>
          </cell>
          <cell r="W1753" t="str">
            <v>8294-25</v>
          </cell>
          <cell r="Y1753">
            <v>142509976</v>
          </cell>
          <cell r="AC1753">
            <v>45982.596504629626</v>
          </cell>
          <cell r="AQ1753" t="str">
            <v>PHME_28161-202</v>
          </cell>
        </row>
        <row r="1754">
          <cell r="V1754">
            <v>45968</v>
          </cell>
          <cell r="W1754" t="str">
            <v>8295-25</v>
          </cell>
          <cell r="Y1754">
            <v>142510088</v>
          </cell>
          <cell r="AC1754">
            <v>45986.746053240742</v>
          </cell>
          <cell r="AQ1754" t="str">
            <v>COMPES_15616-405</v>
          </cell>
        </row>
        <row r="1755">
          <cell r="V1755">
            <v>45968</v>
          </cell>
          <cell r="W1755" t="str">
            <v>8296-25</v>
          </cell>
          <cell r="Y1755">
            <v>142509978</v>
          </cell>
          <cell r="AC1755">
            <v>45980</v>
          </cell>
          <cell r="AQ1755" t="str">
            <v>EKSTEK_17928-540</v>
          </cell>
        </row>
        <row r="1756">
          <cell r="V1756">
            <v>45968</v>
          </cell>
          <cell r="W1756" t="str">
            <v>8297-25</v>
          </cell>
          <cell r="Y1756">
            <v>142509979</v>
          </cell>
          <cell r="AC1756">
            <v>45981.691851851851</v>
          </cell>
          <cell r="AQ1756" t="str">
            <v>ALMAX_27965-602 DP</v>
          </cell>
        </row>
        <row r="1757">
          <cell r="V1757">
            <v>45968</v>
          </cell>
          <cell r="W1757" t="str">
            <v>8298-25</v>
          </cell>
          <cell r="Y1757">
            <v>242503151</v>
          </cell>
          <cell r="AC1757">
            <v>45980.481122685182</v>
          </cell>
          <cell r="AQ1757" t="str">
            <v>PDTMC_27993-2501</v>
          </cell>
        </row>
        <row r="1758">
          <cell r="V1758">
            <v>45968</v>
          </cell>
          <cell r="W1758" t="str">
            <v>8298-25</v>
          </cell>
          <cell r="Y1758">
            <v>242503151</v>
          </cell>
          <cell r="AC1758">
            <v>45980.481122685182</v>
          </cell>
          <cell r="AQ1758" t="str">
            <v>PDTMC_27994-2501</v>
          </cell>
        </row>
        <row r="1759">
          <cell r="V1759">
            <v>45968</v>
          </cell>
          <cell r="W1759" t="str">
            <v>8299-25</v>
          </cell>
          <cell r="Y1759">
            <v>242503323</v>
          </cell>
          <cell r="AC1759" t="str">
            <v xml:space="preserve"> </v>
          </cell>
          <cell r="AQ1759" t="str">
            <v>PHME_30509-2501</v>
          </cell>
        </row>
        <row r="1760">
          <cell r="V1760">
            <v>45971</v>
          </cell>
          <cell r="W1760" t="str">
            <v>8300-25</v>
          </cell>
          <cell r="Y1760">
            <v>242503150</v>
          </cell>
          <cell r="AC1760">
            <v>45980.525775462964</v>
          </cell>
          <cell r="AQ1760" t="str">
            <v>PDTMC_019884-3503</v>
          </cell>
        </row>
        <row r="1761">
          <cell r="V1761">
            <v>45971</v>
          </cell>
          <cell r="W1761" t="str">
            <v>8300-25</v>
          </cell>
          <cell r="Y1761">
            <v>242503204</v>
          </cell>
          <cell r="AC1761">
            <v>45985.350023148145</v>
          </cell>
          <cell r="AQ1761" t="str">
            <v>PDTMC_026209-2501</v>
          </cell>
        </row>
        <row r="1762">
          <cell r="V1762">
            <v>45972</v>
          </cell>
          <cell r="W1762" t="str">
            <v>8301-25</v>
          </cell>
          <cell r="Y1762">
            <v>142510385</v>
          </cell>
          <cell r="AC1762" t="str">
            <v xml:space="preserve"> </v>
          </cell>
          <cell r="AQ1762" t="str">
            <v>PHME_07098-606</v>
          </cell>
        </row>
        <row r="1763">
          <cell r="V1763">
            <v>45972</v>
          </cell>
          <cell r="W1763" t="str">
            <v>8301-25</v>
          </cell>
          <cell r="Y1763">
            <v>142510385</v>
          </cell>
          <cell r="AC1763" t="str">
            <v xml:space="preserve"> </v>
          </cell>
          <cell r="AQ1763" t="str">
            <v>PHME_19884-607</v>
          </cell>
        </row>
        <row r="1764">
          <cell r="V1764">
            <v>45972</v>
          </cell>
          <cell r="W1764" t="str">
            <v>8301-25</v>
          </cell>
          <cell r="Y1764">
            <v>142510385</v>
          </cell>
          <cell r="AC1764" t="str">
            <v xml:space="preserve"> </v>
          </cell>
          <cell r="AQ1764" t="str">
            <v>PHME_26248-604</v>
          </cell>
        </row>
        <row r="1765">
          <cell r="V1765">
            <v>45972</v>
          </cell>
          <cell r="W1765" t="str">
            <v>8302-25</v>
          </cell>
          <cell r="Y1765">
            <v>242503258</v>
          </cell>
          <cell r="AC1765" t="str">
            <v xml:space="preserve"> </v>
          </cell>
          <cell r="AQ1765" t="str">
            <v>PHME_007111-3501</v>
          </cell>
        </row>
        <row r="1766">
          <cell r="V1766">
            <v>45972</v>
          </cell>
          <cell r="W1766" t="str">
            <v>8302-25</v>
          </cell>
          <cell r="Y1766">
            <v>242503258</v>
          </cell>
          <cell r="AC1766" t="str">
            <v xml:space="preserve"> </v>
          </cell>
          <cell r="AQ1766" t="str">
            <v>PHME_019884-3504</v>
          </cell>
        </row>
        <row r="1767">
          <cell r="V1767">
            <v>45972</v>
          </cell>
          <cell r="W1767" t="str">
            <v>8303-25</v>
          </cell>
          <cell r="Y1767">
            <v>242503204</v>
          </cell>
          <cell r="AC1767">
            <v>45985.350023148145</v>
          </cell>
          <cell r="AQ1767" t="str">
            <v>PDTMC_026287-2501</v>
          </cell>
        </row>
        <row r="1768">
          <cell r="V1768">
            <v>45973</v>
          </cell>
          <cell r="W1768" t="str">
            <v>8304-25</v>
          </cell>
          <cell r="Y1768">
            <v>142510383</v>
          </cell>
          <cell r="AC1768" t="str">
            <v xml:space="preserve"> </v>
          </cell>
          <cell r="AQ1768" t="str">
            <v>PHME_27995-601</v>
          </cell>
        </row>
        <row r="1769">
          <cell r="V1769">
            <v>45973</v>
          </cell>
          <cell r="W1769" t="str">
            <v>8304-25</v>
          </cell>
          <cell r="Y1769">
            <v>142510383</v>
          </cell>
          <cell r="AC1769" t="str">
            <v xml:space="preserve"> </v>
          </cell>
          <cell r="AQ1769" t="str">
            <v>PHME_INS-27995</v>
          </cell>
        </row>
        <row r="1770">
          <cell r="V1770">
            <v>45973</v>
          </cell>
          <cell r="W1770" t="str">
            <v>8304-25</v>
          </cell>
          <cell r="Y1770">
            <v>142510383</v>
          </cell>
          <cell r="AC1770" t="str">
            <v xml:space="preserve"> </v>
          </cell>
          <cell r="AQ1770" t="str">
            <v>PHME_27996-601</v>
          </cell>
        </row>
        <row r="1771">
          <cell r="V1771">
            <v>45973</v>
          </cell>
          <cell r="W1771" t="str">
            <v>8304-25</v>
          </cell>
          <cell r="Y1771">
            <v>142510383</v>
          </cell>
          <cell r="AC1771" t="str">
            <v xml:space="preserve"> </v>
          </cell>
          <cell r="AQ1771" t="str">
            <v>PHME_27997-201</v>
          </cell>
        </row>
        <row r="1772">
          <cell r="V1772">
            <v>45973</v>
          </cell>
          <cell r="W1772" t="str">
            <v>8304-25</v>
          </cell>
          <cell r="Y1772">
            <v>142510383</v>
          </cell>
          <cell r="AC1772" t="str">
            <v xml:space="preserve"> </v>
          </cell>
          <cell r="AQ1772" t="str">
            <v>PHME_27998-201</v>
          </cell>
        </row>
        <row r="1773">
          <cell r="V1773">
            <v>45973</v>
          </cell>
          <cell r="W1773" t="str">
            <v>8304-25</v>
          </cell>
          <cell r="Y1773">
            <v>142510383</v>
          </cell>
          <cell r="AC1773" t="str">
            <v xml:space="preserve"> </v>
          </cell>
          <cell r="AQ1773" t="str">
            <v>PHME_30510-601</v>
          </cell>
        </row>
        <row r="1774">
          <cell r="V1774">
            <v>45973</v>
          </cell>
          <cell r="W1774" t="str">
            <v>8305-25</v>
          </cell>
          <cell r="Y1774">
            <v>142510386</v>
          </cell>
          <cell r="AC1774" t="str">
            <v xml:space="preserve"> </v>
          </cell>
          <cell r="AQ1774" t="str">
            <v>PHME_30502-602</v>
          </cell>
        </row>
        <row r="1775">
          <cell r="V1775">
            <v>45973</v>
          </cell>
          <cell r="W1775" t="str">
            <v>8305-25</v>
          </cell>
          <cell r="Y1775">
            <v>142510611</v>
          </cell>
          <cell r="AC1775"/>
          <cell r="AQ1775" t="str">
            <v>PHME_05233-603</v>
          </cell>
        </row>
        <row r="1776">
          <cell r="V1776">
            <v>45973</v>
          </cell>
          <cell r="W1776" t="str">
            <v>8305-25</v>
          </cell>
          <cell r="Y1776">
            <v>142510386</v>
          </cell>
          <cell r="AC1776" t="str">
            <v xml:space="preserve"> </v>
          </cell>
          <cell r="AQ1776" t="str">
            <v>PHME_12987-511</v>
          </cell>
        </row>
        <row r="1777">
          <cell r="V1777">
            <v>45973</v>
          </cell>
          <cell r="W1777" t="str">
            <v>8305-25</v>
          </cell>
          <cell r="Y1777">
            <v>142510386</v>
          </cell>
          <cell r="AC1777" t="str">
            <v xml:space="preserve"> </v>
          </cell>
          <cell r="AQ1777" t="str">
            <v>PHME_14700-210</v>
          </cell>
        </row>
        <row r="1778">
          <cell r="V1778">
            <v>45974</v>
          </cell>
          <cell r="W1778" t="str">
            <v>8306-25</v>
          </cell>
          <cell r="Y1778">
            <v>142510196</v>
          </cell>
          <cell r="AC1778" t="str">
            <v xml:space="preserve"> </v>
          </cell>
          <cell r="AQ1778" t="str">
            <v>PDTMC_05013-501</v>
          </cell>
        </row>
        <row r="1779">
          <cell r="V1779">
            <v>45974</v>
          </cell>
          <cell r="W1779" t="str">
            <v>8306-25</v>
          </cell>
          <cell r="Y1779">
            <v>142510196</v>
          </cell>
          <cell r="AC1779" t="str">
            <v xml:space="preserve"> </v>
          </cell>
          <cell r="AQ1779" t="str">
            <v>PDTMC_12045-204</v>
          </cell>
        </row>
        <row r="1780">
          <cell r="V1780">
            <v>45974</v>
          </cell>
          <cell r="W1780" t="str">
            <v>8306-25</v>
          </cell>
          <cell r="Y1780">
            <v>142510647</v>
          </cell>
          <cell r="AC1780"/>
          <cell r="AQ1780" t="str">
            <v>PDTMC_30437-202</v>
          </cell>
        </row>
        <row r="1781">
          <cell r="V1781">
            <v>45974</v>
          </cell>
          <cell r="W1781" t="str">
            <v>8306-25</v>
          </cell>
          <cell r="Y1781">
            <v>142510302</v>
          </cell>
          <cell r="AC1781" t="str">
            <v xml:space="preserve"> </v>
          </cell>
          <cell r="AQ1781" t="str">
            <v>PDTMC_BOL-2-2-A</v>
          </cell>
        </row>
        <row r="1782">
          <cell r="V1782">
            <v>45974</v>
          </cell>
          <cell r="W1782" t="str">
            <v>8307-25</v>
          </cell>
          <cell r="Y1782">
            <v>142510215</v>
          </cell>
          <cell r="AC1782" t="str">
            <v xml:space="preserve"> </v>
          </cell>
          <cell r="AQ1782" t="str">
            <v>JIANGSU_05016-408</v>
          </cell>
        </row>
        <row r="1783">
          <cell r="V1783">
            <v>45974</v>
          </cell>
          <cell r="W1783" t="str">
            <v>8307-25</v>
          </cell>
          <cell r="Y1783">
            <v>142510215</v>
          </cell>
          <cell r="AC1783" t="str">
            <v xml:space="preserve"> </v>
          </cell>
          <cell r="AQ1783" t="str">
            <v>JIANGSU_05060-501</v>
          </cell>
        </row>
        <row r="1784">
          <cell r="V1784">
            <v>45974</v>
          </cell>
          <cell r="W1784" t="str">
            <v>8307-25</v>
          </cell>
          <cell r="Y1784">
            <v>142510648</v>
          </cell>
          <cell r="AC1784"/>
          <cell r="AQ1784" t="str">
            <v>JIANGSU_05192-209</v>
          </cell>
        </row>
        <row r="1785">
          <cell r="V1785">
            <v>45974</v>
          </cell>
          <cell r="W1785" t="str">
            <v>8308-25</v>
          </cell>
          <cell r="Y1785">
            <v>242503203</v>
          </cell>
          <cell r="AC1785">
            <v>45985.352662037039</v>
          </cell>
          <cell r="AQ1785" t="str">
            <v>JIANGSU_013794-2507</v>
          </cell>
        </row>
        <row r="1786">
          <cell r="V1786">
            <v>45974</v>
          </cell>
          <cell r="W1786" t="str">
            <v>8308-25</v>
          </cell>
          <cell r="Y1786">
            <v>242503203</v>
          </cell>
          <cell r="AC1786">
            <v>45985.352662037039</v>
          </cell>
          <cell r="AQ1786" t="str">
            <v>JIANGSU_013794-2508</v>
          </cell>
        </row>
        <row r="1787">
          <cell r="V1787">
            <v>45974</v>
          </cell>
          <cell r="W1787" t="str">
            <v>8308-25</v>
          </cell>
          <cell r="Y1787">
            <v>242503212</v>
          </cell>
          <cell r="AC1787">
            <v>45986.747442129628</v>
          </cell>
          <cell r="AQ1787" t="str">
            <v>JIANGSU_015648-2504</v>
          </cell>
        </row>
        <row r="1788">
          <cell r="V1788">
            <v>45974</v>
          </cell>
          <cell r="W1788" t="str">
            <v>8309-25</v>
          </cell>
          <cell r="Y1788">
            <v>242503259</v>
          </cell>
          <cell r="AC1788" t="str">
            <v xml:space="preserve"> </v>
          </cell>
          <cell r="AQ1788" t="str">
            <v>PHME_005206-3508</v>
          </cell>
        </row>
        <row r="1789">
          <cell r="V1789">
            <v>45974</v>
          </cell>
          <cell r="W1789" t="str">
            <v>8309-25</v>
          </cell>
          <cell r="Y1789">
            <v>242503259</v>
          </cell>
          <cell r="AC1789" t="str">
            <v xml:space="preserve"> </v>
          </cell>
          <cell r="AQ1789" t="str">
            <v>PHME_014700-3504</v>
          </cell>
        </row>
        <row r="1790">
          <cell r="V1790">
            <v>45974</v>
          </cell>
          <cell r="W1790" t="str">
            <v>8309-25</v>
          </cell>
          <cell r="Y1790">
            <v>242503343</v>
          </cell>
          <cell r="AC1790"/>
          <cell r="AQ1790" t="str">
            <v>PHME_029202-3501</v>
          </cell>
        </row>
        <row r="1791">
          <cell r="V1791">
            <v>45974</v>
          </cell>
          <cell r="W1791" t="str">
            <v>8309-25</v>
          </cell>
          <cell r="Y1791">
            <v>242503259</v>
          </cell>
          <cell r="AC1791" t="str">
            <v xml:space="preserve"> </v>
          </cell>
          <cell r="AQ1791" t="str">
            <v>PHME_029663-3501</v>
          </cell>
        </row>
        <row r="1792">
          <cell r="V1792">
            <v>45974</v>
          </cell>
          <cell r="W1792" t="str">
            <v>8310-25</v>
          </cell>
          <cell r="Y1792">
            <v>142510390</v>
          </cell>
          <cell r="AC1792" t="str">
            <v xml:space="preserve"> </v>
          </cell>
          <cell r="AQ1792" t="str">
            <v>PHME_29225-204</v>
          </cell>
        </row>
        <row r="1793">
          <cell r="V1793">
            <v>45974</v>
          </cell>
          <cell r="W1793" t="str">
            <v>8311-25</v>
          </cell>
          <cell r="Y1793"/>
          <cell r="AC1793"/>
          <cell r="AQ1793" t="str">
            <v>PHME_120658-3506</v>
          </cell>
        </row>
        <row r="1794">
          <cell r="V1794">
            <v>45974</v>
          </cell>
          <cell r="W1794" t="str">
            <v>8311-25</v>
          </cell>
          <cell r="Y1794">
            <v>242503258</v>
          </cell>
          <cell r="AC1794" t="str">
            <v xml:space="preserve"> </v>
          </cell>
          <cell r="AQ1794" t="str">
            <v>PHME_006159-3511</v>
          </cell>
        </row>
        <row r="1795">
          <cell r="V1795">
            <v>45974</v>
          </cell>
          <cell r="W1795" t="str">
            <v>8311-25</v>
          </cell>
          <cell r="Y1795">
            <v>242503258</v>
          </cell>
          <cell r="AC1795" t="str">
            <v xml:space="preserve"> </v>
          </cell>
          <cell r="AQ1795" t="str">
            <v>PHME_007098-2508</v>
          </cell>
        </row>
        <row r="1796">
          <cell r="V1796">
            <v>45974</v>
          </cell>
          <cell r="W1796" t="str">
            <v>8311-25</v>
          </cell>
          <cell r="Y1796">
            <v>242503258</v>
          </cell>
          <cell r="AC1796" t="str">
            <v xml:space="preserve"> </v>
          </cell>
          <cell r="AQ1796" t="str">
            <v>PHME_007098-2509</v>
          </cell>
        </row>
        <row r="1797">
          <cell r="V1797">
            <v>45974</v>
          </cell>
          <cell r="W1797" t="str">
            <v>8312-25</v>
          </cell>
          <cell r="Y1797">
            <v>142510384</v>
          </cell>
          <cell r="AC1797" t="str">
            <v xml:space="preserve"> </v>
          </cell>
          <cell r="AQ1797" t="str">
            <v>PHME_06246-602</v>
          </cell>
        </row>
        <row r="1798">
          <cell r="V1798">
            <v>45974</v>
          </cell>
          <cell r="W1798" t="str">
            <v>8312-25</v>
          </cell>
          <cell r="Y1798">
            <v>142510384</v>
          </cell>
          <cell r="AC1798" t="str">
            <v xml:space="preserve"> </v>
          </cell>
          <cell r="AQ1798" t="str">
            <v>PHME_10371-506</v>
          </cell>
        </row>
        <row r="1799">
          <cell r="V1799">
            <v>45974</v>
          </cell>
          <cell r="W1799" t="str">
            <v>8312-25</v>
          </cell>
          <cell r="Y1799">
            <v>142510384</v>
          </cell>
          <cell r="AC1799" t="str">
            <v xml:space="preserve"> </v>
          </cell>
          <cell r="AQ1799" t="str">
            <v>PHME_12984-508</v>
          </cell>
        </row>
        <row r="1800">
          <cell r="V1800">
            <v>45974</v>
          </cell>
          <cell r="W1800" t="str">
            <v>8312-25</v>
          </cell>
          <cell r="Y1800">
            <v>142510384</v>
          </cell>
          <cell r="AC1800" t="str">
            <v xml:space="preserve"> </v>
          </cell>
          <cell r="AQ1800" t="str">
            <v>PHME_29911-602</v>
          </cell>
        </row>
        <row r="1801">
          <cell r="V1801">
            <v>45974</v>
          </cell>
          <cell r="W1801" t="str">
            <v>8312-25</v>
          </cell>
          <cell r="Y1801">
            <v>142510384</v>
          </cell>
          <cell r="AC1801" t="str">
            <v xml:space="preserve"> </v>
          </cell>
          <cell r="AQ1801" t="str">
            <v>PHME_32000-401</v>
          </cell>
        </row>
        <row r="1802">
          <cell r="V1802">
            <v>45974</v>
          </cell>
          <cell r="W1802" t="str">
            <v>8313-25</v>
          </cell>
          <cell r="Y1802">
            <v>142510191</v>
          </cell>
          <cell r="AC1802">
            <v>45989</v>
          </cell>
          <cell r="AQ1802" t="str">
            <v>PDTMC_29908-501</v>
          </cell>
        </row>
        <row r="1803">
          <cell r="V1803">
            <v>45974</v>
          </cell>
          <cell r="W1803" t="str">
            <v>8313-25</v>
          </cell>
          <cell r="Y1803">
            <v>142510191</v>
          </cell>
          <cell r="AC1803">
            <v>45989</v>
          </cell>
          <cell r="AQ1803" t="str">
            <v>PDTMC_29910-602</v>
          </cell>
        </row>
        <row r="1804">
          <cell r="V1804">
            <v>45974</v>
          </cell>
          <cell r="W1804" t="str">
            <v>8314-25</v>
          </cell>
          <cell r="Y1804"/>
          <cell r="AC1804"/>
          <cell r="AQ1804" t="str">
            <v>ADEX_29818-603</v>
          </cell>
        </row>
        <row r="1805">
          <cell r="V1805">
            <v>45974</v>
          </cell>
          <cell r="W1805" t="str">
            <v>8315-25</v>
          </cell>
          <cell r="Y1805">
            <v>142510214</v>
          </cell>
          <cell r="AC1805">
            <v>45986.740358796298</v>
          </cell>
          <cell r="AQ1805" t="str">
            <v>EKSTEK_27999-501</v>
          </cell>
        </row>
        <row r="1806">
          <cell r="V1806">
            <v>45974</v>
          </cell>
          <cell r="W1806" t="str">
            <v>8316-25</v>
          </cell>
          <cell r="Y1806"/>
          <cell r="AC1806"/>
          <cell r="AQ1806" t="str">
            <v>PHME_30512-401</v>
          </cell>
        </row>
        <row r="1807">
          <cell r="V1807">
            <v>45974</v>
          </cell>
          <cell r="W1807" t="str">
            <v>8316-25</v>
          </cell>
          <cell r="Y1807"/>
          <cell r="AC1807"/>
          <cell r="AQ1807" t="str">
            <v>PHME_30513-401</v>
          </cell>
        </row>
        <row r="1808">
          <cell r="V1808">
            <v>45974</v>
          </cell>
          <cell r="W1808" t="str">
            <v>8316-25</v>
          </cell>
          <cell r="Y1808" t="str">
            <v>HOLD</v>
          </cell>
          <cell r="AC1808"/>
          <cell r="AQ1808" t="str">
            <v>PHME_30515-401</v>
          </cell>
        </row>
        <row r="1809">
          <cell r="V1809">
            <v>45974</v>
          </cell>
          <cell r="W1809" t="str">
            <v>8316-25</v>
          </cell>
          <cell r="Y1809"/>
          <cell r="AC1809"/>
          <cell r="AQ1809" t="str">
            <v>PHME_30516-401</v>
          </cell>
        </row>
        <row r="1810">
          <cell r="V1810">
            <v>45974</v>
          </cell>
          <cell r="W1810" t="str">
            <v>8316-25</v>
          </cell>
          <cell r="Y1810"/>
          <cell r="AC1810"/>
          <cell r="AQ1810" t="str">
            <v>PHME_30517-401</v>
          </cell>
        </row>
        <row r="1811">
          <cell r="V1811">
            <v>45974</v>
          </cell>
          <cell r="W1811" t="str">
            <v>8316-25</v>
          </cell>
          <cell r="Y1811"/>
          <cell r="AC1811"/>
          <cell r="AQ1811" t="str">
            <v>PHME_30519-401</v>
          </cell>
        </row>
        <row r="1812">
          <cell r="V1812">
            <v>45974</v>
          </cell>
          <cell r="W1812" t="str">
            <v>8316-25</v>
          </cell>
          <cell r="Y1812"/>
          <cell r="AC1812"/>
          <cell r="AQ1812" t="str">
            <v>PHME_INS-30519</v>
          </cell>
        </row>
        <row r="1813">
          <cell r="V1813">
            <v>45974</v>
          </cell>
          <cell r="W1813" t="str">
            <v>8316-25</v>
          </cell>
          <cell r="Y1813">
            <v>142510389</v>
          </cell>
          <cell r="AC1813" t="str">
            <v xml:space="preserve"> </v>
          </cell>
          <cell r="AQ1813" t="str">
            <v>PHME_30520-601</v>
          </cell>
        </row>
        <row r="1814">
          <cell r="V1814">
            <v>45974</v>
          </cell>
          <cell r="W1814" t="str">
            <v>8317-25</v>
          </cell>
          <cell r="Y1814"/>
          <cell r="AC1814"/>
          <cell r="AQ1814" t="str">
            <v>PDTMC_30514-401</v>
          </cell>
        </row>
        <row r="1815">
          <cell r="V1815">
            <v>45974</v>
          </cell>
          <cell r="W1815" t="str">
            <v>8317-25</v>
          </cell>
          <cell r="Y1815"/>
          <cell r="AC1815"/>
          <cell r="AQ1815" t="str">
            <v>PDTMC_INS-30514</v>
          </cell>
        </row>
        <row r="1816">
          <cell r="V1816">
            <v>45974</v>
          </cell>
          <cell r="W1816" t="str">
            <v>8317-25</v>
          </cell>
          <cell r="Y1816" t="str">
            <v>HOLD</v>
          </cell>
          <cell r="AC1816"/>
          <cell r="AQ1816" t="str">
            <v>PDTMC_30518-401</v>
          </cell>
        </row>
        <row r="1817">
          <cell r="V1817">
            <v>45974</v>
          </cell>
          <cell r="W1817" t="str">
            <v>8317-25</v>
          </cell>
          <cell r="Y1817"/>
          <cell r="AC1817"/>
          <cell r="AQ1817" t="str">
            <v>PDTMC_32001-501</v>
          </cell>
        </row>
        <row r="1818">
          <cell r="V1818">
            <v>45974</v>
          </cell>
          <cell r="W1818" t="str">
            <v>8317-25</v>
          </cell>
          <cell r="Y1818"/>
          <cell r="AC1818"/>
          <cell r="AQ1818" t="str">
            <v>PDTMC_INS-32001</v>
          </cell>
        </row>
        <row r="1819">
          <cell r="V1819">
            <v>45974</v>
          </cell>
          <cell r="W1819" t="str">
            <v>8317-25</v>
          </cell>
          <cell r="Y1819"/>
          <cell r="AC1819"/>
          <cell r="AQ1819" t="str">
            <v>PDTMC_32002-501</v>
          </cell>
        </row>
        <row r="1820">
          <cell r="V1820">
            <v>45974</v>
          </cell>
          <cell r="W1820" t="str">
            <v>8317-25</v>
          </cell>
          <cell r="Y1820"/>
          <cell r="AC1820"/>
          <cell r="AQ1820" t="str">
            <v>PDTMC_32003-401</v>
          </cell>
        </row>
        <row r="1821">
          <cell r="V1821">
            <v>45974</v>
          </cell>
          <cell r="W1821" t="str">
            <v>8317-25</v>
          </cell>
          <cell r="Y1821"/>
          <cell r="AC1821"/>
          <cell r="AQ1821" t="str">
            <v>PDTMC_INS-32003</v>
          </cell>
        </row>
        <row r="1822">
          <cell r="V1822">
            <v>45974</v>
          </cell>
          <cell r="W1822" t="str">
            <v>8317-25</v>
          </cell>
          <cell r="Y1822"/>
          <cell r="AC1822"/>
          <cell r="AQ1822" t="str">
            <v>PDTMC_32004-401</v>
          </cell>
        </row>
        <row r="1823">
          <cell r="V1823">
            <v>45978</v>
          </cell>
          <cell r="W1823" t="str">
            <v>8318-25</v>
          </cell>
          <cell r="Y1823">
            <v>142510191</v>
          </cell>
          <cell r="AC1823">
            <v>45989</v>
          </cell>
          <cell r="AQ1823" t="str">
            <v>PDTMC_30511-401</v>
          </cell>
        </row>
        <row r="1824">
          <cell r="V1824">
            <v>45980</v>
          </cell>
          <cell r="W1824" t="str">
            <v>8319-25</v>
          </cell>
          <cell r="Y1824">
            <v>142510389</v>
          </cell>
          <cell r="AC1824" t="str">
            <v xml:space="preserve"> </v>
          </cell>
          <cell r="AQ1824" t="str">
            <v>PHME_05427-601</v>
          </cell>
        </row>
        <row r="1825">
          <cell r="V1825">
            <v>45980</v>
          </cell>
          <cell r="W1825" t="str">
            <v>8319-25</v>
          </cell>
          <cell r="Y1825">
            <v>142510516</v>
          </cell>
          <cell r="AC1825"/>
          <cell r="AQ1825" t="str">
            <v>PHME_27911-604</v>
          </cell>
        </row>
        <row r="1826">
          <cell r="V1826">
            <v>45980</v>
          </cell>
          <cell r="W1826" t="str">
            <v>8319-25</v>
          </cell>
          <cell r="Y1826">
            <v>142510387</v>
          </cell>
          <cell r="AC1826" t="str">
            <v xml:space="preserve"> </v>
          </cell>
          <cell r="AQ1826" t="str">
            <v>PHME_30379-201 M</v>
          </cell>
        </row>
        <row r="1827">
          <cell r="V1827">
            <v>45980</v>
          </cell>
          <cell r="W1827" t="str">
            <v>8320-25</v>
          </cell>
          <cell r="Y1827">
            <v>142510455</v>
          </cell>
          <cell r="AC1827" t="str">
            <v xml:space="preserve"> </v>
          </cell>
          <cell r="AQ1827" t="str">
            <v>PHOENIX _28117-506</v>
          </cell>
        </row>
        <row r="1828">
          <cell r="V1828">
            <v>45980</v>
          </cell>
          <cell r="W1828" t="str">
            <v>8320-25</v>
          </cell>
          <cell r="Y1828">
            <v>142510455</v>
          </cell>
          <cell r="AC1828" t="str">
            <v xml:space="preserve"> </v>
          </cell>
          <cell r="AQ1828" t="str">
            <v>PHOENIX _30496-602</v>
          </cell>
        </row>
        <row r="1829">
          <cell r="V1829">
            <v>45980</v>
          </cell>
          <cell r="W1829" t="str">
            <v>8321-25</v>
          </cell>
          <cell r="Y1829">
            <v>142510649</v>
          </cell>
          <cell r="AC1829"/>
          <cell r="AQ1829" t="str">
            <v>EKSTEK_29780-527</v>
          </cell>
        </row>
        <row r="1830">
          <cell r="V1830">
            <v>45980</v>
          </cell>
          <cell r="W1830" t="str">
            <v>8322-25</v>
          </cell>
          <cell r="Y1830"/>
          <cell r="AC1830"/>
          <cell r="AQ1830" t="str">
            <v>WEFA_30392-602</v>
          </cell>
        </row>
        <row r="1831">
          <cell r="V1831">
            <v>45980</v>
          </cell>
          <cell r="W1831" t="str">
            <v>8323-25</v>
          </cell>
          <cell r="Y1831">
            <v>242503394</v>
          </cell>
          <cell r="AC1831"/>
          <cell r="AQ1831" t="str">
            <v>PHME_005279-3507</v>
          </cell>
        </row>
        <row r="1832">
          <cell r="V1832">
            <v>45980</v>
          </cell>
          <cell r="W1832" t="str">
            <v>8323-25</v>
          </cell>
          <cell r="Y1832">
            <v>242503259</v>
          </cell>
          <cell r="AC1832" t="str">
            <v xml:space="preserve"> </v>
          </cell>
          <cell r="AQ1832" t="str">
            <v>PHME_027911-3501</v>
          </cell>
        </row>
        <row r="1833">
          <cell r="V1833">
            <v>45980</v>
          </cell>
          <cell r="W1833" t="str">
            <v>8324-25</v>
          </cell>
          <cell r="Y1833">
            <v>142510647</v>
          </cell>
          <cell r="AC1833"/>
          <cell r="AQ1833" t="str">
            <v>PDTMC_07098-607</v>
          </cell>
        </row>
        <row r="1834">
          <cell r="V1834">
            <v>45980</v>
          </cell>
          <cell r="W1834" t="str">
            <v>8324-25</v>
          </cell>
          <cell r="Y1834">
            <v>142510454</v>
          </cell>
          <cell r="AC1834" t="str">
            <v xml:space="preserve"> </v>
          </cell>
          <cell r="AQ1834" t="str">
            <v>PDTMC_11069-408</v>
          </cell>
        </row>
        <row r="1835">
          <cell r="V1835">
            <v>45980</v>
          </cell>
          <cell r="W1835" t="str">
            <v>8324-25</v>
          </cell>
          <cell r="Y1835">
            <v>142510454</v>
          </cell>
          <cell r="AC1835" t="str">
            <v xml:space="preserve"> </v>
          </cell>
          <cell r="AQ1835" t="str">
            <v>PDTMC_INS-110699</v>
          </cell>
        </row>
        <row r="1836">
          <cell r="V1836">
            <v>45980</v>
          </cell>
          <cell r="W1836" t="str">
            <v>8325-25</v>
          </cell>
          <cell r="Y1836">
            <v>142510456</v>
          </cell>
          <cell r="AC1836" t="str">
            <v xml:space="preserve"> </v>
          </cell>
          <cell r="AQ1836" t="str">
            <v>JIANGSU_28546-601</v>
          </cell>
        </row>
        <row r="1837">
          <cell r="V1837">
            <v>45980</v>
          </cell>
          <cell r="W1837" t="str">
            <v>8325-25</v>
          </cell>
          <cell r="Y1837"/>
          <cell r="AC1837"/>
          <cell r="AQ1837" t="str">
            <v>JIANGSU_29818-603</v>
          </cell>
        </row>
        <row r="1838">
          <cell r="V1838">
            <v>45980</v>
          </cell>
          <cell r="W1838" t="str">
            <v>8326-25</v>
          </cell>
          <cell r="Y1838"/>
          <cell r="AC1838"/>
          <cell r="AQ1838" t="str">
            <v>WEFA_30379-501</v>
          </cell>
        </row>
        <row r="1839">
          <cell r="V1839">
            <v>45981</v>
          </cell>
          <cell r="W1839" t="str">
            <v>8327-25</v>
          </cell>
          <cell r="Y1839">
            <v>142510648</v>
          </cell>
          <cell r="AC1839"/>
          <cell r="AQ1839" t="str">
            <v>JIANGSU_11388-218</v>
          </cell>
        </row>
        <row r="1840">
          <cell r="V1840">
            <v>45981</v>
          </cell>
          <cell r="W1840" t="str">
            <v>8327-25</v>
          </cell>
          <cell r="Y1840">
            <v>142510648</v>
          </cell>
          <cell r="AC1840"/>
          <cell r="AQ1840" t="str">
            <v>JIANGSU_23555-404</v>
          </cell>
        </row>
        <row r="1841">
          <cell r="V1841">
            <v>45981</v>
          </cell>
          <cell r="W1841" t="str">
            <v>8328-25</v>
          </cell>
          <cell r="Y1841">
            <v>142510611</v>
          </cell>
          <cell r="AC1841"/>
          <cell r="AQ1841" t="str">
            <v>PHME_30521-601</v>
          </cell>
        </row>
        <row r="1842">
          <cell r="V1842">
            <v>45981</v>
          </cell>
          <cell r="W1842" t="str">
            <v>8328-25</v>
          </cell>
          <cell r="Y1842"/>
          <cell r="AC1842"/>
          <cell r="AQ1842" t="str">
            <v>PHME_INS-30521</v>
          </cell>
        </row>
        <row r="1843">
          <cell r="V1843">
            <v>45981</v>
          </cell>
          <cell r="W1843" t="str">
            <v>8328-25</v>
          </cell>
          <cell r="Y1843">
            <v>142510389</v>
          </cell>
          <cell r="AC1843" t="str">
            <v xml:space="preserve"> </v>
          </cell>
          <cell r="AQ1843" t="str">
            <v>PHME_07098-608</v>
          </cell>
        </row>
        <row r="1844">
          <cell r="V1844">
            <v>45981</v>
          </cell>
          <cell r="W1844" t="str">
            <v>8328-25</v>
          </cell>
          <cell r="Y1844">
            <v>142510389</v>
          </cell>
          <cell r="AC1844" t="str">
            <v xml:space="preserve"> </v>
          </cell>
          <cell r="AQ1844" t="str">
            <v>PHME_12098-215</v>
          </cell>
        </row>
        <row r="1845">
          <cell r="V1845">
            <v>45981</v>
          </cell>
          <cell r="W1845" t="str">
            <v>8328-25</v>
          </cell>
          <cell r="Y1845">
            <v>142510611</v>
          </cell>
          <cell r="AC1845"/>
          <cell r="AQ1845" t="str">
            <v>PHME_12725-503</v>
          </cell>
        </row>
        <row r="1846">
          <cell r="V1846">
            <v>45981</v>
          </cell>
          <cell r="W1846" t="str">
            <v>8328-25</v>
          </cell>
          <cell r="Y1846">
            <v>142510389</v>
          </cell>
          <cell r="AC1846" t="str">
            <v xml:space="preserve"> </v>
          </cell>
          <cell r="AQ1846" t="str">
            <v>PHME_27349-502</v>
          </cell>
        </row>
        <row r="1847">
          <cell r="V1847">
            <v>45981</v>
          </cell>
          <cell r="W1847" t="str">
            <v>8328-25</v>
          </cell>
          <cell r="Y1847">
            <v>142510388</v>
          </cell>
          <cell r="AC1847" t="str">
            <v xml:space="preserve"> </v>
          </cell>
          <cell r="AQ1847" t="str">
            <v>PHME_29944-401 DP</v>
          </cell>
        </row>
        <row r="1848">
          <cell r="V1848">
            <v>45981</v>
          </cell>
          <cell r="W1848" t="str">
            <v>8329-25</v>
          </cell>
          <cell r="Y1848">
            <v>142510454</v>
          </cell>
          <cell r="AC1848" t="str">
            <v xml:space="preserve"> </v>
          </cell>
          <cell r="AQ1848" t="str">
            <v>PDTMC_29663-211</v>
          </cell>
        </row>
        <row r="1849">
          <cell r="V1849">
            <v>45981</v>
          </cell>
          <cell r="W1849" t="str">
            <v>8330-25</v>
          </cell>
          <cell r="Y1849">
            <v>242503393</v>
          </cell>
          <cell r="AC1849"/>
          <cell r="AQ1849" t="str">
            <v>JIANGSU_013794-3511</v>
          </cell>
        </row>
        <row r="1850">
          <cell r="V1850">
            <v>45981</v>
          </cell>
          <cell r="W1850" t="str">
            <v>8331-25</v>
          </cell>
          <cell r="Y1850">
            <v>242503394</v>
          </cell>
          <cell r="AC1850"/>
          <cell r="AQ1850" t="str">
            <v>PHME_030522-3501</v>
          </cell>
        </row>
        <row r="1851">
          <cell r="V1851">
            <v>45981</v>
          </cell>
          <cell r="W1851" t="str">
            <v>8331-25</v>
          </cell>
          <cell r="Y1851">
            <v>242503394</v>
          </cell>
          <cell r="AC1851"/>
          <cell r="AQ1851" t="str">
            <v>PHME_35IC1-030522</v>
          </cell>
        </row>
        <row r="1852">
          <cell r="V1852">
            <v>45981</v>
          </cell>
          <cell r="W1852" t="str">
            <v>8331-25</v>
          </cell>
          <cell r="Y1852">
            <v>242503394</v>
          </cell>
          <cell r="AC1852"/>
          <cell r="AQ1852" t="str">
            <v>PHME_030523-3501</v>
          </cell>
        </row>
        <row r="1853">
          <cell r="V1853">
            <v>45981</v>
          </cell>
          <cell r="W1853" t="str">
            <v>8331-25</v>
          </cell>
          <cell r="Y1853">
            <v>242503301</v>
          </cell>
          <cell r="AC1853" t="str">
            <v xml:space="preserve"> </v>
          </cell>
          <cell r="AQ1853" t="str">
            <v>PHME_029117-3502</v>
          </cell>
        </row>
        <row r="1854">
          <cell r="V1854">
            <v>45981</v>
          </cell>
          <cell r="W1854" t="str">
            <v>8331-25</v>
          </cell>
          <cell r="Y1854">
            <v>242503301</v>
          </cell>
          <cell r="AC1854" t="str">
            <v xml:space="preserve"> </v>
          </cell>
          <cell r="AQ1854" t="str">
            <v>PHME_029118-2513</v>
          </cell>
        </row>
        <row r="1855">
          <cell r="V1855">
            <v>45981</v>
          </cell>
          <cell r="W1855" t="str">
            <v>8331-25</v>
          </cell>
          <cell r="Y1855">
            <v>242503301</v>
          </cell>
          <cell r="AC1855" t="str">
            <v xml:space="preserve"> </v>
          </cell>
          <cell r="AQ1855" t="str">
            <v>PHME_029118-2514</v>
          </cell>
        </row>
        <row r="1856">
          <cell r="V1856">
            <v>45981</v>
          </cell>
          <cell r="W1856" t="str">
            <v>8331-25</v>
          </cell>
          <cell r="Y1856">
            <v>242503301</v>
          </cell>
          <cell r="AC1856" t="str">
            <v xml:space="preserve"> </v>
          </cell>
          <cell r="AQ1856" t="str">
            <v>PHME_051111-3507</v>
          </cell>
        </row>
        <row r="1857">
          <cell r="V1857">
            <v>45981</v>
          </cell>
          <cell r="W1857" t="str">
            <v>8331-25</v>
          </cell>
          <cell r="Y1857">
            <v>242503301</v>
          </cell>
          <cell r="AC1857" t="str">
            <v xml:space="preserve"> </v>
          </cell>
          <cell r="AQ1857" t="str">
            <v>PHME_120267-2504</v>
          </cell>
        </row>
        <row r="1858">
          <cell r="V1858">
            <v>45981</v>
          </cell>
          <cell r="W1858" t="str">
            <v>8332-25</v>
          </cell>
          <cell r="Y1858">
            <v>242503322</v>
          </cell>
          <cell r="AC1858" t="str">
            <v xml:space="preserve"> </v>
          </cell>
          <cell r="AQ1858" t="str">
            <v>PDTMC_007108-2503</v>
          </cell>
        </row>
        <row r="1859">
          <cell r="V1859">
            <v>45981</v>
          </cell>
          <cell r="W1859" t="str">
            <v>8332-25</v>
          </cell>
          <cell r="Y1859">
            <v>242503322</v>
          </cell>
          <cell r="AC1859" t="str">
            <v xml:space="preserve"> </v>
          </cell>
          <cell r="AQ1859" t="str">
            <v>PDTMC_012144-3501</v>
          </cell>
        </row>
        <row r="1860">
          <cell r="V1860">
            <v>45981</v>
          </cell>
          <cell r="W1860" t="str">
            <v>8332-25</v>
          </cell>
          <cell r="Y1860">
            <v>242503322</v>
          </cell>
          <cell r="AC1860" t="str">
            <v xml:space="preserve"> </v>
          </cell>
          <cell r="AQ1860" t="str">
            <v>PDTMC_029663-3502</v>
          </cell>
        </row>
        <row r="1861">
          <cell r="V1861">
            <v>45981</v>
          </cell>
          <cell r="W1861" t="str">
            <v>8333-25</v>
          </cell>
          <cell r="Y1861">
            <v>142510647</v>
          </cell>
          <cell r="AC1861"/>
          <cell r="AQ1861" t="str">
            <v>PDTMC_27990-201</v>
          </cell>
        </row>
        <row r="1862">
          <cell r="V1862">
            <v>45981</v>
          </cell>
          <cell r="W1862" t="str">
            <v>8334-25</v>
          </cell>
          <cell r="Y1862">
            <v>142510611</v>
          </cell>
          <cell r="AC1862"/>
          <cell r="AQ1862" t="str">
            <v>PHME_27991-201</v>
          </cell>
        </row>
        <row r="1863">
          <cell r="V1863">
            <v>45981</v>
          </cell>
          <cell r="W1863" t="str">
            <v>8335-25</v>
          </cell>
          <cell r="Y1863">
            <v>242503392</v>
          </cell>
          <cell r="AC1863"/>
          <cell r="AQ1863" t="str">
            <v>PDTMC_027992-3501</v>
          </cell>
        </row>
        <row r="1864">
          <cell r="V1864">
            <v>45986</v>
          </cell>
          <cell r="W1864" t="str">
            <v>8336-25</v>
          </cell>
          <cell r="Y1864"/>
          <cell r="AC1864"/>
          <cell r="AQ1864" t="str">
            <v>ALMAX_120507-2503</v>
          </cell>
        </row>
        <row r="1865">
          <cell r="V1865">
            <v>45986</v>
          </cell>
          <cell r="W1865" t="str">
            <v>8337-25</v>
          </cell>
          <cell r="Y1865">
            <v>242503392</v>
          </cell>
          <cell r="AC1865"/>
          <cell r="AQ1865" t="str">
            <v>PDTMC_010745-2501</v>
          </cell>
        </row>
        <row r="1866">
          <cell r="V1866">
            <v>45986</v>
          </cell>
          <cell r="W1866" t="str">
            <v>8337-25</v>
          </cell>
          <cell r="Y1866">
            <v>242503392</v>
          </cell>
          <cell r="AC1866"/>
          <cell r="AQ1866" t="str">
            <v>PDTMC_012003-2501</v>
          </cell>
        </row>
        <row r="1867">
          <cell r="V1867">
            <v>45986</v>
          </cell>
          <cell r="W1867" t="str">
            <v>8337-25</v>
          </cell>
          <cell r="Y1867">
            <v>242503392</v>
          </cell>
          <cell r="AC1867"/>
          <cell r="AQ1867" t="str">
            <v>PDTMC_029897-2501</v>
          </cell>
        </row>
        <row r="1868">
          <cell r="V1868">
            <v>45986</v>
          </cell>
          <cell r="W1868" t="str">
            <v>8338-25</v>
          </cell>
          <cell r="Y1868">
            <v>242503394</v>
          </cell>
          <cell r="AC1868"/>
          <cell r="AQ1868" t="str">
            <v>PHME_029466-3501</v>
          </cell>
        </row>
        <row r="1869">
          <cell r="V1869">
            <v>45986</v>
          </cell>
          <cell r="W1869" t="str">
            <v>8339-25</v>
          </cell>
          <cell r="Y1869">
            <v>142510612</v>
          </cell>
          <cell r="AC1869"/>
          <cell r="AQ1869" t="str">
            <v>PHME_19479-516</v>
          </cell>
        </row>
        <row r="1870">
          <cell r="V1870">
            <v>45986</v>
          </cell>
          <cell r="W1870" t="str">
            <v>8339-25</v>
          </cell>
          <cell r="Y1870">
            <v>142510612</v>
          </cell>
          <cell r="AC1870"/>
          <cell r="AQ1870" t="str">
            <v>PHME_29725-502</v>
          </cell>
        </row>
        <row r="1871">
          <cell r="V1871">
            <v>45986</v>
          </cell>
          <cell r="W1871" t="str">
            <v>8339-25</v>
          </cell>
          <cell r="Y1871">
            <v>142510612</v>
          </cell>
          <cell r="AC1871"/>
          <cell r="AQ1871" t="str">
            <v>PHME_29897-201</v>
          </cell>
        </row>
        <row r="1872">
          <cell r="V1872">
            <v>45986</v>
          </cell>
          <cell r="W1872" t="str">
            <v>8339-25</v>
          </cell>
          <cell r="Y1872">
            <v>142510612</v>
          </cell>
          <cell r="AC1872"/>
          <cell r="AQ1872" t="str">
            <v>PHME_120661-607</v>
          </cell>
        </row>
        <row r="1873">
          <cell r="V1873">
            <v>45986</v>
          </cell>
          <cell r="W1873" t="str">
            <v>8340-25</v>
          </cell>
          <cell r="Y1873">
            <v>142510645</v>
          </cell>
          <cell r="AC1873"/>
          <cell r="AQ1873" t="str">
            <v>PDTMC_05188-510</v>
          </cell>
        </row>
        <row r="1874">
          <cell r="V1874">
            <v>45986</v>
          </cell>
          <cell r="W1874" t="str">
            <v>8340-25</v>
          </cell>
          <cell r="Y1874">
            <v>142510645</v>
          </cell>
          <cell r="AC1874"/>
          <cell r="AQ1874" t="str">
            <v>PDTMC_13212-409</v>
          </cell>
        </row>
        <row r="1875">
          <cell r="V1875">
            <v>45986</v>
          </cell>
          <cell r="W1875" t="str">
            <v>8340-25</v>
          </cell>
          <cell r="Y1875">
            <v>142510645</v>
          </cell>
          <cell r="AC1875"/>
          <cell r="AQ1875" t="str">
            <v>PDTMC_29596-502</v>
          </cell>
        </row>
        <row r="1876">
          <cell r="V1876">
            <v>45986</v>
          </cell>
          <cell r="W1876" t="str">
            <v>8340-25</v>
          </cell>
          <cell r="Y1876">
            <v>142510645</v>
          </cell>
          <cell r="AC1876"/>
          <cell r="AQ1876" t="str">
            <v>PDTMC_29826-501</v>
          </cell>
        </row>
        <row r="1877">
          <cell r="V1877">
            <v>45986</v>
          </cell>
          <cell r="W1877" t="str">
            <v>8340-25</v>
          </cell>
          <cell r="Y1877">
            <v>142510645</v>
          </cell>
          <cell r="AC1877"/>
          <cell r="AQ1877" t="str">
            <v>PDTMC_29897-507</v>
          </cell>
        </row>
        <row r="1878">
          <cell r="V1878">
            <v>45986</v>
          </cell>
          <cell r="W1878" t="str">
            <v>8341-25</v>
          </cell>
          <cell r="Y1878">
            <v>142510649</v>
          </cell>
          <cell r="AC1878"/>
          <cell r="AQ1878" t="str">
            <v>EKSTEK_13212-236</v>
          </cell>
        </row>
        <row r="1879">
          <cell r="V1879">
            <v>45986</v>
          </cell>
          <cell r="W1879" t="str">
            <v>8342-25</v>
          </cell>
          <cell r="Y1879"/>
          <cell r="AC1879"/>
          <cell r="AQ1879" t="str">
            <v>ALMAX_30477-602</v>
          </cell>
        </row>
        <row r="1880">
          <cell r="V1880">
            <v>45986</v>
          </cell>
          <cell r="W1880" t="str">
            <v>8342-25</v>
          </cell>
          <cell r="Y1880"/>
          <cell r="AC1880"/>
          <cell r="AQ1880" t="str">
            <v>ALMAX_INS-30477</v>
          </cell>
        </row>
        <row r="1881">
          <cell r="V1881">
            <v>45988</v>
          </cell>
          <cell r="W1881" t="str">
            <v>8343-25</v>
          </cell>
          <cell r="Y1881">
            <v>142510612</v>
          </cell>
          <cell r="AC1881"/>
          <cell r="AQ1881" t="str">
            <v>PHME_05098-402</v>
          </cell>
        </row>
        <row r="1882">
          <cell r="V1882">
            <v>45988</v>
          </cell>
          <cell r="W1882" t="str">
            <v>8343-25</v>
          </cell>
          <cell r="Y1882"/>
          <cell r="AC1882"/>
          <cell r="AQ1882" t="str">
            <v>PHME_05422-603</v>
          </cell>
        </row>
        <row r="1883">
          <cell r="V1883">
            <v>45988</v>
          </cell>
          <cell r="W1883" t="str">
            <v>8343-25</v>
          </cell>
          <cell r="Y1883"/>
          <cell r="AC1883"/>
          <cell r="AQ1883" t="str">
            <v>PHME_14700-501</v>
          </cell>
        </row>
        <row r="1884">
          <cell r="V1884">
            <v>45988</v>
          </cell>
          <cell r="W1884" t="str">
            <v>8343-25</v>
          </cell>
          <cell r="Y1884"/>
          <cell r="AC1884"/>
          <cell r="AQ1884" t="str">
            <v>PHME_29827-501</v>
          </cell>
        </row>
        <row r="1885">
          <cell r="V1885">
            <v>45988</v>
          </cell>
          <cell r="W1885" t="str">
            <v>8343-25</v>
          </cell>
          <cell r="Y1885"/>
          <cell r="AC1885"/>
          <cell r="AQ1885" t="str">
            <v>PHME_30388-603 DP</v>
          </cell>
        </row>
        <row r="1886">
          <cell r="V1886">
            <v>45988</v>
          </cell>
          <cell r="W1886" t="str">
            <v>8344-25</v>
          </cell>
          <cell r="Y1886"/>
          <cell r="AC1886"/>
          <cell r="AQ1886" t="str">
            <v>PDTMC_07037-201 B</v>
          </cell>
        </row>
        <row r="1887">
          <cell r="V1887">
            <v>45988</v>
          </cell>
          <cell r="W1887" t="str">
            <v>8345-25</v>
          </cell>
          <cell r="Y1887"/>
          <cell r="AC1887"/>
          <cell r="AQ1887" t="str">
            <v>EKSTEK_29243-502</v>
          </cell>
        </row>
        <row r="1888">
          <cell r="V1888">
            <v>45988</v>
          </cell>
          <cell r="W1888" t="str">
            <v>8346-25</v>
          </cell>
          <cell r="Y1888"/>
          <cell r="AC1888"/>
          <cell r="AQ1888" t="str">
            <v>COMPES_19551-607</v>
          </cell>
        </row>
        <row r="1889">
          <cell r="V1889">
            <v>45988</v>
          </cell>
          <cell r="W1889" t="str">
            <v>8348-25</v>
          </cell>
          <cell r="Y1889"/>
          <cell r="AC1889"/>
          <cell r="AQ1889" t="str">
            <v>PHME_005501-3514</v>
          </cell>
        </row>
        <row r="1890">
          <cell r="V1890">
            <v>45988</v>
          </cell>
          <cell r="W1890" t="str">
            <v>8348-25</v>
          </cell>
          <cell r="Y1890">
            <v>242503394</v>
          </cell>
          <cell r="AC1890"/>
          <cell r="AQ1890" t="str">
            <v>PHME_014719-3507</v>
          </cell>
        </row>
        <row r="1891">
          <cell r="V1891">
            <v>45988</v>
          </cell>
          <cell r="W1891" t="str">
            <v>8348-25</v>
          </cell>
          <cell r="Y1891"/>
          <cell r="AC1891"/>
          <cell r="AQ1891" t="str">
            <v>PHME_030498-3502</v>
          </cell>
        </row>
        <row r="1892">
          <cell r="V1892">
            <v>45988</v>
          </cell>
          <cell r="W1892" t="str">
            <v>8349-25</v>
          </cell>
          <cell r="Y1892"/>
          <cell r="AC1892"/>
          <cell r="AQ1892" t="str">
            <v>PHOENIX _028117-2501</v>
          </cell>
        </row>
        <row r="1893">
          <cell r="V1893">
            <v>45988</v>
          </cell>
          <cell r="W1893" t="str">
            <v>8349-25</v>
          </cell>
          <cell r="Y1893"/>
          <cell r="AC1893"/>
          <cell r="AQ1893" t="str">
            <v>PHOENIX _30524-401</v>
          </cell>
        </row>
        <row r="1894">
          <cell r="V1894">
            <v>45995</v>
          </cell>
          <cell r="W1894" t="str">
            <v>8347-25</v>
          </cell>
          <cell r="Y1894"/>
          <cell r="AC1894"/>
          <cell r="AQ1894" t="str">
            <v>WEFA_30388-602</v>
          </cell>
        </row>
        <row r="1895">
          <cell r="V1895">
            <v>45995</v>
          </cell>
          <cell r="W1895" t="str">
            <v>8347-25</v>
          </cell>
          <cell r="Y1895"/>
          <cell r="AC1895"/>
          <cell r="AQ1895" t="str">
            <v>WEFA_30390-602</v>
          </cell>
        </row>
        <row r="1896">
          <cell r="V1896">
            <v>45995</v>
          </cell>
          <cell r="W1896" t="str">
            <v>8347-25</v>
          </cell>
          <cell r="Y1896"/>
          <cell r="AC1896"/>
          <cell r="AQ1896" t="str">
            <v>WEFA_30391-602</v>
          </cell>
        </row>
        <row r="1897">
          <cell r="V1897">
            <v>45995</v>
          </cell>
          <cell r="W1897" t="str">
            <v>8347-25</v>
          </cell>
          <cell r="Y1897"/>
          <cell r="AC1897"/>
          <cell r="AQ1897" t="str">
            <v>WEFA_30525-201</v>
          </cell>
        </row>
        <row r="1898">
          <cell r="V1898">
            <v>45995</v>
          </cell>
          <cell r="W1898" t="str">
            <v>8347-25</v>
          </cell>
          <cell r="Y1898"/>
          <cell r="AC1898"/>
          <cell r="AQ1898" t="str">
            <v>WEFA_30526-601</v>
          </cell>
        </row>
        <row r="1899">
          <cell r="V1899">
            <v>45995</v>
          </cell>
          <cell r="W1899" t="str">
            <v>8354-25</v>
          </cell>
          <cell r="Y1899"/>
          <cell r="AC1899"/>
          <cell r="AQ1899" t="str">
            <v>PDTMC_005059-2502</v>
          </cell>
        </row>
        <row r="1900">
          <cell r="V1900">
            <v>45996</v>
          </cell>
          <cell r="W1900" t="str">
            <v>8350-25</v>
          </cell>
          <cell r="Y1900"/>
          <cell r="AC1900"/>
          <cell r="AQ1900" t="str">
            <v>PDTMC_14860-209</v>
          </cell>
        </row>
        <row r="1901">
          <cell r="V1901">
            <v>45996</v>
          </cell>
          <cell r="W1901" t="str">
            <v>8351-25</v>
          </cell>
          <cell r="Y1901"/>
          <cell r="AC1901"/>
          <cell r="AQ1901" t="str">
            <v>PHME_14860-210</v>
          </cell>
        </row>
        <row r="1902">
          <cell r="V1902">
            <v>45996</v>
          </cell>
          <cell r="W1902" t="str">
            <v>8351-25</v>
          </cell>
          <cell r="Y1902"/>
          <cell r="AC1902"/>
          <cell r="AQ1902" t="str">
            <v>PHME_28117-437</v>
          </cell>
        </row>
        <row r="1903">
          <cell r="V1903">
            <v>45996</v>
          </cell>
          <cell r="W1903" t="str">
            <v>8351-25</v>
          </cell>
          <cell r="Y1903"/>
          <cell r="AC1903"/>
          <cell r="AQ1903" t="str">
            <v>PHME_30390-601 DP</v>
          </cell>
        </row>
        <row r="1904">
          <cell r="V1904">
            <v>45996</v>
          </cell>
          <cell r="W1904" t="str">
            <v>8351-25</v>
          </cell>
          <cell r="Y1904"/>
          <cell r="AC1904"/>
          <cell r="AQ1904" t="str">
            <v>PHME_30527-401</v>
          </cell>
        </row>
        <row r="1905">
          <cell r="V1905">
            <v>45996</v>
          </cell>
          <cell r="W1905" t="str">
            <v>8352-25</v>
          </cell>
          <cell r="Y1905"/>
          <cell r="AC1905"/>
          <cell r="AQ1905" t="str">
            <v>PHME_051146-2501</v>
          </cell>
        </row>
        <row r="1906">
          <cell r="V1906">
            <v>45996</v>
          </cell>
          <cell r="W1906" t="str">
            <v>8352-25</v>
          </cell>
          <cell r="Y1906"/>
          <cell r="AC1906"/>
          <cell r="AQ1906" t="str">
            <v>PHME_051148-3501</v>
          </cell>
        </row>
        <row r="1907">
          <cell r="V1907">
            <v>45996</v>
          </cell>
          <cell r="W1907" t="str">
            <v>8352-25</v>
          </cell>
          <cell r="Y1907"/>
          <cell r="AC1907"/>
          <cell r="AQ1907" t="str">
            <v>PHME_051149-2501</v>
          </cell>
        </row>
        <row r="1908">
          <cell r="V1908">
            <v>45996</v>
          </cell>
          <cell r="W1908" t="str">
            <v>8353-25</v>
          </cell>
          <cell r="Y1908"/>
          <cell r="AC1908"/>
          <cell r="AQ1908" t="str">
            <v>PDTMC_051147-2501</v>
          </cell>
        </row>
        <row r="1909">
          <cell r="V1909">
            <v>45996</v>
          </cell>
          <cell r="W1909" t="str">
            <v>8353-25</v>
          </cell>
          <cell r="Y1909"/>
          <cell r="AC1909"/>
          <cell r="AQ1909" t="str">
            <v>PDTMC_055078-2501</v>
          </cell>
        </row>
        <row r="1910">
          <cell r="V1910">
            <v>45999</v>
          </cell>
          <cell r="W1910" t="str">
            <v>8355-25</v>
          </cell>
          <cell r="Y1910"/>
          <cell r="AC1910"/>
          <cell r="AQ1910" t="str">
            <v>COMPES_14725-210</v>
          </cell>
        </row>
        <row r="1911">
          <cell r="V1911">
            <v>45999</v>
          </cell>
          <cell r="W1911" t="str">
            <v>8356-25</v>
          </cell>
          <cell r="Y1911"/>
          <cell r="AC1911"/>
          <cell r="AQ1911" t="str">
            <v>PHOENIX _06134-405 IN MN</v>
          </cell>
        </row>
        <row r="1912">
          <cell r="V1912">
            <v>45999</v>
          </cell>
          <cell r="W1912" t="str">
            <v>8357-25</v>
          </cell>
          <cell r="Y1912"/>
          <cell r="AC1912"/>
          <cell r="AQ1912" t="str">
            <v>PDTMC_10744-410</v>
          </cell>
        </row>
        <row r="1913">
          <cell r="V1913">
            <v>45999</v>
          </cell>
          <cell r="W1913" t="str">
            <v>8357-25</v>
          </cell>
          <cell r="Y1913"/>
          <cell r="AC1913"/>
          <cell r="AQ1913" t="str">
            <v>PDTMC_13212-410</v>
          </cell>
        </row>
        <row r="1914">
          <cell r="V1914">
            <v>45999</v>
          </cell>
          <cell r="W1914" t="str">
            <v>8357-25</v>
          </cell>
          <cell r="Y1914"/>
          <cell r="AC1914"/>
          <cell r="AQ1914" t="str">
            <v>PDTMC_13212-408 DP</v>
          </cell>
        </row>
        <row r="1915">
          <cell r="V1915">
            <v>45999</v>
          </cell>
          <cell r="W1915" t="str">
            <v>8358-25</v>
          </cell>
          <cell r="Y1915"/>
          <cell r="AC1915"/>
          <cell r="AQ1915" t="str">
            <v>PHME_01012-403</v>
          </cell>
        </row>
        <row r="1916">
          <cell r="V1916">
            <v>45999</v>
          </cell>
          <cell r="W1916" t="str">
            <v>8358-25</v>
          </cell>
          <cell r="Y1916"/>
          <cell r="AC1916"/>
          <cell r="AQ1916" t="str">
            <v>PHME_01023-504</v>
          </cell>
        </row>
        <row r="1917">
          <cell r="V1917">
            <v>45999</v>
          </cell>
          <cell r="W1917" t="str">
            <v>8358-25</v>
          </cell>
          <cell r="Y1917"/>
          <cell r="AC1917"/>
          <cell r="AQ1917" t="str">
            <v>PHME_13938-224</v>
          </cell>
        </row>
        <row r="1918">
          <cell r="V1918">
            <v>45999</v>
          </cell>
          <cell r="W1918" t="str">
            <v>8358-25</v>
          </cell>
          <cell r="Y1918"/>
          <cell r="AC1918"/>
          <cell r="AQ1918" t="str">
            <v>PHME_14724-207</v>
          </cell>
        </row>
        <row r="1919">
          <cell r="V1919">
            <v>45999</v>
          </cell>
          <cell r="W1919" t="str">
            <v>8358-25</v>
          </cell>
          <cell r="Y1919"/>
          <cell r="AC1919"/>
          <cell r="AQ1919" t="str">
            <v>PHME_15927-410</v>
          </cell>
        </row>
        <row r="1920">
          <cell r="V1920">
            <v>45999</v>
          </cell>
          <cell r="W1920" t="str">
            <v>8358-25</v>
          </cell>
          <cell r="Y1920"/>
          <cell r="AC1920"/>
          <cell r="AQ1920" t="str">
            <v>PHME_28314-602 DP</v>
          </cell>
        </row>
        <row r="1921">
          <cell r="V1921">
            <v>46000</v>
          </cell>
          <cell r="W1921" t="str">
            <v>8359-25</v>
          </cell>
          <cell r="Y1921"/>
          <cell r="AC1921"/>
          <cell r="AQ1921" t="str">
            <v>PHME_32005-401</v>
          </cell>
        </row>
        <row r="1922">
          <cell r="V1922">
            <v>46000</v>
          </cell>
          <cell r="W1922" t="str">
            <v>8359-25</v>
          </cell>
          <cell r="Y1922"/>
          <cell r="AC1922"/>
          <cell r="AQ1922" t="str">
            <v>PHME_14860-207</v>
          </cell>
        </row>
      </sheetData>
      <sheetData sheetId="1"/>
      <sheetData sheetId="2"/>
      <sheetData sheetId="3"/>
      <sheetData sheetId="4"/>
      <sheetData sheetId="5"/>
      <sheetData sheetId="6"/>
      <sheetData sheetId="7"/>
      <sheetData sheetId="8"/>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orking_view" id="{42E75C19-0DCE-4837-99F7-EA525F83B6A8}">
    <nsvFilter filterId="{F1763FB6-026D-481D-8ACF-A62C17FAADAD}" ref="A2:AJ1822" tableId="1">
      <columnFilter colId="2" id="{09F6CD60-D651-411E-B686-6662B5DF6F25}">
        <filter colId="2">
          <x:filters>
            <x:filter val="30379-201"/>
            <x:filter val="30379-201 M"/>
            <x:filter val="30379-501"/>
          </x:filters>
        </filter>
      </columnFilter>
      <sortRules>
        <sortRule colId="0" id="{6A259BD0-33F5-470E-AE61-BC4D579BF5EA}">
          <sortCondition ref="A2:A1822"/>
        </sortRule>
      </sortRules>
    </nsvFilter>
  </namedSheetView>
</namedSheetViews>
</file>

<file path=xl/persons/person.xml><?xml version="1.0" encoding="utf-8"?>
<personList xmlns="http://schemas.microsoft.com/office/spreadsheetml/2018/threadedcomments" xmlns:x="http://schemas.openxmlformats.org/spreadsheetml/2006/main">
  <person displayName="Mohamed Sabry Labdeen" id="{E80322FF-E795-40AD-8887-8CE15188FB61}" userId="S::sabry@gulfex.com::fa72ea47-bd29-4310-91bc-7a0dcdbe0382" providerId="AD"/>
  <person displayName="Vaibhav Biranje" id="{CE2141EE-308B-417A-BDA2-9ADC1CACCDBD}" userId="S::vbiranje@gulfex.com::95bde357-08f0-45d6-98d3-0044cba4a90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eesh" refreshedDate="45979.378971064813" createdVersion="8" refreshedVersion="8" minRefreshableVersion="3" recordCount="34" xr:uid="{43EF38E9-4D0B-4A61-931A-1A7169271FA9}">
  <cacheSource type="worksheet">
    <worksheetSource ref="A1:P35" sheet="Quality Discrepancy 2025"/>
  </cacheSource>
  <cacheFields count="16">
    <cacheField name="QD NO" numFmtId="0">
      <sharedItems/>
    </cacheField>
    <cacheField name="Die no " numFmtId="0">
      <sharedItems count="34">
        <s v="29718-202"/>
        <s v="30147-501"/>
        <s v="27439-602"/>
        <s v="30143-401"/>
        <s v="019484-2503"/>
        <s v="06089-505"/>
        <s v="29930-401"/>
        <s v="014861-3502"/>
        <s v="29826-204"/>
        <s v="29826-203"/>
        <s v="19806-201"/>
        <s v="19479-513"/>
        <s v="28117-426"/>
        <s v="27563-402"/>
        <s v="29145-403"/>
        <s v="14504-503"/>
        <s v="29805-601"/>
        <s v="27602-502"/>
        <s v="29780-517"/>
        <s v="05225-606"/>
        <s v="29504-503"/>
        <s v="30220-201"/>
        <s v="30221-501"/>
        <s v="90324-409"/>
        <s v="30198-601"/>
        <s v="14672-213"/>
        <s v="14674-515"/>
        <s v="30217-3501"/>
        <s v="28117-431"/>
        <s v="26200-607"/>
        <s v="14504-504"/>
        <s v="05416-601"/>
        <s v="030286-3501"/>
        <s v="Ins-23396"/>
      </sharedItems>
    </cacheField>
    <cacheField name="Die corrector" numFmtId="0">
      <sharedItems containsBlank="1"/>
    </cacheField>
    <cacheField name="Date" numFmtId="0">
      <sharedItems containsSemiMixedTypes="0" containsNonDate="0" containsDate="1" containsString="0" minDate="2025-01-02T00:00:00" maxDate="2025-05-18T00:00:00"/>
    </cacheField>
    <cacheField name="Purchase to Supplier" numFmtId="0">
      <sharedItems containsNonDate="0" containsDate="1" containsString="0" containsBlank="1" minDate="2025-01-04T00:00:00" maxDate="2025-05-20T00:00:00"/>
    </cacheField>
    <cacheField name="Delay" numFmtId="0">
      <sharedItems containsString="0" containsBlank="1" containsNumber="1" containsInteger="1" minValue="-14" maxValue="54"/>
    </cacheField>
    <cacheField name="Plant " numFmtId="0">
      <sharedItems/>
    </cacheField>
    <cacheField name="Ekstek" numFmtId="0">
      <sharedItems/>
    </cacheField>
    <cacheField name="Corrector" numFmtId="0">
      <sharedItems containsBlank="1"/>
    </cacheField>
    <cacheField name="Quality Issue" numFmtId="0">
      <sharedItems containsBlank="1" count="37" longText="1">
        <s v="Die not as per approved design"/>
        <s v="Profile shape not ok"/>
        <s v="we noticed wire cutting marks on the die plate. As discussed with PDTMC Team , we were informed that an FOC die plate was sent 28/12/2024. (We proceeded with the third trial using the old mandrel with the new FOC die plate, but unfortunately, we observed shearing on the shutoff area, foc die plate required"/>
        <s v="Profile shape and dimension  not ok. Quality desicrepancy raised for FOC Die Set. Foc die received on 12/04/2025.  again QD is reopen due to Diesize Issue. QD sent again on 19/05/2025. "/>
        <s v="Die not as per approved design. Correction feedback must be given to by GEX-2 . Will be sent today  19/06/2025. (AHOD)"/>
        <s v="Die broken "/>
        <s v="Mandrel deflection and Rib crack"/>
        <s v="mandrel deflected Foc Mandrel Requested"/>
        <s v="unbalance flow. Foc Die (full set) requested"/>
        <s v="unbalance flow. Supplier To collaborate in correction"/>
        <s v="Pushing and unbalance flow. Supplier To collaborate in correction. Wasantha took a trial and ok"/>
        <s v="not good shape flow defect. Requested for full set foc die"/>
        <s v="Broken, requested for Foc Full set die"/>
        <s v="Flow defect Foc Die Full set "/>
        <s v="Mandrel dished Foc Mandrel requested"/>
        <s v="incomplete die was delivered -for iformation and nessesary action,"/>
        <s v="bearing flaked out foc die plate (Please Checke QD-2025-46) wrong qd sent to wrong supplier by mistake"/>
        <s v="die broken at first trial . Foc die  requested "/>
        <s v="bearing sourness chock and relief"/>
        <s v="manufacturing defect sent die back to pdtmc came backe 19/03/2025 "/>
        <s v="die broken during first trial.  Waiting for FOC"/>
        <s v="even after 3 trials, shape is not able to achieve, involving supplier for correction "/>
        <s v="Die broken on first production foc dieplate"/>
        <s v="request to collaborate with correction suggestion with  1 or 2 additional trials .. Please find the QD of 2025-26-1-Qulaity descrepancy-14672-213 "/>
        <s v="deflected during first trial. Shoking hours lessthen 4 hours and oven  Die temprature is 425 only. Do not send this QD to suppliey-HOD"/>
        <s v=" mandrel deflected  foc die set requested"/>
        <s v="mandrel deflected of input of 4575 kg. demanding for FOC. Qd sent to Gulfex purchase 19/05/2025."/>
        <s v="Slot pins are missing and design hard copy was not received along with die. QD sent to Gex Purchase 19/085/2025. for information and necessary action, if the die not perform we will go to supplier again."/>
        <s v="Hard copy of the designs are not receiving along with Dies. We constantly facing this issue, 14504-504, 14672-214,17025-203 and 19480-521, we received these dies on 17/05/2025  without hard copy of the Die design. We are facing difficulties to do our process."/>
        <s v="mandrel deshed morethen 2 mm, ask for FOC die and due to urgency we have welded the mandrel and send for production."/>
        <m/>
        <s v="The QD was sent to Gulfex Purchase on 19/05/2025. Upon inspection, no lifting hole was found on the insert. Therefore, we sent it to a local supplier to have the lifting hole made._x000a_The cost for this modification is to be borne by the supplier, Ekstek."/>
        <s v="Pushing and unbalance flow. Supplier To collaborate in correction" u="1"/>
        <s v="bearing flaked out foc die plate (Please Checke QD-2025-46)" u="1"/>
        <s v="request to collaborate with correction suggestion with  1 or 2 additional trials ." u="1"/>
        <s v="we noticed wire cutting marks on the die plate. As discussed with PDTMC Team , we were informed that an FOC die plate was sent. (We proceeded with the third trial using the old mandrel with the new FOC die plate, but unfortunately, we observed shearing on the shutoff area, foc die plate required" u="1"/>
        <s v="bearing flaked out foc die plate" u="1"/>
      </sharedItems>
    </cacheField>
    <cacheField name="Status " numFmtId="0">
      <sharedItems count="4">
        <s v="Completed"/>
        <s v="OPEN"/>
        <s v="Hold "/>
        <s v="Rejected "/>
      </sharedItems>
    </cacheField>
    <cacheField name="ETA Date" numFmtId="0">
      <sharedItems containsDate="1" containsBlank="1" containsMixedTypes="1" minDate="2025-01-04T00:00:00" maxDate="2025-07-01T00:00:00"/>
    </cacheField>
    <cacheField name="Die received" numFmtId="0">
      <sharedItems containsDate="1" containsBlank="1" containsMixedTypes="1" minDate="2025-01-04T00:00:00" maxDate="2025-09-09T00:00:00"/>
    </cacheField>
    <cacheField name="Remarks " numFmtId="0">
      <sharedItems longText="1"/>
    </cacheField>
    <cacheField name="Prepared By" numFmtId="0">
      <sharedItems containsBlank="1"/>
    </cacheField>
    <cacheField name="Meeting discussion "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eesh" refreshedDate="45979.378971527774" createdVersion="8" refreshedVersion="8" minRefreshableVersion="3" recordCount="1022" xr:uid="{488AEE63-27DC-449A-B16C-F2D4DACD046F}">
  <cacheSource type="worksheet">
    <worksheetSource ref="A1:N1048576" sheet="Backup Die ORdering Request"/>
  </cacheSource>
  <cacheFields count="14">
    <cacheField name="SL NO" numFmtId="0">
      <sharedItems containsString="0" containsBlank="1" containsNumber="1" containsInteger="1" minValue="1" maxValue="1060"/>
    </cacheField>
    <cacheField name="PLANT" numFmtId="0">
      <sharedItems containsBlank="1" count="8">
        <s v="GEX-2"/>
        <s v="GEX-1"/>
        <m/>
        <s v="GEX-3" u="1"/>
        <s v="GEX-4" u="1"/>
        <s v="GEX-5" u="1"/>
        <s v="GEX-6" u="1"/>
        <s v="GEX-02" u="1"/>
      </sharedItems>
    </cacheField>
    <cacheField name="PROFILE NO" numFmtId="1">
      <sharedItems containsBlank="1" containsMixedTypes="1" containsNumber="1" containsInteger="1" minValue="1001" maxValue="120798"/>
    </cacheField>
    <cacheField name="DIE NO" numFmtId="0">
      <sharedItems containsBlank="1" containsMixedTypes="1" containsNumber="1" containsInteger="1" minValue="201" maxValue="3536"/>
    </cacheField>
    <cacheField name="CUSTOMER " numFmtId="0">
      <sharedItems containsBlank="1" containsMixedTypes="1" containsNumber="1" containsInteger="1" minValue="0" maxValue="0"/>
    </cacheField>
    <cacheField name="REQUESTED DATE" numFmtId="0">
      <sharedItems containsDate="1" containsBlank="1" containsMixedTypes="1" minDate="2025-01-03T00:00:00" maxDate="2025-11-18T00:00:00" count="165">
        <d v="2025-01-03T00:00:00"/>
        <d v="2025-01-04T00:00:00"/>
        <d v="2025-01-07T00:00:00"/>
        <d v="2025-01-08T00:00:00"/>
        <d v="2025-01-13T00:00:00"/>
        <d v="2025-01-14T00:00:00"/>
        <d v="2025-01-16T00:00:00"/>
        <d v="2025-01-17T00:00:00"/>
        <d v="2025-01-18T00:00:00"/>
        <d v="2025-01-20T00:00:00"/>
        <d v="2025-01-21T00:00:00"/>
        <d v="2025-01-24T00:00:00"/>
        <d v="2025-01-27T00:00:00"/>
        <d v="2025-01-30T00:00:00"/>
        <d v="2025-02-03T00:00:00"/>
        <d v="2025-02-06T00:00:00"/>
        <d v="2025-02-07T00:00:00"/>
        <d v="2025-02-17T00:00:00"/>
        <d v="2025-02-18T00:00:00"/>
        <d v="2025-02-19T00:00:00"/>
        <d v="2025-02-21T00:00:00"/>
        <d v="2025-02-25T00:00:00"/>
        <d v="2025-02-28T00:00:00"/>
        <d v="2025-03-03T00:00:00"/>
        <d v="2025-03-04T00:00:00"/>
        <d v="2025-03-07T00:00:00"/>
        <d v="2025-03-11T00:00:00"/>
        <d v="2025-03-14T00:00:00"/>
        <d v="2025-03-17T00:00:00"/>
        <d v="2025-03-18T00:00:00"/>
        <d v="2025-03-19T00:00:00"/>
        <d v="2025-03-20T00:00:00"/>
        <d v="2025-03-21T00:00:00"/>
        <d v="2025-03-24T00:00:00"/>
        <d v="2025-03-25T00:00:00"/>
        <d v="2025-03-26T00:00:00"/>
        <d v="2025-03-27T00:00:00"/>
        <d v="2025-04-02T00:00:00"/>
        <d v="2025-04-03T00:00:00"/>
        <d v="2025-04-04T00:00:00"/>
        <d v="2025-04-07T00:00:00"/>
        <d v="2025-04-15T00:00:00"/>
        <d v="2025-04-17T00:00:00"/>
        <d v="2025-04-22T00:00:00"/>
        <d v="2025-04-24T00:00:00"/>
        <d v="2025-04-28T00:00:00"/>
        <d v="2025-05-05T00:00:00"/>
        <d v="2025-05-06T00:00:00"/>
        <d v="2025-05-08T00:00:00"/>
        <m/>
        <d v="2025-05-09T00:00:00"/>
        <d v="2025-05-12T00:00:00"/>
        <d v="2025-05-13T00:00:00"/>
        <d v="2025-04-11T00:00:00"/>
        <d v="2025-04-12T00:00:00"/>
        <d v="2025-04-18T00:00:00"/>
        <d v="2025-04-23T00:00:00"/>
        <d v="2025-04-27T00:00:00"/>
        <d v="2025-04-29T00:00:00"/>
        <d v="2025-04-30T00:00:00"/>
        <d v="2025-05-01T00:00:00"/>
        <d v="2025-05-02T00:00:00"/>
        <d v="2025-05-14T00:00:00"/>
        <d v="2025-03-15T00:00:00"/>
        <d v="2025-05-16T00:00:00"/>
        <d v="2025-05-19T00:00:00"/>
        <d v="2025-05-20T00:00:00"/>
        <d v="2025-05-21T00:00:00"/>
        <d v="2025-05-26T00:00:00"/>
        <d v="2025-05-30T00:00:00"/>
        <d v="2025-06-03T00:00:00"/>
        <d v="2025-06-04T00:00:00"/>
        <d v="2025-06-11T00:00:00"/>
        <d v="2025-09-12T00:00:00"/>
        <d v="2025-06-13T00:00:00"/>
        <d v="2025-06-14T00:00:00"/>
        <d v="2025-06-17T00:00:00"/>
        <d v="2025-06-19T00:00:00"/>
        <d v="2025-06-20T00:00:00"/>
        <d v="2025-06-23T00:00:00"/>
        <d v="2025-06-24T00:00:00"/>
        <d v="2025-06-25T00:00:00"/>
        <d v="2025-06-26T00:00:00"/>
        <d v="2025-06-30T00:00:00"/>
        <d v="2025-07-01T00:00:00"/>
        <d v="2025-07-03T00:00:00"/>
        <d v="2025-07-04T00:00:00"/>
        <d v="2025-07-07T00:00:00"/>
        <d v="2025-07-08T00:00:00"/>
        <d v="2025-07-10T00:00:00"/>
        <d v="2025-07-11T00:00:00"/>
        <d v="2025-07-14T00:00:00"/>
        <d v="2025-07-15T00:00:00"/>
        <d v="2025-07-17T00:00:00"/>
        <d v="2025-07-18T00:00:00"/>
        <d v="2025-07-21T00:00:00"/>
        <d v="2025-07-22T00:00:00"/>
        <d v="2025-07-23T00:00:00"/>
        <d v="2025-07-25T00:00:00"/>
        <d v="2025-07-28T00:00:00"/>
        <d v="2025-07-30T00:00:00"/>
        <d v="2025-08-01T00:00:00"/>
        <d v="2025-08-06T00:00:00"/>
        <d v="2025-08-11T00:00:00"/>
        <d v="2025-08-12T00:00:00"/>
        <d v="2025-08-14T00:00:00"/>
        <d v="2025-08-15T00:00:00"/>
        <d v="2025-08-18T00:00:00"/>
        <d v="2025-08-21T00:00:00"/>
        <d v="2025-08-22T00:00:00"/>
        <d v="2025-08-23T00:00:00"/>
        <d v="2025-08-25T00:00:00"/>
        <d v="2025-08-28T00:00:00"/>
        <d v="2025-08-29T00:00:00"/>
        <s v="03/09/0225"/>
        <d v="2025-09-04T00:00:00"/>
        <d v="2025-09-08T00:00:00"/>
        <d v="2025-09-10T00:00:00"/>
        <d v="2025-09-13T00:00:00"/>
        <d v="2025-09-15T00:00:00"/>
        <d v="2025-09-16T00:00:00"/>
        <d v="2025-09-18T00:00:00"/>
        <d v="2025-09-19T00:00:00"/>
        <d v="2025-09-22T00:00:00"/>
        <d v="2025-09-23T00:00:00"/>
        <d v="2025-09-24T00:00:00"/>
        <s v="25/09/2025"/>
        <d v="2025-09-26T00:00:00"/>
        <d v="2025-09-30T00:00:00"/>
        <d v="2025-10-01T00:00:00"/>
        <d v="2025-10-03T00:00:00"/>
        <d v="2025-10-06T00:00:00"/>
        <d v="2025-10-09T00:00:00"/>
        <d v="2025-10-10T00:00:00"/>
        <d v="2025-10-13T00:00:00"/>
        <d v="2025-10-14T00:00:00"/>
        <d v="2025-10-15T00:00:00"/>
        <d v="2025-10-16T00:00:00"/>
        <d v="2025-10-17T00:00:00"/>
        <d v="2025-10-19T00:00:00"/>
        <d v="2025-10-21T00:00:00"/>
        <d v="2025-10-22T00:00:00"/>
        <d v="2025-10-23T00:00:00"/>
        <d v="2025-10-24T00:00:00"/>
        <d v="2025-10-27T00:00:00"/>
        <d v="2025-10-28T00:00:00"/>
        <d v="2025-10-29T00:00:00"/>
        <d v="2025-10-30T00:00:00"/>
        <d v="2025-10-31T00:00:00"/>
        <d v="2025-11-03T00:00:00"/>
        <d v="2025-11-05T00:00:00"/>
        <d v="2025-11-06T00:00:00"/>
        <d v="2025-11-07T00:00:00"/>
        <d v="2025-11-08T00:00:00"/>
        <d v="2025-11-10T00:00:00"/>
        <d v="2025-11-11T00:00:00"/>
        <d v="2025-11-12T00:00:00"/>
        <d v="2025-11-13T00:00:00"/>
        <d v="2025-11-16T00:00:00"/>
        <d v="2025-11-17T00:00:00"/>
        <s v="03/09/0226" u="1"/>
        <s v="03/09/0227" u="1"/>
        <s v="03/09/0228" u="1"/>
        <s v="03/09/0229" u="1"/>
        <d v="2025-08-04T00:00:00" u="1"/>
      </sharedItems>
    </cacheField>
    <cacheField name="Die available " numFmtId="0">
      <sharedItems containsDate="1" containsString="0" containsBlank="1" containsMixedTypes="1" minDate="1899-12-31T04:01:03" maxDate="2025-10-07T00:00:00"/>
    </cacheField>
    <cacheField name="Drawing Requested" numFmtId="0">
      <sharedItems containsDate="1" containsBlank="1" containsMixedTypes="1" minDate="1899-12-30T00:00:00" maxDate="2025-09-20T00:00:00"/>
    </cacheField>
    <cacheField name="ORDERED DATE" numFmtId="0">
      <sharedItems containsDate="1" containsBlank="1" containsMixedTypes="1" minDate="2025-04-12T00:00:00" maxDate="2025-11-14T00:00:00"/>
    </cacheField>
    <cacheField name="STATUS" numFmtId="0">
      <sharedItems containsBlank="1" count="5">
        <s v="PENDING"/>
        <s v="COMPLETED"/>
        <s v="NOT REQUIRED"/>
        <s v="HOLD"/>
        <m/>
      </sharedItems>
    </cacheField>
    <cacheField name="Reason " numFmtId="0">
      <sharedItems containsBlank="1"/>
    </cacheField>
    <cacheField name="Order Received (last One Year)" numFmtId="0">
      <sharedItems containsBlank="1" containsMixedTypes="1" containsNumber="1" containsInteger="1" minValue="821" maxValue="439481"/>
    </cacheField>
    <cacheField name="Remarks" numFmtId="0">
      <sharedItems containsBlank="1"/>
    </cacheField>
    <cacheField name="clm_support"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eesh" refreshedDate="45979.378972685183" createdVersion="8" refreshedVersion="8" minRefreshableVersion="3" recordCount="1706" xr:uid="{5D3E5175-782C-4285-B26D-248FCB4010D7}">
  <cacheSource type="worksheet">
    <worksheetSource ref="A2:AJ1048576" sheet="Die Ordering"/>
  </cacheSource>
  <cacheFields count="38">
    <cacheField name="Plant" numFmtId="0">
      <sharedItems containsBlank="1"/>
    </cacheField>
    <cacheField name="Order No" numFmtId="0">
      <sharedItems containsBlank="1"/>
    </cacheField>
    <cacheField name="DIE NO" numFmtId="0">
      <sharedItems containsBlank="1"/>
    </cacheField>
    <cacheField name="TYPE" numFmtId="0">
      <sharedItems containsBlank="1"/>
    </cacheField>
    <cacheField name="Die Size" numFmtId="0">
      <sharedItems containsBlank="1"/>
    </cacheField>
    <cacheField name="Die Requested Date" numFmtId="0">
      <sharedItems containsNonDate="0" containsDate="1" containsString="0" containsBlank="1" minDate="2025-01-03T00:00:00" maxDate="2025-11-17T00:00:00" count="186">
        <d v="2025-01-03T00:00:00"/>
        <d v="2025-01-06T00:00:00"/>
        <d v="2025-01-09T00:00:00"/>
        <d v="2025-01-10T00:00:00"/>
        <d v="2025-01-13T00:00:00"/>
        <d v="2025-01-14T00:00:00"/>
        <d v="2025-01-15T00:00:00"/>
        <d v="2025-01-16T00:00:00"/>
        <d v="2025-01-17T00:00:00"/>
        <d v="2025-01-18T00:00:00"/>
        <d v="2025-01-18T00:28:48"/>
        <d v="2025-01-20T00:00:00"/>
        <d v="2025-01-21T00:00:00"/>
        <d v="2025-01-23T00:00:00"/>
        <d v="2025-01-24T00:00:00"/>
        <d v="2025-01-27T00:00:00"/>
        <d v="2025-01-28T00:00:00"/>
        <d v="2025-01-29T00:00:00"/>
        <d v="2025-01-30T00:00:00"/>
        <d v="2025-01-31T00:00:00"/>
        <d v="2025-02-03T00:00:00"/>
        <d v="2025-02-04T00:00:00"/>
        <d v="2025-02-06T00:00:00"/>
        <d v="2025-02-10T00:00:00"/>
        <d v="2025-02-11T00:00:00"/>
        <d v="2025-02-12T00:00:00"/>
        <d v="2025-02-13T00:00:00"/>
        <d v="2025-02-15T00:00:00"/>
        <d v="2025-02-18T00:00:00"/>
        <d v="2025-02-19T00:00:00"/>
        <d v="2025-02-23T00:00:00"/>
        <d v="2025-02-25T00:00:00"/>
        <d v="2025-02-27T00:00:00"/>
        <d v="2025-02-28T00:00:00"/>
        <d v="2025-03-03T00:00:00"/>
        <d v="2025-03-05T00:00:00"/>
        <d v="2025-03-06T00:00:00"/>
        <d v="2025-03-10T00:00:00"/>
        <d v="2025-03-11T00:00:00"/>
        <d v="2025-03-12T00:00:00"/>
        <d v="2025-03-13T00:00:00"/>
        <d v="2025-03-14T00:00:00"/>
        <d v="2025-03-15T00:00:00"/>
        <d v="2025-03-20T00:00:00"/>
        <d v="2025-03-21T00:00:00"/>
        <d v="2025-03-23T00:00:00"/>
        <d v="2025-03-24T00:00:00"/>
        <d v="2025-03-25T00:00:00"/>
        <d v="2025-03-27T00:00:00"/>
        <d v="2025-03-28T00:00:00"/>
        <d v="2025-04-02T00:00:00"/>
        <d v="2025-04-03T00:00:00"/>
        <d v="2025-04-04T00:00:00"/>
        <d v="2025-04-07T00:00:00"/>
        <d v="2025-04-08T00:00:00"/>
        <d v="2025-04-10T00:00:00"/>
        <d v="2025-04-11T00:00:00"/>
        <d v="2025-04-13T00:00:00"/>
        <d v="2025-04-15T00:00:00"/>
        <d v="2025-04-17T00:00:00"/>
        <d v="2025-04-18T00:00:00"/>
        <d v="2025-04-21T00:00:00"/>
        <d v="2025-04-22T00:00:00"/>
        <d v="2025-04-23T00:00:00"/>
        <d v="2025-04-24T00:00:00"/>
        <d v="2025-04-25T00:00:00"/>
        <d v="2025-04-29T00:00:00"/>
        <d v="2025-04-30T00:00:00"/>
        <d v="2025-05-01T00:00:00"/>
        <d v="2025-05-02T00:00:00"/>
        <d v="2025-05-03T00:00:00"/>
        <d v="2025-05-06T00:00:00"/>
        <d v="2025-05-07T00:00:00"/>
        <d v="2025-05-09T00:00:00"/>
        <d v="2025-05-13T00:00:00"/>
        <d v="2025-05-14T00:00:00"/>
        <d v="2025-05-15T00:00:00"/>
        <d v="2025-05-17T00:00:00"/>
        <d v="2025-05-19T00:00:00"/>
        <d v="2025-05-20T00:00:00"/>
        <d v="2025-05-21T00:00:00"/>
        <d v="2025-05-22T00:00:00"/>
        <d v="2025-05-23T00:00:00"/>
        <d v="2025-05-24T00:00:00"/>
        <d v="2025-05-27T00:00:00"/>
        <d v="2025-05-28T00:00:00"/>
        <d v="2025-05-30T00:00:00"/>
        <d v="2025-05-31T00:00:00"/>
        <d v="2025-06-03T00:00:00"/>
        <d v="2025-06-04T00:00:00"/>
        <d v="2025-06-09T00:00:00"/>
        <d v="2025-06-11T00:00:00"/>
        <d v="2025-06-12T00:00:00"/>
        <d v="2025-06-13T00:00:00"/>
        <d v="2025-06-18T00:00:00"/>
        <d v="2025-06-19T00:00:00"/>
        <d v="2025-06-20T00:00:00"/>
        <d v="2025-06-24T00:00:00"/>
        <d v="2025-06-26T00:00:00"/>
        <d v="2025-06-28T00:00:00"/>
        <d v="2025-07-01T00:00:00"/>
        <d v="2025-07-03T00:00:00"/>
        <d v="2025-07-04T00:00:00"/>
        <d v="2025-07-07T00:00:00"/>
        <d v="2025-07-08T00:00:00"/>
        <d v="2025-07-09T00:00:00"/>
        <d v="2025-07-10T00:00:00"/>
        <d v="2025-07-11T00:00:00"/>
        <d v="2025-07-12T00:00:00"/>
        <d v="2025-07-14T00:00:00"/>
        <d v="2025-07-15T00:00:00"/>
        <d v="2025-07-16T00:00:00"/>
        <d v="2025-07-17T00:00:00"/>
        <d v="2025-07-18T00:00:00"/>
        <d v="2025-07-22T00:00:00"/>
        <d v="2025-07-23T00:00:00"/>
        <d v="2025-07-24T00:00:00"/>
        <d v="2025-07-25T00:00:00"/>
        <d v="2025-07-26T00:00:00"/>
        <d v="2025-07-28T00:00:00"/>
        <d v="2025-07-29T00:00:00"/>
        <d v="2025-08-02T00:00:00"/>
        <d v="2025-08-04T00:00:00"/>
        <d v="2025-08-06T00:00:00"/>
        <d v="2025-08-07T00:00:00"/>
        <d v="2025-08-09T00:00:00"/>
        <d v="2025-08-11T00:00:00"/>
        <d v="2025-08-12T00:00:00"/>
        <d v="2025-08-13T00:00:00"/>
        <d v="2025-08-14T00:00:00"/>
        <d v="2025-08-15T00:00:00"/>
        <d v="2025-08-18T00:00:00"/>
        <d v="2025-08-20T00:00:00"/>
        <d v="2025-08-22T00:00:00"/>
        <d v="2025-08-23T00:00:00"/>
        <d v="2025-08-25T00:00:00"/>
        <d v="2025-08-26T00:00:00"/>
        <d v="2025-08-27T00:00:00"/>
        <d v="2025-08-28T00:00:00"/>
        <d v="2025-09-01T00:00:00"/>
        <d v="2025-09-02T00:00:00"/>
        <d v="2025-09-04T00:00:00"/>
        <d v="2025-09-08T00:00:00"/>
        <d v="2025-09-09T00:00:00"/>
        <d v="2025-09-10T00:00:00"/>
        <d v="2025-09-13T00:00:00"/>
        <d v="2025-09-15T00:00:00"/>
        <d v="2025-09-16T00:00:00"/>
        <d v="2025-09-18T00:00:00"/>
        <d v="2025-09-19T00:00:00"/>
        <d v="2025-09-22T00:00:00"/>
        <d v="2025-09-23T00:00:00"/>
        <d v="2025-09-24T00:00:00"/>
        <d v="2025-09-26T00:00:00"/>
        <d v="2025-10-01T00:00:00"/>
        <d v="2025-10-02T00:00:00"/>
        <d v="2025-10-03T00:00:00"/>
        <d v="2025-10-04T00:00:00"/>
        <d v="2025-10-07T00:00:00"/>
        <d v="2025-10-09T00:00:00"/>
        <d v="2025-10-10T00:00:00"/>
        <d v="2025-10-13T00:00:00"/>
        <d v="2025-10-14T00:00:00"/>
        <d v="2025-10-15T00:00:00"/>
        <d v="2025-10-16T00:00:00"/>
        <d v="2025-10-18T00:00:00"/>
        <d v="2025-10-21T00:00:00"/>
        <d v="2025-10-22T00:00:00"/>
        <d v="2025-10-23T00:00:00"/>
        <d v="2025-10-24T00:00:00"/>
        <d v="2025-10-27T00:00:00"/>
        <d v="2025-10-28T00:00:00"/>
        <d v="2025-10-30T00:00:00"/>
        <d v="2025-10-31T00:00:00"/>
        <d v="2025-11-01T00:00:00"/>
        <d v="2025-11-03T00:00:00"/>
        <d v="2025-11-05T00:00:00"/>
        <d v="2025-11-06T00:00:00"/>
        <d v="2025-11-07T00:00:00"/>
        <d v="2025-11-08T00:00:00"/>
        <d v="2025-11-10T00:00:00"/>
        <d v="2025-11-12T00:00:00"/>
        <d v="2025-11-13T00:00:00"/>
        <d v="2025-11-14T00:00:00"/>
        <d v="2025-11-16T00:00:00"/>
        <m/>
      </sharedItems>
      <fieldGroup par="37"/>
    </cacheField>
    <cacheField name="Ordered date" numFmtId="0">
      <sharedItems containsDate="1" containsBlank="1" containsMixedTypes="1" minDate="2024-12-24T00:00:00" maxDate="2025-11-18T00:00:00"/>
    </cacheField>
    <cacheField name="Type of shipment" numFmtId="0">
      <sharedItems containsBlank="1"/>
    </cacheField>
    <cacheField name="Mandrels per Cavity" numFmtId="0">
      <sharedItems containsBlank="1" containsMixedTypes="1" containsNumber="1" containsInteger="1" minValue="0" maxValue="16"/>
    </cacheField>
    <cacheField name="Total Mandrels" numFmtId="0">
      <sharedItems containsBlank="1" containsMixedTypes="1" containsNumber="1" containsInteger="1" minValue="0" maxValue="16"/>
    </cacheField>
    <cacheField name="Design Received Date" numFmtId="0">
      <sharedItems containsDate="1" containsBlank="1" containsMixedTypes="1" minDate="2025-01-03T00:00:00" maxDate="2026-08-26T00:00:00"/>
    </cacheField>
    <cacheField name="Design Approved Date" numFmtId="0">
      <sharedItems containsDate="1" containsBlank="1" containsMixedTypes="1" minDate="2025-01-03T00:00:00" maxDate="2025-11-18T00:00:00"/>
    </cacheField>
    <cacheField name="Sim" numFmtId="0">
      <sharedItems containsDate="1" containsBlank="1" containsMixedTypes="1" minDate="2025-08-14T00:00:00" maxDate="2025-08-15T00:00:00"/>
    </cacheField>
    <cacheField name="Delay" numFmtId="0">
      <sharedItems containsBlank="1" containsMixedTypes="1" containsNumber="1" containsInteger="1" minValue="-364" maxValue="203"/>
    </cacheField>
    <cacheField name="PR Entry" numFmtId="0">
      <sharedItems containsDate="1" containsBlank="1" containsMixedTypes="1" minDate="2025-01-04T00:00:00" maxDate="2025-11-18T00:00:00"/>
    </cacheField>
    <cacheField name="Oracle Entry" numFmtId="0">
      <sharedItems containsDate="1" containsBlank="1" containsMixedTypes="1" minDate="2005-06-21T00:00:00" maxDate="2025-11-18T00:00:00"/>
    </cacheField>
    <cacheField name="PR Forwarded date" numFmtId="0">
      <sharedItems containsDate="1" containsBlank="1" containsMixedTypes="1" minDate="2025-01-04T00:00:00" maxDate="2025-11-18T00:00:00"/>
    </cacheField>
    <cacheField name="PR No.:" numFmtId="0">
      <sharedItems containsBlank="1" containsMixedTypes="1" containsNumber="1" containsInteger="1" minValue="112500030" maxValue="1300001130"/>
    </cacheField>
    <cacheField name="Supplier" numFmtId="0">
      <sharedItems containsBlank="1"/>
    </cacheField>
    <cacheField name="Design saved to EMS FOLDER" numFmtId="0">
      <sharedItems containsDate="1" containsBlank="1" containsMixedTypes="1" minDate="2002-05-10T00:00:00" maxDate="2025-11-18T00:00:00"/>
    </cacheField>
    <cacheField name="Customer of new profile" numFmtId="0">
      <sharedItems containsBlank="1" count="86">
        <m/>
        <s v="APT"/>
        <s v="M A N S WOODSTOCK GENERAL TRADING L.L.C"/>
        <s v="Alqusair"/>
        <s v="Insulux Metal"/>
        <s v="Dural System"/>
        <s v="VERTIV GULF LLC OPC"/>
        <s v="New Broadway(For gulfex)"/>
        <s v="NORTH SCAFFOLDINGS LLC"/>
        <s v="Waagner Biro Gulf L.L.C"/>
        <s v="Coverand play"/>
        <s v="Cover and play"/>
        <s v="old wrong-1300001104"/>
        <s v="Arco Turnkey Solutions Contracting LLC"/>
        <s v="Solarshade Metal Industries LLC"/>
        <s v="GEZE middle east"/>
        <s v="A Metal"/>
        <s v="Alumex "/>
        <s v="Arco"/>
        <s v="New Broadway Building Materials"/>
        <s v="AL BADDAD"/>
        <s v="Ennova"/>
        <s v="Fenergic"/>
        <s v="Gulfex"/>
        <s v="Decent"/>
        <s v="Al saho"/>
        <s v="Extraco/ Gulfex scaffolding new profile"/>
        <s v="Siraj Int. alum"/>
        <s v="Gulf Extrusions (Minimal system)"/>
        <s v="Importa"/>
        <s v="c"/>
        <s v="Eco Pergola"/>
        <s v="AG FACADES L.L.C"/>
        <s v="Schuco"/>
        <s v="Technical glass"/>
        <s v="ARM Metal"/>
        <s v="Inventure"/>
        <s v="VERTIV "/>
        <s v="L&amp;T"/>
        <s v="Kee Safety LLC"/>
        <s v="Alumil"/>
        <s v="Smart Dimensions"/>
        <s v="Dormakaba"/>
        <s v="Alumaco"/>
        <s v="Gulf extrusions ( Minimal system)"/>
        <s v="Glass wall"/>
        <s v="Smart dimensions partitions"/>
        <s v="Alico"/>
        <s v="GEZE GULF "/>
        <s v="INSULUX Metal "/>
        <s v="Vertive"/>
        <s v="AL Shafar"/>
        <s v="Festo"/>
        <s v="KHK SCAFFOLDING"/>
        <s v="Flynn"/>
        <s v="ALFARES INTERNATIONAL"/>
        <s v="EAE"/>
        <s v="GUTMANN"/>
        <s v="Kaprel"/>
        <s v="Leminar"/>
        <s v="Durall"/>
        <s v="Ghaf tree"/>
        <s v="Ixsa Trading"/>
        <s v="WAAGNER"/>
        <s v="INSULUX "/>
        <s v="A2 Events Company FZE"/>
        <s v="ALFARIS "/>
        <s v="Siraj Int."/>
        <s v="Advanced Innovative"/>
        <s v="Open aire"/>
        <s v="Al Bayan"/>
        <s v="Al Barary"/>
        <s v="Atlantic Pacific Equipment LLC (AT-PAC)"/>
        <s v="CORP Trading DMCC"/>
        <s v="Al Barary Aluminium &amp; Glass L.L.C."/>
        <s v="Malamel "/>
        <s v="VERALCO"/>
        <s v="Sobha construction"/>
        <s v="Hueck "/>
        <s v="Continual  Facade"/>
        <s v="Emirates Global"/>
        <s v="Redcom Contruction"/>
        <s v="Blackline"/>
        <s v="Dewmark"/>
        <s v="coastal trading"/>
        <s v="Madar Aluminium"/>
      </sharedItems>
    </cacheField>
    <cacheField name="Remarks" numFmtId="0">
      <sharedItems containsBlank="1" longText="1"/>
    </cacheField>
    <cacheField name="STATUS" numFmtId="0">
      <sharedItems containsBlank="1"/>
    </cacheField>
    <cacheField name="OVERALL DELAY" numFmtId="0">
      <sharedItems containsBlank="1" containsMixedTypes="1" containsNumber="1" minValue="-20" maxValue="80"/>
    </cacheField>
    <cacheField name="Design Enhancement" numFmtId="0">
      <sharedItems containsBlank="1"/>
    </cacheField>
    <cacheField name="QD Status " numFmtId="0">
      <sharedItems containsBlank="1"/>
    </cacheField>
    <cacheField name="Finish" numFmtId="0">
      <sharedItems containsBlank="1"/>
    </cacheField>
    <cacheField name="PO" numFmtId="0">
      <sharedItems containsBlank="1" containsMixedTypes="1" containsNumber="1" containsInteger="1" minValue="0" maxValue="242503151"/>
    </cacheField>
    <cacheField name="ETA" numFmtId="165">
      <sharedItems containsDate="1" containsBlank="1" containsMixedTypes="1" minDate="1899-12-30T00:00:00" maxDate="2025-11-14T00:00:00"/>
    </cacheField>
    <cacheField name="Die received" numFmtId="0">
      <sharedItems containsNonDate="0" containsString="0" containsBlank="1"/>
    </cacheField>
    <cacheField name="Design enhancements" numFmtId="0">
      <sharedItems containsBlank="1"/>
    </cacheField>
    <cacheField name="month" numFmtId="0">
      <sharedItems containsBlank="1"/>
    </cacheField>
    <cacheField name="clm_spoort" numFmtId="0">
      <sharedItems containsBlank="1"/>
    </cacheField>
    <cacheField name="Die size changes" numFmtId="0">
      <sharedItems containsBlank="1"/>
    </cacheField>
    <cacheField name="design changes" numFmtId="0">
      <sharedItems containsBlank="1"/>
    </cacheField>
    <cacheField name="Column1" numFmtId="0">
      <sharedItems containsBlank="1"/>
    </cacheField>
    <cacheField name="Days (Die Requested Date)" numFmtId="0" databaseField="0">
      <fieldGroup base="5">
        <rangePr groupBy="days" startDate="2025-01-03T00:00:00" endDate="2025-11-17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7/2025"/>
        </groupItems>
      </fieldGroup>
    </cacheField>
    <cacheField name="Months (Die Requested Date)" numFmtId="0" databaseField="0">
      <fieldGroup base="5">
        <rangePr groupBy="months" startDate="2025-01-03T00:00:00" endDate="2025-11-17T00:00:00"/>
        <groupItems count="14">
          <s v="&lt;1/3/2025"/>
          <s v="Jan"/>
          <s v="Feb"/>
          <s v="Mar"/>
          <s v="Apr"/>
          <s v="May"/>
          <s v="Jun"/>
          <s v="Jul"/>
          <s v="Aug"/>
          <s v="Sep"/>
          <s v="Oct"/>
          <s v="Nov"/>
          <s v="Dec"/>
          <s v="&gt;11/17/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Yadav" refreshedDate="46004.457780439814" createdVersion="8" refreshedVersion="8" minRefreshableVersion="3" recordCount="1820" xr:uid="{B643C4D6-571D-4BBA-93D8-3C46EA65BAE9}">
  <cacheSource type="worksheet">
    <worksheetSource name="tbl_die_ordering"/>
  </cacheSource>
  <cacheFields count="36">
    <cacheField name="Plant" numFmtId="0">
      <sharedItems containsBlank="1" count="8">
        <s v="GEX 1"/>
        <s v="GEX 2"/>
        <m u="1"/>
        <s v="GEX-1" u="1"/>
        <s v="GEX1" u="1"/>
        <s v="GEX-2" u="1"/>
        <s v="GEX 3" u="1"/>
        <s v="" u="1"/>
      </sharedItems>
    </cacheField>
    <cacheField name="Order No" numFmtId="165">
      <sharedItems/>
    </cacheField>
    <cacheField name="DIE NO" numFmtId="0">
      <sharedItems containsBlank="1" count="1841">
        <s v="INS-25033"/>
        <s v="01001-402"/>
        <s v="14940-509"/>
        <s v="27562-502"/>
        <s v="27660-202"/>
        <s v="BOL-6-2-B"/>
        <s v="10485-501"/>
        <s v="13640-506"/>
        <s v="14853-204"/>
        <s v="19105-403"/>
        <s v="28424-202"/>
        <s v="12726-503"/>
        <s v="05203-201"/>
        <s v="12441-406"/>
        <s v="14856-203"/>
        <s v="14857-203"/>
        <s v="051137-2501"/>
        <s v="051138-3501"/>
        <s v="051139-2501"/>
        <s v="051140-2501"/>
        <s v="030188-2501"/>
        <s v="030189-2501"/>
        <s v="30190-601"/>
        <s v="30191-601"/>
        <s v="27789-501"/>
        <s v="30195-501"/>
        <s v="30192-201"/>
        <s v="30196-201"/>
        <s v="30197-201"/>
        <s v="30193-601"/>
        <s v="30194-201"/>
        <s v="30199-601"/>
        <s v="09153-204"/>
        <s v="13794-621"/>
        <s v="30200-601"/>
        <s v="30201-601"/>
        <s v="30198-601"/>
        <s v="05225-605"/>
        <s v="14674-515"/>
        <s v="INS-05019"/>
        <s v="13212-601"/>
        <s v="14854-204"/>
        <s v="29979-602"/>
        <s v="13212-408"/>
        <s v="16124-210"/>
        <s v="29663-208"/>
        <s v="13794-622"/>
        <s v="23556-502"/>
        <s v="29780-515"/>
        <s v="29780-516"/>
        <s v="27596-501"/>
        <s v="16124-209"/>
        <s v="05422-601"/>
        <s v="120241-210"/>
        <s v="29779-501"/>
        <s v="24817-501"/>
        <s v="29663-601"/>
        <s v="29713-501"/>
        <s v="051118-3522"/>
        <s v="051118-3523"/>
        <s v="009153-2503"/>
        <s v="022161-3501"/>
        <s v="007122-2503"/>
        <s v="007122-2504"/>
        <s v="007208-2504"/>
        <s v="007208-2505"/>
        <s v="007108-2502"/>
        <s v="051088-2523"/>
        <s v="I-29663"/>
        <s v="005206-3506"/>
        <s v="27796-201"/>
        <s v="14622-205"/>
        <s v="005225-3501"/>
        <s v="35B3C1-005225"/>
        <s v="30203-401"/>
        <s v="30204-401"/>
        <s v="30211-401"/>
        <s v="27792-401"/>
        <s v="27794-501"/>
        <s v="INS-27794"/>
        <s v="30209-501"/>
        <s v="30210-501"/>
        <s v="INS-30210"/>
        <s v="27793-501"/>
        <s v="INS-27793"/>
        <s v="30202-401"/>
        <s v="30208-501"/>
        <s v="INS-30208"/>
        <s v="30212-201"/>
        <s v="27791-401"/>
        <s v="INS-27791"/>
        <s v="30205-501"/>
        <s v="27790-401"/>
        <s v="30206-501"/>
        <s v="INS-30206"/>
        <s v="30207-501"/>
        <s v="27795-501"/>
        <s v="15651-533"/>
        <s v="15648-240"/>
        <s v="13009-436"/>
        <s v="22194-407"/>
        <s v="030213-3501"/>
        <s v="30214-601"/>
        <s v="027797-3501"/>
        <s v="35IC1-027797"/>
        <s v="030217-3501"/>
        <s v="35IC1-030217"/>
        <s v="INS-19479"/>
        <s v="027800-2501"/>
        <s v="30215-601"/>
        <s v="INS-30215"/>
        <s v="27799-401"/>
        <s v="INS-27799"/>
        <s v="30216-601"/>
        <s v="023281-2502"/>
        <s v="029718-2501"/>
        <s v="029968-2502"/>
        <s v="051007-2505"/>
        <s v="027557-2501"/>
        <s v="029719-2501"/>
        <s v="07122-602"/>
        <s v="07122-506"/>
        <s v="07122-507"/>
        <s v="07214-501"/>
        <s v="27596-502"/>
        <s v="06166-404"/>
        <s v="29566-607"/>
        <s v="29780-517"/>
        <s v="29780-518"/>
        <s v="06175-403"/>
        <s v="09153-506"/>
        <s v="28314-603"/>
        <s v="29778-502"/>
        <s v="13940-265"/>
        <s v="005074-2505"/>
        <s v="027798-2501"/>
        <s v="25IC2-027798"/>
        <s v="027801-2501"/>
        <s v="25IC1-027801"/>
        <s v="05225-606"/>
        <s v="007208-2507"/>
        <s v="007208-2506"/>
        <s v="030113-3503"/>
        <s v="030113-3504"/>
        <s v="07215-601"/>
        <s v="14860-208"/>
        <s v="07208-502"/>
        <s v="07208-503"/>
        <s v="25RG4"/>
        <s v="35RG4"/>
        <s v="35RG8"/>
        <s v="27804-201"/>
        <s v="27805-401"/>
        <s v="27807-401"/>
        <s v="30220-201"/>
        <s v="30221-501"/>
        <s v="30228-401"/>
        <s v="30229-401"/>
        <s v="30236-401"/>
        <s v="030222-3501"/>
        <s v="030223-2501"/>
        <s v="030224-2501"/>
        <s v="030225-2501"/>
        <s v="030232-2501"/>
        <s v="030233-2501"/>
        <s v="030238-2501"/>
        <s v="030240-2501"/>
        <s v="030242-2501"/>
        <s v="030244-2501"/>
        <s v="030245-2501"/>
        <s v="030246-2501"/>
        <s v="030248-2501"/>
        <s v="030226-2501"/>
        <s v="030227-2501"/>
        <s v="27811-401"/>
        <s v="27827-401"/>
        <s v="30230-401"/>
        <s v="30231-401"/>
        <s v="27802-501"/>
        <s v="27803-401"/>
        <s v="27806-501"/>
        <s v="030235-2501"/>
        <s v="030237-2501"/>
        <s v="030239-2501"/>
        <s v="030234-2501"/>
        <s v="030243-2501"/>
        <s v="030241-2501"/>
        <s v="030247-2501"/>
        <s v="27810-401"/>
        <s v="27828-401"/>
        <s v="27829-401"/>
        <s v="30253-401"/>
        <s v="30255-501"/>
        <s v="30256-501"/>
        <s v="30259-501"/>
        <s v="30261-401"/>
        <s v="27830-401"/>
        <s v="30249-501"/>
        <s v="027812-2501"/>
        <s v="027814-2501"/>
        <s v="027816-2501"/>
        <s v="027817-2501"/>
        <s v="027826-2501"/>
        <s v="027809-2501"/>
        <s v="027813-2501"/>
        <s v="027815-2501"/>
        <s v="30218-401"/>
        <s v="30250-501"/>
        <s v="30252-401"/>
        <s v="30219-501"/>
        <s v="30251-501"/>
        <s v="30254-401"/>
        <s v="30257-501"/>
        <s v="30258-501"/>
        <s v="30260-501"/>
        <s v="07208-501 Feeder"/>
        <s v="007216-3501"/>
        <s v="027825-2501"/>
        <s v="051141-2501"/>
        <s v="027818-2501"/>
        <s v="027808-2501"/>
        <s v="027820-2501"/>
        <s v="027821-2501"/>
        <s v="027824-2501"/>
        <s v="027823-2501"/>
        <s v="027822-2501"/>
        <s v="027819-2501"/>
        <s v="120529-3501 Backer"/>
        <s v="17402-203"/>
        <s v="051117-3511"/>
        <s v="051117-3512"/>
        <s v="30262-401"/>
        <s v="30263-501"/>
        <s v="051142-3501"/>
        <s v="13212-233"/>
        <s v="28238-605 Die Plate"/>
        <s v="28364-402"/>
        <s v="27602-502"/>
        <s v="28836-512"/>
        <s v="29903-602"/>
        <s v="29777-602"/>
        <s v="29504-503"/>
        <s v="14375-402"/>
        <s v="26200-607"/>
        <s v="04004-501"/>
        <s v="27759-402"/>
        <s v="07122-508"/>
        <s v="29826-206"/>
        <s v="12265-502"/>
        <s v="29223-403"/>
        <s v="14806-206"/>
        <s v="29067-202"/>
        <s v="29223-202"/>
        <s v="14806-207"/>
        <s v="014716-3509"/>
        <s v="014716-3510"/>
        <s v="30266-601"/>
        <s v="30264-601"/>
        <s v="30265-601"/>
        <s v="30267-601"/>
        <s v="30268-601"/>
        <s v="30269-601"/>
        <s v="051119-2503"/>
        <s v="014716-3511"/>
        <s v="014719-3505"/>
        <s v="051118-3524"/>
        <s v="Ins-30199"/>
        <s v="07122-509"/>
        <s v="35IC1-027832"/>
        <s v="027832-3501"/>
        <s v="027831-3501"/>
        <s v="35IC1-027831"/>
        <s v="051117-3513"/>
        <s v="007208-2501"/>
        <s v="051118-3525"/>
        <s v="051118-3526"/>
        <s v="13794-277"/>
        <s v="13794-278"/>
        <s v="26766-403"/>
        <s v="14806-208"/>
        <s v="21310-501"/>
        <s v="14716-227"/>
        <s v="007208-2508"/>
        <s v="27833-401"/>
        <s v="26328-204"/>
        <s v="28814-403"/>
        <s v="05206-512"/>
        <s v="28874-502"/>
        <s v="27069-204"/>
        <s v="28921-502"/>
        <s v="29726-202"/>
        <s v="29208-202"/>
        <s v="29826-207"/>
        <s v="27834-401"/>
        <s v="51118-606"/>
        <s v="29826-208"/>
        <s v="19479-514"/>
        <s v="13944-507"/>
        <s v="14675-430"/>
        <s v="14716-228"/>
        <s v="14806-209"/>
        <s v="14806-210"/>
        <s v="28117-433"/>
        <s v="12299-501"/>
        <s v="13940-266"/>
        <s v="14476-502"/>
        <s v="29718-402"/>
        <s v="26325-504"/>
        <s v="28117-503"/>
        <s v="28880-204"/>
        <s v="29804-603"/>
        <s v="14855-207"/>
        <s v="16124-212"/>
        <s v="13940-620"/>
        <s v="29713-405"/>
        <s v="23482-509"/>
        <s v="29780-519"/>
        <s v="16748-515"/>
        <s v="15685-402"/>
        <s v="16124-211"/>
        <s v="12893-428"/>
        <s v="16959-411"/>
        <s v="23557-403"/>
        <s v="13012-233"/>
        <s v="25129-603"/>
        <s v="051118-3527"/>
        <s v="051118-3528"/>
        <s v="051119-2504"/>
        <s v="051027-2510"/>
        <s v="051118-3529"/>
        <s v="015813-2502"/>
        <s v="017858-2502"/>
        <s v="013009-2516"/>
        <s v="051117-3514"/>
        <s v="005151-2505"/>
        <s v="015651-2505"/>
        <s v="019480-2504"/>
        <s v="015815-2501"/>
        <s v="30270-501"/>
        <s v="30271-501"/>
        <s v="29421-202"/>
        <s v="03186-501"/>
        <s v="03187-501"/>
        <s v="14719-222"/>
        <s v="29780-520"/>
        <s v="30272-501"/>
        <s v="30284-601"/>
        <s v="27841-401"/>
        <s v="27842-401"/>
        <s v="19138-402"/>
        <s v="30283-501"/>
        <s v="28816-502"/>
        <s v="30282-501"/>
        <s v="23396-404"/>
        <s v="I-23396"/>
        <s v="29268-502"/>
        <s v="19496-504"/>
        <s v="17033-503"/>
        <s v="19799-403"/>
        <s v="07208-601"/>
        <s v="07208-602"/>
        <s v="Ins-14546"/>
        <s v="Ins-26201"/>
        <s v="25IC1-007208"/>
        <s v="27835-401"/>
        <s v="27836-401"/>
        <s v="27837-501"/>
        <s v="27838-401"/>
        <s v="27839-501"/>
        <s v="27840-401"/>
        <s v="27843-401"/>
        <s v="27844-501"/>
        <s v="30279-201"/>
        <s v="I-30279"/>
        <s v="30277-501"/>
        <s v="30280-501"/>
        <s v="30273-401"/>
        <s v="30281-501"/>
        <s v="30274-501"/>
        <s v="30275-501"/>
        <s v="30276-501"/>
        <s v="30278-501"/>
        <s v="11525-503"/>
        <s v="009029-2503"/>
        <s v="027719-2503"/>
        <s v="015647-2502"/>
        <s v="007208-2509"/>
        <s v="007208-2510"/>
        <s v="014858-3502"/>
        <s v="027798-2502"/>
        <s v="055055-2516"/>
        <s v="120529-2505"/>
        <s v="014752-2506"/>
        <s v="120528-2508"/>
        <s v="055055-2517"/>
        <s v="07208-603"/>
        <s v="07208-604"/>
        <s v="14752-216"/>
        <s v="29967-502"/>
        <s v="51118-607"/>
        <s v="51118-608"/>
        <s v="INS-05138"/>
        <s v="07096-613"/>
        <s v="07096-614"/>
        <s v="090206-405"/>
        <s v="26279-503"/>
        <s v="029987-3501 Die plate only"/>
        <s v="14716-229"/>
        <s v="14716-230"/>
        <s v="19479-515"/>
        <s v="21162-401"/>
        <s v="29724-502"/>
        <s v="26319-602"/>
        <s v="051142-3503"/>
        <s v="I-51117"/>
        <s v="07098-510"/>
        <s v="07098-511"/>
        <s v="27845-401"/>
        <s v="51117-601"/>
        <s v="005324-3503"/>
        <s v="007122-2505"/>
        <s v="051137-2502"/>
        <s v="051141-2502"/>
        <s v="051117-3515"/>
        <s v="051117-3516"/>
        <s v="120798-3503"/>
        <s v="014106-2503"/>
        <s v="I-27845"/>
        <s v="051142-3502"/>
        <s v="02034-401"/>
        <s v="05043-403"/>
        <s v="13036-508"/>
        <s v="27665-402"/>
        <s v="13794-623"/>
        <s v="30313-401"/>
        <s v="27846-501"/>
        <s v="30285-601"/>
        <s v="30288-601"/>
        <s v="INS-30288"/>
        <s v="30289-601"/>
        <s v="030290-3501"/>
        <s v="027847-2501"/>
        <s v="030286-3501"/>
        <s v="030287-3501"/>
        <s v="25IC1-027847"/>
        <s v="35IC1-030286"/>
        <s v="18073-613"/>
        <s v="051027-2509"/>
        <s v="18073-609"/>
        <s v="51118-609"/>
        <s v="51118-610"/>
        <s v="24342-602"/>
        <s v="27439-502"/>
        <s v="28877-501"/>
        <s v="051027-2511"/>
        <s v="30291-601"/>
        <s v="06089-505 Insert mandrel"/>
        <s v="06176-402 Insert mandrel"/>
        <s v="27850-501"/>
        <s v="27849-501"/>
        <s v="13013-518"/>
        <s v="15776-409"/>
        <s v="15824-410"/>
        <s v="30292-601"/>
        <s v="INS-30292"/>
        <s v="30294-601"/>
        <s v="INS-30294"/>
        <s v="30293-601"/>
        <s v="12042-213"/>
        <s v="14504-504"/>
        <s v="27852-501"/>
        <s v="27856-501"/>
        <s v="27858-401"/>
        <s v="27851-401"/>
        <s v="27854-501"/>
        <s v="27855-401"/>
        <s v="27853-501"/>
        <s v="27848-601"/>
        <s v="BOL-27848"/>
        <s v="120500-2502"/>
        <s v="019026-2513"/>
        <s v="019026-2514"/>
        <s v="014716-3512"/>
        <s v="120507-2502"/>
        <s v="027857-3501"/>
        <s v="030296-3501"/>
        <s v="014106-2504"/>
        <s v="030295-3501"/>
        <s v="35IC1-030295"/>
        <s v="30298-601"/>
        <s v="30297-601"/>
        <s v="30284-602"/>
        <s v="14775-503"/>
        <s v="INS-30198"/>
        <s v="29897-503"/>
        <s v="10462-231"/>
        <s v="23193-402"/>
        <s v="26166-203"/>
        <s v="28117-434"/>
        <s v="13605-222"/>
        <s v="14719-223"/>
        <s v="15803-515"/>
        <s v="19480-521"/>
        <s v="07208-605"/>
        <s v="27272-602"/>
        <s v="27439-501"/>
        <s v="27859-601"/>
        <s v="27860-201"/>
        <s v="10486-501"/>
        <s v="26807-402"/>
        <s v="028381-3501 backer"/>
        <s v="14672-214"/>
        <s v="002089-3501 backer"/>
        <s v="30299-601"/>
        <s v="051118-3530"/>
        <s v="35IC1-051118"/>
        <s v="051118-3531"/>
        <s v="051118-3532"/>
        <s v="051117-3517"/>
        <s v="051117-3518"/>
        <s v="051117-3519"/>
        <s v="35IC2-051117"/>
        <s v="051134-3503"/>
        <s v="I-26721"/>
        <s v="06176-403"/>
        <s v="05190-502"/>
        <s v="11597-421"/>
        <s v="14861-212"/>
        <s v="14861-213"/>
        <s v="29145-404"/>
        <s v="28411-502"/>
        <s v="07046-402"/>
        <s v="005501-3511"/>
        <s v="007099-2501"/>
        <s v="007099-2502"/>
        <s v="INS-27861"/>
        <s v="30302-501"/>
        <s v="INS-30302"/>
        <s v="27862-401"/>
        <s v="27863-401"/>
        <s v="30305-501"/>
        <s v="30303-501"/>
        <s v="30301-401"/>
        <s v="30300-401"/>
        <s v="INS-30300"/>
        <s v="30304-401"/>
        <s v="13794-279"/>
        <s v="13940-267"/>
        <s v="27861-401"/>
        <s v="10371-505"/>
        <s v="13126-246"/>
        <s v="26767-404"/>
        <s v="10463-510"/>
        <s v="26238-204"/>
        <s v="05319-401"/>
        <s v="26273-203"/>
        <s v="17025-203"/>
        <s v="30198-601 BACKER"/>
        <s v="007208-2511"/>
        <s v="013009-2517"/>
        <s v="028953-2501"/>
        <s v="120221-3502"/>
        <s v="25RG3"/>
        <s v="35RG3"/>
        <s v="35RG5"/>
        <s v="35RG7"/>
        <s v="014855-3504"/>
        <s v="014861-3503"/>
        <s v="013213-2501"/>
        <s v="INS-30316"/>
        <s v="27871-401"/>
        <s v="27873-401"/>
        <s v="30318-401"/>
        <s v="30319-401"/>
        <s v="INS-30319"/>
        <s v="30323-401"/>
        <s v="27872-401"/>
        <s v="30322-501"/>
        <s v="30316-501"/>
        <s v="30317-401"/>
        <s v="30320-401"/>
        <s v="30321-501"/>
        <s v="INS-27876"/>
        <s v="030308-3501"/>
        <s v="27864-401"/>
        <s v="27867-401"/>
        <s v="INS-27865"/>
        <s v="27866-401"/>
        <s v="27869-501"/>
        <s v="30306-501"/>
        <s v="27870-401"/>
        <s v="27868-501"/>
        <s v="30307-501"/>
        <s v="30309-501"/>
        <s v="30310-501"/>
        <s v="27876-401"/>
        <s v="27874-401"/>
        <s v="27879-501"/>
        <s v="27865-401"/>
        <s v="30312-401"/>
        <s v="30328-501"/>
        <s v="INS-30328"/>
        <s v="30315-401"/>
        <s v="30311-501"/>
        <s v="30314-401"/>
        <s v="30326-501"/>
        <s v="30327-401"/>
        <s v="27875-401"/>
        <s v="30329-401"/>
        <s v="27878-501"/>
        <s v="027877-2501"/>
        <s v="030324-3501"/>
        <s v="030325-3501"/>
        <s v="26272-204"/>
        <s v="26272-601"/>
        <s v="120221-602"/>
        <s v="05050-403"/>
        <s v="13036-509"/>
        <s v="13938-222"/>
        <s v="29898-203"/>
        <s v="19551-606"/>
        <s v="090419-401"/>
        <s v="14501-403"/>
        <s v="27407-502"/>
        <s v="Die ring-2 355X200"/>
        <s v="30217-601"/>
        <s v="15085-501"/>
        <s v="27844-502"/>
        <s v="27880-401"/>
        <s v="27882-501"/>
        <s v="27888-401"/>
        <s v="27889-401"/>
        <s v="27890-401"/>
        <s v="27891-501"/>
        <s v="27892-401"/>
        <s v="27883-401"/>
        <s v="30338-401"/>
        <s v="30339-501"/>
        <s v="30340-501"/>
        <s v="27884-501"/>
        <s v="27886-501"/>
        <s v="30337-401"/>
        <s v="27885-501"/>
        <s v="27887-201"/>
        <s v="30335-401"/>
        <s v="027881-2501"/>
        <s v="030330-3501"/>
        <s v="030331-3501"/>
        <s v="35IC1-030331"/>
        <s v="030332-3501"/>
        <s v="35IC1-030332"/>
        <s v="030333-3501"/>
        <s v="030334-2501"/>
        <s v="030336-2501"/>
        <s v="INS-30217"/>
        <s v="30341-601"/>
        <s v="026118-2501 backer"/>
        <s v="27893-401"/>
        <s v="INS-27893"/>
        <s v="27894-501"/>
        <s v="029969-3502"/>
        <s v="051138-3502"/>
        <s v="051139-2502"/>
        <s v="051140-2502"/>
        <s v="029986-3502"/>
        <s v="024216-3503"/>
        <s v="INS-27895"/>
        <s v="27895-601"/>
        <s v="BOL-6-1-C"/>
        <s v="05019-406"/>
        <s v="27461-602"/>
        <s v="05417-502"/>
        <s v="027047-3501"/>
        <s v="35IC1-27047"/>
        <s v="027048-2501"/>
        <s v="35IC1-027048"/>
        <s v="05416-602"/>
        <s v="051118-3533"/>
        <s v="051118-3534"/>
        <s v="051141-2503"/>
        <s v="051117-3520"/>
        <s v="051117-3521"/>
        <s v="05411-503"/>
        <s v="13035-214"/>
        <s v="07208-606"/>
        <s v="15807-203"/>
        <s v="05075-501"/>
        <s v="030286-3502"/>
        <s v="030287-3502"/>
        <s v="27904-401"/>
        <s v="27905-401"/>
        <s v="30357-401"/>
        <s v="30358-401"/>
        <s v="30359-401"/>
        <s v="30361-401"/>
        <s v="30362-501"/>
        <s v="30363-401"/>
        <s v="30360-501"/>
        <s v="INS-30358"/>
        <s v="10429-401"/>
        <s v="13794-523"/>
        <s v="16090-405"/>
        <s v="13785-205"/>
        <s v="051143-3501"/>
        <s v="27908-401"/>
        <s v="27906-501"/>
        <s v="27907-401"/>
        <s v="Ins-51117"/>
        <s v="06257-601"/>
        <s v="27897-401"/>
        <s v="27901-501"/>
        <s v="30355-501"/>
        <s v="10016-401"/>
        <s v="27909-401"/>
        <s v="05067-505"/>
        <s v="05242-402"/>
        <s v="06178-203"/>
        <s v="05073-505"/>
        <s v="05422-602"/>
        <s v="09067-401"/>
        <s v="12158-503"/>
        <s v="15176-207"/>
        <s v="30367-501"/>
        <s v="30368-501"/>
        <s v="30369-501"/>
        <s v="30370-501"/>
        <s v="30371-501"/>
        <s v="30372-401"/>
        <s v="13212-234"/>
        <s v="13212-235"/>
        <s v="17928-537"/>
        <s v="30373-501"/>
        <s v="30143-402"/>
        <s v="29780-522"/>
        <s v="29780-521"/>
        <s v="Ins-26272"/>
        <s v="029987-3502"/>
        <s v="016748-2502"/>
        <s v="022194-2502"/>
        <s v="030124-3501"/>
        <s v="22578-406"/>
        <s v="07099-504"/>
        <s v="28883-503"/>
        <s v="29898-204"/>
        <s v="INS-14498"/>
        <s v="14858-205"/>
        <s v="007217-2501"/>
        <s v="007220-2501"/>
        <s v="007221-2501"/>
        <s v="007218-3501"/>
        <s v="007219-3501"/>
        <s v="29851-502"/>
        <s v="28490-602"/>
        <s v="26808-502"/>
        <s v="05142-414"/>
        <s v="30374-201"/>
        <s v="30375-201"/>
        <s v="30376-201"/>
        <s v="10529-407"/>
        <s v="13010-527"/>
        <s v="13237-403"/>
        <s v="01049-407"/>
        <s v="13010-528"/>
        <s v="19758-607"/>
        <s v="030113-3505"/>
        <s v="29150-404"/>
        <s v="29171-503"/>
        <s v="29899-502"/>
        <s v="07222-501"/>
        <s v="15815-205"/>
        <s v="022386-3502"/>
        <s v="027720-2503"/>
        <s v="120798-3504"/>
        <s v="15934-208"/>
        <s v="29713-406"/>
        <s v="005206-3507"/>
        <s v="029780-2505"/>
        <s v="29924-502"/>
        <s v="28830-503"/>
        <s v="19291-202"/>
        <s v="007208-2510 DP"/>
        <s v="051118-3535"/>
        <s v="014858-3503"/>
        <s v="030295-3502"/>
        <s v="051117-3522"/>
        <s v="051117-3523"/>
        <s v="030377-3501"/>
        <s v="07119-503"/>
        <s v="11187-202"/>
        <s v="30381-601"/>
        <s v="030214-3501"/>
        <s v="05273-607"/>
        <s v="22386-603"/>
        <s v="30378-201"/>
        <s v="30379-201"/>
        <s v="30380-501"/>
        <s v="30383-501"/>
        <s v="30382-401"/>
        <s v="27875-401 DIE PLATE"/>
        <s v="27876-401 DIE PLATE"/>
        <s v="07208-607"/>
        <s v="07208-608"/>
        <s v="07208-609"/>
        <s v="26325-505"/>
        <s v="29903-603"/>
        <s v="19302-202"/>
        <s v="30384-201"/>
        <s v="15808-512"/>
        <s v="16374-606"/>
        <s v="11142-401"/>
        <s v="11872-501"/>
        <s v="13466-506"/>
        <s v="15816-412"/>
        <s v="27704-604"/>
        <s v="28877-502"/>
        <s v="23485-208"/>
        <s v="25591-503"/>
        <s v="01001-403"/>
        <s v="16681-503"/>
        <s v="29225-203"/>
        <s v="120471-405"/>
        <s v="11069-511"/>
        <s v="INS-11069"/>
        <s v="025576-2503"/>
        <s v="27911-601"/>
        <s v="27912-601"/>
        <s v="05423-601"/>
        <s v="026200-3504"/>
        <s v="10372-410"/>
        <s v="28830-504"/>
        <s v="14675-533"/>
        <s v="27719-501"/>
        <s v="05158-211"/>
        <s v="14106-428"/>
        <s v="29138-204"/>
        <s v="29680-603"/>
        <s v="05241-501"/>
        <s v="30364-601"/>
        <s v="30365-601"/>
        <s v="30289-602"/>
        <s v="55076-601"/>
        <s v="30366-601"/>
        <s v="030385-2501"/>
        <s v="030386-2501"/>
        <s v="030387-2501"/>
        <s v="030113-3506"/>
        <s v="014735-2503"/>
        <s v="014725-3501"/>
        <s v="015113-2501"/>
        <s v="051118-3536"/>
        <s v="30389-401"/>
        <s v="30391-601"/>
        <s v="30388-601"/>
        <s v="30390-601"/>
        <s v="30392-601"/>
        <s v="027913-2501"/>
        <s v="07208-610"/>
        <s v="029986-3503"/>
        <s v="05049-502"/>
        <s v="05206-513"/>
        <s v="13794-411"/>
        <s v="15775-511"/>
        <s v="18016-406"/>
        <s v="29897-504"/>
        <s v="15810-405"/>
        <s v="18801-505"/>
        <s v="005501-3512"/>
        <s v="013010-2508"/>
        <s v="015807-2502"/>
        <s v="016441-2503"/>
        <s v="015651-2506"/>
        <s v="15648-241"/>
        <s v="16875-502"/>
        <s v="28949-602"/>
        <s v="013940-2505"/>
        <s v="027719-2504"/>
        <s v="30394-201"/>
        <s v="030393-2501"/>
        <s v="25IC1-27915"/>
        <s v="17008-205"/>
        <s v="07099-601"/>
        <s v="027915-2501"/>
        <s v="30395-401"/>
        <s v="30396-401"/>
        <s v="27917-501"/>
        <s v="30397-501"/>
        <s v="30399-501"/>
        <s v="30401-401"/>
        <s v="30398-501"/>
        <s v="30402-501"/>
        <s v="30403-401"/>
        <s v="27916-401"/>
        <s v="007208-2512"/>
        <s v="013013-2505"/>
        <s v="014861-3504"/>
        <s v="016051-3501"/>
        <s v="016441-3510"/>
        <s v="014504-2503"/>
        <s v="016374-3501"/>
        <s v="09029-510"/>
        <s v="13711-419"/>
        <s v="27350-502"/>
        <s v="16958-413"/>
        <s v="029969-3503"/>
        <s v="012251-2501"/>
        <s v="027725-2501"/>
        <s v="29177-503"/>
        <s v="30400-401"/>
        <s v="007208-2508 DP"/>
        <s v="027914-2501"/>
        <s v="030404-2501"/>
        <s v="INS-30322"/>
        <s v="INS-30394"/>
        <s v="05060-402"/>
        <s v="14675-431"/>
        <s v="17008-203 dp"/>
        <s v="27047-202"/>
        <s v="06099-212"/>
        <s v="05171-607"/>
        <s v="15651-271"/>
        <s v="28923-403"/>
        <s v="029780-2501 M"/>
        <s v="028953-2502"/>
        <s v="014735-2504"/>
        <s v="27918-501"/>
        <s v="30405-601"/>
        <s v="11388-217"/>
        <s v="022193-2503"/>
        <s v="030111-2501"/>
        <s v="06099-213"/>
        <s v="030377-3501 Dp"/>
        <s v="INS-27928"/>
        <s v="21494-412"/>
        <s v="21494-536"/>
        <s v="15776-410"/>
        <s v="29714-505"/>
        <s v="27928-401"/>
        <s v="26077-401"/>
        <s v="007208-2513"/>
        <s v="013794-3510"/>
        <s v="27919-401"/>
        <s v="27921-501"/>
        <s v="27922-401"/>
        <s v="27923-401"/>
        <s v="27924-401"/>
        <s v="27925-501"/>
        <s v="27926-501"/>
        <s v="27920-501"/>
        <s v="27927-201"/>
        <s v="30406-401"/>
        <s v="30408-501"/>
        <s v="INS-27921"/>
        <s v="INS-27924"/>
        <s v="30407-401"/>
        <s v="30409-401"/>
        <s v="30410-401"/>
        <s v="INS-30410"/>
        <s v="30411-401"/>
        <s v="INS-30411"/>
        <s v="30414-401"/>
        <s v="30415-401"/>
        <s v="INS-30415"/>
        <s v="30412-501"/>
        <s v="INS-30412"/>
        <s v="30413-501"/>
        <s v="INS-30413"/>
        <s v="14735-509"/>
        <s v="14735-510"/>
        <s v="28639-502"/>
        <s v="21032-401"/>
        <s v="21033-401"/>
        <s v="INS - 21032"/>
        <s v="51085-602"/>
        <s v="30416-601"/>
        <s v="05370-603"/>
        <s v="09269-403"/>
        <s v="27048-502"/>
        <s v="01019-501"/>
        <s v="29663-209"/>
        <s v="05215-507"/>
        <s v="019479-2503"/>
        <s v="024216-3504"/>
        <s v="005172-3502"/>
        <s v="005151-2506"/>
        <s v="010487-2502"/>
        <s v="18466-2506 B"/>
        <s v="120471-406"/>
        <s v="29177-201"/>
        <s v="27929-401"/>
        <s v="INS-29177"/>
        <s v="30417-401"/>
        <s v="30418-401"/>
        <s v="05205-202 m"/>
        <s v="12164-520"/>
        <s v="06098-409"/>
        <s v="21313-501"/>
        <s v="090425-502"/>
        <s v="24112-602"/>
        <s v="28547-602"/>
        <s v="30302-502"/>
        <s v="005350-3504"/>
        <s v="029780-2506"/>
        <s v="055028-2504"/>
        <s v="007099-2503"/>
        <s v="051141-2504"/>
        <s v="120531-3504"/>
        <s v="015112-2502"/>
        <s v="13794-280"/>
        <s v="13794-281"/>
        <s v="13940-621"/>
        <s v="15647-245"/>
        <s v="15651-272"/>
        <s v="15651-273"/>
        <s v="27911-602"/>
        <s v="29663-602"/>
        <s v="15647-246"/>
        <s v="30423-401"/>
        <s v="30424-501"/>
        <s v="INS-30424"/>
        <s v="30419-401"/>
        <s v="Ins-30419"/>
        <s v="30420-401"/>
        <s v="30421-401"/>
        <s v="30428-201"/>
        <s v="INS-30428"/>
        <s v="27930-401"/>
        <s v="30427-501"/>
        <s v="INS-30427"/>
        <s v="INS-30421"/>
        <s v="027931-2501"/>
        <s v="027932-2501"/>
        <s v="030425-2501"/>
        <s v="005424-2501"/>
        <s v="027934-2501"/>
        <s v="25IC2-27934"/>
        <s v="030422-2501"/>
        <s v="030426-2501"/>
        <s v="027933-2501"/>
        <s v="25IC2-27933"/>
        <s v="30430-501"/>
        <s v="30431-501"/>
        <s v="30429-401"/>
        <s v="30432-501"/>
        <s v="27935-501"/>
        <s v="14940-510"/>
        <s v="14940-511"/>
        <s v="005501-3513"/>
        <s v="09593-504"/>
        <s v="11928-502"/>
        <s v="28895-402"/>
        <s v="13944-406"/>
        <s v="29551-602"/>
        <s v="28836-513"/>
        <s v="13006-519"/>
        <s v="13940-622"/>
        <s v="13677-407"/>
        <s v="05153-402"/>
        <s v="14674-516"/>
        <s v="28331-501"/>
        <s v="030451-2501"/>
        <s v="030330-3502"/>
        <s v="030331-3502"/>
        <s v="030332-3502"/>
        <s v="030333-3502"/>
        <s v="27936-401"/>
        <s v="27940-401"/>
        <s v="27941-401"/>
        <s v="27942-401"/>
        <s v="30448-501"/>
        <s v="30450-401"/>
        <s v="30445-501"/>
        <s v="30447-501"/>
        <s v="27952-601"/>
        <s v="27949-401"/>
        <s v="27948-401"/>
        <s v="27943-401"/>
        <s v="27947-401"/>
        <s v="30433-201"/>
        <s v="INS-30433"/>
        <s v="30434-201"/>
        <s v="30440-501"/>
        <s v="INS-30440"/>
        <s v="27938-601"/>
        <s v="INS-27938"/>
        <s v="INS-30434"/>
        <s v="30441-401"/>
        <s v="30442-501"/>
        <s v="30444-501"/>
        <s v="30446-501"/>
        <s v="30449-501"/>
        <s v="30453-401"/>
        <s v="30452-501"/>
        <s v="27950-501"/>
        <s v="30437-201"/>
        <s v="INS-30437"/>
        <s v="29714-506"/>
        <s v="027937-2501"/>
        <s v="027939-2501"/>
        <s v="027946-2501"/>
        <s v="027944-2501"/>
        <s v="027951-3501"/>
        <s v="030436-3501"/>
        <s v="030438-3501"/>
        <s v="030439-3501"/>
        <s v="25IC1-027937"/>
        <s v="030435-3501"/>
        <s v="35IC1-030436"/>
        <s v="030443-3501"/>
        <s v="35IC1-030443"/>
        <s v="25IC1-027944"/>
        <s v="35IC1-030438"/>
        <s v="26771-402"/>
        <s v="14854-206"/>
        <s v="15803-208"/>
        <s v="15807-408"/>
        <s v="15825-410"/>
        <s v="15844-504"/>
        <s v="15953-416"/>
        <s v="17860-403"/>
        <s v="23485-209"/>
        <s v="23546-203"/>
        <s v="28117-504"/>
        <s v="30377-201"/>
        <s v="014861-3505"/>
        <s v="015651-2507"/>
        <s v="026238-3501"/>
        <s v="027047-3502"/>
        <s v="090422-502"/>
        <s v="INS-090422"/>
        <s v="27945-401"/>
        <s v="05423-602"/>
        <s v="01059-401"/>
        <s v="29826-209"/>
        <s v="27954-401"/>
        <s v="027955-2501"/>
        <s v="30454-501"/>
        <s v="30455-201"/>
        <s v="INS-30459"/>
        <s v="30459 -201"/>
        <s v="30470-501"/>
        <s v="30471-401"/>
        <s v="30456-501"/>
        <s v="INS-30456"/>
        <s v="30466-501"/>
        <s v="30464 -501"/>
        <s v="30465-501"/>
        <s v="INS-30465"/>
        <s v="30469-501"/>
        <s v="INS-30469"/>
        <s v="30457-201"/>
        <s v="30458-501"/>
        <s v="30460-501"/>
        <s v="INS-30460"/>
        <s v="30462-501"/>
        <s v="30467-501"/>
        <s v="30468-501"/>
        <s v="30461-401"/>
        <s v="30463-501"/>
        <s v="30472-401"/>
        <s v="27953-501"/>
        <s v="027956-2501"/>
        <s v="005425-2501"/>
        <s v="06097 Insert Mandrel"/>
        <s v="06098 Insert Mandrel"/>
        <s v="05069-224"/>
        <s v="05201-507"/>
        <s v="14725-209"/>
        <s v="29150-405"/>
        <s v="29172-403"/>
        <s v="05201-602"/>
        <s v="16051-217"/>
        <s v="26325-506"/>
        <s v="29164-203"/>
        <s v="29825-503"/>
        <s v="05019-407"/>
        <s v="29897-505"/>
        <s v="55028-407"/>
        <s v="05235-503"/>
        <s v="05123-519"/>
        <s v="30353-501"/>
        <s v="15811-207"/>
        <s v="029991-3502"/>
        <s v="029990-3502"/>
        <s v="18466-418"/>
        <s v="027716-3501"/>
        <s v="051145-2501"/>
        <s v="27958-501"/>
        <s v="27959-501"/>
        <s v="27961-501"/>
        <s v="30474-601"/>
        <s v="INS-30474"/>
        <s v="30475-601"/>
        <s v="INS-30475"/>
        <s v="30478-601"/>
        <s v="30473-601"/>
        <s v="INS-30473"/>
        <s v="27960-601"/>
        <s v="INS-27957"/>
        <s v="27957-601"/>
        <s v="30479-601"/>
        <s v="030476-3501"/>
        <s v="35IC1-030476"/>
        <s v="055077-2501"/>
        <s v="051144-3501"/>
        <s v="30477-601"/>
        <s v="INS-30477"/>
        <s v="27963-601"/>
        <s v="35IC1-026906"/>
        <s v="027962-3501"/>
        <s v="35IC1-027962"/>
        <s v="28180-502"/>
        <s v="07099-602"/>
        <s v="030296-3502"/>
        <s v="030113-3507"/>
        <s v="029780-2507"/>
        <s v="011057-2503"/>
        <s v="14752-217"/>
        <s v="021494-2503"/>
        <s v="005336-2504"/>
        <s v="013938-3503"/>
        <s v="28055-602"/>
        <s v="005158-3507"/>
        <s v="05113-505"/>
        <s v="05200-608"/>
        <s v="09724-202"/>
        <s v="10266-551"/>
        <s v="10372-411"/>
        <s v="10744-208"/>
        <s v="11597-526"/>
        <s v="12014-208"/>
        <s v="13872-209"/>
        <s v="14500-202"/>
        <s v="14504-505"/>
        <s v="16441-603"/>
        <s v="16441-604"/>
        <s v="16748-516"/>
        <s v="19972-602"/>
        <s v="28112-208"/>
        <s v="05076-403"/>
        <s v="15925-504"/>
        <s v="17928-538"/>
        <s v="29714-507"/>
        <s v="16441-227"/>
        <s v="15926-407"/>
        <s v="18802-503"/>
        <s v="29466-205"/>
        <s v="030481-2501"/>
        <s v="30480-601"/>
        <s v="27964-401"/>
        <s v="27966-401"/>
        <s v="16441-228"/>
        <s v="27965-601"/>
        <s v="27967-601"/>
        <s v="30482-601"/>
        <s v="INS-30482"/>
        <s v="BOL-27967"/>
        <s v="27550-602"/>
        <s v="27751-202"/>
        <s v="29780-523"/>
        <s v="15954-202"/>
        <s v="16441-229"/>
        <s v="30483-201"/>
        <s v="029986-3504"/>
        <s v="55042-410"/>
        <s v="55042-411"/>
        <s v="15126-204"/>
        <s v="05426-601"/>
        <s v="005195-3506"/>
        <s v="024216-2501"/>
        <s v="030113-3508"/>
        <s v="002106-2501"/>
        <s v="30484-601"/>
        <s v="30485-601"/>
        <s v="30486-601"/>
        <s v="30487-601"/>
        <s v="30488-601"/>
        <s v="30489-601"/>
        <s v="30490-601"/>
        <s v="30346-402"/>
        <s v="INS-30346"/>
        <s v="029990-3501 DP"/>
        <s v="05411-504"/>
        <s v="090407-401"/>
        <s v="BOL-05215"/>
        <s v="051125-2502"/>
        <s v="030124-3502"/>
        <s v="016124-3504"/>
        <s v="015936-2501"/>
        <s v="007099-2504"/>
        <s v="006161-2504"/>
        <s v="005088-2501"/>
        <s v="051129-2502"/>
        <s v="055055-2518"/>
        <s v="05158-212"/>
        <s v="005350-3505"/>
        <s v="051004-2503"/>
        <s v="013010-2509"/>
        <s v="027604-2502"/>
        <s v="051110-3507"/>
        <s v="27968-201"/>
        <s v="11618-402"/>
        <s v="11057-407"/>
        <s v="30347-502"/>
        <s v="29780-525"/>
        <s v="27969-201"/>
        <s v="27970-201"/>
        <s v="28484-507"/>
        <s v="30348-501"/>
        <s v="30345-501"/>
        <s v="13823-202"/>
        <s v="12893-429"/>
        <s v="30344-402"/>
        <s v="11546-501"/>
        <s v="06177-503"/>
        <s v="05038-504"/>
        <s v="03161-501"/>
        <s v="26204-603"/>
        <s v="26267-203"/>
        <s v="26280-502"/>
        <s v="26281-502"/>
        <s v="26283-502"/>
        <s v="26286-202"/>
        <s v="26287-203"/>
        <s v="26323-503"/>
        <s v="27273-203"/>
        <s v="27274-503"/>
        <s v="27752-502"/>
        <s v="27753-502"/>
        <s v="28293-202"/>
        <s v="28294-502"/>
        <s v="28360-502"/>
        <s v="28775-602"/>
        <s v="30201-602"/>
        <s v="29171-504"/>
        <s v="29135-503"/>
        <s v="19482-501"/>
        <s v="15125-405"/>
        <s v="12265-201"/>
        <s v="027971-2501"/>
        <s v="25IC1-027971"/>
        <s v="27972-401"/>
        <s v="30491-601"/>
        <s v="013237-2502"/>
        <s v="015106-3501"/>
        <s v="015617-2502"/>
        <s v="015808-2502"/>
        <s v="055049-2504"/>
        <s v="029969-3504"/>
        <s v="29240-202"/>
        <s v="29903-604"/>
        <s v="29134-505"/>
        <s v="030492-3501"/>
        <s v="030493-3501"/>
        <s v="27973-401"/>
        <s v="30494-601"/>
        <s v="05171-608"/>
        <s v="15651-274"/>
        <s v="11053-403"/>
        <s v="29608-602"/>
        <s v="26325-507"/>
        <s v="27751-203"/>
        <s v="27751-204"/>
        <s v="001012-2502"/>
        <s v="005151-3508"/>
        <s v="005345-2502"/>
        <s v="009029-2504"/>
        <s v="009504-2502"/>
        <s v="012535-2502"/>
        <s v="012991-3502"/>
        <s v="014857-3501"/>
        <s v="015811-3502"/>
        <s v="025576-2504"/>
        <s v="030295-3503"/>
        <s v="055030-2503"/>
        <s v="26325-508"/>
        <s v="30495-601"/>
        <s v="INS-30495"/>
        <s v="11047-502"/>
        <s v="29780-526"/>
        <s v="27912-602"/>
        <s v="29780-524"/>
        <s v="024216-2502"/>
        <s v="30496-601"/>
        <s v="30497-601"/>
        <s v="027974-3501"/>
        <s v="027975-3501"/>
        <s v="005030-2502"/>
        <s v="005037-2502"/>
        <s v="005040-2502"/>
        <s v="005058-3502"/>
        <s v="005333-2504"/>
        <s v="014700-3503"/>
        <s v="019101-2503"/>
        <s v="24216-605"/>
        <s v="28115-602"/>
        <s v="09047-601"/>
        <s v="27708-502"/>
        <s v="005151-2507"/>
        <s v="014854-3502"/>
        <s v="027557-2502"/>
        <s v="27978-501"/>
        <s v="027976-2501"/>
        <s v="25IC1-027976"/>
        <s v="027977-2501 "/>
        <s v="030498-3501"/>
        <s v="030499-3501"/>
        <s v="030500-3501 "/>
        <s v="030501-3501 "/>
        <s v="INS-27978"/>
        <s v="26204-604"/>
        <s v="014855-3505"/>
        <s v="014858-3504"/>
        <s v="27720-501"/>
        <s v="03041-502"/>
        <s v="05273-608"/>
        <s v="07108-502"/>
        <s v="13640-507"/>
        <s v="13940-623"/>
        <s v="07045-402"/>
        <s v="05190-503"/>
        <s v="05405-602"/>
        <s v="11388-505"/>
        <s v="13640-201"/>
        <s v="05154-207"/>
        <s v="13711-420"/>
        <s v="17928-539"/>
        <s v="24216-606"/>
        <s v="26196-502"/>
        <s v="26257-503"/>
        <s v="26326-502"/>
        <s v="28112-209"/>
        <s v="28117-435"/>
        <s v="28825-202"/>
        <s v="29443-402"/>
        <s v="29466-206"/>
        <s v="30291-602"/>
        <s v="16686-502"/>
        <s v="29466-504"/>
        <s v="090425-503"/>
        <s v="28238-606"/>
        <s v="28239-608"/>
        <s v="29466-207"/>
        <s v="Ins-30286"/>
        <s v="05077-216"/>
        <s v="05225-608"/>
        <s v="13133-510"/>
        <s v="13711-201"/>
        <s v="13978-406"/>
        <s v="14699-208"/>
        <s v="15617-404"/>
        <s v="120469-404"/>
        <s v="14796-201 B"/>
        <s v="015860-2502"/>
        <s v="027048-2502"/>
        <s v="027603-2502"/>
        <s v="051123-3502"/>
        <s v="012164-2503"/>
        <s v="013009-2518"/>
        <s v="013036-2504"/>
        <s v="014806-3503"/>
        <s v="015113-2502"/>
        <s v="015907-2502"/>
        <s v="022153-2503"/>
        <s v="024216-3505"/>
        <s v="010372-2503"/>
        <s v="051120-2502"/>
        <s v="051121-2502"/>
        <s v="051122-2502"/>
        <s v="005063-2501"/>
        <s v="051132-3502"/>
        <s v="051124-3502"/>
        <s v="051126-3502"/>
        <s v="051127-3502"/>
        <s v="051128-2502"/>
        <s v="051130-3502"/>
        <s v="051131-3502"/>
        <s v="051133-2502"/>
        <s v="030287-3503"/>
        <s v="007040-3501"/>
        <s v="011321-2503"/>
        <s v="18109-612"/>
        <s v="05225-609"/>
        <s v="28117-505"/>
        <s v="30502-601"/>
        <s v="27982-501"/>
        <s v="Ins-30502"/>
        <s v="29663-210"/>
        <s v="19782-406"/>
        <s v="05188-203"/>
        <s v="28117-436"/>
        <s v="27983-401"/>
        <s v="27984-401"/>
        <s v="27985-401"/>
        <s v="014855-3506"/>
        <s v="014858-3505"/>
        <s v="29826-210"/>
        <s v="29897-506"/>
        <s v="28239-609"/>
        <s v="28238-607"/>
        <s v="Ins-18109"/>
        <s v="13938-223"/>
        <s v="19329-602"/>
        <s v="27720-502"/>
        <s v="29812-602"/>
        <s v="30288-602"/>
        <s v="005329-3503"/>
        <s v="011443-2504"/>
        <s v="013640-2502"/>
        <s v="051142-3504"/>
        <s v="19782-407"/>
        <s v="27938-602"/>
        <s v="30200-602"/>
        <s v="30433-202"/>
        <s v="30483-202"/>
        <s v="30503-501"/>
        <s v="Ins-30503"/>
        <s v="30504-2501"/>
        <s v="13013-209"/>
        <s v="13794-282"/>
        <s v="13794-624"/>
        <s v="15698-604"/>
        <s v="06176-402  Mandrel Insert"/>
        <s v="11882-602"/>
        <s v="014719-3506"/>
        <s v="16055-602"/>
        <s v="27911-603"/>
        <s v="29826-211"/>
        <s v="027092-3502"/>
        <s v="30380-502"/>
        <s v="15680-403"/>
        <s v="19958-603"/>
        <s v="27986-2501"/>
        <s v="30505-601"/>
        <s v="29225-204"/>
        <s v="12537-501"/>
        <s v="014855-3504 M"/>
        <s v="14855-208"/>
        <s v="27063-202"/>
        <s v="27070-503"/>
        <s v="27071-503"/>
        <s v="029210-3501"/>
        <s v="29224-602"/>
        <s v="30394-202"/>
        <s v="14855-209"/>
        <s v="27720-501 DP"/>
        <s v="030113-3509"/>
        <s v="27979-201"/>
        <s v="27980-401"/>
        <s v="27981-401"/>
        <s v="16486-602"/>
        <s v="05273-609"/>
        <s v="030290-3501 M"/>
        <s v="030290-3502"/>
        <s v="030110-2501"/>
        <s v="19890-603"/>
        <s v="30508-2501"/>
        <s v="27987-401"/>
        <s v="27988-501"/>
        <s v="27989-501"/>
        <s v="30506-401"/>
        <s v="30507-501"/>
        <s v="01052-402"/>
        <s v="05035-404"/>
        <s v="05152-603"/>
        <s v="09723-401"/>
        <s v="11690-502"/>
        <s v="12535-410"/>
        <s v="13794-412"/>
        <s v="15616-405"/>
        <s v="15651-275"/>
        <s v="17928-540"/>
        <s v="27965-602 DP"/>
        <s v="28161-202"/>
        <s v="29504-504"/>
        <s v="05034-502"/>
        <s v="014855-3507"/>
        <s v="21408-501"/>
        <s v="19958-604"/>
        <s v="27993-2501"/>
        <s v="27994-2501"/>
        <s v="30509-2501"/>
        <s v="019884-3503"/>
        <s v="026209-2501"/>
        <s v="07098-606"/>
        <s v="007111-3501"/>
        <s v="019884-3504"/>
        <s v="19884-607"/>
        <s v="26248-604"/>
        <s v="026287-2501"/>
        <s v="30392-602"/>
        <s v="27995-601"/>
        <s v="Ins-27995"/>
        <s v="27996-601"/>
        <s v="30510-601"/>
        <s v="27997-201"/>
        <s v="27998-201"/>
        <s v="005206-3508"/>
        <s v="013794-2507"/>
        <s v="013794-2508"/>
        <s v="014700-3504"/>
        <s v="015648-2504"/>
        <s v="05013-501"/>
        <s v="05016-408"/>
        <s v="05060-501"/>
        <s v="12045-204"/>
        <s v="12987-511"/>
        <s v="14700-210"/>
        <s v="30502-602"/>
        <s v="05192-209"/>
        <s v="05233-603"/>
        <s v="029202-3501"/>
        <s v="029663-3501"/>
        <s v="BOL-2-2-A"/>
        <s v="30437-202"/>
        <s v="007098-2508"/>
        <s v="007098-2509"/>
        <s v="27999-501"/>
        <s v="32000-401"/>
        <s v="006159-3511"/>
        <s v="10371-506"/>
        <s v="12984-508"/>
        <s v="29908-501"/>
        <s v="29910-602"/>
        <s v="06246-602"/>
        <s v="30512-401"/>
        <s v="30513-401"/>
        <s v="INS-30514"/>
        <s v="30516-401"/>
        <s v="30517-401"/>
        <s v="Ins-30519"/>
        <s v="INS-32001"/>
        <s v="INS-32003"/>
        <s v="32004-401"/>
        <s v="29818-603"/>
        <s v="30515-401"/>
        <s v="30518-401"/>
        <s v="30520-601"/>
        <s v="30514-401"/>
        <s v="30519-401"/>
        <s v="32001-501"/>
        <s v="32002-501"/>
        <s v="32003-401"/>
        <s v="29911-602"/>
        <s v="120658-3506"/>
        <s v="30511-401"/>
        <s v="05427-601"/>
        <s v="29780-527"/>
        <s v="27911-604"/>
        <s v="30496-602"/>
        <s v="28117-506"/>
        <s v="005279-3507"/>
        <s v="027911-3501"/>
        <s v="07098-607"/>
        <s v="11069-408"/>
        <s v="28546-601"/>
        <s v="30379-201 M"/>
        <s v="30379-501"/>
        <s v="30521-601"/>
        <s v="030522-3501"/>
        <s v="35IC1-030522"/>
        <s v="030523-3501"/>
        <s v="07098-608"/>
        <s v="007108-2503"/>
        <s v="11388-218"/>
        <s v="12098-215"/>
        <s v="012144-3501"/>
        <s v="12725-503"/>
        <s v="013794-3511"/>
        <s v="23555-404"/>
        <s v="27349-502"/>
        <s v="029117-3502"/>
        <s v="029118-2513"/>
        <s v="029118-2514"/>
        <s v="029663-3502"/>
        <s v="29663-211"/>
        <s v="29944-401 Dp"/>
        <s v="INS-30521"/>
        <s v="30477-602"/>
        <s v="051111-3507"/>
        <s v="120267-2504"/>
        <s v="120507-2503"/>
        <s v="27990-201"/>
        <s v="27991-201"/>
        <s v="027992-3501"/>
        <s v="INS-110699"/>
        <s v="05188-510"/>
        <s v="010745-2501"/>
        <s v="13212-236"/>
        <s v="13212-409"/>
        <s v="29596-502"/>
        <s v="29897-201"/>
        <s v="29897-507"/>
        <s v="120661-607"/>
        <s v="29725-502"/>
        <s v="29826-501"/>
        <s v="012003-2501"/>
        <s v="19479-516"/>
        <s v="029466-3501"/>
        <s v="029897-2501"/>
        <s v="19551-607"/>
        <s v="028117-2501"/>
        <s v="29827-501"/>
        <s v="30388-603 DP"/>
        <s v="30391-602"/>
        <s v="30388-602"/>
        <s v="05098-402"/>
        <s v="005501-3514"/>
        <s v="07037-201 B"/>
        <s v="014719-3507"/>
        <s v="29243-502"/>
        <s v="30390-602"/>
        <s v="030498-3502"/>
        <s v="05422-603"/>
        <s v="14700-501"/>
        <s v="30526-601"/>
        <s v="30524-401"/>
        <s v="30525-201"/>
        <s v="051146-2501"/>
        <s v="051147-2501"/>
        <s v="051148-3501"/>
        <s v="051149-2501"/>
        <s v="055078-2501"/>
        <s v="14860-209"/>
        <s v="14860-210"/>
        <s v="28117-437"/>
        <s v="30390-601 Dp"/>
        <s v="30527-401"/>
        <s v="01012-403"/>
        <s v="01023-504"/>
        <s v="005059-2502"/>
        <s v="06134-405 IN MN"/>
        <s v="10744-410"/>
        <s v="13212-408 DP"/>
        <s v="13212-410"/>
        <s v="13938-224"/>
        <s v="14724-207"/>
        <s v="14725-210"/>
        <s v="15927-410"/>
        <s v="28314-602 Dp"/>
        <s v="14860-207"/>
        <s v="32005-401"/>
        <s v="005190-2503"/>
        <s v="007105-2501"/>
        <s v="013006-2505"/>
        <s v="013938-3504"/>
        <s v="019884-3505"/>
        <s v="029818-2515"/>
        <s v="029118-3502"/>
        <s v="090207-403"/>
        <s v="13010-529"/>
        <s v="13794-524"/>
        <s v="014716-3513"/>
        <s v="014716-514"/>
        <s v="15953-417"/>
        <s v="16749-410"/>
        <s v="19551-608"/>
        <s v="28117-438"/>
        <s v="29895-502"/>
        <s v="30388-603" u="1"/>
        <s v="07037-201" u="1"/>
        <s v="06134-405 im" u="1"/>
        <s v="12312-408 Dp" u="1"/>
        <s v="14861-209" u="1"/>
        <s v="14861-210" u="1"/>
        <m u="1"/>
        <s v="05034-501" u="1"/>
        <s v="029118-2501" u="1"/>
        <s v="120627-2504" u="1"/>
        <s v="297285-502" u="1"/>
        <s v="05034-401" u="1"/>
        <s v="12095-215" u="1"/>
        <s v="30512-501" u="1"/>
        <s v="30513-501" u="1"/>
        <s v="30516-501" u="1"/>
        <s v="30517-501" u="1"/>
        <s v="27965-602" u="1"/>
        <s v="B-2-2-A" u="1"/>
        <s v="06142-602" u="1"/>
        <s v="030508-2501" u="1"/>
        <s v="027993-2501" u="1"/>
        <s v="027994-2501" u="1"/>
        <s v="030509-2501" u="1"/>
        <s v="030290-2502" u="1"/>
        <s v="30394-204" u="1"/>
        <s v="16055-216" u="1"/>
        <s v="29986-3504" u="1"/>
        <s v="14617-404" u="1"/>
        <s v="027988-2501" u="1"/>
        <s v="030500-3501" u="1"/>
        <s v="030501-3501" u="1"/>
        <s v="06176-402  Insert mandrel" u="1"/>
        <s v="002089-3501only backer" u="1"/>
        <s v="Die ring-2" u="1"/>
        <s v="026118-2501 on backer" u="1"/>
        <s v="30347-501" u="1"/>
        <s v="29903-202" u="1"/>
        <s v="27751-201" u="1"/>
        <s v="05424-601" u="1"/>
        <s v="INS-30470" u="1"/>
        <s v="07099_602" u="1"/>
        <s v="029780-2502" u="1"/>
        <s v="30459-201" u="1"/>
        <s v="30464-501" u="1"/>
        <s v="28831-501" u="1"/>
        <s v="25IC4-027944" u="1"/>
        <s v="I-30434" u="1"/>
        <s v="35IC1-030434" u="1"/>
        <s v="005501-2513" u="1"/>
        <s v="25 IC1-027937" u="1"/>
        <s v="30440-401" u="1"/>
        <s v="30452-401" u="1"/>
        <s v="074047-3502" u="1"/>
        <s v="030377-3501 D" u="1"/>
        <s v="I-25IC2-27933" u="1"/>
        <s v="I-25IC2-27934" u="1"/>
        <s v="I-30424" u="1"/>
        <s v="I-30427" u="1"/>
        <s v="I-30428" u="1"/>
        <s v="17008-203" u="1"/>
        <s v="Ins-21032" u="1"/>
        <s v="19466-2506B" u="1"/>
        <s v="030304-2501" u="1"/>
        <s v="27818-501" u="1"/>
        <s v="27914-2501" u="1"/>
        <s v="I-30322" u="1"/>
        <s v="I-30394" u="1"/>
        <s v="I-11069" u="1"/>
        <s v="23485-202" u="1"/>
        <s v="13237-402" u="1"/>
        <s v="15816-204" u="1"/>
        <s v="30274-201" u="1"/>
        <s v="30275-201" u="1"/>
        <s v="30276-201" u="1"/>
        <s v="07122-501" u="1"/>
        <s v="INS-35IC2-051117" u="1"/>
        <s v="DIE RING 25RG3-2" u="1"/>
        <s v="DIE RING35RG3-2" u="1"/>
        <s v="DIE RING35RG4-2" u="1"/>
        <s v="DIE RING35RG5-1" u="1"/>
        <s v="DIERING-35RG7-2" u="1"/>
        <s v="30217-ins" u="1"/>
      </sharedItems>
    </cacheField>
    <cacheField name="TYPE" numFmtId="165">
      <sharedItems/>
    </cacheField>
    <cacheField name="Die Size" numFmtId="0">
      <sharedItems/>
    </cacheField>
    <cacheField name="Die Requested Date" numFmtId="166">
      <sharedItems containsSemiMixedTypes="0" containsNonDate="0" containsDate="1" containsString="0" minDate="2025-01-03T00:00:00" maxDate="2025-12-12T00:00:00"/>
    </cacheField>
    <cacheField name="Ordered date" numFmtId="166">
      <sharedItems containsDate="1" containsBlank="1" containsMixedTypes="1" minDate="2024-12-24T00:00:00" maxDate="2025-12-10T00:00:00"/>
    </cacheField>
    <cacheField name="Type of shipment" numFmtId="0">
      <sharedItems containsBlank="1"/>
    </cacheField>
    <cacheField name="Mandrels per Cavity" numFmtId="1">
      <sharedItems containsBlank="1" containsMixedTypes="1" containsNumber="1" containsInteger="1" minValue="0" maxValue="16"/>
    </cacheField>
    <cacheField name="Total Mandrels" numFmtId="1">
      <sharedItems containsBlank="1" containsMixedTypes="1" containsNumber="1" containsInteger="1" minValue="0" maxValue="16"/>
    </cacheField>
    <cacheField name="Design Received Date" numFmtId="0">
      <sharedItems containsDate="1" containsBlank="1" containsMixedTypes="1" minDate="2025-01-03T00:00:00" maxDate="2026-08-26T00:00:00"/>
    </cacheField>
    <cacheField name="Design Approved Date" numFmtId="0">
      <sharedItems containsDate="1" containsBlank="1" containsMixedTypes="1" minDate="2025-01-03T00:00:00" maxDate="2025-12-13T00:00:00"/>
    </cacheField>
    <cacheField name="Sim" numFmtId="0">
      <sharedItems containsDate="1" containsBlank="1" containsMixedTypes="1" minDate="2025-08-14T00:00:00" maxDate="2025-08-15T00:00:00"/>
    </cacheField>
    <cacheField name="Delay" numFmtId="1">
      <sharedItems containsBlank="1" containsMixedTypes="1" containsNumber="1" containsInteger="1" minValue="-364" maxValue="203"/>
    </cacheField>
    <cacheField name="PR Entry" numFmtId="0">
      <sharedItems containsDate="1" containsBlank="1" containsMixedTypes="1" minDate="2025-01-04T00:00:00" maxDate="2025-12-14T00:00:00"/>
    </cacheField>
    <cacheField name="Oracle Entry" numFmtId="0">
      <sharedItems containsDate="1" containsBlank="1" containsMixedTypes="1" minDate="2005-06-21T00:00:00" maxDate="2025-12-14T00:00:00"/>
    </cacheField>
    <cacheField name="PR Forwarded date" numFmtId="0">
      <sharedItems containsDate="1" containsBlank="1" containsMixedTypes="1" minDate="2025-01-04T00:00:00" maxDate="2025-12-14T00:00:00"/>
    </cacheField>
    <cacheField name="PR No.:" numFmtId="0">
      <sharedItems containsBlank="1" containsMixedTypes="1" containsNumber="1" containsInteger="1" minValue="112500030" maxValue="1300001130"/>
    </cacheField>
    <cacheField name="Supplier" numFmtId="0">
      <sharedItems containsBlank="1" count="11">
        <s v="PDTMC"/>
        <s v="EKSTEK"/>
        <s v="PHOENIX "/>
        <s v="COMPES"/>
        <s v="PHME"/>
        <s v="ADEX"/>
        <s v="JIANGSU"/>
        <s v="COMES"/>
        <s v="ALMAX"/>
        <s v="WEFA"/>
        <m u="1"/>
      </sharedItems>
    </cacheField>
    <cacheField name="Design saved to EMS FOLDER" numFmtId="0">
      <sharedItems containsDate="1" containsBlank="1" containsMixedTypes="1" minDate="2002-05-10T00:00:00" maxDate="2025-12-14T00:00:00"/>
    </cacheField>
    <cacheField name="Customer of new profile" numFmtId="0">
      <sharedItems containsBlank="1"/>
    </cacheField>
    <cacheField name="Remarks" numFmtId="0">
      <sharedItems containsBlank="1" longText="1"/>
    </cacheField>
    <cacheField name="STATUS" numFmtId="0">
      <sharedItems containsBlank="1" count="12">
        <s v="DONE"/>
        <s v="CANCELLED"/>
        <s v="HOLD"/>
        <s v="PENDING FOR ORDERING"/>
        <s v="PENDING FOR DESIGN TO EMS"/>
        <s v="UNDER SIMULATION"/>
        <s v="PENDING FOR DESIGN APPROVAL"/>
        <s v="PENDING FOR ORACLE ENTRY"/>
        <s v="AWAITING FOR DESIGN"/>
        <m/>
        <s v="PENDING FOR PR" u="1"/>
        <s v="" u="1"/>
      </sharedItems>
    </cacheField>
    <cacheField name="OVERALL DELAY" numFmtId="167">
      <sharedItems containsBlank="1" containsMixedTypes="1" containsNumber="1" minValue="-20" maxValue="80"/>
    </cacheField>
    <cacheField name="Design Enhancement" numFmtId="0">
      <sharedItems containsBlank="1"/>
    </cacheField>
    <cacheField name="QD Status " numFmtId="0">
      <sharedItems containsBlank="1"/>
    </cacheField>
    <cacheField name="Finish" numFmtId="0">
      <sharedItems containsBlank="1"/>
    </cacheField>
    <cacheField name="PO" numFmtId="0">
      <sharedItems containsBlank="1" containsMixedTypes="1" containsNumber="1" containsInteger="1" minValue="0" maxValue="242503394"/>
    </cacheField>
    <cacheField name="ETA" numFmtId="165">
      <sharedItems containsDate="1" containsBlank="1" containsMixedTypes="1" minDate="1899-12-30T00:00:00" maxDate="2025-12-03T09:27:10"/>
    </cacheField>
    <cacheField name="Die received" numFmtId="0">
      <sharedItems containsNonDate="0" containsString="0" containsBlank="1"/>
    </cacheField>
    <cacheField name="Design enhancements" numFmtId="0">
      <sharedItems containsBlank="1"/>
    </cacheField>
    <cacheField name="month" numFmtId="0">
      <sharedItems/>
    </cacheField>
    <cacheField name="clm_spoort" numFmtId="0">
      <sharedItems containsBlank="1"/>
    </cacheField>
    <cacheField name="Die size changes" numFmtId="0">
      <sharedItems containsBlank="1"/>
    </cacheField>
    <cacheField name="design changes" numFmtId="0">
      <sharedItems containsBlank="1"/>
    </cacheField>
    <cacheField name="Column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s v="2025-01"/>
    <x v="0"/>
    <m/>
    <d v="2025-01-02T00:00:00"/>
    <d v="2025-01-04T00:00:00"/>
    <m/>
    <s v="GEX-1"/>
    <s v="PDTMC"/>
    <m/>
    <x v="0"/>
    <x v="0"/>
    <d v="2025-01-04T00:00:00"/>
    <d v="2025-01-04T00:00:00"/>
    <s v="QD Send to Gex Purchage on 04.01.2025"/>
    <s v="Sabry"/>
    <m/>
  </r>
  <r>
    <s v="2025-02"/>
    <x v="1"/>
    <m/>
    <d v="2025-01-03T00:00:00"/>
    <d v="2025-01-04T00:00:00"/>
    <n v="54"/>
    <s v="GEX-1"/>
    <s v="PDTMC"/>
    <m/>
    <x v="1"/>
    <x v="0"/>
    <m/>
    <d v="2025-02-28T00:00:00"/>
    <s v="QD Send to Gex Purchage on 04.01.2025, Reminder send to purchage on 15.02.2025,  reminder send to Gulfex purchage 27.02.2025,FOC die received on 28/02/2025."/>
    <s v="Sabry"/>
    <m/>
  </r>
  <r>
    <s v="2025-03"/>
    <x v="2"/>
    <m/>
    <d v="2025-01-18T00:00:00"/>
    <d v="2025-01-23T00:00:00"/>
    <n v="35"/>
    <s v="GEX-1"/>
    <s v="PDTMC"/>
    <s v="PARVEJ"/>
    <x v="2"/>
    <x v="0"/>
    <m/>
    <m/>
    <s v="QD Send to Gex Purchage on 23.01.2025, Reminder send to purchage on 15.02.2025,  reminder send to Gulfex purchage 27.02.2025 Status to be checked with purchase &amp; supplier as on 13-05-2025.  Whatsup message sent to PDTMC to inqure the current status of the QD 22/05/2025. Supplier is reminded again and again no any update from supplier. supplier mailed on 27/05/2025 as &quot;Please be informed that Die# 27439-602, is a critical complex section with tight tolerances. To achieve the critical gap dimensions we did take all safety measure in design and supplied with SHUTOFF concept, however a shade mark was visible post-trial. We did re work as reviewed with Dieshop and also replaced  die plate on FOC basis to improve the die performance._x000a__x000a_Considering above points we kindly refuse the recommended action as FOC replacement Die as per 27439-603.&quot; qd is closed as per HOD."/>
    <s v="Sabry"/>
    <s v="TBD "/>
  </r>
  <r>
    <s v="2025-04"/>
    <x v="3"/>
    <s v="Jay Shankar"/>
    <d v="2025-01-20T00:00:00"/>
    <d v="2025-01-23T00:00:00"/>
    <n v="35"/>
    <s v="GEX-1"/>
    <s v="Ekstek"/>
    <s v="Jay Shankar"/>
    <x v="3"/>
    <x v="1"/>
    <m/>
    <d v="2025-04-12T00:00:00"/>
    <s v="QD Send to Gex Purchase on 23.01.2025, Reminder send to purchase on 15.02.2025,  reminder send to Gulfex purchase 27.02.2025. foc die received 12/04/2025 still there is an issue with backer size 29/04/2025 hence Qd is not closed.FOC die received on 12-04-2025 and thickness observed less New QD raised ( closed on 13-05-2025 ). reopened due to die size issue and performance not satisfactory. correction detail received from Ekstek. informed the corrector the same.  trial done with suppliers Correction 23/05/2025. trial not ok wavy and rippling 27/05/2025. Mr. Suresh Lakmanan has shared the required details with the supplier, and they have requested the Die Plate and Mandrel._x000a_These items are to be sent to the supplier today, 29/05/2025 without fail.  requred pictures and details sent to supplier by AHOD on 29/05/2025. Credit note to sent to supplier 29/05/2025.  suppliery suggeted some correction again. correction will be on 04/06/2025-Jayshankar.   . Ekstek visit Gex- and correct the die 3 trial taken unsuccessful .. requested for Credit Note  HOD Mailed dated 07/07/2025"/>
    <s v="Sabry"/>
    <m/>
  </r>
  <r>
    <s v="2025-05"/>
    <x v="4"/>
    <m/>
    <d v="2025-02-01T00:00:00"/>
    <d v="2025-02-04T00:00:00"/>
    <n v="23"/>
    <s v="GEX-2"/>
    <s v="Phoenix"/>
    <s v="sujith"/>
    <x v="4"/>
    <x v="0"/>
    <s v="ETA 11/07/2025 Fixed (AHOD)"/>
    <d v="2025-07-28T00:00:00"/>
    <s v="QD Send to Gex Purchage on 04.02.2025, Reminder send to purchage on 15.02.2025,  reminder send to Gulfex purchage 27.02.2025 Die to be sent to PHME for Rectification 13-05-2025. die to sent to phme 27/05/2025. Die sent to phme 29/05/2025. reminder sent to purchase and phme team 03/06/2025. Die Sent to PHME For correction. ETA was 11/07/2025. we did not receive the die . reminder mail sent to purchase and whasup to Mr. fadi. "/>
    <s v="Dinesh"/>
    <s v="TBD "/>
  </r>
  <r>
    <s v="2025-06"/>
    <x v="5"/>
    <m/>
    <d v="2025-02-04T00:00:00"/>
    <d v="2025-02-04T00:00:00"/>
    <n v="23"/>
    <s v="GEX-1"/>
    <s v="Phoenix"/>
    <m/>
    <x v="0"/>
    <x v="0"/>
    <m/>
    <d v="2025-04-09T00:00:00"/>
    <s v="QD Send to Gex Purchage on 04.02.2025, Reminder send to purchage on 15.02.2025,  reminder send to Gulfex purchage 27.02.2025"/>
    <s v="Dinesh"/>
    <m/>
  </r>
  <r>
    <s v="2025-07"/>
    <x v="6"/>
    <m/>
    <d v="2025-02-06T00:00:00"/>
    <d v="2025-02-06T00:00:00"/>
    <n v="21"/>
    <s v="GEX-1"/>
    <s v="PHME"/>
    <m/>
    <x v="5"/>
    <x v="2"/>
    <m/>
    <m/>
    <s v="QD Send to Gex Purchage on 06.02.2025, Reminder send to purchage on 15.02.2025,  reminder send to Gulfex purchage 27.02.2025, Holded from us due to Profile revision excepted "/>
    <s v="Suresh"/>
    <s v="Hold due to profile drwing to be amended "/>
  </r>
  <r>
    <s v="2025-08"/>
    <x v="7"/>
    <m/>
    <d v="2025-02-22T00:00:00"/>
    <d v="2025-02-22T00:00:00"/>
    <n v="5"/>
    <s v="GEX-2"/>
    <s v="Compes"/>
    <s v="Dinesh"/>
    <x v="6"/>
    <x v="1"/>
    <m/>
    <s v="Pending with purchase"/>
    <s v="QD Send to Gex Purchage on22.02.2025 ,  reminder send to Gulfex purchage 27.02.2025,Email received from Supplier on 11.03.2025 as below Good morning,_x000a_concerning the report here attached, we have checked our production records and found no discrepancy._x000a_The die has already produced 8.194 tons of salable profile._x000a_In this context, we propose a reasonable 50% FOC for this die.Awaiting Gulfex Purchage feedback 14.04.2025 Remainder send to purchase ( Mr. Gagn by Mr. Imran on 13-05-2025 ) reminder sent to purchase 27/05/2025. reminder sent to purchase 03/06/2025 ask for the latest update 03/06/2025. . reminder mail sent to purchase 22/07/2025"/>
    <s v="Dinesh"/>
    <s v="TBD as per meeting with compes it clear statement no 50/50 need to check with purchase for the status "/>
  </r>
  <r>
    <s v="2025-09"/>
    <x v="8"/>
    <m/>
    <d v="2025-02-24T00:00:00"/>
    <d v="2025-02-24T00:00:00"/>
    <n v="3"/>
    <s v="GEX-1"/>
    <s v="PDTMC"/>
    <m/>
    <x v="7"/>
    <x v="3"/>
    <m/>
    <m/>
    <s v="QD Send to Gex Purchage on24.02.2026,  reminder send to Gulfex purchage 27.02.2025QD rejected by supplier as the die input was above 10mT  05-03-2025 hence Die corrected in house and Extruded more than 50mT hence QD closed as on 13-05-2025"/>
    <s v="Sabry"/>
    <s v="Die active in System Produced 54mT "/>
  </r>
  <r>
    <s v="2025-10"/>
    <x v="9"/>
    <m/>
    <d v="2025-02-24T00:00:00"/>
    <d v="2025-02-24T00:00:00"/>
    <n v="3"/>
    <s v="GEX-1"/>
    <s v="Ekstek"/>
    <s v="Wasantha"/>
    <x v="8"/>
    <x v="1"/>
    <m/>
    <m/>
    <s v="QD Send to Gex Purchage on24.02.2026,  reminder send to Gulfex purchage 27.02.2025 Purchase Send remainder to EKSTEK on 13-05-2025. reminder sent to Ge Purchase 27/05/2025. reminder sent 03/06/2025.   Ekstek visit Gex- and correct the die 3 trial taken unsuccessful ..to be replaced with FOC . ETA and  revised design to be requested "/>
    <s v="Sabry"/>
    <s v="TBD "/>
  </r>
  <r>
    <s v="2025-11"/>
    <x v="10"/>
    <m/>
    <d v="2025-02-24T00:00:00"/>
    <d v="2025-02-24T00:00:00"/>
    <n v="3"/>
    <s v="GEX-1"/>
    <s v="Ekstek"/>
    <s v="Wasantha"/>
    <x v="9"/>
    <x v="0"/>
    <m/>
    <d v="2025-09-08T00:00:00"/>
    <s v="QD Send to Gex Purchage on24.02.2026,  reminder send to Gulfex purchage 27.02.2025.  reminder sent to purchase on 27/05/2025. reminder sent  on 06/03/2025  Ekstek visit Gex- and correct the die 3 trial taken unsuccessful .. Manufacture FOC die with new design with simulation  HOD Mailed dated 07/07/2025"/>
    <s v="Sabry"/>
    <s v="TBD "/>
  </r>
  <r>
    <s v="2025-12"/>
    <x v="11"/>
    <m/>
    <d v="2025-02-24T00:00:00"/>
    <d v="2025-02-24T00:00:00"/>
    <n v="3"/>
    <s v="GEX-1"/>
    <s v="Phoenix"/>
    <s v="Jay Shankar"/>
    <x v="10"/>
    <x v="0"/>
    <m/>
    <m/>
    <s v="QD Send to Gex Purchage on24.02.2026,  reminder send to Gulfex purchage 27.02.2025 correction feedback received from PHOENIX , the correction to be applied and process a trial 13-05-2025. Correction detail given to Mr. Wasantha 27/05/2025. next trial will be on 10/06/2025 Wasantha 03/06/2025  Die is trialed with GEX correction by Wasantha. Pushing is no more and minor blend is visible .  Die is transfer to Mr Jay "/>
    <s v="Sabry"/>
    <s v="TBD "/>
  </r>
  <r>
    <s v="2025-13"/>
    <x v="12"/>
    <m/>
    <d v="2025-02-24T00:00:00"/>
    <d v="2025-02-24T00:00:00"/>
    <n v="3"/>
    <s v="GEX-1"/>
    <s v="Ekstek"/>
    <s v="Ajith"/>
    <x v="11"/>
    <x v="1"/>
    <m/>
    <m/>
    <s v="QD Send to Gex Purchage on24.02.2026,  reminder send to Gulfex purchage 27.02.2025.  reminder sent to purchase on 27/05/2025. Reminder sent  on 06/03/2025.  . Ekstek visit Gex- and correct the die 3 trial taken unsuccessful .. requested for Credit Note  HOD Mailed dated 07/07/2025. reminder mail sent to purchas 22/07/2025."/>
    <s v="Sabry"/>
    <s v="TBD "/>
  </r>
  <r>
    <s v="2025-14"/>
    <x v="13"/>
    <m/>
    <d v="2025-02-24T00:00:00"/>
    <d v="2025-02-24T00:00:00"/>
    <n v="3"/>
    <s v="GEX-1"/>
    <s v="PDTMC"/>
    <m/>
    <x v="12"/>
    <x v="0"/>
    <m/>
    <m/>
    <s v="QD Send to Gex Purchage on24.02.2026,  reminder send to Gulfex purchage 27.02.2025"/>
    <s v="Sabry"/>
    <m/>
  </r>
  <r>
    <s v="2025-15"/>
    <x v="14"/>
    <m/>
    <d v="2025-02-24T00:00:00"/>
    <d v="2025-02-24T00:00:00"/>
    <n v="3"/>
    <s v="GEX-1"/>
    <s v="PHME"/>
    <s v="Ajith"/>
    <x v="7"/>
    <x v="0"/>
    <d v="2025-06-30T00:00:00"/>
    <d v="2025-07-12T00:00:00"/>
    <s v="QD Send to Gex Purchage on24.02.2026,  reminder send to Gulfex purchage 27.02.2025.  reminder sent to purchase on 27/05/2025. &quot;As per our discussion with Die Shop Management, we will be sharing a new design to avoid this crack plus to minimize the shade line&quot;.supplier reply on 29/05/2025"/>
    <s v="Sabry"/>
    <s v="TBD "/>
  </r>
  <r>
    <s v="2025-16"/>
    <x v="15"/>
    <m/>
    <d v="2025-02-24T00:00:00"/>
    <d v="2025-02-24T00:00:00"/>
    <n v="3"/>
    <s v="GEX-1"/>
    <s v="Ekstek"/>
    <s v="Ajith"/>
    <x v="13"/>
    <x v="0"/>
    <m/>
    <d v="2025-08-27T00:00:00"/>
    <s v="QD Send to Gex Purchage on24.02.2026,  reminder send to Gulfex purchage 27.02.2025.  reminder sent to purchase on 27/05/2025 reminder sent 03/06/2025.   Ekstek visit Gex- and correct the die 3 trial taken unsuccessful .. Manufacture FOC die with new design with simulation  HOD Mailed dated 07/07/2025. FOC DIE RECEIVED ON 27/08/2025. TRIAL DONE SHAPE FOUND OK."/>
    <s v="Sabry"/>
    <s v="TBD "/>
  </r>
  <r>
    <s v="2025-17"/>
    <x v="16"/>
    <m/>
    <d v="2025-02-24T00:00:00"/>
    <d v="2025-02-24T00:00:00"/>
    <n v="3"/>
    <s v="GEX-1"/>
    <s v="Phoenix"/>
    <m/>
    <x v="14"/>
    <x v="0"/>
    <m/>
    <m/>
    <s v="QD Send to Gex Purchage on24.02.2026,  reminder send to Gulfex purchage 27.02.2025, FOC mandrfel received on 07-04-2025 and die under trial as on 13-05-2025  ( closed on 13-05-2025 )"/>
    <s v="Sabry"/>
    <m/>
  </r>
  <r>
    <s v="2025-18"/>
    <x v="17"/>
    <m/>
    <d v="2025-03-04T00:00:00"/>
    <d v="2025-03-13T00:00:00"/>
    <n v="-14"/>
    <s v="GEX-1"/>
    <s v="PDTMC"/>
    <m/>
    <x v="15"/>
    <x v="0"/>
    <m/>
    <d v="2025-03-14T00:00:00"/>
    <s v="QD sent to Gex purchse on 13/03/2025. die sent backe to pdtmc . New die plate received 14/03/2025"/>
    <m/>
    <m/>
  </r>
  <r>
    <s v="2025-19"/>
    <x v="18"/>
    <m/>
    <d v="2025-02-26T00:00:00"/>
    <d v="2025-02-26T00:00:00"/>
    <n v="1"/>
    <s v="GEX-1"/>
    <s v="Phoenix"/>
    <s v="PARVEJ"/>
    <x v="16"/>
    <x v="0"/>
    <m/>
    <s v="17//7"/>
    <s v="amended qd is ready for signature 03/06/2025. please find the Qd-2025-45"/>
    <s v="Sabry"/>
    <s v="TBD "/>
  </r>
  <r>
    <s v="2025-20"/>
    <x v="19"/>
    <m/>
    <d v="2025-03-07T00:00:00"/>
    <d v="2025-03-12T00:00:00"/>
    <m/>
    <s v="GEX-1"/>
    <s v="PDTMC"/>
    <m/>
    <x v="17"/>
    <x v="0"/>
    <m/>
    <m/>
    <s v="QD sent to Gex Purchase 12/03/2025"/>
    <s v="Sabry"/>
    <m/>
  </r>
  <r>
    <s v="2025-21"/>
    <x v="20"/>
    <m/>
    <d v="2025-03-12T00:00:00"/>
    <d v="2025-03-13T00:00:00"/>
    <m/>
    <s v="GEX-1"/>
    <s v="PDTMC"/>
    <m/>
    <x v="18"/>
    <x v="0"/>
    <m/>
    <d v="2025-03-14T00:00:00"/>
    <s v="qd sent 13/03/2025  Die sent to pdtmc and came backe 14/03/2025"/>
    <m/>
    <m/>
  </r>
  <r>
    <s v="2025-22"/>
    <x v="21"/>
    <m/>
    <d v="2025-03-12T00:00:00"/>
    <d v="2025-03-13T00:00:00"/>
    <m/>
    <s v="GEX-1"/>
    <s v="PDTMC"/>
    <m/>
    <x v="19"/>
    <x v="0"/>
    <m/>
    <m/>
    <s v="QD sent to Gex Purchase 13/03/2025"/>
    <s v="Sabry"/>
    <m/>
  </r>
  <r>
    <s v="2025-23"/>
    <x v="22"/>
    <m/>
    <d v="2025-03-12T00:00:00"/>
    <d v="2025-03-13T00:00:00"/>
    <m/>
    <s v="GEX-1"/>
    <s v="PDTMC"/>
    <m/>
    <x v="20"/>
    <x v="0"/>
    <m/>
    <d v="2025-03-27T00:00:00"/>
    <s v="QD sent to Gex Purchase 13/03/2026"/>
    <s v="Sabry"/>
    <m/>
  </r>
  <r>
    <s v="2025-24"/>
    <x v="23"/>
    <s v="Parvej"/>
    <d v="2025-03-14T00:00:00"/>
    <d v="2025-05-17T00:00:00"/>
    <m/>
    <s v="GEX-1"/>
    <s v="Jiangsu"/>
    <s v="PARVEJ"/>
    <x v="21"/>
    <x v="1"/>
    <m/>
    <m/>
    <s v="QD sent to Gex Purchase 17/05/2025. Reply came from Jiansu 17/05/2025, die photos and correction what we done is marked as requested by supplier 20/05/2025. correctin suggestion received for supplier 21/05/2025 and convayed the correction to Mr Parvej the same..Trial will be on 04/06/2025 Parvej 03/06/2025."/>
    <s v="Sabry"/>
    <m/>
  </r>
  <r>
    <s v="2025-25"/>
    <x v="24"/>
    <m/>
    <d v="2025-03-19T00:00:00"/>
    <d v="2025-03-22T00:00:00"/>
    <m/>
    <s v="GEX-1"/>
    <s v="Compes"/>
    <m/>
    <x v="22"/>
    <x v="0"/>
    <m/>
    <m/>
    <s v="QD sent to purchase 22-03-2025, Foc design approved 26.03.2025, FOC die plate receivedon 22-04-2025  ( closed on 13-05-2025 )"/>
    <m/>
    <m/>
  </r>
  <r>
    <s v="2025-26"/>
    <x v="25"/>
    <m/>
    <d v="2025-03-22T00:00:00"/>
    <d v="2025-03-26T00:00:00"/>
    <m/>
    <s v="GEX-1"/>
    <s v="PHME"/>
    <s v="Jay Shankar"/>
    <x v="23"/>
    <x v="0"/>
    <m/>
    <m/>
    <s v="QD sent to Gex-purchanse on 26/04/2025. Reminder sent to supplier 03/06/2025.  Send it to PHME and Follow AHOD after Discussion with Mr. Fadhi 19/06/2025 "/>
    <m/>
    <m/>
  </r>
  <r>
    <s v="2025-27"/>
    <x v="26"/>
    <m/>
    <d v="2025-03-24T00:00:00"/>
    <m/>
    <m/>
    <s v="GEX-1"/>
    <s v="Phoenix"/>
    <s v="PARVEJ"/>
    <x v="24"/>
    <x v="0"/>
    <m/>
    <m/>
    <s v="since this is internal issue we need to correct in house."/>
    <m/>
    <m/>
  </r>
  <r>
    <s v="2025-28"/>
    <x v="27"/>
    <m/>
    <d v="2025-04-02T00:00:00"/>
    <d v="2025-04-03T00:00:00"/>
    <m/>
    <s v="GEX-2"/>
    <s v="Compes"/>
    <m/>
    <x v="25"/>
    <x v="0"/>
    <m/>
    <m/>
    <s v="QD Send to Gex Purchase on3/4/2025, Foc mandrel design received on 11.04.2025 and approved send 12.04.2025 FOC mandrel received on 30-04-2025   ( closed on 13-05-2025 )"/>
    <m/>
    <m/>
  </r>
  <r>
    <s v="2025-29"/>
    <x v="28"/>
    <s v="Sujin"/>
    <d v="2025-04-09T00:00:00"/>
    <d v="2025-05-19T00:00:00"/>
    <m/>
    <s v="GEX-1"/>
    <s v="Jiangsu"/>
    <s v="Sujin"/>
    <x v="26"/>
    <x v="0"/>
    <m/>
    <d v="2025-07-11T00:00:00"/>
    <s v="QD Sent 19/05/2025. supplier mail 21/05/2025 acepting to provide a FOC die and ask for 1st trial result.  Ahod to reply to Jiangsu 27/05/2025. Ahod replied to Jiansu and request them to change the layout as well for the next foc die."/>
    <m/>
    <m/>
  </r>
  <r>
    <s v="2025-30"/>
    <x v="29"/>
    <s v="Jerome"/>
    <d v="2025-04-09T00:00:00"/>
    <d v="2025-05-19T00:00:00"/>
    <m/>
    <s v="GEX-1"/>
    <s v="Compes"/>
    <m/>
    <x v="27"/>
    <x v="0"/>
    <m/>
    <m/>
    <s v="QD Sent 19/05/2025. Costomer Reply received on 20/05/2025. since this is only for information the QD is Closed on 21/05/2025."/>
    <m/>
    <m/>
  </r>
  <r>
    <s v="2025-31"/>
    <x v="30"/>
    <m/>
    <d v="2025-05-17T00:00:00"/>
    <m/>
    <m/>
    <s v="GEX-1"/>
    <s v="Jiangsu"/>
    <s v="Ervie"/>
    <x v="28"/>
    <x v="0"/>
    <m/>
    <m/>
    <s v="QD sent 22/05/2025. &quot;Ok,already inform my warehouse again about this seriously,shall not happen again next time,keep in touch&quot;. Supplier replied for the qd 28/05/2025."/>
    <m/>
    <m/>
  </r>
  <r>
    <s v="2025-32"/>
    <x v="31"/>
    <m/>
    <d v="2025-04-29T00:00:00"/>
    <d v="2025-04-29T00:00:00"/>
    <m/>
    <s v="GEX-1"/>
    <s v="Compes"/>
    <s v="Wasantha"/>
    <x v="29"/>
    <x v="0"/>
    <m/>
    <d v="2025-09-02T00:00:00"/>
    <s v="QD sent to Gex-purchanse on 29/04/2025.  &quot;The die has worked approximately for 9000 tons, so we have to refuse the FOC replacement, we can agree max 50-50 replacement.&quot; supplier comment. . &quot;If you acknowledge this issue, we request a free-of-charge (FOC) replacement die. However, if you do not consider it a valid issue, we are not willing to accept a partial settlement of 50%.&quot; Purchase  replied. desicion pending with Purchase. rminder sent 03/06/2025.. for foc design received. design not satisfiable - wasantha. again 475X280 design send by supplier. still not satisfiable. simulation done z axis not satistactory. asked again revised design by plus design suggested by Gulfex.  reminder sent 22/07/2025.  FOC RECEIVED ON 02/09/2025. TRIAL DONE SHAPE OK._x000a__x000a_ "/>
    <m/>
    <m/>
  </r>
  <r>
    <s v="2025-33"/>
    <x v="32"/>
    <m/>
    <d v="2025-05-08T00:00:00"/>
    <d v="2025-05-08T00:00:00"/>
    <m/>
    <s v="GEX-2"/>
    <s v="PHME"/>
    <s v="Raheem"/>
    <x v="30"/>
    <x v="0"/>
    <m/>
    <d v="2025-06-10T00:00:00"/>
    <s v="QD sent to Gex-purchanse on 08/05/2025.   Supplier visited GEX-2 last Friday and collected the die back for modification. We conducted the trial after the modifications today and the results remain same as previous trials, _x000a__x000a_As we are already too late on this project  because of the late response from the Supplier,  we would request you to inform the Supplier to produce replacement die on FOC basis and delivery within minimum possible time . _x000a_Let us know the ETA based on which planning team can inform Sales team and customer about the delay, Vijeesh on 23/05/2025.  As approved by the management, we will be providing the die plate and mandrel on a FOC basis supplier massage 27/5/2025. design received 28/05/2025. approval sent 29/05-2025. foc received 10/06/2025"/>
    <m/>
    <m/>
  </r>
  <r>
    <s v="2025-34"/>
    <x v="33"/>
    <m/>
    <d v="2025-05-07T00:00:00"/>
    <d v="2025-05-19T00:00:00"/>
    <m/>
    <s v="GEX-1"/>
    <s v="Ekstek"/>
    <s v="Sujin"/>
    <x v="31"/>
    <x v="1"/>
    <m/>
    <m/>
    <s v="QD Sent 19/05/2025. supplier mail 20/05/2025 regarding the cost of rectification. Reminder massage sent to purchase 03/06/2025."/>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2">
  <r>
    <n v="1"/>
    <x v="0"/>
    <n v="5407"/>
    <n v="3501"/>
    <s v="Gulf Extrusions Co .(L.L.C)"/>
    <x v="0"/>
    <n v="1"/>
    <m/>
    <s v=""/>
    <x v="0"/>
    <s v="Backup Die Required Urgent 201 Input 92 Ton"/>
    <n v="80525"/>
    <m/>
    <s v="005407-3501"/>
  </r>
  <r>
    <n v="2"/>
    <x v="0"/>
    <n v="26545"/>
    <n v="2501"/>
    <s v="Schuco Middle East Windows &amp; Facade Systems L.L.C."/>
    <x v="0"/>
    <n v="1"/>
    <m/>
    <s v=""/>
    <x v="0"/>
    <s v="Beckup Die Required  ( 401 Over Weight )"/>
    <n v="6832"/>
    <m/>
    <s v="026545-2501"/>
  </r>
  <r>
    <n v="3"/>
    <x v="0"/>
    <n v="22193"/>
    <n v="2503"/>
    <s v="Gulf Extrusions Co .(L.L.C)"/>
    <x v="0"/>
    <n v="2"/>
    <d v="2025-07-01T00:00:00"/>
    <d v="2025-07-07T00:00:00"/>
    <x v="1"/>
    <s v="Beckup Die Required  ( 2502 Bearing Chipoff )"/>
    <n v="4095"/>
    <m/>
    <s v="022193-2503"/>
  </r>
  <r>
    <n v="4"/>
    <x v="0"/>
    <n v="29553"/>
    <n v="3501"/>
    <s v="Gulf Extrusions Co .(L.L.C)"/>
    <x v="0"/>
    <n v="1"/>
    <m/>
    <s v=""/>
    <x v="0"/>
    <s v="Backup Die Required  201 Input 47 Ton"/>
    <n v="13885"/>
    <m/>
    <s v="029553-3501"/>
  </r>
  <r>
    <n v="5"/>
    <x v="0"/>
    <n v="3008"/>
    <n v="2501"/>
    <s v="Gulf Extrusions Co .(L.L.C)"/>
    <x v="0"/>
    <n v="1"/>
    <m/>
    <s v=""/>
    <x v="0"/>
    <s v="Backup Die Required  ( 8 cavity  )"/>
    <n v="2244"/>
    <m/>
    <s v="003008-2501"/>
  </r>
  <r>
    <n v="6"/>
    <x v="0"/>
    <n v="10372"/>
    <n v="2503"/>
    <s v="Gulf Extrusions Co .(L.L.C)"/>
    <x v="0"/>
    <n v="1"/>
    <m/>
    <s v=""/>
    <x v="0"/>
    <s v="Backup Die Required  2501 Scraped"/>
    <n v="11029"/>
    <m/>
    <s v="010372-2503"/>
  </r>
  <r>
    <n v="7"/>
    <x v="0"/>
    <n v="12987"/>
    <n v="2504"/>
    <s v="Gulf Extrusions Co .(L.L.C)"/>
    <x v="0"/>
    <n v="1"/>
    <m/>
    <s v=""/>
    <x v="0"/>
    <s v="Backup Die Required 2502 Scraped"/>
    <n v="12298"/>
    <m/>
    <s v="012987-2504"/>
  </r>
  <r>
    <n v="8"/>
    <x v="0"/>
    <n v="5004"/>
    <n v="2502"/>
    <s v="Gulf Extrusions Co .(L.L.C)"/>
    <x v="0"/>
    <n v="1"/>
    <m/>
    <s v=""/>
    <x v="0"/>
    <s v="Backup Die Required  2 cavity"/>
    <n v="2854"/>
    <m/>
    <s v="005004-2502"/>
  </r>
  <r>
    <n v="9"/>
    <x v="1"/>
    <n v="27708"/>
    <n v="502"/>
    <s v="Alumil Systems India Pvt Ltd."/>
    <x v="1"/>
    <m/>
    <d v="2025-01-04T00:00:00"/>
    <d v="2025-09-24T00:00:00"/>
    <x v="1"/>
    <m/>
    <m/>
    <m/>
    <s v="27708-502"/>
  </r>
  <r>
    <n v="10"/>
    <x v="1"/>
    <n v="7096"/>
    <n v="514"/>
    <s v="Powerbar Gulf L.L.C"/>
    <x v="1"/>
    <m/>
    <d v="2025-01-04T00:00:00"/>
    <s v=""/>
    <x v="0"/>
    <m/>
    <m/>
    <m/>
    <s v="07096-514"/>
  </r>
  <r>
    <n v="11"/>
    <x v="1"/>
    <n v="90206"/>
    <n v="405"/>
    <s v="FENPLAST"/>
    <x v="1"/>
    <m/>
    <d v="2025-01-04T00:00:00"/>
    <s v=""/>
    <x v="1"/>
    <m/>
    <m/>
    <m/>
    <s v="90206-405"/>
  </r>
  <r>
    <n v="12"/>
    <x v="1"/>
    <n v="12983"/>
    <n v="513"/>
    <s v="Gulf Extrusions Co .(L.L.C)"/>
    <x v="1"/>
    <m/>
    <d v="2025-01-04T00:00:00"/>
    <s v=""/>
    <x v="0"/>
    <m/>
    <m/>
    <m/>
    <s v="12983-513"/>
  </r>
  <r>
    <n v="13"/>
    <x v="1"/>
    <n v="14674"/>
    <n v="514"/>
    <s v="Gulf Extrusions Co .(L.L.C)"/>
    <x v="2"/>
    <m/>
    <d v="2025-01-07T00:00:00"/>
    <s v=""/>
    <x v="0"/>
    <m/>
    <m/>
    <m/>
    <s v="14674-514"/>
  </r>
  <r>
    <n v="14"/>
    <x v="1"/>
    <n v="14716"/>
    <n v="226"/>
    <s v="GUTMANN INDUSTRIES L.L.C"/>
    <x v="2"/>
    <m/>
    <d v="2025-01-07T00:00:00"/>
    <s v=""/>
    <x v="0"/>
    <m/>
    <m/>
    <m/>
    <s v="14716-226"/>
  </r>
  <r>
    <n v="15"/>
    <x v="1"/>
    <n v="29870"/>
    <n v="517"/>
    <s v="Brothers Steel Industry LLC."/>
    <x v="3"/>
    <m/>
    <d v="2025-01-08T00:00:00"/>
    <s v=""/>
    <x v="0"/>
    <m/>
    <m/>
    <m/>
    <s v="29870-517"/>
  </r>
  <r>
    <n v="16"/>
    <x v="1"/>
    <n v="5225"/>
    <n v="3501"/>
    <s v="Gulf Extrusions Co .(L.L.C)"/>
    <x v="3"/>
    <m/>
    <d v="2025-01-08T00:00:00"/>
    <s v=""/>
    <x v="1"/>
    <m/>
    <m/>
    <m/>
    <s v="05225-3501"/>
  </r>
  <r>
    <n v="17"/>
    <x v="1"/>
    <n v="9153"/>
    <n v="505"/>
    <s v="Gulf Extrusions Co .(L.L.C)"/>
    <x v="4"/>
    <m/>
    <d v="2025-01-13T00:00:00"/>
    <s v=""/>
    <x v="0"/>
    <m/>
    <m/>
    <m/>
    <s v="09153-505"/>
  </r>
  <r>
    <n v="18"/>
    <x v="1"/>
    <n v="6166"/>
    <n v="403"/>
    <s v="JANATIC INDIA PVT LTD."/>
    <x v="4"/>
    <m/>
    <d v="2025-01-13T00:00:00"/>
    <s v=""/>
    <x v="0"/>
    <m/>
    <m/>
    <m/>
    <s v="06166-403"/>
  </r>
  <r>
    <n v="19"/>
    <x v="1"/>
    <n v="29455"/>
    <n v="401"/>
    <s v="JANATIC INDIA PVT LTD."/>
    <x v="4"/>
    <m/>
    <d v="2025-01-13T00:00:00"/>
    <s v=""/>
    <x v="0"/>
    <m/>
    <m/>
    <m/>
    <s v="29455-401"/>
  </r>
  <r>
    <n v="20"/>
    <x v="1"/>
    <n v="29667"/>
    <n v="403"/>
    <s v="ETS Menuiserie Moderne D'Alluminium"/>
    <x v="4"/>
    <m/>
    <d v="2025-01-13T00:00:00"/>
    <s v=""/>
    <x v="0"/>
    <m/>
    <m/>
    <m/>
    <s v="29667-403"/>
  </r>
  <r>
    <n v="21"/>
    <x v="1"/>
    <n v="53019"/>
    <n v="602"/>
    <s v="Halcon Systems LLC"/>
    <x v="4"/>
    <m/>
    <d v="2025-01-13T00:00:00"/>
    <s v=""/>
    <x v="0"/>
    <m/>
    <m/>
    <m/>
    <s v="53019-602"/>
  </r>
  <r>
    <n v="22"/>
    <x v="1"/>
    <n v="29779"/>
    <n v="502"/>
    <s v="Gulf Extrusions Co .(L.L.C)"/>
    <x v="4"/>
    <m/>
    <d v="2025-01-13T00:00:00"/>
    <s v=""/>
    <x v="0"/>
    <m/>
    <m/>
    <m/>
    <s v="29779-502"/>
  </r>
  <r>
    <n v="23"/>
    <x v="0"/>
    <s v="25IC1-011280"/>
    <s v="Insert"/>
    <s v=""/>
    <x v="5"/>
    <m/>
    <m/>
    <s v=""/>
    <x v="1"/>
    <s v="Open tooling 25B4C1A die Deflection problem"/>
    <s v="N/A"/>
    <m/>
    <s v="0025IC1-011280-Insert"/>
  </r>
  <r>
    <n v="24"/>
    <x v="0"/>
    <n v="5333"/>
    <n v="2504"/>
    <s v="Gulf Extrusions Co .(L.L.C)"/>
    <x v="5"/>
    <n v="1"/>
    <m/>
    <s v=""/>
    <x v="0"/>
    <s v="Backup Die Required  ( 2502 Scraped )"/>
    <n v="31491"/>
    <m/>
    <s v="005333-2504"/>
  </r>
  <r>
    <n v="25"/>
    <x v="0"/>
    <n v="13940"/>
    <n v="2505"/>
    <s v="Gulf Extrusions Co .(L.L.C)"/>
    <x v="6"/>
    <n v="5"/>
    <m/>
    <d v="2025-06-24T00:00:00"/>
    <x v="1"/>
    <s v="Backup Die Required  ( 2503 bearing washout )"/>
    <n v="439481"/>
    <m/>
    <s v="013940-2505"/>
  </r>
  <r>
    <n v="26"/>
    <x v="0"/>
    <n v="25576"/>
    <n v="2503"/>
    <s v="Gorica Industries L.L.C."/>
    <x v="6"/>
    <n v="1"/>
    <m/>
    <d v="2025-06-04T00:00:00"/>
    <x v="1"/>
    <s v="Backup Die Required  ( 2503 bearing washout )"/>
    <n v="41929"/>
    <m/>
    <s v="025576-2503"/>
  </r>
  <r>
    <n v="27"/>
    <x v="0"/>
    <n v="120267"/>
    <n v="2504"/>
    <s v="Youngman Manufacturing India Pvt Ltd."/>
    <x v="6"/>
    <n v="2"/>
    <m/>
    <s v=""/>
    <x v="0"/>
    <s v="Backup Die Required  ( 2502 is over weight )"/>
    <n v="8991"/>
    <m/>
    <s v="00120267-2504"/>
  </r>
  <r>
    <n v="28"/>
    <x v="1"/>
    <n v="28774"/>
    <n v="602"/>
    <s v="Schuco Middle East Windows &amp; Facade Systems L.L.C."/>
    <x v="7"/>
    <m/>
    <d v="2025-01-17T00:00:00"/>
    <s v=""/>
    <x v="0"/>
    <m/>
    <m/>
    <m/>
    <s v="28774-602"/>
  </r>
  <r>
    <n v="29"/>
    <x v="1"/>
    <n v="1013"/>
    <n v="402"/>
    <s v="Gulf Extrusions Co .(L.L.C)"/>
    <x v="7"/>
    <m/>
    <d v="2025-01-17T00:00:00"/>
    <s v=""/>
    <x v="0"/>
    <m/>
    <m/>
    <m/>
    <s v="01013-402"/>
  </r>
  <r>
    <n v="30"/>
    <x v="1"/>
    <n v="5149"/>
    <n v="603"/>
    <s v="Gulf Extrusions Co .(L.L.C)"/>
    <x v="7"/>
    <m/>
    <d v="2025-01-17T00:00:00"/>
    <s v=""/>
    <x v="0"/>
    <m/>
    <m/>
    <m/>
    <s v="05149-603"/>
  </r>
  <r>
    <n v="31"/>
    <x v="1"/>
    <n v="14940"/>
    <n v="510"/>
    <s v="GUTMANN INDUSTRIES L.L.C"/>
    <x v="7"/>
    <m/>
    <d v="2025-01-17T00:00:00"/>
    <d v="2025-07-21T00:00:00"/>
    <x v="1"/>
    <m/>
    <m/>
    <m/>
    <s v="14940-510"/>
  </r>
  <r>
    <n v="32"/>
    <x v="0"/>
    <n v="15808"/>
    <n v="2502"/>
    <s v="Gulf Extrusions Co .(L.L.C)"/>
    <x v="8"/>
    <n v="1"/>
    <m/>
    <s v=""/>
    <x v="0"/>
    <s v="Backup Die Required  ( 4 Cavity die  )"/>
    <n v="20480"/>
    <m/>
    <s v="015808-2502"/>
  </r>
  <r>
    <n v="33"/>
    <x v="0"/>
    <n v="15651"/>
    <n v="2502"/>
    <s v="Gulf Extrusions Co .(L.L.C)"/>
    <x v="8"/>
    <n v="3"/>
    <m/>
    <s v=""/>
    <x v="2"/>
    <s v="Only Die plate  ( 2502 die plate broken  )"/>
    <n v="56614"/>
    <m/>
    <s v="015651-2502"/>
  </r>
  <r>
    <n v="34"/>
    <x v="0"/>
    <n v="25129"/>
    <n v="3501"/>
    <s v="Powerbar Gulf L.L.C"/>
    <x v="8"/>
    <n v="1"/>
    <m/>
    <s v=""/>
    <x v="0"/>
    <s v="Only Die plate  ( 601 bearing crack &amp; chip off  )"/>
    <n v="821"/>
    <m/>
    <s v="025129-3501"/>
  </r>
  <r>
    <n v="35"/>
    <x v="0"/>
    <n v="14700"/>
    <n v="3503"/>
    <s v="Gulf Extrusions Co .(L.L.C)"/>
    <x v="9"/>
    <n v="2"/>
    <m/>
    <s v=""/>
    <x v="0"/>
    <s v="3501 Extruded 55Mt ,3502 poor Perforamce ,Critical profile need backup die "/>
    <n v="12880"/>
    <m/>
    <s v="014700-3503"/>
  </r>
  <r>
    <n v="36"/>
    <x v="0"/>
    <n v="15907"/>
    <n v="2502"/>
    <s v="Gulf Extrusions Co .(L.L.C)"/>
    <x v="10"/>
    <n v="1"/>
    <m/>
    <s v=""/>
    <x v="0"/>
    <s v="Backup Die Required  ( 4 Cavity die  )"/>
    <n v="3877"/>
    <m/>
    <s v="015907-2502"/>
  </r>
  <r>
    <n v="37"/>
    <x v="0"/>
    <n v="13035"/>
    <n v="2506"/>
    <s v="Gulf Extrusions Co .(L.L.C)"/>
    <x v="10"/>
    <n v="2"/>
    <m/>
    <s v=""/>
    <x v="0"/>
    <s v="Backup Die Required  ( 2504 is over weight )"/>
    <n v="7904"/>
    <m/>
    <s v="013035-2506"/>
  </r>
  <r>
    <n v="38"/>
    <x v="0"/>
    <n v="13237"/>
    <n v="3502"/>
    <s v="Gulf Extrusions Co .(L.L.C)"/>
    <x v="10"/>
    <n v="2"/>
    <m/>
    <s v=""/>
    <x v="2"/>
    <s v="Backup Die Required  ( 3501 is over weight )"/>
    <n v="13132"/>
    <m/>
    <s v="013237-3502"/>
  </r>
  <r>
    <n v="39"/>
    <x v="0"/>
    <n v="5058"/>
    <n v="2501"/>
    <s v="Gulf Extrusions Co .(L.L.C)"/>
    <x v="10"/>
    <n v="1"/>
    <m/>
    <s v=""/>
    <x v="0"/>
    <s v="Backup Die Required 1 Cav for 25mn press  ( 3501 is over weight  )"/>
    <n v="7381"/>
    <m/>
    <s v="005058-2501"/>
  </r>
  <r>
    <n v="40"/>
    <x v="0"/>
    <n v="9504"/>
    <n v="2502"/>
    <n v="0"/>
    <x v="10"/>
    <n v="1"/>
    <m/>
    <s v=""/>
    <x v="1"/>
    <s v="Backup Die Required  ( 2501 bearing washout )"/>
    <n v="4010"/>
    <m/>
    <s v="009504-2502"/>
  </r>
  <r>
    <n v="41"/>
    <x v="1"/>
    <n v="28830"/>
    <n v="503"/>
    <s v="Al Saho General Trading and Construction"/>
    <x v="11"/>
    <m/>
    <d v="2025-01-24T00:00:00"/>
    <d v="2025-05-22T00:00:00"/>
    <x v="1"/>
    <m/>
    <m/>
    <m/>
    <s v="28830-503"/>
  </r>
  <r>
    <n v="42"/>
    <x v="1"/>
    <n v="7208"/>
    <n v="2507"/>
    <s v="EAE ELEKTRIK ASANSOR ENDUSTRISI"/>
    <x v="11"/>
    <m/>
    <d v="2025-01-24T00:00:00"/>
    <s v=""/>
    <x v="1"/>
    <m/>
    <m/>
    <m/>
    <s v="07208-2507"/>
  </r>
  <r>
    <n v="43"/>
    <x v="0"/>
    <n v="10765"/>
    <n v="3502"/>
    <s v="Gulf Extrusions Co .(L.L.C)"/>
    <x v="12"/>
    <n v="1"/>
    <m/>
    <s v=""/>
    <x v="0"/>
    <s v="Backup Die Required  ( 3501 is bearing chip off )"/>
    <n v="16837"/>
    <m/>
    <s v="010765-3502"/>
  </r>
  <r>
    <n v="44"/>
    <x v="0"/>
    <n v="15803"/>
    <n v="2502"/>
    <s v="Gulf Extrusions Co .(L.L.C)"/>
    <x v="12"/>
    <n v="1"/>
    <m/>
    <s v=""/>
    <x v="0"/>
    <s v="Backup Die Required  "/>
    <n v="17445"/>
    <m/>
    <s v="015803-2502"/>
  </r>
  <r>
    <n v="45"/>
    <x v="0"/>
    <n v="55073"/>
    <n v="2508"/>
    <s v="Automotive Precision Technology"/>
    <x v="12"/>
    <n v="4"/>
    <m/>
    <s v=""/>
    <x v="2"/>
    <s v="Backup Die Required  ( 2501 SCRAPED )"/>
    <n v="247098"/>
    <m/>
    <s v="055073-2508"/>
  </r>
  <r>
    <n v="46"/>
    <x v="0"/>
    <n v="29691"/>
    <n v="3502"/>
    <s v="Galaxy Metal Inds. L.L.C."/>
    <x v="12"/>
    <n v="1"/>
    <m/>
    <s v=""/>
    <x v="0"/>
    <s v="Backup Die Required  ( Design Change Required )"/>
    <n v="7828"/>
    <m/>
    <s v="029691-3502"/>
  </r>
  <r>
    <n v="47"/>
    <x v="1"/>
    <n v="28814"/>
    <n v="501"/>
    <s v="Al Saho General Trading and Construction"/>
    <x v="13"/>
    <m/>
    <d v="2025-01-30T00:00:00"/>
    <s v=""/>
    <x v="0"/>
    <m/>
    <m/>
    <m/>
    <s v="28814-501"/>
  </r>
  <r>
    <n v="48"/>
    <x v="1"/>
    <n v="28829"/>
    <n v="402"/>
    <s v="Al Saho General Trading and Construction"/>
    <x v="13"/>
    <m/>
    <d v="2025-01-30T00:00:00"/>
    <s v=""/>
    <x v="0"/>
    <m/>
    <m/>
    <m/>
    <s v="28829-402"/>
  </r>
  <r>
    <n v="49"/>
    <x v="1"/>
    <n v="29503"/>
    <n v="502"/>
    <s v="Al Saho General Trading and Construction"/>
    <x v="13"/>
    <m/>
    <d v="2025-01-30T00:00:00"/>
    <s v=""/>
    <x v="0"/>
    <m/>
    <m/>
    <m/>
    <s v="29503-502"/>
  </r>
  <r>
    <n v="50"/>
    <x v="1"/>
    <n v="23396"/>
    <n v="403"/>
    <s v="City Way Building Materials Co. LLC"/>
    <x v="13"/>
    <m/>
    <d v="2025-01-30T00:00:00"/>
    <s v=""/>
    <x v="0"/>
    <m/>
    <m/>
    <m/>
    <s v="23396-403"/>
  </r>
  <r>
    <n v="51"/>
    <x v="1"/>
    <n v="14716"/>
    <n v="3509"/>
    <s v="GUTMANN INDUSTRIES L.L.C"/>
    <x v="13"/>
    <m/>
    <d v="2025-01-30T00:00:00"/>
    <s v=""/>
    <x v="1"/>
    <m/>
    <m/>
    <m/>
    <s v="14716-3509"/>
  </r>
  <r>
    <n v="52"/>
    <x v="1"/>
    <n v="14716"/>
    <n v="3510"/>
    <s v="GUTMANN INDUSTRIES L.L.C"/>
    <x v="13"/>
    <m/>
    <d v="2025-01-30T00:00:00"/>
    <s v=""/>
    <x v="1"/>
    <m/>
    <m/>
    <m/>
    <s v="14716-3510"/>
  </r>
  <r>
    <n v="53"/>
    <x v="1"/>
    <n v="11443"/>
    <n v="407"/>
    <s v="Gulf Extrusions Co .(L.L.C)"/>
    <x v="14"/>
    <m/>
    <d v="2025-02-03T00:00:00"/>
    <s v=""/>
    <x v="0"/>
    <m/>
    <m/>
    <m/>
    <s v="11443-407"/>
  </r>
  <r>
    <n v="54"/>
    <x v="1"/>
    <n v="21693"/>
    <n v="403"/>
    <s v="GUTMANN INDUSTRIES L.L.C"/>
    <x v="14"/>
    <m/>
    <d v="2025-02-03T00:00:00"/>
    <s v=""/>
    <x v="0"/>
    <m/>
    <m/>
    <m/>
    <s v="21693-403"/>
  </r>
  <r>
    <n v="55"/>
    <x v="1"/>
    <n v="28362"/>
    <n v="503"/>
    <s v="HUECK MIDDLE EAST ALUMINIUM SYSTEMS LLC"/>
    <x v="14"/>
    <m/>
    <d v="2025-02-03T00:00:00"/>
    <s v=""/>
    <x v="0"/>
    <m/>
    <m/>
    <m/>
    <s v="28362-503"/>
  </r>
  <r>
    <n v="56"/>
    <x v="1"/>
    <n v="28815"/>
    <n v="502"/>
    <s v="Al Saho General Trading and Construction"/>
    <x v="14"/>
    <m/>
    <d v="2025-02-03T00:00:00"/>
    <s v=""/>
    <x v="0"/>
    <m/>
    <m/>
    <m/>
    <s v="28815-502"/>
  </r>
  <r>
    <n v="57"/>
    <x v="1"/>
    <n v="28836"/>
    <n v="511"/>
    <s v="Al Saho General Trading and Construction"/>
    <x v="14"/>
    <m/>
    <d v="2025-02-03T00:00:00"/>
    <s v=""/>
    <x v="0"/>
    <m/>
    <m/>
    <m/>
    <s v="28836-511"/>
  </r>
  <r>
    <n v="58"/>
    <x v="1"/>
    <n v="14806"/>
    <n v="3503"/>
    <s v="GUTMANN INDUSTRIES L.L.C"/>
    <x v="14"/>
    <m/>
    <d v="2025-02-03T00:00:00"/>
    <s v=""/>
    <x v="0"/>
    <m/>
    <m/>
    <m/>
    <s v="14806-3503"/>
  </r>
  <r>
    <n v="59"/>
    <x v="1"/>
    <n v="14806"/>
    <n v="3504"/>
    <s v="GUTMANN INDUSTRIES L.L.C"/>
    <x v="14"/>
    <m/>
    <d v="2025-02-03T00:00:00"/>
    <s v=""/>
    <x v="0"/>
    <m/>
    <m/>
    <m/>
    <s v="14806-3504"/>
  </r>
  <r>
    <n v="60"/>
    <x v="1"/>
    <n v="27719"/>
    <n v="401"/>
    <s v="EAE ELEKTRIK ASANSOR ENDUSTRISI"/>
    <x v="14"/>
    <m/>
    <d v="2025-02-03T00:00:00"/>
    <s v=""/>
    <x v="0"/>
    <m/>
    <m/>
    <m/>
    <s v="27719-401"/>
  </r>
  <r>
    <n v="61"/>
    <x v="1"/>
    <n v="27720"/>
    <n v="501"/>
    <s v="EAE ELEKTRIK ASANSOR ENDUSTRISI"/>
    <x v="14"/>
    <m/>
    <d v="2025-02-03T00:00:00"/>
    <d v="2025-09-24T00:00:00"/>
    <x v="3"/>
    <m/>
    <m/>
    <m/>
    <s v="27720-501"/>
  </r>
  <r>
    <n v="62"/>
    <x v="1"/>
    <n v="5214"/>
    <n v="504"/>
    <s v="Gulf Extrusions Co .(L.L.C)"/>
    <x v="14"/>
    <m/>
    <d v="2025-02-03T00:00:00"/>
    <s v=""/>
    <x v="0"/>
    <m/>
    <m/>
    <m/>
    <s v="05214-504"/>
  </r>
  <r>
    <n v="63"/>
    <x v="1"/>
    <n v="120528"/>
    <n v="501"/>
    <s v="S.K.M AIR CONDITIONING LLC"/>
    <x v="14"/>
    <m/>
    <d v="2025-02-03T00:00:00"/>
    <s v=""/>
    <x v="0"/>
    <m/>
    <m/>
    <m/>
    <s v="120528-501"/>
  </r>
  <r>
    <n v="64"/>
    <x v="1"/>
    <n v="5049"/>
    <n v="502"/>
    <s v="International Alum &amp; Glass"/>
    <x v="14"/>
    <m/>
    <d v="2025-02-03T00:00:00"/>
    <d v="2025-06-20T00:00:00"/>
    <x v="1"/>
    <m/>
    <m/>
    <m/>
    <s v="05049-502"/>
  </r>
  <r>
    <n v="65"/>
    <x v="1"/>
    <n v="7096"/>
    <n v="612"/>
    <s v="Powerbar Gulf L.L.C"/>
    <x v="14"/>
    <m/>
    <d v="2025-02-03T00:00:00"/>
    <s v=""/>
    <x v="0"/>
    <m/>
    <m/>
    <m/>
    <s v="07096-612"/>
  </r>
  <r>
    <n v="66"/>
    <x v="1"/>
    <n v="29267"/>
    <n v="502"/>
    <s v="Al Saho General Trading and Construction"/>
    <x v="15"/>
    <m/>
    <d v="2025-02-06T00:00:00"/>
    <s v=""/>
    <x v="0"/>
    <m/>
    <m/>
    <m/>
    <s v="29267-502"/>
  </r>
  <r>
    <n v="67"/>
    <x v="1"/>
    <n v="13794"/>
    <n v="275"/>
    <s v="Gulf Extrusions Co .(L.L.C)"/>
    <x v="16"/>
    <m/>
    <d v="2025-02-07T00:00:00"/>
    <s v=""/>
    <x v="0"/>
    <m/>
    <m/>
    <m/>
    <s v="13794-275"/>
  </r>
  <r>
    <n v="68"/>
    <x v="1"/>
    <n v="13794"/>
    <n v="276"/>
    <s v="Gulf Extrusions Co .(L.L.C)"/>
    <x v="16"/>
    <m/>
    <d v="2025-02-07T00:00:00"/>
    <s v=""/>
    <x v="0"/>
    <m/>
    <m/>
    <m/>
    <s v="13794-276"/>
  </r>
  <r>
    <n v="69"/>
    <x v="1"/>
    <n v="15808"/>
    <n v="401"/>
    <s v="Gulf Extrusions Co .(L.L.C)"/>
    <x v="17"/>
    <m/>
    <d v="2025-02-17T00:00:00"/>
    <s v=""/>
    <x v="0"/>
    <m/>
    <m/>
    <m/>
    <s v="15808-401"/>
  </r>
  <r>
    <n v="70"/>
    <x v="1"/>
    <n v="5154"/>
    <n v="207"/>
    <s v="Gulf Extrusions Co .(L.L.C)"/>
    <x v="17"/>
    <m/>
    <d v="2025-02-17T00:00:00"/>
    <d v="2025-10-02T00:00:00"/>
    <x v="1"/>
    <m/>
    <m/>
    <m/>
    <s v="05154-207"/>
  </r>
  <r>
    <n v="71"/>
    <x v="1"/>
    <n v="16748"/>
    <n v="513"/>
    <s v="Gulf Extrusions Co .(L.L.C)"/>
    <x v="17"/>
    <m/>
    <d v="2025-02-17T00:00:00"/>
    <s v=""/>
    <x v="0"/>
    <m/>
    <m/>
    <m/>
    <s v="16748-513"/>
  </r>
  <r>
    <n v="72"/>
    <x v="1"/>
    <n v="29718"/>
    <n v="203"/>
    <s v="GUTMANN INDUSTRIES L.L.C"/>
    <x v="17"/>
    <m/>
    <d v="2025-02-17T00:00:00"/>
    <s v=""/>
    <x v="0"/>
    <m/>
    <m/>
    <m/>
    <s v="29718-203"/>
  </r>
  <r>
    <n v="73"/>
    <x v="1"/>
    <n v="29805"/>
    <n v="602"/>
    <s v="Al DAR INT TENTS IND. LLC"/>
    <x v="18"/>
    <m/>
    <d v="2025-02-18T00:00:00"/>
    <s v=""/>
    <x v="0"/>
    <m/>
    <m/>
    <m/>
    <s v="29805-602"/>
  </r>
  <r>
    <n v="74"/>
    <x v="1"/>
    <n v="29138"/>
    <n v="403"/>
    <s v="Gulf Extrusions- L.L.C - O.P.C - Abudhabi Branch"/>
    <x v="19"/>
    <m/>
    <d v="2025-02-19T00:00:00"/>
    <s v=""/>
    <x v="0"/>
    <m/>
    <m/>
    <m/>
    <s v="29138-403"/>
  </r>
  <r>
    <n v="75"/>
    <x v="1"/>
    <n v="28977"/>
    <n v="502"/>
    <s v="Al Saho General Trading and Construction"/>
    <x v="20"/>
    <m/>
    <d v="2025-02-21T00:00:00"/>
    <s v=""/>
    <x v="0"/>
    <m/>
    <m/>
    <m/>
    <s v="28977-502"/>
  </r>
  <r>
    <n v="76"/>
    <x v="1"/>
    <n v="5186"/>
    <n v="602"/>
    <s v="Gulf Extrusions Co .(L.L.C)"/>
    <x v="21"/>
    <m/>
    <d v="2025-02-25T00:00:00"/>
    <s v=""/>
    <x v="0"/>
    <m/>
    <m/>
    <m/>
    <s v="05186-602"/>
  </r>
  <r>
    <n v="77"/>
    <x v="1"/>
    <n v="14675"/>
    <n v="431"/>
    <s v="Gulf Extrusions Co .(L.L.C)"/>
    <x v="21"/>
    <m/>
    <d v="2025-02-25T00:00:00"/>
    <d v="2025-07-04T00:00:00"/>
    <x v="1"/>
    <m/>
    <m/>
    <m/>
    <s v="14675-431"/>
  </r>
  <r>
    <n v="78"/>
    <x v="1"/>
    <n v="15808"/>
    <n v="512"/>
    <s v="Gulf Extrusions Co .(L.L.C)"/>
    <x v="21"/>
    <m/>
    <d v="2025-02-25T00:00:00"/>
    <d v="2025-06-04T00:00:00"/>
    <x v="1"/>
    <m/>
    <m/>
    <m/>
    <s v="15808-512"/>
  </r>
  <r>
    <n v="79"/>
    <x v="1"/>
    <n v="27596"/>
    <n v="503"/>
    <s v="Gulf Extrusions Co .(L.L.C)"/>
    <x v="21"/>
    <m/>
    <d v="2025-02-25T00:00:00"/>
    <s v=""/>
    <x v="0"/>
    <m/>
    <m/>
    <m/>
    <s v="27596-503"/>
  </r>
  <r>
    <n v="80"/>
    <x v="1"/>
    <n v="28075"/>
    <n v="402"/>
    <s v="Gulf Extrusions- L.L.C - O.P.C - Abudhabi Branch"/>
    <x v="21"/>
    <m/>
    <d v="2025-02-25T00:00:00"/>
    <s v=""/>
    <x v="0"/>
    <m/>
    <m/>
    <m/>
    <s v="28075-402"/>
  </r>
  <r>
    <n v="81"/>
    <x v="1"/>
    <n v="29945"/>
    <n v="502"/>
    <s v="DURALL SYSTEMS INDIA PRIVATE LIMITED"/>
    <x v="21"/>
    <m/>
    <d v="2025-02-25T00:00:00"/>
    <s v=""/>
    <x v="0"/>
    <m/>
    <m/>
    <m/>
    <s v="29945-502"/>
  </r>
  <r>
    <n v="82"/>
    <x v="1"/>
    <n v="13004"/>
    <n v="501"/>
    <s v="ALICO Industries Company Limited"/>
    <x v="21"/>
    <m/>
    <d v="2025-02-25T00:00:00"/>
    <s v=""/>
    <x v="0"/>
    <m/>
    <m/>
    <m/>
    <s v="13004-501"/>
  </r>
  <r>
    <n v="83"/>
    <x v="1"/>
    <n v="27272"/>
    <n v="201"/>
    <s v="Powerbar Gulf L.L.C"/>
    <x v="22"/>
    <m/>
    <d v="2025-02-28T00:00:00"/>
    <s v=""/>
    <x v="0"/>
    <m/>
    <m/>
    <m/>
    <s v="27272-201"/>
  </r>
  <r>
    <n v="84"/>
    <x v="1"/>
    <n v="9029"/>
    <n v="510"/>
    <s v="Gulf Extrusions Co .(L.L.C)"/>
    <x v="22"/>
    <m/>
    <d v="2025-02-28T00:00:00"/>
    <d v="2025-06-30T00:00:00"/>
    <x v="1"/>
    <m/>
    <m/>
    <m/>
    <s v="09029-510"/>
  </r>
  <r>
    <n v="85"/>
    <x v="1"/>
    <n v="19476"/>
    <n v="202"/>
    <s v="Technical Glass &amp; Aluminium Co. LLC"/>
    <x v="22"/>
    <m/>
    <d v="2025-02-28T00:00:00"/>
    <s v=""/>
    <x v="0"/>
    <m/>
    <m/>
    <m/>
    <s v="19476-202"/>
  </r>
  <r>
    <n v="86"/>
    <x v="1"/>
    <n v="19479"/>
    <n v="415"/>
    <s v="Gulf Extrusions Co .(L.L.C)"/>
    <x v="22"/>
    <m/>
    <d v="2025-02-28T00:00:00"/>
    <s v=""/>
    <x v="0"/>
    <m/>
    <m/>
    <m/>
    <s v="19479-415"/>
  </r>
  <r>
    <n v="87"/>
    <x v="1"/>
    <n v="10371"/>
    <n v="416"/>
    <s v="Gulf Extrusions Co .(L.L.C)"/>
    <x v="23"/>
    <m/>
    <d v="2025-03-03T00:00:00"/>
    <s v=""/>
    <x v="0"/>
    <m/>
    <m/>
    <m/>
    <s v="10371-416"/>
  </r>
  <r>
    <n v="88"/>
    <x v="1"/>
    <n v="10487"/>
    <n v="407"/>
    <s v="Gulf Extrusions Co .(L.L.C)"/>
    <x v="23"/>
    <m/>
    <d v="2025-03-03T00:00:00"/>
    <s v=""/>
    <x v="0"/>
    <m/>
    <m/>
    <m/>
    <s v="10487-407"/>
  </r>
  <r>
    <n v="89"/>
    <x v="1"/>
    <n v="14752"/>
    <n v="2506"/>
    <s v="Gutmann Systems Middle East FZCO"/>
    <x v="24"/>
    <m/>
    <d v="2025-03-04T00:00:00"/>
    <s v=""/>
    <x v="1"/>
    <m/>
    <m/>
    <m/>
    <s v="14752-2506"/>
  </r>
  <r>
    <n v="90"/>
    <x v="1"/>
    <n v="7208"/>
    <n v="504"/>
    <s v="EAE ELEKTRIK ASANSOR ENDUSTRISI"/>
    <x v="25"/>
    <m/>
    <d v="2025-03-07T00:00:00"/>
    <s v=""/>
    <x v="0"/>
    <m/>
    <m/>
    <m/>
    <s v="07208-504"/>
  </r>
  <r>
    <n v="91"/>
    <x v="1"/>
    <n v="7208"/>
    <n v="505"/>
    <s v="EAE ELEKTRIK ASANSOR ENDUSTRISI"/>
    <x v="25"/>
    <m/>
    <d v="2025-03-07T00:00:00"/>
    <s v=""/>
    <x v="0"/>
    <m/>
    <m/>
    <m/>
    <s v="07208-505"/>
  </r>
  <r>
    <n v="92"/>
    <x v="1"/>
    <n v="29576"/>
    <n v="502"/>
    <s v="Al Fayha Aluminium Factory (L.L.C)"/>
    <x v="25"/>
    <m/>
    <d v="2025-03-07T00:00:00"/>
    <s v=""/>
    <x v="0"/>
    <m/>
    <m/>
    <m/>
    <s v="29576-502"/>
  </r>
  <r>
    <n v="93"/>
    <x v="1"/>
    <n v="14775"/>
    <n v="401"/>
    <s v="Sedam Aluminium"/>
    <x v="26"/>
    <m/>
    <d v="2025-03-11T00:00:00"/>
    <s v=""/>
    <x v="0"/>
    <m/>
    <m/>
    <m/>
    <s v="14775-401"/>
  </r>
  <r>
    <n v="94"/>
    <x v="1"/>
    <n v="16124"/>
    <n v="213"/>
    <s v="Gutmann Systems Middle East FZCO"/>
    <x v="26"/>
    <m/>
    <d v="2025-03-11T00:00:00"/>
    <s v=""/>
    <x v="0"/>
    <m/>
    <m/>
    <m/>
    <s v="16124-213"/>
  </r>
  <r>
    <n v="95"/>
    <x v="1"/>
    <n v="16124"/>
    <n v="214"/>
    <s v="Gutmann Systems Middle East FZCO"/>
    <x v="26"/>
    <m/>
    <d v="2025-03-11T00:00:00"/>
    <s v=""/>
    <x v="0"/>
    <m/>
    <m/>
    <m/>
    <s v="16124-214"/>
  </r>
  <r>
    <n v="96"/>
    <x v="1"/>
    <n v="28824"/>
    <n v="203"/>
    <s v="Al Saho General Trading and Construction"/>
    <x v="26"/>
    <m/>
    <d v="2025-03-11T00:00:00"/>
    <s v=""/>
    <x v="0"/>
    <m/>
    <m/>
    <m/>
    <s v="28824-203"/>
  </r>
  <r>
    <n v="97"/>
    <x v="1"/>
    <n v="28117"/>
    <n v="435"/>
    <s v="Gulf Extrusions Co .(L.L.C)"/>
    <x v="26"/>
    <m/>
    <d v="2025-03-11T00:00:00"/>
    <d v="2025-10-02T00:00:00"/>
    <x v="1"/>
    <m/>
    <m/>
    <m/>
    <s v="28117-435"/>
  </r>
  <r>
    <n v="98"/>
    <x v="1"/>
    <n v="29172"/>
    <n v="403"/>
    <s v="Gulf Extrusions- L.L.C - O.P.C - Abudhabi Branch"/>
    <x v="26"/>
    <m/>
    <d v="2025-03-11T00:00:00"/>
    <d v="2025-08-07T00:00:00"/>
    <x v="1"/>
    <m/>
    <m/>
    <m/>
    <s v="29172-403"/>
  </r>
  <r>
    <n v="99"/>
    <x v="1"/>
    <n v="28115"/>
    <n v="602"/>
    <s v="Al Kharusi International L.L.C"/>
    <x v="26"/>
    <m/>
    <d v="2025-03-11T00:00:00"/>
    <d v="2025-09-22T00:00:00"/>
    <x v="1"/>
    <m/>
    <m/>
    <m/>
    <s v="28115-602"/>
  </r>
  <r>
    <n v="100"/>
    <x v="1"/>
    <n v="55055"/>
    <n v="2517"/>
    <s v="Automotive Precision Technology"/>
    <x v="26"/>
    <m/>
    <d v="2025-03-11T00:00:00"/>
    <s v=""/>
    <x v="1"/>
    <m/>
    <m/>
    <m/>
    <s v="55055-2517"/>
  </r>
  <r>
    <n v="101"/>
    <x v="1"/>
    <n v="29164"/>
    <n v="203"/>
    <s v="Al Saho General Trading and Construction"/>
    <x v="27"/>
    <m/>
    <d v="2025-03-14T00:00:00"/>
    <d v="2025-08-07T00:00:00"/>
    <x v="1"/>
    <m/>
    <m/>
    <m/>
    <s v="29164-203"/>
  </r>
  <r>
    <n v="102"/>
    <x v="1"/>
    <n v="10692"/>
    <n v="406"/>
    <s v="Gulf Extrusions Co .(L.L.C)"/>
    <x v="27"/>
    <m/>
    <d v="2025-03-14T00:00:00"/>
    <s v=""/>
    <x v="0"/>
    <m/>
    <m/>
    <m/>
    <s v="10692-406"/>
  </r>
  <r>
    <n v="103"/>
    <x v="1"/>
    <n v="18440"/>
    <n v="603"/>
    <s v="Hueck System GmbH &amp; Co. KG"/>
    <x v="27"/>
    <m/>
    <d v="2025-03-14T00:00:00"/>
    <s v=""/>
    <x v="0"/>
    <m/>
    <m/>
    <m/>
    <s v="18440-603"/>
  </r>
  <r>
    <n v="104"/>
    <x v="1"/>
    <n v="23485"/>
    <n v="208"/>
    <s v="Gulf Extrusions Co .(L.L.C)"/>
    <x v="28"/>
    <m/>
    <d v="2025-03-17T00:00:00"/>
    <d v="2025-06-04T00:00:00"/>
    <x v="1"/>
    <m/>
    <m/>
    <m/>
    <s v="23485-208"/>
  </r>
  <r>
    <n v="105"/>
    <x v="1"/>
    <n v="9309"/>
    <n v="401"/>
    <s v="Gulf Extrusions Co .(L.L.C)"/>
    <x v="28"/>
    <m/>
    <d v="2025-03-17T00:00:00"/>
    <s v=""/>
    <x v="0"/>
    <m/>
    <m/>
    <m/>
    <s v="09309-401"/>
  </r>
  <r>
    <n v="106"/>
    <x v="1"/>
    <n v="29225"/>
    <n v="203"/>
    <s v="Ennova Facades Inc."/>
    <x v="28"/>
    <m/>
    <d v="2025-03-17T00:00:00"/>
    <d v="2025-06-04T00:00:00"/>
    <x v="1"/>
    <m/>
    <m/>
    <m/>
    <s v="29225-203"/>
  </r>
  <r>
    <n v="107"/>
    <x v="1"/>
    <n v="21311"/>
    <n v="402"/>
    <s v="Gutmann Systems Middle East FZCO"/>
    <x v="28"/>
    <m/>
    <d v="2025-03-17T00:00:00"/>
    <s v=""/>
    <x v="0"/>
    <m/>
    <m/>
    <m/>
    <s v="21311-402"/>
  </r>
  <r>
    <n v="108"/>
    <x v="1"/>
    <n v="14675"/>
    <n v="433"/>
    <s v="Gulf Extrusions Co .(L.L.C)"/>
    <x v="28"/>
    <m/>
    <d v="2025-03-17T00:00:00"/>
    <s v=""/>
    <x v="0"/>
    <m/>
    <m/>
    <m/>
    <s v="14675-433"/>
  </r>
  <r>
    <n v="109"/>
    <x v="1"/>
    <n v="14675"/>
    <n v="533"/>
    <s v="Gulf Extrusions Co .(L.L.C)"/>
    <x v="28"/>
    <m/>
    <d v="2025-03-17T00:00:00"/>
    <d v="2025-06-16T00:00:00"/>
    <x v="1"/>
    <m/>
    <m/>
    <m/>
    <s v="14675-533"/>
  </r>
  <r>
    <n v="110"/>
    <x v="1"/>
    <n v="15813"/>
    <n v="517"/>
    <s v="Gulf Extrusions Co .(L.L.C)"/>
    <x v="28"/>
    <m/>
    <d v="2025-03-17T00:00:00"/>
    <s v=""/>
    <x v="0"/>
    <m/>
    <m/>
    <m/>
    <s v="15813-517"/>
  </r>
  <r>
    <n v="111"/>
    <x v="1"/>
    <n v="28883"/>
    <n v="503"/>
    <s v="Al Saho General Trading and Construction"/>
    <x v="28"/>
    <m/>
    <d v="2025-03-17T00:00:00"/>
    <d v="2025-05-19T00:00:00"/>
    <x v="1"/>
    <m/>
    <m/>
    <m/>
    <s v="28883-503"/>
  </r>
  <r>
    <n v="112"/>
    <x v="1"/>
    <n v="29150"/>
    <n v="404"/>
    <s v="Al Saho General Trading and Construction"/>
    <x v="28"/>
    <m/>
    <d v="2025-03-17T00:00:00"/>
    <d v="2025-05-22T00:00:00"/>
    <x v="1"/>
    <m/>
    <m/>
    <m/>
    <s v="29150-404"/>
  </r>
  <r>
    <n v="113"/>
    <x v="1"/>
    <n v="15953"/>
    <n v="415"/>
    <s v="Gulf Extrusions Co .(L.L.C)"/>
    <x v="28"/>
    <m/>
    <d v="2025-03-17T00:00:00"/>
    <s v=""/>
    <x v="0"/>
    <m/>
    <m/>
    <m/>
    <s v="15953-415"/>
  </r>
  <r>
    <n v="114"/>
    <x v="1"/>
    <n v="5151"/>
    <n v="214"/>
    <s v="Gulf Extrusions Co .(L.L.C)"/>
    <x v="28"/>
    <m/>
    <d v="2025-03-17T00:00:00"/>
    <s v=""/>
    <x v="0"/>
    <m/>
    <m/>
    <m/>
    <s v="05151-214"/>
  </r>
  <r>
    <n v="115"/>
    <x v="1"/>
    <n v="7096"/>
    <n v="615"/>
    <s v="Powerbar Gulf L.L.C"/>
    <x v="29"/>
    <m/>
    <d v="2025-03-18T00:00:00"/>
    <s v=""/>
    <x v="0"/>
    <m/>
    <m/>
    <m/>
    <s v="07096-615"/>
  </r>
  <r>
    <n v="116"/>
    <x v="1"/>
    <n v="7096"/>
    <n v="616"/>
    <s v="Powerbar Gulf L.L.C"/>
    <x v="29"/>
    <m/>
    <d v="2025-03-18T00:00:00"/>
    <s v=""/>
    <x v="0"/>
    <m/>
    <m/>
    <m/>
    <s v="07096-616"/>
  </r>
  <r>
    <n v="117"/>
    <x v="1"/>
    <n v="5206"/>
    <n v="513"/>
    <s v="Gulf Extrusions Co .(L.L.C)"/>
    <x v="29"/>
    <m/>
    <d v="2025-03-18T00:00:00"/>
    <d v="2025-06-20T00:00:00"/>
    <x v="1"/>
    <m/>
    <m/>
    <m/>
    <s v="05206-513"/>
  </r>
  <r>
    <n v="118"/>
    <x v="1"/>
    <n v="11069"/>
    <n v="511"/>
    <s v="Gulf Extrusions Co .(L.L.C)"/>
    <x v="30"/>
    <m/>
    <d v="2025-03-19T00:00:00"/>
    <d v="2025-06-04T00:00:00"/>
    <x v="1"/>
    <m/>
    <m/>
    <m/>
    <s v="11069-511"/>
  </r>
  <r>
    <n v="119"/>
    <x v="1"/>
    <n v="19026"/>
    <n v="2513"/>
    <s v="Al Baddad Capital"/>
    <x v="31"/>
    <m/>
    <d v="2025-03-20T00:00:00"/>
    <s v=""/>
    <x v="1"/>
    <m/>
    <m/>
    <m/>
    <s v="19026-2513"/>
  </r>
  <r>
    <n v="120"/>
    <x v="1"/>
    <n v="19026"/>
    <n v="2514"/>
    <s v="Al Baddad Capital"/>
    <x v="31"/>
    <m/>
    <d v="2025-03-20T00:00:00"/>
    <s v=""/>
    <x v="1"/>
    <m/>
    <m/>
    <m/>
    <s v="19026-2514"/>
  </r>
  <r>
    <n v="121"/>
    <x v="1"/>
    <n v="5049"/>
    <n v="502"/>
    <s v="International Alum &amp; Glass"/>
    <x v="31"/>
    <m/>
    <d v="2025-03-20T00:00:00"/>
    <d v="2025-06-20T00:00:00"/>
    <x v="1"/>
    <m/>
    <m/>
    <m/>
    <s v="05049-502"/>
  </r>
  <r>
    <n v="122"/>
    <x v="1"/>
    <n v="10793"/>
    <n v="402"/>
    <s v="Gulf Extrusions Co .(L.L.C)"/>
    <x v="32"/>
    <m/>
    <d v="2025-03-21T00:00:00"/>
    <s v=""/>
    <x v="0"/>
    <m/>
    <m/>
    <m/>
    <s v="10793-402"/>
  </r>
  <r>
    <n v="123"/>
    <x v="1"/>
    <n v="28836"/>
    <n v="513"/>
    <s v="Al Saho General Trading and Construction"/>
    <x v="32"/>
    <m/>
    <d v="2025-03-21T00:00:00"/>
    <d v="2025-07-23T00:00:00"/>
    <x v="1"/>
    <m/>
    <m/>
    <m/>
    <s v="28836-513"/>
  </r>
  <r>
    <n v="124"/>
    <x v="1"/>
    <n v="28877"/>
    <n v="207"/>
    <s v="Al Saho General Trading and Construction"/>
    <x v="32"/>
    <m/>
    <d v="2025-03-21T00:00:00"/>
    <s v=""/>
    <x v="0"/>
    <m/>
    <m/>
    <m/>
    <s v="28877-207"/>
  </r>
  <r>
    <n v="125"/>
    <x v="1"/>
    <n v="5171"/>
    <n v="607"/>
    <s v="Arabian Aluminium Co. LLC - FEA Joint  Venture Pro"/>
    <x v="33"/>
    <m/>
    <d v="2025-03-24T00:00:00"/>
    <d v="2025-07-04T00:00:00"/>
    <x v="1"/>
    <m/>
    <m/>
    <m/>
    <s v="05171-607"/>
  </r>
  <r>
    <n v="126"/>
    <x v="1"/>
    <n v="25323"/>
    <n v="402"/>
    <s v="Gutmann Middle East LLC"/>
    <x v="33"/>
    <m/>
    <d v="2025-03-24T00:00:00"/>
    <s v=""/>
    <x v="0"/>
    <m/>
    <m/>
    <m/>
    <s v="25323-402"/>
  </r>
  <r>
    <n v="127"/>
    <x v="1"/>
    <n v="5152"/>
    <n v="602"/>
    <s v="Gulf Extrusions Co .(L.L.C)"/>
    <x v="33"/>
    <m/>
    <d v="2025-03-24T00:00:00"/>
    <s v=""/>
    <x v="0"/>
    <m/>
    <m/>
    <m/>
    <s v="05152-602"/>
  </r>
  <r>
    <n v="128"/>
    <x v="1"/>
    <n v="16958"/>
    <n v="413"/>
    <s v="Gulf Extrusions Co .(L.L.C)"/>
    <x v="33"/>
    <m/>
    <d v="2025-03-24T00:00:00"/>
    <d v="2025-06-30T00:00:00"/>
    <x v="1"/>
    <m/>
    <m/>
    <m/>
    <s v="16958-413"/>
  </r>
  <r>
    <n v="129"/>
    <x v="1"/>
    <n v="9225"/>
    <n v="408"/>
    <s v="Gulf Extrusions Co .(L.L.C)"/>
    <x v="33"/>
    <m/>
    <d v="2025-03-24T00:00:00"/>
    <s v=""/>
    <x v="0"/>
    <m/>
    <m/>
    <m/>
    <s v="09225-408"/>
  </r>
  <r>
    <n v="130"/>
    <x v="1"/>
    <n v="26371"/>
    <n v="502"/>
    <s v="HUECK MIDDLE EAST ALUMINIUM SYSTEMS LLC"/>
    <x v="33"/>
    <m/>
    <d v="2025-03-24T00:00:00"/>
    <s v=""/>
    <x v="0"/>
    <m/>
    <m/>
    <m/>
    <s v="26371-502"/>
  </r>
  <r>
    <n v="131"/>
    <x v="1"/>
    <n v="12259"/>
    <n v="504"/>
    <s v="Gulf Extrusions Co .(L.L.C)"/>
    <x v="33"/>
    <m/>
    <d v="2025-03-24T00:00:00"/>
    <s v=""/>
    <x v="0"/>
    <m/>
    <m/>
    <m/>
    <s v="12259-504"/>
  </r>
  <r>
    <n v="132"/>
    <x v="1"/>
    <n v="12984"/>
    <n v="508"/>
    <s v="Gulf Extrusions Co .(L.L.C)"/>
    <x v="34"/>
    <m/>
    <d v="2025-03-25T00:00:00"/>
    <d v="2025-11-13T00:00:00"/>
    <x v="0"/>
    <m/>
    <m/>
    <m/>
    <s v="12984-508"/>
  </r>
  <r>
    <n v="133"/>
    <x v="1"/>
    <n v="29952"/>
    <n v="602"/>
    <s v="CICON EPOXY &amp; STEEL CUTTING PLANT LLC"/>
    <x v="34"/>
    <m/>
    <d v="2025-03-25T00:00:00"/>
    <s v=""/>
    <x v="0"/>
    <m/>
    <m/>
    <m/>
    <s v="29952-602"/>
  </r>
  <r>
    <n v="134"/>
    <x v="1"/>
    <n v="14855"/>
    <n v="3504"/>
    <s v="ALUMINIUM &amp; LIGHT IND. CO. ALICO LLC"/>
    <x v="35"/>
    <m/>
    <d v="2025-03-26T00:00:00"/>
    <s v=""/>
    <x v="1"/>
    <m/>
    <m/>
    <m/>
    <s v="14855-3504"/>
  </r>
  <r>
    <n v="135"/>
    <x v="1"/>
    <n v="3041"/>
    <n v="502"/>
    <s v="Gulf Extrusions Co .(L.L.C)"/>
    <x v="36"/>
    <m/>
    <d v="2025-03-27T00:00:00"/>
    <d v="2025-10-02T00:00:00"/>
    <x v="1"/>
    <m/>
    <m/>
    <s v="ready for approval 20.09.2025"/>
    <s v="03041-502"/>
  </r>
  <r>
    <n v="136"/>
    <x v="1"/>
    <n v="13677"/>
    <n v="607"/>
    <s v="Gulf Extrusions Co .(L.L.C)"/>
    <x v="36"/>
    <m/>
    <d v="2025-03-27T00:00:00"/>
    <s v=""/>
    <x v="0"/>
    <m/>
    <m/>
    <m/>
    <s v="13677-607"/>
  </r>
  <r>
    <n v="137"/>
    <x v="1"/>
    <n v="15816"/>
    <n v="204"/>
    <s v="Gulf Extrusions Co .(L.L.C)"/>
    <x v="36"/>
    <m/>
    <d v="2025-03-27T00:00:00"/>
    <s v=""/>
    <x v="0"/>
    <m/>
    <m/>
    <m/>
    <s v="15816-204"/>
  </r>
  <r>
    <n v="138"/>
    <x v="1"/>
    <n v="10462"/>
    <n v="425"/>
    <s v="Gulf Extrusions Co .(L.L.C)"/>
    <x v="37"/>
    <m/>
    <d v="2025-04-02T00:00:00"/>
    <s v=""/>
    <x v="0"/>
    <m/>
    <m/>
    <m/>
    <s v="10462-425"/>
  </r>
  <r>
    <n v="139"/>
    <x v="1"/>
    <n v="17013"/>
    <n v="408"/>
    <s v="Gulf Extrusions Co .(L.L.C)"/>
    <x v="37"/>
    <m/>
    <d v="2025-04-02T00:00:00"/>
    <s v=""/>
    <x v="0"/>
    <m/>
    <m/>
    <m/>
    <s v="17013-408"/>
  </r>
  <r>
    <n v="140"/>
    <x v="1"/>
    <n v="13711"/>
    <n v="419"/>
    <s v="Gulf Extrusions Co .(L.L.C)"/>
    <x v="37"/>
    <m/>
    <d v="2025-04-02T00:00:00"/>
    <d v="2025-06-30T00:00:00"/>
    <x v="1"/>
    <m/>
    <m/>
    <m/>
    <s v="13711-419"/>
  </r>
  <r>
    <n v="141"/>
    <x v="1"/>
    <n v="13871"/>
    <n v="206"/>
    <s v="Bosco Aluminium Glass Co"/>
    <x v="37"/>
    <m/>
    <d v="2025-04-02T00:00:00"/>
    <s v=""/>
    <x v="0"/>
    <m/>
    <m/>
    <m/>
    <s v="13871-206"/>
  </r>
  <r>
    <n v="142"/>
    <x v="1"/>
    <n v="18113"/>
    <n v="608"/>
    <s v="Al Baddad Capital"/>
    <x v="37"/>
    <m/>
    <d v="2025-04-02T00:00:00"/>
    <s v=""/>
    <x v="0"/>
    <m/>
    <m/>
    <m/>
    <s v="18113-608"/>
  </r>
  <r>
    <n v="143"/>
    <x v="1"/>
    <n v="7098"/>
    <n v="606"/>
    <s v="Powerbar Gulf L.L.C"/>
    <x v="37"/>
    <m/>
    <d v="2025-04-02T00:00:00"/>
    <d v="2025-10-11T00:00:00"/>
    <x v="0"/>
    <m/>
    <m/>
    <m/>
    <s v="07098-606"/>
  </r>
  <r>
    <n v="144"/>
    <x v="1"/>
    <n v="15803"/>
    <n v="208"/>
    <s v="Gulf Extrusions Co .(L.L.C)"/>
    <x v="37"/>
    <m/>
    <d v="2025-04-02T00:00:00"/>
    <d v="2025-07-25T00:00:00"/>
    <x v="1"/>
    <m/>
    <m/>
    <m/>
    <s v="15803-208"/>
  </r>
  <r>
    <n v="145"/>
    <x v="1"/>
    <n v="1012"/>
    <n v="403"/>
    <s v="Gulf Extrusions Co .(L.L.C)"/>
    <x v="37"/>
    <m/>
    <d v="2025-04-02T00:00:00"/>
    <s v=""/>
    <x v="0"/>
    <m/>
    <m/>
    <m/>
    <s v="01012-403"/>
  </r>
  <r>
    <n v="146"/>
    <x v="1"/>
    <n v="5367"/>
    <n v="204"/>
    <s v="Gulf Extrusions Co .(L.L.C)"/>
    <x v="37"/>
    <m/>
    <d v="2025-04-02T00:00:00"/>
    <s v=""/>
    <x v="0"/>
    <m/>
    <m/>
    <m/>
    <s v="05367-204"/>
  </r>
  <r>
    <n v="147"/>
    <x v="1"/>
    <n v="9238"/>
    <n v="502"/>
    <s v="Gulf Extrusions Co .(L.L.C)"/>
    <x v="37"/>
    <m/>
    <d v="2025-04-02T00:00:00"/>
    <s v=""/>
    <x v="0"/>
    <m/>
    <m/>
    <m/>
    <s v="09238-502"/>
  </r>
  <r>
    <n v="148"/>
    <x v="1"/>
    <n v="13212"/>
    <n v="234"/>
    <s v="Gulf Extrusions Co .(L.L.C)"/>
    <x v="37"/>
    <m/>
    <d v="2025-04-02T00:00:00"/>
    <d v="2025-05-14T00:00:00"/>
    <x v="1"/>
    <m/>
    <m/>
    <m/>
    <s v="13212-234"/>
  </r>
  <r>
    <n v="149"/>
    <x v="1"/>
    <n v="27047"/>
    <n v="3501"/>
    <s v="Powerbar Gulf L.L.C"/>
    <x v="38"/>
    <m/>
    <d v="2025-04-03T00:00:00"/>
    <s v=""/>
    <x v="1"/>
    <m/>
    <m/>
    <m/>
    <s v="27047-3501"/>
  </r>
  <r>
    <n v="150"/>
    <x v="1"/>
    <n v="27048"/>
    <n v="2501"/>
    <s v="Powerbar Gulf L.L.C"/>
    <x v="38"/>
    <m/>
    <d v="2025-04-03T00:00:00"/>
    <s v=""/>
    <x v="1"/>
    <m/>
    <m/>
    <m/>
    <s v="27048-2501"/>
  </r>
  <r>
    <n v="151"/>
    <x v="1"/>
    <n v="3041"/>
    <n v="502"/>
    <s v="Gulf Extrusions Co .(L.L.C)"/>
    <x v="38"/>
    <m/>
    <d v="2025-04-03T00:00:00"/>
    <d v="2025-10-02T00:00:00"/>
    <x v="0"/>
    <m/>
    <m/>
    <m/>
    <s v="03041-502"/>
  </r>
  <r>
    <n v="152"/>
    <x v="1"/>
    <n v="13677"/>
    <n v="607"/>
    <s v="Gulf Extrusions Co .(L.L.C)"/>
    <x v="38"/>
    <m/>
    <d v="2025-04-03T00:00:00"/>
    <s v=""/>
    <x v="0"/>
    <m/>
    <m/>
    <m/>
    <s v="13677-607"/>
  </r>
  <r>
    <n v="153"/>
    <x v="1"/>
    <n v="15816"/>
    <n v="204"/>
    <s v="Gulf Extrusions Co .(L.L.C)"/>
    <x v="38"/>
    <m/>
    <d v="2025-04-03T00:00:00"/>
    <s v=""/>
    <x v="0"/>
    <m/>
    <m/>
    <m/>
    <s v="15816-204"/>
  </r>
  <r>
    <n v="154"/>
    <x v="1"/>
    <n v="15816"/>
    <n v="412"/>
    <s v="Gulf Extrusions Co .(L.L.C)"/>
    <x v="38"/>
    <m/>
    <d v="2025-04-03T00:00:00"/>
    <d v="2025-06-04T00:00:00"/>
    <x v="1"/>
    <m/>
    <m/>
    <m/>
    <s v="15816-412"/>
  </r>
  <r>
    <n v="155"/>
    <x v="1"/>
    <n v="3081"/>
    <n v="402"/>
    <s v="Gulf Extrusions Co .(L.L.C)"/>
    <x v="38"/>
    <m/>
    <d v="2025-04-03T00:00:00"/>
    <s v=""/>
    <x v="0"/>
    <m/>
    <m/>
    <m/>
    <s v="03081-402"/>
  </r>
  <r>
    <n v="156"/>
    <x v="1"/>
    <n v="12042"/>
    <n v="606"/>
    <s v="Gulf Extrusions Co .(L.L.C)"/>
    <x v="38"/>
    <m/>
    <d v="2025-04-03T00:00:00"/>
    <s v=""/>
    <x v="0"/>
    <m/>
    <m/>
    <m/>
    <s v="12042-606"/>
  </r>
  <r>
    <n v="157"/>
    <x v="1"/>
    <n v="11863"/>
    <n v="505"/>
    <s v="Gulf Extrusions Co .(L.L.C)"/>
    <x v="38"/>
    <m/>
    <d v="2025-04-03T00:00:00"/>
    <s v=""/>
    <x v="0"/>
    <m/>
    <m/>
    <m/>
    <s v="11863-505"/>
  </r>
  <r>
    <n v="158"/>
    <x v="1"/>
    <n v="25125"/>
    <n v="607"/>
    <s v="Gulf Extrusions Co .(L.L.C)"/>
    <x v="38"/>
    <m/>
    <d v="2025-04-03T00:00:00"/>
    <s v=""/>
    <x v="0"/>
    <m/>
    <m/>
    <m/>
    <s v="25125-607"/>
  </r>
  <r>
    <n v="159"/>
    <x v="1"/>
    <n v="6092"/>
    <n v="209"/>
    <s v="Norgren GmbH"/>
    <x v="38"/>
    <m/>
    <d v="2025-04-03T00:00:00"/>
    <s v=""/>
    <x v="0"/>
    <m/>
    <m/>
    <m/>
    <s v="06092-209"/>
  </r>
  <r>
    <n v="160"/>
    <x v="1"/>
    <n v="14637"/>
    <n v="511"/>
    <s v="Gulf Extrusions Co .(L.L.C)"/>
    <x v="38"/>
    <m/>
    <d v="2025-04-03T00:00:00"/>
    <s v=""/>
    <x v="0"/>
    <m/>
    <m/>
    <m/>
    <s v="14637-511"/>
  </r>
  <r>
    <n v="161"/>
    <x v="1"/>
    <n v="15648"/>
    <n v="409"/>
    <s v="Gulf Extrusions Co .(L.L.C)"/>
    <x v="38"/>
    <m/>
    <d v="2025-04-03T00:00:00"/>
    <s v=""/>
    <x v="0"/>
    <m/>
    <m/>
    <m/>
    <s v="15648-409"/>
  </r>
  <r>
    <n v="162"/>
    <x v="1"/>
    <n v="10048"/>
    <n v="402"/>
    <s v="Al Andalus Trading Co"/>
    <x v="39"/>
    <m/>
    <d v="2025-04-04T00:00:00"/>
    <s v=""/>
    <x v="0"/>
    <m/>
    <m/>
    <m/>
    <s v="10048-402"/>
  </r>
  <r>
    <n v="163"/>
    <x v="1"/>
    <n v="17860"/>
    <n v="403"/>
    <s v="GUTMANN INDUSTRIES L.L.C"/>
    <x v="39"/>
    <m/>
    <d v="2025-04-04T00:00:00"/>
    <d v="2025-07-25T00:00:00"/>
    <x v="1"/>
    <m/>
    <m/>
    <m/>
    <s v="17860-403"/>
  </r>
  <r>
    <n v="164"/>
    <x v="1"/>
    <n v="25591"/>
    <n v="503"/>
    <s v="Gulf Extrusions Co .(L.L.C)"/>
    <x v="39"/>
    <m/>
    <d v="2025-04-04T00:00:00"/>
    <d v="2025-06-04T00:00:00"/>
    <x v="1"/>
    <m/>
    <m/>
    <m/>
    <s v="25591-503"/>
  </r>
  <r>
    <n v="165"/>
    <x v="1"/>
    <n v="28775"/>
    <n v="602"/>
    <s v="Powerbar Gulf L.L.C"/>
    <x v="39"/>
    <m/>
    <d v="2025-04-04T00:00:00"/>
    <d v="2025-09-03T00:00:00"/>
    <x v="1"/>
    <m/>
    <m/>
    <m/>
    <s v="28775-602"/>
  </r>
  <r>
    <n v="166"/>
    <x v="1"/>
    <n v="90422"/>
    <n v="502"/>
    <s v="FENPLAST"/>
    <x v="39"/>
    <m/>
    <d v="2025-04-04T00:00:00"/>
    <s v=""/>
    <x v="0"/>
    <m/>
    <m/>
    <m/>
    <s v="90422-502"/>
  </r>
  <r>
    <n v="167"/>
    <x v="1"/>
    <n v="7046"/>
    <n v="401"/>
    <s v="Fino International"/>
    <x v="39"/>
    <m/>
    <d v="2025-04-04T00:00:00"/>
    <s v=""/>
    <x v="0"/>
    <m/>
    <m/>
    <m/>
    <s v="07046-401"/>
  </r>
  <r>
    <n v="168"/>
    <x v="1"/>
    <n v="9420"/>
    <n v="401"/>
    <s v="Aluminium Engineering Alenco"/>
    <x v="39"/>
    <m/>
    <d v="2025-04-04T00:00:00"/>
    <s v=""/>
    <x v="0"/>
    <m/>
    <m/>
    <m/>
    <s v="09420-401"/>
  </r>
  <r>
    <n v="169"/>
    <x v="1"/>
    <n v="28331"/>
    <n v="202"/>
    <s v="ETS Choix Services"/>
    <x v="39"/>
    <m/>
    <d v="2025-04-04T00:00:00"/>
    <s v=""/>
    <x v="0"/>
    <m/>
    <m/>
    <m/>
    <s v="28331-202"/>
  </r>
  <r>
    <n v="170"/>
    <x v="1"/>
    <n v="5072"/>
    <n v="202"/>
    <s v="Gulf Extrusions Co .(L.L.C)"/>
    <x v="40"/>
    <m/>
    <d v="2025-04-07T00:00:00"/>
    <s v=""/>
    <x v="0"/>
    <m/>
    <m/>
    <m/>
    <s v="05072-202"/>
  </r>
  <r>
    <n v="171"/>
    <x v="1"/>
    <n v="6016"/>
    <n v="401"/>
    <s v="Gulf Extrusions Co .(L.L.C)"/>
    <x v="40"/>
    <m/>
    <d v="2025-04-07T00:00:00"/>
    <s v=""/>
    <x v="0"/>
    <m/>
    <m/>
    <m/>
    <s v="06016-401"/>
  </r>
  <r>
    <n v="172"/>
    <x v="1"/>
    <n v="90425"/>
    <n v="502"/>
    <s v="FENPLAST"/>
    <x v="40"/>
    <m/>
    <d v="2025-04-07T00:00:00"/>
    <s v=""/>
    <x v="1"/>
    <m/>
    <m/>
    <m/>
    <s v="90425-502"/>
  </r>
  <r>
    <n v="173"/>
    <x v="1"/>
    <n v="13900"/>
    <n v="401"/>
    <s v="United Arab Aluminium Company"/>
    <x v="40"/>
    <m/>
    <d v="2025-04-07T00:00:00"/>
    <s v=""/>
    <x v="0"/>
    <m/>
    <m/>
    <m/>
    <s v="13900-401"/>
  </r>
  <r>
    <n v="174"/>
    <x v="1"/>
    <n v="5075"/>
    <n v="401"/>
    <s v="Riyadh Alum.Products Co.Ltd."/>
    <x v="41"/>
    <m/>
    <d v="2025-04-15T00:00:00"/>
    <s v=""/>
    <x v="0"/>
    <m/>
    <m/>
    <m/>
    <s v="05075-401"/>
  </r>
  <r>
    <n v="175"/>
    <x v="1"/>
    <n v="90419"/>
    <n v="401"/>
    <s v="FENPLAST"/>
    <x v="41"/>
    <m/>
    <d v="2025-04-15T00:00:00"/>
    <s v=""/>
    <x v="1"/>
    <m/>
    <m/>
    <m/>
    <s v="90419-401"/>
  </r>
  <r>
    <n v="176"/>
    <x v="1"/>
    <n v="11928"/>
    <n v="502"/>
    <s v="Gulf Extrusions Co .(L.L.C)"/>
    <x v="41"/>
    <m/>
    <d v="2025-04-15T00:00:00"/>
    <d v="2025-07-23T00:00:00"/>
    <x v="1"/>
    <m/>
    <m/>
    <m/>
    <s v="11928-502"/>
  </r>
  <r>
    <n v="177"/>
    <x v="1"/>
    <n v="15816"/>
    <n v="412"/>
    <s v="Gulf Extrusions Co .(L.L.C)"/>
    <x v="41"/>
    <m/>
    <d v="2025-04-15T00:00:00"/>
    <d v="2025-06-04T00:00:00"/>
    <x v="1"/>
    <m/>
    <m/>
    <m/>
    <s v="15816-412"/>
  </r>
  <r>
    <n v="178"/>
    <x v="1"/>
    <n v="26210"/>
    <n v="503"/>
    <s v="Powerbar Gulf L.L.C"/>
    <x v="41"/>
    <m/>
    <d v="2025-04-15T00:00:00"/>
    <s v=""/>
    <x v="0"/>
    <m/>
    <m/>
    <m/>
    <s v="26210-503"/>
  </r>
  <r>
    <n v="179"/>
    <x v="1"/>
    <n v="25591"/>
    <n v="503"/>
    <s v="Gulf Extrusions Co .(L.L.C)"/>
    <x v="42"/>
    <m/>
    <d v="2025-04-17T00:00:00"/>
    <d v="2025-06-04T00:00:00"/>
    <x v="1"/>
    <m/>
    <m/>
    <m/>
    <s v="25591-503"/>
  </r>
  <r>
    <n v="180"/>
    <x v="1"/>
    <n v="15955"/>
    <n v="602"/>
    <s v="Halliburton Worldwide Limited"/>
    <x v="42"/>
    <m/>
    <d v="2025-04-17T00:00:00"/>
    <s v=""/>
    <x v="0"/>
    <m/>
    <m/>
    <m/>
    <s v="15955-602"/>
  </r>
  <r>
    <n v="181"/>
    <x v="1"/>
    <n v="19888"/>
    <n v="603"/>
    <s v="ALFARES INTERNATIONAL TENTS AND CONSTRUCTION METAL L.L.C"/>
    <x v="42"/>
    <m/>
    <d v="2025-04-17T00:00:00"/>
    <s v=""/>
    <x v="0"/>
    <m/>
    <m/>
    <m/>
    <s v="19888-603"/>
  </r>
  <r>
    <n v="182"/>
    <x v="1"/>
    <n v="19302"/>
    <n v="202"/>
    <s v="Schuco Middle East Windows &amp; Facade Systems L.L.C."/>
    <x v="42"/>
    <m/>
    <d v="2025-04-17T00:00:00"/>
    <d v="2025-06-04T00:00:00"/>
    <x v="1"/>
    <m/>
    <m/>
    <m/>
    <s v="19302-202"/>
  </r>
  <r>
    <n v="183"/>
    <x v="1"/>
    <n v="13010"/>
    <n v="527"/>
    <s v="Gulf Extrusions Co .(L.L.C)"/>
    <x v="42"/>
    <m/>
    <d v="2025-04-17T00:00:00"/>
    <d v="2025-05-22T00:00:00"/>
    <x v="1"/>
    <m/>
    <m/>
    <m/>
    <s v="13010-527"/>
  </r>
  <r>
    <n v="184"/>
    <x v="1"/>
    <n v="16681"/>
    <n v="503"/>
    <s v="Gulf Extrusions Co .(L.L.C)"/>
    <x v="42"/>
    <m/>
    <d v="2025-04-17T00:00:00"/>
    <d v="2025-06-04T00:00:00"/>
    <x v="1"/>
    <m/>
    <m/>
    <m/>
    <s v="16681-503"/>
  </r>
  <r>
    <n v="185"/>
    <x v="1"/>
    <n v="12164"/>
    <n v="520"/>
    <s v="Gulf Extrusions Co .(L.L.C)"/>
    <x v="43"/>
    <m/>
    <d v="2025-04-22T00:00:00"/>
    <d v="2025-07-17T00:00:00"/>
    <x v="1"/>
    <m/>
    <m/>
    <m/>
    <s v="12164-520"/>
  </r>
  <r>
    <n v="186"/>
    <x v="1"/>
    <n v="12291"/>
    <n v="210"/>
    <s v="Al Ain Aluminium"/>
    <x v="43"/>
    <m/>
    <d v="2025-04-22T00:00:00"/>
    <s v=""/>
    <x v="0"/>
    <m/>
    <m/>
    <m/>
    <s v="12291-210"/>
  </r>
  <r>
    <n v="187"/>
    <x v="1"/>
    <n v="19479"/>
    <n v="201"/>
    <s v="Gulf Extrusions Co .(L.L.C)"/>
    <x v="43"/>
    <m/>
    <d v="2025-04-22T00:00:00"/>
    <s v=""/>
    <x v="0"/>
    <m/>
    <m/>
    <m/>
    <s v="19479-201"/>
  </r>
  <r>
    <n v="188"/>
    <x v="1"/>
    <n v="29224"/>
    <n v="602"/>
    <s v="Ennova Facades Inc."/>
    <x v="43"/>
    <m/>
    <d v="2025-04-22T00:00:00"/>
    <d v="2025-10-31T00:00:00"/>
    <x v="0"/>
    <m/>
    <m/>
    <m/>
    <s v="29224-602"/>
  </r>
  <r>
    <n v="189"/>
    <x v="1"/>
    <n v="29713"/>
    <n v="406"/>
    <s v="GUTMANN INDUSTRIES L.L.C"/>
    <x v="43"/>
    <m/>
    <d v="2025-04-22T00:00:00"/>
    <d v="2025-05-22T00:00:00"/>
    <x v="1"/>
    <m/>
    <m/>
    <m/>
    <s v="29713-406"/>
  </r>
  <r>
    <n v="190"/>
    <x v="1"/>
    <n v="27704"/>
    <n v="604"/>
    <s v="Desarch Building Contracting L.L.C"/>
    <x v="44"/>
    <m/>
    <d v="2025-04-24T00:00:00"/>
    <d v="2025-06-04T00:00:00"/>
    <x v="1"/>
    <m/>
    <m/>
    <m/>
    <s v="27704-604"/>
  </r>
  <r>
    <n v="191"/>
    <x v="1"/>
    <n v="14855"/>
    <n v="208"/>
    <s v="ALUMINIUM &amp; LIGHT IND. CO. ALICO LLC"/>
    <x v="44"/>
    <m/>
    <d v="2025-04-24T00:00:00"/>
    <d v="2025-10-31T00:00:00"/>
    <x v="0"/>
    <m/>
    <m/>
    <m/>
    <s v="14855-208"/>
  </r>
  <r>
    <n v="192"/>
    <x v="1"/>
    <n v="6025"/>
    <n v="401"/>
    <s v="Gulf Colour Film Lab"/>
    <x v="44"/>
    <m/>
    <d v="2025-04-24T00:00:00"/>
    <s v=""/>
    <x v="0"/>
    <m/>
    <m/>
    <m/>
    <s v="06025-401"/>
  </r>
  <r>
    <n v="193"/>
    <x v="1"/>
    <n v="6137"/>
    <n v="404"/>
    <s v="Adexco GmbH"/>
    <x v="44"/>
    <m/>
    <d v="2025-04-24T00:00:00"/>
    <s v=""/>
    <x v="0"/>
    <m/>
    <m/>
    <m/>
    <s v="06137-404"/>
  </r>
  <r>
    <n v="194"/>
    <x v="1"/>
    <n v="3081"/>
    <n v="402"/>
    <s v="Gulf Extrusions Co .(L.L.C)"/>
    <x v="44"/>
    <m/>
    <d v="2025-04-24T00:00:00"/>
    <s v=""/>
    <x v="0"/>
    <m/>
    <m/>
    <m/>
    <s v="03081-402"/>
  </r>
  <r>
    <n v="195"/>
    <x v="1"/>
    <n v="26665"/>
    <n v="403"/>
    <s v="FENPLAST"/>
    <x v="44"/>
    <m/>
    <d v="2025-04-24T00:00:00"/>
    <s v=""/>
    <x v="0"/>
    <m/>
    <m/>
    <m/>
    <s v="26665-403"/>
  </r>
  <r>
    <n v="196"/>
    <x v="1"/>
    <n v="10372"/>
    <n v="410"/>
    <s v="Gulf Extrusions Co .(L.L.C)"/>
    <x v="44"/>
    <m/>
    <d v="2025-04-24T00:00:00"/>
    <d v="2025-06-16T00:00:00"/>
    <x v="1"/>
    <m/>
    <m/>
    <m/>
    <s v="10372-410"/>
  </r>
  <r>
    <n v="197"/>
    <x v="1"/>
    <n v="28949"/>
    <n v="602"/>
    <s v="Schuco Middle East Windows &amp; Facade Systems L.L.C."/>
    <x v="44"/>
    <m/>
    <d v="2025-04-24T00:00:00"/>
    <d v="2025-06-21T00:00:00"/>
    <x v="1"/>
    <m/>
    <m/>
    <m/>
    <s v="28949-602"/>
  </r>
  <r>
    <n v="198"/>
    <x v="1"/>
    <n v="28031"/>
    <n v="502"/>
    <s v="Gulf Extrusions Co .(L.L.C)"/>
    <x v="44"/>
    <m/>
    <d v="2025-04-24T00:00:00"/>
    <s v=""/>
    <x v="0"/>
    <m/>
    <m/>
    <m/>
    <s v="28031-502"/>
  </r>
  <r>
    <n v="199"/>
    <x v="1"/>
    <n v="28075"/>
    <n v="402"/>
    <s v="Gulf Extrusions- L.L.C - O.P.C - Abudhabi Branch"/>
    <x v="44"/>
    <m/>
    <d v="2025-04-24T00:00:00"/>
    <s v=""/>
    <x v="0"/>
    <m/>
    <m/>
    <m/>
    <s v="28075-402"/>
  </r>
  <r>
    <n v="200"/>
    <x v="1"/>
    <n v="15844"/>
    <n v="504"/>
    <s v="Gulf Extrusions Co .(L.L.C)"/>
    <x v="45"/>
    <m/>
    <d v="2025-04-28T00:00:00"/>
    <d v="2025-07-25T00:00:00"/>
    <x v="1"/>
    <m/>
    <m/>
    <m/>
    <s v="15844-504"/>
  </r>
  <r>
    <n v="201"/>
    <x v="1"/>
    <n v="29224"/>
    <n v="201"/>
    <s v="Ennova Facades Inc."/>
    <x v="45"/>
    <m/>
    <d v="2025-04-28T00:00:00"/>
    <s v=""/>
    <x v="0"/>
    <m/>
    <m/>
    <m/>
    <s v="29224-201"/>
  </r>
  <r>
    <n v="202"/>
    <x v="1"/>
    <n v="29713"/>
    <n v="406"/>
    <s v="GUTMANN INDUSTRIES L.L.C"/>
    <x v="45"/>
    <m/>
    <d v="2025-04-28T00:00:00"/>
    <d v="2025-05-22T00:00:00"/>
    <x v="1"/>
    <m/>
    <m/>
    <m/>
    <s v="29713-406"/>
  </r>
  <r>
    <n v="203"/>
    <x v="1"/>
    <n v="29753"/>
    <n v="602"/>
    <s v="Reem Emirates Aluminium LLC"/>
    <x v="45"/>
    <m/>
    <d v="2025-04-28T00:00:00"/>
    <s v=""/>
    <x v="0"/>
    <m/>
    <m/>
    <m/>
    <s v="29753-602"/>
  </r>
  <r>
    <n v="204"/>
    <x v="1"/>
    <n v="14106"/>
    <n v="428"/>
    <s v="Gulf Extrusions Co .(L.L.C)"/>
    <x v="45"/>
    <m/>
    <d v="2025-04-28T00:00:00"/>
    <d v="2025-07-16T00:00:00"/>
    <x v="1"/>
    <m/>
    <m/>
    <m/>
    <s v="14106-428"/>
  </r>
  <r>
    <n v="205"/>
    <x v="1"/>
    <n v="15617"/>
    <n v="404"/>
    <s v="GUTMANN INDUSTRIES L.L.C"/>
    <x v="45"/>
    <m/>
    <d v="2025-04-28T00:00:00"/>
    <d v="2025-10-02T00:00:00"/>
    <x v="0"/>
    <m/>
    <m/>
    <m/>
    <s v="15617-404"/>
  </r>
  <r>
    <n v="206"/>
    <x v="1"/>
    <n v="15648"/>
    <n v="241"/>
    <s v="Gulf Extrusions Co .(L.L.C)"/>
    <x v="45"/>
    <m/>
    <d v="2025-04-28T00:00:00"/>
    <d v="2025-06-21T00:00:00"/>
    <x v="1"/>
    <m/>
    <m/>
    <m/>
    <s v="15648-241"/>
  </r>
  <r>
    <n v="207"/>
    <x v="1"/>
    <n v="5367"/>
    <n v="205"/>
    <s v="Gulf Extrusions Co .(L.L.C)"/>
    <x v="45"/>
    <m/>
    <d v="2025-04-28T00:00:00"/>
    <s v=""/>
    <x v="0"/>
    <m/>
    <m/>
    <m/>
    <s v="05367-205"/>
  </r>
  <r>
    <n v="208"/>
    <x v="1"/>
    <n v="19758"/>
    <n v="607"/>
    <s v="Fab India"/>
    <x v="46"/>
    <m/>
    <d v="2025-05-05T00:00:00"/>
    <d v="2025-05-22T00:00:00"/>
    <x v="1"/>
    <m/>
    <m/>
    <m/>
    <s v="19758-607"/>
  </r>
  <r>
    <n v="209"/>
    <x v="1"/>
    <n v="15815"/>
    <n v="205"/>
    <s v="Gulf Extrusions Co .(L.L.C)"/>
    <x v="46"/>
    <m/>
    <d v="2025-05-05T00:00:00"/>
    <d v="2025-05-22T00:00:00"/>
    <x v="1"/>
    <m/>
    <m/>
    <m/>
    <s v="15815-205"/>
  </r>
  <r>
    <n v="210"/>
    <x v="1"/>
    <n v="29714"/>
    <n v="505"/>
    <s v="GUTMANN INDUSTRIES L.L.C"/>
    <x v="46"/>
    <m/>
    <d v="2025-05-05T00:00:00"/>
    <d v="2025-07-09T00:00:00"/>
    <x v="1"/>
    <m/>
    <m/>
    <m/>
    <s v="29714-505"/>
  </r>
  <r>
    <n v="211"/>
    <x v="1"/>
    <n v="51118"/>
    <n v="611"/>
    <s v="Automotive Precision Technology"/>
    <x v="46"/>
    <m/>
    <d v="2025-05-05T00:00:00"/>
    <s v=""/>
    <x v="0"/>
    <m/>
    <m/>
    <m/>
    <s v="51118-611"/>
  </r>
  <r>
    <n v="212"/>
    <x v="1"/>
    <n v="23486"/>
    <n v="208"/>
    <s v="Krause Werk Gmbh &amp; Co.KG"/>
    <x v="46"/>
    <m/>
    <d v="2025-05-05T00:00:00"/>
    <s v=""/>
    <x v="0"/>
    <m/>
    <m/>
    <m/>
    <s v="23486-208"/>
  </r>
  <r>
    <n v="213"/>
    <x v="1"/>
    <n v="15934"/>
    <n v="208"/>
    <s v="Schuco Middle East Windows &amp; Facade Systems L.L.C."/>
    <x v="46"/>
    <m/>
    <d v="2025-05-05T00:00:00"/>
    <d v="2025-05-22T00:00:00"/>
    <x v="1"/>
    <m/>
    <m/>
    <m/>
    <s v="15934-208"/>
  </r>
  <r>
    <n v="214"/>
    <x v="1"/>
    <n v="25210"/>
    <n v="607"/>
    <s v="Manar Al Omran . Co"/>
    <x v="46"/>
    <m/>
    <d v="2025-05-05T00:00:00"/>
    <s v=""/>
    <x v="0"/>
    <m/>
    <m/>
    <m/>
    <s v="25210-607"/>
  </r>
  <r>
    <n v="215"/>
    <x v="1"/>
    <n v="13005"/>
    <n v="213"/>
    <s v="Gulf Extrusions Co .(L.L.C)"/>
    <x v="46"/>
    <m/>
    <d v="2025-05-05T00:00:00"/>
    <s v=""/>
    <x v="0"/>
    <m/>
    <m/>
    <m/>
    <s v="13005-213"/>
  </r>
  <r>
    <n v="216"/>
    <x v="1"/>
    <n v="29150"/>
    <n v="202"/>
    <s v="Al Saho General Trading and Construction"/>
    <x v="46"/>
    <m/>
    <d v="2025-05-05T00:00:00"/>
    <s v=""/>
    <x v="0"/>
    <m/>
    <m/>
    <m/>
    <s v="29150-202"/>
  </r>
  <r>
    <n v="217"/>
    <x v="1"/>
    <n v="29899"/>
    <n v="502"/>
    <s v="GUTMANN INDUSTRIES L.L.C"/>
    <x v="47"/>
    <m/>
    <d v="2025-05-06T00:00:00"/>
    <d v="2025-05-22T00:00:00"/>
    <x v="1"/>
    <m/>
    <m/>
    <m/>
    <s v="29899-502"/>
  </r>
  <r>
    <n v="218"/>
    <x v="0"/>
    <n v="15807"/>
    <n v="2502"/>
    <s v="Gulf Extrusions Co .(L.L.C)"/>
    <x v="47"/>
    <m/>
    <m/>
    <d v="2025-06-20T00:00:00"/>
    <x v="1"/>
    <m/>
    <m/>
    <m/>
    <s v="015807-2502"/>
  </r>
  <r>
    <n v="219"/>
    <x v="1"/>
    <n v="19291"/>
    <n v="202"/>
    <s v="Schueco India Private Limited"/>
    <x v="48"/>
    <m/>
    <d v="2025-05-08T00:00:00"/>
    <d v="2025-05-26T00:00:00"/>
    <x v="1"/>
    <m/>
    <m/>
    <m/>
    <s v="19291-202"/>
  </r>
  <r>
    <n v="220"/>
    <x v="1"/>
    <n v="13944"/>
    <n v="406"/>
    <s v="Gulf Extrusions Co .(L.L.C)"/>
    <x v="48"/>
    <m/>
    <d v="2025-05-08T00:00:00"/>
    <d v="2025-07-23T00:00:00"/>
    <x v="1"/>
    <m/>
    <m/>
    <m/>
    <s v="13944-406"/>
  </r>
  <r>
    <n v="221"/>
    <x v="1"/>
    <n v="29713"/>
    <n v="406"/>
    <s v="GUTMANN INDUSTRIES L.L.C"/>
    <x v="49"/>
    <m/>
    <d v="1899-12-30T00:00:00"/>
    <d v="2025-05-22T00:00:00"/>
    <x v="1"/>
    <m/>
    <m/>
    <m/>
    <s v="29713-406"/>
  </r>
  <r>
    <n v="222"/>
    <x v="1"/>
    <n v="29713"/>
    <n v="407"/>
    <s v="GUTMANN INDUSTRIES L.L.C"/>
    <x v="50"/>
    <m/>
    <d v="2025-05-09T00:00:00"/>
    <s v=""/>
    <x v="0"/>
    <m/>
    <m/>
    <m/>
    <s v="29713-407"/>
  </r>
  <r>
    <n v="223"/>
    <x v="1"/>
    <n v="29924"/>
    <n v="502"/>
    <s v="Al Saho General Trading and Construction"/>
    <x v="50"/>
    <m/>
    <d v="2025-05-09T00:00:00"/>
    <d v="2025-05-22T00:00:00"/>
    <x v="1"/>
    <m/>
    <m/>
    <m/>
    <s v="29924-502"/>
  </r>
  <r>
    <n v="224"/>
    <x v="1"/>
    <n v="5029"/>
    <n v="503"/>
    <s v="Al Andalus Trading Co"/>
    <x v="50"/>
    <m/>
    <d v="2025-05-09T00:00:00"/>
    <s v=""/>
    <x v="0"/>
    <m/>
    <m/>
    <m/>
    <s v="05029-503"/>
  </r>
  <r>
    <n v="225"/>
    <x v="1"/>
    <n v="1049"/>
    <n v="407"/>
    <s v="Gulf Extrusions Co .(L.L.C)"/>
    <x v="50"/>
    <m/>
    <d v="2025-05-09T00:00:00"/>
    <d v="2025-05-22T00:00:00"/>
    <x v="1"/>
    <m/>
    <m/>
    <m/>
    <s v="01049-407"/>
  </r>
  <r>
    <n v="226"/>
    <x v="1"/>
    <n v="19480"/>
    <n v="522"/>
    <s v="Gulf Extrusions Co .(L.L.C)"/>
    <x v="50"/>
    <m/>
    <d v="2025-05-09T00:00:00"/>
    <s v=""/>
    <x v="0"/>
    <m/>
    <m/>
    <m/>
    <s v="19480-522"/>
  </r>
  <r>
    <n v="227"/>
    <x v="1"/>
    <n v="28830"/>
    <n v="503"/>
    <s v="Al Saho General Trading and Construction"/>
    <x v="50"/>
    <m/>
    <d v="2025-05-09T00:00:00"/>
    <d v="2025-05-22T00:00:00"/>
    <x v="1"/>
    <m/>
    <m/>
    <m/>
    <s v="28830-503"/>
  </r>
  <r>
    <n v="228"/>
    <x v="1"/>
    <n v="28877"/>
    <n v="502"/>
    <s v="Al Saho General Trading and Construction"/>
    <x v="50"/>
    <m/>
    <d v="2025-05-09T00:00:00"/>
    <d v="2025-06-04T00:00:00"/>
    <x v="1"/>
    <m/>
    <m/>
    <m/>
    <s v="28877-502"/>
  </r>
  <r>
    <n v="229"/>
    <x v="1"/>
    <n v="29225"/>
    <n v="203"/>
    <s v="Ennova Facades Inc."/>
    <x v="50"/>
    <m/>
    <d v="2025-05-09T00:00:00"/>
    <d v="2025-06-04T00:00:00"/>
    <x v="1"/>
    <m/>
    <m/>
    <m/>
    <s v="29225-203"/>
  </r>
  <r>
    <n v="230"/>
    <x v="1"/>
    <n v="1001"/>
    <n v="403"/>
    <s v="Gulf Extrusions Co .(L.L.C)"/>
    <x v="51"/>
    <m/>
    <d v="2025-05-12T00:00:00"/>
    <d v="2025-06-04T00:00:00"/>
    <x v="1"/>
    <m/>
    <m/>
    <m/>
    <s v="01001-403"/>
  </r>
  <r>
    <n v="231"/>
    <x v="1"/>
    <n v="11872"/>
    <n v="501"/>
    <s v="Gulf Extrusions Co .(L.L.C)"/>
    <x v="51"/>
    <m/>
    <d v="2025-05-12T00:00:00"/>
    <d v="2025-06-04T00:00:00"/>
    <x v="1"/>
    <m/>
    <m/>
    <m/>
    <s v="11872-501"/>
  </r>
  <r>
    <n v="232"/>
    <x v="1"/>
    <n v="13466"/>
    <n v="506"/>
    <s v="Al Muhaidib Metal Industries"/>
    <x v="51"/>
    <m/>
    <d v="2025-05-12T00:00:00"/>
    <d v="2025-06-04T00:00:00"/>
    <x v="1"/>
    <m/>
    <m/>
    <m/>
    <s v="13466-506"/>
  </r>
  <r>
    <n v="233"/>
    <x v="1"/>
    <n v="14673"/>
    <n v="507"/>
    <s v="Gulf Extrusions Co .(L.L.C)"/>
    <x v="51"/>
    <m/>
    <d v="2025-05-12T00:00:00"/>
    <s v=""/>
    <x v="0"/>
    <m/>
    <m/>
    <m/>
    <s v="14673-507"/>
  </r>
  <r>
    <n v="234"/>
    <x v="1"/>
    <n v="29225"/>
    <n v="601"/>
    <s v="Ennova Facades Inc."/>
    <x v="51"/>
    <m/>
    <d v="2025-05-12T00:00:00"/>
    <s v=""/>
    <x v="0"/>
    <m/>
    <m/>
    <m/>
    <s v="29225-601"/>
  </r>
  <r>
    <n v="235"/>
    <x v="0"/>
    <n v="22386"/>
    <n v="3502"/>
    <s v="Gulf Extrusions Co .(L.L.C)"/>
    <x v="52"/>
    <n v="1"/>
    <d v="2025-05-13T00:00:00"/>
    <d v="2025-05-22T00:00:00"/>
    <x v="1"/>
    <m/>
    <m/>
    <m/>
    <s v="022386-3502"/>
  </r>
  <r>
    <n v="237"/>
    <x v="0"/>
    <n v="19101"/>
    <n v="2503"/>
    <s v="GUTMANN INDUSTRIES L.L.C"/>
    <x v="53"/>
    <m/>
    <m/>
    <d v="2025-09-22T00:00:00"/>
    <x v="1"/>
    <s v="BACK UP ( 2501 BEARING WASH )-(NEED PHME DIE )"/>
    <m/>
    <m/>
    <s v="019101-2503"/>
  </r>
  <r>
    <n v="238"/>
    <x v="0"/>
    <n v="29717"/>
    <n v="2501"/>
    <s v="GUTMANN INDUSTRIES L.L.C"/>
    <x v="53"/>
    <m/>
    <m/>
    <s v=""/>
    <x v="0"/>
    <s v="BACK UP ( 6 CAVITY ) "/>
    <m/>
    <m/>
    <s v="029717-2501"/>
  </r>
  <r>
    <n v="239"/>
    <x v="0"/>
    <n v="28953"/>
    <n v="2502"/>
    <s v="SSC Swiss Shielding Corporation AG"/>
    <x v="54"/>
    <m/>
    <d v="2025-07-01T00:00:00"/>
    <d v="2025-07-07T00:00:00"/>
    <x v="1"/>
    <s v="BACK UP ( SS.C ) "/>
    <m/>
    <m/>
    <s v="028953-2502"/>
  </r>
  <r>
    <n v="240"/>
    <x v="0"/>
    <n v="30111"/>
    <n v="2501"/>
    <s v="GEZE GULF (L.L.C)"/>
    <x v="41"/>
    <m/>
    <d v="2025-07-01T00:00:00"/>
    <d v="2025-07-07T00:00:00"/>
    <x v="1"/>
    <s v="BACK UP ( 501 DIE PLATE CRACK ) "/>
    <m/>
    <m/>
    <s v="030111-2501"/>
  </r>
  <r>
    <n v="241"/>
    <x v="0"/>
    <n v="13940"/>
    <n v="2505"/>
    <s v="Gulf Extrusions Co .(L.L.C)"/>
    <x v="55"/>
    <m/>
    <m/>
    <d v="2025-06-24T00:00:00"/>
    <x v="1"/>
    <s v="BACK UP REQUIRED FOR P25"/>
    <m/>
    <m/>
    <s v="013940-2505"/>
  </r>
  <r>
    <n v="242"/>
    <x v="0"/>
    <n v="120798"/>
    <n v="3504"/>
    <s v="Doka GmbH"/>
    <x v="56"/>
    <m/>
    <d v="2025-05-16T00:00:00"/>
    <s v=""/>
    <x v="1"/>
    <s v="3502 Die plate tounge deflected and scrapped "/>
    <m/>
    <m/>
    <s v="00120798-3504"/>
  </r>
  <r>
    <n v="243"/>
    <x v="0"/>
    <n v="30113"/>
    <n v="3505"/>
    <s v="EAE ELEKTRIK ASANSOR ENDUSTRISI"/>
    <x v="44"/>
    <m/>
    <d v="2025-05-16T00:00:00"/>
    <d v="2025-05-22T00:00:00"/>
    <x v="1"/>
    <s v="BACK UP DIE ( 3501-180 TON TOTAL INPUT )"/>
    <m/>
    <m/>
    <s v="030113-3505"/>
  </r>
  <r>
    <n v="244"/>
    <x v="0"/>
    <n v="5195"/>
    <n v="3506"/>
    <s v="Gulf Extrusions Co .(L.L.C)"/>
    <x v="44"/>
    <m/>
    <m/>
    <d v="2025-08-23T00:00:00"/>
    <x v="1"/>
    <s v="BACK UP DIE ( 3503-85+ TON ) ALMAX"/>
    <m/>
    <m/>
    <s v="005195-3506"/>
  </r>
  <r>
    <n v="245"/>
    <x v="0"/>
    <n v="1012"/>
    <n v="2502"/>
    <s v="Gulf Extrusions Co .(L.L.C)"/>
    <x v="44"/>
    <m/>
    <m/>
    <d v="2025-09-16T00:00:00"/>
    <x v="1"/>
    <s v="BACK UP DIE ( 2501 BEARING SHIP OFF ) "/>
    <m/>
    <m/>
    <s v="001012-2502"/>
  </r>
  <r>
    <n v="246"/>
    <x v="0"/>
    <n v="13163"/>
    <n v="2502"/>
    <s v="Gulf Extrusions Co .(L.L.C)"/>
    <x v="57"/>
    <m/>
    <m/>
    <s v=""/>
    <x v="0"/>
    <s v="BACK UP DIE ( 2501-95109X )"/>
    <m/>
    <m/>
    <s v="013163-2502"/>
  </r>
  <r>
    <n v="247"/>
    <x v="0"/>
    <n v="12535"/>
    <n v="2502"/>
    <s v="Gulf Extrusions Co .(L.L.C)"/>
    <x v="45"/>
    <m/>
    <m/>
    <d v="2025-09-16T00:00:00"/>
    <x v="1"/>
    <s v="BACK UP DUE URGENT ( CHECK 3 OR 4 CAVITY ) 2501 BEARING WASH "/>
    <m/>
    <m/>
    <s v="012535-2502"/>
  </r>
  <r>
    <n v="248"/>
    <x v="0"/>
    <n v="7027"/>
    <n v="2502"/>
    <s v="Gulf Extrusions Co .(L.L.C)"/>
    <x v="58"/>
    <m/>
    <m/>
    <s v=""/>
    <x v="0"/>
    <s v="( 2 CAVITY ) 2501 VERY LIGHT "/>
    <m/>
    <m/>
    <s v="007027-2502"/>
  </r>
  <r>
    <n v="249"/>
    <x v="0"/>
    <n v="5241"/>
    <n v="2502"/>
    <s v="Gulf Extrusions Co .(L.L.C)"/>
    <x v="59"/>
    <m/>
    <m/>
    <s v=""/>
    <x v="0"/>
    <s v="BACK UP REQUIRED ( 280X160- 6 CAVITY ) "/>
    <m/>
    <m/>
    <s v="005241-2502"/>
  </r>
  <r>
    <n v="250"/>
    <x v="0"/>
    <n v="5345"/>
    <n v="2502"/>
    <s v="Taweelah Aluminium Extrusion Co. (TALEX) LLC"/>
    <x v="60"/>
    <m/>
    <m/>
    <d v="2025-09-16T00:00:00"/>
    <x v="1"/>
    <s v="BACK UP REQUIRED URGENT ( 2501 DIE BEARING DEEP WASH ) "/>
    <m/>
    <m/>
    <s v="005345-2502"/>
  </r>
  <r>
    <n v="251"/>
    <x v="0"/>
    <n v="26272"/>
    <n v="3502"/>
    <s v="Powerbar Gulf L.L.C"/>
    <x v="61"/>
    <m/>
    <m/>
    <s v=""/>
    <x v="0"/>
    <s v="BACK UP REQUIRED "/>
    <m/>
    <m/>
    <s v="026272-3502"/>
  </r>
  <r>
    <n v="252"/>
    <x v="0"/>
    <n v="5336"/>
    <n v="2504"/>
    <s v="Alumil SA"/>
    <x v="49"/>
    <m/>
    <m/>
    <d v="2025-08-14T00:00:00"/>
    <x v="1"/>
    <s v="BACK UP REQUIRED "/>
    <m/>
    <m/>
    <s v="005336-2504"/>
  </r>
  <r>
    <n v="253"/>
    <x v="0"/>
    <n v="29780"/>
    <n v="2505"/>
    <s v="Gulf Extrusions Co .(L.L.C)"/>
    <x v="49"/>
    <m/>
    <d v="2025-05-16T00:00:00"/>
    <d v="2025-05-22T00:00:00"/>
    <x v="1"/>
    <s v="2502 mandrel deflected"/>
    <m/>
    <m/>
    <s v="029780-2505"/>
  </r>
  <r>
    <n v="254"/>
    <x v="0"/>
    <n v="6161"/>
    <n v="2504"/>
    <s v="Al Jarsh Metal Sections Manufacturing (LLC)"/>
    <x v="49"/>
    <m/>
    <d v="2025-08-19T00:00:00"/>
    <d v="2025-08-27T00:00:00"/>
    <x v="1"/>
    <m/>
    <m/>
    <m/>
    <s v="006161-2504"/>
  </r>
  <r>
    <n v="255"/>
    <x v="0"/>
    <n v="29986"/>
    <n v="3503"/>
    <s v="Flynn Canada Ltd."/>
    <x v="62"/>
    <n v="1"/>
    <d v="2025-05-14T00:00:00"/>
    <d v="2025-06-19T00:00:00"/>
    <x v="1"/>
    <s v="Critical profile ,3501 die Extruded 56mt "/>
    <m/>
    <m/>
    <s v="029986-3503"/>
  </r>
  <r>
    <n v="256"/>
    <x v="1"/>
    <n v="14858"/>
    <n v="205"/>
    <s v="Aluminium And Light Industries Co. (Alico) Ltd"/>
    <x v="63"/>
    <m/>
    <d v="2025-03-15T00:00:00"/>
    <d v="2025-05-19T00:00:00"/>
    <x v="1"/>
    <m/>
    <m/>
    <m/>
    <s v="14858-205"/>
  </r>
  <r>
    <n v="257"/>
    <x v="1"/>
    <n v="22578"/>
    <n v="406"/>
    <s v="Schuco Middle East Windows &amp; Facade Systems L.L.C."/>
    <x v="63"/>
    <m/>
    <d v="2025-03-15T00:00:00"/>
    <d v="2025-05-19T00:00:00"/>
    <x v="1"/>
    <m/>
    <m/>
    <m/>
    <s v="22578-406"/>
  </r>
  <r>
    <n v="258"/>
    <x v="0"/>
    <n v="27720"/>
    <n v="2503"/>
    <s v="EAE ELEKTRIK ASANSOR ENDUSTRISI"/>
    <x v="64"/>
    <n v="2"/>
    <d v="2025-05-16T00:00:00"/>
    <d v="2025-05-22T00:00:00"/>
    <x v="1"/>
    <m/>
    <m/>
    <m/>
    <s v="027720-2503"/>
  </r>
  <r>
    <n v="259"/>
    <x v="1"/>
    <n v="13794"/>
    <n v="411"/>
    <s v="Gulf Extrusions Co .(L.L.C)"/>
    <x v="64"/>
    <m/>
    <d v="2025-05-16T00:00:00"/>
    <d v="2025-06-20T00:00:00"/>
    <x v="1"/>
    <m/>
    <m/>
    <m/>
    <s v="13794-411"/>
  </r>
  <r>
    <n v="260"/>
    <x v="1"/>
    <n v="26808"/>
    <n v="502"/>
    <s v="Al Saho General Trading and Construction"/>
    <x v="64"/>
    <m/>
    <d v="2025-05-16T00:00:00"/>
    <d v="2025-05-20T00:00:00"/>
    <x v="1"/>
    <m/>
    <m/>
    <m/>
    <s v="26808-502"/>
  </r>
  <r>
    <n v="261"/>
    <x v="1"/>
    <n v="28883"/>
    <n v="503"/>
    <s v="Al Saho General Trading and Construction"/>
    <x v="64"/>
    <m/>
    <d v="2025-05-16T00:00:00"/>
    <d v="2025-05-19T00:00:00"/>
    <x v="1"/>
    <m/>
    <m/>
    <m/>
    <s v="28883-503"/>
  </r>
  <r>
    <n v="262"/>
    <x v="1"/>
    <n v="29898"/>
    <n v="204"/>
    <s v="GUTMANN INDUSTRIES L.L.C"/>
    <x v="64"/>
    <m/>
    <d v="2025-05-16T00:00:00"/>
    <d v="2025-05-19T00:00:00"/>
    <x v="1"/>
    <m/>
    <m/>
    <m/>
    <s v="29898-204"/>
  </r>
  <r>
    <n v="263"/>
    <x v="1"/>
    <n v="5241"/>
    <n v="501"/>
    <s v="Gulf Extrusions Co .(L.L.C)"/>
    <x v="64"/>
    <m/>
    <d v="2025-05-16T00:00:00"/>
    <d v="2025-07-16T00:00:00"/>
    <x v="1"/>
    <m/>
    <m/>
    <m/>
    <s v="05241-501"/>
  </r>
  <r>
    <n v="264"/>
    <x v="1"/>
    <n v="5142"/>
    <n v="414"/>
    <s v="Gulf Extrusions Co .(L.L.C)"/>
    <x v="64"/>
    <m/>
    <d v="2025-05-16T00:00:00"/>
    <d v="2025-05-20T00:00:00"/>
    <x v="1"/>
    <m/>
    <m/>
    <m/>
    <s v="05142-414"/>
  </r>
  <r>
    <n v="265"/>
    <x v="1"/>
    <n v="5158"/>
    <n v="211"/>
    <s v="Gulf Extrusions Co .(L.L.C)"/>
    <x v="64"/>
    <m/>
    <d v="2025-05-16T00:00:00"/>
    <d v="2025-07-16T00:00:00"/>
    <x v="1"/>
    <m/>
    <m/>
    <m/>
    <s v="05158-211"/>
  </r>
  <r>
    <n v="266"/>
    <x v="1"/>
    <n v="10529"/>
    <n v="407"/>
    <s v="Gulf Extrusions Co .(L.L.C)"/>
    <x v="64"/>
    <m/>
    <d v="2025-05-16T00:00:00"/>
    <d v="2025-05-22T00:00:00"/>
    <x v="1"/>
    <m/>
    <m/>
    <m/>
    <s v="10529-407"/>
  </r>
  <r>
    <n v="267"/>
    <x v="1"/>
    <n v="11909"/>
    <n v="503"/>
    <s v="Iec Coating Pte Ltd"/>
    <x v="64"/>
    <m/>
    <d v="2025-05-16T00:00:00"/>
    <s v=""/>
    <x v="0"/>
    <m/>
    <m/>
    <m/>
    <s v="11909-503"/>
  </r>
  <r>
    <n v="268"/>
    <x v="1"/>
    <n v="13010"/>
    <n v="528"/>
    <s v="Gulf Extrusions Co .(L.L.C)"/>
    <x v="64"/>
    <m/>
    <d v="2025-05-16T00:00:00"/>
    <d v="2025-05-22T00:00:00"/>
    <x v="1"/>
    <m/>
    <m/>
    <m/>
    <s v="13010-528"/>
  </r>
  <r>
    <n v="269"/>
    <x v="1"/>
    <n v="17950"/>
    <n v="603"/>
    <s v="Gutmann Systems Middle East FZCO"/>
    <x v="64"/>
    <m/>
    <d v="2025-05-16T00:00:00"/>
    <s v=""/>
    <x v="0"/>
    <m/>
    <m/>
    <m/>
    <s v="17950-603"/>
  </r>
  <r>
    <n v="270"/>
    <x v="1"/>
    <n v="18016"/>
    <n v="406"/>
    <s v="Comhan Holland B.V."/>
    <x v="64"/>
    <m/>
    <d v="2025-05-16T00:00:00"/>
    <d v="2025-06-20T00:00:00"/>
    <x v="1"/>
    <m/>
    <m/>
    <m/>
    <s v="18016-406"/>
  </r>
  <r>
    <n v="271"/>
    <x v="1"/>
    <n v="25751"/>
    <n v="202"/>
    <s v="Powerbar Gulf L.L.C"/>
    <x v="64"/>
    <m/>
    <d v="2025-05-16T00:00:00"/>
    <s v=""/>
    <x v="0"/>
    <m/>
    <m/>
    <m/>
    <s v="25751-202"/>
  </r>
  <r>
    <n v="272"/>
    <x v="1"/>
    <n v="28886"/>
    <n v="402"/>
    <s v="Al Saho General Trading and Construction"/>
    <x v="64"/>
    <m/>
    <d v="2025-05-16T00:00:00"/>
    <s v=""/>
    <x v="0"/>
    <m/>
    <m/>
    <m/>
    <s v="28886-402"/>
  </r>
  <r>
    <n v="273"/>
    <x v="1"/>
    <n v="28490"/>
    <n v="602"/>
    <s v="JANATIC INDIA PVT LTD."/>
    <x v="64"/>
    <m/>
    <d v="2025-05-16T00:00:00"/>
    <d v="2025-05-20T00:00:00"/>
    <x v="1"/>
    <m/>
    <m/>
    <m/>
    <s v="28490-602"/>
  </r>
  <r>
    <n v="274"/>
    <x v="1"/>
    <n v="29551"/>
    <n v="602"/>
    <s v="Gulf Extrusions Co .(L.L.C)"/>
    <x v="64"/>
    <m/>
    <d v="2025-05-16T00:00:00"/>
    <d v="2025-07-23T00:00:00"/>
    <x v="1"/>
    <m/>
    <m/>
    <m/>
    <s v="29551-602"/>
  </r>
  <r>
    <n v="275"/>
    <x v="1"/>
    <n v="29851"/>
    <n v="502"/>
    <s v="Al Saho General Trading and Construction"/>
    <x v="64"/>
    <m/>
    <d v="2025-05-16T00:00:00"/>
    <d v="2025-05-20T00:00:00"/>
    <x v="1"/>
    <m/>
    <m/>
    <m/>
    <s v="29851-502"/>
  </r>
  <r>
    <n v="276"/>
    <x v="1"/>
    <n v="29924"/>
    <n v="502"/>
    <s v="Al Saho General Trading and Construction"/>
    <x v="64"/>
    <m/>
    <d v="2025-05-16T00:00:00"/>
    <d v="2025-05-22T00:00:00"/>
    <x v="1"/>
    <m/>
    <m/>
    <m/>
    <s v="29924-502"/>
  </r>
  <r>
    <n v="277"/>
    <x v="1"/>
    <n v="7099"/>
    <n v="504"/>
    <s v="Powerbar Gulf L.L.C"/>
    <x v="64"/>
    <m/>
    <d v="2025-05-16T00:00:00"/>
    <d v="2025-05-19T00:00:00"/>
    <x v="1"/>
    <m/>
    <m/>
    <m/>
    <s v="07099-504"/>
  </r>
  <r>
    <n v="278"/>
    <x v="1"/>
    <n v="13237"/>
    <n v="402"/>
    <s v="Gulf Extrusions Co .(L.L.C)"/>
    <x v="65"/>
    <m/>
    <d v="2025-05-19T00:00:00"/>
    <s v=""/>
    <x v="0"/>
    <s v="order booking  AHOD"/>
    <m/>
    <m/>
    <s v="13237-402"/>
  </r>
  <r>
    <n v="279"/>
    <x v="1"/>
    <n v="16374"/>
    <n v="606"/>
    <s v="Schuco Middle East Windows &amp; Facade Systems L.L.C."/>
    <x v="65"/>
    <m/>
    <d v="2025-05-19T00:00:00"/>
    <d v="2025-06-04T00:00:00"/>
    <x v="1"/>
    <s v="order booking  AHOD"/>
    <m/>
    <m/>
    <s v="16374-606"/>
  </r>
  <r>
    <n v="280"/>
    <x v="1"/>
    <n v="28115"/>
    <n v="602"/>
    <s v="Al Kharusi International L.L.C"/>
    <x v="65"/>
    <m/>
    <d v="2025-05-19T00:00:00"/>
    <d v="2025-09-22T00:00:00"/>
    <x v="1"/>
    <s v="die corrector  Ahod approved"/>
    <m/>
    <m/>
    <s v="28115-602"/>
  </r>
  <r>
    <n v="281"/>
    <x v="1"/>
    <n v="26325"/>
    <n v="505"/>
    <s v="Powerbar Gulf L.L.C"/>
    <x v="65"/>
    <m/>
    <d v="2025-05-19T00:00:00"/>
    <d v="2025-06-04T00:00:00"/>
    <x v="1"/>
    <s v="die corrector  Ahod approved"/>
    <m/>
    <m/>
    <s v="26325-505"/>
  </r>
  <r>
    <n v="282"/>
    <x v="1"/>
    <n v="29852"/>
    <n v="402"/>
    <s v="Al Saho General Trading and Construction"/>
    <x v="49"/>
    <m/>
    <d v="1899-12-30T00:00:00"/>
    <s v=""/>
    <x v="0"/>
    <m/>
    <m/>
    <m/>
    <s v="29852-402"/>
  </r>
  <r>
    <n v="283"/>
    <x v="0"/>
    <n v="5206"/>
    <n v="3507"/>
    <s v="Gulf Extrusions Co .(L.L.C)"/>
    <x v="66"/>
    <n v="1"/>
    <d v="2025-05-20T00:00:00"/>
    <s v=""/>
    <x v="1"/>
    <s v="24 Mt Pending order ,only 1 die available "/>
    <m/>
    <m/>
    <s v="005206-3507"/>
  </r>
  <r>
    <n v="284"/>
    <x v="0"/>
    <n v="14861"/>
    <n v="3504"/>
    <s v="ALUMINIUM &amp; LIGHT IND. CO. ALICO LLC"/>
    <x v="66"/>
    <n v="1"/>
    <d v="2025-05-20T00:00:00"/>
    <d v="2025-06-26T00:00:00"/>
    <x v="1"/>
    <s v="Critical profile ,Pending Extrusion 21Mt ,601 Poor design"/>
    <m/>
    <m/>
    <s v="014861-3504"/>
  </r>
  <r>
    <n v="285"/>
    <x v="0"/>
    <n v="14858"/>
    <n v="3503"/>
    <s v="Aluminium And Light Industries Co. (Alico) Ltd"/>
    <x v="66"/>
    <n v="2"/>
    <d v="2025-05-20T00:00:00"/>
    <d v="2025-05-26T00:00:00"/>
    <x v="1"/>
    <s v="Critical profile ,3501 die extruded 38Mt"/>
    <m/>
    <m/>
    <s v="014858-3503"/>
  </r>
  <r>
    <n v="286"/>
    <x v="0"/>
    <n v="25576"/>
    <n v="2503"/>
    <s v="Gorica Industries L.L.C."/>
    <x v="66"/>
    <n v="1"/>
    <d v="2025-05-20T00:00:00"/>
    <d v="2025-06-04T00:00:00"/>
    <x v="1"/>
    <s v="Critical profile ,9 Mt pending order "/>
    <m/>
    <m/>
    <s v="025576-2503"/>
  </r>
  <r>
    <n v="287"/>
    <x v="0"/>
    <n v="51117"/>
    <n v="3522"/>
    <s v="Automotive Precision Technology"/>
    <x v="66"/>
    <n v="7"/>
    <d v="2025-05-20T00:00:00"/>
    <d v="2025-05-26T00:00:00"/>
    <x v="1"/>
    <s v="APT Min max Profile , Pending Order 578 Mt"/>
    <m/>
    <m/>
    <s v="051117-3522"/>
  </r>
  <r>
    <n v="288"/>
    <x v="0"/>
    <n v="51117"/>
    <n v="3523"/>
    <s v="Automotive Precision Technology"/>
    <x v="66"/>
    <n v="7"/>
    <d v="2025-05-20T00:00:00"/>
    <d v="2025-05-26T00:00:00"/>
    <x v="1"/>
    <s v="APT Min max Profile , Pending Order 578 Mt"/>
    <m/>
    <m/>
    <s v="051117-3523"/>
  </r>
  <r>
    <n v="289"/>
    <x v="1"/>
    <n v="12621"/>
    <n v="202"/>
    <s v="Saudi German Aluminium"/>
    <x v="67"/>
    <m/>
    <d v="2025-05-21T00:00:00"/>
    <s v=""/>
    <x v="0"/>
    <s v="ahod -only 1 die 45 ton corrosed"/>
    <m/>
    <m/>
    <s v="12621-202"/>
  </r>
  <r>
    <n v="290"/>
    <x v="1"/>
    <n v="13133"/>
    <n v="510"/>
    <s v="Gulf Extrusions Co .(L.L.C)"/>
    <x v="67"/>
    <m/>
    <d v="2025-05-21T00:00:00"/>
    <d v="2025-10-02T00:00:00"/>
    <x v="1"/>
    <s v="ahod -only 1 die 45 ton corrosed"/>
    <m/>
    <m/>
    <s v="13133-510"/>
  </r>
  <r>
    <n v="291"/>
    <x v="1"/>
    <n v="15775"/>
    <n v="511"/>
    <s v="Gulf Extrusions Co .(L.L.C)"/>
    <x v="67"/>
    <m/>
    <d v="2025-05-21T00:00:00"/>
    <d v="2025-06-20T00:00:00"/>
    <x v="1"/>
    <s v="ahod 508 corrosed 73 ton"/>
    <m/>
    <m/>
    <s v="15775-511"/>
  </r>
  <r>
    <n v="292"/>
    <x v="1"/>
    <n v="21931"/>
    <n v="601"/>
    <s v="Al Fayha Aluminium Factory (L.L.C)"/>
    <x v="67"/>
    <m/>
    <d v="2025-05-21T00:00:00"/>
    <s v=""/>
    <x v="0"/>
    <s v="201  corrosed 100 mt"/>
    <m/>
    <m/>
    <s v="21931-601"/>
  </r>
  <r>
    <n v="293"/>
    <x v="1"/>
    <n v="26204"/>
    <n v="603"/>
    <s v="Powerbar Gulf L.L.C"/>
    <x v="67"/>
    <m/>
    <d v="2025-05-21T00:00:00"/>
    <d v="2025-09-03T00:00:00"/>
    <x v="1"/>
    <s v="ahod critical shape pover bar"/>
    <m/>
    <m/>
    <s v="26204-603"/>
  </r>
  <r>
    <n v="294"/>
    <x v="1"/>
    <n v="11501"/>
    <n v="401"/>
    <s v="Al Hamad Contracting Co."/>
    <x v="67"/>
    <m/>
    <d v="2025-05-21T00:00:00"/>
    <s v=""/>
    <x v="0"/>
    <s v="Ahod 6 cav p4"/>
    <m/>
    <m/>
    <s v="11501-401"/>
  </r>
  <r>
    <n v="295"/>
    <x v="1"/>
    <n v="11502"/>
    <n v="401"/>
    <s v="Al Hamad Contracting Co."/>
    <x v="67"/>
    <m/>
    <d v="2025-05-21T00:00:00"/>
    <s v=""/>
    <x v="0"/>
    <s v="Ahod 4 cav p4"/>
    <m/>
    <m/>
    <s v="11502-401"/>
  </r>
  <r>
    <n v="296"/>
    <x v="1"/>
    <n v="29171"/>
    <n v="503"/>
    <s v="Gulf Extrusions- L.L.C - O.P.C - Abudhabi Branch"/>
    <x v="32"/>
    <m/>
    <d v="2025-03-21T00:00:00"/>
    <d v="2025-05-22T00:00:00"/>
    <x v="1"/>
    <m/>
    <m/>
    <m/>
    <s v="29171-503"/>
  </r>
  <r>
    <n v="297"/>
    <x v="1"/>
    <n v="13474"/>
    <n v="206"/>
    <s v="Gulf Extrusions Co .(L.L.C)"/>
    <x v="68"/>
    <m/>
    <d v="2025-05-26T00:00:00"/>
    <s v=""/>
    <x v="0"/>
    <m/>
    <m/>
    <m/>
    <s v="13474-206"/>
  </r>
  <r>
    <n v="298"/>
    <x v="1"/>
    <n v="19151"/>
    <n v="502"/>
    <s v="Hueck System GmbH &amp; Co. KG"/>
    <x v="68"/>
    <m/>
    <d v="2025-05-26T00:00:00"/>
    <s v=""/>
    <x v="0"/>
    <m/>
    <m/>
    <m/>
    <s v="19151-502"/>
  </r>
  <r>
    <n v="299"/>
    <x v="0"/>
    <n v="51118"/>
    <n v="3535"/>
    <s v="Automotive Precision Technology"/>
    <x v="68"/>
    <m/>
    <m/>
    <d v="2025-05-26T00:00:00"/>
    <x v="1"/>
    <m/>
    <m/>
    <m/>
    <s v="051118-3535"/>
  </r>
  <r>
    <n v="300"/>
    <x v="0"/>
    <n v="30295"/>
    <n v="3502"/>
    <s v="Schuco Middle East Windows &amp; Facade Systems L.L.C."/>
    <x v="68"/>
    <m/>
    <m/>
    <d v="2025-05-26T00:00:00"/>
    <x v="1"/>
    <m/>
    <m/>
    <m/>
    <s v="030295-3502"/>
  </r>
  <r>
    <n v="302"/>
    <x v="1"/>
    <n v="30113"/>
    <n v="601"/>
    <s v="EAE ELEKTRIK ASANSOR ENDUSTRISI"/>
    <x v="69"/>
    <m/>
    <d v="2025-05-30T00:00:00"/>
    <s v=""/>
    <x v="0"/>
    <s v="Ahod urgent"/>
    <m/>
    <m/>
    <s v="30113-601"/>
  </r>
  <r>
    <n v="303"/>
    <x v="1"/>
    <n v="25910"/>
    <n v="605"/>
    <s v="BENALU SAS"/>
    <x v="69"/>
    <m/>
    <d v="2025-05-30T00:00:00"/>
    <s v=""/>
    <x v="0"/>
    <s v="ahod- only one die"/>
    <m/>
    <m/>
    <s v="25910-605"/>
  </r>
  <r>
    <n v="304"/>
    <x v="1"/>
    <n v="5237"/>
    <n v="603"/>
    <s v="BENALU SAS"/>
    <x v="69"/>
    <m/>
    <d v="2025-05-30T00:00:00"/>
    <s v=""/>
    <x v="0"/>
    <s v="ahod- only one die"/>
    <m/>
    <m/>
    <s v="05237-603"/>
  </r>
  <r>
    <n v="305"/>
    <x v="1"/>
    <n v="14689"/>
    <n v="501"/>
    <s v="Gulf Extrusions Co .(L.L.C)"/>
    <x v="69"/>
    <m/>
    <d v="2025-05-30T00:00:00"/>
    <s v=""/>
    <x v="0"/>
    <s v="ahod- only one die"/>
    <m/>
    <m/>
    <s v="14689-501"/>
  </r>
  <r>
    <n v="306"/>
    <x v="1"/>
    <n v="5273"/>
    <n v="607"/>
    <s v="Gulf Extrusions Co .(L.L.C)"/>
    <x v="69"/>
    <m/>
    <d v="2025-05-30T00:00:00"/>
    <d v="2025-06-02T00:00:00"/>
    <x v="1"/>
    <s v="hod - urgent"/>
    <m/>
    <m/>
    <s v="05273-607"/>
  </r>
  <r>
    <n v="307"/>
    <x v="1"/>
    <n v="16875"/>
    <n v="502"/>
    <s v="Gulf Extrusions Co .(L.L.C)"/>
    <x v="69"/>
    <m/>
    <d v="2025-05-30T00:00:00"/>
    <d v="2025-06-21T00:00:00"/>
    <x v="1"/>
    <s v="hod - urgent"/>
    <m/>
    <m/>
    <s v="16875-502"/>
  </r>
  <r>
    <n v="308"/>
    <x v="1"/>
    <n v="30141"/>
    <n v="602"/>
    <s v="Fujseng Construction LLC"/>
    <x v="69"/>
    <m/>
    <d v="2025-05-30T00:00:00"/>
    <s v=""/>
    <x v="0"/>
    <s v="ahod-urgent"/>
    <m/>
    <m/>
    <s v="30141-602"/>
  </r>
  <r>
    <n v="309"/>
    <x v="1"/>
    <n v="22386"/>
    <n v="603"/>
    <s v="Gulf Extrusions Co .(L.L.C)"/>
    <x v="69"/>
    <m/>
    <d v="2025-05-30T00:00:00"/>
    <d v="2025-06-02T00:00:00"/>
    <x v="1"/>
    <s v="hod - urgent"/>
    <m/>
    <m/>
    <s v="22386-603"/>
  </r>
  <r>
    <n v="310"/>
    <x v="1"/>
    <n v="5261"/>
    <n v="602"/>
    <s v="NOV ELMAR MIDDLE EAST LIMITED(DUBAI BRANCH)"/>
    <x v="70"/>
    <m/>
    <d v="2025-06-03T00:00:00"/>
    <s v=""/>
    <x v="0"/>
    <s v="601 has been converdted to 05205-203"/>
    <m/>
    <m/>
    <s v="05261-602"/>
  </r>
  <r>
    <n v="311"/>
    <x v="1"/>
    <n v="9269"/>
    <n v="403"/>
    <s v="Gulf Extrusions Co .(L.L.C)"/>
    <x v="70"/>
    <m/>
    <d v="2025-06-03T00:00:00"/>
    <d v="2025-07-14T00:00:00"/>
    <x v="1"/>
    <s v="401 chipped off no active dies"/>
    <m/>
    <m/>
    <s v="09269-403"/>
  </r>
  <r>
    <n v="312"/>
    <x v="1"/>
    <n v="30291"/>
    <n v="602"/>
    <s v="Technical Glass &amp; Aluminium Co. LLC"/>
    <x v="70"/>
    <m/>
    <d v="2025-06-03T00:00:00"/>
    <d v="2025-10-02T00:00:00"/>
    <x v="1"/>
    <s v="big order pending 700 die die, for emergency purpose"/>
    <m/>
    <m/>
    <s v="30291-602"/>
  </r>
  <r>
    <n v="313"/>
    <x v="1"/>
    <n v="11358"/>
    <n v="404"/>
    <s v="Al Ghurair Construction-Aluminium L.L.C"/>
    <x v="70"/>
    <m/>
    <d v="2025-06-03T00:00:00"/>
    <s v=""/>
    <x v="0"/>
    <s v="only one die 403 18 mtr crossed"/>
    <m/>
    <m/>
    <s v="11358-404"/>
  </r>
  <r>
    <n v="314"/>
    <x v="1"/>
    <n v="13077"/>
    <n v="404"/>
    <s v="Gulf Extrusions Co .(L.L.C)"/>
    <x v="70"/>
    <m/>
    <d v="2025-06-03T00:00:00"/>
    <s v=""/>
    <x v="0"/>
    <s v="regular die"/>
    <m/>
    <m/>
    <s v="13077-404"/>
  </r>
  <r>
    <n v="315"/>
    <x v="1"/>
    <n v="13793"/>
    <n v="506"/>
    <s v="Gulf Extrusions Co .(L.L.C)"/>
    <x v="70"/>
    <m/>
    <d v="2025-06-03T00:00:00"/>
    <s v=""/>
    <x v="0"/>
    <s v="critical shape"/>
    <m/>
    <m/>
    <s v="13793-506"/>
  </r>
  <r>
    <n v="316"/>
    <x v="1"/>
    <n v="19105"/>
    <n v="404"/>
    <s v="GUTMANN INDUSTRIES L.L.C"/>
    <x v="70"/>
    <m/>
    <d v="2025-06-03T00:00:00"/>
    <s v=""/>
    <x v="0"/>
    <s v="critical shape"/>
    <m/>
    <m/>
    <s v="19105-404"/>
  </r>
  <r>
    <n v="317"/>
    <x v="1"/>
    <n v="26961"/>
    <n v="502"/>
    <s v="Gulf Extrusions- L.L.C - O.P.C - Abudhabi Branch"/>
    <x v="70"/>
    <m/>
    <d v="2025-06-03T00:00:00"/>
    <s v=""/>
    <x v="0"/>
    <s v="review order bookin"/>
    <m/>
    <m/>
    <s v="26961-502"/>
  </r>
  <r>
    <n v="318"/>
    <x v="1"/>
    <n v="14488"/>
    <n v="406"/>
    <s v="Gulf Extrusions Co .(L.L.C)"/>
    <x v="70"/>
    <m/>
    <d v="2025-06-03T00:00:00"/>
    <s v=""/>
    <x v="0"/>
    <s v="over weight"/>
    <m/>
    <m/>
    <s v="14488-406"/>
  </r>
  <r>
    <n v="319"/>
    <x v="1"/>
    <n v="15810"/>
    <n v="405"/>
    <s v="Gulf Extrusions Co .(L.L.C)"/>
    <x v="70"/>
    <m/>
    <d v="2025-06-03T00:00:00"/>
    <d v="2025-06-20T00:00:00"/>
    <x v="1"/>
    <s v="over weight"/>
    <m/>
    <m/>
    <s v="15810-405"/>
  </r>
  <r>
    <n v="320"/>
    <x v="1"/>
    <n v="13913"/>
    <n v="403"/>
    <s v="Gulf Extrusions Co .(L.L.C)"/>
    <x v="70"/>
    <m/>
    <d v="2025-06-03T00:00:00"/>
    <s v=""/>
    <x v="0"/>
    <s v="only one die 37 mtr crossed"/>
    <m/>
    <m/>
    <s v="13913-403"/>
  </r>
  <r>
    <n v="322"/>
    <x v="0"/>
    <n v="5088"/>
    <n v="2501"/>
    <s v="Gulf Extrusions Co .(L.L.C)"/>
    <x v="71"/>
    <m/>
    <d v="2025-08-19T00:00:00"/>
    <d v="2025-08-27T00:00:00"/>
    <x v="1"/>
    <m/>
    <m/>
    <m/>
    <s v="005088-2501"/>
  </r>
  <r>
    <n v="323"/>
    <x v="1"/>
    <n v="5172"/>
    <n v="608"/>
    <s v="Gulf Extrusions Co .(L.L.C)"/>
    <x v="71"/>
    <m/>
    <d v="2025-06-04T00:00:00"/>
    <s v=""/>
    <x v="0"/>
    <m/>
    <m/>
    <m/>
    <s v="05172-608"/>
  </r>
  <r>
    <n v="324"/>
    <x v="1"/>
    <n v="15062"/>
    <n v="204"/>
    <s v="Aluminium And Light Industries Co. (Alico) Ltd"/>
    <x v="71"/>
    <m/>
    <d v="2025-06-04T00:00:00"/>
    <s v=""/>
    <x v="0"/>
    <m/>
    <m/>
    <m/>
    <s v="15062-204"/>
  </r>
  <r>
    <n v="325"/>
    <x v="1"/>
    <n v="5059"/>
    <n v="503"/>
    <s v="Gulf Extrusions Co .(L.L.C)"/>
    <x v="71"/>
    <m/>
    <d v="2025-06-04T00:00:00"/>
    <s v=""/>
    <x v="0"/>
    <m/>
    <m/>
    <m/>
    <s v="05059-503"/>
  </r>
  <r>
    <n v="326"/>
    <x v="1"/>
    <n v="5073"/>
    <n v="506"/>
    <s v="Gulf Extrusions Co .(L.L.C)"/>
    <x v="71"/>
    <m/>
    <d v="2025-06-04T00:00:00"/>
    <s v=""/>
    <x v="0"/>
    <m/>
    <m/>
    <m/>
    <s v="05073-506"/>
  </r>
  <r>
    <n v="327"/>
    <x v="1"/>
    <n v="18801"/>
    <n v="505"/>
    <s v="Gulf Extrusions Co .(L.L.C)"/>
    <x v="71"/>
    <m/>
    <d v="2025-06-04T00:00:00"/>
    <d v="2025-06-20T00:00:00"/>
    <x v="1"/>
    <s v="504 is not  suitable for anodizing order"/>
    <m/>
    <m/>
    <s v="18801-505"/>
  </r>
  <r>
    <n v="328"/>
    <x v="1"/>
    <n v="7208"/>
    <n v="607"/>
    <s v="EAE ELEKTRIK ASANSOR ENDUSTRISI"/>
    <x v="71"/>
    <m/>
    <d v="2025-06-04T00:00:00"/>
    <d v="2025-06-04T00:00:00"/>
    <x v="1"/>
    <m/>
    <m/>
    <m/>
    <s v="07208-607"/>
  </r>
  <r>
    <n v="329"/>
    <x v="1"/>
    <n v="7208"/>
    <n v="608"/>
    <s v="EAE ELEKTRIK ASANSOR ENDUSTRISI"/>
    <x v="71"/>
    <m/>
    <d v="2025-06-04T00:00:00"/>
    <d v="2025-06-04T00:00:00"/>
    <x v="1"/>
    <m/>
    <m/>
    <m/>
    <s v="07208-608"/>
  </r>
  <r>
    <n v="330"/>
    <x v="1"/>
    <n v="7208"/>
    <n v="609"/>
    <s v="EAE ELEKTRIK ASANSOR ENDUSTRISI"/>
    <x v="71"/>
    <m/>
    <d v="2025-06-04T00:00:00"/>
    <d v="2025-06-04T00:00:00"/>
    <x v="1"/>
    <m/>
    <m/>
    <m/>
    <s v="07208-609"/>
  </r>
  <r>
    <n v="331"/>
    <x v="1"/>
    <n v="120471"/>
    <n v="405"/>
    <s v="FENPLAST"/>
    <x v="71"/>
    <m/>
    <d v="2025-06-04T00:00:00"/>
    <d v="2025-06-04T00:00:00"/>
    <x v="1"/>
    <m/>
    <m/>
    <m/>
    <s v="120471-405"/>
  </r>
  <r>
    <n v="332"/>
    <x v="1"/>
    <n v="9371"/>
    <n v="402"/>
    <s v="Gulf Extrusions Co .(L.L.C)"/>
    <x v="72"/>
    <m/>
    <d v="2025-06-11T00:00:00"/>
    <s v=""/>
    <x v="0"/>
    <m/>
    <m/>
    <m/>
    <s v="09371-402"/>
  </r>
  <r>
    <n v="333"/>
    <x v="1"/>
    <n v="13006"/>
    <n v="519"/>
    <s v="Gulf Extrusions Co .(L.L.C)"/>
    <x v="72"/>
    <m/>
    <d v="2025-06-11T00:00:00"/>
    <d v="2025-07-23T00:00:00"/>
    <x v="1"/>
    <m/>
    <m/>
    <m/>
    <s v="13006-519"/>
  </r>
  <r>
    <n v="334"/>
    <x v="1"/>
    <n v="29892"/>
    <n v="602"/>
    <s v="Gulf Extrusions Co .(L.L.C)"/>
    <x v="72"/>
    <m/>
    <d v="2025-06-11T00:00:00"/>
    <s v=""/>
    <x v="0"/>
    <m/>
    <m/>
    <m/>
    <s v="29892-602"/>
  </r>
  <r>
    <n v="335"/>
    <x v="1"/>
    <n v="12098"/>
    <n v="215"/>
    <s v="Gulf Extrusions Co .(L.L.C)"/>
    <x v="72"/>
    <m/>
    <d v="2025-06-11T00:00:00"/>
    <s v=""/>
    <x v="0"/>
    <m/>
    <m/>
    <m/>
    <s v="12098-215"/>
  </r>
  <r>
    <n v="336"/>
    <x v="1"/>
    <n v="29138"/>
    <n v="204"/>
    <s v="Gulf Extrusions- L.L.C - O.P.C - Abudhabi Branch"/>
    <x v="72"/>
    <m/>
    <d v="2025-06-11T00:00:00"/>
    <d v="2025-07-16T00:00:00"/>
    <x v="1"/>
    <m/>
    <m/>
    <m/>
    <s v="29138-204"/>
  </r>
  <r>
    <n v="337"/>
    <x v="1"/>
    <n v="120470"/>
    <n v="505"/>
    <s v="FENPLAST"/>
    <x v="72"/>
    <m/>
    <d v="2025-06-11T00:00:00"/>
    <s v=""/>
    <x v="0"/>
    <m/>
    <m/>
    <m/>
    <s v="120470-505"/>
  </r>
  <r>
    <n v="338"/>
    <x v="1"/>
    <n v="29680"/>
    <n v="603"/>
    <s v="Adexco GmbH"/>
    <x v="72"/>
    <m/>
    <d v="2025-06-11T00:00:00"/>
    <d v="2025-07-16T00:00:00"/>
    <x v="1"/>
    <m/>
    <m/>
    <m/>
    <s v="29680-603"/>
  </r>
  <r>
    <n v="339"/>
    <x v="0"/>
    <n v="26200"/>
    <n v="3504"/>
    <s v="Powerbar Gulf L.L.C"/>
    <x v="72"/>
    <n v="2"/>
    <d v="2025-06-11T00:00:00"/>
    <d v="2025-06-12T00:00:00"/>
    <x v="1"/>
    <m/>
    <m/>
    <m/>
    <s v="026200-3504"/>
  </r>
  <r>
    <n v="340"/>
    <x v="0"/>
    <n v="14735"/>
    <n v="2503"/>
    <s v="Al Ghurair Construction-Aluminium L.L.C"/>
    <x v="72"/>
    <n v="1"/>
    <d v="2025-06-11T00:00:00"/>
    <d v="2025-07-16T00:00:00"/>
    <x v="1"/>
    <m/>
    <m/>
    <m/>
    <s v="014735-2503"/>
  </r>
  <r>
    <n v="341"/>
    <x v="0"/>
    <n v="51118"/>
    <n v="3536"/>
    <s v="Automotive Precision Technology"/>
    <x v="72"/>
    <n v="10"/>
    <d v="2025-06-11T00:00:00"/>
    <d v="2025-07-16T00:00:00"/>
    <x v="1"/>
    <m/>
    <m/>
    <m/>
    <s v="051118-3536"/>
  </r>
  <r>
    <n v="342"/>
    <x v="0"/>
    <n v="14725"/>
    <n v="3501"/>
    <s v="Schuco International"/>
    <x v="72"/>
    <n v="2"/>
    <d v="2025-06-11T00:00:00"/>
    <d v="2025-07-16T00:00:00"/>
    <x v="1"/>
    <m/>
    <m/>
    <m/>
    <s v="014725-3501"/>
  </r>
  <r>
    <n v="343"/>
    <x v="0"/>
    <n v="30113"/>
    <n v="3506"/>
    <s v="EAE ELEKTRIK ASANSOR ENDUSTRISI"/>
    <x v="72"/>
    <n v="4"/>
    <d v="2025-06-11T00:00:00"/>
    <d v="2025-06-16T00:00:00"/>
    <x v="1"/>
    <m/>
    <m/>
    <m/>
    <s v="030113-3506"/>
  </r>
  <r>
    <n v="344"/>
    <x v="0"/>
    <n v="15113"/>
    <n v="2501"/>
    <s v="Gulf Extrusions Co .(L.L.C)"/>
    <x v="72"/>
    <n v="1"/>
    <d v="2025-06-11T00:00:00"/>
    <d v="2025-07-16T00:00:00"/>
    <x v="1"/>
    <m/>
    <m/>
    <m/>
    <s v="015113-2501"/>
  </r>
  <r>
    <n v="345"/>
    <x v="1"/>
    <n v="27719"/>
    <n v="501"/>
    <s v="EAE ELEKTRIK ASANSOR ENDUSTRISI"/>
    <x v="49"/>
    <m/>
    <d v="1899-12-30T00:00:00"/>
    <d v="2025-07-16T00:00:00"/>
    <x v="1"/>
    <m/>
    <m/>
    <m/>
    <s v="27719-501"/>
  </r>
  <r>
    <n v="346"/>
    <x v="0"/>
    <n v="27719"/>
    <n v="2504"/>
    <s v="EAE ELEKTRIK ASANSOR ENDUSTRISI"/>
    <x v="73"/>
    <n v="3"/>
    <m/>
    <d v="2025-06-24T00:00:00"/>
    <x v="1"/>
    <m/>
    <m/>
    <m/>
    <s v="027719-2504"/>
  </r>
  <r>
    <n v="347"/>
    <x v="1"/>
    <n v="27719"/>
    <n v="501"/>
    <s v="EAE ELEKTRIK ASANSOR ENDUSTRISI"/>
    <x v="74"/>
    <m/>
    <d v="2025-06-13T00:00:00"/>
    <d v="2025-07-16T00:00:00"/>
    <x v="1"/>
    <m/>
    <m/>
    <m/>
    <s v="27719-501"/>
  </r>
  <r>
    <n v="348"/>
    <x v="1"/>
    <n v="13793"/>
    <n v="506"/>
    <s v="Gulf Extrusions Co .(L.L.C)"/>
    <x v="74"/>
    <m/>
    <d v="2025-06-13T00:00:00"/>
    <s v=""/>
    <x v="0"/>
    <m/>
    <m/>
    <m/>
    <s v="13793-506"/>
  </r>
  <r>
    <n v="349"/>
    <x v="1"/>
    <n v="55048"/>
    <n v="404"/>
    <s v="Automotive Precision Technology"/>
    <x v="74"/>
    <m/>
    <d v="2025-06-13T00:00:00"/>
    <s v=""/>
    <x v="0"/>
    <m/>
    <m/>
    <m/>
    <s v="55048-404"/>
  </r>
  <r>
    <n v="350"/>
    <x v="1"/>
    <n v="28830"/>
    <n v="504"/>
    <s v="Al Saho General Trading and Construction"/>
    <x v="74"/>
    <m/>
    <d v="2025-06-13T00:00:00"/>
    <d v="2025-06-16T00:00:00"/>
    <x v="1"/>
    <m/>
    <m/>
    <m/>
    <s v="28830-504"/>
  </r>
  <r>
    <n v="351"/>
    <x v="0"/>
    <n v="16441"/>
    <n v="2503"/>
    <s v="Gulf Extrusions Co .(L.L.C)"/>
    <x v="74"/>
    <m/>
    <m/>
    <d v="2025-06-20T00:00:00"/>
    <x v="1"/>
    <m/>
    <m/>
    <m/>
    <s v="016441-2503"/>
  </r>
  <r>
    <n v="352"/>
    <x v="1"/>
    <n v="30289"/>
    <n v="602"/>
    <s v="Schuco Middle East Windows &amp; Facade Systems L.L.C."/>
    <x v="75"/>
    <m/>
    <d v="2025-06-14T00:00:00"/>
    <d v="2025-06-13T00:00:00"/>
    <x v="1"/>
    <m/>
    <m/>
    <m/>
    <s v="30289-602"/>
  </r>
  <r>
    <n v="353"/>
    <x v="0"/>
    <n v="13010"/>
    <n v="2508"/>
    <s v="Gulf Extrusions Co .(L.L.C)"/>
    <x v="76"/>
    <m/>
    <m/>
    <d v="2025-06-20T00:00:00"/>
    <x v="1"/>
    <s v="Backup Die Required  ( 523 is creack )"/>
    <m/>
    <m/>
    <s v="013010-2508"/>
  </r>
  <r>
    <n v="354"/>
    <x v="0"/>
    <n v="15651"/>
    <n v="2506"/>
    <s v="Gulf Extrusions Co .(L.L.C)"/>
    <x v="76"/>
    <m/>
    <m/>
    <d v="2025-06-20T00:00:00"/>
    <x v="1"/>
    <m/>
    <m/>
    <m/>
    <s v="015651-2506"/>
  </r>
  <r>
    <n v="355"/>
    <x v="1"/>
    <n v="15648"/>
    <n v="241"/>
    <s v="Gulf Extrusions Co .(L.L.C)"/>
    <x v="76"/>
    <m/>
    <d v="2025-06-17T00:00:00"/>
    <d v="2025-06-21T00:00:00"/>
    <x v="1"/>
    <m/>
    <m/>
    <m/>
    <s v="15648-241"/>
  </r>
  <r>
    <n v="356"/>
    <x v="1"/>
    <n v="5200"/>
    <n v="608"/>
    <s v="Gulf Extrusions Co .(L.L.C)"/>
    <x v="76"/>
    <m/>
    <d v="2025-06-17T00:00:00"/>
    <d v="2025-08-15T00:00:00"/>
    <x v="1"/>
    <m/>
    <m/>
    <m/>
    <s v="05200-608"/>
  </r>
  <r>
    <n v="357"/>
    <x v="1"/>
    <n v="29897"/>
    <n v="504"/>
    <s v="GUTMANN INDUSTRIES L.L.C"/>
    <x v="76"/>
    <m/>
    <d v="2025-06-17T00:00:00"/>
    <d v="2025-06-20T00:00:00"/>
    <x v="1"/>
    <m/>
    <m/>
    <m/>
    <s v="29897-504"/>
  </r>
  <r>
    <n v="358"/>
    <x v="1"/>
    <n v="5030"/>
    <n v="503"/>
    <s v="Gulf Extrusions Co .(L.L.C)"/>
    <x v="76"/>
    <m/>
    <d v="2025-06-17T00:00:00"/>
    <s v=""/>
    <x v="0"/>
    <m/>
    <m/>
    <m/>
    <s v="05030-503"/>
  </r>
  <r>
    <n v="359"/>
    <x v="1"/>
    <n v="14690"/>
    <n v="405"/>
    <s v="Gulf Extrusions Co .(L.L.C)"/>
    <x v="76"/>
    <m/>
    <d v="2025-06-17T00:00:00"/>
    <s v=""/>
    <x v="0"/>
    <m/>
    <m/>
    <m/>
    <s v="14690-405"/>
  </r>
  <r>
    <n v="360"/>
    <x v="1"/>
    <n v="15106"/>
    <n v="203"/>
    <s v="GUTMANN INDUSTRIES L.L.C"/>
    <x v="76"/>
    <m/>
    <d v="2025-06-17T00:00:00"/>
    <s v=""/>
    <x v="0"/>
    <m/>
    <m/>
    <m/>
    <s v="15106-203"/>
  </r>
  <r>
    <n v="361"/>
    <x v="1"/>
    <n v="15651"/>
    <n v="271"/>
    <s v="Gulf Extrusions Co .(L.L.C)"/>
    <x v="76"/>
    <m/>
    <d v="2025-06-17T00:00:00"/>
    <d v="2025-07-04T00:00:00"/>
    <x v="1"/>
    <m/>
    <m/>
    <m/>
    <s v="15651-271"/>
  </r>
  <r>
    <n v="362"/>
    <x v="1"/>
    <n v="29134"/>
    <n v="505"/>
    <s v="Gulf Extrusions- L.L.C - O.P.C - Abudhabi Branch"/>
    <x v="76"/>
    <m/>
    <d v="2025-06-17T00:00:00"/>
    <d v="2025-09-09T00:00:00"/>
    <x v="1"/>
    <m/>
    <m/>
    <m/>
    <s v="29134-505"/>
  </r>
  <r>
    <n v="363"/>
    <x v="1"/>
    <n v="7208"/>
    <n v="610"/>
    <s v="EAE ELEKTRIK ASANSOR ENDUSTRISI"/>
    <x v="76"/>
    <m/>
    <d v="2025-06-17T00:00:00"/>
    <d v="2025-06-19T00:00:00"/>
    <x v="1"/>
    <m/>
    <m/>
    <m/>
    <s v="07208-610"/>
  </r>
  <r>
    <n v="364"/>
    <x v="1"/>
    <n v="13984"/>
    <n v="405"/>
    <s v="Al Jazira W. Shop &amp; Al Fty"/>
    <x v="77"/>
    <m/>
    <d v="2025-06-19T00:00:00"/>
    <s v=""/>
    <x v="0"/>
    <m/>
    <m/>
    <m/>
    <s v="13984-405"/>
  </r>
  <r>
    <n v="365"/>
    <x v="1"/>
    <n v="19137"/>
    <n v="406"/>
    <s v="Hunter Douglas Middle East FZE"/>
    <x v="77"/>
    <m/>
    <d v="2025-06-19T00:00:00"/>
    <s v=""/>
    <x v="0"/>
    <m/>
    <m/>
    <m/>
    <s v="19137-406"/>
  </r>
  <r>
    <n v="366"/>
    <x v="1"/>
    <n v="1050"/>
    <n v="406"/>
    <s v="Gulf Extrusions Co .(L.L.C)"/>
    <x v="77"/>
    <m/>
    <d v="2025-06-19T00:00:00"/>
    <s v=""/>
    <x v="0"/>
    <m/>
    <m/>
    <m/>
    <s v="01050-406"/>
  </r>
  <r>
    <n v="367"/>
    <x v="1"/>
    <n v="6099"/>
    <n v="212"/>
    <s v="Norgren GmbH"/>
    <x v="77"/>
    <m/>
    <d v="2025-06-19T00:00:00"/>
    <d v="2025-07-04T00:00:00"/>
    <x v="1"/>
    <m/>
    <m/>
    <m/>
    <s v="06099-212"/>
  </r>
  <r>
    <n v="368"/>
    <x v="1"/>
    <n v="29901"/>
    <n v="602"/>
    <s v="GUTMANN INDUSTRIES L.L.C"/>
    <x v="77"/>
    <m/>
    <d v="2025-06-19T00:00:00"/>
    <s v=""/>
    <x v="0"/>
    <m/>
    <m/>
    <m/>
    <s v="29901-602"/>
  </r>
  <r>
    <n v="369"/>
    <x v="1"/>
    <n v="30302"/>
    <n v="502"/>
    <s v="Alumil SA"/>
    <x v="77"/>
    <m/>
    <d v="2025-06-19T00:00:00"/>
    <d v="2025-07-17T00:00:00"/>
    <x v="1"/>
    <m/>
    <m/>
    <m/>
    <s v="30302-502"/>
  </r>
  <r>
    <n v="370"/>
    <x v="0"/>
    <n v="14504"/>
    <n v="2503"/>
    <s v="Gulf Extrusions Co .(L.L.C)"/>
    <x v="78"/>
    <m/>
    <m/>
    <d v="2025-06-26T00:00:00"/>
    <x v="1"/>
    <s v="2502 mandre lribs cracked"/>
    <m/>
    <m/>
    <s v="014504-2503"/>
  </r>
  <r>
    <n v="371"/>
    <x v="0"/>
    <n v="16051"/>
    <n v="3501"/>
    <s v="Schuco Middle East Windows &amp; Facade Systems L.L.C."/>
    <x v="78"/>
    <m/>
    <m/>
    <d v="2025-06-26T00:00:00"/>
    <x v="1"/>
    <s v="016051-215  bearing washed and die condition not good "/>
    <m/>
    <m/>
    <s v="016051-3501"/>
  </r>
  <r>
    <n v="372"/>
    <x v="0"/>
    <n v="29969"/>
    <n v="3503"/>
    <s v="GUTMANN INDUSTRIES L.L.C"/>
    <x v="78"/>
    <m/>
    <m/>
    <d v="2025-06-30T00:00:00"/>
    <x v="1"/>
    <s v="3501 deep washout"/>
    <m/>
    <m/>
    <s v="029969-3503"/>
  </r>
  <r>
    <n v="373"/>
    <x v="0"/>
    <n v="16374"/>
    <n v="3501"/>
    <s v="Schuco Middle East Windows &amp; Facade Systems L.L.C."/>
    <x v="78"/>
    <m/>
    <m/>
    <d v="2025-06-26T00:00:00"/>
    <x v="1"/>
    <s v="Critical Profile for Schucco , 603 bearing washed"/>
    <m/>
    <m/>
    <s v="016374-3501"/>
  </r>
  <r>
    <n v="374"/>
    <x v="0"/>
    <n v="27725"/>
    <n v="2501"/>
    <s v="Flynn Canada Ltd."/>
    <x v="78"/>
    <m/>
    <m/>
    <d v="2025-06-30T00:00:00"/>
    <x v="1"/>
    <s v="Critical profile need backup die"/>
    <m/>
    <m/>
    <s v="027725-2501"/>
  </r>
  <r>
    <n v="375"/>
    <x v="0"/>
    <n v="13013"/>
    <n v="2505"/>
    <s v="Gulf Extrusions Co .(L.L.C)"/>
    <x v="78"/>
    <m/>
    <m/>
    <d v="2025-06-26T00:00:00"/>
    <x v="1"/>
    <s v="3503 bearing Washed"/>
    <m/>
    <m/>
    <s v="013013-2505"/>
  </r>
  <r>
    <n v="376"/>
    <x v="0"/>
    <n v="7208"/>
    <n v="2512"/>
    <s v="EAE ELEKTRIK ASANSOR ENDUSTRISI"/>
    <x v="78"/>
    <m/>
    <m/>
    <d v="2025-06-26T00:00:00"/>
    <x v="1"/>
    <s v="2504 die scrapped"/>
    <m/>
    <m/>
    <s v="007208-2512"/>
  </r>
  <r>
    <n v="377"/>
    <x v="0"/>
    <n v="12251"/>
    <n v="2501"/>
    <s v="Al Nahda Omian Co"/>
    <x v="79"/>
    <m/>
    <m/>
    <d v="2025-06-30T00:00:00"/>
    <x v="1"/>
    <s v="Ahod-gex-1"/>
    <m/>
    <m/>
    <s v="012251-2501"/>
  </r>
  <r>
    <n v="378"/>
    <x v="1"/>
    <n v="11359"/>
    <n v="207"/>
    <s v="Gulf Extrusions Co .(L.L.C)"/>
    <x v="79"/>
    <m/>
    <d v="2025-06-23T00:00:00"/>
    <s v=""/>
    <x v="0"/>
    <s v="206 already 475 mt. Ahod"/>
    <m/>
    <m/>
    <s v="11359-207"/>
  </r>
  <r>
    <n v="379"/>
    <x v="1"/>
    <n v="13795"/>
    <n v="218"/>
    <s v="Gulf Extrusions Co .(L.L.C)"/>
    <x v="79"/>
    <m/>
    <d v="2025-06-23T00:00:00"/>
    <s v=""/>
    <x v="0"/>
    <s v="216/217 corssed 50 mt Ahod"/>
    <m/>
    <m/>
    <s v="13795-218"/>
  </r>
  <r>
    <n v="380"/>
    <x v="1"/>
    <n v="28331"/>
    <n v="501"/>
    <s v="ETS Choix Services"/>
    <x v="79"/>
    <m/>
    <d v="2025-06-23T00:00:00"/>
    <d v="2025-07-23T00:00:00"/>
    <x v="1"/>
    <s v="critical shape Ahod"/>
    <m/>
    <m/>
    <s v="28331-501"/>
  </r>
  <r>
    <n v="381"/>
    <x v="1"/>
    <n v="12251"/>
    <n v="501"/>
    <s v="Al Nahda Omian Co"/>
    <x v="79"/>
    <m/>
    <d v="2025-06-23T00:00:00"/>
    <s v=""/>
    <x v="0"/>
    <s v="6 cav Ahod"/>
    <m/>
    <m/>
    <s v="12251-501"/>
  </r>
  <r>
    <n v="382"/>
    <x v="1"/>
    <n v="17008"/>
    <n v="205"/>
    <s v="Gulf Extrusions Co .(L.L.C)"/>
    <x v="80"/>
    <m/>
    <d v="2025-06-24T00:00:00"/>
    <d v="2025-06-25T00:00:00"/>
    <x v="1"/>
    <s v="hod - urgent"/>
    <m/>
    <m/>
    <s v="17008-205"/>
  </r>
  <r>
    <n v="383"/>
    <x v="1"/>
    <n v="7099"/>
    <n v="601"/>
    <s v="Powerbar Gulf L.L.C"/>
    <x v="80"/>
    <m/>
    <d v="2025-06-24T00:00:00"/>
    <d v="2025-06-25T00:00:00"/>
    <x v="1"/>
    <s v="hod - urgent"/>
    <m/>
    <m/>
    <s v="07099-601"/>
  </r>
  <r>
    <n v="384"/>
    <x v="1"/>
    <n v="13711"/>
    <n v="419"/>
    <s v="Gulf Extrusions Co .(L.L.C)"/>
    <x v="81"/>
    <m/>
    <d v="2025-06-25T00:00:00"/>
    <d v="2025-06-30T00:00:00"/>
    <x v="1"/>
    <m/>
    <m/>
    <m/>
    <s v="13711-419"/>
  </r>
  <r>
    <n v="385"/>
    <x v="1"/>
    <n v="19157"/>
    <n v="602"/>
    <s v="GUTMANN INDUSTRIES L.L.C"/>
    <x v="81"/>
    <m/>
    <d v="2025-06-25T00:00:00"/>
    <s v=""/>
    <x v="0"/>
    <m/>
    <m/>
    <m/>
    <s v="19157-602"/>
  </r>
  <r>
    <n v="386"/>
    <x v="1"/>
    <n v="27047"/>
    <n v="202"/>
    <s v="Powerbar Gulf L.L.C"/>
    <x v="81"/>
    <m/>
    <d v="2025-06-25T00:00:00"/>
    <d v="2025-07-04T00:00:00"/>
    <x v="1"/>
    <m/>
    <m/>
    <m/>
    <s v="27047-202"/>
  </r>
  <r>
    <n v="387"/>
    <x v="1"/>
    <n v="16372"/>
    <n v="402"/>
    <s v="Schuco Middle East Windows &amp; Facade Systems L.L.C."/>
    <x v="81"/>
    <m/>
    <d v="2025-06-25T00:00:00"/>
    <s v=""/>
    <x v="0"/>
    <m/>
    <m/>
    <m/>
    <s v="16372-402"/>
  </r>
  <r>
    <n v="388"/>
    <x v="1"/>
    <n v="26210"/>
    <n v="503"/>
    <s v="Powerbar Gulf L.L.C"/>
    <x v="81"/>
    <m/>
    <d v="2025-06-25T00:00:00"/>
    <s v=""/>
    <x v="0"/>
    <m/>
    <m/>
    <m/>
    <s v="26210-503"/>
  </r>
  <r>
    <n v="389"/>
    <x v="1"/>
    <n v="11388"/>
    <n v="217"/>
    <s v="Gulf Extrusions Co .(L.L.C)"/>
    <x v="82"/>
    <m/>
    <d v="2025-06-26T00:00:00"/>
    <d v="2025-07-08T00:00:00"/>
    <x v="1"/>
    <m/>
    <m/>
    <m/>
    <s v="11388-217"/>
  </r>
  <r>
    <n v="390"/>
    <x v="1"/>
    <n v="1019"/>
    <n v="501"/>
    <s v="Gulf Extrusions Co .(L.L.C)"/>
    <x v="82"/>
    <m/>
    <d v="2025-06-26T00:00:00"/>
    <d v="2025-07-14T00:00:00"/>
    <x v="1"/>
    <m/>
    <m/>
    <m/>
    <s v="01019-501"/>
  </r>
  <r>
    <n v="391"/>
    <x v="1"/>
    <n v="16958"/>
    <n v="413"/>
    <s v="Gulf Extrusions Co .(L.L.C)"/>
    <x v="82"/>
    <m/>
    <d v="2025-06-26T00:00:00"/>
    <d v="2025-06-30T00:00:00"/>
    <x v="1"/>
    <m/>
    <m/>
    <m/>
    <s v="16958-413"/>
  </r>
  <r>
    <n v="392"/>
    <x v="1"/>
    <n v="28836"/>
    <n v="513"/>
    <s v="Al Saho General Trading and Construction"/>
    <x v="82"/>
    <m/>
    <d v="2025-06-26T00:00:00"/>
    <d v="2025-07-23T00:00:00"/>
    <x v="1"/>
    <m/>
    <m/>
    <m/>
    <s v="28836-513"/>
  </r>
  <r>
    <n v="392"/>
    <x v="1"/>
    <n v="30299"/>
    <n v="602"/>
    <s v="Kee Safety LLC"/>
    <x v="82"/>
    <m/>
    <d v="2025-06-26T00:00:00"/>
    <s v=""/>
    <x v="0"/>
    <m/>
    <m/>
    <m/>
    <s v="30299-602"/>
  </r>
  <r>
    <n v="392"/>
    <x v="1"/>
    <n v="27350"/>
    <n v="502"/>
    <s v="Kaprel Partitions LLC"/>
    <x v="82"/>
    <m/>
    <d v="2025-06-26T00:00:00"/>
    <d v="2025-06-30T00:00:00"/>
    <x v="1"/>
    <m/>
    <m/>
    <m/>
    <s v="27350-502"/>
  </r>
  <r>
    <n v="393"/>
    <x v="0"/>
    <n v="14735"/>
    <n v="2504"/>
    <s v="Al Ghurair Construction-Aluminium L.L.C"/>
    <x v="83"/>
    <m/>
    <d v="2025-07-01T00:00:00"/>
    <d v="2025-07-07T00:00:00"/>
    <x v="1"/>
    <s v="507 Mandrel Dished Die plate corner crakced"/>
    <m/>
    <m/>
    <s v="014735-2504"/>
  </r>
  <r>
    <n v="394"/>
    <x v="0"/>
    <n v="7208"/>
    <n v="2513"/>
    <s v="EAE ELEKTRIK ASANSOR ENDUSTRISI"/>
    <x v="83"/>
    <m/>
    <d v="2025-07-01T00:00:00"/>
    <d v="2025-07-14T00:00:00"/>
    <x v="1"/>
    <s v="2501 Scrapped"/>
    <m/>
    <m/>
    <s v="007208-2513"/>
  </r>
  <r>
    <n v="395"/>
    <x v="0"/>
    <n v="7208"/>
    <s v="2508 Die plate"/>
    <s v="EAE ELEKTRIK ASANSOR ENDUSTRISI"/>
    <x v="83"/>
    <m/>
    <m/>
    <s v=""/>
    <x v="1"/>
    <s v="Die plate bearing chipp off"/>
    <m/>
    <m/>
    <s v="007208-2508 Die plate"/>
  </r>
  <r>
    <n v="396"/>
    <x v="0"/>
    <n v="13794"/>
    <n v="3510"/>
    <s v="Gulf Extrusions Co .(L.L.C)"/>
    <x v="84"/>
    <m/>
    <d v="2025-07-01T00:00:00"/>
    <d v="2025-07-14T00:00:00"/>
    <x v="1"/>
    <m/>
    <m/>
    <m/>
    <s v="013794-3510"/>
  </r>
  <r>
    <n v="397"/>
    <x v="1"/>
    <n v="13012"/>
    <n v="224"/>
    <s v="Gulf Extrusions Co .(L.L.C)"/>
    <x v="84"/>
    <m/>
    <d v="2025-07-01T00:00:00"/>
    <s v=""/>
    <x v="0"/>
    <m/>
    <m/>
    <m/>
    <s v="13012-224"/>
  </r>
  <r>
    <n v="398"/>
    <x v="1"/>
    <n v="11047"/>
    <n v="502"/>
    <s v="Al Tadamin Glass &amp; Aluminium"/>
    <x v="84"/>
    <m/>
    <d v="2025-07-01T00:00:00"/>
    <d v="2025-09-17T00:00:00"/>
    <x v="1"/>
    <m/>
    <m/>
    <s v="Die order on 16.09.2025"/>
    <s v="11047-502"/>
  </r>
  <r>
    <n v="399"/>
    <x v="1"/>
    <n v="12322"/>
    <n v="212"/>
    <s v="Gulf Extrusions Co .(L.L.C)"/>
    <x v="84"/>
    <m/>
    <d v="2025-07-01T00:00:00"/>
    <s v=""/>
    <x v="0"/>
    <m/>
    <m/>
    <m/>
    <s v="12322-212"/>
  </r>
  <r>
    <n v="400"/>
    <x v="1"/>
    <n v="13794"/>
    <n v="280"/>
    <s v="Gulf Extrusions Co .(L.L.C)"/>
    <x v="84"/>
    <m/>
    <d v="2025-07-01T00:00:00"/>
    <d v="2025-07-21T00:00:00"/>
    <x v="1"/>
    <m/>
    <m/>
    <m/>
    <s v="13794-280"/>
  </r>
  <r>
    <n v="401"/>
    <x v="1"/>
    <n v="5060"/>
    <n v="402"/>
    <s v="Gulf Co  For Conts Gen Ent."/>
    <x v="84"/>
    <m/>
    <d v="2025-07-01T00:00:00"/>
    <d v="2025-07-04T00:00:00"/>
    <x v="1"/>
    <m/>
    <m/>
    <m/>
    <s v="05060-402"/>
  </r>
  <r>
    <n v="402"/>
    <x v="1"/>
    <n v="13023"/>
    <n v="524"/>
    <s v="Gulf Extrusions Co .(L.L.C)"/>
    <x v="84"/>
    <m/>
    <d v="2025-07-01T00:00:00"/>
    <s v=""/>
    <x v="0"/>
    <m/>
    <m/>
    <m/>
    <s v="13023-524"/>
  </r>
  <r>
    <n v="403"/>
    <x v="1"/>
    <n v="14674"/>
    <n v="516"/>
    <s v="Gulf Extrusions Co .(L.L.C)"/>
    <x v="84"/>
    <m/>
    <d v="2025-07-01T00:00:00"/>
    <d v="2025-07-23T00:00:00"/>
    <x v="1"/>
    <m/>
    <m/>
    <m/>
    <s v="14674-516"/>
  </r>
  <r>
    <n v="404"/>
    <x v="1"/>
    <n v="29177"/>
    <n v="503"/>
    <s v="S.K.M AIR CONDITIONING LLC"/>
    <x v="84"/>
    <m/>
    <d v="2025-07-01T00:00:00"/>
    <d v="2025-07-02T00:00:00"/>
    <x v="1"/>
    <m/>
    <m/>
    <m/>
    <s v="29177-503"/>
  </r>
  <r>
    <n v="405"/>
    <x v="1"/>
    <n v="13012"/>
    <n v="234"/>
    <s v="Gulf Extrusions Co .(L.L.C)"/>
    <x v="85"/>
    <m/>
    <d v="2025-07-03T00:00:00"/>
    <s v=""/>
    <x v="0"/>
    <m/>
    <m/>
    <m/>
    <s v="13012-234"/>
  </r>
  <r>
    <n v="406"/>
    <x v="1"/>
    <n v="5370"/>
    <n v="603"/>
    <s v="Gulf Extrusions Co .(L.L.C)"/>
    <x v="85"/>
    <m/>
    <d v="2025-07-03T00:00:00"/>
    <d v="2025-07-14T00:00:00"/>
    <x v="1"/>
    <m/>
    <m/>
    <m/>
    <s v="05370-603"/>
  </r>
  <r>
    <n v="407"/>
    <x v="1"/>
    <n v="18466"/>
    <n v="418"/>
    <s v="Gulf Extrusions Co .(L.L.C)"/>
    <x v="85"/>
    <m/>
    <d v="2025-07-03T00:00:00"/>
    <d v="2025-08-07T00:00:00"/>
    <x v="1"/>
    <m/>
    <m/>
    <m/>
    <s v="18466-418"/>
  </r>
  <r>
    <n v="408"/>
    <x v="1"/>
    <n v="5215"/>
    <n v="507"/>
    <s v="Gulf Extrusions Co .(L.L.C)"/>
    <x v="85"/>
    <m/>
    <d v="2025-07-03T00:00:00"/>
    <d v="2025-07-14T00:00:00"/>
    <x v="1"/>
    <m/>
    <m/>
    <m/>
    <s v="05215-507"/>
  </r>
  <r>
    <n v="409"/>
    <x v="1"/>
    <n v="5405"/>
    <n v="602"/>
    <s v="Gulf Extrusions Co .(L.L.C)"/>
    <x v="85"/>
    <m/>
    <d v="2025-07-03T00:00:00"/>
    <d v="2025-10-02T00:00:00"/>
    <x v="1"/>
    <m/>
    <m/>
    <m/>
    <s v="05405-602"/>
  </r>
  <r>
    <n v="410"/>
    <x v="1"/>
    <n v="9014"/>
    <n v="502"/>
    <s v="Gulf Extrusions Co .(L.L.C)"/>
    <x v="85"/>
    <m/>
    <d v="2025-07-03T00:00:00"/>
    <s v=""/>
    <x v="0"/>
    <m/>
    <m/>
    <m/>
    <s v="09014-502"/>
  </r>
  <r>
    <n v="411"/>
    <x v="1"/>
    <n v="12535"/>
    <n v="410"/>
    <s v="Gulf Extrusions Co .(L.L.C)"/>
    <x v="85"/>
    <m/>
    <d v="2025-07-03T00:00:00"/>
    <d v="2025-11-07T00:00:00"/>
    <x v="0"/>
    <m/>
    <m/>
    <m/>
    <s v="12535-410"/>
  </r>
  <r>
    <n v="412"/>
    <x v="1"/>
    <n v="21494"/>
    <n v="412"/>
    <s v="Gulf Extrusions Co .(L.L.C)"/>
    <x v="85"/>
    <m/>
    <d v="2025-07-03T00:00:00"/>
    <d v="2025-07-09T00:00:00"/>
    <x v="1"/>
    <m/>
    <m/>
    <m/>
    <s v="21494-412"/>
  </r>
  <r>
    <n v="413"/>
    <x v="1"/>
    <n v="23766"/>
    <n v="405"/>
    <s v="Gulf Extrusions Co .(L.L.C)"/>
    <x v="85"/>
    <m/>
    <d v="2025-07-03T00:00:00"/>
    <s v=""/>
    <x v="0"/>
    <m/>
    <m/>
    <m/>
    <s v="23766-405"/>
  </r>
  <r>
    <n v="414"/>
    <x v="1"/>
    <n v="26238"/>
    <n v="204"/>
    <s v="Powerbar Gulf L.L.C"/>
    <x v="85"/>
    <m/>
    <d v="2025-07-03T00:00:00"/>
    <d v="2025-04-12T00:00:00"/>
    <x v="1"/>
    <m/>
    <m/>
    <m/>
    <s v="26238-204"/>
  </r>
  <r>
    <n v="415"/>
    <x v="1"/>
    <n v="27048"/>
    <n v="502"/>
    <s v="Powerbar Gulf L.L.C"/>
    <x v="85"/>
    <m/>
    <d v="2025-07-03T00:00:00"/>
    <d v="2025-07-14T00:00:00"/>
    <x v="1"/>
    <m/>
    <m/>
    <m/>
    <s v="27048-502"/>
  </r>
  <r>
    <n v="416"/>
    <x v="1"/>
    <n v="1024"/>
    <n v="502"/>
    <s v="Gulf Extrusions Co .(L.L.C)"/>
    <x v="85"/>
    <m/>
    <d v="2025-07-03T00:00:00"/>
    <s v=""/>
    <x v="0"/>
    <m/>
    <m/>
    <m/>
    <s v="01024-502"/>
  </r>
  <r>
    <n v="417"/>
    <x v="1"/>
    <n v="10047"/>
    <n v="503"/>
    <s v="Gulf Extrusions Co .(L.L.C)"/>
    <x v="85"/>
    <m/>
    <d v="2025-07-03T00:00:00"/>
    <s v=""/>
    <x v="0"/>
    <m/>
    <m/>
    <m/>
    <s v="10047-503"/>
  </r>
  <r>
    <n v="418"/>
    <x v="1"/>
    <n v="28923"/>
    <n v="403"/>
    <s v="Al Saho General Trading and Construction"/>
    <x v="85"/>
    <m/>
    <d v="2025-07-03T00:00:00"/>
    <d v="2025-07-04T00:00:00"/>
    <x v="1"/>
    <m/>
    <m/>
    <m/>
    <s v="28923-403"/>
  </r>
  <r>
    <n v="418"/>
    <x v="0"/>
    <n v="24216"/>
    <n v="3504"/>
    <s v="Gulf Extrusions Co .(L.L.C)"/>
    <x v="86"/>
    <m/>
    <d v="2025-07-04T00:00:00"/>
    <d v="2025-07-14T00:00:00"/>
    <x v="1"/>
    <s v="602 Die plate bearing crack"/>
    <m/>
    <m/>
    <s v="024216-3504"/>
  </r>
  <r>
    <n v="419"/>
    <x v="0"/>
    <n v="29780"/>
    <n v="2506"/>
    <s v="Gulf Extrusions Co .(L.L.C)"/>
    <x v="86"/>
    <m/>
    <d v="2025-07-04T00:00:00"/>
    <d v="2025-07-17T00:00:00"/>
    <x v="1"/>
    <s v="2504 bearing chipp off"/>
    <m/>
    <m/>
    <s v="029780-2506"/>
  </r>
  <r>
    <n v="420"/>
    <x v="0"/>
    <n v="19479"/>
    <n v="2503"/>
    <s v="Gulf Extrusions Co .(L.L.C)"/>
    <x v="86"/>
    <m/>
    <d v="2025-07-04T00:00:00"/>
    <d v="2025-07-14T00:00:00"/>
    <x v="1"/>
    <s v="2501 Bearing Deep washout"/>
    <m/>
    <m/>
    <s v="019479-2503"/>
  </r>
  <r>
    <n v="421"/>
    <x v="0"/>
    <n v="5172"/>
    <n v="3502"/>
    <s v="Gulf Extrusions Co .(L.L.C)"/>
    <x v="86"/>
    <m/>
    <d v="2025-07-04T00:00:00"/>
    <d v="2025-07-14T00:00:00"/>
    <x v="1"/>
    <s v="3501 Extruded 75 tons"/>
    <m/>
    <m/>
    <s v="005172-3502"/>
  </r>
  <r>
    <n v="423"/>
    <x v="0"/>
    <n v="120531"/>
    <n v="3504"/>
    <s v="S.K.M AIR CONDITIONING LLC"/>
    <x v="86"/>
    <m/>
    <d v="2025-07-04T00:00:00"/>
    <d v="2025-07-17T00:00:00"/>
    <x v="1"/>
    <s v="3502,3503 Dished"/>
    <m/>
    <m/>
    <s v="120531-3504"/>
  </r>
  <r>
    <n v="423"/>
    <x v="0"/>
    <n v="5151"/>
    <n v="2506"/>
    <s v="Gulf Extrusions Co .(L.L.C)"/>
    <x v="86"/>
    <m/>
    <d v="2025-07-04T00:00:00"/>
    <d v="2025-07-14T00:00:00"/>
    <x v="1"/>
    <s v="2504 Bearing Washout "/>
    <m/>
    <m/>
    <s v="005151-2506"/>
  </r>
  <r>
    <n v="424"/>
    <x v="0"/>
    <n v="10487"/>
    <n v="2502"/>
    <s v="Gulf Extrusions Co .(L.L.C)"/>
    <x v="86"/>
    <m/>
    <d v="2025-07-04T00:00:00"/>
    <d v="2025-07-14T00:00:00"/>
    <x v="1"/>
    <s v="2501 Bearing chipped off"/>
    <m/>
    <m/>
    <s v="010487-2502"/>
  </r>
  <r>
    <n v="425"/>
    <x v="1"/>
    <n v="15776"/>
    <n v="410"/>
    <s v="Gulf Extrusions Co .(L.L.C)"/>
    <x v="87"/>
    <m/>
    <d v="2025-07-07T00:00:00"/>
    <d v="2025-07-09T00:00:00"/>
    <x v="1"/>
    <m/>
    <m/>
    <m/>
    <s v="15776-410"/>
  </r>
  <r>
    <n v="427"/>
    <x v="1"/>
    <n v="15647"/>
    <n v="234"/>
    <s v="Gulf Extrusions Co .(L.L.C)"/>
    <x v="87"/>
    <m/>
    <d v="2025-07-07T00:00:00"/>
    <s v=""/>
    <x v="0"/>
    <m/>
    <m/>
    <m/>
    <s v="15647-234"/>
  </r>
  <r>
    <n v="431"/>
    <x v="1"/>
    <n v="16687"/>
    <n v="503"/>
    <s v="Gulf Extrusions Co .(L.L.C)"/>
    <x v="87"/>
    <m/>
    <d v="2025-07-07T00:00:00"/>
    <s v=""/>
    <x v="0"/>
    <m/>
    <m/>
    <m/>
    <s v="16687-503"/>
  </r>
  <r>
    <n v="432"/>
    <x v="1"/>
    <n v="21494"/>
    <n v="536"/>
    <s v="Gulf Extrusions Co .(L.L.C)"/>
    <x v="87"/>
    <m/>
    <d v="2025-07-07T00:00:00"/>
    <d v="2025-07-09T00:00:00"/>
    <x v="1"/>
    <m/>
    <m/>
    <m/>
    <s v="21494-536"/>
  </r>
  <r>
    <n v="433"/>
    <x v="1"/>
    <n v="23546"/>
    <n v="407"/>
    <s v="Gulf Extrusions Co .(L.L.C)"/>
    <x v="87"/>
    <m/>
    <d v="2025-07-07T00:00:00"/>
    <s v=""/>
    <x v="0"/>
    <m/>
    <m/>
    <m/>
    <s v="23546-407"/>
  </r>
  <r>
    <n v="434"/>
    <x v="1"/>
    <n v="23546"/>
    <n v="203"/>
    <s v="Gulf Extrusions Co .(L.L.C)"/>
    <x v="87"/>
    <m/>
    <d v="2025-07-07T00:00:00"/>
    <d v="2025-07-25T00:00:00"/>
    <x v="1"/>
    <m/>
    <m/>
    <m/>
    <s v="23546-203"/>
  </r>
  <r>
    <n v="435"/>
    <x v="1"/>
    <n v="24817"/>
    <n v="502"/>
    <s v="Gulf Extrusions Co .(L.L.C)"/>
    <x v="87"/>
    <m/>
    <d v="2025-07-07T00:00:00"/>
    <s v=""/>
    <x v="0"/>
    <m/>
    <m/>
    <m/>
    <s v="24817-502"/>
  </r>
  <r>
    <n v="436"/>
    <x v="1"/>
    <n v="26771"/>
    <n v="402"/>
    <s v="Al Saho General Trading and Construction"/>
    <x v="87"/>
    <m/>
    <d v="2025-07-07T00:00:00"/>
    <d v="2025-07-25T00:00:00"/>
    <x v="1"/>
    <m/>
    <m/>
    <m/>
    <s v="26771-402"/>
  </r>
  <r>
    <n v="437"/>
    <x v="1"/>
    <n v="28897"/>
    <n v="202"/>
    <s v="Al Saho General Trading and Construction"/>
    <x v="87"/>
    <m/>
    <d v="2025-07-07T00:00:00"/>
    <s v=""/>
    <x v="0"/>
    <m/>
    <m/>
    <m/>
    <s v="28897-202"/>
  </r>
  <r>
    <n v="438"/>
    <x v="1"/>
    <n v="29663"/>
    <n v="209"/>
    <s v="Gulf Extrusions Co .(L.L.C)"/>
    <x v="87"/>
    <m/>
    <d v="2025-07-07T00:00:00"/>
    <d v="2025-07-14T00:00:00"/>
    <x v="1"/>
    <m/>
    <m/>
    <m/>
    <s v="29663-209"/>
  </r>
  <r>
    <n v="439"/>
    <x v="0"/>
    <n v="7099"/>
    <n v="2503"/>
    <s v="Powerbar Gulf L.L.C"/>
    <x v="87"/>
    <m/>
    <d v="2025-07-08T00:00:00"/>
    <d v="2025-07-17T00:00:00"/>
    <x v="1"/>
    <s v="Pending Extrusion 104Mt"/>
    <m/>
    <m/>
    <s v="007099-2503"/>
  </r>
  <r>
    <n v="440"/>
    <x v="0"/>
    <n v="55028"/>
    <n v="2504"/>
    <s v="Automotive Precision Technology"/>
    <x v="87"/>
    <m/>
    <d v="2025-07-08T00:00:00"/>
    <d v="2025-07-17T00:00:00"/>
    <x v="1"/>
    <s v="406 Scrapped"/>
    <m/>
    <m/>
    <s v="055028-2504"/>
  </r>
  <r>
    <n v="441"/>
    <x v="0"/>
    <n v="14861"/>
    <n v="3505"/>
    <s v="ALUMINIUM &amp; LIGHT IND. CO. ALICO LLC"/>
    <x v="88"/>
    <m/>
    <d v="2025-07-08T00:00:00"/>
    <d v="2025-07-25T00:00:00"/>
    <x v="1"/>
    <s v="602 Die plate tounge deflected and scrapped"/>
    <m/>
    <m/>
    <s v="014861-3505"/>
  </r>
  <r>
    <n v="442"/>
    <x v="0"/>
    <n v="15651"/>
    <n v="2507"/>
    <s v="Gulf Extrusions Co .(L.L.C)"/>
    <x v="88"/>
    <m/>
    <d v="2025-07-08T00:00:00"/>
    <d v="2025-07-25T00:00:00"/>
    <x v="1"/>
    <s v="2505 Mandrel Deflected"/>
    <m/>
    <m/>
    <s v="015651-2507"/>
  </r>
  <r>
    <n v="443"/>
    <x v="0"/>
    <n v="5350"/>
    <n v="3504"/>
    <s v="Aluminium Trade Centre"/>
    <x v="88"/>
    <m/>
    <d v="2025-07-08T00:00:00"/>
    <d v="2025-07-17T00:00:00"/>
    <x v="1"/>
    <s v="Order booking 42mt in last 6 months , Exiting die extruded 35 Mt"/>
    <m/>
    <m/>
    <s v="005350-3504"/>
  </r>
  <r>
    <n v="444"/>
    <x v="0"/>
    <n v="30296"/>
    <n v="3502"/>
    <s v="Schuco Middle East Windows &amp; Facade Systems L.L.C."/>
    <x v="88"/>
    <m/>
    <d v="2025-07-08T00:00:00"/>
    <d v="2025-08-13T00:00:00"/>
    <x v="1"/>
    <s v="Critical profile ,"/>
    <m/>
    <m/>
    <s v="030296-3502"/>
  </r>
  <r>
    <n v="445"/>
    <x v="1"/>
    <n v="19789"/>
    <n v="602"/>
    <s v="Obex Systems Ltd."/>
    <x v="89"/>
    <m/>
    <d v="2025-07-10T00:00:00"/>
    <s v=""/>
    <x v="0"/>
    <s v="K Singh=- "/>
    <m/>
    <m/>
    <s v="006099-213"/>
  </r>
  <r>
    <n v="446"/>
    <x v="1"/>
    <n v="26077"/>
    <n v="401"/>
    <s v="DURALL SYSTEMS INDIA PRIVATE LIMITED"/>
    <x v="89"/>
    <m/>
    <d v="2025-07-10T00:00:00"/>
    <s v=""/>
    <x v="0"/>
    <s v="AHOD"/>
    <m/>
    <m/>
    <s v="00-"/>
  </r>
  <r>
    <n v="447"/>
    <x v="1"/>
    <n v="12745"/>
    <n v="510"/>
    <s v="Gulf Extrusions Co .(L.L.C)"/>
    <x v="89"/>
    <m/>
    <d v="2025-07-10T00:00:00"/>
    <s v=""/>
    <x v="0"/>
    <s v="AHOD 509 64 mt crossed"/>
    <m/>
    <m/>
    <s v="12745-510"/>
  </r>
  <r>
    <n v="448"/>
    <x v="1"/>
    <n v="14752"/>
    <n v="217"/>
    <s v="Gutmann Systems Middle East FZCO"/>
    <x v="89"/>
    <m/>
    <d v="2025-07-10T00:00:00"/>
    <d v="2025-08-14T00:00:00"/>
    <x v="1"/>
    <s v="ahod critical shape "/>
    <m/>
    <m/>
    <s v="14752-217"/>
  </r>
  <r>
    <n v="449"/>
    <x v="1"/>
    <n v="14854"/>
    <n v="206"/>
    <s v="Schuco Middle East Windows &amp; Facade Systems L.L.C."/>
    <x v="89"/>
    <m/>
    <d v="2025-07-10T00:00:00"/>
    <d v="2025-07-25T00:00:00"/>
    <x v="1"/>
    <s v="ahod critical shape "/>
    <m/>
    <m/>
    <s v="14854-206"/>
  </r>
  <r>
    <n v="450"/>
    <x v="1"/>
    <n v="14504"/>
    <n v="421"/>
    <s v="Gulf Extrusions Co .(L.L.C)"/>
    <x v="89"/>
    <m/>
    <d v="2025-07-10T00:00:00"/>
    <s v=""/>
    <x v="0"/>
    <s v="3 cav"/>
    <m/>
    <m/>
    <s v="14504-421"/>
  </r>
  <r>
    <n v="451"/>
    <x v="1"/>
    <n v="14956"/>
    <n v="202"/>
    <s v="Lada Aluminium Factory"/>
    <x v="89"/>
    <m/>
    <d v="2025-07-10T00:00:00"/>
    <s v=""/>
    <x v="0"/>
    <s v="ahod"/>
    <m/>
    <m/>
    <s v="14956-202"/>
  </r>
  <r>
    <n v="452"/>
    <x v="1"/>
    <n v="15811"/>
    <n v="207"/>
    <s v="Gulf Extrusions Co .(L.L.C)"/>
    <x v="89"/>
    <m/>
    <d v="2025-07-10T00:00:00"/>
    <d v="2025-08-07T00:00:00"/>
    <x v="1"/>
    <s v="K Singh=- "/>
    <m/>
    <m/>
    <s v="15811-207"/>
  </r>
  <r>
    <n v="453"/>
    <x v="1"/>
    <n v="21313"/>
    <n v="402"/>
    <s v="GUTMANN INDUSTRIES L.L.C"/>
    <x v="89"/>
    <m/>
    <d v="2025-07-10T00:00:00"/>
    <s v=""/>
    <x v="0"/>
    <s v="K Singh=- "/>
    <m/>
    <m/>
    <s v="21313-402"/>
  </r>
  <r>
    <n v="455"/>
    <x v="1"/>
    <n v="5019"/>
    <n v="407"/>
    <s v="Gulf Extrusions Co .(L.L.C)"/>
    <x v="89"/>
    <m/>
    <d v="2025-07-10T00:00:00"/>
    <d v="2025-08-07T00:00:00"/>
    <x v="1"/>
    <s v="Varghese"/>
    <m/>
    <m/>
    <s v="05019-407"/>
  </r>
  <r>
    <n v="456"/>
    <x v="1"/>
    <n v="6098"/>
    <n v="409"/>
    <s v="Norgren GmbH"/>
    <x v="89"/>
    <m/>
    <d v="2025-07-10T00:00:00"/>
    <d v="2025-07-17T00:00:00"/>
    <x v="1"/>
    <s v="over weight"/>
    <m/>
    <m/>
    <s v="06098-409"/>
  </r>
  <r>
    <n v="457"/>
    <x v="1"/>
    <n v="15825"/>
    <n v="410"/>
    <s v="Gulf Extrusions Co .(L.L.C)"/>
    <x v="89"/>
    <m/>
    <d v="2025-07-10T00:00:00"/>
    <d v="2025-07-25T00:00:00"/>
    <x v="1"/>
    <s v="over weight"/>
    <m/>
    <m/>
    <s v="15825-410"/>
  </r>
  <r>
    <n v="458"/>
    <x v="1"/>
    <n v="1029"/>
    <n v="402"/>
    <s v="Naji Ali Bo Srour Est"/>
    <x v="89"/>
    <m/>
    <d v="2025-07-10T00:00:00"/>
    <s v=""/>
    <x v="0"/>
    <s v="over weight"/>
    <m/>
    <m/>
    <s v="01029-402"/>
  </r>
  <r>
    <n v="459"/>
    <x v="1"/>
    <n v="15774"/>
    <n v="512"/>
    <s v="Gulf Extrusions Co .(L.L.C)"/>
    <x v="89"/>
    <m/>
    <d v="2025-07-10T00:00:00"/>
    <s v=""/>
    <x v="0"/>
    <s v="over weight"/>
    <m/>
    <m/>
    <s v="15774-512"/>
  </r>
  <r>
    <n v="460"/>
    <x v="1"/>
    <n v="13984"/>
    <n v="406"/>
    <s v="Al Jazira W. Shop &amp; Al Fty"/>
    <x v="89"/>
    <m/>
    <d v="2025-07-10T00:00:00"/>
    <s v=""/>
    <x v="0"/>
    <s v="over weight"/>
    <m/>
    <m/>
    <s v="13984-406"/>
  </r>
  <r>
    <n v="462"/>
    <x v="1"/>
    <n v="12952"/>
    <n v="402"/>
    <s v="Sedam Aluminium"/>
    <x v="89"/>
    <m/>
    <d v="2025-07-10T00:00:00"/>
    <s v=""/>
    <x v="0"/>
    <s v="over weight"/>
    <m/>
    <m/>
    <s v="12952-402"/>
  </r>
  <r>
    <n v="463"/>
    <x v="1"/>
    <n v="12251"/>
    <n v="408"/>
    <s v="Al Nahda Omian Co"/>
    <x v="89"/>
    <m/>
    <d v="2025-07-10T00:00:00"/>
    <s v=""/>
    <x v="0"/>
    <s v="over weight"/>
    <m/>
    <m/>
    <s v="12251-408"/>
  </r>
  <r>
    <n v="464"/>
    <x v="1"/>
    <n v="2001"/>
    <n v="401"/>
    <s v="Gulf Extrusions Co .(L.L.C)"/>
    <x v="89"/>
    <m/>
    <d v="2025-07-10T00:00:00"/>
    <s v=""/>
    <x v="0"/>
    <s v="over weight"/>
    <m/>
    <m/>
    <s v="02001-401"/>
  </r>
  <r>
    <n v="465"/>
    <x v="1"/>
    <n v="28547"/>
    <n v="602"/>
    <s v="OpenAire Inc"/>
    <x v="89"/>
    <m/>
    <d v="2025-07-10T00:00:00"/>
    <d v="2025-07-17T00:00:00"/>
    <x v="1"/>
    <s v="Jerome"/>
    <m/>
    <m/>
    <s v="28547-602"/>
  </r>
  <r>
    <n v="466"/>
    <x v="1"/>
    <n v="13023"/>
    <n v="524"/>
    <s v="Gulf Extrusions Co .(L.L.C)"/>
    <x v="90"/>
    <m/>
    <d v="2025-07-11T00:00:00"/>
    <s v=""/>
    <x v="0"/>
    <s v="Jay shankar"/>
    <m/>
    <m/>
    <s v="13023-524"/>
  </r>
  <r>
    <n v="467"/>
    <x v="1"/>
    <n v="28895"/>
    <n v="402"/>
    <s v="Al Saho General Trading and Construction"/>
    <x v="90"/>
    <m/>
    <d v="2025-07-11T00:00:00"/>
    <d v="2025-07-23T00:00:00"/>
    <x v="1"/>
    <s v="Jay shankar"/>
    <m/>
    <m/>
    <s v="28895-402"/>
  </r>
  <r>
    <n v="468"/>
    <x v="1"/>
    <n v="51085"/>
    <n v="602"/>
    <s v="Worthington Cylinders GmbH"/>
    <x v="90"/>
    <m/>
    <d v="2025-07-11T00:00:00"/>
    <d v="2025-07-14T00:00:00"/>
    <x v="1"/>
    <s v="AHOD"/>
    <m/>
    <m/>
    <s v="51085-602"/>
  </r>
  <r>
    <n v="469"/>
    <x v="1"/>
    <n v="120471"/>
    <n v="406"/>
    <s v="FENPLAST"/>
    <x v="90"/>
    <m/>
    <d v="2025-07-11T00:00:00"/>
    <d v="2025-07-15T00:00:00"/>
    <x v="1"/>
    <s v="Ahod"/>
    <m/>
    <m/>
    <s v="120471-406"/>
  </r>
  <r>
    <n v="470"/>
    <x v="1"/>
    <n v="14735"/>
    <n v="509"/>
    <s v="Al Ghurair Construction-Aluminium L.L.C"/>
    <x v="90"/>
    <m/>
    <d v="2025-07-11T00:00:00"/>
    <d v="2025-07-14T00:00:00"/>
    <x v="1"/>
    <s v="Ahod"/>
    <m/>
    <m/>
    <s v="14735-509"/>
  </r>
  <r>
    <n v="471"/>
    <x v="1"/>
    <n v="14735"/>
    <n v="510"/>
    <s v="Al Ghurair Construction-Aluminium L.L.C"/>
    <x v="90"/>
    <m/>
    <d v="2025-07-11T00:00:00"/>
    <d v="2025-07-14T00:00:00"/>
    <x v="1"/>
    <s v="Ahod"/>
    <m/>
    <m/>
    <s v="14735-510"/>
  </r>
  <r>
    <n v="472"/>
    <x v="1"/>
    <n v="21032"/>
    <n v="401"/>
    <s v="Al Rubaidi For Aluminium &amp; Appliances"/>
    <x v="90"/>
    <m/>
    <d v="2025-07-11T00:00:00"/>
    <d v="2025-07-14T00:00:00"/>
    <x v="1"/>
    <s v="Ahod"/>
    <m/>
    <m/>
    <s v="21032-401"/>
  </r>
  <r>
    <n v="473"/>
    <x v="1"/>
    <n v="21033"/>
    <n v="401"/>
    <s v="Al Rubaidi For Aluminium &amp; Appliances"/>
    <x v="90"/>
    <m/>
    <d v="2025-07-11T00:00:00"/>
    <d v="2025-07-14T00:00:00"/>
    <x v="1"/>
    <s v="Ahod"/>
    <m/>
    <m/>
    <s v="21033-401"/>
  </r>
  <r>
    <n v="474"/>
    <x v="1"/>
    <n v="28639"/>
    <n v="502"/>
    <s v="Schuco Middle East Windows &amp; Facade Systems L.L.C."/>
    <x v="90"/>
    <m/>
    <d v="2025-07-11T00:00:00"/>
    <d v="2025-07-14T00:00:00"/>
    <x v="1"/>
    <s v="Ahod"/>
    <m/>
    <m/>
    <s v="28639-502"/>
  </r>
  <r>
    <n v="475"/>
    <x v="0"/>
    <n v="11057"/>
    <n v="2503"/>
    <s v="Gulf Extrusions Co .(L.L.C)"/>
    <x v="91"/>
    <m/>
    <m/>
    <d v="2025-08-14T00:00:00"/>
    <x v="1"/>
    <s v="2502 Die plate detail Broken"/>
    <m/>
    <m/>
    <s v="011057-2503"/>
  </r>
  <r>
    <n v="476"/>
    <x v="0"/>
    <n v="51141"/>
    <n v="2504"/>
    <s v="Automotive Precision Technology"/>
    <x v="91"/>
    <m/>
    <m/>
    <d v="2025-07-17T00:00:00"/>
    <x v="1"/>
    <s v="2503 Die broken"/>
    <m/>
    <m/>
    <s v="051141-2504"/>
  </r>
  <r>
    <n v="477"/>
    <x v="1"/>
    <n v="27751"/>
    <n v="202"/>
    <s v="VERTIV GULF LLC OPC"/>
    <x v="91"/>
    <m/>
    <d v="2025-07-14T00:00:00"/>
    <d v="2025-08-18T00:00:00"/>
    <x v="1"/>
    <s v="AHOD critical power bar"/>
    <m/>
    <m/>
    <s v="27751-202"/>
  </r>
  <r>
    <n v="478"/>
    <x v="1"/>
    <n v="29714"/>
    <n v="506"/>
    <s v="GUTMANN INDUSTRIES L.L.C"/>
    <x v="91"/>
    <m/>
    <d v="2025-07-14T00:00:00"/>
    <d v="2025-07-23T00:00:00"/>
    <x v="1"/>
    <s v="Ahod broken"/>
    <m/>
    <m/>
    <s v="29714-506"/>
  </r>
  <r>
    <n v="479"/>
    <x v="1"/>
    <n v="24112"/>
    <n v="602"/>
    <s v="Gulf Extrusions Co .(L.L.C)"/>
    <x v="91"/>
    <m/>
    <d v="2025-07-14T00:00:00"/>
    <d v="2025-07-17T00:00:00"/>
    <x v="1"/>
    <s v="Ahod to improve recovery 400X250"/>
    <m/>
    <m/>
    <s v="24112-602"/>
  </r>
  <r>
    <n v="480"/>
    <x v="1"/>
    <n v="9029"/>
    <n v="511"/>
    <s v="Gulf Extrusions Co .(L.L.C)"/>
    <x v="91"/>
    <m/>
    <d v="2025-07-14T00:00:00"/>
    <s v=""/>
    <x v="0"/>
    <s v="HOD-2 dies"/>
    <m/>
    <m/>
    <s v="09029-511"/>
  </r>
  <r>
    <n v="482"/>
    <x v="1"/>
    <n v="13940"/>
    <n v="621"/>
    <s v="Gulf Extrusions Co .(L.L.C)"/>
    <x v="91"/>
    <m/>
    <d v="2025-07-14T00:00:00"/>
    <d v="2025-07-21T00:00:00"/>
    <x v="1"/>
    <s v="HOD-2 dies"/>
    <m/>
    <m/>
    <s v="13940-621"/>
  </r>
  <r>
    <n v="483"/>
    <x v="1"/>
    <n v="13940"/>
    <n v="622"/>
    <s v="Gulf Extrusions Co .(L.L.C)"/>
    <x v="91"/>
    <m/>
    <d v="2025-07-14T00:00:00"/>
    <d v="2025-07-23T00:00:00"/>
    <x v="1"/>
    <s v="HOD-2 dies"/>
    <m/>
    <m/>
    <s v="13940-622"/>
  </r>
  <r>
    <n v="485"/>
    <x v="1"/>
    <n v="13794"/>
    <n v="281"/>
    <s v="Gulf Extrusions Co .(L.L.C)"/>
    <x v="91"/>
    <m/>
    <d v="2025-07-14T00:00:00"/>
    <d v="2025-07-21T00:00:00"/>
    <x v="1"/>
    <s v="HOD-2 dies"/>
    <m/>
    <m/>
    <s v="13794-281"/>
  </r>
  <r>
    <n v="487"/>
    <x v="1"/>
    <n v="29663"/>
    <n v="210"/>
    <s v="Gulf Extrusions Co .(L.L.C)"/>
    <x v="91"/>
    <m/>
    <d v="2025-07-14T00:00:00"/>
    <d v="2025-10-10T00:00:00"/>
    <x v="1"/>
    <s v="HOD-2 dies"/>
    <m/>
    <m/>
    <s v="29663-210"/>
  </r>
  <r>
    <n v="488"/>
    <x v="1"/>
    <n v="15647"/>
    <n v="244"/>
    <s v="Gulf Extrusions Co .(L.L.C)"/>
    <x v="91"/>
    <m/>
    <d v="2025-07-14T00:00:00"/>
    <s v=""/>
    <x v="0"/>
    <s v="HOD-2 dies"/>
    <m/>
    <m/>
    <s v="15647-244"/>
  </r>
  <r>
    <n v="489"/>
    <x v="1"/>
    <n v="15647"/>
    <n v="245"/>
    <s v="Gulf Extrusions Co .(L.L.C)"/>
    <x v="91"/>
    <m/>
    <d v="2025-07-14T00:00:00"/>
    <d v="2025-07-21T00:00:00"/>
    <x v="1"/>
    <s v="HOD-2 dies"/>
    <m/>
    <m/>
    <s v="15647-245"/>
  </r>
  <r>
    <n v="490"/>
    <x v="1"/>
    <n v="16441"/>
    <n v="603"/>
    <s v="Gulf Extrusions Co .(L.L.C)"/>
    <x v="91"/>
    <m/>
    <d v="2025-07-14T00:00:00"/>
    <d v="2025-08-15T00:00:00"/>
    <x v="1"/>
    <s v="HOD-2 dies"/>
    <m/>
    <m/>
    <s v="16441-603"/>
  </r>
  <r>
    <n v="491"/>
    <x v="1"/>
    <n v="16441"/>
    <n v="604"/>
    <s v="Gulf Extrusions Co .(L.L.C)"/>
    <x v="91"/>
    <m/>
    <d v="2025-07-14T00:00:00"/>
    <d v="2025-08-15T00:00:00"/>
    <x v="1"/>
    <s v="HOD-2 dies"/>
    <m/>
    <m/>
    <s v="16441-604"/>
  </r>
  <r>
    <n v="492"/>
    <x v="1"/>
    <n v="15651"/>
    <n v="272"/>
    <s v="Gulf Extrusions Co .(L.L.C)"/>
    <x v="91"/>
    <m/>
    <d v="2025-07-14T00:00:00"/>
    <d v="2025-07-21T00:00:00"/>
    <x v="1"/>
    <s v="HOD-2 dies"/>
    <m/>
    <m/>
    <s v="15651-272"/>
  </r>
  <r>
    <n v="493"/>
    <x v="1"/>
    <n v="15651"/>
    <n v="273"/>
    <s v="Gulf Extrusions Co .(L.L.C)"/>
    <x v="91"/>
    <m/>
    <d v="2025-07-14T00:00:00"/>
    <d v="2025-07-21T00:00:00"/>
    <x v="1"/>
    <s v="HOD-2 dies"/>
    <m/>
    <m/>
    <s v="15651-273"/>
  </r>
  <r>
    <n v="494"/>
    <x v="1"/>
    <n v="19972"/>
    <n v="602"/>
    <s v="Gulf Extrusions Co .(L.L.C)"/>
    <x v="91"/>
    <m/>
    <d v="2025-07-14T00:00:00"/>
    <d v="2025-08-15T00:00:00"/>
    <x v="1"/>
    <s v="hod - urgent"/>
    <m/>
    <m/>
    <s v="19972-602"/>
  </r>
  <r>
    <n v="495"/>
    <x v="1"/>
    <n v="90424"/>
    <n v="502"/>
    <s v="FENPLAST"/>
    <x v="91"/>
    <m/>
    <d v="2025-07-14T00:00:00"/>
    <s v=""/>
    <x v="0"/>
    <s v="Ahod"/>
    <m/>
    <m/>
    <s v="90424-502"/>
  </r>
  <r>
    <n v="496"/>
    <x v="1"/>
    <n v="9593"/>
    <n v="504"/>
    <s v="Om Aluminium Co."/>
    <x v="91"/>
    <m/>
    <d v="2025-07-14T00:00:00"/>
    <d v="2025-07-23T00:00:00"/>
    <x v="1"/>
    <s v="Ahod urgent"/>
    <m/>
    <m/>
    <s v="09593-504"/>
  </r>
  <r>
    <n v="498"/>
    <x v="1"/>
    <n v="11057"/>
    <n v="407"/>
    <s v="Gulf Extrusions Co .(L.L.C)"/>
    <x v="91"/>
    <m/>
    <d v="2025-07-14T00:00:00"/>
    <d v="2025-09-03T00:00:00"/>
    <x v="1"/>
    <s v="ahod"/>
    <m/>
    <s v="Ready for approval 30.08.2025"/>
    <s v="11057-407"/>
  </r>
  <r>
    <n v="500"/>
    <x v="1"/>
    <n v="21313"/>
    <n v="501"/>
    <s v="GUTMANN INDUSTRIES L.L.C"/>
    <x v="91"/>
    <m/>
    <d v="2025-07-14T00:00:00"/>
    <d v="2025-07-17T00:00:00"/>
    <x v="1"/>
    <s v="ahod"/>
    <m/>
    <m/>
    <s v="21313-501"/>
  </r>
  <r>
    <n v="501"/>
    <x v="0"/>
    <n v="51143"/>
    <n v="3502"/>
    <s v="Automotive Precision Technology"/>
    <x v="91"/>
    <m/>
    <m/>
    <s v=""/>
    <x v="3"/>
    <s v="As per Automotive Quality Procedure need back dies ,Expected oder 2500Mt"/>
    <m/>
    <m/>
    <s v="051143-3502"/>
  </r>
  <r>
    <n v="502"/>
    <x v="0"/>
    <n v="51143"/>
    <n v="3503"/>
    <s v="Automotive Precision Technology"/>
    <x v="91"/>
    <m/>
    <m/>
    <s v=""/>
    <x v="3"/>
    <s v="As per Automotive Quality Procedure need back dies ,Expected oder 2500Mt"/>
    <m/>
    <m/>
    <s v="051143-3503"/>
  </r>
  <r>
    <n v="503"/>
    <x v="1"/>
    <n v="29177"/>
    <n v="201"/>
    <s v="S.K.M AIR CONDITIONING LLC"/>
    <x v="92"/>
    <m/>
    <d v="2025-07-15T00:00:00"/>
    <d v="2025-07-16T00:00:00"/>
    <x v="1"/>
    <s v="Ahod 3 cavities P2"/>
    <m/>
    <m/>
    <s v="29177-201"/>
  </r>
  <r>
    <n v="504"/>
    <x v="1"/>
    <n v="22015"/>
    <n v="202"/>
    <s v="Gutmann Systems Middle East FZCO"/>
    <x v="92"/>
    <m/>
    <d v="2025-07-15T00:00:00"/>
    <s v=""/>
    <x v="0"/>
    <s v="ervie only 1die 82 mt"/>
    <m/>
    <m/>
    <s v="22015-202"/>
  </r>
  <r>
    <n v="505"/>
    <x v="1"/>
    <n v="27911"/>
    <n v="602"/>
    <s v="KHK"/>
    <x v="92"/>
    <m/>
    <d v="2025-07-15T00:00:00"/>
    <d v="2025-07-21T00:00:00"/>
    <x v="1"/>
    <s v="Ahod urgent"/>
    <m/>
    <m/>
    <s v="27911-602"/>
  </r>
  <r>
    <n v="506"/>
    <x v="1"/>
    <n v="14504"/>
    <n v="505"/>
    <s v="Gulf Extrusions Co .(L.L.C)"/>
    <x v="92"/>
    <m/>
    <d v="2025-07-15T00:00:00"/>
    <d v="2025-08-15T00:00:00"/>
    <x v="1"/>
    <s v="phme 3 cav"/>
    <m/>
    <m/>
    <s v="14504-505"/>
  </r>
  <r>
    <n v="507"/>
    <x v="1"/>
    <n v="29663"/>
    <n v="602"/>
    <s v="Gulf Extrusions Co .(L.L.C)"/>
    <x v="92"/>
    <m/>
    <d v="2025-07-15T00:00:00"/>
    <d v="2025-07-21T00:00:00"/>
    <x v="1"/>
    <s v="2 dies urgent Ahod one die p6 3cav"/>
    <m/>
    <m/>
    <s v="29663-602"/>
  </r>
  <r>
    <n v="508"/>
    <x v="1"/>
    <n v="15452"/>
    <n v="205"/>
    <s v="Gulf Extrusions Co .(L.L.C)"/>
    <x v="92"/>
    <m/>
    <d v="2025-07-15T00:00:00"/>
    <s v=""/>
    <x v="0"/>
    <s v="jerome"/>
    <m/>
    <m/>
    <s v="15452-205"/>
  </r>
  <r>
    <n v="509"/>
    <x v="1"/>
    <n v="30304"/>
    <n v="501"/>
    <s v="Alumil SA"/>
    <x v="93"/>
    <m/>
    <d v="2025-07-17T00:00:00"/>
    <s v=""/>
    <x v="0"/>
    <s v="Ahod 2 cavities enhancement"/>
    <m/>
    <m/>
    <s v="30304-501"/>
  </r>
  <r>
    <n v="510"/>
    <x v="1"/>
    <n v="90209"/>
    <n v="402"/>
    <s v="FENPLAST"/>
    <x v="93"/>
    <m/>
    <d v="2025-07-17T00:00:00"/>
    <s v=""/>
    <x v="0"/>
    <s v="Ahod urgent"/>
    <m/>
    <m/>
    <s v="90209-402"/>
  </r>
  <r>
    <n v="511"/>
    <x v="1"/>
    <n v="15616"/>
    <n v="501"/>
    <s v="GUTMANN INDUSTRIES L.L.C"/>
    <x v="93"/>
    <m/>
    <d v="2025-07-17T00:00:00"/>
    <s v=""/>
    <x v="0"/>
    <s v="Ahod urgent"/>
    <m/>
    <m/>
    <s v="15616-501"/>
  </r>
  <r>
    <n v="512"/>
    <x v="1"/>
    <n v="15616"/>
    <n v="405"/>
    <s v="GUTMANN INDUSTRIES L.L.C"/>
    <x v="93"/>
    <m/>
    <d v="2025-07-17T00:00:00"/>
    <d v="2025-11-07T00:00:00"/>
    <x v="0"/>
    <s v="Ahod urgent"/>
    <m/>
    <m/>
    <s v="15616-405"/>
  </r>
  <r>
    <n v="513"/>
    <x v="1"/>
    <n v="15617"/>
    <n v="501"/>
    <s v="GUTMANN INDUSTRIES L.L.C"/>
    <x v="93"/>
    <m/>
    <d v="2025-07-17T00:00:00"/>
    <s v=""/>
    <x v="0"/>
    <s v="3 cav  Ahod"/>
    <m/>
    <m/>
    <s v="15617-501"/>
  </r>
  <r>
    <n v="514"/>
    <x v="1"/>
    <n v="5123"/>
    <n v="519"/>
    <s v="Gulf Extrusions Co .(L.L.C)"/>
    <x v="93"/>
    <m/>
    <d v="2025-07-17T00:00:00"/>
    <d v="2025-08-07T00:00:00"/>
    <x v="1"/>
    <s v="jeome"/>
    <m/>
    <m/>
    <s v="05123-519"/>
  </r>
  <r>
    <n v="515"/>
    <x v="0"/>
    <n v="5501"/>
    <n v="3513"/>
    <s v="Gulf Extrusions Co .(L.L.C)"/>
    <x v="94"/>
    <m/>
    <d v="2025-07-18T00:00:00"/>
    <d v="2025-07-23T00:00:00"/>
    <x v="1"/>
    <m/>
    <m/>
    <m/>
    <s v="005501-3513"/>
  </r>
  <r>
    <n v="516"/>
    <x v="0"/>
    <n v="26238"/>
    <n v="3501"/>
    <s v="Powerbar Gulf L.L.C"/>
    <x v="94"/>
    <m/>
    <d v="2025-07-18T00:00:00"/>
    <d v="2025-07-25T00:00:00"/>
    <x v="1"/>
    <m/>
    <m/>
    <m/>
    <s v="026238-3501"/>
  </r>
  <r>
    <n v="517"/>
    <x v="0"/>
    <n v="27047"/>
    <n v="3502"/>
    <s v="Powerbar Gulf L.L.C"/>
    <x v="94"/>
    <m/>
    <d v="2025-07-18T00:00:00"/>
    <d v="2025-07-25T00:00:00"/>
    <x v="1"/>
    <m/>
    <m/>
    <m/>
    <s v="027047-3502"/>
  </r>
  <r>
    <n v="518"/>
    <x v="1"/>
    <n v="15647"/>
    <n v="246"/>
    <s v="Gulf Extrusions Co .(L.L.C)"/>
    <x v="94"/>
    <m/>
    <d v="2025-07-18T00:00:00"/>
    <d v="2025-07-21T00:00:00"/>
    <x v="1"/>
    <s v="Ahod urgent"/>
    <m/>
    <m/>
    <s v="15647-246"/>
  </r>
  <r>
    <n v="521"/>
    <x v="1"/>
    <n v="14940"/>
    <n v="511"/>
    <s v="GUTMANN INDUSTRIES L.L.C"/>
    <x v="94"/>
    <m/>
    <d v="2025-07-18T00:00:00"/>
    <d v="2025-07-21T00:00:00"/>
    <x v="1"/>
    <s v="Ahod urgent"/>
    <m/>
    <m/>
    <s v="14940-511"/>
  </r>
  <r>
    <n v="522"/>
    <x v="1"/>
    <n v="28117"/>
    <n v="504"/>
    <s v="Gulf Extrusions Co .(L.L.C)"/>
    <x v="95"/>
    <m/>
    <d v="2025-07-21T00:00:00"/>
    <d v="2025-07-25T00:00:00"/>
    <x v="1"/>
    <s v="Ahod urgent"/>
    <m/>
    <m/>
    <s v="28117-504"/>
  </r>
  <r>
    <n v="523"/>
    <x v="0"/>
    <n v="30330"/>
    <n v="3502"/>
    <s v="Schuco Middle East Windows &amp; Facade Systems L.L.C."/>
    <x v="95"/>
    <m/>
    <d v="2025-07-21T00:00:00"/>
    <d v="2025-07-23T00:00:00"/>
    <x v="1"/>
    <m/>
    <m/>
    <m/>
    <s v="030330-3502"/>
  </r>
  <r>
    <n v="524"/>
    <x v="0"/>
    <n v="30331"/>
    <n v="3502"/>
    <s v="Schuco Middle East Windows &amp; Facade Systems L.L.C."/>
    <x v="95"/>
    <m/>
    <d v="2025-07-21T00:00:00"/>
    <d v="2025-07-23T00:00:00"/>
    <x v="1"/>
    <m/>
    <m/>
    <m/>
    <s v="030331-3502"/>
  </r>
  <r>
    <n v="525"/>
    <x v="0"/>
    <n v="30332"/>
    <n v="3502"/>
    <s v="Schuco Middle East Windows &amp; Facade Systems L.L.C."/>
    <x v="95"/>
    <m/>
    <d v="2025-07-21T00:00:00"/>
    <d v="2025-07-23T00:00:00"/>
    <x v="1"/>
    <m/>
    <m/>
    <m/>
    <s v="030332-3502"/>
  </r>
  <r>
    <n v="526"/>
    <x v="0"/>
    <n v="30333"/>
    <n v="3502"/>
    <s v="Schuco Middle East Windows &amp; Facade Systems L.L.C."/>
    <x v="95"/>
    <m/>
    <d v="2025-07-21T00:00:00"/>
    <d v="2025-07-23T00:00:00"/>
    <x v="1"/>
    <m/>
    <m/>
    <m/>
    <s v="030333-3502"/>
  </r>
  <r>
    <n v="527"/>
    <x v="0"/>
    <n v="5063"/>
    <n v="2501"/>
    <s v="Arabian Industrials"/>
    <x v="96"/>
    <m/>
    <m/>
    <d v="2025-10-06T00:00:00"/>
    <x v="1"/>
    <m/>
    <m/>
    <m/>
    <s v="005063-2501"/>
  </r>
  <r>
    <n v="528"/>
    <x v="1"/>
    <n v="13677"/>
    <n v="407"/>
    <s v="Gulf Extrusions Co .(L.L.C)"/>
    <x v="97"/>
    <m/>
    <d v="2025-07-23T00:00:00"/>
    <d v="2025-07-23T00:00:00"/>
    <x v="1"/>
    <m/>
    <m/>
    <m/>
    <s v="13677-407"/>
  </r>
  <r>
    <n v="529"/>
    <x v="1"/>
    <n v="15953"/>
    <n v="416"/>
    <s v="Gulf Extrusions Co .(L.L.C)"/>
    <x v="97"/>
    <m/>
    <d v="2025-07-23T00:00:00"/>
    <d v="2025-07-25T00:00:00"/>
    <x v="1"/>
    <m/>
    <m/>
    <m/>
    <s v="15953-416"/>
  </r>
  <r>
    <n v="530"/>
    <x v="1"/>
    <n v="23485"/>
    <n v="209"/>
    <s v="Gulf Extrusions Co .(L.L.C)"/>
    <x v="97"/>
    <m/>
    <d v="2025-07-23T00:00:00"/>
    <d v="2025-07-25T00:00:00"/>
    <x v="1"/>
    <m/>
    <m/>
    <m/>
    <s v="23485-209"/>
  </r>
  <r>
    <n v="531"/>
    <x v="1"/>
    <n v="16051"/>
    <n v="217"/>
    <s v="Schuco Middle East Windows &amp; Facade Systems L.L.C."/>
    <x v="97"/>
    <m/>
    <d v="2025-07-23T00:00:00"/>
    <d v="2025-08-07T00:00:00"/>
    <x v="1"/>
    <m/>
    <m/>
    <m/>
    <s v="16051-217"/>
  </r>
  <r>
    <n v="532"/>
    <x v="1"/>
    <n v="26325"/>
    <n v="506"/>
    <s v="Powerbar Gulf L.L.C"/>
    <x v="97"/>
    <m/>
    <d v="2025-07-23T00:00:00"/>
    <d v="2025-08-07T00:00:00"/>
    <x v="1"/>
    <m/>
    <m/>
    <m/>
    <s v="26325-506"/>
  </r>
  <r>
    <n v="533"/>
    <x v="1"/>
    <n v="29825"/>
    <n v="503"/>
    <s v="Schuco Middle East Windows &amp; Facade Systems L.L.C."/>
    <x v="97"/>
    <m/>
    <d v="2025-07-23T00:00:00"/>
    <d v="2025-08-07T00:00:00"/>
    <x v="1"/>
    <m/>
    <m/>
    <m/>
    <s v="29825-503"/>
  </r>
  <r>
    <n v="535"/>
    <x v="1"/>
    <n v="14725"/>
    <n v="209"/>
    <s v="Schuco International"/>
    <x v="98"/>
    <m/>
    <d v="2025-07-25T00:00:00"/>
    <d v="2025-08-07T00:00:00"/>
    <x v="1"/>
    <m/>
    <m/>
    <m/>
    <s v="14725-209"/>
  </r>
  <r>
    <n v="536"/>
    <x v="1"/>
    <n v="29826"/>
    <n v="209"/>
    <s v="Schuco Middle East Windows &amp; Facade Systems L.L.C."/>
    <x v="98"/>
    <m/>
    <d v="2025-07-25T00:00:00"/>
    <d v="2025-07-25T00:00:00"/>
    <x v="1"/>
    <m/>
    <m/>
    <m/>
    <s v="29826-209"/>
  </r>
  <r>
    <n v="537"/>
    <x v="0"/>
    <n v="29990"/>
    <n v="3502"/>
    <s v="Flynn Canada Ltd."/>
    <x v="99"/>
    <m/>
    <m/>
    <d v="2025-08-07T00:00:00"/>
    <x v="1"/>
    <m/>
    <m/>
    <m/>
    <s v="029990-3502"/>
  </r>
  <r>
    <n v="538"/>
    <x v="0"/>
    <n v="21494"/>
    <n v="2503"/>
    <s v="Gulf Extrusions Co .(L.L.C)"/>
    <x v="99"/>
    <m/>
    <m/>
    <d v="2025-08-14T00:00:00"/>
    <x v="1"/>
    <m/>
    <m/>
    <m/>
    <s v="021494-2503"/>
  </r>
  <r>
    <n v="539"/>
    <x v="1"/>
    <n v="29164"/>
    <n v="502"/>
    <s v="Al Saho General Trading and Construction"/>
    <x v="99"/>
    <m/>
    <d v="2025-07-28T00:00:00"/>
    <s v=""/>
    <x v="0"/>
    <m/>
    <m/>
    <m/>
    <s v="29164-502"/>
  </r>
  <r>
    <n v="540"/>
    <x v="0"/>
    <n v="29991"/>
    <n v="3502"/>
    <s v="Flynn Canada Ltd."/>
    <x v="100"/>
    <m/>
    <m/>
    <d v="2025-08-07T00:00:00"/>
    <x v="1"/>
    <m/>
    <m/>
    <m/>
    <s v="029991-3502"/>
  </r>
  <r>
    <n v="541"/>
    <x v="1"/>
    <n v="9724"/>
    <n v="202"/>
    <s v="Gulf Extrusions Co .(L.L.C)"/>
    <x v="100"/>
    <m/>
    <d v="2025-07-30T00:00:00"/>
    <d v="2025-08-15T00:00:00"/>
    <x v="1"/>
    <m/>
    <m/>
    <m/>
    <s v="09724-202"/>
  </r>
  <r>
    <n v="542"/>
    <x v="1"/>
    <n v="29897"/>
    <n v="505"/>
    <s v="GUTMANN INDUSTRIES L.L.C"/>
    <x v="100"/>
    <m/>
    <d v="2025-07-30T00:00:00"/>
    <d v="2025-08-07T00:00:00"/>
    <x v="1"/>
    <m/>
    <m/>
    <m/>
    <s v="29897-505"/>
  </r>
  <r>
    <n v="543"/>
    <x v="1"/>
    <n v="5069"/>
    <n v="224"/>
    <s v="Gulf Extrusions Co .(L.L.C)"/>
    <x v="100"/>
    <m/>
    <d v="2025-07-30T00:00:00"/>
    <d v="2025-08-07T00:00:00"/>
    <x v="1"/>
    <m/>
    <m/>
    <m/>
    <s v="05069-224"/>
  </r>
  <r>
    <n v="544"/>
    <x v="0"/>
    <n v="29870"/>
    <n v="2501"/>
    <s v="Brothers Steel Industry LLC."/>
    <x v="100"/>
    <m/>
    <m/>
    <s v=""/>
    <x v="2"/>
    <m/>
    <m/>
    <m/>
    <s v="029870-2501"/>
  </r>
  <r>
    <n v="545"/>
    <x v="1"/>
    <n v="10266"/>
    <n v="551"/>
    <s v="Gulf Extrusions Co .(L.L.C)"/>
    <x v="100"/>
    <m/>
    <d v="2025-07-30T00:00:00"/>
    <d v="2025-08-15T00:00:00"/>
    <x v="1"/>
    <m/>
    <m/>
    <m/>
    <s v="10266-551"/>
  </r>
  <r>
    <n v="547"/>
    <x v="1"/>
    <n v="29177"/>
    <n v="504"/>
    <s v="S.K.M AIR CONDITIONING LLC"/>
    <x v="100"/>
    <m/>
    <d v="2025-07-30T00:00:00"/>
    <s v=""/>
    <x v="0"/>
    <m/>
    <m/>
    <m/>
    <s v="29177-504"/>
  </r>
  <r>
    <n v="548"/>
    <x v="1"/>
    <n v="13794"/>
    <n v="282"/>
    <s v="Gulf Extrusions Co .(L.L.C)"/>
    <x v="100"/>
    <m/>
    <d v="2025-07-30T00:00:00"/>
    <d v="2025-10-25T00:00:00"/>
    <x v="0"/>
    <m/>
    <m/>
    <m/>
    <s v="13794-282"/>
  </r>
  <r>
    <n v="549"/>
    <x v="1"/>
    <n v="15925"/>
    <n v="504"/>
    <s v="Gulf Extrusions Co .(L.L.C)"/>
    <x v="100"/>
    <m/>
    <d v="2025-07-30T00:00:00"/>
    <d v="2025-08-15T00:00:00"/>
    <x v="1"/>
    <m/>
    <m/>
    <m/>
    <s v="15925-504"/>
  </r>
  <r>
    <n v="550"/>
    <x v="1"/>
    <n v="16748"/>
    <n v="516"/>
    <s v="Gulf Extrusions Co .(L.L.C)"/>
    <x v="100"/>
    <m/>
    <d v="2025-07-30T00:00:00"/>
    <d v="2025-08-15T00:00:00"/>
    <x v="1"/>
    <m/>
    <m/>
    <m/>
    <s v="16748-516"/>
  </r>
  <r>
    <n v="551"/>
    <x v="1"/>
    <n v="28424"/>
    <n v="203"/>
    <s v="HUECK MIDDLE EAST ALUMINIUM SYSTEMS LLC"/>
    <x v="100"/>
    <m/>
    <d v="2025-07-30T00:00:00"/>
    <s v=""/>
    <x v="0"/>
    <m/>
    <m/>
    <m/>
    <s v="28424-203"/>
  </r>
  <r>
    <n v="552"/>
    <x v="1"/>
    <n v="29714"/>
    <n v="507"/>
    <s v="GUTMANN INDUSTRIES L.L.C"/>
    <x v="100"/>
    <m/>
    <d v="2025-07-30T00:00:00"/>
    <d v="2025-08-15T00:00:00"/>
    <x v="1"/>
    <m/>
    <m/>
    <m/>
    <s v="29714-507"/>
  </r>
  <r>
    <n v="553"/>
    <x v="1"/>
    <n v="55028"/>
    <n v="407"/>
    <s v="Automotive Precision Technology"/>
    <x v="100"/>
    <m/>
    <d v="2025-07-30T00:00:00"/>
    <d v="2025-08-07T00:00:00"/>
    <x v="1"/>
    <m/>
    <m/>
    <m/>
    <s v="55028-407"/>
  </r>
  <r>
    <n v="554"/>
    <x v="1"/>
    <n v="28401"/>
    <n v="603"/>
    <s v="Gulf Extrusions Co .(L.L.C)"/>
    <x v="100"/>
    <m/>
    <d v="2025-07-30T00:00:00"/>
    <s v=""/>
    <x v="0"/>
    <m/>
    <m/>
    <m/>
    <s v="28401-603"/>
  </r>
  <r>
    <n v="555"/>
    <x v="1"/>
    <n v="11597"/>
    <n v="526"/>
    <s v="Gulf Extrusions Co .(L.L.C)"/>
    <x v="100"/>
    <m/>
    <d v="2025-07-30T00:00:00"/>
    <d v="2025-08-15T00:00:00"/>
    <x v="1"/>
    <m/>
    <m/>
    <m/>
    <s v="11597-526"/>
  </r>
  <r>
    <n v="558"/>
    <x v="1"/>
    <n v="10372"/>
    <n v="411"/>
    <s v="Gulf Extrusions Co .(L.L.C)"/>
    <x v="100"/>
    <m/>
    <d v="2025-07-30T00:00:00"/>
    <d v="2025-08-15T00:00:00"/>
    <x v="1"/>
    <m/>
    <m/>
    <m/>
    <s v="10372-411"/>
  </r>
  <r>
    <n v="560"/>
    <x v="0"/>
    <n v="30113"/>
    <n v="3507"/>
    <s v="EAE ELEKTRIK ASANSOR ENDUSTRISI"/>
    <x v="101"/>
    <m/>
    <m/>
    <d v="2025-08-13T00:00:00"/>
    <x v="1"/>
    <m/>
    <m/>
    <m/>
    <s v="030113-3507"/>
  </r>
  <r>
    <n v="561"/>
    <x v="0"/>
    <n v="9029"/>
    <n v="2504"/>
    <s v="Gulf Extrusions Co .(L.L.C)"/>
    <x v="101"/>
    <m/>
    <m/>
    <d v="2025-09-16T00:00:00"/>
    <x v="1"/>
    <m/>
    <m/>
    <m/>
    <s v="009029-2504"/>
  </r>
  <r>
    <n v="562"/>
    <x v="0"/>
    <n v="29780"/>
    <n v="2507"/>
    <s v="Gulf Extrusions Co .(L.L.C)"/>
    <x v="101"/>
    <m/>
    <m/>
    <d v="2025-08-13T00:00:00"/>
    <x v="1"/>
    <m/>
    <m/>
    <m/>
    <s v="029780-2507"/>
  </r>
  <r>
    <n v="563"/>
    <x v="0"/>
    <n v="5158"/>
    <n v="3507"/>
    <s v="Gulf Extrusions Co .(L.L.C)"/>
    <x v="101"/>
    <m/>
    <m/>
    <d v="2025-08-21T00:00:00"/>
    <x v="1"/>
    <m/>
    <m/>
    <m/>
    <s v="005158-3507"/>
  </r>
  <r>
    <n v="566"/>
    <x v="1"/>
    <n v="5201"/>
    <n v="602"/>
    <s v="Gulf Extrusions Co .(L.L.C)"/>
    <x v="101"/>
    <m/>
    <d v="2025-08-01T00:00:00"/>
    <d v="2025-08-07T00:00:00"/>
    <x v="1"/>
    <m/>
    <m/>
    <m/>
    <s v="05201-602"/>
  </r>
  <r>
    <n v="567"/>
    <x v="1"/>
    <n v="5201"/>
    <n v="507"/>
    <s v="Gulf Extrusions Co .(L.L.C)"/>
    <x v="101"/>
    <m/>
    <d v="2025-08-01T00:00:00"/>
    <d v="2025-08-07T00:00:00"/>
    <x v="1"/>
    <m/>
    <m/>
    <m/>
    <s v="05201-507"/>
  </r>
  <r>
    <n v="568"/>
    <x v="1"/>
    <n v="10744"/>
    <n v="208"/>
    <s v="Gulf Extrusions Co .(L.L.C)"/>
    <x v="101"/>
    <m/>
    <d v="2025-08-01T00:00:00"/>
    <d v="2025-08-15T00:00:00"/>
    <x v="1"/>
    <m/>
    <m/>
    <m/>
    <s v="10744-208"/>
  </r>
  <r>
    <n v="569"/>
    <x v="1"/>
    <n v="15926"/>
    <n v="407"/>
    <s v="Gulf Extrusions Co .(L.L.C)"/>
    <x v="101"/>
    <m/>
    <d v="2025-08-01T00:00:00"/>
    <d v="2025-08-15T00:00:00"/>
    <x v="1"/>
    <m/>
    <m/>
    <m/>
    <s v="15926-407"/>
  </r>
  <r>
    <n v="570"/>
    <x v="1"/>
    <n v="28180"/>
    <n v="502"/>
    <s v="ETS Choix Services"/>
    <x v="101"/>
    <m/>
    <d v="2025-08-01T00:00:00"/>
    <d v="2025-08-13T00:00:00"/>
    <x v="1"/>
    <m/>
    <m/>
    <m/>
    <s v="28180-502"/>
  </r>
  <r>
    <n v="571"/>
    <x v="1"/>
    <n v="29135"/>
    <n v="503"/>
    <s v="Gulf Extrusions- L.L.C - O.P.C - Abudhabi Branch"/>
    <x v="101"/>
    <m/>
    <d v="2025-08-01T00:00:00"/>
    <d v="2025-09-03T00:00:00"/>
    <x v="1"/>
    <m/>
    <m/>
    <s v="Ready for approval 30.08.2025"/>
    <s v="29135-503"/>
  </r>
  <r>
    <n v="572"/>
    <x v="1"/>
    <n v="13640"/>
    <n v="201"/>
    <s v="Gulf Extrusions Co .(L.L.C)"/>
    <x v="102"/>
    <m/>
    <d v="2025-08-06T00:00:00"/>
    <d v="2025-10-02T00:00:00"/>
    <x v="1"/>
    <m/>
    <m/>
    <s v="ready for approval10.09.2025"/>
    <s v="13640-201"/>
  </r>
  <r>
    <n v="573"/>
    <x v="1"/>
    <n v="14500"/>
    <n v="202"/>
    <s v="Gulf Extrusions Co .(L.L.C)"/>
    <x v="102"/>
    <m/>
    <d v="2025-08-06T00:00:00"/>
    <d v="2025-08-15T00:00:00"/>
    <x v="1"/>
    <m/>
    <m/>
    <m/>
    <s v="14500-202"/>
  </r>
  <r>
    <n v="574"/>
    <x v="1"/>
    <n v="17928"/>
    <n v="538"/>
    <s v="Gulf Extrusions Co .(L.L.C)"/>
    <x v="102"/>
    <m/>
    <d v="2025-08-06T00:00:00"/>
    <d v="2025-08-15T00:00:00"/>
    <x v="1"/>
    <m/>
    <m/>
    <m/>
    <s v="17928-538"/>
  </r>
  <r>
    <n v="575"/>
    <x v="1"/>
    <n v="29150"/>
    <n v="405"/>
    <s v="Al Saho General Trading and Construction"/>
    <x v="102"/>
    <m/>
    <d v="2025-08-06T00:00:00"/>
    <d v="2025-08-07T00:00:00"/>
    <x v="1"/>
    <m/>
    <m/>
    <m/>
    <s v="29150-405"/>
  </r>
  <r>
    <n v="576"/>
    <x v="0"/>
    <n v="13938"/>
    <n v="3502"/>
    <s v="Gulf Extrusions Co .(L.L.C)"/>
    <x v="102"/>
    <m/>
    <m/>
    <s v=""/>
    <x v="1"/>
    <m/>
    <m/>
    <m/>
    <s v="013938-3502"/>
  </r>
  <r>
    <n v="577"/>
    <x v="1"/>
    <n v="5235"/>
    <n v="503"/>
    <s v="Gulf Extrusions Co .(L.L.C)"/>
    <x v="102"/>
    <m/>
    <d v="2025-08-06T00:00:00"/>
    <d v="2025-08-07T00:00:00"/>
    <x v="1"/>
    <m/>
    <m/>
    <m/>
    <s v="05235-503"/>
  </r>
  <r>
    <n v="578"/>
    <x v="1"/>
    <n v="5113"/>
    <n v="505"/>
    <s v="Gulf Extrusions Co .(L.L.C)"/>
    <x v="102"/>
    <m/>
    <d v="2025-08-06T00:00:00"/>
    <d v="2025-08-15T00:00:00"/>
    <x v="1"/>
    <m/>
    <m/>
    <m/>
    <s v="05113-505"/>
  </r>
  <r>
    <n v="579"/>
    <x v="1"/>
    <n v="13872"/>
    <n v="209"/>
    <s v="Bosco Aluminium Glass Co"/>
    <x v="102"/>
    <m/>
    <d v="2025-08-06T00:00:00"/>
    <d v="2025-08-15T00:00:00"/>
    <x v="1"/>
    <m/>
    <m/>
    <m/>
    <s v="13872-209"/>
  </r>
  <r>
    <n v="580"/>
    <x v="1"/>
    <n v="16441"/>
    <n v="227"/>
    <s v="Gulf Extrusions Co .(L.L.C)"/>
    <x v="102"/>
    <m/>
    <d v="2025-08-06T00:00:00"/>
    <d v="2025-08-15T00:00:00"/>
    <x v="1"/>
    <m/>
    <m/>
    <m/>
    <s v="16441-227"/>
  </r>
  <r>
    <n v="581"/>
    <x v="1"/>
    <n v="18802"/>
    <n v="503"/>
    <s v="Gulf Extrusions Co .(L.L.C)"/>
    <x v="102"/>
    <m/>
    <d v="2025-08-06T00:00:00"/>
    <d v="2025-08-15T00:00:00"/>
    <x v="1"/>
    <m/>
    <m/>
    <m/>
    <s v="18802-503"/>
  </r>
  <r>
    <n v="582"/>
    <x v="1"/>
    <n v="29466"/>
    <n v="205"/>
    <s v="Gulf Extrusions Co .(L.L.C)"/>
    <x v="102"/>
    <m/>
    <d v="2025-08-06T00:00:00"/>
    <d v="2025-08-15T00:00:00"/>
    <x v="1"/>
    <m/>
    <m/>
    <m/>
    <s v="29466-205"/>
  </r>
  <r>
    <n v="583"/>
    <x v="1"/>
    <n v="30353"/>
    <n v="501"/>
    <s v="Gulf Extrusions Co .(L.L.C)"/>
    <x v="102"/>
    <m/>
    <d v="2025-08-06T00:00:00"/>
    <d v="2025-08-07T00:00:00"/>
    <x v="1"/>
    <m/>
    <m/>
    <m/>
    <s v="30353-501"/>
  </r>
  <r>
    <n v="584"/>
    <x v="1"/>
    <n v="28112"/>
    <n v="208"/>
    <s v="Gulf Extrusions Co .(L.L.C)"/>
    <x v="102"/>
    <m/>
    <d v="2025-08-06T00:00:00"/>
    <d v="2025-08-15T00:00:00"/>
    <x v="1"/>
    <m/>
    <m/>
    <m/>
    <s v="28112-208"/>
  </r>
  <r>
    <n v="585"/>
    <x v="0"/>
    <n v="13938"/>
    <n v="3503"/>
    <s v="Gulf Extrusions Co .(L.L.C)"/>
    <x v="102"/>
    <m/>
    <m/>
    <d v="2025-08-14T00:00:00"/>
    <x v="1"/>
    <m/>
    <m/>
    <m/>
    <s v="013938-3503"/>
  </r>
  <r>
    <n v="586"/>
    <x v="0"/>
    <n v="16124"/>
    <n v="3504"/>
    <s v="Gutmann Systems Middle East FZCO"/>
    <x v="102"/>
    <m/>
    <m/>
    <d v="2025-08-27T00:00:00"/>
    <x v="1"/>
    <m/>
    <m/>
    <m/>
    <s v="016124-3504"/>
  </r>
  <r>
    <n v="587"/>
    <x v="0"/>
    <n v="27716"/>
    <n v="3501"/>
    <s v="GEZE GULF (L.L.C)"/>
    <x v="102"/>
    <m/>
    <m/>
    <d v="2025-08-07T00:00:00"/>
    <x v="1"/>
    <m/>
    <m/>
    <m/>
    <s v="027716-3501"/>
  </r>
  <r>
    <n v="588"/>
    <x v="0"/>
    <n v="24216"/>
    <n v="2501"/>
    <s v="Gulf Extrusions Co .(L.L.C)"/>
    <x v="102"/>
    <m/>
    <m/>
    <d v="2025-08-23T00:00:00"/>
    <x v="1"/>
    <m/>
    <m/>
    <m/>
    <s v="024216-2501"/>
  </r>
  <r>
    <n v="589"/>
    <x v="0"/>
    <n v="7099"/>
    <n v="2504"/>
    <s v="Powerbar Gulf L.L.C"/>
    <x v="102"/>
    <m/>
    <m/>
    <d v="2025-08-27T00:00:00"/>
    <x v="1"/>
    <m/>
    <m/>
    <m/>
    <s v="007099-2504"/>
  </r>
  <r>
    <n v="590"/>
    <x v="1"/>
    <n v="5076"/>
    <n v="403"/>
    <s v="Gulf Extrusions Co .(L.L.C)"/>
    <x v="103"/>
    <m/>
    <d v="2025-08-11T00:00:00"/>
    <d v="2025-08-15T00:00:00"/>
    <x v="1"/>
    <m/>
    <m/>
    <m/>
    <s v="05076-403"/>
  </r>
  <r>
    <n v="591"/>
    <x v="1"/>
    <n v="28055"/>
    <n v="602"/>
    <s v="AL FARES INTERNATIONAL TENTS SOLE PROPRIETORSHIP LLC - FOREIGN OWNERSHIP"/>
    <x v="103"/>
    <m/>
    <d v="2025-08-11T00:00:00"/>
    <d v="2025-08-21T00:00:00"/>
    <x v="1"/>
    <m/>
    <m/>
    <m/>
    <s v="28055-602"/>
  </r>
  <r>
    <n v="592"/>
    <x v="1"/>
    <n v="27751"/>
    <n v="201"/>
    <s v="VERTIV GULF LLC OPC"/>
    <x v="104"/>
    <m/>
    <d v="2025-08-12T00:00:00"/>
    <s v=""/>
    <x v="1"/>
    <m/>
    <m/>
    <m/>
    <s v="27751-201"/>
  </r>
  <r>
    <n v="593"/>
    <x v="1"/>
    <n v="12014"/>
    <n v="208"/>
    <s v="Gulf Extrusions Co .(L.L.C)"/>
    <x v="104"/>
    <m/>
    <d v="2025-08-12T00:00:00"/>
    <d v="2025-08-15T00:00:00"/>
    <x v="1"/>
    <m/>
    <m/>
    <m/>
    <s v="12014-208"/>
  </r>
  <r>
    <n v="594"/>
    <x v="1"/>
    <n v="27550"/>
    <n v="602"/>
    <s v="Gulf Extrusions Co .(L.L.C)"/>
    <x v="104"/>
    <m/>
    <d v="2025-08-12T00:00:00"/>
    <d v="2025-08-19T00:00:00"/>
    <x v="1"/>
    <m/>
    <m/>
    <m/>
    <s v="27550-602"/>
  </r>
  <r>
    <n v="595"/>
    <x v="1"/>
    <n v="30296"/>
    <n v="3502"/>
    <s v="Schuco Middle East Windows &amp; Facade Systems L.L.C."/>
    <x v="105"/>
    <m/>
    <d v="2025-08-14T00:00:00"/>
    <s v=""/>
    <x v="0"/>
    <m/>
    <m/>
    <m/>
    <s v="30296-3502"/>
  </r>
  <r>
    <n v="596"/>
    <x v="1"/>
    <n v="5077"/>
    <n v="216"/>
    <s v="Gulf Extrusions Co .(L.L.C)"/>
    <x v="105"/>
    <m/>
    <d v="2025-08-14T00:00:00"/>
    <d v="2025-10-02T00:00:00"/>
    <x v="1"/>
    <m/>
    <m/>
    <s v="hold"/>
    <s v="05077-216"/>
  </r>
  <r>
    <n v="597"/>
    <x v="1"/>
    <n v="7099"/>
    <n v="602"/>
    <s v="Powerbar Gulf L.L.C"/>
    <x v="105"/>
    <m/>
    <d v="2025-08-14T00:00:00"/>
    <d v="2025-08-13T00:00:00"/>
    <x v="1"/>
    <m/>
    <m/>
    <m/>
    <s v="07099-602"/>
  </r>
  <r>
    <n v="598"/>
    <x v="1"/>
    <n v="19100"/>
    <n v="603"/>
    <s v="Gutmann Middle East LLC"/>
    <x v="105"/>
    <m/>
    <d v="2025-08-14T00:00:00"/>
    <s v=""/>
    <x v="0"/>
    <m/>
    <m/>
    <m/>
    <s v="19100-603"/>
  </r>
  <r>
    <n v="599"/>
    <x v="1"/>
    <n v="11546"/>
    <n v="501"/>
    <s v="Gulf Extrusions Co .(L.L.C)"/>
    <x v="105"/>
    <m/>
    <d v="2025-08-14T00:00:00"/>
    <d v="2025-09-03T00:00:00"/>
    <x v="1"/>
    <m/>
    <m/>
    <s v="Ready for approval 30.08.2025"/>
    <s v="11546-501"/>
  </r>
  <r>
    <n v="600"/>
    <x v="1"/>
    <n v="11618"/>
    <n v="402"/>
    <s v="Gulf Extrusions Co .(L.L.C)"/>
    <x v="105"/>
    <m/>
    <d v="2025-08-14T00:00:00"/>
    <d v="2025-09-03T00:00:00"/>
    <x v="1"/>
    <m/>
    <m/>
    <s v="Ready for approval 30.08.2025"/>
    <s v="11618-402"/>
  </r>
  <r>
    <n v="601"/>
    <x v="1"/>
    <n v="30346"/>
    <n v="402"/>
    <s v="Gulf Extrusions Co .(L.L.C)"/>
    <x v="105"/>
    <m/>
    <d v="2025-08-14T00:00:00"/>
    <d v="2025-08-23T00:00:00"/>
    <x v="1"/>
    <m/>
    <m/>
    <m/>
    <s v="30346-402"/>
  </r>
  <r>
    <n v="602"/>
    <x v="1"/>
    <n v="29780"/>
    <n v="523"/>
    <s v="Gulf Extrusions Co .(L.L.C)"/>
    <x v="105"/>
    <m/>
    <d v="2025-08-14T00:00:00"/>
    <d v="2025-08-19T00:00:00"/>
    <x v="1"/>
    <m/>
    <m/>
    <m/>
    <s v="29780-523"/>
  </r>
  <r>
    <n v="603"/>
    <x v="1"/>
    <n v="29780"/>
    <n v="525"/>
    <s v="Gulf Extrusions Co .(L.L.C)"/>
    <x v="105"/>
    <m/>
    <d v="2025-08-14T00:00:00"/>
    <d v="2025-09-03T00:00:00"/>
    <x v="1"/>
    <m/>
    <m/>
    <s v="Ready for approval 30.08.2025"/>
    <s v="29780-525"/>
  </r>
  <r>
    <n v="605"/>
    <x v="1"/>
    <n v="16441"/>
    <n v="228"/>
    <s v="Gulf Extrusions Co .(L.L.C)"/>
    <x v="106"/>
    <m/>
    <d v="2025-08-15T00:00:00"/>
    <d v="2025-08-15T00:00:00"/>
    <x v="1"/>
    <m/>
    <m/>
    <m/>
    <s v="16441-228"/>
  </r>
  <r>
    <n v="606"/>
    <x v="1"/>
    <n v="16441"/>
    <n v="229"/>
    <s v="Gulf Extrusions Co .(L.L.C)"/>
    <x v="106"/>
    <m/>
    <d v="2025-08-15T00:00:00"/>
    <s v=""/>
    <x v="1"/>
    <m/>
    <m/>
    <m/>
    <s v="16441-229"/>
  </r>
  <r>
    <n v="607"/>
    <x v="0"/>
    <n v="16441"/>
    <n v="3511"/>
    <s v="Gulf Extrusions Co .(L.L.C)"/>
    <x v="106"/>
    <m/>
    <m/>
    <s v=""/>
    <x v="0"/>
    <m/>
    <m/>
    <m/>
    <s v="016441-3511"/>
  </r>
  <r>
    <n v="608"/>
    <x v="0"/>
    <n v="29986"/>
    <n v="3504"/>
    <s v="Flynn Canada Ltd."/>
    <x v="106"/>
    <m/>
    <m/>
    <d v="2025-08-23T00:00:00"/>
    <x v="1"/>
    <m/>
    <m/>
    <m/>
    <s v="029986-3504"/>
  </r>
  <r>
    <n v="610"/>
    <x v="0"/>
    <n v="55055"/>
    <n v="2518"/>
    <s v="Automotive Precision Technology"/>
    <x v="106"/>
    <m/>
    <m/>
    <d v="2025-08-27T00:00:00"/>
    <x v="1"/>
    <m/>
    <m/>
    <m/>
    <s v="055055-2518"/>
  </r>
  <r>
    <n v="612"/>
    <x v="0"/>
    <n v="30113"/>
    <n v="3508"/>
    <s v="EAE ELEKTRIK ASANSOR ENDUSTRISI"/>
    <x v="107"/>
    <m/>
    <m/>
    <d v="2025-08-23T00:00:00"/>
    <x v="1"/>
    <m/>
    <m/>
    <m/>
    <s v="030113-3508"/>
  </r>
  <r>
    <n v="614"/>
    <x v="1"/>
    <n v="6097"/>
    <n v="406"/>
    <s v="Norgren GmbH"/>
    <x v="107"/>
    <m/>
    <d v="2025-08-18T00:00:00"/>
    <s v=""/>
    <x v="0"/>
    <m/>
    <m/>
    <m/>
    <s v="06097-406"/>
  </r>
  <r>
    <n v="615"/>
    <x v="1"/>
    <n v="55042"/>
    <n v="410"/>
    <s v="Automotive Precision Technology"/>
    <x v="107"/>
    <m/>
    <d v="2025-08-18T00:00:00"/>
    <d v="2025-08-23T00:00:00"/>
    <x v="1"/>
    <m/>
    <m/>
    <m/>
    <s v="55042-410"/>
  </r>
  <r>
    <n v="616"/>
    <x v="1"/>
    <n v="30344"/>
    <n v="402"/>
    <s v="Gulf Extrusions Co .(L.L.C)"/>
    <x v="108"/>
    <m/>
    <d v="2025-08-21T00:00:00"/>
    <d v="2025-09-03T00:00:00"/>
    <x v="1"/>
    <m/>
    <m/>
    <m/>
    <s v="30344-402"/>
  </r>
  <r>
    <n v="617"/>
    <x v="1"/>
    <n v="30345"/>
    <n v="501"/>
    <s v="Gulf Extrusions Co .(L.L.C)"/>
    <x v="108"/>
    <m/>
    <d v="2025-08-21T00:00:00"/>
    <d v="2025-09-03T00:00:00"/>
    <x v="1"/>
    <m/>
    <m/>
    <m/>
    <s v="30345-501"/>
  </r>
  <r>
    <n v="618"/>
    <x v="1"/>
    <n v="30346"/>
    <n v="402"/>
    <s v="Gulf Extrusions Co .(L.L.C)"/>
    <x v="108"/>
    <m/>
    <d v="2025-08-21T00:00:00"/>
    <d v="2025-08-23T00:00:00"/>
    <x v="1"/>
    <m/>
    <m/>
    <m/>
    <s v="30346-402"/>
  </r>
  <r>
    <n v="619"/>
    <x v="1"/>
    <n v="30347"/>
    <n v="501"/>
    <s v="Gulf Extrusions Co .(L.L.C)"/>
    <x v="108"/>
    <m/>
    <d v="2025-08-21T00:00:00"/>
    <s v=""/>
    <x v="1"/>
    <m/>
    <m/>
    <m/>
    <s v="30347-501"/>
  </r>
  <r>
    <n v="620"/>
    <x v="1"/>
    <n v="30348"/>
    <n v="501"/>
    <s v="Gulf Extrusions Co .(L.L.C)"/>
    <x v="108"/>
    <m/>
    <d v="2025-08-21T00:00:00"/>
    <d v="2025-09-03T00:00:00"/>
    <x v="1"/>
    <m/>
    <m/>
    <m/>
    <s v="30348-501"/>
  </r>
  <r>
    <n v="621"/>
    <x v="1"/>
    <n v="15954"/>
    <n v="202"/>
    <s v="Halliburton Worldwide Limited"/>
    <x v="108"/>
    <m/>
    <d v="2025-08-21T00:00:00"/>
    <d v="2025-08-19T00:00:00"/>
    <x v="1"/>
    <m/>
    <m/>
    <m/>
    <s v="15954-202"/>
  </r>
  <r>
    <n v="622"/>
    <x v="1"/>
    <n v="17928"/>
    <n v="538"/>
    <s v="Gulf Extrusions Co .(L.L.C)"/>
    <x v="108"/>
    <m/>
    <d v="2025-08-21T00:00:00"/>
    <d v="2025-08-15T00:00:00"/>
    <x v="1"/>
    <m/>
    <m/>
    <m/>
    <s v="17928-538"/>
  </r>
  <r>
    <n v="623"/>
    <x v="1"/>
    <n v="17928"/>
    <n v="539"/>
    <s v="Gulf Extrusions Co .(L.L.C)"/>
    <x v="108"/>
    <m/>
    <d v="2025-08-21T00:00:00"/>
    <d v="2025-10-02T00:00:00"/>
    <x v="1"/>
    <m/>
    <m/>
    <s v="hold"/>
    <s v="17928-539"/>
  </r>
  <r>
    <n v="624"/>
    <x v="1"/>
    <n v="2058"/>
    <n v="202"/>
    <s v="Gulf Extrusions Co .(L.L.C)"/>
    <x v="108"/>
    <m/>
    <d v="2025-08-21T00:00:00"/>
    <s v=""/>
    <x v="0"/>
    <m/>
    <m/>
    <m/>
    <s v="02058-202"/>
  </r>
  <r>
    <n v="625"/>
    <x v="1"/>
    <n v="7108"/>
    <n v="502"/>
    <s v="Powerbar Gulf L.L.C"/>
    <x v="108"/>
    <m/>
    <d v="2025-08-21T00:00:00"/>
    <d v="2025-10-02T00:00:00"/>
    <x v="1"/>
    <m/>
    <m/>
    <s v="Ready for approval 30.08.2025"/>
    <s v="07108-502"/>
  </r>
  <r>
    <n v="626"/>
    <x v="1"/>
    <n v="12265"/>
    <n v="201"/>
    <s v="Gulf Extrusions Co .(L.L.C)"/>
    <x v="108"/>
    <m/>
    <d v="2025-08-21T00:00:00"/>
    <d v="2025-09-03T00:00:00"/>
    <x v="1"/>
    <m/>
    <m/>
    <s v="Ready for approval 30.08.2025"/>
    <s v="12265-201"/>
  </r>
  <r>
    <n v="627"/>
    <x v="1"/>
    <n v="18006"/>
    <n v="608"/>
    <s v="Gulf Extrusions Co .(L.L.C)"/>
    <x v="108"/>
    <m/>
    <d v="2025-08-21T00:00:00"/>
    <s v=""/>
    <x v="0"/>
    <m/>
    <m/>
    <m/>
    <s v="18006-608"/>
  </r>
  <r>
    <n v="628"/>
    <x v="1"/>
    <n v="13823"/>
    <n v="202"/>
    <s v="AL TALIB"/>
    <x v="108"/>
    <m/>
    <d v="2025-08-21T00:00:00"/>
    <d v="2025-09-15T00:00:00"/>
    <x v="1"/>
    <m/>
    <m/>
    <s v="Ready for approval 30.08.2025"/>
    <s v="13823-202"/>
  </r>
  <r>
    <n v="629"/>
    <x v="1"/>
    <n v="15125"/>
    <n v="405"/>
    <s v="Gulf Extrusions Co .(L.L.C)"/>
    <x v="108"/>
    <m/>
    <d v="2025-08-21T00:00:00"/>
    <d v="2025-09-03T00:00:00"/>
    <x v="1"/>
    <m/>
    <m/>
    <s v="Ready for approval 30.08.2025"/>
    <s v="15125-405"/>
  </r>
  <r>
    <n v="630"/>
    <x v="1"/>
    <n v="28884"/>
    <n v="202"/>
    <s v="Gulf Extrusions Co .(L.L.C)"/>
    <x v="108"/>
    <m/>
    <d v="2025-08-21T00:00:00"/>
    <s v=""/>
    <x v="0"/>
    <m/>
    <m/>
    <s v="Ready for approval 30.08.2025"/>
    <s v="28884-202"/>
  </r>
  <r>
    <n v="631"/>
    <x v="1"/>
    <n v="30355"/>
    <n v="502"/>
    <s v="Gulf Extrusions Co .(L.L.C)"/>
    <x v="108"/>
    <m/>
    <d v="2025-08-21T00:00:00"/>
    <s v=""/>
    <x v="0"/>
    <m/>
    <m/>
    <s v="Ready for approval 30.08.2025"/>
    <s v="30355-502"/>
  </r>
  <r>
    <n v="632"/>
    <x v="1"/>
    <n v="12893"/>
    <n v="429"/>
    <s v="Gulf Extrusions Co .(L.L.C)"/>
    <x v="108"/>
    <m/>
    <d v="2025-08-21T00:00:00"/>
    <d v="2025-09-03T00:00:00"/>
    <x v="1"/>
    <m/>
    <m/>
    <s v="Ready for approval 30.08.2025"/>
    <s v="12893-429"/>
  </r>
  <r>
    <n v="633"/>
    <x v="1"/>
    <n v="15126"/>
    <n v="204"/>
    <s v="Gulf Extrusions Co .(L.L.C)"/>
    <x v="108"/>
    <m/>
    <d v="2025-08-21T00:00:00"/>
    <m/>
    <x v="0"/>
    <m/>
    <m/>
    <m/>
    <s v="15126-204"/>
  </r>
  <r>
    <n v="635"/>
    <x v="1"/>
    <n v="55042"/>
    <n v="411"/>
    <s v="apt"/>
    <x v="109"/>
    <m/>
    <d v="2025-08-22T00:00:00"/>
    <d v="2025-08-23T00:00:00"/>
    <x v="1"/>
    <m/>
    <m/>
    <m/>
    <s v="55042-411"/>
  </r>
  <r>
    <n v="636"/>
    <x v="1"/>
    <n v="29780"/>
    <n v="524"/>
    <s v="Gulf Extrusions Co .(L.L.C)"/>
    <x v="109"/>
    <m/>
    <d v="2025-08-22T00:00:00"/>
    <d v="2025-09-24T00:00:00"/>
    <x v="1"/>
    <m/>
    <m/>
    <m/>
    <s v="29780-524"/>
  </r>
  <r>
    <n v="637"/>
    <x v="0"/>
    <n v="30124"/>
    <n v="3502"/>
    <s v="Flynn Canada Ltd."/>
    <x v="109"/>
    <m/>
    <d v="2025-08-22T00:00:00"/>
    <d v="2025-08-27T00:00:00"/>
    <x v="1"/>
    <m/>
    <m/>
    <m/>
    <s v="030124-3502"/>
  </r>
  <r>
    <n v="638"/>
    <x v="0"/>
    <n v="15936"/>
    <n v="2501"/>
    <s v="Schuco Middle East Windows &amp; Facade Systems L.L.C."/>
    <x v="109"/>
    <m/>
    <d v="2025-08-22T00:00:00"/>
    <d v="2025-08-27T00:00:00"/>
    <x v="1"/>
    <m/>
    <m/>
    <m/>
    <s v="015936-2501"/>
  </r>
  <r>
    <n v="639"/>
    <x v="1"/>
    <n v="27273"/>
    <n v="203"/>
    <s v="Powerbar Gulf L.L.C"/>
    <x v="110"/>
    <m/>
    <d v="2025-08-23T00:00:00"/>
    <d v="2025-09-03T00:00:00"/>
    <x v="1"/>
    <s v="As discuss with Mr. Suresh L and Mr. Imran order one backup die as per Management request."/>
    <m/>
    <s v="Ready for approval 30.08.2025"/>
    <s v="27273-203"/>
  </r>
  <r>
    <n v="640"/>
    <x v="1"/>
    <n v="3161"/>
    <n v="501"/>
    <s v="Powerbar Gulf L.L.C"/>
    <x v="110"/>
    <m/>
    <d v="2025-08-23T00:00:00"/>
    <d v="2025-09-03T00:00:00"/>
    <x v="1"/>
    <s v="As discuss with Mr. Suresh L and Mr. Imran order one backup die as per Management request."/>
    <m/>
    <s v="Ready for approval 30.08.2025"/>
    <s v="03161-501"/>
  </r>
  <r>
    <n v="641"/>
    <x v="1"/>
    <n v="26287"/>
    <n v="203"/>
    <s v="Powerbar Gulf L.L.C"/>
    <x v="110"/>
    <m/>
    <d v="2025-08-23T00:00:00"/>
    <d v="2025-09-03T00:00:00"/>
    <x v="1"/>
    <s v="As discuss with Mr. Suresh L and Mr. Imran order one backup die as per Management request."/>
    <m/>
    <s v="Ready for approval 30.08.2025"/>
    <s v="26287-203"/>
  </r>
  <r>
    <n v="642"/>
    <x v="1"/>
    <n v="26290"/>
    <n v="203"/>
    <s v="Powerbar Gulf L.L.C"/>
    <x v="110"/>
    <m/>
    <d v="2025-08-23T00:00:00"/>
    <s v=""/>
    <x v="3"/>
    <s v="As discuss with Mr. Suresh L and Mr. Imran order one backup die as per Management request."/>
    <m/>
    <s v="Ready for approval 30.08.2025"/>
    <s v="26290-203"/>
  </r>
  <r>
    <n v="643"/>
    <x v="1"/>
    <n v="28775"/>
    <n v="602"/>
    <s v="Powerbar Gulf L.L.C"/>
    <x v="110"/>
    <m/>
    <d v="2025-08-23T00:00:00"/>
    <d v="2025-09-03T00:00:00"/>
    <x v="1"/>
    <s v="As discuss with Mr. Suresh L and Mr. Imran order one backup die as per Management request."/>
    <m/>
    <s v="Ready for approval 30.08.2025"/>
    <s v="28775-602"/>
  </r>
  <r>
    <n v="644"/>
    <x v="1"/>
    <n v="26267"/>
    <n v="203"/>
    <s v="Powerbar Gulf L.L.C"/>
    <x v="110"/>
    <m/>
    <d v="2025-08-23T00:00:00"/>
    <d v="2025-09-03T00:00:00"/>
    <x v="1"/>
    <s v="As discuss with Mr. Suresh L and Mr. Imran order one backup die as per Management request."/>
    <m/>
    <s v="Ready for approval 30.08.2025"/>
    <s v="26267-203"/>
  </r>
  <r>
    <n v="645"/>
    <x v="1"/>
    <n v="26327"/>
    <n v="203"/>
    <s v="Powerbar Gulf L.L.C"/>
    <x v="110"/>
    <m/>
    <d v="2025-08-23T00:00:00"/>
    <s v=""/>
    <x v="3"/>
    <s v="As discuss with Mr. Suresh L and Mr. Imran order one backup die as per Management request."/>
    <m/>
    <s v="Ready for approval 30.08.2025"/>
    <s v="26327-203"/>
  </r>
  <r>
    <n v="646"/>
    <x v="1"/>
    <n v="26295"/>
    <n v="203"/>
    <s v="Powerbar Gulf L.L.C"/>
    <x v="110"/>
    <m/>
    <d v="2025-08-23T00:00:00"/>
    <s v=""/>
    <x v="3"/>
    <s v="As discuss with Mr. Suresh L and Mr. Imran order one backup die as per Management request."/>
    <m/>
    <s v="Ready for approval 30.08.2025"/>
    <s v="26295-203"/>
  </r>
  <r>
    <n v="647"/>
    <x v="1"/>
    <n v="28360"/>
    <n v="502"/>
    <s v="Powerbar Gulf L.L.C"/>
    <x v="110"/>
    <m/>
    <d v="2025-08-23T00:00:00"/>
    <d v="2025-09-03T00:00:00"/>
    <x v="1"/>
    <s v="As discuss with Mr. Suresh L and Mr. Imran order one backup die as per Management request."/>
    <m/>
    <s v="Ready for approval 30.08.2025"/>
    <s v="28360-502"/>
  </r>
  <r>
    <n v="648"/>
    <x v="1"/>
    <n v="27274"/>
    <n v="503"/>
    <s v="Powerbar Gulf L.L.C"/>
    <x v="110"/>
    <m/>
    <d v="2025-08-23T00:00:00"/>
    <d v="2025-09-03T00:00:00"/>
    <x v="1"/>
    <s v="As discuss with Mr. Suresh L and Mr. Imran order one backup die as per Management request."/>
    <m/>
    <s v="Ready for approval 30.08.2025"/>
    <s v="27274-503"/>
  </r>
  <r>
    <n v="649"/>
    <x v="1"/>
    <n v="26204"/>
    <n v="603"/>
    <s v="Powerbar Gulf L.L.C"/>
    <x v="110"/>
    <m/>
    <d v="2025-08-23T00:00:00"/>
    <d v="2025-09-03T00:00:00"/>
    <x v="1"/>
    <s v="As discuss with Mr. Suresh L and Mr. Imran order one backup die as per Management request."/>
    <m/>
    <s v="Ready for approval 30.08.2025"/>
    <s v="26204-603"/>
  </r>
  <r>
    <n v="650"/>
    <x v="1"/>
    <n v="28293"/>
    <n v="202"/>
    <s v="Powerbar Gulf L.L.C"/>
    <x v="110"/>
    <m/>
    <d v="2025-08-23T00:00:00"/>
    <d v="2025-09-03T00:00:00"/>
    <x v="1"/>
    <s v="As discuss with Mr. Suresh L and Mr. Imran order one backup die as per Management request."/>
    <m/>
    <s v="Ready for approval 30.08.2025"/>
    <s v="28293-202"/>
  </r>
  <r>
    <n v="651"/>
    <x v="1"/>
    <n v="26286"/>
    <n v="202"/>
    <s v="Powerbar Gulf L.L.C"/>
    <x v="110"/>
    <m/>
    <d v="2025-08-23T00:00:00"/>
    <d v="2025-09-03T00:00:00"/>
    <x v="1"/>
    <s v="As discuss with Mr. Suresh L and Mr. Imran order one backup die as per Management request."/>
    <m/>
    <s v="Ready for approval 30.08.2025"/>
    <s v="26286-202"/>
  </r>
  <r>
    <n v="652"/>
    <x v="1"/>
    <n v="28294"/>
    <n v="502"/>
    <s v="Powerbar Gulf L.L.C"/>
    <x v="110"/>
    <m/>
    <d v="2025-08-23T00:00:00"/>
    <d v="2025-09-03T00:00:00"/>
    <x v="1"/>
    <s v="As discuss with Mr. Suresh L and Mr. Imran order one backup die as per Management request."/>
    <m/>
    <s v="Ready for approval 30.08.2025"/>
    <s v="28294-502"/>
  </r>
  <r>
    <n v="653"/>
    <x v="1"/>
    <n v="26323"/>
    <n v="503"/>
    <s v="Powerbar Gulf L.L.C"/>
    <x v="110"/>
    <m/>
    <d v="2025-08-23T00:00:00"/>
    <d v="2025-09-03T00:00:00"/>
    <x v="1"/>
    <s v="As discuss with Mr. Suresh L and Mr. Imran order one backup die as per Management request."/>
    <m/>
    <s v="Ready for approval 30.08.2025"/>
    <s v="26323-503"/>
  </r>
  <r>
    <n v="654"/>
    <x v="1"/>
    <n v="26283"/>
    <n v="502"/>
    <s v="Powerbar Gulf L.L.C"/>
    <x v="110"/>
    <m/>
    <d v="2025-08-23T00:00:00"/>
    <d v="2025-09-03T00:00:00"/>
    <x v="1"/>
    <s v="As discuss with Mr. Suresh L and Mr. Imran order one backup die as per Management request."/>
    <m/>
    <s v="Ready for approval 30.08.2025"/>
    <s v="26283-502"/>
  </r>
  <r>
    <n v="655"/>
    <x v="1"/>
    <n v="26281"/>
    <n v="502"/>
    <s v="Powerbar Gulf L.L.C"/>
    <x v="110"/>
    <m/>
    <d v="2025-08-23T00:00:00"/>
    <d v="2025-09-03T00:00:00"/>
    <x v="1"/>
    <s v="As discuss with Mr. Suresh L and Mr. Imran order one backup die as per Management request."/>
    <m/>
    <s v="Ready for approval 30.08.2025"/>
    <s v="26281-502"/>
  </r>
  <r>
    <n v="656"/>
    <x v="1"/>
    <n v="26280"/>
    <n v="502"/>
    <s v="Powerbar Gulf L.L.C"/>
    <x v="110"/>
    <m/>
    <d v="2025-08-23T00:00:00"/>
    <d v="2025-09-03T00:00:00"/>
    <x v="1"/>
    <s v="As discuss with Mr. Suresh L and Mr. Imran order one backup die as per Management request."/>
    <m/>
    <s v="Ready for approval 30.08.2025"/>
    <s v="26280-502"/>
  </r>
  <r>
    <n v="657"/>
    <x v="1"/>
    <n v="27752"/>
    <n v="502"/>
    <s v="VERTIV GULF LLC OPC"/>
    <x v="110"/>
    <m/>
    <d v="2025-08-23T00:00:00"/>
    <d v="2025-09-03T00:00:00"/>
    <x v="1"/>
    <s v="As discuss with Mr. Suresh L and Mr. Imran order one backup die as per Management request."/>
    <m/>
    <s v="Ready for approval 30.08.2025"/>
    <s v="27752-502"/>
  </r>
  <r>
    <n v="658"/>
    <x v="1"/>
    <n v="27753"/>
    <n v="502"/>
    <s v="VERTIV GULF LLC OPC"/>
    <x v="110"/>
    <m/>
    <d v="2025-08-23T00:00:00"/>
    <d v="2025-09-03T00:00:00"/>
    <x v="1"/>
    <s v="As discuss with Mr. Suresh L and Mr. Imran order one backup die as per Management request."/>
    <m/>
    <s v="Ready for approval 30.08.2025"/>
    <s v="27753-502"/>
  </r>
  <r>
    <n v="659"/>
    <x v="1"/>
    <n v="30201"/>
    <n v="602"/>
    <s v="VERTIV GULF LLC OPC"/>
    <x v="110"/>
    <m/>
    <d v="2025-08-23T00:00:00"/>
    <d v="2025-09-03T00:00:00"/>
    <x v="1"/>
    <s v="As discuss with Mr. Suresh L and Mr. Imran order one backup die as per Management request."/>
    <m/>
    <s v="Ready for approval 30.08.2025"/>
    <s v="30201-602"/>
  </r>
  <r>
    <n v="660"/>
    <x v="1"/>
    <n v="90407"/>
    <n v="401"/>
    <s v="FENPLAST"/>
    <x v="111"/>
    <m/>
    <d v="2025-08-25T00:00:00"/>
    <s v=""/>
    <x v="1"/>
    <s v="2501 Die broken need 401 die suresh L 25.08.2025"/>
    <m/>
    <m/>
    <s v="90407-401"/>
  </r>
  <r>
    <n v="661"/>
    <x v="1"/>
    <n v="28484"/>
    <n v="507"/>
    <s v="JANATIC INDIA PVT LTD."/>
    <x v="111"/>
    <m/>
    <d v="2025-08-25T00:00:00"/>
    <d v="2025-09-15T00:00:00"/>
    <x v="1"/>
    <s v=" Regular order,Order one backup die As per Mr. Suresh L 25.08.2025"/>
    <m/>
    <s v="Ready for approval 30.08.2025"/>
    <s v="28484-507"/>
  </r>
  <r>
    <n v="662"/>
    <x v="1"/>
    <n v="29171"/>
    <n v="504"/>
    <s v="Gulfex"/>
    <x v="111"/>
    <m/>
    <d v="2025-08-25T00:00:00"/>
    <d v="2025-09-03T00:00:00"/>
    <x v="1"/>
    <s v="Order one backup die As per Mr. Suresh L 25.08.2025"/>
    <m/>
    <s v="Ready for approval 30.08.2025"/>
    <s v="29171-504"/>
  </r>
  <r>
    <n v="663"/>
    <x v="1"/>
    <n v="5038"/>
    <n v="504"/>
    <s v="Gulfex"/>
    <x v="111"/>
    <m/>
    <d v="2025-08-25T00:00:00"/>
    <d v="2025-09-03T00:00:00"/>
    <x v="1"/>
    <s v="Order one backup die As per Mr. Suresh L 25.08.2025"/>
    <m/>
    <s v="Ready for approval 30.08.2025"/>
    <s v="05038-504"/>
  </r>
  <r>
    <n v="664"/>
    <x v="1"/>
    <n v="5411"/>
    <n v="504"/>
    <s v="KMCO"/>
    <x v="111"/>
    <m/>
    <d v="2025-08-25T00:00:00"/>
    <d v="2025-08-27T00:00:00"/>
    <x v="1"/>
    <s v="Order one backup die As per Mr. Suresh L 25.08.2025"/>
    <m/>
    <m/>
    <s v="05411-504"/>
  </r>
  <r>
    <n v="665"/>
    <x v="1"/>
    <n v="6177"/>
    <n v="503"/>
    <s v="JANATIC INDIA PVT LTD."/>
    <x v="111"/>
    <m/>
    <d v="2025-08-25T00:00:00"/>
    <d v="2025-09-03T00:00:00"/>
    <x v="1"/>
    <s v="Order one backup die As per Mr. Suresh L 25.08.2025"/>
    <m/>
    <s v="Ready for approval 30.08.2025"/>
    <s v="06177-503"/>
  </r>
  <r>
    <n v="666"/>
    <x v="1"/>
    <n v="11057"/>
    <n v="407"/>
    <s v="Gulfex"/>
    <x v="111"/>
    <m/>
    <d v="2025-08-25T00:00:00"/>
    <d v="2025-09-03T00:00:00"/>
    <x v="1"/>
    <s v="Order one backup die As per Mr. Suresh L 25.08.2025"/>
    <m/>
    <s v="Ready for approval 30.08.2025"/>
    <s v="11057-407"/>
  </r>
  <r>
    <n v="667"/>
    <x v="1"/>
    <n v="11618"/>
    <n v="402"/>
    <s v="Gulf Extrusions Co .(L.L.C)"/>
    <x v="111"/>
    <m/>
    <d v="2025-08-25T00:00:00"/>
    <d v="2025-09-03T00:00:00"/>
    <x v="1"/>
    <s v="Order one backup die As per Mr. Suresh L 25.08.2025"/>
    <m/>
    <s v="Ready for approval 30.08.2025"/>
    <s v="11618-402"/>
  </r>
  <r>
    <n v="668"/>
    <x v="1"/>
    <n v="19482"/>
    <n v="501"/>
    <s v="Gulf Extrusions Co .(L.L.C)"/>
    <x v="111"/>
    <m/>
    <d v="2025-08-25T00:00:00"/>
    <d v="2025-09-03T00:00:00"/>
    <x v="1"/>
    <s v="Order one backup die As per Mr. Suresh L 25.08.2025"/>
    <m/>
    <m/>
    <s v="19482-501"/>
  </r>
  <r>
    <n v="669"/>
    <x v="1"/>
    <n v="5158"/>
    <n v="212"/>
    <s v="Gulf Extrusions Co .(L.L.C)"/>
    <x v="112"/>
    <m/>
    <m/>
    <d v="2025-08-29T00:00:00"/>
    <x v="1"/>
    <m/>
    <m/>
    <m/>
    <s v="05158-212"/>
  </r>
  <r>
    <n v="670"/>
    <x v="0"/>
    <n v="27604"/>
    <n v="2502"/>
    <s v="EAE ELEKTRIK ASANSOR ENDUSTRISI"/>
    <x v="112"/>
    <m/>
    <d v="2025-08-28T00:00:00"/>
    <d v="2025-08-31T00:00:00"/>
    <x v="1"/>
    <m/>
    <m/>
    <m/>
    <s v="027604-2502"/>
  </r>
  <r>
    <n v="671"/>
    <x v="0"/>
    <n v="27603"/>
    <n v="2502"/>
    <s v="EAE ELEKTRIK ASANSOR ENDUSTRISI"/>
    <x v="112"/>
    <m/>
    <d v="2025-08-28T00:00:00"/>
    <d v="2025-10-06T00:00:00"/>
    <x v="0"/>
    <m/>
    <m/>
    <m/>
    <s v="027603-2502"/>
  </r>
  <r>
    <n v="672"/>
    <x v="0"/>
    <n v="5350"/>
    <n v="3505"/>
    <s v="Aluminium Trade Centre"/>
    <x v="112"/>
    <m/>
    <d v="2025-08-28T00:00:00"/>
    <d v="2025-08-31T00:00:00"/>
    <x v="1"/>
    <m/>
    <m/>
    <m/>
    <s v="005350-3505"/>
  </r>
  <r>
    <n v="673"/>
    <x v="0"/>
    <n v="51004"/>
    <n v="2503"/>
    <s v="Automotive Precision Technology"/>
    <x v="112"/>
    <m/>
    <d v="2025-08-28T00:00:00"/>
    <d v="2025-08-31T00:00:00"/>
    <x v="1"/>
    <m/>
    <m/>
    <m/>
    <s v="051004-2503"/>
  </r>
  <r>
    <n v="674"/>
    <x v="0"/>
    <n v="51110"/>
    <n v="3507"/>
    <s v="Automotive Precision Technology"/>
    <x v="113"/>
    <m/>
    <d v="2025-08-29T00:00:00"/>
    <d v="2025-08-31T00:00:00"/>
    <x v="1"/>
    <m/>
    <m/>
    <m/>
    <s v="051110-3507"/>
  </r>
  <r>
    <n v="676"/>
    <x v="0"/>
    <n v="13010"/>
    <n v="2509"/>
    <s v="Gulf Extrusions Co .(L.L.C)"/>
    <x v="113"/>
    <m/>
    <d v="2025-08-29T00:00:00"/>
    <d v="2025-08-31T00:00:00"/>
    <x v="1"/>
    <m/>
    <m/>
    <m/>
    <s v="013010-2509"/>
  </r>
  <r>
    <n v="677"/>
    <x v="1"/>
    <n v="28239"/>
    <n v="608"/>
    <s v="Q-Railing"/>
    <x v="113"/>
    <m/>
    <d v="2025-08-29T00:00:00"/>
    <d v="2025-10-10T00:00:00"/>
    <x v="1"/>
    <s v="603 Scrap-Order one backup die As per Mr. Suresh L 28.08.2025"/>
    <m/>
    <s v="ready for approval 08.09.2025"/>
    <s v="28239-608"/>
  </r>
  <r>
    <n v="678"/>
    <x v="1"/>
    <n v="30291"/>
    <n v="602"/>
    <s v="Technical Glass &amp; Aluminium Co. LLC"/>
    <x v="113"/>
    <m/>
    <d v="2025-08-29T00:00:00"/>
    <d v="2025-10-02T00:00:00"/>
    <x v="1"/>
    <s v="Order one backup die As per Mr. Suresh L 28.08.2025"/>
    <m/>
    <s v="ready for approval 08.09.2025"/>
    <s v="30291-602"/>
  </r>
  <r>
    <n v="679"/>
    <x v="1"/>
    <n v="28112"/>
    <n v="209"/>
    <s v="Gulf Extrusions Co .(L.L.C)"/>
    <x v="113"/>
    <m/>
    <d v="2025-08-29T00:00:00"/>
    <d v="2025-10-02T00:00:00"/>
    <x v="1"/>
    <s v="206- scrap-order one backup die suresh L-28.08.2025"/>
    <m/>
    <s v="ready for approval 08.09.2025"/>
    <s v="28112-209"/>
  </r>
  <r>
    <n v="680"/>
    <x v="1"/>
    <n v="13940"/>
    <n v="623"/>
    <s v="Gulf Extrusions Co .(L.L.C)"/>
    <x v="113"/>
    <m/>
    <d v="2025-08-29T00:00:00"/>
    <d v="2025-10-02T00:00:00"/>
    <x v="1"/>
    <s v="619- scrap-order one backup die suresh L-28.08.2025"/>
    <m/>
    <s v="ready for approval 08.09.2025"/>
    <s v="13940-623"/>
  </r>
  <r>
    <n v="681"/>
    <x v="1"/>
    <n v="5273"/>
    <n v="608"/>
    <s v="Gulf Extrusions Co .(L.L.C)"/>
    <x v="113"/>
    <m/>
    <d v="2025-08-29T00:00:00"/>
    <d v="2025-10-02T00:00:00"/>
    <x v="1"/>
    <s v="606 scrap-order one backup die suresh L-28.08.2025"/>
    <m/>
    <s v="ready for approval10.09.2025"/>
    <s v="05273-608"/>
  </r>
  <r>
    <n v="682"/>
    <x v="1"/>
    <n v="13640"/>
    <n v="507"/>
    <s v="Gulf Extrusions Co .(L.L.C)"/>
    <x v="113"/>
    <m/>
    <d v="2025-08-29T00:00:00"/>
    <d v="2025-10-02T00:00:00"/>
    <x v="1"/>
    <s v="505 scrap-order one backup die suresh L-28.08.2025"/>
    <m/>
    <s v="ready for approval10.09.2025"/>
    <s v="13640-507"/>
  </r>
  <r>
    <n v="683"/>
    <x v="1"/>
    <n v="29780"/>
    <n v="525"/>
    <s v="Gulf Extrusions Co .(L.L.C)"/>
    <x v="113"/>
    <m/>
    <d v="2025-08-29T00:00:00"/>
    <d v="2025-09-03T00:00:00"/>
    <x v="1"/>
    <s v="515, 516 scrap-order one backup die suresh L-28.08.2025EKSTEK"/>
    <m/>
    <s v="Ready for approval 30.08.2025"/>
    <s v="29780-525"/>
  </r>
  <r>
    <n v="684"/>
    <x v="1"/>
    <n v="29780"/>
    <n v="526"/>
    <s v="Gulf Extrusions Co .(L.L.C)"/>
    <x v="113"/>
    <m/>
    <d v="2025-08-29T00:00:00"/>
    <d v="2025-09-17T00:00:00"/>
    <x v="1"/>
    <s v="515, 516 scrap-order one backup die suresh L-28.08.2025EKSTEK"/>
    <m/>
    <s v="Ready for approval 16.09.2025"/>
    <s v="29780-526"/>
  </r>
  <r>
    <n v="685"/>
    <x v="1"/>
    <n v="14298"/>
    <n v="512"/>
    <s v="Gulf Extrusions Co .(L.L.C)"/>
    <x v="113"/>
    <m/>
    <d v="2025-08-29T00:00:00"/>
    <s v=""/>
    <x v="0"/>
    <s v="510 scrap-order one backup die suresh L-28.08.2025"/>
    <m/>
    <m/>
    <s v="14298-512"/>
  </r>
  <r>
    <n v="686"/>
    <x v="1"/>
    <n v="12893"/>
    <n v="429"/>
    <s v="Gulf Extrusions Co .(L.L.C)"/>
    <x v="113"/>
    <m/>
    <d v="2025-08-29T00:00:00"/>
    <d v="2025-09-03T00:00:00"/>
    <x v="1"/>
    <s v="212 scrap-order one backup die suresh L-28.08.2025"/>
    <m/>
    <m/>
    <s v="12893-429"/>
  </r>
  <r>
    <n v="687"/>
    <x v="1"/>
    <n v="12987"/>
    <n v="511"/>
    <s v="Gulf Extrusions Co .(L.L.C)"/>
    <x v="113"/>
    <m/>
    <d v="2025-08-29T00:00:00"/>
    <d v="2025-11-12T00:00:00"/>
    <x v="0"/>
    <s v="509 scrap-order one backup die suresh L-28.08.2025"/>
    <m/>
    <m/>
    <s v="12987-511"/>
  </r>
  <r>
    <n v="688"/>
    <x v="1"/>
    <n v="5190"/>
    <n v="503"/>
    <s v="Gulf Extrusions Co .(L.L.C)"/>
    <x v="113"/>
    <m/>
    <d v="2025-08-29T00:00:00"/>
    <d v="2025-10-02T00:00:00"/>
    <x v="1"/>
    <s v="501 scrap-order one backup die suresh L-28.08.2025"/>
    <m/>
    <m/>
    <s v="05190-503"/>
  </r>
  <r>
    <n v="689"/>
    <x v="1"/>
    <n v="17928"/>
    <n v="539"/>
    <s v="Gulf Extrusions Co .(L.L.C)"/>
    <x v="113"/>
    <m/>
    <d v="2025-08-29T00:00:00"/>
    <d v="2025-10-02T00:00:00"/>
    <x v="1"/>
    <s v="536 scrap-order one backup die suresh L-28.08.2025"/>
    <m/>
    <s v="ready for approval 08.09.2025"/>
    <s v="17928-539"/>
  </r>
  <r>
    <n v="690"/>
    <x v="1"/>
    <n v="17928"/>
    <n v="540"/>
    <s v="Gulf Extrusions Co .(L.L.C)"/>
    <x v="113"/>
    <m/>
    <d v="2025-08-29T00:00:00"/>
    <d v="2025-11-07T00:00:00"/>
    <x v="0"/>
    <s v="536 scrap-order one backup die suresh L-28.08.2025"/>
    <m/>
    <m/>
    <s v="17928-540"/>
  </r>
  <r>
    <n v="691"/>
    <x v="1"/>
    <n v="28055"/>
    <n v="602"/>
    <s v="AL FARES INTERNATIONAL TENTS SOLE PROPRIETORSHIP LLC - FOREIGN OWNERSHIP"/>
    <x v="113"/>
    <m/>
    <d v="2025-08-29T00:00:00"/>
    <d v="2025-08-21T00:00:00"/>
    <x v="1"/>
    <s v="601 scrap-order one backup die suresh L-28.08.2025"/>
    <m/>
    <m/>
    <s v="28055-602"/>
  </r>
  <r>
    <n v="692"/>
    <x v="1"/>
    <n v="5154"/>
    <n v="207"/>
    <s v="Gulf Extrusions Co .(L.L.C)"/>
    <x v="113"/>
    <m/>
    <d v="2025-08-29T00:00:00"/>
    <d v="2025-10-02T00:00:00"/>
    <x v="1"/>
    <s v="204scrap-order one backup die suresh L-28.08.2025"/>
    <m/>
    <m/>
    <s v="05154-207"/>
  </r>
  <r>
    <n v="693"/>
    <x v="1"/>
    <n v="13978"/>
    <n v="406"/>
    <s v="Gulf Extrusions Co .(L.L.C)"/>
    <x v="113"/>
    <m/>
    <d v="2025-08-29T00:00:00"/>
    <d v="2025-10-02T00:00:00"/>
    <x v="1"/>
    <s v="404 scrap-order one backup die suresh L-28.08.2025"/>
    <m/>
    <s v="ready for approval10.09.2025"/>
    <s v="13978-406"/>
  </r>
  <r>
    <n v="694"/>
    <x v="1"/>
    <n v="15651"/>
    <n v="274"/>
    <s v="Gulf Extrusions Co .(L.L.C)"/>
    <x v="113"/>
    <m/>
    <d v="2025-08-29T00:00:00"/>
    <d v="2025-09-11T00:00:00"/>
    <x v="1"/>
    <s v="267 scrap-order one backup die suresh L-28.08.2025"/>
    <m/>
    <s v="ready for approval 08.09.2025"/>
    <s v="15651-274"/>
  </r>
  <r>
    <n v="695"/>
    <x v="1"/>
    <n v="15651"/>
    <n v="275"/>
    <s v="Gulf Extrusions Co .(L.L.C)"/>
    <x v="113"/>
    <m/>
    <d v="2025-08-29T00:00:00"/>
    <d v="2025-11-07T00:00:00"/>
    <x v="0"/>
    <s v="267 scrap-order one backup die suresh L-28.08.2025"/>
    <m/>
    <s v="ready for approval 08.09.2025"/>
    <s v="15651-275"/>
  </r>
  <r>
    <n v="696"/>
    <x v="1"/>
    <n v="29466"/>
    <n v="504"/>
    <s v="Gulf Extrusions Co .(L.L.C)"/>
    <x v="113"/>
    <m/>
    <d v="2025-08-29T00:00:00"/>
    <d v="2025-10-02T00:00:00"/>
    <x v="1"/>
    <s v="503 scrap-order one backup die suresh L-28.08.2025"/>
    <m/>
    <s v="ready for approval 08.09.2025"/>
    <s v="29466-504"/>
  </r>
  <r>
    <n v="697"/>
    <x v="1"/>
    <n v="7097"/>
    <n v="503"/>
    <s v="Powerbar Gulf L.L.C"/>
    <x v="113"/>
    <m/>
    <d v="2025-08-29T00:00:00"/>
    <s v=""/>
    <x v="0"/>
    <s v="-order one backup die suresh L-28.08.2025"/>
    <m/>
    <m/>
    <s v="07097-503"/>
  </r>
  <r>
    <n v="698"/>
    <x v="1"/>
    <n v="26326"/>
    <n v="502"/>
    <s v="Powerbar Gulf L.L.C"/>
    <x v="113"/>
    <m/>
    <d v="2025-08-29T00:00:00"/>
    <d v="2025-10-02T00:00:00"/>
    <x v="1"/>
    <s v="-order one backup die suresh L-28.08.2025"/>
    <m/>
    <s v="ready for approval 08.09.2025"/>
    <s v="26326-502"/>
  </r>
  <r>
    <n v="699"/>
    <x v="0"/>
    <n v="55049"/>
    <n v="2504"/>
    <s v="Automotive Precision Technology"/>
    <x v="114"/>
    <m/>
    <s v="03/09/0225"/>
    <d v="2025-09-06T00:00:00"/>
    <x v="1"/>
    <s v="2503 Die plate detail broken"/>
    <m/>
    <m/>
    <s v="055049-2504"/>
  </r>
  <r>
    <n v="700"/>
    <x v="0"/>
    <n v="15617"/>
    <n v="2502"/>
    <s v="GUTMANN INDUSTRIES L.L.C"/>
    <x v="114"/>
    <m/>
    <s v="03/09/0225"/>
    <d v="2025-09-06T00:00:00"/>
    <x v="1"/>
    <s v="2501 mandrel crack"/>
    <m/>
    <m/>
    <s v="015617-2502"/>
  </r>
  <r>
    <n v="701"/>
    <x v="0"/>
    <n v="29969"/>
    <n v="3504"/>
    <s v="GUTMANN INDUSTRIES L.L.C"/>
    <x v="114"/>
    <m/>
    <s v="03/09/0225"/>
    <d v="2025-09-06T00:00:00"/>
    <x v="1"/>
    <s v="3502 Die plate bearing chipp off"/>
    <m/>
    <m/>
    <s v="029969-3504"/>
  </r>
  <r>
    <n v="702"/>
    <x v="0"/>
    <n v="15808"/>
    <n v="2502"/>
    <s v="Gulf Extrusions Co .(L.L.C)"/>
    <x v="114"/>
    <m/>
    <s v="03/09/0225"/>
    <d v="2025-09-06T00:00:00"/>
    <x v="1"/>
    <m/>
    <m/>
    <m/>
    <s v="015808-2502"/>
  </r>
  <r>
    <n v="703"/>
    <x v="0"/>
    <n v="55030"/>
    <n v="2503"/>
    <s v="Automotive Precision Technology"/>
    <x v="114"/>
    <m/>
    <s v="03/09/0225"/>
    <d v="2025-09-16T00:00:00"/>
    <x v="1"/>
    <s v="2501 Bearing chip off"/>
    <m/>
    <m/>
    <s v="055030-2503"/>
  </r>
  <r>
    <n v="704"/>
    <x v="0"/>
    <n v="13237"/>
    <n v="2502"/>
    <s v="Gulf Extrusions Co .(L.L.C)"/>
    <x v="114"/>
    <m/>
    <s v="03/09/0225"/>
    <d v="2025-09-06T00:00:00"/>
    <x v="1"/>
    <s v="3501 Over weight"/>
    <m/>
    <m/>
    <s v="013237-2502"/>
  </r>
  <r>
    <n v="705"/>
    <x v="0"/>
    <n v="15106"/>
    <n v="3501"/>
    <s v="GUTMANN INDUSTRIES L.L.C"/>
    <x v="114"/>
    <m/>
    <s v="03/09/0225"/>
    <d v="2025-09-06T00:00:00"/>
    <x v="1"/>
    <s v="202 Bearing chipp off"/>
    <m/>
    <m/>
    <s v="015106-3501"/>
  </r>
  <r>
    <n v="706"/>
    <x v="0"/>
    <n v="12003"/>
    <n v="2501"/>
    <s v="Gulf Extrusions Co .(L.L.C)"/>
    <x v="114"/>
    <m/>
    <m/>
    <s v=""/>
    <x v="0"/>
    <s v="3501 Bearing chipp off"/>
    <m/>
    <m/>
    <s v="012003-2501"/>
  </r>
  <r>
    <n v="707"/>
    <x v="1"/>
    <n v="120469"/>
    <n v="404"/>
    <s v="FENPLAST"/>
    <x v="115"/>
    <m/>
    <d v="2025-09-04T00:00:00"/>
    <d v="2025-10-02T00:00:00"/>
    <x v="1"/>
    <s v="order one backup die suresh L"/>
    <m/>
    <s v="ready for approval 08.09.2025"/>
    <s v="120469-404"/>
  </r>
  <r>
    <n v="708"/>
    <x v="1"/>
    <n v="26196"/>
    <n v="502"/>
    <s v="Dormakaba Gilf Fze"/>
    <x v="115"/>
    <m/>
    <d v="2025-09-04T00:00:00"/>
    <d v="2025-10-02T00:00:00"/>
    <x v="1"/>
    <s v="order one backup die suresh L"/>
    <m/>
    <s v="ready for approval 08.09.2025"/>
    <s v="26196-502"/>
  </r>
  <r>
    <n v="709"/>
    <x v="1"/>
    <n v="26257"/>
    <n v="503"/>
    <s v="Powerbar Gulf L.L.C"/>
    <x v="115"/>
    <m/>
    <d v="2025-09-04T00:00:00"/>
    <d v="2025-10-02T00:00:00"/>
    <x v="1"/>
    <s v="order one backup die suresh L"/>
    <m/>
    <s v="ready for approval 08.09.2025"/>
    <s v="26257-503"/>
  </r>
  <r>
    <n v="710"/>
    <x v="1"/>
    <n v="29903"/>
    <n v="604"/>
    <s v="GUTMANN INDUSTRIES L.L.C"/>
    <x v="115"/>
    <m/>
    <d v="2025-09-04T00:00:00"/>
    <d v="2025-09-09T00:00:00"/>
    <x v="1"/>
    <s v="order one backup die suresh L"/>
    <m/>
    <m/>
    <s v="29903-604"/>
  </r>
  <r>
    <n v="711"/>
    <x v="1"/>
    <n v="14699"/>
    <n v="208"/>
    <s v="Gulf Extrusions Co .(L.L.C)"/>
    <x v="115"/>
    <m/>
    <d v="2025-09-04T00:00:00"/>
    <d v="2025-10-02T00:00:00"/>
    <x v="1"/>
    <s v="order one backup die suresh L"/>
    <m/>
    <s v="ready for approval 08.09.2025"/>
    <s v="14699-208"/>
  </r>
  <r>
    <n v="712"/>
    <x v="1"/>
    <n v="15617"/>
    <n v="404"/>
    <s v="GUTMANN INDUSTRIES L.L.C"/>
    <x v="115"/>
    <m/>
    <d v="2025-09-04T00:00:00"/>
    <d v="2025-10-02T00:00:00"/>
    <x v="1"/>
    <s v="order one backup die suresh L"/>
    <m/>
    <s v="ready for approval 08.09.2025"/>
    <s v="15617-404"/>
  </r>
  <r>
    <n v="713"/>
    <x v="1"/>
    <n v="29240"/>
    <n v="202"/>
    <s v="Sherwood Windows Limited"/>
    <x v="115"/>
    <m/>
    <d v="2025-09-04T00:00:00"/>
    <d v="2025-09-09T00:00:00"/>
    <x v="1"/>
    <s v="order one backup die suresh L"/>
    <m/>
    <m/>
    <s v="29240-202"/>
  </r>
  <r>
    <n v="714"/>
    <x v="1"/>
    <n v="13711"/>
    <n v="201"/>
    <s v="Gulf Extrusions Co .(L.L.C)"/>
    <x v="116"/>
    <m/>
    <d v="2025-09-08T00:00:00"/>
    <d v="2025-10-02T00:00:00"/>
    <x v="1"/>
    <s v="order 6 cavity die in press-2 Mr.suresh L on 08.09.2025"/>
    <m/>
    <m/>
    <s v="13711-201"/>
  </r>
  <r>
    <n v="715"/>
    <x v="1"/>
    <n v="13711"/>
    <n v="420"/>
    <s v="Gulf Extrusions Co .(L.L.C)"/>
    <x v="116"/>
    <m/>
    <d v="2025-09-08T00:00:00"/>
    <d v="2025-10-02T00:00:00"/>
    <x v="1"/>
    <s v="order 4 cavity die in press-4 Mr.suresh L on 08.09.2025"/>
    <m/>
    <m/>
    <s v="13711-420"/>
  </r>
  <r>
    <n v="716"/>
    <x v="1"/>
    <n v="11388"/>
    <n v="505"/>
    <s v="Gulf Extrusions Co .(L.L.C)"/>
    <x v="116"/>
    <m/>
    <d v="2025-09-08T00:00:00"/>
    <d v="2025-10-02T00:00:00"/>
    <x v="1"/>
    <s v="order 6 cavity die in press-5 Mr.suresh L on 08.09.2025"/>
    <m/>
    <m/>
    <s v="11388-505"/>
  </r>
  <r>
    <n v="717"/>
    <x v="1"/>
    <n v="29443"/>
    <n v="402"/>
    <s v="Gutmann Systems Middle East FZCO"/>
    <x v="116"/>
    <m/>
    <d v="2025-09-08T00:00:00"/>
    <d v="2025-10-02T00:00:00"/>
    <x v="1"/>
    <s v="order one backup die suresh L"/>
    <m/>
    <s v="ready for approval10.09.2025"/>
    <s v="29443-402"/>
  </r>
  <r>
    <n v="718"/>
    <x v="1"/>
    <n v="29608"/>
    <n v="602"/>
    <s v="Gulf Extrusions Co .(L.L.C)"/>
    <x v="117"/>
    <m/>
    <d v="2025-09-10T00:00:00"/>
    <d v="2025-09-11T00:00:00"/>
    <x v="1"/>
    <s v="601 Broken"/>
    <m/>
    <s v="ready for approval10.09.2025"/>
    <s v="29608-602"/>
  </r>
  <r>
    <n v="719"/>
    <x v="1"/>
    <n v="28117"/>
    <n v="435"/>
    <s v="Gulf Extrusions Co .(L.L.C)"/>
    <x v="117"/>
    <m/>
    <d v="2025-09-10T00:00:00"/>
    <d v="2025-10-02T00:00:00"/>
    <x v="1"/>
    <s v="order one backup die suresh L"/>
    <m/>
    <s v="ready for approval 20.09.2025"/>
    <s v="28117-435"/>
  </r>
  <r>
    <n v="720"/>
    <x v="1"/>
    <n v="25124"/>
    <n v="604"/>
    <s v="Gulf Extrusions Co .(L.L.C)"/>
    <x v="117"/>
    <m/>
    <d v="2025-09-10T00:00:00"/>
    <s v=""/>
    <x v="0"/>
    <s v="order one backup die suresh L"/>
    <m/>
    <m/>
    <s v="25124-604"/>
  </r>
  <r>
    <n v="721"/>
    <x v="1"/>
    <n v="5171"/>
    <n v="608"/>
    <s v="Arabian Aluminium Co. LLC - FEA Joint  Venture Pro"/>
    <x v="117"/>
    <m/>
    <d v="2025-09-10T00:00:00"/>
    <d v="2025-09-11T00:00:00"/>
    <x v="1"/>
    <s v="order one backup die suresh L"/>
    <m/>
    <s v="ready for approval10.09.2025"/>
    <s v="05171-608"/>
  </r>
  <r>
    <n v="722"/>
    <x v="1"/>
    <n v="16686"/>
    <n v="502"/>
    <s v="Gulf Extrusions Co .(L.L.C)"/>
    <x v="117"/>
    <m/>
    <d v="2025-09-10T00:00:00"/>
    <d v="2025-10-02T00:00:00"/>
    <x v="1"/>
    <s v="order one backup die suresh L"/>
    <m/>
    <s v="ready for approval10.09.2025"/>
    <s v="16686-502"/>
  </r>
  <r>
    <n v="723"/>
    <x v="1"/>
    <n v="11053"/>
    <n v="403"/>
    <s v="Cedar Aluminium Co"/>
    <x v="117"/>
    <m/>
    <d v="2025-09-10T00:00:00"/>
    <d v="2025-09-11T00:00:00"/>
    <x v="1"/>
    <s v="402-bearing chipoff order one backup die Mr. Imran"/>
    <m/>
    <s v="ready for approval10.09.2025"/>
    <s v="11053-403"/>
  </r>
  <r>
    <n v="724"/>
    <x v="0"/>
    <n v="15907"/>
    <n v="2502"/>
    <s v="Gulf Extrusions Co .(L.L.C)"/>
    <x v="117"/>
    <m/>
    <d v="2025-09-10T00:00:00"/>
    <d v="2025-10-06T00:00:00"/>
    <x v="1"/>
    <m/>
    <m/>
    <m/>
    <s v="015907-2502"/>
  </r>
  <r>
    <n v="725"/>
    <x v="0"/>
    <n v="12535"/>
    <n v="2502"/>
    <s v="Gulf Extrusions Co .(L.L.C)"/>
    <x v="117"/>
    <m/>
    <d v="2025-09-10T00:00:00"/>
    <d v="2025-09-16T00:00:00"/>
    <x v="1"/>
    <m/>
    <m/>
    <m/>
    <s v="012535-2502"/>
  </r>
  <r>
    <n v="726"/>
    <x v="0"/>
    <n v="15811"/>
    <n v="3502"/>
    <s v="Gulf Extrusions Co .(L.L.C)"/>
    <x v="117"/>
    <m/>
    <d v="2025-09-10T00:00:00"/>
    <d v="2025-09-16T00:00:00"/>
    <x v="1"/>
    <m/>
    <m/>
    <m/>
    <s v="015811-3502"/>
  </r>
  <r>
    <n v="727"/>
    <x v="0"/>
    <n v="15113"/>
    <n v="2502"/>
    <s v="Gulf Extrusions Co .(L.L.C)"/>
    <x v="117"/>
    <m/>
    <d v="2025-09-10T00:00:00"/>
    <d v="2025-10-06T00:00:00"/>
    <x v="1"/>
    <m/>
    <m/>
    <m/>
    <s v="015113-2502"/>
  </r>
  <r>
    <n v="728"/>
    <x v="0"/>
    <n v="5151"/>
    <n v="3508"/>
    <s v="Gulf Extrusions Co .(L.L.C)"/>
    <x v="117"/>
    <m/>
    <d v="2025-09-10T00:00:00"/>
    <d v="2025-09-16T00:00:00"/>
    <x v="1"/>
    <m/>
    <m/>
    <m/>
    <s v="005151-3508"/>
  </r>
  <r>
    <n v="729"/>
    <x v="0"/>
    <n v="25576"/>
    <n v="2504"/>
    <s v="Gorica Industries L.L.C."/>
    <x v="117"/>
    <m/>
    <d v="2025-09-10T00:00:00"/>
    <d v="2025-09-16T00:00:00"/>
    <x v="1"/>
    <m/>
    <m/>
    <m/>
    <s v="025576-2504"/>
  </r>
  <r>
    <n v="730"/>
    <x v="0"/>
    <n v="12991"/>
    <n v="3502"/>
    <s v="Gulf Extrusions Co .(L.L.C)"/>
    <x v="117"/>
    <m/>
    <d v="2025-09-10T00:00:00"/>
    <d v="2025-09-16T00:00:00"/>
    <x v="1"/>
    <m/>
    <m/>
    <m/>
    <s v="012991-3502"/>
  </r>
  <r>
    <n v="731"/>
    <x v="0"/>
    <n v="5058"/>
    <n v="3502"/>
    <s v="Gulf Extrusions Co .(L.L.C)"/>
    <x v="117"/>
    <m/>
    <d v="2025-09-10T00:00:00"/>
    <d v="2025-09-22T00:00:00"/>
    <x v="1"/>
    <m/>
    <m/>
    <m/>
    <s v="005058-3502"/>
  </r>
  <r>
    <n v="732"/>
    <x v="0"/>
    <n v="9504"/>
    <n v="2502"/>
    <s v="Gulf Extrusions Co .(L.L.C)"/>
    <x v="73"/>
    <m/>
    <d v="2025-09-12T00:00:00"/>
    <d v="2025-09-16T00:00:00"/>
    <x v="1"/>
    <m/>
    <m/>
    <m/>
    <s v="009504-2502"/>
  </r>
  <r>
    <n v="733"/>
    <x v="0"/>
    <n v="5345"/>
    <n v="2502"/>
    <s v="Taweelah Aluminium Extrusion Co. (TALEX) LLC"/>
    <x v="73"/>
    <m/>
    <d v="2025-09-12T00:00:00"/>
    <d v="2025-09-16T00:00:00"/>
    <x v="1"/>
    <m/>
    <m/>
    <m/>
    <s v="005345-2502"/>
  </r>
  <r>
    <n v="734"/>
    <x v="0"/>
    <n v="14857"/>
    <n v="3501"/>
    <s v="ALUMINIUM &amp; LIGHT IND. CO. ALICO LLC"/>
    <x v="73"/>
    <m/>
    <d v="2025-09-12T00:00:00"/>
    <d v="2025-09-16T00:00:00"/>
    <x v="1"/>
    <m/>
    <m/>
    <m/>
    <s v="014857-3501"/>
  </r>
  <r>
    <n v="735"/>
    <x v="0"/>
    <n v="5030"/>
    <n v="2502"/>
    <s v="Gulf Extrusions Co .(L.L.C)"/>
    <x v="73"/>
    <m/>
    <d v="2025-09-12T00:00:00"/>
    <d v="2025-09-22T00:00:00"/>
    <x v="1"/>
    <m/>
    <m/>
    <m/>
    <s v="005030-2502"/>
  </r>
  <r>
    <n v="736"/>
    <x v="0"/>
    <n v="5040"/>
    <n v="2502"/>
    <s v="Gulf Extrusions Co .(L.L.C)"/>
    <x v="73"/>
    <m/>
    <d v="2025-09-12T00:00:00"/>
    <d v="2025-09-22T00:00:00"/>
    <x v="1"/>
    <m/>
    <m/>
    <m/>
    <s v="005040-2502"/>
  </r>
  <r>
    <n v="737"/>
    <x v="0"/>
    <n v="30295"/>
    <n v="3503"/>
    <s v="Schuco Middle East Windows &amp; Facade Systems L.L.C."/>
    <x v="73"/>
    <m/>
    <d v="2025-09-12T00:00:00"/>
    <d v="2025-09-18T00:00:00"/>
    <x v="1"/>
    <m/>
    <m/>
    <m/>
    <s v="030295-3503"/>
  </r>
  <r>
    <n v="724"/>
    <x v="1"/>
    <n v="27751"/>
    <n v="203"/>
    <s v="VERTIV GULF LLC OPC"/>
    <x v="118"/>
    <m/>
    <d v="2025-09-13T00:00:00"/>
    <d v="2025-09-13T00:00:00"/>
    <x v="1"/>
    <s v="order one backup die Mr. Imran on 13.09.2025"/>
    <m/>
    <s v="ready for approval13.09.2025"/>
    <s v="27751-203"/>
  </r>
  <r>
    <n v="725"/>
    <x v="1"/>
    <n v="26325"/>
    <n v="507"/>
    <s v="Powerbar Gulf L.L.C"/>
    <x v="118"/>
    <m/>
    <d v="2025-09-13T00:00:00"/>
    <d v="2025-09-13T00:00:00"/>
    <x v="1"/>
    <s v="order one backup die Mr. Imran on 13.09.2025"/>
    <m/>
    <s v="ready for approval13.09.2025"/>
    <s v="26325-507"/>
  </r>
  <r>
    <n v="726"/>
    <x v="1"/>
    <n v="27751"/>
    <n v="204"/>
    <s v="VERTIV GULF LLC OPC"/>
    <x v="118"/>
    <m/>
    <d v="2025-09-13T00:00:00"/>
    <d v="2025-09-15T00:00:00"/>
    <x v="1"/>
    <s v="order one backup die Mr. Imran on 13.09.2025"/>
    <m/>
    <s v="ready for approval13.09.2025"/>
    <s v="27751-204"/>
  </r>
  <r>
    <n v="727"/>
    <x v="1"/>
    <n v="26325"/>
    <n v="508"/>
    <s v="Powerbar Gulf L.L.C"/>
    <x v="119"/>
    <m/>
    <d v="2025-09-15T00:00:00"/>
    <d v="2025-09-16T00:00:00"/>
    <x v="1"/>
    <s v="order one backup to PDTMC die Mr.Suresh Lon 15.09.2025"/>
    <m/>
    <s v="ready for approval15.09.2025"/>
    <s v="26325-508"/>
  </r>
  <r>
    <n v="728"/>
    <x v="1"/>
    <n v="14488"/>
    <n v="501"/>
    <s v="Gulf Extrusions Co .(L.L.C)"/>
    <x v="119"/>
    <m/>
    <d v="2025-09-15T00:00:00"/>
    <s v=""/>
    <x v="0"/>
    <s v="order one backup  die 3cav, press-5 suresh L ON 11.09.2025"/>
    <m/>
    <m/>
    <s v="14488-501"/>
  </r>
  <r>
    <n v="729"/>
    <x v="1"/>
    <n v="14956"/>
    <n v="501"/>
    <s v="Lada Aluminium Factory"/>
    <x v="119"/>
    <m/>
    <d v="2025-09-15T00:00:00"/>
    <s v=""/>
    <x v="0"/>
    <s v="order one backup  die 2cav, press-5 suresh L ON 11.09.2025"/>
    <m/>
    <m/>
    <s v="14956-501"/>
  </r>
  <r>
    <n v="730"/>
    <x v="1"/>
    <n v="29171"/>
    <n v="504"/>
    <s v="Gulf Extrusions- L.L.C - O.P.C - Abudhabi Branch"/>
    <x v="119"/>
    <m/>
    <d v="2025-09-15T00:00:00"/>
    <d v="2025-09-03T00:00:00"/>
    <x v="1"/>
    <s v="order one backup die suresh L"/>
    <m/>
    <m/>
    <s v="29171-504"/>
  </r>
  <r>
    <n v="731"/>
    <x v="1"/>
    <n v="7045"/>
    <n v="402"/>
    <s v="Hunter Douglas Middle East FZE"/>
    <x v="119"/>
    <m/>
    <d v="2025-09-15T00:00:00"/>
    <d v="2025-10-02T00:00:00"/>
    <x v="1"/>
    <s v="order one backup die suresh L-66- on 15.09.2025"/>
    <m/>
    <s v="ready for approval 20.09.2025"/>
    <s v="07045-402"/>
  </r>
  <r>
    <n v="732"/>
    <x v="1"/>
    <n v="3041"/>
    <n v="502"/>
    <s v="Gulf Extrusions Co .(L.L.C)"/>
    <x v="119"/>
    <m/>
    <d v="2025-09-15T00:00:00"/>
    <d v="2025-10-02T00:00:00"/>
    <x v="1"/>
    <s v="order one backup die suresh L-53- on 15.09.2025"/>
    <m/>
    <m/>
    <s v="03041-502"/>
  </r>
  <r>
    <n v="733"/>
    <x v="0"/>
    <n v="5037"/>
    <n v="2502"/>
    <s v="Gulf Extrusions Co .(L.L.C)"/>
    <x v="120"/>
    <m/>
    <d v="2025-09-16T00:00:00"/>
    <d v="2025-09-22T00:00:00"/>
    <x v="1"/>
    <s v="2501 Bearing chipped off"/>
    <m/>
    <m/>
    <s v="005037-2502"/>
  </r>
  <r>
    <n v="734"/>
    <x v="0"/>
    <n v="22153"/>
    <n v="2503"/>
    <s v="Gulf Extrusions Co .(L.L.C)"/>
    <x v="120"/>
    <m/>
    <d v="2025-09-16T00:00:00"/>
    <d v="2025-10-06T00:00:00"/>
    <x v="1"/>
    <s v="2502 bearing Chipp off"/>
    <m/>
    <m/>
    <s v="022153-2503"/>
  </r>
  <r>
    <n v="735"/>
    <x v="1"/>
    <n v="27912"/>
    <n v="602"/>
    <s v="KHK"/>
    <x v="121"/>
    <m/>
    <d v="2025-09-18T00:00:00"/>
    <d v="2025-09-18T00:00:00"/>
    <x v="1"/>
    <s v="order one backup die suresh L-18.09.2025"/>
    <m/>
    <m/>
    <s v="27912-602"/>
  </r>
  <r>
    <n v="736"/>
    <x v="1"/>
    <n v="28825"/>
    <n v="202"/>
    <s v="Al Saho General Trading and Construction"/>
    <x v="121"/>
    <m/>
    <d v="2025-09-18T00:00:00"/>
    <d v="2025-10-02T00:00:00"/>
    <x v="1"/>
    <s v="order one backup die suresh L-17.09.2025"/>
    <m/>
    <s v="ready for approval 20.09.2025"/>
    <s v="28825-202"/>
  </r>
  <r>
    <n v="737"/>
    <x v="1"/>
    <n v="29466"/>
    <n v="206"/>
    <s v="Gulf Extrusions Co .(L.L.C)"/>
    <x v="121"/>
    <m/>
    <d v="2025-09-18T00:00:00"/>
    <d v="2025-10-02T00:00:00"/>
    <x v="1"/>
    <s v="order one backup die suresh L-17.09.2025"/>
    <m/>
    <s v="ready for approval 20.09.2025"/>
    <s v="29466-206"/>
  </r>
  <r>
    <n v="738"/>
    <x v="1"/>
    <n v="29466"/>
    <n v="207"/>
    <s v="Gulf Extrusions Co .(L.L.C)"/>
    <x v="121"/>
    <m/>
    <d v="2025-09-18T00:00:00"/>
    <d v="2025-10-02T00:00:00"/>
    <x v="1"/>
    <s v="order one backup die suresh L-17.09.2025"/>
    <m/>
    <s v="ready for approval 20.09.2025"/>
    <s v="29466-207"/>
  </r>
  <r>
    <n v="739"/>
    <x v="1"/>
    <n v="13133"/>
    <n v="510"/>
    <s v="Gulf Extrusions Co .(L.L.C)"/>
    <x v="121"/>
    <m/>
    <d v="2025-09-18T00:00:00"/>
    <d v="2025-10-02T00:00:00"/>
    <x v="1"/>
    <s v="order one backup die suresh L-17.09.2025"/>
    <m/>
    <s v="ready for approval 20.09.2025"/>
    <s v="13133-510"/>
  </r>
  <r>
    <n v="740"/>
    <x v="1"/>
    <n v="90425"/>
    <n v="503"/>
    <s v="FENPLAST"/>
    <x v="121"/>
    <m/>
    <d v="2025-09-18T00:00:00"/>
    <s v=""/>
    <x v="0"/>
    <s v="order one backup die suresh L-17.09.2025"/>
    <m/>
    <s v="ready for approval 20.09.2025"/>
    <s v="90425-503"/>
  </r>
  <r>
    <n v="741"/>
    <x v="1"/>
    <n v="5204"/>
    <n v="504"/>
    <s v="Folcra Beach Industrial Co W.L.L."/>
    <x v="121"/>
    <m/>
    <d v="2025-09-18T00:00:00"/>
    <s v=""/>
    <x v="0"/>
    <s v="order one backup die suresh L-17.09.2025"/>
    <m/>
    <m/>
    <s v="05204-504"/>
  </r>
  <r>
    <n v="742"/>
    <x v="0"/>
    <n v="5333"/>
    <n v="2504"/>
    <s v="Gulf Extrusions Co .(L.L.C)"/>
    <x v="122"/>
    <m/>
    <d v="2025-09-19T00:00:00"/>
    <d v="2025-09-22T00:00:00"/>
    <x v="1"/>
    <m/>
    <m/>
    <m/>
    <s v="005333-2504"/>
  </r>
  <r>
    <n v="743"/>
    <x v="0"/>
    <n v="15860"/>
    <n v="2502"/>
    <s v="Gulf Extrusions Co .(L.L.C)"/>
    <x v="122"/>
    <m/>
    <d v="2025-09-19T00:00:00"/>
    <d v="2025-10-06T00:00:00"/>
    <x v="1"/>
    <m/>
    <m/>
    <m/>
    <s v="015860-2502"/>
  </r>
  <r>
    <n v="744"/>
    <x v="0"/>
    <n v="11321"/>
    <n v="2503"/>
    <s v="Gulf Extrusions Co .(L.L.C)"/>
    <x v="122"/>
    <m/>
    <d v="2025-09-19T00:00:00"/>
    <d v="2025-10-07T00:00:00"/>
    <x v="1"/>
    <m/>
    <m/>
    <m/>
    <s v="011321-2503"/>
  </r>
  <r>
    <n v="745"/>
    <x v="0"/>
    <n v="27048"/>
    <n v="2502"/>
    <s v="Powerbar Gulf L.L.C"/>
    <x v="122"/>
    <m/>
    <d v="2025-09-19T00:00:00"/>
    <d v="2025-10-06T00:00:00"/>
    <x v="1"/>
    <m/>
    <m/>
    <m/>
    <s v="027048-2502"/>
  </r>
  <r>
    <n v="746"/>
    <x v="0"/>
    <n v="13009"/>
    <n v="2518"/>
    <s v="Gulf Extrusions Co .(L.L.C)"/>
    <x v="122"/>
    <m/>
    <d v="2025-09-19T00:00:00"/>
    <d v="2025-10-06T00:00:00"/>
    <x v="1"/>
    <m/>
    <m/>
    <m/>
    <s v="013009-2518"/>
  </r>
  <r>
    <n v="747"/>
    <x v="1"/>
    <n v="24216"/>
    <n v="605"/>
    <s v="Gulf Extrusions Co .(L.L.C)"/>
    <x v="122"/>
    <m/>
    <d v="2025-09-19T00:00:00"/>
    <d v="2025-09-19T00:00:00"/>
    <x v="1"/>
    <s v="order one backup die suresh L"/>
    <m/>
    <m/>
    <s v="24216-605"/>
  </r>
  <r>
    <n v="748"/>
    <x v="1"/>
    <n v="24216"/>
    <n v="606"/>
    <s v="Gulf Extrusions Co .(L.L.C)"/>
    <x v="122"/>
    <m/>
    <d v="2025-09-19T00:00:00"/>
    <d v="2025-10-02T00:00:00"/>
    <x v="1"/>
    <s v="order one backup die suresh L"/>
    <m/>
    <s v="ready for approval 19.09.2025"/>
    <s v="24216-606"/>
  </r>
  <r>
    <n v="749"/>
    <x v="1"/>
    <n v="5405"/>
    <n v="602"/>
    <s v="Gulf Extrusions Co .(L.L.C)"/>
    <x v="122"/>
    <m/>
    <d v="2025-09-19T00:00:00"/>
    <d v="2025-10-02T00:00:00"/>
    <x v="1"/>
    <s v="order one backup die suresh L"/>
    <m/>
    <s v="ready for approval20.09.2025"/>
    <s v="05405-602"/>
  </r>
  <r>
    <n v="750"/>
    <x v="1"/>
    <n v="28115"/>
    <n v="602"/>
    <s v="Al Kharusi International L.L.C"/>
    <x v="122"/>
    <m/>
    <d v="2025-09-19T00:00:00"/>
    <d v="2025-09-22T00:00:00"/>
    <x v="1"/>
    <s v="order one backup die suresh L"/>
    <m/>
    <s v="ready for approval20.09.2025"/>
    <s v="28115-602"/>
  </r>
  <r>
    <n v="751"/>
    <x v="1"/>
    <n v="28238"/>
    <n v="606"/>
    <s v="Q-railing Europe GmbH &amp; Co. KG"/>
    <x v="122"/>
    <m/>
    <d v="2025-09-19T00:00:00"/>
    <d v="2025-10-10T00:00:00"/>
    <x v="1"/>
    <s v="order one backup die suresh L"/>
    <m/>
    <s v="ready for approval20.09.2025"/>
    <s v="28238-606"/>
  </r>
  <r>
    <n v="752"/>
    <x v="0"/>
    <n v="120507"/>
    <n v="2503"/>
    <s v="Alumil Systems India Pvt Ltd."/>
    <x v="123"/>
    <m/>
    <m/>
    <s v=""/>
    <x v="0"/>
    <m/>
    <m/>
    <m/>
    <s v="120507-2503"/>
  </r>
  <r>
    <n v="753"/>
    <x v="0"/>
    <n v="24216"/>
    <n v="3505"/>
    <s v="Gulf Extrusions Co .(L.L.C)"/>
    <x v="123"/>
    <m/>
    <m/>
    <d v="2025-10-06T00:00:00"/>
    <x v="1"/>
    <m/>
    <m/>
    <m/>
    <s v="024216-3505"/>
  </r>
  <r>
    <n v="754"/>
    <x v="0"/>
    <n v="14858"/>
    <n v="3504"/>
    <s v="Aluminium And Light Industries Co. (Alico) Ltd"/>
    <x v="123"/>
    <m/>
    <m/>
    <d v="2025-09-24T00:00:00"/>
    <x v="1"/>
    <m/>
    <m/>
    <m/>
    <s v="014858-3504"/>
  </r>
  <r>
    <n v="755"/>
    <x v="0"/>
    <n v="27557"/>
    <n v="2502"/>
    <s v="Scaffco FZCO"/>
    <x v="123"/>
    <m/>
    <m/>
    <d v="2025-09-24T00:00:00"/>
    <x v="1"/>
    <m/>
    <m/>
    <m/>
    <s v="027557-2502"/>
  </r>
  <r>
    <n v="756"/>
    <x v="0"/>
    <n v="5151"/>
    <n v="2507"/>
    <s v="Gulf Extrusions Co .(L.L.C)"/>
    <x v="123"/>
    <m/>
    <m/>
    <d v="2025-09-24T00:00:00"/>
    <x v="1"/>
    <m/>
    <m/>
    <m/>
    <s v="005151-2507"/>
  </r>
  <r>
    <n v="757"/>
    <x v="0"/>
    <n v="14806"/>
    <n v="3503"/>
    <s v="GUTMANN INDUSTRIES L.L.C"/>
    <x v="123"/>
    <m/>
    <m/>
    <d v="2025-10-06T00:00:00"/>
    <x v="1"/>
    <m/>
    <m/>
    <m/>
    <s v="014806-3503"/>
  </r>
  <r>
    <n v="758"/>
    <x v="0"/>
    <n v="13036"/>
    <n v="2504"/>
    <s v="Gulf Extrusions Co .(L.L.C)"/>
    <x v="123"/>
    <m/>
    <m/>
    <d v="2025-10-06T00:00:00"/>
    <x v="1"/>
    <m/>
    <m/>
    <m/>
    <s v="013036-2504"/>
  </r>
  <r>
    <n v="759"/>
    <x v="1"/>
    <n v="9047"/>
    <n v="601"/>
    <s v="Gulf Extrusions Co .(L.L.C)"/>
    <x v="123"/>
    <m/>
    <m/>
    <d v="2025-09-24T00:00:00"/>
    <x v="1"/>
    <s v="order one backup die suresh L"/>
    <m/>
    <m/>
    <s v="09047-601"/>
  </r>
  <r>
    <n v="760"/>
    <x v="1"/>
    <n v="2058"/>
    <n v="502"/>
    <s v="Gulf Extrusions Co .(L.L.C)"/>
    <x v="124"/>
    <m/>
    <m/>
    <s v=""/>
    <x v="0"/>
    <m/>
    <m/>
    <m/>
    <s v="02058-502"/>
  </r>
  <r>
    <n v="761"/>
    <x v="0"/>
    <n v="14855"/>
    <n v="3505"/>
    <s v="ALUMINIUM &amp; LIGHT IND. CO. ALICO LLC"/>
    <x v="124"/>
    <m/>
    <m/>
    <d v="2025-09-24T00:00:00"/>
    <x v="1"/>
    <m/>
    <m/>
    <m/>
    <s v="014855-3505"/>
  </r>
  <r>
    <n v="762"/>
    <x v="0"/>
    <n v="14854"/>
    <n v="3502"/>
    <s v="Schuco Middle East Windows &amp; Facade Systems L.L.C."/>
    <x v="124"/>
    <m/>
    <m/>
    <d v="2025-09-24T00:00:00"/>
    <x v="1"/>
    <m/>
    <m/>
    <m/>
    <s v="014854-3502"/>
  </r>
  <r>
    <n v="763"/>
    <x v="0"/>
    <n v="13036"/>
    <n v="2504"/>
    <s v="Gulf Extrusions Co .(L.L.C)"/>
    <x v="124"/>
    <m/>
    <m/>
    <d v="2025-10-06T00:00:00"/>
    <x v="1"/>
    <m/>
    <m/>
    <m/>
    <s v="013036-2504"/>
  </r>
  <r>
    <n v="764"/>
    <x v="0"/>
    <n v="12164"/>
    <n v="2503"/>
    <s v="Gulf Extrusions Co .(L.L.C)"/>
    <x v="124"/>
    <m/>
    <m/>
    <d v="2025-10-06T00:00:00"/>
    <x v="1"/>
    <m/>
    <m/>
    <m/>
    <s v="012164-2503"/>
  </r>
  <r>
    <n v="765"/>
    <x v="1"/>
    <n v="29663"/>
    <n v="210"/>
    <s v="Gulf Extrusions Co .(L.L.C)"/>
    <x v="125"/>
    <m/>
    <m/>
    <d v="2025-10-10T00:00:00"/>
    <x v="1"/>
    <m/>
    <m/>
    <m/>
    <s v="29663-210"/>
  </r>
  <r>
    <n v="766"/>
    <x v="1"/>
    <n v="26204"/>
    <n v="604"/>
    <s v="Powerbar Gulf L.L.C"/>
    <x v="125"/>
    <m/>
    <m/>
    <d v="2025-09-24T00:00:00"/>
    <x v="1"/>
    <m/>
    <m/>
    <m/>
    <s v="26204-604"/>
  </r>
  <r>
    <n v="767"/>
    <x v="0"/>
    <n v="5067"/>
    <n v="2503"/>
    <s v="Gulf Extrusions Co .(L.L.C)"/>
    <x v="126"/>
    <m/>
    <m/>
    <s v=""/>
    <x v="0"/>
    <s v="Exiting die Extruded 62 Mt"/>
    <m/>
    <m/>
    <s v="005067-2503"/>
  </r>
  <r>
    <n v="768"/>
    <x v="0"/>
    <n v="120506"/>
    <n v="2502"/>
    <s v="Alumil Systems India Pvt Ltd."/>
    <x v="126"/>
    <d v="2025-10-06T00:00:00"/>
    <m/>
    <s v=""/>
    <x v="0"/>
    <s v="Critical profile, Existing die 2501 has Extruded 45 Mt "/>
    <m/>
    <m/>
    <s v="120506-2502"/>
  </r>
  <r>
    <n v="770"/>
    <x v="1"/>
    <n v="27720"/>
    <n v="501"/>
    <s v="EAE ELEKTRIK ASANSOR ENDUSTRISI"/>
    <x v="127"/>
    <m/>
    <m/>
    <d v="2025-09-24T00:00:00"/>
    <x v="1"/>
    <m/>
    <m/>
    <m/>
    <s v="27720-501"/>
  </r>
  <r>
    <n v="771"/>
    <x v="0"/>
    <n v="27556"/>
    <n v="3501"/>
    <s v="Scaffco FZCO"/>
    <x v="128"/>
    <d v="2025-10-06T00:00:00"/>
    <m/>
    <s v=""/>
    <x v="0"/>
    <s v="Exiting die Extruded 135 tons , Pending Order 32 tons"/>
    <m/>
    <m/>
    <s v="027556-3501"/>
  </r>
  <r>
    <n v="772"/>
    <x v="1"/>
    <n v="5004"/>
    <n v="206"/>
    <s v="Gulf Extrusions Co .(L.L.C)"/>
    <x v="128"/>
    <m/>
    <m/>
    <s v=""/>
    <x v="0"/>
    <m/>
    <m/>
    <m/>
    <s v="05004-206"/>
  </r>
  <r>
    <n v="773"/>
    <x v="1"/>
    <n v="5060"/>
    <n v="501"/>
    <s v="Gulf Co  For Conts Gen Ent."/>
    <x v="128"/>
    <m/>
    <m/>
    <d v="2025-11-13T00:00:00"/>
    <x v="0"/>
    <m/>
    <m/>
    <m/>
    <s v="05060-501"/>
  </r>
  <r>
    <n v="775"/>
    <x v="1"/>
    <n v="13979"/>
    <n v="514"/>
    <s v="Gulf Extrusions Co .(L.L.C)"/>
    <x v="128"/>
    <m/>
    <m/>
    <s v=""/>
    <x v="0"/>
    <m/>
    <m/>
    <m/>
    <s v="13979-514"/>
  </r>
  <r>
    <n v="776"/>
    <x v="1"/>
    <n v="15927"/>
    <n v="410"/>
    <s v="Gulf Extrusions Co .(L.L.C)"/>
    <x v="128"/>
    <m/>
    <m/>
    <s v=""/>
    <x v="0"/>
    <m/>
    <m/>
    <m/>
    <s v="15927-410"/>
  </r>
  <r>
    <n v="777"/>
    <x v="1"/>
    <n v="29504"/>
    <n v="504"/>
    <s v="Al Saho General Trading and Construction"/>
    <x v="128"/>
    <m/>
    <m/>
    <d v="2025-11-07T00:00:00"/>
    <x v="0"/>
    <m/>
    <m/>
    <m/>
    <s v="29504-504"/>
  </r>
  <r>
    <n v="778"/>
    <x v="1"/>
    <n v="29826"/>
    <n v="210"/>
    <s v="Schuco Middle East Windows &amp; Facade Systems L.L.C."/>
    <x v="128"/>
    <m/>
    <m/>
    <d v="2025-10-10T00:00:00"/>
    <x v="0"/>
    <m/>
    <m/>
    <m/>
    <s v="29826-210"/>
  </r>
  <r>
    <n v="779"/>
    <x v="1"/>
    <n v="29826"/>
    <n v="211"/>
    <s v="Schuco Middle East Windows &amp; Facade Systems L.L.C."/>
    <x v="128"/>
    <m/>
    <m/>
    <d v="2025-10-25T00:00:00"/>
    <x v="0"/>
    <m/>
    <m/>
    <m/>
    <s v="29826-211"/>
  </r>
  <r>
    <n v="780"/>
    <x v="1"/>
    <n v="29466"/>
    <n v="504"/>
    <s v="Gulf Extrusions Co .(L.L.C)"/>
    <x v="128"/>
    <m/>
    <m/>
    <d v="2025-10-02T00:00:00"/>
    <x v="1"/>
    <m/>
    <m/>
    <m/>
    <s v="29466-504"/>
  </r>
  <r>
    <n v="781"/>
    <x v="1"/>
    <n v="5273"/>
    <n v="608"/>
    <s v="Gulf Extrusions Co .(L.L.C)"/>
    <x v="128"/>
    <m/>
    <m/>
    <d v="2025-10-02T00:00:00"/>
    <x v="1"/>
    <m/>
    <m/>
    <m/>
    <s v="05273-608"/>
  </r>
  <r>
    <n v="782"/>
    <x v="1"/>
    <n v="15698"/>
    <n v="604"/>
    <s v="Gutmann Systems Middle East FZCO"/>
    <x v="128"/>
    <m/>
    <m/>
    <d v="2025-10-25T00:00:00"/>
    <x v="0"/>
    <m/>
    <m/>
    <m/>
    <s v="15698-604"/>
  </r>
  <r>
    <n v="783"/>
    <x v="1"/>
    <n v="5123"/>
    <n v="520"/>
    <s v="Gulf Extrusions Co .(L.L.C)"/>
    <x v="128"/>
    <m/>
    <m/>
    <s v=""/>
    <x v="0"/>
    <m/>
    <m/>
    <m/>
    <s v="05123-520"/>
  </r>
  <r>
    <n v="784"/>
    <x v="1"/>
    <n v="29268"/>
    <n v="503"/>
    <s v="Al Saho General Trading and Construction"/>
    <x v="128"/>
    <m/>
    <m/>
    <s v=""/>
    <x v="0"/>
    <m/>
    <m/>
    <m/>
    <s v="29268-503"/>
  </r>
  <r>
    <n v="785"/>
    <x v="1"/>
    <n v="19782"/>
    <n v="406"/>
    <s v="Comhan Holland B.V."/>
    <x v="128"/>
    <m/>
    <m/>
    <d v="2025-10-10T00:00:00"/>
    <x v="1"/>
    <m/>
    <m/>
    <m/>
    <s v="19782-406"/>
  </r>
  <r>
    <n v="786"/>
    <x v="1"/>
    <n v="90330"/>
    <n v="502"/>
    <s v="WINDOWS LAJEUNESSE"/>
    <x v="128"/>
    <m/>
    <m/>
    <s v=""/>
    <x v="0"/>
    <m/>
    <m/>
    <m/>
    <s v="90330-502"/>
  </r>
  <r>
    <n v="787"/>
    <x v="1"/>
    <n v="13938"/>
    <n v="223"/>
    <s v="Gulf Extrusions Co .(L.L.C)"/>
    <x v="128"/>
    <m/>
    <m/>
    <d v="2025-10-15T00:00:00"/>
    <x v="0"/>
    <m/>
    <m/>
    <m/>
    <s v="13938-223"/>
  </r>
  <r>
    <n v="788"/>
    <x v="1"/>
    <n v="14855"/>
    <n v="208"/>
    <s v="ALUMINIUM &amp; LIGHT IND. CO. ALICO LLC"/>
    <x v="128"/>
    <m/>
    <m/>
    <d v="2025-10-31T00:00:00"/>
    <x v="0"/>
    <m/>
    <m/>
    <m/>
    <s v="14855-208"/>
  </r>
  <r>
    <n v="789"/>
    <x v="1"/>
    <n v="15803"/>
    <n v="209"/>
    <s v="Gulf Extrusions Co .(L.L.C)"/>
    <x v="128"/>
    <m/>
    <m/>
    <s v=""/>
    <x v="0"/>
    <m/>
    <m/>
    <m/>
    <s v="15803-209"/>
  </r>
  <r>
    <n v="790"/>
    <x v="1"/>
    <n v="13794"/>
    <n v="282"/>
    <s v="Gulf Extrusions Co .(L.L.C)"/>
    <x v="128"/>
    <m/>
    <m/>
    <d v="2025-10-25T00:00:00"/>
    <x v="0"/>
    <m/>
    <m/>
    <m/>
    <s v="13794-282"/>
  </r>
  <r>
    <n v="791"/>
    <x v="1"/>
    <n v="29897"/>
    <n v="506"/>
    <s v="GUTMANN INDUSTRIES L.L.C"/>
    <x v="128"/>
    <m/>
    <m/>
    <d v="2025-10-10T00:00:00"/>
    <x v="0"/>
    <m/>
    <m/>
    <m/>
    <s v="29897-506"/>
  </r>
  <r>
    <n v="792"/>
    <x v="1"/>
    <n v="29435"/>
    <n v="403"/>
    <s v="Gutmann Systems Middle East FZCO"/>
    <x v="128"/>
    <m/>
    <m/>
    <s v=""/>
    <x v="0"/>
    <m/>
    <m/>
    <m/>
    <s v="29435-403"/>
  </r>
  <r>
    <n v="793"/>
    <x v="1"/>
    <n v="13126"/>
    <n v="247"/>
    <s v="Gulf Extrusions Co .(L.L.C)"/>
    <x v="128"/>
    <m/>
    <m/>
    <s v=""/>
    <x v="0"/>
    <m/>
    <m/>
    <m/>
    <s v="13126-247"/>
  </r>
  <r>
    <n v="794"/>
    <x v="1"/>
    <n v="19479"/>
    <n v="516"/>
    <s v="Gulf Extrusions Co .(L.L.C)"/>
    <x v="128"/>
    <m/>
    <m/>
    <s v=""/>
    <x v="0"/>
    <m/>
    <m/>
    <m/>
    <s v="19479-516"/>
  </r>
  <r>
    <n v="795"/>
    <x v="1"/>
    <n v="6162"/>
    <n v="605"/>
    <s v="AL FARES INTERNATIONAL TENTS SOLE PROPRIETORSHIP LLC - FOREIGN OWNERSHIP"/>
    <x v="128"/>
    <m/>
    <m/>
    <s v=""/>
    <x v="0"/>
    <m/>
    <m/>
    <m/>
    <s v="06162-605"/>
  </r>
  <r>
    <n v="796"/>
    <x v="1"/>
    <n v="12745"/>
    <n v="407"/>
    <s v="Gulf Extrusions Co .(L.L.C)"/>
    <x v="128"/>
    <m/>
    <m/>
    <s v=""/>
    <x v="0"/>
    <m/>
    <m/>
    <m/>
    <s v="12745-407"/>
  </r>
  <r>
    <n v="797"/>
    <x v="1"/>
    <n v="11598"/>
    <n v="422"/>
    <s v="Gulf Extrusions Co .(L.L.C)"/>
    <x v="128"/>
    <m/>
    <m/>
    <s v=""/>
    <x v="0"/>
    <m/>
    <m/>
    <m/>
    <s v="11598-422"/>
  </r>
  <r>
    <n v="798"/>
    <x v="1"/>
    <n v="28117"/>
    <n v="436"/>
    <s v="Gulf Extrusions Co .(L.L.C)"/>
    <x v="128"/>
    <m/>
    <m/>
    <d v="2025-10-11T00:00:00"/>
    <x v="1"/>
    <m/>
    <m/>
    <m/>
    <s v="28117-436"/>
  </r>
  <r>
    <n v="799"/>
    <x v="1"/>
    <n v="28117"/>
    <n v="505"/>
    <s v="Gulf Extrusions Co .(L.L.C)"/>
    <x v="128"/>
    <m/>
    <m/>
    <d v="2025-10-10T00:00:00"/>
    <x v="1"/>
    <m/>
    <m/>
    <m/>
    <s v="28117-505"/>
  </r>
  <r>
    <n v="800"/>
    <x v="1"/>
    <n v="14716"/>
    <n v="231"/>
    <s v="GUTMANN INDUSTRIES L.L.C"/>
    <x v="128"/>
    <m/>
    <m/>
    <s v=""/>
    <x v="0"/>
    <m/>
    <m/>
    <m/>
    <s v="14716-231"/>
  </r>
  <r>
    <n v="801"/>
    <x v="1"/>
    <n v="5018"/>
    <n v="405"/>
    <s v="Gulf Extrusions Co .(L.L.C)"/>
    <x v="128"/>
    <m/>
    <m/>
    <s v=""/>
    <x v="0"/>
    <m/>
    <m/>
    <m/>
    <s v="05018-405"/>
  </r>
  <r>
    <n v="802"/>
    <x v="1"/>
    <n v="15839"/>
    <n v="211"/>
    <s v="Norgren GmbH"/>
    <x v="128"/>
    <m/>
    <m/>
    <s v=""/>
    <x v="0"/>
    <m/>
    <m/>
    <m/>
    <s v="15839-211"/>
  </r>
  <r>
    <n v="803"/>
    <x v="1"/>
    <n v="14973"/>
    <n v="223"/>
    <s v="Gutmann Systems Middle East FZCO"/>
    <x v="128"/>
    <m/>
    <m/>
    <s v=""/>
    <x v="0"/>
    <m/>
    <m/>
    <m/>
    <s v="14973-223"/>
  </r>
  <r>
    <n v="804"/>
    <x v="1"/>
    <n v="21008"/>
    <n v="404"/>
    <s v="Al Andalus Trading Co"/>
    <x v="128"/>
    <m/>
    <m/>
    <s v=""/>
    <x v="0"/>
    <m/>
    <m/>
    <m/>
    <s v="21008-404"/>
  </r>
  <r>
    <n v="805"/>
    <x v="1"/>
    <n v="16056"/>
    <n v="206"/>
    <s v="Schuco Middle East Windows &amp; Facade Systems L.L.C."/>
    <x v="128"/>
    <m/>
    <m/>
    <s v=""/>
    <x v="0"/>
    <m/>
    <m/>
    <m/>
    <s v="16056-206"/>
  </r>
  <r>
    <n v="806"/>
    <x v="1"/>
    <n v="13013"/>
    <n v="209"/>
    <s v="Gulf Extrusions Co .(L.L.C)"/>
    <x v="128"/>
    <m/>
    <m/>
    <d v="2025-10-25T00:00:00"/>
    <x v="0"/>
    <m/>
    <m/>
    <m/>
    <s v="13013-209"/>
  </r>
  <r>
    <n v="807"/>
    <x v="1"/>
    <n v="13013"/>
    <n v="519"/>
    <s v="Gulf Extrusions Co .(L.L.C)"/>
    <x v="128"/>
    <m/>
    <m/>
    <s v=""/>
    <x v="0"/>
    <m/>
    <m/>
    <m/>
    <s v="13013-519"/>
  </r>
  <r>
    <n v="808"/>
    <x v="1"/>
    <n v="28911"/>
    <n v="203"/>
    <s v="Al Saho General Trading and Construction"/>
    <x v="128"/>
    <m/>
    <m/>
    <s v=""/>
    <x v="0"/>
    <m/>
    <m/>
    <m/>
    <s v="28911-203"/>
  </r>
  <r>
    <n v="809"/>
    <x v="1"/>
    <n v="5085"/>
    <n v="208"/>
    <s v="Gulf Extrusions Co .(L.L.C)"/>
    <x v="128"/>
    <m/>
    <m/>
    <s v=""/>
    <x v="0"/>
    <m/>
    <m/>
    <m/>
    <s v="05085-208"/>
  </r>
  <r>
    <n v="810"/>
    <x v="1"/>
    <n v="15807"/>
    <n v="204"/>
    <s v="Gulf Extrusions Co .(L.L.C)"/>
    <x v="128"/>
    <m/>
    <m/>
    <s v=""/>
    <x v="0"/>
    <m/>
    <m/>
    <m/>
    <s v="15807-204"/>
  </r>
  <r>
    <n v="811"/>
    <x v="1"/>
    <n v="16050"/>
    <n v="213"/>
    <s v="Schuco Middle East Windows &amp; Facade Systems L.L.C."/>
    <x v="128"/>
    <m/>
    <m/>
    <s v=""/>
    <x v="0"/>
    <m/>
    <m/>
    <m/>
    <s v="16050-213"/>
  </r>
  <r>
    <n v="812"/>
    <x v="1"/>
    <n v="12042"/>
    <n v="214"/>
    <s v="Gulf Extrusions Co .(L.L.C)"/>
    <x v="128"/>
    <m/>
    <m/>
    <s v=""/>
    <x v="0"/>
    <m/>
    <m/>
    <m/>
    <s v="12042-214"/>
  </r>
  <r>
    <n v="813"/>
    <x v="1"/>
    <n v="11598"/>
    <n v="438"/>
    <s v="Gulf Extrusions Co .(L.L.C)"/>
    <x v="128"/>
    <m/>
    <m/>
    <s v=""/>
    <x v="0"/>
    <m/>
    <m/>
    <m/>
    <s v="11598-438"/>
  </r>
  <r>
    <n v="814"/>
    <x v="1"/>
    <n v="5190"/>
    <n v="201"/>
    <s v="Gulf Extrusions Co .(L.L.C)"/>
    <x v="128"/>
    <m/>
    <m/>
    <s v=""/>
    <x v="0"/>
    <m/>
    <m/>
    <m/>
    <s v="05190-201"/>
  </r>
  <r>
    <n v="815"/>
    <x v="1"/>
    <n v="29663"/>
    <n v="210"/>
    <s v="Gulf Extrusions Co .(L.L.C)"/>
    <x v="128"/>
    <m/>
    <m/>
    <d v="2025-10-10T00:00:00"/>
    <x v="1"/>
    <m/>
    <m/>
    <m/>
    <s v="29663-210"/>
  </r>
  <r>
    <n v="816"/>
    <x v="1"/>
    <n v="3053"/>
    <n v="402"/>
    <s v="Gulf Extrusions Co .(L.L.C)"/>
    <x v="128"/>
    <m/>
    <m/>
    <s v=""/>
    <x v="0"/>
    <m/>
    <m/>
    <m/>
    <s v="03053-402"/>
  </r>
  <r>
    <n v="817"/>
    <x v="1"/>
    <n v="12725"/>
    <n v="503"/>
    <s v="Gulf Extrusions Co .(L.L.C)"/>
    <x v="128"/>
    <m/>
    <m/>
    <s v=""/>
    <x v="0"/>
    <m/>
    <m/>
    <m/>
    <s v="12725-503"/>
  </r>
  <r>
    <n v="819"/>
    <x v="1"/>
    <n v="13163"/>
    <n v="232"/>
    <s v="Gulf Extrusions Co .(L.L.C)"/>
    <x v="128"/>
    <m/>
    <m/>
    <s v=""/>
    <x v="0"/>
    <m/>
    <m/>
    <m/>
    <s v="13163-232"/>
  </r>
  <r>
    <n v="820"/>
    <x v="1"/>
    <n v="13794"/>
    <n v="624"/>
    <s v="Gulf Extrusions Co .(L.L.C)"/>
    <x v="129"/>
    <m/>
    <m/>
    <d v="2025-10-25T00:00:00"/>
    <x v="0"/>
    <m/>
    <m/>
    <m/>
    <s v="13794-624"/>
  </r>
  <r>
    <n v="821"/>
    <x v="1"/>
    <n v="5225"/>
    <n v="608"/>
    <s v="Gulf Extrusions Co .(L.L.C)"/>
    <x v="129"/>
    <m/>
    <m/>
    <d v="2025-10-02T00:00:00"/>
    <x v="1"/>
    <m/>
    <m/>
    <m/>
    <s v="05225-608"/>
  </r>
  <r>
    <n v="822"/>
    <x v="1"/>
    <n v="6176"/>
    <n v="404"/>
    <s v="JANATIC INDIA PVT LTD."/>
    <x v="129"/>
    <m/>
    <m/>
    <s v=""/>
    <x v="0"/>
    <m/>
    <m/>
    <m/>
    <s v="06176-404"/>
  </r>
  <r>
    <n v="823"/>
    <x v="0"/>
    <n v="120528"/>
    <n v="2509"/>
    <s v="S.K.M AIR CONDITIONING LLC"/>
    <x v="130"/>
    <d v="2025-10-06T00:00:00"/>
    <m/>
    <s v=""/>
    <x v="0"/>
    <m/>
    <m/>
    <m/>
    <s v="120508-2509"/>
  </r>
  <r>
    <n v="824"/>
    <x v="0"/>
    <n v="7040"/>
    <n v="3501"/>
    <s v="Gulf Extrusions Co .(L.L.C)"/>
    <x v="131"/>
    <d v="2025-10-06T00:00:00"/>
    <m/>
    <d v="2025-10-09T00:00:00"/>
    <x v="1"/>
    <m/>
    <m/>
    <m/>
    <s v="007040-3501"/>
  </r>
  <r>
    <n v="825"/>
    <x v="0"/>
    <n v="13640"/>
    <n v="2502"/>
    <s v="Gulf Extrusions Co .(L.L.C)"/>
    <x v="131"/>
    <d v="2025-10-06T00:00:00"/>
    <m/>
    <d v="2025-10-15T00:00:00"/>
    <x v="0"/>
    <m/>
    <m/>
    <m/>
    <s v="013640-2502"/>
  </r>
  <r>
    <n v="826"/>
    <x v="0"/>
    <n v="5329"/>
    <n v="3503"/>
    <s v="Taweelah Aluminium Extrusion Co. (TALEX) LLC"/>
    <x v="131"/>
    <d v="2025-10-06T00:00:00"/>
    <m/>
    <d v="2025-10-15T00:00:00"/>
    <x v="0"/>
    <m/>
    <m/>
    <m/>
    <s v="005329-3503"/>
  </r>
  <r>
    <n v="827"/>
    <x v="0"/>
    <n v="30110"/>
    <n v="2501"/>
    <s v="GEZE GULF (L.L.C)"/>
    <x v="131"/>
    <d v="2025-10-06T00:00:00"/>
    <m/>
    <d v="2025-11-04T00:00:00"/>
    <x v="0"/>
    <m/>
    <m/>
    <m/>
    <s v="030110-2501"/>
  </r>
  <r>
    <n v="828"/>
    <x v="0"/>
    <n v="11443"/>
    <n v="2504"/>
    <s v="Gulf Extrusions Co .(L.L.C)"/>
    <x v="131"/>
    <m/>
    <m/>
    <d v="2025-10-15T00:00:00"/>
    <x v="0"/>
    <m/>
    <m/>
    <m/>
    <s v="011443-2504"/>
  </r>
  <r>
    <n v="829"/>
    <x v="0"/>
    <n v="30287"/>
    <n v="3503"/>
    <s v="Schuco Middle East Windows &amp; Facade Systems L.L.C."/>
    <x v="131"/>
    <m/>
    <m/>
    <d v="2025-10-07T00:00:00"/>
    <x v="1"/>
    <m/>
    <m/>
    <m/>
    <s v="030287-3503"/>
  </r>
  <r>
    <n v="831"/>
    <x v="1"/>
    <n v="9723"/>
    <n v="401"/>
    <s v="Al Ghurair Construction-Aluminium L.L.C"/>
    <x v="131"/>
    <m/>
    <m/>
    <d v="2025-11-07T00:00:00"/>
    <x v="0"/>
    <m/>
    <m/>
    <m/>
    <s v="09723-401"/>
  </r>
  <r>
    <n v="835"/>
    <x v="1"/>
    <n v="5188"/>
    <n v="203"/>
    <s v="Gulf Extrusions Co .(L.L.C)"/>
    <x v="131"/>
    <m/>
    <m/>
    <d v="2025-10-10T00:00:00"/>
    <x v="1"/>
    <m/>
    <m/>
    <m/>
    <s v="05188-203"/>
  </r>
  <r>
    <n v="836"/>
    <x v="1"/>
    <n v="19887"/>
    <n v="603"/>
    <s v="ALFARES INTERNATIONAL TENTS AND CONSTRUCTION METAL L.L.C"/>
    <x v="132"/>
    <m/>
    <m/>
    <s v=""/>
    <x v="0"/>
    <s v="Backup die ordering by Corrector"/>
    <m/>
    <m/>
    <s v="19887-603"/>
  </r>
  <r>
    <n v="839"/>
    <x v="1"/>
    <n v="29812"/>
    <n v="602"/>
    <s v="Al DAR INT TENTS IND. LLC"/>
    <x v="132"/>
    <m/>
    <m/>
    <d v="2025-10-15T00:00:00"/>
    <x v="0"/>
    <s v="Backup die ordering by Corrector"/>
    <m/>
    <m/>
    <s v="29812-602"/>
  </r>
  <r>
    <n v="840"/>
    <x v="1"/>
    <n v="13794"/>
    <n v="412"/>
    <s v="Gulf Extrusions Co .(L.L.C)"/>
    <x v="132"/>
    <m/>
    <m/>
    <d v="2025-11-07T00:00:00"/>
    <x v="0"/>
    <s v="Backup die ordering by Corrector"/>
    <m/>
    <m/>
    <s v="13794-412"/>
  </r>
  <r>
    <n v="841"/>
    <x v="1"/>
    <n v="5116"/>
    <n v="207"/>
    <s v="Gulf Extrusions Co .(L.L.C)"/>
    <x v="132"/>
    <m/>
    <m/>
    <s v=""/>
    <x v="0"/>
    <s v="Backup die ordering by Corrector"/>
    <m/>
    <m/>
    <s v="05116-207"/>
  </r>
  <r>
    <n v="842"/>
    <x v="1"/>
    <n v="5016"/>
    <n v="408"/>
    <s v="Gulf Extrusions Co .(L.L.C)"/>
    <x v="132"/>
    <m/>
    <m/>
    <d v="2025-11-13T00:00:00"/>
    <x v="0"/>
    <s v="Backup die ordering by Corrector"/>
    <m/>
    <m/>
    <s v="05016-408"/>
  </r>
  <r>
    <n v="844"/>
    <x v="1"/>
    <n v="18109"/>
    <n v="612"/>
    <s v="Al Baddad Capital"/>
    <x v="132"/>
    <m/>
    <m/>
    <d v="2025-10-09T00:00:00"/>
    <x v="1"/>
    <s v="Ahod urgent 2 cavtie Al baddad"/>
    <m/>
    <m/>
    <s v="18109-612"/>
  </r>
  <r>
    <n v="845"/>
    <x v="0"/>
    <n v="14855"/>
    <n v="3506"/>
    <s v="ALUMINIUM &amp; LIGHT IND. CO. ALICO LLC"/>
    <x v="133"/>
    <m/>
    <m/>
    <m/>
    <x v="0"/>
    <s v="Existing die performance Not okay "/>
    <m/>
    <m/>
    <s v="014855-3506"/>
  </r>
  <r>
    <n v="846"/>
    <x v="0"/>
    <n v="14858"/>
    <n v="3505"/>
    <s v="Aluminium And Light Industries Co. (Alico) Ltd"/>
    <x v="133"/>
    <m/>
    <m/>
    <m/>
    <x v="0"/>
    <s v="Existing die performance Not okay "/>
    <m/>
    <m/>
    <s v="014858-3505"/>
  </r>
  <r>
    <n v="848"/>
    <x v="0"/>
    <n v="5054"/>
    <n v="2508"/>
    <s v="Gulf Extrusions Co .(L.L.C)"/>
    <x v="133"/>
    <m/>
    <m/>
    <m/>
    <x v="0"/>
    <s v="2505 mandrel crack ,  (Reommended Supplier PDTMC)"/>
    <m/>
    <m/>
    <s v="005054-2508"/>
  </r>
  <r>
    <n v="849"/>
    <x v="0"/>
    <n v="5158"/>
    <n v="3508"/>
    <s v="Gulf Extrusions Co .(L.L.C)"/>
    <x v="133"/>
    <m/>
    <m/>
    <m/>
    <x v="0"/>
    <s v="3505 Mandrel dished and Die scrapped "/>
    <m/>
    <m/>
    <s v="005158-3508"/>
  </r>
  <r>
    <n v="850"/>
    <x v="1"/>
    <n v="28238"/>
    <n v="607"/>
    <s v="Q-railing Europe GmbH &amp; Co. KG"/>
    <x v="133"/>
    <m/>
    <m/>
    <m/>
    <x v="0"/>
    <s v="hod - urgent"/>
    <m/>
    <m/>
    <s v="28238-607"/>
  </r>
  <r>
    <n v="851"/>
    <x v="1"/>
    <n v="28238"/>
    <n v="608"/>
    <s v="Q-railing Europe GmbH &amp; Co. KG"/>
    <x v="133"/>
    <m/>
    <m/>
    <m/>
    <x v="0"/>
    <s v="hod - urgent"/>
    <m/>
    <m/>
    <s v="28238-608"/>
  </r>
  <r>
    <n v="852"/>
    <x v="1"/>
    <n v="28239"/>
    <n v="609"/>
    <s v="Q-railing Europe GmbH &amp; Co. KG"/>
    <x v="133"/>
    <m/>
    <m/>
    <m/>
    <x v="0"/>
    <s v="hod - urgent"/>
    <m/>
    <m/>
    <s v="28239-609"/>
  </r>
  <r>
    <n v="853"/>
    <x v="1"/>
    <n v="28239"/>
    <n v="610"/>
    <s v="Q-railing Europe GmbH &amp; Co. KG"/>
    <x v="133"/>
    <m/>
    <m/>
    <m/>
    <x v="0"/>
    <s v="hod - urgent"/>
    <m/>
    <m/>
    <s v="28239-610"/>
  </r>
  <r>
    <n v="855"/>
    <x v="1"/>
    <n v="30288"/>
    <n v="602"/>
    <s v="Schuco Middle East Windows &amp; Facade Systems L.L.C."/>
    <x v="134"/>
    <m/>
    <m/>
    <m/>
    <x v="0"/>
    <s v="backup die ordering by Jay shankar. Got permission from AHOD"/>
    <m/>
    <m/>
    <s v="30288-602"/>
  </r>
  <r>
    <n v="856"/>
    <x v="1"/>
    <n v="29810"/>
    <n v="602"/>
    <s v="Al DAR INT TENTS IND. LLC"/>
    <x v="134"/>
    <m/>
    <m/>
    <m/>
    <x v="0"/>
    <s v="backup die ordering by Ervie only one die washout"/>
    <m/>
    <m/>
    <s v="29810-602"/>
  </r>
  <r>
    <n v="857"/>
    <x v="1"/>
    <n v="19329"/>
    <n v="602"/>
    <s v="Schuco Middle East Windows &amp; Facade Systems L.L.C."/>
    <x v="135"/>
    <m/>
    <m/>
    <m/>
    <x v="0"/>
    <s v="Ahod no dies"/>
    <m/>
    <m/>
    <s v="19329-602"/>
  </r>
  <r>
    <n v="858"/>
    <x v="1"/>
    <n v="27720"/>
    <n v="502"/>
    <s v="EAE ELEKTRIK ASANSOR ENDUSTRISI"/>
    <x v="135"/>
    <m/>
    <m/>
    <m/>
    <x v="0"/>
    <s v="Ahod big order"/>
    <m/>
    <m/>
    <s v="27720-502"/>
  </r>
  <r>
    <n v="860"/>
    <x v="1"/>
    <n v="29897"/>
    <n v="507"/>
    <s v="GUTMANN INDUSTRIES L.L.C"/>
    <x v="135"/>
    <m/>
    <m/>
    <m/>
    <x v="0"/>
    <s v="Ahod big order"/>
    <m/>
    <m/>
    <s v="29897-507"/>
  </r>
  <r>
    <n v="861"/>
    <x v="1"/>
    <n v="18466"/>
    <n v="419"/>
    <s v="Gulf Extrusions Co .(L.L.C)"/>
    <x v="135"/>
    <m/>
    <m/>
    <m/>
    <x v="0"/>
    <s v="backu order Sujin"/>
    <m/>
    <m/>
    <s v="18466-419"/>
  </r>
  <r>
    <n v="862"/>
    <x v="1"/>
    <n v="13938"/>
    <n v="222"/>
    <s v="Gulf Extrusions Co .(L.L.C)"/>
    <x v="135"/>
    <m/>
    <m/>
    <m/>
    <x v="0"/>
    <s v="ahod"/>
    <m/>
    <m/>
    <s v="13938-222"/>
  </r>
  <r>
    <n v="863"/>
    <x v="0"/>
    <n v="51142"/>
    <n v="3504"/>
    <s v="Automotive Precision Technology"/>
    <x v="135"/>
    <m/>
    <m/>
    <m/>
    <x v="0"/>
    <s v="vijeesh"/>
    <m/>
    <m/>
    <s v="051142-3504"/>
  </r>
  <r>
    <n v="864"/>
    <x v="0"/>
    <n v="51142"/>
    <n v="3505"/>
    <s v="Automotive Precision Technology"/>
    <x v="135"/>
    <m/>
    <m/>
    <m/>
    <x v="0"/>
    <s v="vijeesh"/>
    <m/>
    <m/>
    <s v="051142-3505"/>
  </r>
  <r>
    <n v="865"/>
    <x v="1"/>
    <n v="11690"/>
    <n v="502"/>
    <s v="Midmac Contracting"/>
    <x v="136"/>
    <m/>
    <m/>
    <m/>
    <x v="0"/>
    <s v="ahod"/>
    <m/>
    <m/>
    <s v="11690-502"/>
  </r>
  <r>
    <n v="866"/>
    <x v="1"/>
    <n v="24817"/>
    <n v="411"/>
    <s v="Gulf Extrusions Co .(L.L.C)"/>
    <x v="136"/>
    <m/>
    <m/>
    <m/>
    <x v="0"/>
    <s v="ahod"/>
    <m/>
    <m/>
    <s v="24817-411"/>
  </r>
  <r>
    <n v="867"/>
    <x v="1"/>
    <n v="30380"/>
    <n v="501"/>
    <s v="Festo India"/>
    <x v="136"/>
    <m/>
    <m/>
    <m/>
    <x v="0"/>
    <s v="ahod"/>
    <m/>
    <m/>
    <s v="30380-501"/>
  </r>
  <r>
    <n v="868"/>
    <x v="1"/>
    <n v="30200"/>
    <n v="602"/>
    <s v="VERTIV GULF LLC OPC"/>
    <x v="136"/>
    <m/>
    <m/>
    <m/>
    <x v="0"/>
    <s v="ahod"/>
    <m/>
    <m/>
    <s v="30200-602"/>
  </r>
  <r>
    <n v="869"/>
    <x v="1"/>
    <n v="27938"/>
    <n v="602"/>
    <s v="Gutmann"/>
    <x v="136"/>
    <m/>
    <m/>
    <m/>
    <x v="0"/>
    <s v="hod - urgent"/>
    <m/>
    <m/>
    <s v="27938-602"/>
  </r>
  <r>
    <n v="870"/>
    <x v="1"/>
    <n v="19782"/>
    <n v="407"/>
    <s v="Comhan Holland B.V."/>
    <x v="136"/>
    <m/>
    <m/>
    <m/>
    <x v="0"/>
    <s v="hod - urgent"/>
    <m/>
    <m/>
    <s v="19782-407"/>
  </r>
  <r>
    <n v="871"/>
    <x v="1"/>
    <n v="30433"/>
    <n v="202"/>
    <s v="Gutmann"/>
    <x v="137"/>
    <m/>
    <m/>
    <m/>
    <x v="0"/>
    <m/>
    <m/>
    <m/>
    <s v="30433-202"/>
  </r>
  <r>
    <n v="872"/>
    <x v="1"/>
    <n v="29663"/>
    <n v="402"/>
    <s v="Gulf Extrusions Co .(L.L.C)"/>
    <x v="137"/>
    <m/>
    <m/>
    <m/>
    <x v="0"/>
    <m/>
    <m/>
    <m/>
    <s v="29663-402"/>
  </r>
  <r>
    <n v="873"/>
    <x v="1"/>
    <n v="5020"/>
    <n v="209"/>
    <s v="Gulf Extrusions Co .(L.L.C)"/>
    <x v="137"/>
    <m/>
    <m/>
    <m/>
    <x v="0"/>
    <s v="hod - urgent"/>
    <m/>
    <m/>
    <s v="05020-209"/>
  </r>
  <r>
    <n v="874"/>
    <x v="1"/>
    <n v="6178"/>
    <n v="204"/>
    <s v="JANATIC INDIA PVT LTD."/>
    <x v="138"/>
    <m/>
    <m/>
    <m/>
    <x v="0"/>
    <s v="hod - urgent"/>
    <m/>
    <m/>
    <s v="06178-204"/>
  </r>
  <r>
    <n v="875"/>
    <x v="1"/>
    <n v="6179"/>
    <n v="603"/>
    <s v="JANATIC INDIA PVT LTD."/>
    <x v="138"/>
    <m/>
    <m/>
    <m/>
    <x v="0"/>
    <s v="Ahod -urgent"/>
    <m/>
    <m/>
    <s v="06179-603"/>
  </r>
  <r>
    <n v="876"/>
    <x v="1"/>
    <n v="5419"/>
    <n v="502"/>
    <s v="Gulf Extrusions Co .(L.L.C)"/>
    <x v="138"/>
    <m/>
    <m/>
    <m/>
    <x v="0"/>
    <s v="Ahod -urgent"/>
    <m/>
    <m/>
    <s v="05419-502"/>
  </r>
  <r>
    <n v="877"/>
    <x v="1"/>
    <n v="15924"/>
    <n v="403"/>
    <s v="Gulf Extrusions Co. ( Qatar)"/>
    <x v="138"/>
    <m/>
    <m/>
    <m/>
    <x v="0"/>
    <s v="Ahod -urgent"/>
    <m/>
    <m/>
    <s v="15924-403"/>
  </r>
  <r>
    <n v="878"/>
    <x v="1"/>
    <n v="29540"/>
    <n v="602"/>
    <s v="Gulf Extrusions Co .(L.L.C)"/>
    <x v="138"/>
    <m/>
    <m/>
    <m/>
    <x v="0"/>
    <s v="Ahod -urgent"/>
    <m/>
    <m/>
    <s v="29540-602"/>
  </r>
  <r>
    <n v="880"/>
    <x v="0"/>
    <n v="29663"/>
    <n v="3502"/>
    <s v="Gulf Extrusions Co .(L.L.C)"/>
    <x v="138"/>
    <m/>
    <m/>
    <m/>
    <x v="0"/>
    <s v="hod - urgent"/>
    <m/>
    <m/>
    <s v="029663-3502"/>
  </r>
  <r>
    <n v="881"/>
    <x v="0"/>
    <n v="30113"/>
    <n v="3509"/>
    <s v="EAE ELEKTRIK ASANSOR ENDUSTRISI"/>
    <x v="138"/>
    <m/>
    <m/>
    <m/>
    <x v="0"/>
    <s v="Pending Order 184 Mt , (Order from PHME referance to 3508 )"/>
    <m/>
    <m/>
    <s v="030113-3509"/>
  </r>
  <r>
    <n v="882"/>
    <x v="1"/>
    <n v="13496"/>
    <n v="206"/>
    <s v="Gulf Extrusions Co .(L.L.C)"/>
    <x v="139"/>
    <m/>
    <m/>
    <m/>
    <x v="0"/>
    <m/>
    <m/>
    <m/>
    <s v="13496-206"/>
  </r>
  <r>
    <n v="883"/>
    <x v="1"/>
    <n v="5419"/>
    <n v="201"/>
    <s v="Gulf Extrusions Co .(L.L.C)"/>
    <x v="139"/>
    <m/>
    <m/>
    <m/>
    <x v="0"/>
    <m/>
    <m/>
    <m/>
    <s v="05419-201"/>
  </r>
  <r>
    <n v="884"/>
    <x v="1"/>
    <n v="19958"/>
    <n v="603"/>
    <s v="Phoenix Mecano (India) Pvt.Ltd."/>
    <x v="139"/>
    <m/>
    <m/>
    <m/>
    <x v="0"/>
    <m/>
    <m/>
    <m/>
    <s v="19958-603"/>
  </r>
  <r>
    <n v="885"/>
    <x v="1"/>
    <n v="5137"/>
    <n v="402"/>
    <s v="Morning Star Trading &amp; Manufacturing FZCO."/>
    <x v="139"/>
    <m/>
    <m/>
    <m/>
    <x v="0"/>
    <m/>
    <m/>
    <m/>
    <s v="05137-402"/>
  </r>
  <r>
    <n v="886"/>
    <x v="1"/>
    <n v="29725"/>
    <n v="502"/>
    <s v="Gulf Extrusions Co .(L.L.C)"/>
    <x v="139"/>
    <m/>
    <m/>
    <m/>
    <x v="0"/>
    <m/>
    <m/>
    <m/>
    <s v="29725-502"/>
  </r>
  <r>
    <n v="887"/>
    <x v="1"/>
    <n v="29897"/>
    <n v="601"/>
    <s v="GUTMANN INDUSTRIES L.L.C"/>
    <x v="140"/>
    <m/>
    <m/>
    <m/>
    <x v="0"/>
    <s v="Ahod 2 cavities enhancement"/>
    <m/>
    <m/>
    <s v="29897-601"/>
  </r>
  <r>
    <n v="888"/>
    <x v="1"/>
    <n v="11882"/>
    <n v="602"/>
    <s v="Aluma Systems International Inc."/>
    <x v="140"/>
    <m/>
    <m/>
    <m/>
    <x v="0"/>
    <s v="hod - urgent 2 cavities"/>
    <m/>
    <m/>
    <s v="11882-602"/>
  </r>
  <r>
    <n v="889"/>
    <x v="1"/>
    <n v="5129"/>
    <n v="205"/>
    <s v="Gulf Extrusions Co .(L.L.C)"/>
    <x v="140"/>
    <m/>
    <m/>
    <m/>
    <x v="0"/>
    <s v="backup die ordering 77387 pending order"/>
    <m/>
    <m/>
    <s v="05129-205"/>
  </r>
  <r>
    <n v="890"/>
    <x v="1"/>
    <n v="14895"/>
    <n v="403"/>
    <s v="Gulf Extrusions Co .(L.L.C)"/>
    <x v="140"/>
    <m/>
    <m/>
    <m/>
    <x v="0"/>
    <s v="backup die ordering  die corrector"/>
    <m/>
    <m/>
    <s v="14895-403"/>
  </r>
  <r>
    <n v="891"/>
    <x v="0"/>
    <n v="29663"/>
    <n v="3501"/>
    <s v="Gulf Extrusions Co .(L.L.C)"/>
    <x v="140"/>
    <m/>
    <m/>
    <m/>
    <x v="0"/>
    <s v="hod urgent"/>
    <m/>
    <m/>
    <s v="029663-3501"/>
  </r>
  <r>
    <n v="892"/>
    <x v="1"/>
    <n v="16749"/>
    <n v="410"/>
    <s v="Gulf Extrusions Co .(L.L.C)"/>
    <x v="141"/>
    <m/>
    <m/>
    <m/>
    <x v="0"/>
    <m/>
    <m/>
    <m/>
    <s v="16749-410"/>
  </r>
  <r>
    <n v="893"/>
    <x v="0"/>
    <n v="14719"/>
    <n v="3506"/>
    <s v="Schuco International"/>
    <x v="141"/>
    <m/>
    <m/>
    <m/>
    <x v="0"/>
    <m/>
    <m/>
    <m/>
    <s v="014719-3506"/>
  </r>
  <r>
    <n v="894"/>
    <x v="1"/>
    <n v="27965"/>
    <n v="602"/>
    <s v="advance innovative industries"/>
    <x v="141"/>
    <m/>
    <m/>
    <m/>
    <x v="0"/>
    <m/>
    <m/>
    <m/>
    <s v="27965-602"/>
  </r>
  <r>
    <n v="895"/>
    <x v="1"/>
    <n v="27911"/>
    <n v="603"/>
    <s v="khk"/>
    <x v="142"/>
    <m/>
    <m/>
    <m/>
    <x v="0"/>
    <m/>
    <m/>
    <m/>
    <s v="27911-603"/>
  </r>
  <r>
    <n v="896"/>
    <x v="1"/>
    <n v="27911"/>
    <n v="604"/>
    <s v="khk"/>
    <x v="142"/>
    <m/>
    <m/>
    <m/>
    <x v="0"/>
    <m/>
    <m/>
    <m/>
    <s v="27911-604"/>
  </r>
  <r>
    <n v="897"/>
    <x v="1"/>
    <n v="16055"/>
    <n v="215"/>
    <s v="Schuco Middle East Windows &amp; Facade Systems L.L.C."/>
    <x v="142"/>
    <m/>
    <m/>
    <m/>
    <x v="0"/>
    <m/>
    <m/>
    <m/>
    <s v="16055-215"/>
  </r>
  <r>
    <n v="898"/>
    <x v="1"/>
    <n v="16055"/>
    <n v="216"/>
    <s v="Schuco Middle East Windows &amp; Facade Systems L.L.C."/>
    <x v="142"/>
    <m/>
    <m/>
    <m/>
    <x v="0"/>
    <m/>
    <m/>
    <m/>
    <s v="16055-216"/>
  </r>
  <r>
    <n v="899"/>
    <x v="1"/>
    <n v="16055"/>
    <n v="217"/>
    <s v="Schuco Middle East Windows &amp; Facade Systems L.L.C."/>
    <x v="143"/>
    <m/>
    <m/>
    <m/>
    <x v="0"/>
    <m/>
    <m/>
    <m/>
    <s v="16055-217"/>
  </r>
  <r>
    <n v="900"/>
    <x v="0"/>
    <n v="27092"/>
    <n v="3502"/>
    <s v="Dormakaba Gulf FZE"/>
    <x v="143"/>
    <m/>
    <m/>
    <m/>
    <x v="0"/>
    <m/>
    <m/>
    <m/>
    <s v="027092-3502"/>
  </r>
  <r>
    <n v="901"/>
    <x v="1"/>
    <n v="30380"/>
    <n v="502"/>
    <s v="Festo India"/>
    <x v="143"/>
    <m/>
    <m/>
    <m/>
    <x v="0"/>
    <m/>
    <m/>
    <m/>
    <s v="30380-502"/>
  </r>
  <r>
    <n v="902"/>
    <x v="1"/>
    <n v="28161"/>
    <n v="202"/>
    <s v="Gulf Extrusions Co .(L.L.C)"/>
    <x v="144"/>
    <m/>
    <m/>
    <m/>
    <x v="0"/>
    <m/>
    <m/>
    <m/>
    <s v="28161-202"/>
  </r>
  <r>
    <n v="903"/>
    <x v="1"/>
    <n v="28161"/>
    <n v="203"/>
    <s v="Gulf Extrusions Co .(L.L.C)"/>
    <x v="144"/>
    <m/>
    <m/>
    <m/>
    <x v="0"/>
    <m/>
    <m/>
    <m/>
    <s v="28161-203"/>
  </r>
  <r>
    <n v="904"/>
    <x v="1"/>
    <n v="12537"/>
    <n v="401"/>
    <s v="Universal Aluminium"/>
    <x v="144"/>
    <m/>
    <m/>
    <m/>
    <x v="0"/>
    <m/>
    <m/>
    <m/>
    <s v="12537-401"/>
  </r>
  <r>
    <n v="905"/>
    <x v="1"/>
    <n v="12045"/>
    <n v="401"/>
    <s v="Gulf Extrusions Co .(L.L.C)"/>
    <x v="144"/>
    <m/>
    <m/>
    <m/>
    <x v="0"/>
    <m/>
    <m/>
    <m/>
    <s v="12045-401"/>
  </r>
  <r>
    <n v="906"/>
    <x v="1"/>
    <n v="1052"/>
    <n v="402"/>
    <s v="Gulf Extrusions Co .(L.L.C)"/>
    <x v="144"/>
    <m/>
    <m/>
    <m/>
    <x v="0"/>
    <m/>
    <m/>
    <m/>
    <s v="01052-402"/>
  </r>
  <r>
    <n v="907"/>
    <x v="1"/>
    <n v="15680"/>
    <n v="403"/>
    <s v="GUTMANN INDUSTRIES L.L.C"/>
    <x v="144"/>
    <m/>
    <m/>
    <m/>
    <x v="0"/>
    <m/>
    <m/>
    <m/>
    <s v="15680-403"/>
  </r>
  <r>
    <n v="908"/>
    <x v="1"/>
    <n v="21408"/>
    <n v="501"/>
    <s v="Gulf Extrusions Co .(L.L.C)"/>
    <x v="145"/>
    <m/>
    <m/>
    <m/>
    <x v="0"/>
    <m/>
    <m/>
    <m/>
    <s v="21408-501"/>
  </r>
  <r>
    <n v="909"/>
    <x v="1"/>
    <n v="5034"/>
    <n v="401"/>
    <s v="Gulf Extrusions Co .(L.L.C)"/>
    <x v="145"/>
    <m/>
    <m/>
    <m/>
    <x v="0"/>
    <m/>
    <m/>
    <m/>
    <s v="05034-401"/>
  </r>
  <r>
    <n v="910"/>
    <x v="1"/>
    <n v="21370"/>
    <n v="501"/>
    <s v="Three Flags General Trading &amp; Contracting Co."/>
    <x v="145"/>
    <m/>
    <m/>
    <m/>
    <x v="0"/>
    <m/>
    <m/>
    <m/>
    <s v="21370-501"/>
  </r>
  <r>
    <n v="911"/>
    <x v="0"/>
    <n v="14855"/>
    <n v="208"/>
    <s v="ALUMINIUM &amp; LIGHT IND. CO. ALICO LLC"/>
    <x v="145"/>
    <m/>
    <m/>
    <m/>
    <x v="0"/>
    <m/>
    <m/>
    <m/>
    <s v="014855-208"/>
  </r>
  <r>
    <n v="912"/>
    <x v="0"/>
    <n v="14855"/>
    <n v="209"/>
    <s v="ALUMINIUM &amp; LIGHT IND. CO. ALICO LLC"/>
    <x v="145"/>
    <m/>
    <m/>
    <m/>
    <x v="0"/>
    <m/>
    <m/>
    <m/>
    <s v="014855-209"/>
  </r>
  <r>
    <n v="913"/>
    <x v="1"/>
    <n v="14855"/>
    <n v="3506"/>
    <s v="ALUMINIUM &amp; LIGHT IND. CO. ALICO LLC"/>
    <x v="145"/>
    <m/>
    <m/>
    <m/>
    <x v="0"/>
    <m/>
    <m/>
    <m/>
    <s v="14855-3506"/>
  </r>
  <r>
    <n v="914"/>
    <x v="1"/>
    <n v="14855"/>
    <n v="3507"/>
    <s v="ALUMINIUM &amp; LIGHT IND. CO. ALICO LLC"/>
    <x v="145"/>
    <m/>
    <m/>
    <m/>
    <x v="0"/>
    <m/>
    <m/>
    <m/>
    <s v="14855-3507"/>
  </r>
  <r>
    <n v="915"/>
    <x v="1"/>
    <n v="5165"/>
    <n v="503"/>
    <s v="Gulf Extrusions Co .(L.L.C)"/>
    <x v="145"/>
    <m/>
    <m/>
    <m/>
    <x v="0"/>
    <m/>
    <m/>
    <m/>
    <s v="05165-503"/>
  </r>
  <r>
    <n v="916"/>
    <x v="1"/>
    <n v="25152"/>
    <n v="603"/>
    <s v=""/>
    <x v="145"/>
    <m/>
    <m/>
    <m/>
    <x v="0"/>
    <m/>
    <m/>
    <m/>
    <s v="25152-603"/>
  </r>
  <r>
    <n v="917"/>
    <x v="1"/>
    <n v="28546"/>
    <n v="601"/>
    <s v="OpenAire Inc"/>
    <x v="145"/>
    <m/>
    <m/>
    <m/>
    <x v="0"/>
    <m/>
    <m/>
    <m/>
    <s v="28546-601"/>
  </r>
  <r>
    <n v="918"/>
    <x v="1"/>
    <n v="28550"/>
    <n v="601"/>
    <s v="OpenAire Inc"/>
    <x v="145"/>
    <m/>
    <m/>
    <m/>
    <x v="0"/>
    <m/>
    <m/>
    <m/>
    <s v="28550-601"/>
  </r>
  <r>
    <n v="919"/>
    <x v="1"/>
    <n v="29663"/>
    <n v="211"/>
    <s v="Gulf Extrusions Co .(L.L.C)"/>
    <x v="145"/>
    <m/>
    <m/>
    <m/>
    <x v="0"/>
    <m/>
    <m/>
    <m/>
    <s v="29663-211"/>
  </r>
  <r>
    <n v="922"/>
    <x v="0"/>
    <n v="29210"/>
    <n v="3501"/>
    <s v="Ennova Facades Inc."/>
    <x v="146"/>
    <m/>
    <m/>
    <m/>
    <x v="0"/>
    <m/>
    <m/>
    <m/>
    <s v="029210-3501"/>
  </r>
  <r>
    <n v="920"/>
    <x v="1"/>
    <n v="27071"/>
    <n v="503"/>
    <s v="Ennova Facades Inc."/>
    <x v="146"/>
    <m/>
    <m/>
    <m/>
    <x v="0"/>
    <m/>
    <m/>
    <m/>
    <s v="27071-503"/>
  </r>
  <r>
    <n v="921"/>
    <x v="1"/>
    <n v="27070"/>
    <n v="503"/>
    <s v="Ennova Facades Inc."/>
    <x v="146"/>
    <m/>
    <m/>
    <m/>
    <x v="0"/>
    <m/>
    <m/>
    <m/>
    <s v="27070-503"/>
  </r>
  <r>
    <n v="922"/>
    <x v="1"/>
    <n v="27063"/>
    <n v="202"/>
    <s v="Ennova Facades Inc."/>
    <x v="146"/>
    <m/>
    <m/>
    <m/>
    <x v="0"/>
    <m/>
    <m/>
    <m/>
    <s v="27063-202"/>
  </r>
  <r>
    <n v="923"/>
    <x v="1"/>
    <n v="30394"/>
    <n v="204"/>
    <s v="Ennova Facades Inc."/>
    <x v="146"/>
    <m/>
    <m/>
    <m/>
    <x v="0"/>
    <m/>
    <m/>
    <m/>
    <s v="30394-204"/>
  </r>
  <r>
    <n v="924"/>
    <x v="1"/>
    <n v="29225"/>
    <n v="204"/>
    <s v="Ennova Facades Inc."/>
    <x v="146"/>
    <m/>
    <m/>
    <m/>
    <x v="0"/>
    <m/>
    <m/>
    <m/>
    <s v="29225-204"/>
  </r>
  <r>
    <n v="925"/>
    <x v="1"/>
    <n v="5152"/>
    <n v="603"/>
    <s v="Gulf Extrusions Co .(L.L.C)"/>
    <x v="146"/>
    <m/>
    <m/>
    <m/>
    <x v="0"/>
    <m/>
    <m/>
    <m/>
    <s v="05152-603"/>
  </r>
  <r>
    <n v="926"/>
    <x v="1"/>
    <n v="19958"/>
    <n v="604"/>
    <s v="Phoenix Mecano (India) Pvt.Ltd."/>
    <x v="147"/>
    <m/>
    <m/>
    <m/>
    <x v="0"/>
    <m/>
    <m/>
    <m/>
    <s v="19958-604"/>
  </r>
  <r>
    <n v="927"/>
    <x v="1"/>
    <n v="5225"/>
    <n v="609"/>
    <s v="Gulf Extrusions Co .(L.L.C)"/>
    <x v="148"/>
    <m/>
    <m/>
    <m/>
    <x v="0"/>
    <m/>
    <m/>
    <m/>
    <s v="05225-609"/>
  </r>
  <r>
    <n v="928"/>
    <x v="1"/>
    <n v="30392"/>
    <n v="602"/>
    <s v="Festo India"/>
    <x v="148"/>
    <m/>
    <m/>
    <m/>
    <x v="0"/>
    <m/>
    <m/>
    <m/>
    <s v="30392-602"/>
  </r>
  <r>
    <n v="929"/>
    <x v="1"/>
    <n v="5273"/>
    <n v="609"/>
    <s v="Gulf Extrusions Co .(L.L.C)"/>
    <x v="148"/>
    <m/>
    <m/>
    <m/>
    <x v="0"/>
    <m/>
    <m/>
    <m/>
    <s v="05273-609"/>
  </r>
  <r>
    <n v="930"/>
    <x v="1"/>
    <n v="19890"/>
    <n v="603"/>
    <s v="AL FARES INTERNATIONAL TENTS SOLE PROPRIETORSHIP LLC - FOREIGN OWNERSHIP"/>
    <x v="148"/>
    <m/>
    <m/>
    <m/>
    <x v="0"/>
    <m/>
    <m/>
    <m/>
    <s v="19890-603"/>
  </r>
  <r>
    <n v="931"/>
    <x v="1"/>
    <n v="16486"/>
    <n v="602"/>
    <s v="Schuco Middle East Windows &amp; Facade Systems L.L.C."/>
    <x v="148"/>
    <m/>
    <m/>
    <m/>
    <x v="0"/>
    <m/>
    <m/>
    <m/>
    <s v="16486-602"/>
  </r>
  <r>
    <n v="932"/>
    <x v="1"/>
    <n v="13794"/>
    <n v="283"/>
    <s v="Gulf Extrusions Co .(L.L.C)"/>
    <x v="148"/>
    <m/>
    <m/>
    <m/>
    <x v="0"/>
    <m/>
    <m/>
    <m/>
    <s v="13794-283"/>
  </r>
  <r>
    <n v="935"/>
    <x v="0"/>
    <n v="30290"/>
    <n v="3502"/>
    <s v="Schuco Middle Est"/>
    <x v="149"/>
    <m/>
    <m/>
    <m/>
    <x v="0"/>
    <s v="Order Backup Die ( Schuco profile )"/>
    <m/>
    <m/>
    <s v="030290-3502"/>
  </r>
  <r>
    <n v="936"/>
    <x v="0"/>
    <n v="15648"/>
    <n v="2504"/>
    <s v="Gulf Extrusions "/>
    <x v="149"/>
    <m/>
    <m/>
    <m/>
    <x v="0"/>
    <s v="Order Backup Die ( 2502 &amp; 2503 Bearing Washed )"/>
    <m/>
    <m/>
    <s v="015648-2504"/>
  </r>
  <r>
    <n v="937"/>
    <x v="0"/>
    <n v="13794"/>
    <n v="2507"/>
    <s v="Gulf Extrusions "/>
    <x v="149"/>
    <m/>
    <m/>
    <m/>
    <x v="0"/>
    <s v="Order Backup Die ( 2505 Mandrel deflected )"/>
    <m/>
    <m/>
    <s v="013794-2507"/>
  </r>
  <r>
    <n v="938"/>
    <x v="0"/>
    <n v="29202"/>
    <n v="3501"/>
    <s v="Gulf Extrusions "/>
    <x v="149"/>
    <m/>
    <m/>
    <m/>
    <x v="0"/>
    <s v="Order Backup Die"/>
    <m/>
    <m/>
    <s v="029202-3501"/>
  </r>
  <r>
    <n v="939"/>
    <x v="0"/>
    <n v="11218"/>
    <n v="2502"/>
    <s v="Gulf Extrusions "/>
    <x v="149"/>
    <m/>
    <m/>
    <m/>
    <x v="0"/>
    <s v="Order Backup Die ( 2501 Input 60 ton )"/>
    <m/>
    <m/>
    <s v="011218-2502"/>
  </r>
  <r>
    <n v="940"/>
    <x v="0"/>
    <n v="5206"/>
    <n v="3508"/>
    <s v="Gulf Extrusions "/>
    <x v="149"/>
    <m/>
    <m/>
    <m/>
    <x v="0"/>
    <s v="Order Backup Die ( 3506 Input 60 ton )"/>
    <m/>
    <m/>
    <s v="005206-3508"/>
  </r>
  <r>
    <n v="941"/>
    <x v="0"/>
    <n v="5050"/>
    <n v="3502"/>
    <s v="Gulf Extrusions "/>
    <x v="149"/>
    <m/>
    <m/>
    <m/>
    <x v="0"/>
    <s v="Order Backup Die ( 3501 Input 77 ton )"/>
    <m/>
    <m/>
    <s v="005050-3502"/>
  </r>
  <r>
    <n v="942"/>
    <x v="0"/>
    <n v="5274"/>
    <n v="3502"/>
    <s v="Gulf Extrusions "/>
    <x v="149"/>
    <m/>
    <m/>
    <m/>
    <x v="0"/>
    <s v="Order Backup Die ( 3501 Input 151 ton )"/>
    <m/>
    <m/>
    <s v="005274-3502"/>
  </r>
  <r>
    <n v="944"/>
    <x v="0"/>
    <n v="13677"/>
    <n v="2502"/>
    <s v="Gulf Extrusions "/>
    <x v="149"/>
    <m/>
    <m/>
    <m/>
    <x v="0"/>
    <s v="Order Backup Die ( 2501 Beraing Washed )"/>
    <m/>
    <m/>
    <s v="013677-2502"/>
  </r>
  <r>
    <n v="945"/>
    <x v="0"/>
    <n v="5074"/>
    <n v="2506"/>
    <s v="Gulf Extrusions "/>
    <x v="149"/>
    <m/>
    <m/>
    <m/>
    <x v="0"/>
    <s v="Order Backup Die ( 2505 Input 50 ton )"/>
    <m/>
    <m/>
    <s v="005074-2506"/>
  </r>
  <r>
    <n v="946"/>
    <x v="1"/>
    <n v="11909"/>
    <n v="406"/>
    <s v="iec coating"/>
    <x v="149"/>
    <m/>
    <m/>
    <m/>
    <x v="0"/>
    <m/>
    <m/>
    <m/>
    <s v="11909-406"/>
  </r>
  <r>
    <n v="947"/>
    <x v="1"/>
    <n v="19551"/>
    <n v="607"/>
    <s v="deepali design"/>
    <x v="149"/>
    <m/>
    <m/>
    <m/>
    <x v="0"/>
    <m/>
    <m/>
    <m/>
    <s v="19551-607"/>
  </r>
  <r>
    <n v="948"/>
    <x v="1"/>
    <n v="5013"/>
    <n v="403"/>
    <s v="Gulf Extrusions "/>
    <x v="149"/>
    <m/>
    <m/>
    <m/>
    <x v="0"/>
    <m/>
    <m/>
    <m/>
    <s v="05013-403"/>
  </r>
  <r>
    <n v="949"/>
    <x v="1"/>
    <n v="13212"/>
    <n v="409"/>
    <s v="Gulf Extrusions "/>
    <x v="149"/>
    <m/>
    <m/>
    <m/>
    <x v="0"/>
    <m/>
    <m/>
    <m/>
    <s v="13212-409"/>
  </r>
  <r>
    <n v="950"/>
    <x v="1"/>
    <n v="13212"/>
    <n v="410"/>
    <s v="Gulf Extrusions "/>
    <x v="149"/>
    <m/>
    <m/>
    <m/>
    <x v="0"/>
    <m/>
    <m/>
    <m/>
    <s v="13212-410"/>
  </r>
  <r>
    <n v="951"/>
    <x v="1"/>
    <n v="29135"/>
    <n v="504"/>
    <s v="Gulf Extrusions "/>
    <x v="149"/>
    <m/>
    <m/>
    <m/>
    <x v="0"/>
    <m/>
    <m/>
    <m/>
    <s v="29135-504"/>
  </r>
  <r>
    <n v="952"/>
    <x v="0"/>
    <n v="28112"/>
    <n v="3502"/>
    <s v="Gulf Extrusions "/>
    <x v="150"/>
    <m/>
    <m/>
    <m/>
    <x v="0"/>
    <s v="Order Backup Die ( 3501 Input 68 ton )"/>
    <m/>
    <m/>
    <s v="028112-3502"/>
  </r>
  <r>
    <n v="953"/>
    <x v="0"/>
    <n v="6204"/>
    <n v="2504"/>
    <s v="Youngman"/>
    <x v="150"/>
    <m/>
    <m/>
    <m/>
    <x v="0"/>
    <s v="Order Backup Die ( 2502 Input 55 ton )"/>
    <m/>
    <m/>
    <s v="006204-2504"/>
  </r>
  <r>
    <n v="954"/>
    <x v="0"/>
    <n v="26287"/>
    <n v="2501"/>
    <s v="Power bar Gulf"/>
    <x v="150"/>
    <m/>
    <m/>
    <m/>
    <x v="0"/>
    <s v="Order Backup Die ( 201 Input 133 ton )"/>
    <m/>
    <m/>
    <s v="026287-2501"/>
  </r>
  <r>
    <n v="955"/>
    <x v="0"/>
    <n v="13794"/>
    <n v="2508"/>
    <s v="Gulf Extrusions "/>
    <x v="150"/>
    <m/>
    <m/>
    <m/>
    <x v="0"/>
    <s v="Order Backup Die ( 2505 Scraped Input 104 ton )"/>
    <m/>
    <m/>
    <s v="013794-2508"/>
  </r>
  <r>
    <n v="956"/>
    <x v="0"/>
    <n v="13794"/>
    <n v="3511"/>
    <s v="Gulf Extrusions "/>
    <x v="150"/>
    <m/>
    <m/>
    <m/>
    <x v="0"/>
    <s v="Order Backup Die ( 3509 Input 107 ton )"/>
    <m/>
    <m/>
    <s v="013794-3511"/>
  </r>
  <r>
    <n v="957"/>
    <x v="0"/>
    <n v="120267"/>
    <n v="2504"/>
    <s v="Youngman"/>
    <x v="150"/>
    <m/>
    <m/>
    <m/>
    <x v="0"/>
    <s v="Order Backup Die ( 2502 Bearing Cracked Input 66 ton )"/>
    <m/>
    <m/>
    <s v="00120267-2504"/>
  </r>
  <r>
    <n v="958"/>
    <x v="0"/>
    <n v="5004"/>
    <n v="2502"/>
    <s v="Gulf Extrusions"/>
    <x v="150"/>
    <m/>
    <m/>
    <m/>
    <x v="0"/>
    <s v="Order Backup Die ( 2501 Bearing Washed Input 50 ton )"/>
    <m/>
    <m/>
    <s v="005004-2502"/>
  </r>
  <r>
    <n v="959"/>
    <x v="1"/>
    <n v="12045"/>
    <n v="204"/>
    <s v="Gulf Extrusions "/>
    <x v="150"/>
    <m/>
    <m/>
    <m/>
    <x v="0"/>
    <s v="Backup die ordering by corrector"/>
    <m/>
    <m/>
    <s v="12045-204"/>
  </r>
  <r>
    <n v="960"/>
    <x v="1"/>
    <n v="30437"/>
    <n v="202"/>
    <s v="Gutmann"/>
    <x v="150"/>
    <m/>
    <m/>
    <m/>
    <x v="0"/>
    <s v="Backup die ordering by corrector"/>
    <m/>
    <m/>
    <s v="30437-202"/>
  </r>
  <r>
    <n v="961"/>
    <x v="1"/>
    <n v="12098"/>
    <n v="215"/>
    <s v="Gulf Extrusions"/>
    <x v="150"/>
    <m/>
    <m/>
    <m/>
    <x v="0"/>
    <s v="Backup die ordering by corrector"/>
    <m/>
    <m/>
    <s v="12098-215"/>
  </r>
  <r>
    <n v="962"/>
    <x v="1"/>
    <n v="5192"/>
    <n v="209"/>
    <s v="Gulf Extrusions"/>
    <x v="150"/>
    <m/>
    <m/>
    <m/>
    <x v="0"/>
    <s v="Backup die ordering by corrector"/>
    <m/>
    <m/>
    <s v="05192-209"/>
  </r>
  <r>
    <n v="963"/>
    <x v="1"/>
    <n v="12983"/>
    <n v="214"/>
    <s v="Gulf Extrusions"/>
    <x v="150"/>
    <m/>
    <m/>
    <m/>
    <x v="0"/>
    <s v="Backup die ordering by corrector"/>
    <m/>
    <m/>
    <s v="12983-214"/>
  </r>
  <r>
    <n v="964"/>
    <x v="0"/>
    <n v="5050"/>
    <n v="3503"/>
    <s v="Gulf Extrusions"/>
    <x v="151"/>
    <m/>
    <m/>
    <m/>
    <x v="0"/>
    <m/>
    <m/>
    <m/>
    <s v="005050-3503"/>
  </r>
  <r>
    <n v="965"/>
    <x v="1"/>
    <n v="5233"/>
    <n v="603"/>
    <s v="Al fares"/>
    <x v="151"/>
    <m/>
    <m/>
    <m/>
    <x v="0"/>
    <m/>
    <m/>
    <m/>
    <s v="05233-603"/>
  </r>
  <r>
    <n v="966"/>
    <x v="1"/>
    <n v="5013"/>
    <n v="501"/>
    <s v="Gulf Extrusions"/>
    <x v="151"/>
    <m/>
    <m/>
    <m/>
    <x v="0"/>
    <m/>
    <m/>
    <m/>
    <s v="05013-501"/>
  </r>
  <r>
    <n v="967"/>
    <x v="1"/>
    <n v="11388"/>
    <n v="218"/>
    <s v="Gulf Extrusions"/>
    <x v="151"/>
    <m/>
    <m/>
    <m/>
    <x v="0"/>
    <m/>
    <m/>
    <m/>
    <s v="11388-218"/>
  </r>
  <r>
    <n v="968"/>
    <x v="1"/>
    <n v="15648"/>
    <n v="242"/>
    <s v="Gulf Extrusions"/>
    <x v="151"/>
    <m/>
    <m/>
    <m/>
    <x v="0"/>
    <m/>
    <m/>
    <m/>
    <s v="15648-242"/>
  </r>
  <r>
    <n v="969"/>
    <x v="1"/>
    <n v="15648"/>
    <n v="510"/>
    <s v="Gulf Extrusions"/>
    <x v="151"/>
    <m/>
    <m/>
    <m/>
    <x v="0"/>
    <m/>
    <m/>
    <m/>
    <s v="15648-510"/>
  </r>
  <r>
    <n v="970"/>
    <x v="1"/>
    <n v="23555"/>
    <n v="404"/>
    <s v="Gulf Extrusions"/>
    <x v="151"/>
    <m/>
    <m/>
    <m/>
    <x v="0"/>
    <m/>
    <m/>
    <m/>
    <s v="23555-404"/>
  </r>
  <r>
    <n v="971"/>
    <x v="1"/>
    <n v="27631"/>
    <n v="502"/>
    <s v="Importa "/>
    <x v="151"/>
    <m/>
    <m/>
    <m/>
    <x v="0"/>
    <m/>
    <m/>
    <m/>
    <s v="27631-502"/>
  </r>
  <r>
    <n v="973"/>
    <x v="1"/>
    <n v="7098"/>
    <n v="606"/>
    <s v="Power bar Gulf"/>
    <x v="152"/>
    <m/>
    <m/>
    <m/>
    <x v="0"/>
    <m/>
    <m/>
    <m/>
    <s v="07098-606"/>
  </r>
  <r>
    <n v="974"/>
    <x v="1"/>
    <n v="26248"/>
    <n v="604"/>
    <s v="Power bar Gulf"/>
    <x v="152"/>
    <m/>
    <m/>
    <m/>
    <x v="0"/>
    <m/>
    <m/>
    <m/>
    <s v="26248-604"/>
  </r>
  <r>
    <n v="975"/>
    <x v="1"/>
    <n v="26209"/>
    <n v="2501"/>
    <s v="Power bar Gulf"/>
    <x v="152"/>
    <m/>
    <m/>
    <m/>
    <x v="0"/>
    <m/>
    <m/>
    <m/>
    <s v="26209-2501"/>
  </r>
  <r>
    <n v="976"/>
    <x v="1"/>
    <n v="7111"/>
    <n v="3501"/>
    <s v="Power bar Gulf"/>
    <x v="152"/>
    <m/>
    <m/>
    <m/>
    <x v="0"/>
    <m/>
    <m/>
    <m/>
    <s v="07111-3501"/>
  </r>
  <r>
    <n v="977"/>
    <x v="1"/>
    <n v="5192"/>
    <n v="209"/>
    <s v="Gulf Extrusions"/>
    <x v="152"/>
    <m/>
    <m/>
    <m/>
    <x v="0"/>
    <m/>
    <m/>
    <m/>
    <s v="05192-209"/>
  </r>
  <r>
    <n v="978"/>
    <x v="1"/>
    <n v="15280"/>
    <n v="502"/>
    <s v="Mr. Elias Omer"/>
    <x v="152"/>
    <m/>
    <m/>
    <m/>
    <x v="0"/>
    <m/>
    <m/>
    <m/>
    <s v="15280-502"/>
  </r>
  <r>
    <n v="979"/>
    <x v="1"/>
    <n v="29908"/>
    <n v="501"/>
    <s v="al Baddad"/>
    <x v="153"/>
    <m/>
    <m/>
    <m/>
    <x v="0"/>
    <m/>
    <m/>
    <m/>
    <s v="29908-501"/>
  </r>
  <r>
    <n v="980"/>
    <x v="1"/>
    <n v="10371"/>
    <n v="506"/>
    <s v="Gulf Extrusions"/>
    <x v="153"/>
    <m/>
    <m/>
    <m/>
    <x v="0"/>
    <m/>
    <m/>
    <m/>
    <s v="10371-506"/>
  </r>
  <r>
    <n v="981"/>
    <x v="1"/>
    <n v="29818"/>
    <n v="603"/>
    <s v="al Baddad"/>
    <x v="153"/>
    <m/>
    <m/>
    <m/>
    <x v="0"/>
    <m/>
    <m/>
    <m/>
    <s v="29818-603"/>
  </r>
  <r>
    <n v="982"/>
    <x v="1"/>
    <n v="29910"/>
    <n v="602"/>
    <s v="al Baddad"/>
    <x v="153"/>
    <m/>
    <m/>
    <m/>
    <x v="0"/>
    <m/>
    <m/>
    <m/>
    <s v="29910-602"/>
  </r>
  <r>
    <n v="983"/>
    <x v="1"/>
    <n v="29911"/>
    <n v="602"/>
    <s v="al Baddad"/>
    <x v="153"/>
    <m/>
    <m/>
    <m/>
    <x v="0"/>
    <m/>
    <m/>
    <m/>
    <s v="29911-602"/>
  </r>
  <r>
    <n v="984"/>
    <x v="1"/>
    <n v="120672"/>
    <n v="601"/>
    <s v="al Baddad"/>
    <x v="153"/>
    <m/>
    <m/>
    <m/>
    <x v="0"/>
    <m/>
    <m/>
    <m/>
    <s v="120672-601"/>
  </r>
  <r>
    <n v="985"/>
    <x v="0"/>
    <n v="120658"/>
    <n v="3506"/>
    <s v="al Baddad"/>
    <x v="153"/>
    <m/>
    <m/>
    <m/>
    <x v="0"/>
    <m/>
    <m/>
    <m/>
    <s v="00120658-3506"/>
  </r>
  <r>
    <n v="986"/>
    <x v="0"/>
    <n v="6159"/>
    <n v="3511"/>
    <s v="al Baddad"/>
    <x v="153"/>
    <m/>
    <m/>
    <m/>
    <x v="0"/>
    <m/>
    <m/>
    <m/>
    <s v="006159-3511"/>
  </r>
  <r>
    <n v="987"/>
    <x v="0"/>
    <n v="19884"/>
    <n v="3503"/>
    <s v="Al fares"/>
    <x v="153"/>
    <m/>
    <m/>
    <m/>
    <x v="0"/>
    <m/>
    <m/>
    <m/>
    <s v="019884-3503"/>
  </r>
  <r>
    <n v="988"/>
    <x v="1"/>
    <n v="6246"/>
    <n v="602"/>
    <s v="Gulf Extrusions"/>
    <x v="153"/>
    <m/>
    <m/>
    <m/>
    <x v="0"/>
    <m/>
    <m/>
    <m/>
    <s v="06246-602"/>
  </r>
  <r>
    <n v="989"/>
    <x v="0"/>
    <n v="30287"/>
    <n v="3504"/>
    <s v="Schuco Middle East"/>
    <x v="154"/>
    <m/>
    <m/>
    <m/>
    <x v="0"/>
    <s v="Order Backup Die ( PDTMC Design layout follow 030483 )"/>
    <m/>
    <m/>
    <s v="030287-3504"/>
  </r>
  <r>
    <n v="990"/>
    <x v="0"/>
    <n v="5154"/>
    <n v="3503"/>
    <s v="Gulf Extrusions "/>
    <x v="154"/>
    <m/>
    <m/>
    <m/>
    <x v="0"/>
    <s v="Order Backup Die ( 3502 Input 70 ton )"/>
    <m/>
    <m/>
    <s v="005154-3503"/>
  </r>
  <r>
    <n v="991"/>
    <x v="0"/>
    <n v="26267"/>
    <n v="3501"/>
    <s v="Power bar Gulf"/>
    <x v="154"/>
    <m/>
    <m/>
    <m/>
    <x v="0"/>
    <s v="Order Backup Die ( 201 Input 87 ton )"/>
    <m/>
    <m/>
    <s v="026267-3501"/>
  </r>
  <r>
    <n v="992"/>
    <x v="0"/>
    <n v="19884"/>
    <n v="3504"/>
    <s v="Al Fares Intl"/>
    <x v="154"/>
    <m/>
    <m/>
    <m/>
    <x v="0"/>
    <s v="Order Backup Die ( 606 Mandrel Deflected )"/>
    <m/>
    <m/>
    <s v="019884-3504"/>
  </r>
  <r>
    <n v="993"/>
    <x v="0"/>
    <n v="5059"/>
    <n v="2502"/>
    <s v="Ramah Aluminum"/>
    <x v="154"/>
    <m/>
    <m/>
    <m/>
    <x v="0"/>
    <s v="Order Backup Die ( 2501 Bearing Cracked )"/>
    <m/>
    <m/>
    <s v="005059-2502"/>
  </r>
  <r>
    <n v="994"/>
    <x v="0"/>
    <n v="5279"/>
    <n v="3507"/>
    <s v="Al Baddad Capital"/>
    <x v="154"/>
    <m/>
    <m/>
    <m/>
    <x v="0"/>
    <s v="Order Backup Die ( 3501 Input 355 ton )"/>
    <m/>
    <m/>
    <s v="005279-3507"/>
  </r>
  <r>
    <n v="995"/>
    <x v="1"/>
    <n v="19884"/>
    <n v="607"/>
    <s v="Al Fares Intl"/>
    <x v="154"/>
    <m/>
    <m/>
    <m/>
    <x v="0"/>
    <m/>
    <m/>
    <m/>
    <s v="19884-607"/>
  </r>
  <r>
    <n v="997"/>
    <x v="1"/>
    <n v="15842"/>
    <n v="507"/>
    <s v="Gulf Extrusions Co .(L.L.C)"/>
    <x v="155"/>
    <m/>
    <m/>
    <m/>
    <x v="0"/>
    <m/>
    <m/>
    <m/>
    <s v="15842-507"/>
  </r>
  <r>
    <n v="999"/>
    <x v="1"/>
    <n v="9504"/>
    <n v="503"/>
    <s v="Gulf Extrusions Co .(L.L.C)"/>
    <x v="155"/>
    <m/>
    <m/>
    <m/>
    <x v="0"/>
    <m/>
    <m/>
    <m/>
    <s v="09504-503"/>
  </r>
  <r>
    <n v="1001"/>
    <x v="1"/>
    <n v="29134"/>
    <n v="506"/>
    <s v="Gulf Extrusions- L.L.C - O.P.C - Abudhabi Branch"/>
    <x v="155"/>
    <m/>
    <m/>
    <m/>
    <x v="0"/>
    <m/>
    <m/>
    <m/>
    <s v="29134-506"/>
  </r>
  <r>
    <n v="1002"/>
    <x v="1"/>
    <n v="5110"/>
    <n v="208"/>
    <s v="Gulf Extrusions Co .(L.L.C)"/>
    <x v="155"/>
    <m/>
    <m/>
    <m/>
    <x v="0"/>
    <m/>
    <m/>
    <m/>
    <s v="05110-208"/>
  </r>
  <r>
    <n v="1004"/>
    <x v="1"/>
    <n v="11069"/>
    <n v="512"/>
    <s v="Gulf Extrusions Co .(L.L.C)"/>
    <x v="155"/>
    <m/>
    <m/>
    <m/>
    <x v="0"/>
    <m/>
    <m/>
    <m/>
    <s v="11069-512"/>
  </r>
  <r>
    <n v="1006"/>
    <x v="1"/>
    <n v="5016"/>
    <n v="501"/>
    <s v="Gulf Extrusions Co .(L.L.C)"/>
    <x v="155"/>
    <m/>
    <m/>
    <m/>
    <x v="0"/>
    <m/>
    <m/>
    <m/>
    <s v="05016-501"/>
  </r>
  <r>
    <n v="1007"/>
    <x v="1"/>
    <n v="5188"/>
    <n v="510"/>
    <s v="Gulf Extrusions Co .(L.L.C)"/>
    <x v="155"/>
    <m/>
    <m/>
    <m/>
    <x v="0"/>
    <m/>
    <m/>
    <m/>
    <s v="05188-510"/>
  </r>
  <r>
    <n v="1008"/>
    <x v="1"/>
    <n v="5088"/>
    <n v="503"/>
    <s v="Gulf Extrusions Co .(L.L.C)"/>
    <x v="155"/>
    <m/>
    <m/>
    <m/>
    <x v="0"/>
    <m/>
    <m/>
    <m/>
    <s v="05088-503"/>
  </r>
  <r>
    <n v="1009"/>
    <x v="1"/>
    <n v="5390"/>
    <n v="503"/>
    <s v="Gulf Extrusions Co .(L.L.C)"/>
    <x v="155"/>
    <m/>
    <m/>
    <m/>
    <x v="0"/>
    <m/>
    <m/>
    <m/>
    <s v="05390-503"/>
  </r>
  <r>
    <n v="1011"/>
    <x v="1"/>
    <n v="13212"/>
    <n v="235"/>
    <s v="Gulf Extrusions Co .(L.L.C)"/>
    <x v="155"/>
    <m/>
    <m/>
    <m/>
    <x v="0"/>
    <m/>
    <m/>
    <m/>
    <s v="13212-235"/>
  </r>
  <r>
    <n v="1013"/>
    <x v="1"/>
    <n v="15811"/>
    <n v="208"/>
    <s v="Gulf Extrusions Co .(L.L.C)"/>
    <x v="155"/>
    <m/>
    <m/>
    <m/>
    <x v="0"/>
    <m/>
    <m/>
    <m/>
    <s v="15811-208"/>
  </r>
  <r>
    <n v="1014"/>
    <x v="1"/>
    <n v="26209"/>
    <n v="509"/>
    <s v="Powerbar Gulf L.L.C"/>
    <x v="155"/>
    <m/>
    <m/>
    <m/>
    <x v="0"/>
    <m/>
    <m/>
    <m/>
    <s v="26209-509"/>
  </r>
  <r>
    <n v="1015"/>
    <x v="1"/>
    <n v="16124"/>
    <n v="212"/>
    <s v="Gutmann Systems Middle East FZCO"/>
    <x v="155"/>
    <m/>
    <m/>
    <m/>
    <x v="0"/>
    <m/>
    <m/>
    <m/>
    <s v="16124-212"/>
  </r>
  <r>
    <n v="1017"/>
    <x v="1"/>
    <n v="17025"/>
    <n v="404"/>
    <s v="Gulf Extrusions Co .(L.L.C)"/>
    <x v="155"/>
    <m/>
    <m/>
    <m/>
    <x v="0"/>
    <m/>
    <m/>
    <m/>
    <s v="17025-404"/>
  </r>
  <r>
    <n v="1018"/>
    <x v="1"/>
    <n v="28117"/>
    <n v="437"/>
    <s v="Gulf Extrusions Co .(L.L.C)"/>
    <x v="155"/>
    <m/>
    <m/>
    <m/>
    <x v="0"/>
    <m/>
    <m/>
    <m/>
    <s v="28117-437"/>
  </r>
  <r>
    <n v="1019"/>
    <x v="0"/>
    <n v="26209"/>
    <n v="2501"/>
    <s v="Powerbar Gulf L.L.C"/>
    <x v="155"/>
    <m/>
    <m/>
    <m/>
    <x v="0"/>
    <s v="Order Backup Die ( Pending order is 72 ton )"/>
    <m/>
    <m/>
    <s v="026209-2501"/>
  </r>
  <r>
    <n v="1020"/>
    <x v="0"/>
    <n v="120507"/>
    <n v="2501"/>
    <s v="Alumil Systems India Pvt Ltd."/>
    <x v="155"/>
    <m/>
    <m/>
    <m/>
    <x v="0"/>
    <s v="Order Backup Die ( New Order Expected )"/>
    <m/>
    <m/>
    <s v="00120507-2501"/>
  </r>
  <r>
    <n v="1021"/>
    <x v="0"/>
    <n v="7098"/>
    <n v="2508"/>
    <s v="Powerbar Gulf L.L.C"/>
    <x v="155"/>
    <m/>
    <m/>
    <m/>
    <x v="0"/>
    <s v="Order Backup Die ( 2504 Input 56 ton )"/>
    <m/>
    <m/>
    <s v="007098-2508"/>
  </r>
  <r>
    <n v="1022"/>
    <x v="0"/>
    <n v="7098"/>
    <n v="2509"/>
    <s v="Powerbar Gulf L.L.C"/>
    <x v="155"/>
    <m/>
    <m/>
    <m/>
    <x v="0"/>
    <s v="Order Backup Die ( 2505 Input 93 ton )"/>
    <m/>
    <m/>
    <s v="007098-2509"/>
  </r>
  <r>
    <n v="1023"/>
    <x v="0"/>
    <n v="12144"/>
    <n v="3501"/>
    <s v="Al Ain Aluminium"/>
    <x v="155"/>
    <m/>
    <m/>
    <m/>
    <x v="0"/>
    <s v="Order Backup Die ( 205 Input 84 ton  )"/>
    <m/>
    <m/>
    <s v="012144-3501"/>
  </r>
  <r>
    <n v="1024"/>
    <x v="0"/>
    <n v="7111"/>
    <n v="2502"/>
    <s v="Powerbar Gulf L.L.C"/>
    <x v="155"/>
    <m/>
    <m/>
    <m/>
    <x v="0"/>
    <s v="Order Backup Die ( 501 Input 70 ton )"/>
    <m/>
    <m/>
    <s v="007111-2502"/>
  </r>
  <r>
    <n v="1025"/>
    <x v="1"/>
    <n v="12321"/>
    <n v="512"/>
    <s v="Gulf Extrusions Co .(L.L.C)"/>
    <x v="155"/>
    <m/>
    <m/>
    <m/>
    <x v="0"/>
    <m/>
    <m/>
    <m/>
    <s v="12321-512"/>
  </r>
  <r>
    <n v="1026"/>
    <x v="1"/>
    <n v="14700"/>
    <n v="210"/>
    <s v="Gulf Extrusions Co .(L.L.C)"/>
    <x v="156"/>
    <m/>
    <m/>
    <m/>
    <x v="0"/>
    <m/>
    <m/>
    <m/>
    <s v="14700-210"/>
  </r>
  <r>
    <n v="1027"/>
    <x v="0"/>
    <n v="14700"/>
    <n v="3504"/>
    <s v="Gulf Extrusions Co .(L.L.C)"/>
    <x v="156"/>
    <m/>
    <m/>
    <m/>
    <x v="0"/>
    <m/>
    <m/>
    <m/>
    <s v="014700-3504"/>
  </r>
  <r>
    <n v="1028"/>
    <x v="1"/>
    <n v="11279"/>
    <n v="504"/>
    <s v="Gulf Extrusions Co .(L.L.C)"/>
    <x v="156"/>
    <m/>
    <m/>
    <m/>
    <x v="0"/>
    <m/>
    <m/>
    <m/>
    <s v="11279-504"/>
  </r>
  <r>
    <n v="1030"/>
    <x v="1"/>
    <n v="15388"/>
    <n v="403"/>
    <s v="Mr. Sam Diaw"/>
    <x v="156"/>
    <m/>
    <m/>
    <m/>
    <x v="0"/>
    <m/>
    <m/>
    <m/>
    <s v="15388-403"/>
  </r>
  <r>
    <n v="1031"/>
    <x v="1"/>
    <n v="29596"/>
    <n v="502"/>
    <s v="Gutmann Systems Middle East FZCO"/>
    <x v="156"/>
    <m/>
    <m/>
    <m/>
    <x v="0"/>
    <m/>
    <m/>
    <m/>
    <s v="29596-502"/>
  </r>
  <r>
    <n v="1032"/>
    <x v="0"/>
    <n v="29780"/>
    <n v="2508"/>
    <s v="Gulf Extrusions Co .(L.L.C)"/>
    <x v="157"/>
    <m/>
    <m/>
    <m/>
    <x v="0"/>
    <s v="Order only Die plate ( Die plate details broken )"/>
    <m/>
    <m/>
    <s v="029780-2508"/>
  </r>
  <r>
    <n v="1033"/>
    <x v="0"/>
    <n v="7108"/>
    <n v="2503"/>
    <s v="Powerbar Gulf L.L.C"/>
    <x v="157"/>
    <m/>
    <m/>
    <m/>
    <x v="0"/>
    <s v="Order Backup Die single cavity for P7 2501 Input-194 ton"/>
    <m/>
    <m/>
    <s v="007108-2503"/>
  </r>
  <r>
    <n v="1034"/>
    <x v="0"/>
    <n v="51111"/>
    <n v="3507"/>
    <s v="Automotive Precision Technology"/>
    <x v="157"/>
    <m/>
    <m/>
    <m/>
    <x v="0"/>
    <s v="Order Backup Die ( 3504 Scrap input-83 ton )"/>
    <m/>
    <m/>
    <s v="051111-3507"/>
  </r>
  <r>
    <n v="1035"/>
    <x v="0"/>
    <n v="13938"/>
    <n v="3504"/>
    <s v="Gulf Extrusions Co .(L.L.C)"/>
    <x v="157"/>
    <m/>
    <m/>
    <m/>
    <x v="0"/>
    <s v="Order Backup Die ( 3502 input-114 ton )"/>
    <m/>
    <m/>
    <s v="013938-3504"/>
  </r>
  <r>
    <n v="1036"/>
    <x v="1"/>
    <n v="7098"/>
    <n v="607"/>
    <s v="Powerbar Gulf L.L.C"/>
    <x v="157"/>
    <m/>
    <m/>
    <m/>
    <x v="0"/>
    <m/>
    <m/>
    <m/>
    <s v="07098-607"/>
  </r>
  <r>
    <n v="1037"/>
    <x v="1"/>
    <n v="7098"/>
    <n v="608"/>
    <s v="Powerbar Gulf L.L.C"/>
    <x v="157"/>
    <m/>
    <m/>
    <m/>
    <x v="0"/>
    <m/>
    <m/>
    <m/>
    <s v="07098-608"/>
  </r>
  <r>
    <n v="1038"/>
    <x v="1"/>
    <n v="28117"/>
    <n v="506"/>
    <s v="Gulf Extrusions Co .(L.L.C)"/>
    <x v="157"/>
    <m/>
    <m/>
    <m/>
    <x v="0"/>
    <m/>
    <m/>
    <m/>
    <s v="28117-506"/>
  </r>
  <r>
    <n v="1039"/>
    <x v="1"/>
    <n v="29740"/>
    <n v="602"/>
    <s v="Fab India"/>
    <x v="157"/>
    <m/>
    <m/>
    <m/>
    <x v="0"/>
    <m/>
    <m/>
    <m/>
    <s v="29740-602"/>
  </r>
  <r>
    <n v="1040"/>
    <x v="1"/>
    <n v="30379"/>
    <n v="501"/>
    <s v="festo"/>
    <x v="157"/>
    <m/>
    <m/>
    <m/>
    <x v="0"/>
    <m/>
    <m/>
    <m/>
    <s v="30379-501"/>
  </r>
  <r>
    <n v="1042"/>
    <x v="0"/>
    <n v="27911"/>
    <n v="3501"/>
    <s v="KHK"/>
    <x v="158"/>
    <m/>
    <m/>
    <m/>
    <x v="0"/>
    <m/>
    <m/>
    <m/>
    <s v="027911-3501"/>
  </r>
  <r>
    <n v="1043"/>
    <x v="1"/>
    <n v="27069"/>
    <n v="205"/>
    <s v="Ennova Facades Inc."/>
    <x v="158"/>
    <m/>
    <m/>
    <m/>
    <x v="0"/>
    <m/>
    <m/>
    <m/>
    <s v="27069-205"/>
  </r>
  <r>
    <n v="1044"/>
    <x v="1"/>
    <n v="27336"/>
    <n v="502"/>
    <s v="Ennova Facades Inc."/>
    <x v="158"/>
    <m/>
    <m/>
    <m/>
    <x v="0"/>
    <m/>
    <m/>
    <m/>
    <s v="27336-502"/>
  </r>
  <r>
    <n v="1045"/>
    <x v="1"/>
    <n v="27337"/>
    <n v="402"/>
    <s v="Ennova Facades Inc."/>
    <x v="158"/>
    <m/>
    <m/>
    <m/>
    <x v="0"/>
    <m/>
    <m/>
    <m/>
    <s v="27337-402"/>
  </r>
  <r>
    <n v="1046"/>
    <x v="1"/>
    <n v="29211"/>
    <n v="202"/>
    <s v="Ennova Facades Inc."/>
    <x v="158"/>
    <m/>
    <m/>
    <m/>
    <x v="0"/>
    <m/>
    <m/>
    <m/>
    <s v="29211-202"/>
  </r>
  <r>
    <n v="1047"/>
    <x v="1"/>
    <n v="29225"/>
    <n v="602"/>
    <s v="Ennova Facades Inc."/>
    <x v="158"/>
    <m/>
    <m/>
    <m/>
    <x v="0"/>
    <m/>
    <m/>
    <m/>
    <s v="29225-602"/>
  </r>
  <r>
    <n v="1048"/>
    <x v="1"/>
    <n v="29675"/>
    <n v="602"/>
    <s v="Ennova Facades Inc."/>
    <x v="158"/>
    <m/>
    <m/>
    <m/>
    <x v="0"/>
    <m/>
    <m/>
    <m/>
    <s v="29675-602"/>
  </r>
  <r>
    <n v="1049"/>
    <x v="0"/>
    <n v="27831"/>
    <n v="3502"/>
    <s v="Ennova Facades Inc."/>
    <x v="158"/>
    <m/>
    <m/>
    <m/>
    <x v="0"/>
    <m/>
    <m/>
    <m/>
    <s v="027831-3502"/>
  </r>
  <r>
    <n v="1050"/>
    <x v="0"/>
    <n v="27832"/>
    <n v="3502"/>
    <s v="Ennova Facades Inc."/>
    <x v="158"/>
    <m/>
    <m/>
    <m/>
    <x v="0"/>
    <m/>
    <m/>
    <m/>
    <s v="027832-3502"/>
  </r>
  <r>
    <n v="1051"/>
    <x v="0"/>
    <n v="30393"/>
    <n v="2502"/>
    <s v="Ennova Facades Inc."/>
    <x v="158"/>
    <m/>
    <m/>
    <m/>
    <x v="0"/>
    <m/>
    <m/>
    <m/>
    <s v="030393-2502"/>
  </r>
  <r>
    <n v="1052"/>
    <x v="0"/>
    <n v="27915"/>
    <n v="2502"/>
    <s v="Ennova Facades Inc."/>
    <x v="158"/>
    <m/>
    <m/>
    <m/>
    <x v="0"/>
    <m/>
    <m/>
    <m/>
    <s v="027915-2502"/>
  </r>
  <r>
    <n v="1053"/>
    <x v="1"/>
    <n v="27843"/>
    <n v="402"/>
    <s v="Ennova Facades Inc."/>
    <x v="158"/>
    <m/>
    <m/>
    <m/>
    <x v="0"/>
    <m/>
    <m/>
    <m/>
    <s v="27843-402"/>
  </r>
  <r>
    <n v="1054"/>
    <x v="1"/>
    <n v="10744"/>
    <n v="410"/>
    <s v="Gulf Extrusions Co .(L.L.C)"/>
    <x v="158"/>
    <m/>
    <m/>
    <m/>
    <x v="0"/>
    <m/>
    <m/>
    <m/>
    <s v="10744-410"/>
  </r>
  <r>
    <n v="1055"/>
    <x v="1"/>
    <n v="5034"/>
    <n v="502"/>
    <s v="Gulf Extrusions Co .(L.L.C)"/>
    <x v="158"/>
    <m/>
    <m/>
    <m/>
    <x v="0"/>
    <m/>
    <m/>
    <m/>
    <s v="05034-502"/>
  </r>
  <r>
    <n v="1056"/>
    <x v="1"/>
    <n v="30496"/>
    <n v="601"/>
    <s v="Al barary"/>
    <x v="159"/>
    <m/>
    <m/>
    <m/>
    <x v="0"/>
    <m/>
    <m/>
    <m/>
    <s v="30496-601"/>
  </r>
  <r>
    <n v="1058"/>
    <x v="1"/>
    <n v="120661"/>
    <n v="607"/>
    <s v="Al Baddad Capital"/>
    <x v="159"/>
    <m/>
    <m/>
    <m/>
    <x v="0"/>
    <m/>
    <m/>
    <m/>
    <s v="120661-607"/>
  </r>
  <r>
    <n v="1060"/>
    <x v="1"/>
    <n v="29780"/>
    <n v="527"/>
    <s v="Gulf Extrusions Co .(L.L.C)"/>
    <x v="159"/>
    <m/>
    <m/>
    <m/>
    <x v="0"/>
    <m/>
    <m/>
    <m/>
    <s v="29780-527"/>
  </r>
  <r>
    <n v="1060"/>
    <x v="1"/>
    <n v="29780"/>
    <n v="528"/>
    <s v="Gulf Extrusions Co .(L.L.C)"/>
    <x v="159"/>
    <m/>
    <m/>
    <m/>
    <x v="0"/>
    <m/>
    <m/>
    <m/>
    <s v="29780-528"/>
  </r>
  <r>
    <m/>
    <x v="2"/>
    <m/>
    <m/>
    <m/>
    <x v="49"/>
    <m/>
    <m/>
    <m/>
    <x v="4"/>
    <m/>
    <m/>
    <m/>
    <s v="00-"/>
  </r>
  <r>
    <m/>
    <x v="2"/>
    <m/>
    <m/>
    <m/>
    <x v="49"/>
    <m/>
    <m/>
    <m/>
    <x v="4"/>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6">
  <r>
    <s v="GEX 1"/>
    <s v="7613-25"/>
    <s v="INS-25033"/>
    <s v="T"/>
    <s v="300X100"/>
    <x v="0"/>
    <d v="2025-01-03T00:00:00"/>
    <s v="LAND"/>
    <n v="0"/>
    <n v="0"/>
    <d v="2025-01-03T00:00:00"/>
    <d v="2025-01-03T00:00:00"/>
    <m/>
    <n v="0"/>
    <d v="2025-01-04T00:00:00"/>
    <d v="2025-01-04T00:00:00"/>
    <d v="2025-01-04T00:00:00"/>
    <n v="112500030"/>
    <s v="PDTMC"/>
    <d v="2025-01-04T00:00:00"/>
    <x v="0"/>
    <m/>
    <s v="DONE"/>
    <n v="0"/>
    <m/>
    <s v=""/>
    <m/>
    <n v="142500270"/>
    <d v="2025-01-12T00:00:00"/>
    <m/>
    <m/>
    <s v="Jan"/>
    <s v="PDTMC_INS-25033"/>
    <m/>
    <m/>
    <m/>
  </r>
  <r>
    <s v="GEX 1"/>
    <s v="7610-25"/>
    <s v="01001-402"/>
    <s v="B"/>
    <s v="250X160"/>
    <x v="0"/>
    <d v="2025-01-03T00:00:00"/>
    <s v="AIR"/>
    <n v="0"/>
    <n v="0"/>
    <d v="2025-01-03T00:00:00"/>
    <d v="2025-01-04T00:00:00"/>
    <m/>
    <n v="1"/>
    <d v="2025-01-08T00:00:00"/>
    <d v="2025-01-09T00:00:00"/>
    <d v="2025-01-08T00:00:00"/>
    <n v="112500093"/>
    <s v="EKSTEK"/>
    <d v="2025-01-08T00:00:00"/>
    <x v="0"/>
    <m/>
    <s v="DONE"/>
    <n v="1"/>
    <m/>
    <s v=""/>
    <m/>
    <n v="142500488"/>
    <d v="2025-01-24T00:00:00"/>
    <m/>
    <m/>
    <s v="Jan"/>
    <s v="EKSTEK_01001-402"/>
    <m/>
    <m/>
    <m/>
  </r>
  <r>
    <s v="GEX 1"/>
    <s v="7610-25"/>
    <s v="14940-509"/>
    <s v="B"/>
    <s v="320X160"/>
    <x v="0"/>
    <d v="2025-01-03T00:00:00"/>
    <s v="AIR"/>
    <n v="1"/>
    <n v="1"/>
    <d v="2025-01-03T00:00:00"/>
    <d v="2025-01-04T00:00:00"/>
    <m/>
    <n v="1"/>
    <d v="2025-01-08T00:00:00"/>
    <d v="2025-01-09T00:00:00"/>
    <d v="2025-01-08T00:00:00"/>
    <n v="112500093"/>
    <s v="EKSTEK"/>
    <d v="2025-01-08T00:00:00"/>
    <x v="0"/>
    <m/>
    <s v="DONE"/>
    <n v="1"/>
    <m/>
    <s v=""/>
    <m/>
    <n v="142500488"/>
    <d v="2025-01-24T00:00:00"/>
    <m/>
    <m/>
    <s v="Jan"/>
    <s v="EKSTEK_14940-509"/>
    <m/>
    <m/>
    <m/>
  </r>
  <r>
    <s v="GEX 1"/>
    <s v="7612-25"/>
    <s v="27562-502"/>
    <s v="B"/>
    <s v="320X160"/>
    <x v="0"/>
    <d v="2025-01-03T00:00:00"/>
    <s v="AIR"/>
    <n v="0"/>
    <n v="0"/>
    <d v="2025-01-03T00:00:00"/>
    <d v="2025-01-04T00:00:00"/>
    <m/>
    <n v="1"/>
    <d v="2025-01-08T00:00:00"/>
    <d v="2025-01-09T00:00:00"/>
    <d v="2025-01-08T00:00:00"/>
    <n v="112500093"/>
    <s v="PHOENIX "/>
    <d v="2025-01-08T00:00:00"/>
    <x v="0"/>
    <m/>
    <s v="DONE"/>
    <n v="1"/>
    <m/>
    <s v=""/>
    <m/>
    <n v="142500502"/>
    <d v="2025-01-27T00:00:00"/>
    <m/>
    <m/>
    <s v="Jan"/>
    <s v="PHOENIX _27562-502"/>
    <m/>
    <m/>
    <m/>
  </r>
  <r>
    <s v="GEX 1"/>
    <s v="7612-25"/>
    <s v="27660-202"/>
    <s v="B"/>
    <s v="355X200"/>
    <x v="0"/>
    <d v="2025-01-03T00:00:00"/>
    <s v="AIR"/>
    <n v="0"/>
    <n v="0"/>
    <d v="2025-01-03T00:00:00"/>
    <d v="2025-01-04T00:00:00"/>
    <m/>
    <n v="1"/>
    <d v="2025-01-08T00:00:00"/>
    <d v="2025-01-09T00:00:00"/>
    <d v="2025-01-08T00:00:00"/>
    <n v="112500093"/>
    <s v="PHOENIX "/>
    <d v="2025-01-08T00:00:00"/>
    <x v="0"/>
    <m/>
    <s v="DONE"/>
    <n v="1"/>
    <m/>
    <s v=""/>
    <m/>
    <n v="142500502"/>
    <d v="2025-01-27T00:00:00"/>
    <m/>
    <m/>
    <s v="Jan"/>
    <s v="PHOENIX _27660-202"/>
    <m/>
    <m/>
    <m/>
  </r>
  <r>
    <s v="GEX 1"/>
    <s v="7613-25"/>
    <s v="BOL-6-2-B"/>
    <s v="T"/>
    <s v="700X196"/>
    <x v="0"/>
    <d v="2025-01-03T00:00:00"/>
    <s v="LAND"/>
    <n v="0"/>
    <n v="0"/>
    <d v="2025-01-06T00:00:00"/>
    <d v="2025-01-06T00:00:00"/>
    <m/>
    <n v="0"/>
    <d v="2025-01-08T00:00:00"/>
    <d v="2025-01-08T00:00:00"/>
    <d v="2025-01-08T00:00:00"/>
    <n v="112500093"/>
    <s v="PDTMC"/>
    <d v="2025-01-10T00:00:00"/>
    <x v="0"/>
    <m/>
    <s v="DONE"/>
    <n v="3"/>
    <m/>
    <s v=""/>
    <m/>
    <n v="142500499"/>
    <d v="2025-04-15T00:00:00"/>
    <m/>
    <m/>
    <s v="Jan"/>
    <s v="PDTMC_BOL-6-2-B"/>
    <m/>
    <m/>
    <m/>
  </r>
  <r>
    <s v="GEX 1"/>
    <s v="7611-25"/>
    <s v="10485-501"/>
    <s v="B"/>
    <s v="220X130"/>
    <x v="0"/>
    <d v="2025-01-03T00:00:00"/>
    <s v="LAND"/>
    <n v="0"/>
    <n v="0"/>
    <d v="2025-01-08T00:00:00"/>
    <d v="2025-01-09T00:00:00"/>
    <m/>
    <n v="1"/>
    <d v="2025-01-10T00:00:00"/>
    <d v="2025-01-13T00:00:00"/>
    <d v="2025-01-10T00:00:00"/>
    <n v="112500165"/>
    <s v="PDTMC"/>
    <d v="2025-01-10T00:00:00"/>
    <x v="0"/>
    <m/>
    <s v="DONE"/>
    <n v="6"/>
    <m/>
    <s v=""/>
    <m/>
    <n v="142500703"/>
    <d v="2025-01-26T00:00:00"/>
    <m/>
    <m/>
    <s v="Jan"/>
    <s v="PDTMC_10485-501"/>
    <m/>
    <m/>
    <m/>
  </r>
  <r>
    <s v="GEX 1"/>
    <s v="7612-25"/>
    <s v="13640-506"/>
    <s v="B"/>
    <s v="320X160"/>
    <x v="0"/>
    <d v="2025-01-03T00:00:00"/>
    <s v="AIR"/>
    <n v="1"/>
    <n v="2"/>
    <d v="2025-01-07T00:00:00"/>
    <d v="2025-01-09T00:00:00"/>
    <m/>
    <n v="2"/>
    <d v="2025-01-10T00:00:00"/>
    <d v="2025-01-13T00:00:00"/>
    <d v="2025-01-10T00:00:00"/>
    <n v="112500165"/>
    <s v="PHOENIX "/>
    <d v="2025-01-10T00:00:00"/>
    <x v="0"/>
    <m/>
    <s v="DONE"/>
    <n v="6"/>
    <m/>
    <s v=""/>
    <m/>
    <n v="142500603"/>
    <d v="2025-01-27T00:00:00"/>
    <m/>
    <m/>
    <s v="Jan"/>
    <s v="PHOENIX _13640-506"/>
    <m/>
    <m/>
    <m/>
  </r>
  <r>
    <s v="GEX 1"/>
    <s v="7612-25"/>
    <s v="14853-204"/>
    <s v="B"/>
    <s v="280X160"/>
    <x v="0"/>
    <d v="2025-01-03T00:00:00"/>
    <s v="AIR"/>
    <n v="4"/>
    <n v="8"/>
    <d v="2025-01-07T00:00:00"/>
    <d v="2025-01-09T00:00:00"/>
    <m/>
    <n v="2"/>
    <d v="2025-01-10T00:00:00"/>
    <d v="2025-01-13T00:00:00"/>
    <d v="2025-01-10T00:00:00"/>
    <n v="112500165"/>
    <s v="PHOENIX "/>
    <d v="2025-01-10T00:00:00"/>
    <x v="0"/>
    <m/>
    <s v="DONE"/>
    <n v="6"/>
    <m/>
    <s v=""/>
    <m/>
    <n v="142500603"/>
    <d v="2025-01-27T00:00:00"/>
    <m/>
    <m/>
    <s v="Jan"/>
    <s v="PHOENIX _14853-204"/>
    <m/>
    <m/>
    <m/>
  </r>
  <r>
    <s v="GEX 1"/>
    <s v="7612-25"/>
    <s v="19105-403"/>
    <s v="B"/>
    <s v="250X160"/>
    <x v="0"/>
    <d v="2025-01-03T00:00:00"/>
    <s v="AIR"/>
    <n v="1"/>
    <n v="2"/>
    <d v="2025-01-07T00:00:00"/>
    <d v="2025-01-09T00:00:00"/>
    <m/>
    <n v="2"/>
    <d v="2025-01-10T00:00:00"/>
    <d v="2025-01-13T00:00:00"/>
    <d v="2025-01-10T00:00:00"/>
    <n v="112500165"/>
    <s v="PHOENIX "/>
    <d v="2025-01-10T00:00:00"/>
    <x v="0"/>
    <m/>
    <s v="DONE"/>
    <n v="6"/>
    <m/>
    <s v=""/>
    <m/>
    <n v="142500603"/>
    <d v="2025-01-27T00:00:00"/>
    <m/>
    <m/>
    <s v="Jan"/>
    <s v="PHOENIX _19105-403"/>
    <m/>
    <m/>
    <m/>
  </r>
  <r>
    <s v="GEX 1"/>
    <s v="7612-25"/>
    <s v="28424-202"/>
    <s v="B"/>
    <s v="320X160"/>
    <x v="0"/>
    <d v="2025-01-03T00:00:00"/>
    <s v="AIR"/>
    <n v="1"/>
    <n v="1"/>
    <d v="2025-01-07T00:00:00"/>
    <d v="2025-01-09T00:00:00"/>
    <m/>
    <n v="2"/>
    <d v="2025-01-10T00:00:00"/>
    <d v="2025-01-13T00:00:00"/>
    <d v="2025-01-10T00:00:00"/>
    <n v="112500165"/>
    <s v="PHOENIX "/>
    <d v="2025-01-10T00:00:00"/>
    <x v="0"/>
    <m/>
    <s v="DONE"/>
    <n v="6"/>
    <m/>
    <s v=""/>
    <m/>
    <n v="142500701"/>
    <d v="2025-01-27T00:00:00"/>
    <m/>
    <m/>
    <s v="Jan"/>
    <s v="PHOENIX _28424-202"/>
    <m/>
    <m/>
    <m/>
  </r>
  <r>
    <s v="GEX 1"/>
    <s v="7610-25"/>
    <s v="12726-503"/>
    <s v="B"/>
    <s v="280X160"/>
    <x v="0"/>
    <d v="2025-01-03T00:00:00"/>
    <s v="AIR"/>
    <n v="1"/>
    <n v="2"/>
    <d v="2025-01-03T00:00:00"/>
    <d v="2025-01-11T00:00:00"/>
    <m/>
    <n v="8"/>
    <d v="2025-01-13T00:00:00"/>
    <d v="2025-01-13T00:00:00"/>
    <d v="2025-01-13T00:00:00"/>
    <n v="112500175"/>
    <s v="EKSTEK"/>
    <d v="2025-01-13T00:00:00"/>
    <x v="0"/>
    <s v="desigh received on  03/01/2025 similar die is in simulation (14674-427)  both dies will be sent for approval together 06/01/2025"/>
    <s v="DONE"/>
    <n v="8"/>
    <m/>
    <s v=""/>
    <m/>
    <n v="142500487"/>
    <d v="2025-01-19T00:00:00"/>
    <m/>
    <m/>
    <s v="Jan"/>
    <s v="EKSTEK_12726-503"/>
    <m/>
    <m/>
    <m/>
  </r>
  <r>
    <s v="GEX 1"/>
    <s v="7611-25"/>
    <s v="05203-201"/>
    <s v="B"/>
    <s v="250X160"/>
    <x v="0"/>
    <d v="2025-01-03T00:00:00"/>
    <s v="LAND"/>
    <n v="1"/>
    <n v="4"/>
    <d v="2025-01-13T00:00:00"/>
    <d v="2025-01-15T00:00:00"/>
    <m/>
    <n v="2"/>
    <d v="2025-01-16T00:00:00"/>
    <d v="2025-01-18T00:00:00"/>
    <d v="2025-01-16T00:00:00"/>
    <n v="112500254"/>
    <s v="PDTMC"/>
    <d v="2025-01-16T00:00:00"/>
    <x v="0"/>
    <s v="ask for revision 09/01/2025"/>
    <s v="DONE"/>
    <n v="12"/>
    <m/>
    <s v=""/>
    <m/>
    <n v="142501911"/>
    <d v="2025-03-03T00:00:00"/>
    <m/>
    <s v="cav increased"/>
    <s v="Jan"/>
    <s v="PDTMC_05203-201"/>
    <m/>
    <m/>
    <m/>
  </r>
  <r>
    <s v="GEX 1"/>
    <s v="7611-25"/>
    <s v="12441-406"/>
    <s v="B"/>
    <s v="250X160"/>
    <x v="0"/>
    <d v="2025-01-03T00:00:00"/>
    <s v="LAND"/>
    <n v="1"/>
    <n v="1"/>
    <d v="2025-01-09T00:00:00"/>
    <d v="2025-01-16T00:00:00"/>
    <m/>
    <n v="7"/>
    <d v="2025-01-18T00:00:00"/>
    <d v="2025-01-18T00:00:00"/>
    <d v="2025-01-18T00:00:00"/>
    <n v="112500275"/>
    <s v="PDTMC"/>
    <d v="2025-01-18T00:00:00"/>
    <x v="0"/>
    <m/>
    <s v="DONE"/>
    <n v="13"/>
    <m/>
    <s v=""/>
    <m/>
    <n v="142500748"/>
    <d v="2025-01-28T00:00:00"/>
    <m/>
    <m/>
    <s v="Jan"/>
    <s v="PDTMC_12441-406"/>
    <m/>
    <m/>
    <m/>
  </r>
  <r>
    <s v="GEX 1"/>
    <s v="7612-25"/>
    <s v="14856-203"/>
    <s v="B"/>
    <s v="280X160"/>
    <x v="0"/>
    <d v="2025-01-03T00:00:00"/>
    <s v="AIR"/>
    <n v="1"/>
    <n v="1"/>
    <d v="2025-01-08T00:00:00"/>
    <d v="2025-01-16T00:00:00"/>
    <m/>
    <n v="8"/>
    <d v="2025-01-18T00:00:00"/>
    <d v="2025-01-18T00:00:00"/>
    <d v="2025-01-18T00:00:00"/>
    <n v="112500275"/>
    <s v="PHOENIX "/>
    <d v="2025-01-18T00:00:00"/>
    <x v="0"/>
    <m/>
    <s v="DONE"/>
    <n v="13"/>
    <m/>
    <s v=""/>
    <m/>
    <n v="142500749"/>
    <d v="2025-01-28T00:00:00"/>
    <m/>
    <m/>
    <s v="Jan"/>
    <s v="PHOENIX _14856-203"/>
    <m/>
    <m/>
    <m/>
  </r>
  <r>
    <s v="GEX 1"/>
    <s v="7612-25"/>
    <s v="14857-203"/>
    <s v="B"/>
    <s v="320X160"/>
    <x v="0"/>
    <d v="2025-01-03T00:00:00"/>
    <s v="AIR"/>
    <n v="1"/>
    <n v="1"/>
    <d v="2025-01-08T00:00:00"/>
    <d v="2025-01-16T00:00:00"/>
    <m/>
    <n v="8"/>
    <d v="2025-01-18T00:00:00"/>
    <d v="2025-01-18T00:00:00"/>
    <d v="2025-01-18T00:00:00"/>
    <n v="112500275"/>
    <s v="PHOENIX "/>
    <d v="2025-01-18T00:00:00"/>
    <x v="0"/>
    <m/>
    <s v="DONE"/>
    <n v="13"/>
    <m/>
    <s v=""/>
    <m/>
    <n v="142500749"/>
    <d v="2025-01-28T00:00:00"/>
    <m/>
    <m/>
    <s v="Jan"/>
    <s v="PHOENIX _14857-203"/>
    <m/>
    <m/>
    <m/>
  </r>
  <r>
    <s v="GEX 2"/>
    <s v="7614-25"/>
    <s v="051137-2501"/>
    <s v="N"/>
    <s v="280X165"/>
    <x v="1"/>
    <d v="2025-01-06T00:00:00"/>
    <s v="LAND"/>
    <n v="1"/>
    <n v="1"/>
    <d v="2025-01-08T00:00:00"/>
    <d v="2025-01-11T00:00:00"/>
    <s v="YES"/>
    <n v="3"/>
    <d v="2025-01-14T00:00:00"/>
    <d v="2025-01-17T00:00:00"/>
    <d v="2025-01-14T00:00:00"/>
    <n v="1300001099"/>
    <s v="PDTMC"/>
    <d v="2025-01-17T00:00:00"/>
    <x v="1"/>
    <m/>
    <s v="DONE"/>
    <n v="5"/>
    <m/>
    <s v=""/>
    <m/>
    <s v="M124"/>
    <d v="2025-02-05T00:00:00"/>
    <m/>
    <m/>
    <s v="Jan"/>
    <s v="PDTMC_051137-2501"/>
    <m/>
    <m/>
    <m/>
  </r>
  <r>
    <s v="GEX 2"/>
    <s v="7614-25"/>
    <s v="051138-3501"/>
    <s v="N"/>
    <s v="350X210"/>
    <x v="1"/>
    <d v="2025-01-06T00:00:00"/>
    <s v="LAND"/>
    <n v="1"/>
    <n v="1"/>
    <d v="2025-01-08T00:00:00"/>
    <d v="2025-01-13T00:00:00"/>
    <s v="YES"/>
    <n v="5"/>
    <d v="2025-01-14T00:00:00"/>
    <d v="2025-01-17T00:00:00"/>
    <d v="2025-01-14T00:00:00"/>
    <n v="1300001099"/>
    <s v="PDTMC"/>
    <d v="2025-01-17T00:00:00"/>
    <x v="1"/>
    <m/>
    <s v="DONE"/>
    <n v="7"/>
    <m/>
    <s v=""/>
    <m/>
    <s v="M124"/>
    <d v="2025-02-05T00:00:00"/>
    <m/>
    <m/>
    <s v="Jan"/>
    <s v="PDTMC_051138-3501"/>
    <m/>
    <m/>
    <m/>
  </r>
  <r>
    <s v="GEX 2"/>
    <s v="7614-25"/>
    <s v="051139-2501"/>
    <s v="N"/>
    <s v="280X165"/>
    <x v="1"/>
    <d v="2025-01-06T00:00:00"/>
    <s v="LAND"/>
    <n v="1"/>
    <n v="1"/>
    <d v="2025-01-09T00:00:00"/>
    <d v="2025-01-11T00:00:00"/>
    <s v="YES"/>
    <n v="2"/>
    <d v="2025-01-14T00:00:00"/>
    <d v="2025-01-17T00:00:00"/>
    <d v="2025-01-14T00:00:00"/>
    <n v="1300001099"/>
    <s v="PDTMC"/>
    <d v="2025-01-17T00:00:00"/>
    <x v="1"/>
    <m/>
    <s v="DONE"/>
    <n v="5"/>
    <m/>
    <s v=""/>
    <m/>
    <s v="M124"/>
    <d v="2025-02-05T00:00:00"/>
    <m/>
    <m/>
    <s v="Jan"/>
    <s v="PDTMC_051139-2501"/>
    <m/>
    <m/>
    <m/>
  </r>
  <r>
    <s v="GEX 2"/>
    <s v="7614-25"/>
    <s v="051140-2501"/>
    <s v="N"/>
    <s v="280X165"/>
    <x v="1"/>
    <d v="2025-01-06T00:00:00"/>
    <s v="LAND"/>
    <n v="1"/>
    <n v="1"/>
    <d v="2025-01-08T00:00:00"/>
    <d v="2025-01-11T00:00:00"/>
    <s v="YES"/>
    <n v="3"/>
    <d v="2025-01-14T00:00:00"/>
    <d v="2025-01-17T00:00:00"/>
    <d v="2025-01-14T00:00:00"/>
    <n v="1300001099"/>
    <s v="PDTMC"/>
    <d v="2025-01-17T00:00:00"/>
    <x v="1"/>
    <m/>
    <s v="DONE"/>
    <n v="5"/>
    <m/>
    <s v=""/>
    <m/>
    <s v="M124"/>
    <d v="2025-02-05T00:00:00"/>
    <m/>
    <m/>
    <s v="Jan"/>
    <s v="PDTMC_051140-2501"/>
    <m/>
    <m/>
    <m/>
  </r>
  <r>
    <s v="GEX 2"/>
    <s v="7615-25"/>
    <s v="030188-2501"/>
    <s v="N"/>
    <s v="250X160"/>
    <x v="1"/>
    <d v="2025-01-06T00:00:00"/>
    <s v="AIR"/>
    <n v="1"/>
    <n v="1"/>
    <d v="2025-01-07T00:00:00"/>
    <d v="2025-01-11T00:00:00"/>
    <m/>
    <n v="4"/>
    <d v="2025-01-14T00:00:00"/>
    <d v="2025-01-17T00:00:00"/>
    <d v="2025-01-14T00:00:00"/>
    <n v="1300001099"/>
    <s v="EKSTEK"/>
    <s v="EKSTEK"/>
    <x v="2"/>
    <m/>
    <s v="DONE"/>
    <n v="5"/>
    <m/>
    <s v=""/>
    <m/>
    <s v="M083"/>
    <d v="2025-01-27T00:00:00"/>
    <m/>
    <m/>
    <s v="Jan"/>
    <s v="EKSTEK_030188-2501"/>
    <m/>
    <m/>
    <m/>
  </r>
  <r>
    <s v="GEX 2"/>
    <s v="7615-25"/>
    <s v="030189-2501"/>
    <s v="N"/>
    <s v="280X160"/>
    <x v="1"/>
    <d v="2025-01-06T00:00:00"/>
    <s v="AIR"/>
    <n v="2"/>
    <n v="2"/>
    <d v="2025-01-07T00:00:00"/>
    <d v="2025-01-11T00:00:00"/>
    <m/>
    <n v="4"/>
    <d v="2025-01-14T00:00:00"/>
    <d v="2025-01-17T00:00:00"/>
    <d v="2025-01-14T00:00:00"/>
    <n v="1300001099"/>
    <s v="EKSTEK"/>
    <d v="2025-01-17T00:00:00"/>
    <x v="2"/>
    <m/>
    <s v="DONE"/>
    <n v="5"/>
    <m/>
    <s v=""/>
    <m/>
    <s v="M083"/>
    <d v="2025-01-27T00:00:00"/>
    <m/>
    <m/>
    <s v="Jan"/>
    <s v="EKSTEK_030189-2501"/>
    <m/>
    <m/>
    <m/>
  </r>
  <r>
    <s v="GEX 1"/>
    <s v="7616-25"/>
    <s v="30190-601"/>
    <s v="N"/>
    <s v="550x250"/>
    <x v="2"/>
    <d v="2025-01-09T00:00:00"/>
    <s v="AIR"/>
    <n v="1"/>
    <n v="1"/>
    <d v="2025-01-09T00:00:00"/>
    <d v="2025-01-11T00:00:00"/>
    <m/>
    <n v="2"/>
    <d v="2025-01-13T00:00:00"/>
    <d v="2025-01-13T00:00:00"/>
    <d v="2025-01-13T00:00:00"/>
    <n v="112500175"/>
    <s v="COMPES"/>
    <d v="2025-01-13T00:00:00"/>
    <x v="3"/>
    <m/>
    <s v="DONE"/>
    <n v="2"/>
    <m/>
    <s v=""/>
    <s v="MILL"/>
    <n v="142500494"/>
    <d v="2025-01-26T00:00:00"/>
    <m/>
    <m/>
    <s v="Jan"/>
    <s v="COMPES_30190-601"/>
    <m/>
    <m/>
    <m/>
  </r>
  <r>
    <s v="GEX 1"/>
    <s v="7616-25"/>
    <s v="30191-601"/>
    <s v="N"/>
    <s v="550x250"/>
    <x v="2"/>
    <d v="2025-01-09T00:00:00"/>
    <s v="AIR"/>
    <n v="1"/>
    <n v="3"/>
    <d v="2025-01-09T00:00:00"/>
    <d v="2025-01-11T00:00:00"/>
    <m/>
    <n v="2"/>
    <d v="2025-01-13T00:00:00"/>
    <d v="2025-01-13T00:00:00"/>
    <d v="2025-01-13T00:00:00"/>
    <n v="112500175"/>
    <s v="COMPES"/>
    <d v="2025-01-13T00:00:00"/>
    <x v="3"/>
    <m/>
    <s v="DONE"/>
    <n v="2"/>
    <m/>
    <s v=""/>
    <s v="MILL"/>
    <n v="142500494"/>
    <d v="2025-01-26T00:00:00"/>
    <m/>
    <m/>
    <s v="Jan"/>
    <s v="COMPES_30191-601"/>
    <m/>
    <m/>
    <m/>
  </r>
  <r>
    <s v="GEX 1"/>
    <s v="7617-25"/>
    <s v="27789-501"/>
    <s v="N"/>
    <s v="250X160"/>
    <x v="2"/>
    <d v="2025-01-09T00:00:00"/>
    <s v="LAND"/>
    <n v="0"/>
    <n v="0"/>
    <d v="2025-01-11T00:00:00"/>
    <d v="2025-01-11T00:00:00"/>
    <m/>
    <n v="0"/>
    <d v="2025-01-13T00:00:00"/>
    <d v="2025-01-13T00:00:00"/>
    <d v="2025-01-13T00:00:00"/>
    <n v="112500175"/>
    <s v="PDTMC"/>
    <d v="2025-01-13T00:00:00"/>
    <x v="4"/>
    <m/>
    <s v="DONE"/>
    <n v="2"/>
    <m/>
    <s v=""/>
    <s v="MILL,, POWDER, ANODIZING"/>
    <n v="142500459"/>
    <d v="2025-01-23T00:00:00"/>
    <m/>
    <m/>
    <s v="Jan"/>
    <s v="PDTMC_27789-501"/>
    <m/>
    <m/>
    <m/>
  </r>
  <r>
    <s v="GEX 1"/>
    <s v="7617-25"/>
    <s v="30195-501"/>
    <s v="N"/>
    <s v="250X160"/>
    <x v="2"/>
    <d v="2025-01-09T00:00:00"/>
    <s v="LAND"/>
    <n v="1"/>
    <n v="4"/>
    <d v="2025-01-10T00:00:00"/>
    <d v="2025-01-11T00:00:00"/>
    <m/>
    <n v="1"/>
    <d v="2025-01-13T00:00:00"/>
    <d v="2025-01-13T00:00:00"/>
    <d v="2025-01-13T00:00:00"/>
    <n v="112500175"/>
    <s v="PDTMC"/>
    <d v="2025-01-13T00:00:00"/>
    <x v="4"/>
    <m/>
    <s v="DONE"/>
    <n v="2"/>
    <m/>
    <s v=""/>
    <s v="MILL,, POWDER, ANODIZING"/>
    <n v="142500459"/>
    <d v="2025-01-23T00:00:00"/>
    <m/>
    <m/>
    <s v="Jan"/>
    <s v="PDTMC_30195-501"/>
    <m/>
    <m/>
    <m/>
  </r>
  <r>
    <s v="GEX 1"/>
    <s v="7617-25"/>
    <s v="30192-201"/>
    <s v="N"/>
    <s v="355X200"/>
    <x v="2"/>
    <d v="2025-01-09T00:00:00"/>
    <s v="LAND"/>
    <n v="1"/>
    <n v="1"/>
    <d v="2025-01-13T00:00:00"/>
    <d v="2025-01-15T00:00:00"/>
    <m/>
    <n v="2"/>
    <d v="2025-01-16T00:00:00"/>
    <d v="2025-01-18T00:00:00"/>
    <d v="2025-01-16T00:00:00"/>
    <n v="112500258"/>
    <s v="PDTMC"/>
    <d v="2025-01-16T00:00:00"/>
    <x v="4"/>
    <m/>
    <s v="DONE"/>
    <n v="6"/>
    <m/>
    <s v=""/>
    <s v="MILL,, POWDER, ANODIZING"/>
    <n v="142500534"/>
    <d v="2025-01-26T00:00:00"/>
    <m/>
    <m/>
    <s v="Jan"/>
    <s v="PDTMC_30192-201"/>
    <m/>
    <m/>
    <m/>
  </r>
  <r>
    <s v="GEX 1"/>
    <s v="7617-25"/>
    <s v="30196-201"/>
    <s v="N"/>
    <s v="320X160"/>
    <x v="2"/>
    <d v="2025-01-09T00:00:00"/>
    <s v="LAND"/>
    <n v="1"/>
    <n v="2"/>
    <d v="2025-01-13T00:00:00"/>
    <d v="2025-01-16T00:00:00"/>
    <s v="YES"/>
    <n v="3"/>
    <d v="2025-01-16T00:00:00"/>
    <d v="2025-01-18T00:00:00"/>
    <d v="2025-01-16T00:00:00"/>
    <n v="112500258"/>
    <s v="PDTMC"/>
    <d v="2025-01-16T00:00:00"/>
    <x v="4"/>
    <m/>
    <s v="DONE"/>
    <n v="7"/>
    <m/>
    <s v=""/>
    <s v="MILL,, POWDER, ANODIZING"/>
    <n v="142500534"/>
    <d v="2025-01-26T00:00:00"/>
    <m/>
    <m/>
    <s v="Jan"/>
    <s v="PDTMC_30196-201"/>
    <m/>
    <m/>
    <m/>
  </r>
  <r>
    <s v="GEX 1"/>
    <s v="7617-25"/>
    <s v="30197-201"/>
    <s v="N"/>
    <s v="320X160"/>
    <x v="2"/>
    <d v="2025-01-09T00:00:00"/>
    <s v="LAND"/>
    <n v="1"/>
    <n v="1"/>
    <d v="2025-01-13T00:00:00"/>
    <d v="2025-01-15T00:00:00"/>
    <m/>
    <n v="2"/>
    <d v="2025-01-16T00:00:00"/>
    <d v="2025-01-18T00:00:00"/>
    <d v="2025-01-16T00:00:00"/>
    <n v="112500258"/>
    <s v="PDTMC"/>
    <d v="2025-01-16T00:00:00"/>
    <x v="4"/>
    <m/>
    <s v="DONE"/>
    <n v="6"/>
    <m/>
    <s v=""/>
    <s v="MILL,, POWDER, ANODIZING"/>
    <n v="142500534"/>
    <d v="2025-01-26T00:00:00"/>
    <m/>
    <m/>
    <s v="Jan"/>
    <s v="PDTMC_30197-201"/>
    <m/>
    <m/>
    <m/>
  </r>
  <r>
    <s v="GEX 1"/>
    <s v="7617-25"/>
    <s v="30193-601"/>
    <s v="N"/>
    <s v="355X200"/>
    <x v="2"/>
    <d v="2025-01-09T00:00:00"/>
    <s v="LAND"/>
    <n v="1"/>
    <n v="2"/>
    <d v="2025-01-13T00:00:00"/>
    <d v="2025-01-16T00:00:00"/>
    <s v="YES"/>
    <n v="3"/>
    <d v="2025-01-18T00:00:00"/>
    <d v="2025-01-18T00:00:00"/>
    <d v="2025-01-18T00:00:00"/>
    <n v="112500275"/>
    <s v="PDTMC"/>
    <d v="2025-01-18T00:00:00"/>
    <x v="4"/>
    <m/>
    <s v="DONE"/>
    <n v="7"/>
    <m/>
    <s v=""/>
    <s v="MILL,, POWDER, ANODIZING"/>
    <n v="142500608"/>
    <d v="2025-01-24T00:00:00"/>
    <m/>
    <m/>
    <s v="Jan"/>
    <s v="PDTMC_30193-601"/>
    <m/>
    <m/>
    <m/>
  </r>
  <r>
    <s v="GEX 1"/>
    <s v="7617-25"/>
    <s v="30194-201"/>
    <s v="N"/>
    <s v="320X160"/>
    <x v="2"/>
    <d v="2025-01-09T00:00:00"/>
    <s v="LAND"/>
    <n v="1"/>
    <n v="1"/>
    <d v="2025-01-15T00:00:00"/>
    <d v="2025-01-16T00:00:00"/>
    <m/>
    <n v="1"/>
    <d v="2025-01-18T00:00:00"/>
    <d v="2025-01-18T00:00:00"/>
    <d v="2025-01-18T00:00:00"/>
    <n v="112500275"/>
    <s v="PDTMC"/>
    <d v="2025-01-18T00:00:00"/>
    <x v="4"/>
    <s v="desgn received 13/01/2025 ask for revision 15/01/2025"/>
    <s v="DONE"/>
    <n v="7"/>
    <m/>
    <s v=""/>
    <s v="MILL,, POWDER, ANODIZING"/>
    <n v="142500608"/>
    <d v="2025-01-24T00:00:00"/>
    <m/>
    <m/>
    <s v="Jan"/>
    <s v="PDTMC_30194-201"/>
    <m/>
    <m/>
    <m/>
  </r>
  <r>
    <s v="GEX 1"/>
    <s v="7622-25"/>
    <s v="30199-601"/>
    <s v="C"/>
    <s v="550x300"/>
    <x v="3"/>
    <d v="2025-01-10T00:00:00"/>
    <s v="AIR"/>
    <n v="6"/>
    <n v="6"/>
    <d v="2025-01-17T00:00:00"/>
    <s v="NA"/>
    <s v="YES"/>
    <s v=""/>
    <s v="NA"/>
    <s v="NA"/>
    <s v="NA"/>
    <s v="NA"/>
    <s v="COMPES"/>
    <s v="NA"/>
    <x v="5"/>
    <s v="die size revised 16/01/205. design received 17/01/2025  asked for 3d 18/01/2025. stp received 23/01. simulation resut not good  and ask rev 24/01/25. remind sent to supplier 29/01/2025.design received 29/01.simulation result not satisfiable and we asked.  supplier for an online meeting.30/01/2025. dsgn rcvd with simulatin resutl by supplier. result not satisfactery.05/02/2025 ."/>
    <s v="CANCELLED"/>
    <n v="0"/>
    <m/>
    <s v=""/>
    <s v="Anodizing"/>
    <n v="0"/>
    <d v="1899-12-30T00:00:00"/>
    <m/>
    <m/>
    <s v="Jan"/>
    <s v="COMPES_30199-601"/>
    <m/>
    <m/>
    <m/>
  </r>
  <r>
    <s v="GEX 1"/>
    <s v="7618-25"/>
    <s v="09153-204"/>
    <s v="B"/>
    <s v="320X160"/>
    <x v="3"/>
    <d v="2025-01-10T00:00:00"/>
    <s v="AIR"/>
    <n v="0"/>
    <n v="0"/>
    <d v="2025-01-13T00:00:00"/>
    <d v="2025-01-15T00:00:00"/>
    <m/>
    <n v="2"/>
    <d v="2025-01-16T00:00:00"/>
    <d v="2025-01-18T00:00:00"/>
    <d v="2025-01-16T00:00:00"/>
    <n v="112500258"/>
    <s v="PHOENIX "/>
    <d v="2025-01-16T00:00:00"/>
    <x v="0"/>
    <m/>
    <s v="DONE"/>
    <n v="5"/>
    <m/>
    <s v=""/>
    <m/>
    <n v="142500695"/>
    <d v="2025-01-28T00:00:00"/>
    <m/>
    <m/>
    <s v="Jan"/>
    <s v="PHOENIX _09153-204"/>
    <m/>
    <m/>
    <m/>
  </r>
  <r>
    <s v="GEX 1"/>
    <s v="7620-25"/>
    <s v="13794-621"/>
    <s v="B"/>
    <s v="355X200"/>
    <x v="3"/>
    <d v="2025-01-10T00:00:00"/>
    <s v="AIR"/>
    <n v="1"/>
    <n v="2"/>
    <d v="2025-01-10T00:00:00"/>
    <d v="2025-01-15T00:00:00"/>
    <m/>
    <n v="5"/>
    <d v="2025-01-16T00:00:00"/>
    <d v="2025-01-18T00:00:00"/>
    <d v="2025-01-16T00:00:00"/>
    <n v="112500258"/>
    <s v="EKSTEK"/>
    <d v="2025-01-16T00:00:00"/>
    <x v="0"/>
    <m/>
    <s v="DONE"/>
    <n v="5"/>
    <m/>
    <s v=""/>
    <m/>
    <n v="142500744"/>
    <d v="2025-01-28T00:00:00"/>
    <m/>
    <m/>
    <s v="Jan"/>
    <s v="EKSTEK_13794-621"/>
    <m/>
    <m/>
    <m/>
  </r>
  <r>
    <s v="GEX 1"/>
    <s v="7623-25"/>
    <s v="30200-601"/>
    <s v="N"/>
    <s v="355X200"/>
    <x v="3"/>
    <d v="2025-01-10T00:00:00"/>
    <s v="LAND"/>
    <n v="6"/>
    <n v="6"/>
    <d v="2025-01-13T00:00:00"/>
    <d v="2025-01-15T00:00:00"/>
    <m/>
    <n v="2"/>
    <d v="2025-01-16T00:00:00"/>
    <d v="2025-01-18T00:00:00"/>
    <d v="2025-01-16T00:00:00"/>
    <n v="112500258"/>
    <s v="PHME"/>
    <d v="2025-01-16T00:00:00"/>
    <x v="6"/>
    <m/>
    <s v="DONE"/>
    <n v="5"/>
    <m/>
    <s v=""/>
    <s v="Mill, powder"/>
    <n v="142500574"/>
    <d v="2025-01-26T00:00:00"/>
    <m/>
    <m/>
    <s v="Jan"/>
    <s v="PHME_30200-601"/>
    <m/>
    <m/>
    <m/>
  </r>
  <r>
    <s v="GEX 1"/>
    <s v="7623-25"/>
    <s v="30201-601"/>
    <s v="N"/>
    <s v="450X250"/>
    <x v="3"/>
    <d v="2025-01-10T00:00:00"/>
    <s v="LAND"/>
    <n v="7"/>
    <n v="7"/>
    <d v="2025-01-13T00:00:00"/>
    <d v="2025-01-15T00:00:00"/>
    <m/>
    <n v="2"/>
    <d v="2025-01-16T00:00:00"/>
    <d v="2025-01-18T00:00:00"/>
    <d v="2025-01-16T00:00:00"/>
    <n v="112500258"/>
    <s v="PHME"/>
    <d v="2025-01-16T00:00:00"/>
    <x v="6"/>
    <m/>
    <s v="DONE"/>
    <n v="5"/>
    <m/>
    <s v=""/>
    <s v="Mill, powder"/>
    <n v="142500574"/>
    <d v="2025-01-26T00:00:00"/>
    <m/>
    <m/>
    <s v="Jan"/>
    <s v="PHME_30201-601"/>
    <m/>
    <m/>
    <m/>
  </r>
  <r>
    <s v="GEX 1"/>
    <s v="7622-25"/>
    <s v="30198-601"/>
    <s v="N"/>
    <s v="550x250"/>
    <x v="3"/>
    <d v="2025-01-10T00:00:00"/>
    <s v="AIR"/>
    <n v="1"/>
    <n v="1"/>
    <d v="2025-01-16T00:00:00"/>
    <d v="2025-01-16T00:00:00"/>
    <m/>
    <n v="0"/>
    <d v="2025-01-18T00:00:00"/>
    <d v="2025-01-18T00:00:00"/>
    <d v="2025-01-18T00:00:00"/>
    <n v="112500275"/>
    <s v="COMPES"/>
    <d v="2025-01-18T00:00:00"/>
    <x v="5"/>
    <m/>
    <s v="DONE"/>
    <n v="6"/>
    <m/>
    <s v="Gex-1"/>
    <s v="Anodizing"/>
    <n v="142500747"/>
    <d v="2025-02-05T00:00:00"/>
    <m/>
    <m/>
    <s v="Jan"/>
    <s v="COMPES_30198-601"/>
    <m/>
    <m/>
    <m/>
  </r>
  <r>
    <s v="GEX 1"/>
    <s v="7619-25"/>
    <s v="05225-605"/>
    <s v="B"/>
    <s v="700x400"/>
    <x v="3"/>
    <d v="2025-01-10T00:00:00"/>
    <s v="AIR"/>
    <n v="1"/>
    <n v="1"/>
    <d v="2025-01-23T00:00:00"/>
    <d v="2025-01-24T00:00:00"/>
    <m/>
    <n v="1"/>
    <d v="2025-01-25T00:00:00"/>
    <d v="2025-01-27T00:00:00"/>
    <d v="2025-01-25T00:00:00"/>
    <n v="112500378"/>
    <s v="ADEX"/>
    <d v="2025-01-25T00:00:00"/>
    <x v="0"/>
    <m/>
    <s v="DONE"/>
    <n v="14"/>
    <m/>
    <s v=""/>
    <m/>
    <n v="142500934"/>
    <d v="2025-02-04T00:00:00"/>
    <m/>
    <m/>
    <s v="Jan"/>
    <s v="ADEX_05225-605"/>
    <m/>
    <m/>
    <m/>
  </r>
  <r>
    <s v="GEX 1"/>
    <s v="7618-25"/>
    <s v="14674-515"/>
    <s v="B"/>
    <s v="320X160"/>
    <x v="3"/>
    <d v="2025-01-10T00:00:00"/>
    <s v="AIR"/>
    <n v="1"/>
    <n v="3"/>
    <d v="2025-01-30T00:00:00"/>
    <d v="2025-01-31T00:00:00"/>
    <s v="YES"/>
    <n v="1"/>
    <d v="2025-02-01T00:00:00"/>
    <d v="2025-02-06T00:00:00"/>
    <d v="2025-02-01T00:00:00"/>
    <n v="112500467"/>
    <s v="PHOENIX "/>
    <d v="2025-02-01T00:00:00"/>
    <x v="0"/>
    <s v="des rec 13/01. simulatin asked 16/01. simulation came 17/01. entry dia more 207, revised simulation and 2d design received 18/01. simulation rest not good 22/01. ask for revision 22/01 rev rec 22/01/25 7.45 Pm under simulation.simulation result not good aske for revision and chang conventional design istead of mono brigd 28/01. design received 30/01"/>
    <s v="DONE"/>
    <n v="21"/>
    <m/>
    <s v="Gex-1"/>
    <m/>
    <n v="142501303"/>
    <d v="2025-02-14T00:00:00"/>
    <m/>
    <m/>
    <s v="Jan"/>
    <s v="PHOENIX _14674-515"/>
    <m/>
    <m/>
    <m/>
  </r>
  <r>
    <s v="GEX 1"/>
    <s v="7618-25"/>
    <s v="INS-05019"/>
    <s v="B"/>
    <s v="300X100"/>
    <x v="3"/>
    <d v="2025-01-10T00:00:00"/>
    <s v="AIR"/>
    <n v="0"/>
    <n v="0"/>
    <d v="2025-01-24T00:00:00"/>
    <d v="2025-01-28T00:00:00"/>
    <m/>
    <n v="4"/>
    <d v="2025-02-01T00:00:00"/>
    <d v="2025-02-06T00:00:00"/>
    <d v="2025-02-01T00:00:00"/>
    <n v="112500468"/>
    <s v="PHOENIX "/>
    <d v="2025-02-01T00:00:00"/>
    <x v="0"/>
    <m/>
    <s v="DONE"/>
    <n v="18"/>
    <m/>
    <s v=""/>
    <m/>
    <n v="142501247"/>
    <d v="2025-02-12T00:00:00"/>
    <m/>
    <m/>
    <s v="Jan"/>
    <s v="PHOENIX _INS-05019"/>
    <m/>
    <m/>
    <m/>
  </r>
  <r>
    <s v="GEX 1"/>
    <s v="7618-25"/>
    <s v="13212-601"/>
    <s v="B"/>
    <s v="355X200"/>
    <x v="3"/>
    <d v="2025-01-10T00:00:00"/>
    <s v="AIR"/>
    <n v="1"/>
    <n v="3"/>
    <d v="2025-01-24T00:00:00"/>
    <d v="2025-01-28T00:00:00"/>
    <s v="YES"/>
    <n v="4"/>
    <d v="2025-02-08T00:00:00"/>
    <d v="2025-02-06T00:00:00"/>
    <d v="2025-02-08T00:00:00"/>
    <n v="112500588"/>
    <s v="PHOENIX "/>
    <d v="2025-02-01T00:00:00"/>
    <x v="0"/>
    <s v="design received 16/1. 3d model awaited 16/01/2025.  revision aske 17/01/25. stp receive and ask for die size changes 20/01/2025  simulation result not good ask for revi 23/01/2025.revi received 24/01/2025 4:22 Pm in the evining. evining under simulation 27/01/2025.Wrong PR-112500468"/>
    <s v="DONE"/>
    <n v="18"/>
    <m/>
    <s v=""/>
    <m/>
    <n v="142501306"/>
    <d v="2025-02-14T00:00:00"/>
    <m/>
    <s v="cav increased"/>
    <s v="Jan"/>
    <s v="PHOENIX _13212-601"/>
    <m/>
    <m/>
    <m/>
  </r>
  <r>
    <s v="GEX 1"/>
    <s v="7621-25"/>
    <s v="14854-204"/>
    <s v="B"/>
    <s v="320X160"/>
    <x v="3"/>
    <d v="2025-01-10T00:00:00"/>
    <s v="AIR"/>
    <n v="3"/>
    <n v="3"/>
    <d v="2025-02-05T00:00:00"/>
    <d v="2025-02-11T00:00:00"/>
    <s v="YES"/>
    <n v="6"/>
    <d v="2025-02-12T00:00:00"/>
    <d v="2025-02-15T00:00:00"/>
    <d v="2025-02-12T00:00:00"/>
    <n v="112500644"/>
    <s v="COMPES"/>
    <d v="2025-02-12T00:00:00"/>
    <x v="0"/>
    <s v="des rec 16/01/2025 ask for simu 17/1 simulation corupt 18/01 rivs stp rec 20/1.  simulatio result not good ask rev 24/01/2025.rvs design recved 28/01/2025 under simulation , 3d model received 05.02.2025"/>
    <s v="DONE"/>
    <n v="32"/>
    <m/>
    <s v=""/>
    <m/>
    <n v="142501559"/>
    <d v="2025-03-03T00:00:00"/>
    <m/>
    <m/>
    <s v="Jan"/>
    <s v="COMPES_14854-204"/>
    <m/>
    <m/>
    <m/>
  </r>
  <r>
    <s v="GEX 1"/>
    <s v="7628-25"/>
    <s v="29979-602"/>
    <s v="C"/>
    <s v="700X500"/>
    <x v="4"/>
    <d v="2025-01-13T00:00:00"/>
    <s v="AIR"/>
    <n v="4"/>
    <n v="4"/>
    <s v="NA"/>
    <s v="NA"/>
    <m/>
    <s v=""/>
    <s v="NA"/>
    <s v="NA"/>
    <s v="NA"/>
    <s v="NA"/>
    <s v="ADEX"/>
    <m/>
    <x v="0"/>
    <m/>
    <s v="CANCELLED"/>
    <n v="0"/>
    <m/>
    <s v=""/>
    <m/>
    <n v="0"/>
    <d v="1899-12-30T00:00:00"/>
    <m/>
    <m/>
    <s v="Jan"/>
    <s v="ADEX_29979-602"/>
    <m/>
    <m/>
    <m/>
  </r>
  <r>
    <s v="GEX 1"/>
    <s v="7626-25"/>
    <s v="13212-408"/>
    <s v="B"/>
    <s v="220X130"/>
    <x v="4"/>
    <d v="2025-01-13T00:00:00"/>
    <s v="LAND"/>
    <n v="1"/>
    <n v="1"/>
    <d v="2025-01-13T00:00:00"/>
    <d v="2025-01-15T00:00:00"/>
    <m/>
    <n v="2"/>
    <d v="2025-01-16T00:00:00"/>
    <d v="2025-01-18T00:00:00"/>
    <d v="2025-01-16T00:00:00"/>
    <n v="112500258"/>
    <s v="PDTMC"/>
    <d v="2025-01-16T00:00:00"/>
    <x v="0"/>
    <m/>
    <s v="DONE"/>
    <n v="2"/>
    <m/>
    <s v=""/>
    <m/>
    <n v="142500742"/>
    <d v="2025-02-04T00:00:00"/>
    <m/>
    <m/>
    <s v="Jan"/>
    <s v="PDTMC_13212-408"/>
    <m/>
    <m/>
    <m/>
  </r>
  <r>
    <s v="GEX 1"/>
    <s v="7626-25"/>
    <s v="16124-210"/>
    <s v="B"/>
    <s v="355X200"/>
    <x v="4"/>
    <d v="2025-01-13T00:00:00"/>
    <s v="LAND"/>
    <n v="1"/>
    <n v="1"/>
    <d v="2025-01-13T00:00:00"/>
    <d v="2025-01-15T00:00:00"/>
    <m/>
    <n v="2"/>
    <d v="2025-01-16T00:00:00"/>
    <d v="2025-01-18T00:00:00"/>
    <d v="2025-01-16T00:00:00"/>
    <n v="112500258"/>
    <s v="PDTMC"/>
    <d v="2025-01-16T00:00:00"/>
    <x v="0"/>
    <m/>
    <s v="DONE"/>
    <n v="2"/>
    <m/>
    <s v=""/>
    <m/>
    <n v="142500742"/>
    <d v="2025-02-04T00:00:00"/>
    <m/>
    <m/>
    <s v="Jan"/>
    <s v="PDTMC_16124-210"/>
    <m/>
    <m/>
    <m/>
  </r>
  <r>
    <s v="GEX 1"/>
    <s v="7626-25"/>
    <s v="29663-208"/>
    <s v="B"/>
    <s v="355X200"/>
    <x v="4"/>
    <d v="2025-01-13T00:00:00"/>
    <s v="LAND"/>
    <n v="1"/>
    <n v="2"/>
    <d v="2025-01-13T00:00:00"/>
    <d v="2025-01-15T00:00:00"/>
    <m/>
    <n v="2"/>
    <d v="2025-01-16T00:00:00"/>
    <d v="2025-01-18T00:00:00"/>
    <d v="2025-01-16T00:00:00"/>
    <n v="112500258"/>
    <s v="PDTMC"/>
    <d v="2025-01-16T00:00:00"/>
    <x v="0"/>
    <m/>
    <s v="DONE"/>
    <n v="2"/>
    <m/>
    <s v=""/>
    <m/>
    <n v="142500742"/>
    <d v="2025-02-04T00:00:00"/>
    <m/>
    <m/>
    <s v="Jan"/>
    <s v="PDTMC_29663-208"/>
    <m/>
    <m/>
    <m/>
  </r>
  <r>
    <s v="GEX 1"/>
    <s v="7629-25"/>
    <s v="13794-622"/>
    <s v="B"/>
    <s v="355X200"/>
    <x v="4"/>
    <d v="2025-01-13T00:00:00"/>
    <s v="AIR"/>
    <n v="1"/>
    <n v="2"/>
    <d v="2025-01-13T00:00:00"/>
    <d v="2025-01-15T00:00:00"/>
    <m/>
    <n v="2"/>
    <d v="2025-01-16T00:00:00"/>
    <d v="2025-01-18T00:00:00"/>
    <d v="2025-01-16T00:00:00"/>
    <n v="112500258"/>
    <s v="PHOENIX "/>
    <d v="2025-01-16T00:00:00"/>
    <x v="0"/>
    <m/>
    <s v="DONE"/>
    <n v="2"/>
    <m/>
    <s v=""/>
    <m/>
    <n v="142500535"/>
    <d v="2025-01-27T00:00:00"/>
    <m/>
    <m/>
    <s v="Jan"/>
    <s v="PHOENIX _13794-622"/>
    <m/>
    <m/>
    <m/>
  </r>
  <r>
    <s v="GEX 1"/>
    <s v="7629-25"/>
    <s v="23556-502"/>
    <s v="B"/>
    <s v="220X130"/>
    <x v="4"/>
    <d v="2025-01-13T00:00:00"/>
    <s v="AIR"/>
    <n v="0"/>
    <n v="0"/>
    <d v="2025-01-13T00:00:00"/>
    <d v="2025-01-14T00:00:00"/>
    <m/>
    <n v="1"/>
    <d v="2025-01-16T00:00:00"/>
    <d v="2025-01-18T00:00:00"/>
    <d v="2025-01-16T00:00:00"/>
    <n v="112500258"/>
    <s v="PHOENIX "/>
    <d v="2025-01-16T00:00:00"/>
    <x v="0"/>
    <m/>
    <s v="DONE"/>
    <n v="1"/>
    <m/>
    <s v=""/>
    <m/>
    <n v="142500535"/>
    <d v="2025-01-27T00:00:00"/>
    <m/>
    <m/>
    <s v="Jan"/>
    <s v="PHOENIX _23556-502"/>
    <m/>
    <m/>
    <m/>
  </r>
  <r>
    <s v="GEX 1"/>
    <s v="7627-25"/>
    <s v="29780-515"/>
    <s v="B"/>
    <s v="440X250"/>
    <x v="4"/>
    <d v="2025-01-13T00:00:00"/>
    <s v="AIR"/>
    <n v="2"/>
    <n v="8"/>
    <d v="2025-01-16T00:00:00"/>
    <d v="2025-01-17T00:00:00"/>
    <m/>
    <n v="1"/>
    <d v="2025-01-18T00:00:00"/>
    <d v="2025-01-21T00:00:00"/>
    <d v="2025-01-18T00:00:00"/>
    <n v="112500277"/>
    <s v="PHOENIX "/>
    <d v="2025-01-18T00:00:00"/>
    <x v="0"/>
    <m/>
    <s v="DONE"/>
    <n v="4"/>
    <m/>
    <s v=""/>
    <m/>
    <n v="142500921"/>
    <d v="2025-02-06T00:00:00"/>
    <m/>
    <m/>
    <s v="Jan"/>
    <s v="PHOENIX _29780-515"/>
    <m/>
    <m/>
    <m/>
  </r>
  <r>
    <s v="GEX 1"/>
    <s v="7627-25"/>
    <s v="29780-516"/>
    <s v="B"/>
    <s v="440X250"/>
    <x v="4"/>
    <d v="2025-01-13T00:00:00"/>
    <s v="AIR"/>
    <n v="2"/>
    <n v="8"/>
    <d v="2025-01-16T00:00:00"/>
    <d v="2025-01-17T00:00:00"/>
    <m/>
    <n v="1"/>
    <d v="2025-01-18T00:00:00"/>
    <d v="2025-01-21T00:00:00"/>
    <d v="2025-01-18T00:00:00"/>
    <n v="112500277"/>
    <s v="PHOENIX "/>
    <d v="2025-01-18T00:00:00"/>
    <x v="0"/>
    <m/>
    <s v="DONE"/>
    <n v="4"/>
    <m/>
    <s v=""/>
    <m/>
    <n v="142500921"/>
    <d v="2025-02-06T00:00:00"/>
    <m/>
    <m/>
    <s v="Jan"/>
    <s v="PHOENIX _29780-516"/>
    <m/>
    <m/>
    <m/>
  </r>
  <r>
    <s v="GEX 1"/>
    <s v="7629-25"/>
    <s v="27596-501"/>
    <s v="B"/>
    <s v="280X160"/>
    <x v="4"/>
    <d v="2025-01-13T00:00:00"/>
    <s v="AIR"/>
    <n v="0"/>
    <n v="0"/>
    <d v="2025-01-21T00:00:00"/>
    <d v="2025-01-22T00:00:00"/>
    <s v="YES"/>
    <n v="1"/>
    <d v="2025-01-23T00:00:00"/>
    <d v="2025-01-27T00:00:00"/>
    <d v="2025-01-23T00:00:00"/>
    <n v="112500330"/>
    <s v="EKSTEK"/>
    <d v="2025-01-23T00:00:00"/>
    <x v="0"/>
    <s v="des rec 16/01/2025 rev asked with3d model 17/01/2025 simulation resut sent to supplier and asked for revised design and 3d for re simulation."/>
    <s v="DONE"/>
    <n v="9"/>
    <m/>
    <s v=""/>
    <m/>
    <n v="142500932"/>
    <d v="2025-02-02T00:00:00"/>
    <m/>
    <m/>
    <s v="Jan"/>
    <s v="EKSTEK_27596-501"/>
    <m/>
    <m/>
    <m/>
  </r>
  <r>
    <s v="GEX 1"/>
    <s v="7630-25"/>
    <s v="16124-209"/>
    <s v="B"/>
    <s v="355X200"/>
    <x v="4"/>
    <d v="2025-01-13T00:00:00"/>
    <s v="AIR"/>
    <n v="1"/>
    <n v="1"/>
    <d v="2025-01-15T00:00:00"/>
    <d v="2025-01-20T00:00:00"/>
    <m/>
    <n v="5"/>
    <d v="2025-01-23T00:00:00"/>
    <d v="2025-01-27T00:00:00"/>
    <d v="2025-01-23T00:00:00"/>
    <n v="112500330"/>
    <s v="COMPES"/>
    <d v="2025-01-23T00:00:00"/>
    <x v="0"/>
    <m/>
    <s v="DONE"/>
    <n v="7"/>
    <m/>
    <s v=""/>
    <m/>
    <n v="142500925"/>
    <d v="2025-02-03T00:00:00"/>
    <m/>
    <s v="cav increased"/>
    <s v="Jan"/>
    <s v="COMPES_16124-209"/>
    <m/>
    <m/>
    <m/>
  </r>
  <r>
    <s v="GEX 1"/>
    <s v="7632-25"/>
    <s v="05422-601"/>
    <s v="N"/>
    <s v="550x300"/>
    <x v="4"/>
    <d v="2025-01-13T00:00:00"/>
    <s v="LAND"/>
    <n v="1"/>
    <n v="1"/>
    <d v="2025-01-20T00:00:00"/>
    <d v="2025-01-21T00:00:00"/>
    <m/>
    <n v="1"/>
    <d v="2025-01-23T00:00:00"/>
    <d v="2025-01-27T00:00:00"/>
    <d v="2025-01-23T00:00:00"/>
    <n v="112500335"/>
    <s v="PDTMC"/>
    <d v="2025-01-23T00:00:00"/>
    <x v="7"/>
    <s v="(7597-24)This die was order on 26.12.2024 to ADEX,Die order cancel from adex and send it to PDTMC by Purchage dept ON 13..01.2025_Dinesh.design received 18/01/2025 asked for revised design 18/01/2025"/>
    <s v="DONE"/>
    <n v="8"/>
    <m/>
    <s v=""/>
    <m/>
    <n v="142500938"/>
    <d v="2025-02-07T00:00:00"/>
    <m/>
    <m/>
    <s v="Jan"/>
    <s v="PDTMC_05422-601"/>
    <m/>
    <m/>
    <m/>
  </r>
  <r>
    <s v="GEX 1"/>
    <s v="7627-25"/>
    <s v="120241-210"/>
    <s v="B"/>
    <s v="320X160"/>
    <x v="4"/>
    <d v="2025-01-13T00:00:00"/>
    <s v="AIR"/>
    <n v="2"/>
    <n v="8"/>
    <d v="2025-01-30T00:00:00"/>
    <d v="2025-01-31T00:00:00"/>
    <s v="YES"/>
    <n v="1"/>
    <d v="2025-02-01T00:00:00"/>
    <d v="2025-02-06T00:00:00"/>
    <d v="2025-02-01T00:00:00"/>
    <n v="112500467"/>
    <s v="PHOENIX "/>
    <d v="2025-02-01T00:00:00"/>
    <x v="0"/>
    <s v="design rcd 15/01/25 ask for 3d 18/01/25 3d recived 20/01/25. Die corrector not aggreed to this design. We should go for Jiangsu design. "/>
    <s v="DONE"/>
    <n v="18"/>
    <m/>
    <s v=""/>
    <m/>
    <n v="142501320"/>
    <d v="2025-02-17T00:00:00"/>
    <m/>
    <m/>
    <s v="Jan"/>
    <s v="PHOENIX _120241-210"/>
    <m/>
    <m/>
    <m/>
  </r>
  <r>
    <s v="GEX 1"/>
    <s v="7627-25"/>
    <s v="29779-501"/>
    <s v="B"/>
    <s v="320X160"/>
    <x v="4"/>
    <d v="2025-01-13T00:00:00"/>
    <s v="AIR"/>
    <n v="1"/>
    <n v="3"/>
    <d v="2025-01-30T00:00:00"/>
    <d v="2025-01-31T00:00:00"/>
    <s v="YES"/>
    <n v="1"/>
    <d v="2025-02-01T00:00:00"/>
    <d v="2025-02-06T00:00:00"/>
    <d v="2025-02-01T00:00:00"/>
    <n v="112500467"/>
    <s v="PHOENIX "/>
    <d v="2025-02-01T00:00:00"/>
    <x v="0"/>
    <s v="design receive 17/1 waiting for 14674-515 simulation resut. Simulation result not good. Ask for reivesed design. rev rcd 23/01/2025. 5:38 pm under simulation. Simulation not good ask for revison with conventional bridge 28/01/2025. "/>
    <s v="DONE"/>
    <n v="18"/>
    <m/>
    <s v=""/>
    <m/>
    <n v="142501320"/>
    <d v="2025-02-17T00:00:00"/>
    <m/>
    <m/>
    <s v="Jan"/>
    <s v="PHOENIX _29779-501"/>
    <m/>
    <m/>
    <m/>
  </r>
  <r>
    <s v="GEX 1"/>
    <s v="7627-25"/>
    <s v="24817-501"/>
    <s v="B"/>
    <s v="280X160"/>
    <x v="4"/>
    <d v="2025-01-13T00:00:00"/>
    <s v="AIR"/>
    <n v="0"/>
    <n v="0"/>
    <d v="2025-01-22T00:00:00"/>
    <d v="2025-02-11T00:00:00"/>
    <s v="YES"/>
    <n v="20"/>
    <d v="2025-02-12T00:00:00"/>
    <d v="2025-02-15T00:00:00"/>
    <d v="2025-02-12T00:00:00"/>
    <n v="112500644"/>
    <s v="PHOENIX "/>
    <d v="2025-02-12T00:00:00"/>
    <x v="0"/>
    <s v="des received 22/01/2025 under simulation. Simulation result not good ask for revision 29/01/25, revision 3d model received 07.02.2025"/>
    <s v="DONE"/>
    <n v="29"/>
    <m/>
    <s v=""/>
    <m/>
    <n v="142501617"/>
    <d v="2025-03-03T00:00:00"/>
    <m/>
    <s v="cav increased"/>
    <s v="Jan"/>
    <s v="PHOENIX _24817-501"/>
    <m/>
    <m/>
    <m/>
  </r>
  <r>
    <s v="GEX 1"/>
    <s v="7627-25"/>
    <s v="29663-601"/>
    <s v="B"/>
    <s v="450X250"/>
    <x v="4"/>
    <d v="2025-01-13T00:00:00"/>
    <s v="AIR"/>
    <n v="1"/>
    <n v="3"/>
    <d v="2025-01-30T00:00:00"/>
    <d v="2025-02-11T00:00:00"/>
    <s v="YES"/>
    <n v="12"/>
    <d v="2025-02-12T00:00:00"/>
    <d v="2025-02-15T00:00:00"/>
    <d v="2025-02-12T00:00:00"/>
    <n v="112500644"/>
    <s v="PHOENIX "/>
    <d v="2025-02-12T00:00:00"/>
    <x v="0"/>
    <s v="design receive 17/01/25 asked revi  20/01/2025. rev rcd 22/01/25. 7:9 pm. Under simulation. simulation result not satisfiable ask for revision 28/1 rev and stp received on 29/01/2025. under simulation."/>
    <s v="DONE"/>
    <n v="29"/>
    <m/>
    <s v=""/>
    <m/>
    <n v="142501618"/>
    <d v="2025-03-10T00:00:00"/>
    <m/>
    <s v="cav increased"/>
    <s v="Jan"/>
    <s v="PHOENIX _29663-601"/>
    <m/>
    <m/>
    <m/>
  </r>
  <r>
    <s v="GEX 1"/>
    <s v="7630-25"/>
    <s v="29713-501"/>
    <s v="B"/>
    <s v="320X160"/>
    <x v="4"/>
    <d v="2025-01-13T00:00:00"/>
    <s v="AIR"/>
    <n v="1"/>
    <n v="3"/>
    <d v="2025-01-23T00:00:00"/>
    <d v="2025-02-11T00:00:00"/>
    <s v="YES"/>
    <n v="19"/>
    <d v="2025-02-12T00:00:00"/>
    <d v="2025-02-15T00:00:00"/>
    <d v="2025-02-12T00:00:00"/>
    <n v="112500644"/>
    <s v="COMPES"/>
    <d v="2025-02-12T00:00:00"/>
    <x v="0"/>
    <s v="des rcd 21/01 entry dia more mail sent to supplier 23/01/2025. simulation result and runout are not satisfying. Ask for revision 29/01/2025, rev received 03.02.2025"/>
    <s v="DONE"/>
    <n v="29"/>
    <m/>
    <s v=""/>
    <s v="MILL,, POWDER, ANODIZING"/>
    <n v="142501644"/>
    <d v="2025-02-25T00:00:00"/>
    <m/>
    <m/>
    <s v="Jan"/>
    <s v="COMPES_29713-501"/>
    <m/>
    <m/>
    <m/>
  </r>
  <r>
    <s v="GEX 2"/>
    <s v="7624-25"/>
    <s v="051118-3522"/>
    <s v="B"/>
    <s v="450X260"/>
    <x v="4"/>
    <d v="2025-01-13T00:00:00"/>
    <s v="LAND"/>
    <n v="4"/>
    <n v="4"/>
    <d v="2025-01-15T00:00:00"/>
    <d v="2025-01-15T00:00:00"/>
    <m/>
    <n v="0"/>
    <d v="2025-01-15T00:00:00"/>
    <d v="2025-01-21T00:00:00"/>
    <d v="2025-01-15T00:00:00"/>
    <n v="1300001100"/>
    <s v="PDTMC"/>
    <d v="2025-01-21T00:00:00"/>
    <x v="0"/>
    <m/>
    <s v="DONE"/>
    <n v="2"/>
    <m/>
    <s v=""/>
    <m/>
    <s v="M087"/>
    <d v="2025-01-31T00:00:00"/>
    <m/>
    <m/>
    <s v="Jan"/>
    <s v="PDTMC_051118-3522"/>
    <m/>
    <m/>
    <m/>
  </r>
  <r>
    <s v="GEX 2"/>
    <s v="7624-25"/>
    <s v="051118-3523"/>
    <s v="B"/>
    <s v="450X260"/>
    <x v="4"/>
    <d v="2025-01-13T00:00:00"/>
    <s v="LAND"/>
    <n v="4"/>
    <n v="4"/>
    <d v="2025-01-15T00:00:00"/>
    <d v="2025-01-15T00:00:00"/>
    <m/>
    <n v="0"/>
    <d v="2025-01-18T00:00:00"/>
    <d v="2025-01-21T00:00:00"/>
    <d v="2025-01-18T00:00:00"/>
    <n v="1300001103"/>
    <s v="PDTMC"/>
    <d v="2025-01-21T00:00:00"/>
    <x v="0"/>
    <m/>
    <s v="DONE"/>
    <n v="2"/>
    <m/>
    <s v=""/>
    <m/>
    <s v="M180"/>
    <d v="2025-02-03T00:00:00"/>
    <m/>
    <m/>
    <s v="Jan"/>
    <s v="PDTMC_051118-3523"/>
    <m/>
    <m/>
    <m/>
  </r>
  <r>
    <s v="GEX 2"/>
    <s v="7625-25"/>
    <s v="009153-2503"/>
    <s v="B"/>
    <s v="280X160"/>
    <x v="4"/>
    <d v="2025-01-13T00:00:00"/>
    <s v="AIR"/>
    <n v="0"/>
    <n v="0"/>
    <d v="2025-01-15T00:00:00"/>
    <d v="2025-01-15T00:00:00"/>
    <m/>
    <n v="0"/>
    <d v="2025-01-18T00:00:00"/>
    <d v="2025-01-21T00:00:00"/>
    <d v="2025-01-18T00:00:00"/>
    <n v="1300001103"/>
    <s v="PHOENIX "/>
    <d v="2025-01-21T00:00:00"/>
    <x v="0"/>
    <m/>
    <s v="DONE"/>
    <n v="2"/>
    <m/>
    <s v=""/>
    <m/>
    <n v="242500661"/>
    <d v="2025-02-06T00:00:00"/>
    <m/>
    <m/>
    <s v="Jan"/>
    <s v="PHOENIX _009153-2503"/>
    <m/>
    <m/>
    <m/>
  </r>
  <r>
    <s v="GEX 2"/>
    <s v="7625-25"/>
    <s v="022161-3501"/>
    <s v="B"/>
    <s v="355X200"/>
    <x v="4"/>
    <d v="2025-01-13T00:00:00"/>
    <s v="AIR"/>
    <n v="0"/>
    <n v="0"/>
    <d v="2025-01-13T00:00:00"/>
    <d v="2025-01-15T00:00:00"/>
    <m/>
    <n v="2"/>
    <d v="2025-01-18T00:00:00"/>
    <d v="2025-01-21T00:00:00"/>
    <d v="2025-01-18T00:00:00"/>
    <n v="1300001103"/>
    <s v="PHOENIX "/>
    <d v="2025-01-21T00:00:00"/>
    <x v="0"/>
    <m/>
    <s v="DONE"/>
    <n v="2"/>
    <m/>
    <s v=""/>
    <m/>
    <n v="242500661"/>
    <d v="2025-02-06T00:00:00"/>
    <m/>
    <m/>
    <s v="Jan"/>
    <s v="PHOENIX _022161-3501"/>
    <m/>
    <m/>
    <m/>
  </r>
  <r>
    <s v="GEX 2"/>
    <s v="7631-25"/>
    <s v="007122-2503"/>
    <s v="B"/>
    <s v="280X160"/>
    <x v="4"/>
    <d v="2025-01-13T00:00:00"/>
    <s v="LAND"/>
    <n v="0"/>
    <n v="0"/>
    <d v="2025-01-13T00:00:00"/>
    <d v="2025-01-15T00:00:00"/>
    <m/>
    <n v="2"/>
    <d v="2025-01-18T00:00:00"/>
    <d v="2025-01-21T00:00:00"/>
    <d v="2025-01-18T00:00:00"/>
    <n v="1300001103"/>
    <s v="PDTMC"/>
    <d v="2025-01-21T00:00:00"/>
    <x v="0"/>
    <m/>
    <s v="DONE"/>
    <n v="2"/>
    <m/>
    <s v=""/>
    <m/>
    <n v="242502857"/>
    <d v="2025-02-06T00:00:00"/>
    <m/>
    <m/>
    <s v="Jan"/>
    <s v="PDTMC_007122-2503"/>
    <m/>
    <m/>
    <m/>
  </r>
  <r>
    <s v="GEX 2"/>
    <s v="7631-25"/>
    <s v="007122-2504"/>
    <s v="B"/>
    <s v="280X160"/>
    <x v="4"/>
    <d v="2025-01-13T00:00:00"/>
    <s v="LAND"/>
    <n v="0"/>
    <n v="0"/>
    <d v="2025-01-13T00:00:00"/>
    <d v="2025-01-15T00:00:00"/>
    <m/>
    <n v="2"/>
    <d v="2025-01-18T00:00:00"/>
    <d v="2025-01-21T00:00:00"/>
    <d v="2025-01-18T00:00:00"/>
    <n v="1300001103"/>
    <s v="PDTMC"/>
    <d v="2025-01-21T00:00:00"/>
    <x v="0"/>
    <m/>
    <s v="DONE"/>
    <n v="2"/>
    <m/>
    <s v=""/>
    <m/>
    <s v="M181"/>
    <d v="2025-02-06T00:00:00"/>
    <m/>
    <m/>
    <s v="Jan"/>
    <s v="PDTMC_007122-2504"/>
    <m/>
    <m/>
    <m/>
  </r>
  <r>
    <s v="GEX 2"/>
    <s v="7624-25"/>
    <s v="007208-2504"/>
    <s v="B"/>
    <s v="320X160"/>
    <x v="4"/>
    <d v="2025-01-13T00:00:00"/>
    <s v="LAND"/>
    <n v="0"/>
    <n v="0"/>
    <d v="2025-01-13T00:00:00"/>
    <d v="2025-01-13T00:00:00"/>
    <m/>
    <n v="0"/>
    <d v="2025-01-25T00:00:00"/>
    <d v="2025-01-15T00:00:00"/>
    <d v="2025-01-25T00:00:00"/>
    <n v="1300001104"/>
    <s v="PDTMC"/>
    <d v="2025-01-15T00:00:00"/>
    <x v="0"/>
    <m/>
    <s v="DONE"/>
    <n v="0"/>
    <m/>
    <s v=""/>
    <m/>
    <n v="242500219"/>
    <d v="2025-03-26T08:01:19"/>
    <m/>
    <m/>
    <s v="Jan"/>
    <s v="PDTMC_007208-2504"/>
    <m/>
    <m/>
    <m/>
  </r>
  <r>
    <s v="GEX 2"/>
    <s v="7624-25"/>
    <s v="007208-2505"/>
    <s v="B"/>
    <s v="320X160"/>
    <x v="4"/>
    <d v="2025-01-13T00:00:00"/>
    <s v="LAND"/>
    <n v="0"/>
    <n v="0"/>
    <d v="2025-01-13T00:00:00"/>
    <d v="2025-01-27T00:00:00"/>
    <m/>
    <n v="14"/>
    <d v="2025-01-25T00:00:00"/>
    <d v="2025-01-28T00:00:00"/>
    <d v="2025-01-25T00:00:00"/>
    <n v="1300001104"/>
    <s v="PDTMC"/>
    <d v="2025-01-28T00:00:00"/>
    <x v="0"/>
    <m/>
    <s v="DONE"/>
    <n v="14"/>
    <m/>
    <s v=""/>
    <m/>
    <n v="242500219"/>
    <d v="2025-03-26T08:01:19"/>
    <m/>
    <m/>
    <s v="Jan"/>
    <s v="PDTMC_007208-2505"/>
    <m/>
    <m/>
    <m/>
  </r>
  <r>
    <s v="GEX 2"/>
    <s v="7624-25"/>
    <s v="007108-2502"/>
    <s v="B"/>
    <s v="280X160"/>
    <x v="4"/>
    <d v="2025-01-13T00:00:00"/>
    <s v="LAND"/>
    <n v="0"/>
    <n v="0"/>
    <d v="2025-01-13T00:00:00"/>
    <d v="2025-01-27T00:00:00"/>
    <m/>
    <n v="14"/>
    <d v="2025-01-25T00:00:00"/>
    <d v="2025-01-28T00:00:00"/>
    <d v="2025-01-25T00:00:00"/>
    <n v="1300001105"/>
    <s v="PDTMC"/>
    <d v="2025-01-28T00:00:00"/>
    <x v="0"/>
    <m/>
    <s v="DONE"/>
    <n v="14"/>
    <m/>
    <s v=""/>
    <m/>
    <s v="M240"/>
    <d v="2025-02-13T00:00:00"/>
    <m/>
    <m/>
    <s v="Jan"/>
    <s v="PDTMC_007108-2502"/>
    <m/>
    <m/>
    <m/>
  </r>
  <r>
    <s v="GEX 2"/>
    <s v="7624-25"/>
    <s v="051088-2523"/>
    <s v="B"/>
    <s v="280X165"/>
    <x v="4"/>
    <d v="2025-01-13T00:00:00"/>
    <s v="LAND"/>
    <n v="1"/>
    <n v="2"/>
    <d v="2025-01-13T00:00:00"/>
    <d v="2025-01-22T00:00:00"/>
    <m/>
    <n v="9"/>
    <d v="2025-02-06T00:00:00"/>
    <d v="2025-01-27T00:00:00"/>
    <d v="2025-02-06T00:00:00"/>
    <n v="1300001113"/>
    <s v="PDTMC"/>
    <d v="2025-01-27T00:00:00"/>
    <x v="0"/>
    <m/>
    <s v="DONE"/>
    <n v="9"/>
    <m/>
    <s v=""/>
    <m/>
    <s v="M355"/>
    <d v="2025-02-19T00:00:00"/>
    <m/>
    <m/>
    <s v="Jan"/>
    <s v="PDTMC_051088-2523"/>
    <m/>
    <m/>
    <m/>
  </r>
  <r>
    <s v="GEX 1"/>
    <s v="7627-25"/>
    <s v="I-29663"/>
    <s v="T"/>
    <s v="460X150"/>
    <x v="4"/>
    <s v=""/>
    <s v="AIR"/>
    <n v="0"/>
    <n v="0"/>
    <d v="2025-01-22T00:00:00"/>
    <d v="2025-02-11T00:00:00"/>
    <m/>
    <n v="20"/>
    <d v="2025-02-12T00:00:00"/>
    <d v="2025-02-12T00:00:00"/>
    <d v="2025-02-12T00:00:00"/>
    <n v="112500644"/>
    <s v="PHOENIX "/>
    <d v="2025-02-12T00:00:00"/>
    <x v="0"/>
    <s v="design received 17/01/2025 ask reivision and 3d model 20/01/2025"/>
    <s v="DONE"/>
    <n v="29"/>
    <m/>
    <s v=""/>
    <m/>
    <s v=""/>
    <s v=""/>
    <m/>
    <m/>
    <s v="Jan"/>
    <s v="PHOENIX _I-29663"/>
    <m/>
    <m/>
    <m/>
  </r>
  <r>
    <s v="GEX 2"/>
    <s v="7625-25"/>
    <s v="005206-3506"/>
    <s v="B"/>
    <s v="280X160"/>
    <x v="4"/>
    <d v="2025-01-13T00:00:00"/>
    <s v="AIR"/>
    <n v="1"/>
    <n v="1"/>
    <d v="2025-01-15T00:00:00"/>
    <d v="2025-01-20T00:00:00"/>
    <m/>
    <n v="5"/>
    <d v="2025-01-25T00:00:00"/>
    <d v="2025-01-27T00:00:00"/>
    <d v="2025-01-25T00:00:00"/>
    <n v="1300001104"/>
    <s v="PHOENIX "/>
    <d v="2025-01-27T00:00:00"/>
    <x v="0"/>
    <m/>
    <s v="DONE"/>
    <n v="7"/>
    <m/>
    <s v=""/>
    <m/>
    <s v="M258"/>
    <d v="2025-02-07T00:00:00"/>
    <m/>
    <m/>
    <s v="Jan"/>
    <s v="PHOENIX _005206-3506"/>
    <m/>
    <m/>
    <m/>
  </r>
  <r>
    <s v="GEX 1"/>
    <s v="7635-25"/>
    <s v="27796-201"/>
    <s v="N"/>
    <s v="355X200"/>
    <x v="5"/>
    <d v="2025-01-14T00:00:00"/>
    <s v="LAND"/>
    <n v="0"/>
    <n v="0"/>
    <d v="2025-01-14T00:00:00"/>
    <d v="2025-01-16T00:00:00"/>
    <m/>
    <n v="2"/>
    <d v="2025-01-18T00:00:00"/>
    <d v="2025-01-18T00:00:00"/>
    <d v="2025-01-18T00:00:00"/>
    <n v="112500275"/>
    <s v="PHME"/>
    <d v="2025-01-18T00:00:00"/>
    <x v="6"/>
    <m/>
    <s v="DONE"/>
    <n v="2"/>
    <m/>
    <s v=""/>
    <s v="MILL,, POWDER"/>
    <n v="142500610"/>
    <d v="2025-01-24T00:00:00"/>
    <m/>
    <m/>
    <s v="Jan"/>
    <s v="PHME_27796-201"/>
    <m/>
    <m/>
    <m/>
  </r>
  <r>
    <s v="GEX 1"/>
    <s v="7634-25"/>
    <s v="14622-205"/>
    <s v="B"/>
    <s v="320X200"/>
    <x v="5"/>
    <d v="2025-01-14T00:00:00"/>
    <s v="AIR"/>
    <n v="2"/>
    <n v="2"/>
    <d v="2025-01-15T00:00:00"/>
    <d v="2025-01-18T00:00:00"/>
    <m/>
    <n v="3"/>
    <d v="2025-01-18T00:00:00"/>
    <d v="2025-01-01T00:00:00"/>
    <d v="2025-01-18T00:00:00"/>
    <n v="112500277"/>
    <s v="COMPES"/>
    <d v="2025-01-18T00:00:00"/>
    <x v="0"/>
    <s v="(7579-24)This Die order order was cancel from PHOENIX and send it to Compes as per Mr. Rogelio email ON 14.01.2025"/>
    <s v="DONE"/>
    <n v="4"/>
    <m/>
    <s v=""/>
    <m/>
    <n v="142500927"/>
    <d v="2025-02-05T00:00:00"/>
    <m/>
    <m/>
    <s v="Jan"/>
    <s v="COMPES_14622-205"/>
    <m/>
    <m/>
    <m/>
  </r>
  <r>
    <s v="GEX 2"/>
    <s v="7633-25"/>
    <s v="005225-3501"/>
    <s v="B"/>
    <s v="600x300"/>
    <x v="5"/>
    <d v="2025-01-14T00:00:00"/>
    <s v="AIR"/>
    <n v="1"/>
    <n v="1"/>
    <d v="2025-02-04T00:00:00"/>
    <d v="2025-02-05T00:00:00"/>
    <m/>
    <n v="1"/>
    <d v="2025-02-06T00:00:00"/>
    <d v="2025-02-15T00:00:00"/>
    <d v="2025-02-06T00:00:00"/>
    <n v="1300001114"/>
    <s v="ADEX"/>
    <d v="2025-02-18T00:00:00"/>
    <x v="0"/>
    <s v="simulation result came 04/02/2025"/>
    <s v="DONE"/>
    <n v="22"/>
    <m/>
    <s v=""/>
    <m/>
    <n v="242500106"/>
    <d v="2025-03-06T00:00:00"/>
    <m/>
    <m/>
    <s v="Jan"/>
    <s v="ADEX_005225-3501"/>
    <m/>
    <m/>
    <m/>
  </r>
  <r>
    <s v="GEX 2"/>
    <s v="7633-25"/>
    <s v="35B3C1-005225"/>
    <s v="T"/>
    <s v="600X330"/>
    <x v="5"/>
    <d v="2025-01-14T00:00:00"/>
    <s v="AIR"/>
    <n v="0"/>
    <n v="0"/>
    <d v="2025-02-04T00:00:00"/>
    <d v="2025-02-05T00:00:00"/>
    <m/>
    <n v="1"/>
    <d v="2025-02-06T00:00:00"/>
    <d v="2025-02-15T00:00:00"/>
    <d v="2025-02-06T00:00:00"/>
    <n v="1300001114"/>
    <s v="ADEX"/>
    <d v="2025-02-18T00:00:00"/>
    <x v="0"/>
    <m/>
    <s v="DONE"/>
    <n v="22"/>
    <m/>
    <s v=""/>
    <m/>
    <n v="242500106"/>
    <d v="2025-03-06T00:00:00"/>
    <m/>
    <m/>
    <s v="Jan"/>
    <s v="ADEX_35B3C1-005225"/>
    <m/>
    <m/>
    <m/>
  </r>
  <r>
    <s v="GEX 1"/>
    <s v="7638-25"/>
    <s v="30203-401"/>
    <s v="N"/>
    <s v="250X160"/>
    <x v="6"/>
    <d v="2025-01-15T00:00:00"/>
    <s v="LAND"/>
    <n v="3"/>
    <n v="3"/>
    <d v="2025-01-16T00:00:00"/>
    <d v="2025-01-16T00:00:00"/>
    <m/>
    <n v="0"/>
    <d v="2025-01-18T00:00:00"/>
    <d v="2025-01-23T00:00:00"/>
    <d v="2025-01-18T00:00:00"/>
    <n v="112500275"/>
    <s v="PDTMC"/>
    <d v="2025-01-18T00:00:00"/>
    <x v="4"/>
    <m/>
    <s v="DONE"/>
    <n v="1"/>
    <m/>
    <s v=""/>
    <s v="MILL,, POWDER, ANODIZING"/>
    <n v="142500692"/>
    <d v="2025-01-27T00:00:00"/>
    <m/>
    <m/>
    <s v="Jan"/>
    <s v="PDTMC_30203-401"/>
    <m/>
    <m/>
    <m/>
  </r>
  <r>
    <s v="GEX 1"/>
    <s v="7638-25"/>
    <s v="30204-401"/>
    <s v="N"/>
    <s v="250X160"/>
    <x v="6"/>
    <d v="2025-01-15T00:00:00"/>
    <s v="LAND"/>
    <n v="1"/>
    <n v="1"/>
    <d v="2025-01-16T00:00:00"/>
    <d v="2025-01-16T00:00:00"/>
    <m/>
    <n v="0"/>
    <d v="2025-01-18T00:00:00"/>
    <d v="2025-01-23T00:00:00"/>
    <d v="2025-01-18T00:00:00"/>
    <n v="112500275"/>
    <s v="PDTMC"/>
    <d v="2025-01-18T00:00:00"/>
    <x v="4"/>
    <m/>
    <s v="DONE"/>
    <n v="1"/>
    <m/>
    <s v=""/>
    <s v="MILL,, POWDER, ANODIZING"/>
    <n v="142500692"/>
    <d v="2025-01-27T00:00:00"/>
    <m/>
    <m/>
    <s v="Jan"/>
    <s v="PDTMC_30204-401"/>
    <m/>
    <m/>
    <m/>
  </r>
  <r>
    <s v="GEX 1"/>
    <s v="7636-25"/>
    <s v="30211-401"/>
    <s v="N"/>
    <s v="220X130"/>
    <x v="6"/>
    <d v="2025-01-15T00:00:00"/>
    <s v="AIR"/>
    <n v="2"/>
    <n v="2"/>
    <d v="2025-01-17T00:00:00"/>
    <d v="2025-01-17T00:00:00"/>
    <m/>
    <n v="0"/>
    <d v="2025-01-18T00:00:00"/>
    <d v="2025-01-28T00:00:00"/>
    <d v="2025-01-18T00:00:00"/>
    <n v="112500276"/>
    <s v="EKSTEK"/>
    <d v="2025-01-18T00:00:00"/>
    <x v="4"/>
    <m/>
    <s v="DONE"/>
    <n v="2"/>
    <m/>
    <s v=""/>
    <s v="MILL,, POWDER, ANODIZING"/>
    <n v="142500679"/>
    <d v="2025-02-05T00:00:00"/>
    <m/>
    <m/>
    <s v="Jan"/>
    <s v="EKSTEK_30211-401"/>
    <m/>
    <m/>
    <m/>
  </r>
  <r>
    <s v="GEX 1"/>
    <s v="7636-25"/>
    <s v="27792-401"/>
    <s v="N"/>
    <s v="250X160"/>
    <x v="6"/>
    <d v="2025-01-15T00:00:00"/>
    <s v="AIR"/>
    <n v="0"/>
    <n v="0"/>
    <d v="2025-01-17T00:00:00"/>
    <d v="2025-01-17T00:00:00"/>
    <m/>
    <n v="0"/>
    <d v="2025-01-18T00:00:00"/>
    <d v="2025-01-28T00:00:00"/>
    <d v="2025-01-18T00:00:00"/>
    <n v="112500276"/>
    <s v="EKSTEK"/>
    <d v="2025-01-18T00:00:00"/>
    <x v="4"/>
    <m/>
    <s v="DONE"/>
    <n v="2"/>
    <m/>
    <s v=""/>
    <s v="MILL,, POWDER, ANODIZING"/>
    <n v="142500679"/>
    <d v="2025-02-05T00:00:00"/>
    <m/>
    <m/>
    <s v="Jan"/>
    <s v="EKSTEK_27792-401"/>
    <m/>
    <m/>
    <m/>
  </r>
  <r>
    <s v="GEX 1"/>
    <s v="7636-25"/>
    <s v="27794-501"/>
    <s v="N"/>
    <s v="320X160"/>
    <x v="6"/>
    <d v="2025-01-15T00:00:00"/>
    <s v="AIR"/>
    <n v="0"/>
    <n v="0"/>
    <d v="2025-01-17T00:00:00"/>
    <d v="2025-01-17T00:00:00"/>
    <m/>
    <n v="0"/>
    <d v="2025-01-18T00:00:00"/>
    <d v="2025-01-28T00:00:00"/>
    <d v="2025-01-18T00:00:00"/>
    <n v="112500276"/>
    <s v="EKSTEK"/>
    <d v="2025-01-18T00:00:00"/>
    <x v="4"/>
    <m/>
    <s v="DONE"/>
    <n v="2"/>
    <m/>
    <s v=""/>
    <s v="MILL,, POWDER, ANODIZING"/>
    <n v="142500679"/>
    <d v="2025-02-05T00:00:00"/>
    <m/>
    <m/>
    <s v="Jan"/>
    <s v="EKSTEK_27794-501"/>
    <m/>
    <m/>
    <m/>
  </r>
  <r>
    <s v="GEX 1"/>
    <s v="7636-25"/>
    <s v="INS-27794"/>
    <s v="T"/>
    <s v="300X100"/>
    <x v="6"/>
    <d v="2025-01-15T00:00:00"/>
    <s v="AIR"/>
    <n v="0"/>
    <n v="0"/>
    <d v="2025-01-17T00:00:00"/>
    <d v="2025-01-17T00:00:00"/>
    <m/>
    <n v="0"/>
    <d v="2025-01-18T00:00:00"/>
    <d v="2025-01-28T00:00:00"/>
    <d v="2025-01-18T00:00:00"/>
    <n v="112500276"/>
    <s v="EKSTEK"/>
    <d v="2025-01-18T00:00:00"/>
    <x v="0"/>
    <m/>
    <s v="DONE"/>
    <n v="2"/>
    <m/>
    <s v=""/>
    <m/>
    <n v="142500679"/>
    <d v="2025-02-05T00:00:00"/>
    <m/>
    <m/>
    <s v="Jan"/>
    <s v="EKSTEK_INS-27794"/>
    <m/>
    <m/>
    <m/>
  </r>
  <r>
    <s v="GEX 1"/>
    <s v="7637-25"/>
    <s v="30209-501"/>
    <s v="N"/>
    <s v="280X160"/>
    <x v="6"/>
    <d v="2025-01-15T00:00:00"/>
    <s v="LAND"/>
    <n v="1"/>
    <n v="1"/>
    <d v="2025-01-17T00:00:00"/>
    <d v="2025-01-17T00:00:00"/>
    <m/>
    <n v="0"/>
    <d v="2025-01-18T00:00:00"/>
    <d v="2025-01-28T00:00:00"/>
    <d v="2025-01-18T00:00:00"/>
    <n v="112500276"/>
    <s v="PHME"/>
    <d v="2025-01-18T00:00:00"/>
    <x v="4"/>
    <m/>
    <s v="DONE"/>
    <n v="2"/>
    <m/>
    <s v=""/>
    <s v="MILL,, POWDER, ANODIZING"/>
    <n v="142500680"/>
    <d v="2025-01-28T00:00:00"/>
    <m/>
    <m/>
    <s v="Jan"/>
    <s v="PHME_30209-501"/>
    <m/>
    <m/>
    <m/>
  </r>
  <r>
    <s v="GEX 1"/>
    <s v="7637-25"/>
    <s v="30210-501"/>
    <s v="N"/>
    <s v="280X160"/>
    <x v="6"/>
    <d v="2025-01-15T00:00:00"/>
    <s v="LAND"/>
    <n v="1"/>
    <n v="1"/>
    <d v="2025-01-17T00:00:00"/>
    <d v="2025-01-17T00:00:00"/>
    <m/>
    <n v="0"/>
    <d v="2025-01-18T00:00:00"/>
    <d v="2025-01-28T00:00:00"/>
    <d v="2025-01-18T00:00:00"/>
    <n v="112500276"/>
    <s v="PHME"/>
    <d v="2025-01-18T00:00:00"/>
    <x v="4"/>
    <m/>
    <s v="DONE"/>
    <n v="2"/>
    <m/>
    <s v=""/>
    <s v="MILL,, POWDER, ANODIZING"/>
    <n v="142500680"/>
    <d v="2025-01-28T00:00:00"/>
    <m/>
    <m/>
    <s v="Jan"/>
    <s v="PHME_30210-501"/>
    <m/>
    <m/>
    <m/>
  </r>
  <r>
    <s v="GEX 1"/>
    <s v="7637-25"/>
    <s v="INS-30210"/>
    <s v="T"/>
    <s v="300X100"/>
    <x v="6"/>
    <d v="2025-01-15T00:00:00"/>
    <s v="LAND"/>
    <n v="1"/>
    <n v="1"/>
    <d v="2025-01-17T00:00:00"/>
    <d v="2025-01-17T00:00:00"/>
    <m/>
    <n v="0"/>
    <d v="2025-01-18T00:00:00"/>
    <d v="2025-01-28T00:00:00"/>
    <d v="2025-01-18T00:00:00"/>
    <n v="112500276"/>
    <s v="PHME"/>
    <d v="2025-01-18T00:00:00"/>
    <x v="0"/>
    <m/>
    <s v="DONE"/>
    <n v="2"/>
    <m/>
    <s v=""/>
    <m/>
    <n v="142500680"/>
    <d v="2025-01-28T00:00:00"/>
    <m/>
    <m/>
    <s v="Jan"/>
    <s v="PHME_INS-30210"/>
    <m/>
    <m/>
    <m/>
  </r>
  <r>
    <s v="GEX 1"/>
    <s v="7638-25"/>
    <s v="27793-501"/>
    <s v="N"/>
    <s v="320X160"/>
    <x v="6"/>
    <d v="2025-01-15T00:00:00"/>
    <s v="LAND"/>
    <n v="0"/>
    <n v="0"/>
    <d v="2025-01-18T00:00:00"/>
    <d v="2025-01-18T00:00:00"/>
    <m/>
    <n v="0"/>
    <d v="2025-01-18T00:00:00"/>
    <d v="2025-01-29T00:00:00"/>
    <d v="2025-01-18T00:00:00"/>
    <n v="112500277"/>
    <s v="PDTMC"/>
    <d v="2025-01-18T00:00:00"/>
    <x v="4"/>
    <m/>
    <s v="DONE"/>
    <n v="3"/>
    <m/>
    <s v=""/>
    <s v="MILL,, POWDER, ANODIZING"/>
    <n v="142500852"/>
    <d v="2025-02-05T00:00:00"/>
    <m/>
    <m/>
    <s v="Jan"/>
    <s v="PDTMC_27793-501"/>
    <m/>
    <m/>
    <m/>
  </r>
  <r>
    <s v="GEX 1"/>
    <s v="7638-25"/>
    <s v="INS-27793"/>
    <s v="T"/>
    <s v="300X100"/>
    <x v="6"/>
    <d v="2025-01-15T00:00:00"/>
    <s v="LAND"/>
    <n v="0"/>
    <n v="0"/>
    <d v="2025-01-18T00:00:00"/>
    <d v="2025-01-18T00:00:00"/>
    <m/>
    <n v="0"/>
    <d v="2025-01-18T00:00:00"/>
    <d v="2025-01-29T00:00:00"/>
    <d v="2025-01-18T00:00:00"/>
    <n v="112500277"/>
    <s v="PDTMC"/>
    <d v="2025-01-18T00:00:00"/>
    <x v="0"/>
    <m/>
    <s v="DONE"/>
    <n v="3"/>
    <m/>
    <s v=""/>
    <m/>
    <n v="142500852"/>
    <d v="2025-02-05T00:00:00"/>
    <m/>
    <m/>
    <s v="Jan"/>
    <s v="PDTMC_INS-27793"/>
    <m/>
    <m/>
    <m/>
  </r>
  <r>
    <s v="GEX 1"/>
    <s v="7638-25"/>
    <s v="30202-401"/>
    <s v="N"/>
    <s v="250X160"/>
    <x v="6"/>
    <d v="2025-01-15T00:00:00"/>
    <s v="LAND"/>
    <n v="1"/>
    <n v="2"/>
    <d v="2025-01-18T00:00:00"/>
    <d v="2025-01-18T00:00:00"/>
    <m/>
    <n v="0"/>
    <d v="2025-01-18T00:00:00"/>
    <d v="2025-01-23T00:00:00"/>
    <d v="2025-01-18T00:00:00"/>
    <n v="112500277"/>
    <s v="PDTMC"/>
    <d v="2025-01-18T00:00:00"/>
    <x v="4"/>
    <m/>
    <s v="DONE"/>
    <n v="3"/>
    <m/>
    <s v=""/>
    <s v="MILL,, POWDER, ANODIZING"/>
    <n v="142500852"/>
    <d v="2025-02-05T00:00:00"/>
    <m/>
    <m/>
    <s v="Jan"/>
    <s v="PDTMC_30202-401"/>
    <m/>
    <m/>
    <m/>
  </r>
  <r>
    <s v="GEX 1"/>
    <s v="7636-25"/>
    <s v="30208-501"/>
    <s v="N"/>
    <s v="280X160"/>
    <x v="6"/>
    <d v="2025-01-15T00:00:00"/>
    <s v="AIR"/>
    <n v="1"/>
    <n v="2"/>
    <d v="2025-01-21T00:00:00"/>
    <d v="2025-01-21T00:00:00"/>
    <m/>
    <n v="0"/>
    <d v="2025-01-23T00:00:00"/>
    <d v="2025-01-23T00:00:00"/>
    <d v="2025-01-23T00:00:00"/>
    <n v="112500330"/>
    <s v="EKSTEK"/>
    <d v="2025-01-23T00:00:00"/>
    <x v="4"/>
    <s v="des rec 17/01 rev asked 17/01/2025"/>
    <s v="DONE"/>
    <n v="6"/>
    <m/>
    <s v=""/>
    <s v="MILL,, POWDER, ANODIZING"/>
    <n v="142500828"/>
    <d v="2025-02-04T00:00:00"/>
    <m/>
    <m/>
    <s v="Jan"/>
    <s v="EKSTEK_30208-501"/>
    <m/>
    <m/>
    <m/>
  </r>
  <r>
    <s v="GEX 1"/>
    <s v="7636-25"/>
    <s v="INS-30208"/>
    <s v="T"/>
    <s v="300X100"/>
    <x v="6"/>
    <d v="2025-01-15T00:00:00"/>
    <s v="AIR"/>
    <n v="0"/>
    <n v="0"/>
    <d v="2025-01-17T00:00:00"/>
    <d v="2025-01-21T00:00:00"/>
    <m/>
    <n v="4"/>
    <d v="2025-01-23T00:00:00"/>
    <d v="2025-01-23T00:00:00"/>
    <d v="2025-01-23T00:00:00"/>
    <n v="112500330"/>
    <s v="EKSTEK"/>
    <d v="2025-01-23T00:00:00"/>
    <x v="0"/>
    <m/>
    <s v="DONE"/>
    <n v="6"/>
    <m/>
    <s v=""/>
    <m/>
    <n v="142500828"/>
    <d v="2025-02-04T00:00:00"/>
    <m/>
    <m/>
    <s v="Jan"/>
    <s v="EKSTEK_INS-30208"/>
    <m/>
    <m/>
    <m/>
  </r>
  <r>
    <s v="GEX 1"/>
    <s v="7637-25"/>
    <s v="30212-201"/>
    <s v="N"/>
    <s v="280X160"/>
    <x v="6"/>
    <d v="2025-01-15T00:00:00"/>
    <s v="LAND"/>
    <n v="4"/>
    <n v="4"/>
    <d v="2025-01-18T00:00:00"/>
    <d v="2025-01-20T00:00:00"/>
    <s v="YES"/>
    <n v="2"/>
    <d v="2025-01-23T00:00:00"/>
    <d v="2025-01-23T00:00:00"/>
    <d v="2025-01-23T00:00:00"/>
    <n v="112500330"/>
    <s v="PHME"/>
    <d v="2025-01-23T00:00:00"/>
    <x v="4"/>
    <m/>
    <s v="DONE"/>
    <n v="5"/>
    <m/>
    <s v=""/>
    <s v="MILL,, POWDER, ANODIZING"/>
    <n v="142500829"/>
    <d v="2025-02-05T00:00:00"/>
    <m/>
    <m/>
    <s v="Jan"/>
    <s v="PHME_30212-201"/>
    <m/>
    <m/>
    <m/>
  </r>
  <r>
    <s v="GEX 1"/>
    <s v="7638-25"/>
    <s v="27791-401"/>
    <s v="N"/>
    <s v="250X160"/>
    <x v="6"/>
    <d v="2025-01-15T00:00:00"/>
    <s v="LAND"/>
    <n v="0"/>
    <n v="0"/>
    <d v="2025-01-20T00:00:00"/>
    <d v="2025-01-21T00:00:00"/>
    <m/>
    <n v="1"/>
    <d v="2025-01-23T00:00:00"/>
    <d v="2025-01-23T00:00:00"/>
    <d v="2025-01-23T00:00:00"/>
    <n v="112500330"/>
    <s v="PDTMC"/>
    <d v="2025-01-23T00:00:00"/>
    <x v="4"/>
    <s v="des rec 17/01 rev asked 17/01/2025"/>
    <s v="DONE"/>
    <n v="6"/>
    <m/>
    <s v=""/>
    <s v="MILL,, POWDER, ANODIZING"/>
    <n v="142500853"/>
    <d v="2025-02-03T00:00:00"/>
    <m/>
    <m/>
    <s v="Jan"/>
    <s v="PDTMC_27791-401"/>
    <m/>
    <m/>
    <m/>
  </r>
  <r>
    <s v="GEX 1"/>
    <s v="7638-25"/>
    <s v="INS-27791"/>
    <s v="T"/>
    <s v="300X100"/>
    <x v="6"/>
    <d v="2025-01-15T00:00:00"/>
    <s v="LAND"/>
    <n v="0"/>
    <n v="0"/>
    <d v="2025-01-21T00:00:00"/>
    <d v="2025-01-21T00:00:00"/>
    <m/>
    <n v="0"/>
    <d v="2025-01-23T00:00:00"/>
    <d v="2025-01-23T00:00:00"/>
    <d v="2025-01-23T00:00:00"/>
    <n v="112500330"/>
    <s v="PDTMC"/>
    <d v="2025-01-23T00:00:00"/>
    <x v="0"/>
    <m/>
    <s v="DONE"/>
    <n v="6"/>
    <m/>
    <s v=""/>
    <m/>
    <n v="142500853"/>
    <d v="2025-02-03T00:00:00"/>
    <m/>
    <m/>
    <s v="Jan"/>
    <s v="PDTMC_INS-27791"/>
    <m/>
    <m/>
    <m/>
  </r>
  <r>
    <s v="GEX 1"/>
    <s v="7639-25"/>
    <s v="30205-501"/>
    <s v="N"/>
    <s v="250X160"/>
    <x v="6"/>
    <d v="2025-01-15T00:00:00"/>
    <s v="LAND"/>
    <n v="3"/>
    <n v="3"/>
    <d v="2025-01-21T00:00:00"/>
    <d v="2025-01-22T00:00:00"/>
    <m/>
    <n v="1"/>
    <d v="2025-01-23T00:00:00"/>
    <d v="2025-01-27T00:00:00"/>
    <d v="2025-01-23T00:00:00"/>
    <n v="112500330"/>
    <s v="PDTMC"/>
    <d v="2025-01-23T00:00:00"/>
    <x v="4"/>
    <s v="design received with wrong details. 21/01/2025 Informed to supplier.21/01/2025"/>
    <s v="DONE"/>
    <n v="7"/>
    <m/>
    <s v=""/>
    <s v="MILL,, POWDER, ANODIZING"/>
    <n v="142500854"/>
    <d v="2025-02-04T00:00:00"/>
    <m/>
    <m/>
    <s v="Jan"/>
    <s v="PDTMC_30205-501"/>
    <m/>
    <m/>
    <m/>
  </r>
  <r>
    <s v="GEX 1"/>
    <s v="7639-25"/>
    <s v="27790-401"/>
    <s v="N"/>
    <s v="250X160"/>
    <x v="6"/>
    <d v="2025-01-15T00:00:00"/>
    <s v="LAND"/>
    <n v="0"/>
    <n v="0"/>
    <d v="2025-01-18T00:00:00"/>
    <d v="2025-01-18T00:00:00"/>
    <m/>
    <n v="0"/>
    <d v="2025-01-23T00:00:00"/>
    <d v="2025-01-23T00:00:00"/>
    <d v="2025-01-23T00:00:00"/>
    <n v="112500330"/>
    <s v="PDTMC"/>
    <d v="2025-01-23T00:00:00"/>
    <x v="4"/>
    <m/>
    <s v="DONE"/>
    <n v="3"/>
    <m/>
    <s v=""/>
    <s v="MILL,, POWDER, ANODIZING"/>
    <n v="142500933"/>
    <d v="2025-02-02T00:00:00"/>
    <m/>
    <m/>
    <s v="Jan"/>
    <s v="PDTMC_27790-401"/>
    <m/>
    <m/>
    <m/>
  </r>
  <r>
    <s v="GEX 1"/>
    <s v="7639-25"/>
    <s v="30206-501"/>
    <s v="N"/>
    <s v="280X160"/>
    <x v="6"/>
    <d v="2025-01-15T00:00:00"/>
    <s v="LAND"/>
    <n v="1"/>
    <n v="2"/>
    <d v="2025-01-21T00:00:00"/>
    <d v="2025-01-21T00:00:00"/>
    <m/>
    <n v="0"/>
    <d v="2025-01-23T00:00:00"/>
    <d v="2025-01-23T00:00:00"/>
    <d v="2025-01-23T00:00:00"/>
    <n v="112500330"/>
    <s v="PDTMC"/>
    <d v="2025-01-23T00:00:00"/>
    <x v="4"/>
    <s v="design approval sent and ask for simulation, Profile seems to be critical, we need to do simulation be for doing correction as instructed by HOD"/>
    <s v="DONE"/>
    <n v="6"/>
    <m/>
    <s v=""/>
    <s v="MILL,, POWDER, ANODIZING"/>
    <n v="142500854"/>
    <d v="2025-02-04T00:00:00"/>
    <m/>
    <m/>
    <s v="Jan"/>
    <s v="PDTMC_30206-501"/>
    <m/>
    <m/>
    <m/>
  </r>
  <r>
    <s v="GEX 1"/>
    <s v="7639-25"/>
    <s v="INS-30206"/>
    <s v="T"/>
    <s v="300X100"/>
    <x v="6"/>
    <d v="2025-01-15T00:00:00"/>
    <s v="LAND"/>
    <n v="0"/>
    <n v="0"/>
    <d v="2025-01-21T00:00:00"/>
    <d v="2025-01-21T00:00:00"/>
    <m/>
    <n v="0"/>
    <d v="2025-01-23T00:00:00"/>
    <d v="2025-01-23T00:00:00"/>
    <d v="2025-01-23T00:00:00"/>
    <n v="112500330"/>
    <s v="PDTMC"/>
    <d v="2025-01-23T00:00:00"/>
    <x v="0"/>
    <m/>
    <s v="DONE"/>
    <n v="6"/>
    <m/>
    <s v=""/>
    <m/>
    <n v="142500854"/>
    <d v="2025-02-04T00:00:00"/>
    <m/>
    <m/>
    <s v="Jan"/>
    <s v="PDTMC_INS-30206"/>
    <m/>
    <m/>
    <m/>
  </r>
  <r>
    <s v="GEX 1"/>
    <s v="7639-25"/>
    <s v="30207-501"/>
    <s v="N"/>
    <s v="280X160"/>
    <x v="6"/>
    <d v="2025-01-15T00:00:00"/>
    <s v="LAND"/>
    <n v="1"/>
    <n v="2"/>
    <d v="2025-01-21T00:00:00"/>
    <d v="2025-01-21T00:00:00"/>
    <m/>
    <n v="0"/>
    <d v="2025-01-23T00:00:00"/>
    <d v="2025-01-27T00:00:00"/>
    <d v="2025-01-23T00:00:00"/>
    <n v="112500330"/>
    <s v="PDTMC"/>
    <d v="2025-01-23T00:00:00"/>
    <x v="4"/>
    <s v="design approval sent and ask for simulation, Profile seems to be critical, we need to do simulation be for doing correction as instructed by HOD"/>
    <s v="DONE"/>
    <n v="6"/>
    <m/>
    <s v=""/>
    <s v="MILL,, POWDER, ANODIZING"/>
    <n v="142500854"/>
    <d v="2025-02-04T00:00:00"/>
    <m/>
    <m/>
    <s v="Jan"/>
    <s v="PDTMC_30207-501"/>
    <m/>
    <m/>
    <m/>
  </r>
  <r>
    <s v="GEX 1"/>
    <s v="7639-25"/>
    <s v="27795-501"/>
    <s v="N"/>
    <s v="220X130"/>
    <x v="6"/>
    <d v="2025-01-15T00:00:00"/>
    <s v="LAND"/>
    <n v="0"/>
    <n v="0"/>
    <d v="2025-01-21T00:00:00"/>
    <d v="2025-01-28T00:00:00"/>
    <s v="YES"/>
    <n v="7"/>
    <d v="2025-02-01T00:00:00"/>
    <d v="2025-02-01T00:00:00"/>
    <d v="2025-02-01T00:00:00"/>
    <n v="112500467"/>
    <s v="PDTMC"/>
    <d v="2025-02-01T00:00:00"/>
    <x v="4"/>
    <s v="design received 18/01 3D asked 20/01. stp received 21/01/2025 simulation reslt not good ask for rev 24/01/2025"/>
    <s v="DONE"/>
    <n v="13"/>
    <m/>
    <s v=""/>
    <s v="MILL,, POWDER, ANODIZING"/>
    <n v="142501269"/>
    <d v="2025-02-12T00:00:00"/>
    <m/>
    <m/>
    <s v="Jan"/>
    <s v="PDTMC_27795-501"/>
    <m/>
    <m/>
    <m/>
  </r>
  <r>
    <s v="GEX 1"/>
    <s v="7640-25"/>
    <s v="15651-533"/>
    <s v="B"/>
    <s v="320X160"/>
    <x v="6"/>
    <d v="2025-01-16T00:00:00"/>
    <s v="AIR"/>
    <n v="1"/>
    <n v="3"/>
    <d v="2025-01-23T00:00:00"/>
    <d v="2025-01-25T00:00:00"/>
    <s v="YES"/>
    <n v="2"/>
    <d v="2025-01-30T00:00:00"/>
    <d v="2025-02-01T00:00:00"/>
    <d v="2025-01-30T00:00:00"/>
    <n v="112500439"/>
    <s v="COMPES"/>
    <d v="2025-01-30T00:00:00"/>
    <x v="0"/>
    <m/>
    <s v="DONE"/>
    <n v="10"/>
    <m/>
    <s v=""/>
    <m/>
    <n v="142501227"/>
    <d v="2025-02-14T00:00:00"/>
    <m/>
    <m/>
    <s v="Jan"/>
    <s v="COMPES_15651-533"/>
    <m/>
    <m/>
    <m/>
  </r>
  <r>
    <s v="GEX 1"/>
    <s v="7640-25"/>
    <s v="15648-240"/>
    <s v="B"/>
    <s v="320X160"/>
    <x v="6"/>
    <d v="2025-01-16T00:00:00"/>
    <s v="AIR"/>
    <n v="1"/>
    <n v="3"/>
    <d v="2025-01-28T00:00:00"/>
    <d v="2025-02-01T00:00:00"/>
    <s v="YES"/>
    <n v="4"/>
    <d v="2025-02-06T00:00:00"/>
    <d v="2025-02-14T00:00:00"/>
    <d v="2025-02-06T00:00:00"/>
    <n v="112500552"/>
    <s v="COMPES"/>
    <d v="2025-02-06T00:00:00"/>
    <x v="0"/>
    <s v="design received 28/01/25. under simulation."/>
    <s v="DONE"/>
    <n v="17"/>
    <m/>
    <s v=""/>
    <m/>
    <n v="142501312"/>
    <d v="2025-02-14T00:00:00"/>
    <m/>
    <m/>
    <s v="Jan"/>
    <s v="COMPES_15648-240"/>
    <m/>
    <m/>
    <m/>
  </r>
  <r>
    <s v="GEX 1"/>
    <s v="7641-25"/>
    <s v="13009-436"/>
    <s v="B"/>
    <s v="250X160"/>
    <x v="7"/>
    <d v="2025-01-16T00:00:00"/>
    <s v="LAND"/>
    <n v="2"/>
    <n v="2"/>
    <d v="2025-01-16T00:00:00"/>
    <d v="2025-01-18T00:00:00"/>
    <m/>
    <n v="2"/>
    <d v="2025-01-18T00:00:00"/>
    <d v="2025-01-21T00:00:00"/>
    <d v="2025-01-18T00:00:00"/>
    <n v="112500277"/>
    <s v="PDTMC"/>
    <d v="2025-01-18T00:00:00"/>
    <x v="0"/>
    <m/>
    <s v="DONE"/>
    <n v="2"/>
    <m/>
    <s v=""/>
    <m/>
    <n v="142500931"/>
    <d v="2025-02-04T00:00:00"/>
    <m/>
    <m/>
    <s v="Jan"/>
    <s v="PDTMC_13009-436"/>
    <m/>
    <m/>
    <m/>
  </r>
  <r>
    <s v="GEX 1"/>
    <s v="7642-25"/>
    <s v="22194-407"/>
    <s v="B"/>
    <s v="220X130"/>
    <x v="7"/>
    <d v="2025-01-16T00:00:00"/>
    <s v="AIR"/>
    <n v="0"/>
    <n v="0"/>
    <d v="2025-01-17T00:00:00"/>
    <d v="2025-01-20T00:00:00"/>
    <m/>
    <n v="3"/>
    <d v="2025-01-23T00:00:00"/>
    <d v="2025-01-27T00:00:00"/>
    <d v="2025-01-23T00:00:00"/>
    <n v="112500334"/>
    <s v="EKSTEK"/>
    <d v="2025-01-23T00:00:00"/>
    <x v="0"/>
    <m/>
    <s v="DONE"/>
    <n v="4"/>
    <m/>
    <s v=""/>
    <s v="Mill, powder"/>
    <n v="142500935"/>
    <d v="2025-02-02T00:00:00"/>
    <m/>
    <m/>
    <s v="Jan"/>
    <s v="EKSTEK_22194-407"/>
    <m/>
    <m/>
    <m/>
  </r>
  <r>
    <s v="GEX 2"/>
    <s v="7643-25"/>
    <s v="030213-3501"/>
    <s v="N"/>
    <s v="280X160"/>
    <x v="7"/>
    <d v="2025-01-16T00:00:00"/>
    <s v="AIR"/>
    <n v="2"/>
    <n v="2"/>
    <d v="2025-01-22T00:00:00"/>
    <d v="2025-01-22T00:00:00"/>
    <m/>
    <n v="0"/>
    <d v="2025-01-25T00:00:00"/>
    <d v="2025-01-30T00:00:00"/>
    <d v="2025-01-25T00:00:00"/>
    <n v="1300001104"/>
    <s v="COMPES"/>
    <d v="2025-01-30T00:00:00"/>
    <x v="8"/>
    <m/>
    <s v="DONE"/>
    <n v="6"/>
    <m/>
    <s v=""/>
    <m/>
    <s v="M253"/>
    <d v="2025-02-20T00:00:00"/>
    <m/>
    <m/>
    <s v="Jan"/>
    <s v="COMPES_030213-3501"/>
    <m/>
    <m/>
    <m/>
  </r>
  <r>
    <s v="GEX 1"/>
    <s v="7644-25"/>
    <s v="30214-601"/>
    <s v="N"/>
    <s v="450X250"/>
    <x v="8"/>
    <d v="2025-01-17T00:00:00"/>
    <s v="AIR"/>
    <n v="3"/>
    <n v="3"/>
    <d v="2025-02-04T00:00:00"/>
    <d v="2025-02-04T00:00:00"/>
    <s v="YES"/>
    <n v="0"/>
    <d v="2025-02-06T00:00:00"/>
    <d v="2025-02-03T00:00:00"/>
    <d v="2025-02-06T00:00:00"/>
    <n v="112500552"/>
    <s v="COMPES"/>
    <d v="2025-02-06T00:00:00"/>
    <x v="9"/>
    <s v="design received 28/01/25. under simulation. Simulation result not satisfactery ask revision 31/01/2025. "/>
    <s v="DONE"/>
    <n v="18"/>
    <m/>
    <s v=""/>
    <m/>
    <n v="142501231"/>
    <d v="2025-02-14T00:00:00"/>
    <m/>
    <m/>
    <s v="Jan"/>
    <s v="COMPES_30214-601"/>
    <m/>
    <m/>
    <m/>
  </r>
  <r>
    <s v="GEX 2"/>
    <s v="7645-25"/>
    <s v="027797-3501"/>
    <s v="N"/>
    <s v="450X250"/>
    <x v="8"/>
    <d v="2025-01-17T00:00:00"/>
    <s v="AIR"/>
    <n v="0"/>
    <n v="0"/>
    <d v="2025-01-21T00:00:00"/>
    <d v="2025-01-22T00:00:00"/>
    <m/>
    <n v="1"/>
    <d v="2025-01-25T00:00:00"/>
    <d v="2025-01-30T00:00:00"/>
    <d v="2025-01-25T00:00:00"/>
    <n v="1300001104"/>
    <s v="COMPES"/>
    <d v="2025-01-30T00:00:00"/>
    <x v="9"/>
    <m/>
    <s v="DONE"/>
    <n v="5"/>
    <m/>
    <s v=""/>
    <m/>
    <s v="M254"/>
    <d v="2025-02-13T00:00:00"/>
    <m/>
    <m/>
    <s v="Jan"/>
    <s v="COMPES_027797-3501"/>
    <m/>
    <m/>
    <m/>
  </r>
  <r>
    <s v="GEX 2"/>
    <s v="7645-25"/>
    <s v="35IC1-027797"/>
    <s v="T"/>
    <s v="460X150"/>
    <x v="8"/>
    <d v="2025-01-17T00:00:00"/>
    <s v="AIR"/>
    <n v="0"/>
    <n v="0"/>
    <d v="2025-01-21T00:00:00"/>
    <d v="2025-01-22T00:00:00"/>
    <m/>
    <n v="1"/>
    <d v="2025-01-25T00:00:00"/>
    <d v="2025-01-30T00:00:00"/>
    <d v="2025-01-25T00:00:00"/>
    <n v="1300001104"/>
    <s v="COMPES"/>
    <d v="2025-01-30T00:00:00"/>
    <x v="0"/>
    <m/>
    <s v="DONE"/>
    <n v="5"/>
    <m/>
    <s v=""/>
    <m/>
    <s v="M254"/>
    <d v="2025-02-13T00:00:00"/>
    <m/>
    <m/>
    <s v="Jan"/>
    <s v="COMPES_35IC1-027797"/>
    <m/>
    <m/>
    <m/>
  </r>
  <r>
    <s v="GEX 2"/>
    <s v="7646-25"/>
    <s v="030217-3501"/>
    <s v="N"/>
    <s v="450X250"/>
    <x v="9"/>
    <d v="2025-01-18T00:00:00"/>
    <s v="AIR"/>
    <n v="5"/>
    <n v="5"/>
    <d v="2025-01-23T00:00:00"/>
    <d v="2025-01-25T00:00:00"/>
    <s v="YES"/>
    <n v="2"/>
    <d v="2025-01-29T00:00:00"/>
    <d v="2025-01-30T00:00:00"/>
    <d v="2025-01-29T00:00:00"/>
    <n v="1300001107"/>
    <s v="COMPES"/>
    <d v="2025-01-30T00:00:00"/>
    <x v="10"/>
    <s v="design received 23/01/2025. entry dia more asked for revision 25/01/2025."/>
    <s v="DONE"/>
    <n v="7"/>
    <m/>
    <s v=""/>
    <m/>
    <s v="M334"/>
    <d v="2025-02-20T00:00:00"/>
    <m/>
    <m/>
    <s v="Jan"/>
    <s v="COMPES_030217-3501"/>
    <m/>
    <m/>
    <m/>
  </r>
  <r>
    <s v="GEX 2"/>
    <s v="7646-25"/>
    <s v="35IC1-030217"/>
    <s v="T"/>
    <s v="460X150"/>
    <x v="9"/>
    <d v="2025-01-18T00:00:00"/>
    <s v="AIR"/>
    <n v="0"/>
    <n v="0"/>
    <d v="2025-01-23T00:00:00"/>
    <d v="2025-01-25T00:00:00"/>
    <m/>
    <n v="2"/>
    <d v="2025-01-29T00:00:00"/>
    <d v="2025-01-30T00:00:00"/>
    <d v="2025-01-29T00:00:00"/>
    <n v="1300001107"/>
    <s v="COMPES"/>
    <d v="2025-01-30T00:00:00"/>
    <x v="0"/>
    <m/>
    <s v="DONE"/>
    <n v="7"/>
    <m/>
    <s v=""/>
    <m/>
    <s v="M334"/>
    <d v="2025-02-20T00:00:00"/>
    <m/>
    <m/>
    <s v="Jan"/>
    <s v="COMPES_35IC1-030217"/>
    <m/>
    <m/>
    <m/>
  </r>
  <r>
    <s v="GEX 1"/>
    <s v="fals"/>
    <s v="INS-19479"/>
    <s v="T"/>
    <s v="300X100"/>
    <x v="10"/>
    <s v=""/>
    <s v="AIR"/>
    <n v="0"/>
    <n v="0"/>
    <d v="2025-02-18T00:00:00"/>
    <d v="2025-02-18T00:00:00"/>
    <m/>
    <n v="0"/>
    <d v="2025-02-18T00:00:00"/>
    <d v="2025-02-18T00:00:00"/>
    <d v="2025-02-18T00:00:00"/>
    <n v="112500756"/>
    <s v="COMPES"/>
    <d v="2025-02-18T00:00:00"/>
    <x v="0"/>
    <s v="design received 28/01/25. under simulation."/>
    <s v="DONE"/>
    <n v="30.980000000003201"/>
    <m/>
    <s v=""/>
    <m/>
    <s v=""/>
    <s v=""/>
    <m/>
    <m/>
    <s v="Jan"/>
    <s v="COMPES_INS-19479"/>
    <m/>
    <m/>
    <m/>
  </r>
  <r>
    <s v="GEX 2"/>
    <s v="7648-25"/>
    <s v="027800-2501"/>
    <s v="C"/>
    <s v="250X160"/>
    <x v="11"/>
    <d v="2025-01-20T00:00:00"/>
    <s v="AIR"/>
    <n v="0"/>
    <n v="0"/>
    <s v="C"/>
    <s v="NA"/>
    <m/>
    <s v=""/>
    <s v="C"/>
    <s v="C"/>
    <s v="C"/>
    <s v="C"/>
    <s v="JIANGSU"/>
    <s v="C"/>
    <x v="10"/>
    <s v="As discuss with Mr. Imran die order cancel from Jiangsu and send it to PDTMC on 03.02.2025"/>
    <s v="CANCELLED"/>
    <n v="0"/>
    <m/>
    <s v=""/>
    <m/>
    <n v="0"/>
    <d v="1899-12-30T00:00:00"/>
    <m/>
    <m/>
    <s v="Jan"/>
    <s v="JIANGSU_027800-2501"/>
    <m/>
    <m/>
    <m/>
  </r>
  <r>
    <s v="GEX 1"/>
    <s v="7647-25"/>
    <s v="30215-601"/>
    <s v="C"/>
    <s v="450X250"/>
    <x v="11"/>
    <d v="2025-01-20T00:00:00"/>
    <s v="AIR"/>
    <n v="4"/>
    <n v="4"/>
    <s v="NA"/>
    <s v="NA"/>
    <s v="YES"/>
    <s v=""/>
    <s v="NA"/>
    <s v="NA"/>
    <s v="NA"/>
    <s v="NA"/>
    <s v="COMPES"/>
    <s v="NA"/>
    <x v="11"/>
    <s v="order cancelled to compes and given to PHME"/>
    <s v="CANCELLED"/>
    <n v="0"/>
    <m/>
    <s v=""/>
    <s v="MILL"/>
    <n v="0"/>
    <d v="1899-12-30T00:00:00"/>
    <m/>
    <m/>
    <s v="Jan"/>
    <s v="COMPES_30215-601"/>
    <m/>
    <m/>
    <m/>
  </r>
  <r>
    <s v="GEX 1"/>
    <s v="7647-25"/>
    <s v="INS-30215"/>
    <s v="C"/>
    <s v="460X150"/>
    <x v="11"/>
    <d v="2025-01-20T00:00:00"/>
    <s v="AIR"/>
    <n v="0"/>
    <n v="0"/>
    <s v="NA"/>
    <s v="NA"/>
    <m/>
    <s v=""/>
    <s v="NA"/>
    <s v="NA"/>
    <s v="NA"/>
    <s v="NA"/>
    <s v="COMPES"/>
    <s v="NA"/>
    <x v="11"/>
    <m/>
    <s v="CANCELLED"/>
    <n v="0"/>
    <m/>
    <s v=""/>
    <m/>
    <n v="0"/>
    <d v="1899-12-30T00:00:00"/>
    <m/>
    <m/>
    <s v="Jan"/>
    <s v="COMPES_INS-30215"/>
    <m/>
    <m/>
    <m/>
  </r>
  <r>
    <s v="GEX 1"/>
    <s v="7647-25"/>
    <s v="27799-401"/>
    <s v="N"/>
    <s v="250X160"/>
    <x v="11"/>
    <d v="2025-01-20T00:00:00"/>
    <s v="AIR"/>
    <n v="0"/>
    <n v="0"/>
    <d v="2025-01-21T00:00:00"/>
    <d v="2025-01-24T00:00:00"/>
    <s v="YES"/>
    <n v="3"/>
    <d v="2025-01-25T00:00:00"/>
    <d v="2025-01-27T00:00:00"/>
    <d v="2025-01-25T00:00:00"/>
    <n v="112500378"/>
    <s v="COMPES"/>
    <d v="2025-01-25T00:00:00"/>
    <x v="11"/>
    <m/>
    <s v="DONE"/>
    <n v="4"/>
    <m/>
    <s v=""/>
    <s v="MILL"/>
    <n v="142501017"/>
    <d v="2025-02-05T00:00:00"/>
    <m/>
    <m/>
    <s v="Jan"/>
    <s v="COMPES_27799-401"/>
    <m/>
    <m/>
    <m/>
  </r>
  <r>
    <s v="GEX 1"/>
    <s v="7647-25"/>
    <s v="INS-27799"/>
    <s v="T"/>
    <s v="300X100"/>
    <x v="11"/>
    <d v="2025-01-20T00:00:00"/>
    <s v="AIR"/>
    <n v="0"/>
    <n v="0"/>
    <d v="2025-01-21T00:00:00"/>
    <d v="2025-01-24T00:00:00"/>
    <m/>
    <n v="3"/>
    <d v="2025-01-25T00:00:00"/>
    <d v="2025-01-27T00:00:00"/>
    <d v="2025-01-25T00:00:00"/>
    <n v="112500378"/>
    <s v="COMPES"/>
    <d v="2025-01-25T00:00:00"/>
    <x v="11"/>
    <m/>
    <s v="DONE"/>
    <n v="4"/>
    <m/>
    <s v=""/>
    <m/>
    <n v="142501017"/>
    <d v="2025-02-05T00:00:00"/>
    <m/>
    <m/>
    <s v="Jan"/>
    <s v="COMPES_INS-27799"/>
    <m/>
    <m/>
    <m/>
  </r>
  <r>
    <s v="GEX 1"/>
    <s v="7647-25"/>
    <s v="30216-601"/>
    <s v="N"/>
    <s v="450X250"/>
    <x v="11"/>
    <d v="2025-01-20T00:00:00"/>
    <s v="AIR"/>
    <n v="5"/>
    <n v="5"/>
    <d v="2025-02-04T00:00:00"/>
    <d v="2025-02-21T00:00:00"/>
    <s v="YES"/>
    <n v="17"/>
    <d v="2025-02-22T00:00:00"/>
    <d v="2025-02-22T00:00:00"/>
    <d v="2025-02-22T00:00:00"/>
    <n v="112500808"/>
    <s v="COMPES"/>
    <d v="2025-02-22T00:00:00"/>
    <x v="11"/>
    <s v="design received 29/01/2025 under simulation. Simulaton result is not satisfactory ask revision 3/02/2025. revised des revd 04/02/2025., rev received 07.02.2025"/>
    <s v="DONE"/>
    <n v="32"/>
    <m/>
    <s v=""/>
    <s v="MILL"/>
    <n v="142501868"/>
    <d v="2025-03-03T00:00:00"/>
    <m/>
    <m/>
    <s v="Jan"/>
    <s v="COMPES_30216-601"/>
    <m/>
    <m/>
    <m/>
  </r>
  <r>
    <s v="GEX 2"/>
    <s v="7650-25"/>
    <s v="023281-2502"/>
    <s v="B"/>
    <s v="250X160"/>
    <x v="12"/>
    <d v="2025-01-21T00:00:00"/>
    <s v="LAND"/>
    <n v="0"/>
    <n v="0"/>
    <d v="2025-01-23T00:00:00"/>
    <d v="2025-01-29T00:00:00"/>
    <m/>
    <n v="6"/>
    <d v="2025-01-29T00:00:00"/>
    <d v="2025-01-30T00:00:00"/>
    <d v="2025-01-29T00:00:00"/>
    <n v="1300001107"/>
    <s v="PDTMC"/>
    <d v="2025-01-30T00:00:00"/>
    <x v="0"/>
    <m/>
    <s v="DONE"/>
    <n v="8"/>
    <m/>
    <s v=""/>
    <m/>
    <n v="242500279"/>
    <d v="2025-03-20T08:30:15"/>
    <m/>
    <m/>
    <s v="Jan"/>
    <s v="PDTMC_023281-2502"/>
    <m/>
    <m/>
    <m/>
  </r>
  <r>
    <s v="GEX 2"/>
    <s v="7649-25"/>
    <s v="029718-2501"/>
    <s v="B"/>
    <s v="280X160"/>
    <x v="12"/>
    <d v="2025-01-21T00:00:00"/>
    <s v="AIR"/>
    <n v="1"/>
    <n v="4"/>
    <d v="2025-01-22T00:00:00"/>
    <d v="2025-02-11T00:00:00"/>
    <m/>
    <n v="20"/>
    <d v="2025-02-12T00:00:00"/>
    <d v="2025-02-15T00:00:00"/>
    <d v="2025-02-12T00:00:00"/>
    <n v="1300001122"/>
    <s v="JIANGSU"/>
    <d v="2025-02-18T00:00:00"/>
    <x v="0"/>
    <m/>
    <s v="DONE"/>
    <n v="21"/>
    <m/>
    <s v=""/>
    <m/>
    <n v="242500180"/>
    <d v="2025-04-08T08:46:34"/>
    <m/>
    <m/>
    <s v="Jan"/>
    <s v="JIANGSU_029718-2501"/>
    <m/>
    <m/>
    <m/>
  </r>
  <r>
    <s v="GEX 2"/>
    <s v="7649-25"/>
    <s v="029968-2502"/>
    <s v="B"/>
    <s v="280X160"/>
    <x v="12"/>
    <d v="2025-01-21T00:00:00"/>
    <s v="AIR"/>
    <n v="1"/>
    <n v="1"/>
    <d v="2025-01-22T00:00:00"/>
    <d v="2025-02-11T00:00:00"/>
    <m/>
    <n v="20"/>
    <d v="2025-02-12T00:00:00"/>
    <d v="2025-02-15T00:00:00"/>
    <d v="2025-02-12T00:00:00"/>
    <n v="1300001122"/>
    <s v="JIANGSU"/>
    <d v="2025-04-25T00:00:00"/>
    <x v="0"/>
    <m/>
    <s v="DONE"/>
    <n v="21"/>
    <m/>
    <s v=""/>
    <m/>
    <n v="242500180"/>
    <d v="2025-04-08T08:46:34"/>
    <m/>
    <m/>
    <s v="Jan"/>
    <s v="JIANGSU_029968-2502"/>
    <m/>
    <m/>
    <m/>
  </r>
  <r>
    <s v="GEX 2"/>
    <s v="7651-25"/>
    <s v="051007-2505"/>
    <s v="B"/>
    <s v="280X160"/>
    <x v="12"/>
    <d v="2025-01-21T00:00:00"/>
    <s v="AIR"/>
    <n v="1"/>
    <n v="6"/>
    <d v="2025-01-23T00:00:00"/>
    <d v="2025-01-24T00:00:00"/>
    <m/>
    <n v="1"/>
    <d v="2025-02-12T00:00:00"/>
    <d v="2025-02-07T00:00:00"/>
    <d v="2025-02-12T00:00:00"/>
    <n v="1300001122"/>
    <s v="PHOENIX "/>
    <d v="2025-02-18T00:00:00"/>
    <x v="12"/>
    <s v="design not yet send to supplier 25.01.2025"/>
    <s v="DONE"/>
    <n v="3"/>
    <m/>
    <s v=""/>
    <m/>
    <n v="242500497"/>
    <d v="2025-04-14T00:00:00"/>
    <m/>
    <m/>
    <s v="Jan"/>
    <s v="PHOENIX _051007-2505"/>
    <m/>
    <m/>
    <m/>
  </r>
  <r>
    <s v="GEX 2"/>
    <s v="7649-25"/>
    <s v="027557-2501"/>
    <s v="B"/>
    <s v="280X160"/>
    <x v="12"/>
    <d v="2025-01-21T00:00:00"/>
    <s v="AIR"/>
    <n v="0"/>
    <n v="0"/>
    <d v="2025-01-22T00:00:00"/>
    <d v="2025-02-13T00:00:00"/>
    <m/>
    <n v="22"/>
    <d v="2025-02-14T00:00:00"/>
    <d v="2025-02-15T00:00:00"/>
    <d v="2025-02-14T00:00:00"/>
    <n v="1300001124"/>
    <s v="JIANGSU"/>
    <d v="2025-02-18T00:00:00"/>
    <x v="0"/>
    <m/>
    <s v="DONE"/>
    <n v="23"/>
    <m/>
    <s v=""/>
    <m/>
    <n v="242500180"/>
    <d v="2025-04-08T08:46:34"/>
    <m/>
    <m/>
    <s v="Jan"/>
    <s v="JIANGSU_027557-2501"/>
    <m/>
    <m/>
    <m/>
  </r>
  <r>
    <s v="GEX 2"/>
    <s v="7649-25"/>
    <s v="029719-2501"/>
    <s v="B"/>
    <s v="280X160"/>
    <x v="12"/>
    <d v="2025-01-21T00:00:00"/>
    <s v="AIR"/>
    <n v="1"/>
    <n v="6"/>
    <d v="2025-01-22T00:00:00"/>
    <d v="2025-02-14T00:00:00"/>
    <m/>
    <n v="23"/>
    <d v="2025-02-15T00:00:00"/>
    <d v="2025-02-18T00:00:00"/>
    <d v="2025-02-15T00:00:00"/>
    <n v="1300001125"/>
    <s v="JIANGSU"/>
    <d v="2025-02-18T00:00:00"/>
    <x v="0"/>
    <m/>
    <s v="DONE"/>
    <n v="24"/>
    <m/>
    <s v=""/>
    <m/>
    <n v="242500180"/>
    <d v="2025-04-08T08:46:34"/>
    <m/>
    <m/>
    <s v="Jan"/>
    <s v="JIANGSU_029719-2501"/>
    <m/>
    <m/>
    <m/>
  </r>
  <r>
    <s v="GEX 1"/>
    <s v="7653-25"/>
    <s v="07122-602"/>
    <s v="B"/>
    <s v="355X200"/>
    <x v="13"/>
    <d v="2025-01-23T00:00:00"/>
    <s v="LAND"/>
    <n v="0"/>
    <n v="0"/>
    <d v="2025-01-22T00:00:00"/>
    <d v="2025-01-22T00:00:00"/>
    <m/>
    <n v="0"/>
    <d v="2025-01-25T00:00:00"/>
    <d v="2025-01-27T00:00:00"/>
    <d v="2025-01-25T00:00:00"/>
    <n v="112500378"/>
    <s v="PDTMC"/>
    <d v="2025-01-25T00:00:00"/>
    <x v="0"/>
    <m/>
    <s v="DONE"/>
    <n v="-1"/>
    <m/>
    <s v=""/>
    <m/>
    <n v="142501090"/>
    <d v="2025-02-07T00:00:00"/>
    <m/>
    <m/>
    <s v="Jan"/>
    <s v="PDTMC_07122-602"/>
    <m/>
    <m/>
    <m/>
  </r>
  <r>
    <s v="GEX 1"/>
    <s v="7659-25"/>
    <s v="07122-506"/>
    <s v="B"/>
    <s v="280X160"/>
    <x v="13"/>
    <d v="2025-01-23T00:00:00"/>
    <s v="LAND"/>
    <n v="0"/>
    <n v="0"/>
    <d v="2025-01-24T00:00:00"/>
    <d v="2025-01-24T00:00:00"/>
    <m/>
    <n v="0"/>
    <d v="2025-01-25T00:00:00"/>
    <d v="2025-01-27T00:00:00"/>
    <d v="2025-01-25T00:00:00"/>
    <n v="112500378"/>
    <s v="PDTMC"/>
    <d v="2025-01-25T00:00:00"/>
    <x v="0"/>
    <m/>
    <s v="DONE"/>
    <n v="1"/>
    <m/>
    <s v=""/>
    <m/>
    <n v="142501018"/>
    <d v="2025-02-07T00:00:00"/>
    <m/>
    <m/>
    <s v="Jan"/>
    <s v="PDTMC_07122-506"/>
    <m/>
    <m/>
    <m/>
  </r>
  <r>
    <s v="GEX 1"/>
    <s v="7659-25"/>
    <s v="07122-507"/>
    <s v="B"/>
    <s v="280X160"/>
    <x v="13"/>
    <d v="2025-01-23T00:00:00"/>
    <s v="LAND"/>
    <n v="0"/>
    <n v="0"/>
    <d v="2025-01-24T00:00:00"/>
    <d v="2025-01-24T00:00:00"/>
    <m/>
    <n v="0"/>
    <d v="2025-01-25T00:00:00"/>
    <d v="2025-01-27T00:00:00"/>
    <d v="2025-01-25T00:00:00"/>
    <n v="112500378"/>
    <s v="PDTMC"/>
    <d v="2025-01-25T00:00:00"/>
    <x v="0"/>
    <m/>
    <s v="DONE"/>
    <n v="1"/>
    <m/>
    <s v=""/>
    <m/>
    <n v="142501018"/>
    <d v="2025-02-07T00:00:00"/>
    <m/>
    <m/>
    <s v="Jan"/>
    <s v="PDTMC_07122-507"/>
    <m/>
    <m/>
    <m/>
  </r>
  <r>
    <s v="GEX 1"/>
    <s v="7655-25"/>
    <s v="07214-501"/>
    <s v="B"/>
    <s v="320X160"/>
    <x v="13"/>
    <d v="2025-01-23T00:00:00"/>
    <s v="LAND"/>
    <n v="0"/>
    <n v="0"/>
    <d v="2025-01-24T00:00:00"/>
    <d v="2025-01-27T00:00:00"/>
    <m/>
    <n v="3"/>
    <d v="2025-01-29T00:00:00"/>
    <d v="2025-01-30T00:00:00"/>
    <d v="2025-01-29T00:00:00"/>
    <n v="112500411"/>
    <s v="PDTMC"/>
    <d v="2025-01-29T00:00:00"/>
    <x v="13"/>
    <m/>
    <s v="DONE"/>
    <n v="4"/>
    <m/>
    <s v=""/>
    <m/>
    <n v="142500939"/>
    <d v="2025-02-02T00:00:00"/>
    <m/>
    <m/>
    <s v="Jan"/>
    <s v="PDTMC_07214-501"/>
    <m/>
    <m/>
    <m/>
  </r>
  <r>
    <s v="GEX 1"/>
    <s v="7659-25"/>
    <s v="27596-502"/>
    <s v="B"/>
    <s v="280X160"/>
    <x v="13"/>
    <d v="2025-01-23T00:00:00"/>
    <s v="LAND"/>
    <n v="0"/>
    <n v="0"/>
    <d v="2025-01-25T00:00:00"/>
    <d v="2025-01-25T00:00:00"/>
    <m/>
    <n v="0"/>
    <d v="2025-01-29T00:00:00"/>
    <d v="2025-01-30T00:00:00"/>
    <d v="2025-01-29T00:00:00"/>
    <n v="112500411"/>
    <s v="PDTMC"/>
    <d v="2025-01-29T00:00:00"/>
    <x v="0"/>
    <m/>
    <s v="DONE"/>
    <n v="2"/>
    <m/>
    <s v=""/>
    <m/>
    <n v="142501019"/>
    <d v="2025-02-05T00:00:00"/>
    <m/>
    <m/>
    <s v="Jan"/>
    <s v="PDTMC_27596-502"/>
    <m/>
    <m/>
    <m/>
  </r>
  <r>
    <s v="GEX 1"/>
    <s v="7654-25"/>
    <s v="06166-404"/>
    <s v="B"/>
    <s v="250X160"/>
    <x v="13"/>
    <d v="2025-01-23T00:00:00"/>
    <s v="AIR"/>
    <n v="1"/>
    <n v="1"/>
    <d v="2025-01-27T00:00:00"/>
    <d v="2025-01-29T00:00:00"/>
    <m/>
    <n v="2"/>
    <d v="2025-01-30T00:00:00"/>
    <d v="2025-02-01T00:00:00"/>
    <d v="2025-01-30T00:00:00"/>
    <n v="112500439"/>
    <s v="COMPES"/>
    <d v="2025-01-30T00:00:00"/>
    <x v="0"/>
    <m/>
    <s v="DONE"/>
    <n v="6"/>
    <m/>
    <s v=""/>
    <m/>
    <n v="142501184"/>
    <d v="2025-02-14T00:00:00"/>
    <m/>
    <m/>
    <s v="Jan"/>
    <s v="COMPES_06166-404"/>
    <m/>
    <m/>
    <m/>
  </r>
  <r>
    <s v="GEX 1"/>
    <s v="7660-25"/>
    <s v="29566-607"/>
    <s v="B"/>
    <s v="550x250"/>
    <x v="13"/>
    <d v="2025-01-23T00:00:00"/>
    <s v="LAND"/>
    <n v="1"/>
    <n v="1"/>
    <d v="2025-01-27T00:00:00"/>
    <d v="2025-01-28T00:00:00"/>
    <m/>
    <n v="1"/>
    <d v="2025-01-30T00:00:00"/>
    <d v="2025-02-01T00:00:00"/>
    <d v="2025-01-30T00:00:00"/>
    <n v="112500439"/>
    <s v="PHME"/>
    <d v="2025-01-30T00:00:00"/>
    <x v="0"/>
    <m/>
    <s v="DONE"/>
    <n v="5"/>
    <m/>
    <s v=""/>
    <m/>
    <n v="142501245"/>
    <d v="2025-02-12T00:00:00"/>
    <m/>
    <m/>
    <s v="Jan"/>
    <s v="PHME_29566-607"/>
    <m/>
    <m/>
    <m/>
  </r>
  <r>
    <s v="GEX 1"/>
    <s v="7660-25"/>
    <s v="29780-517"/>
    <s v="B"/>
    <s v="440X250"/>
    <x v="13"/>
    <d v="2025-01-23T00:00:00"/>
    <s v="LAND"/>
    <n v="2"/>
    <n v="8"/>
    <d v="2025-01-27T00:00:00"/>
    <d v="2025-01-28T00:00:00"/>
    <m/>
    <n v="1"/>
    <d v="2025-01-30T00:00:00"/>
    <d v="2025-02-01T00:00:00"/>
    <d v="2025-01-30T00:00:00"/>
    <n v="112500439"/>
    <s v="PHME"/>
    <d v="2025-01-30T00:00:00"/>
    <x v="0"/>
    <m/>
    <s v="DONE"/>
    <n v="5"/>
    <m/>
    <s v="Gex-1"/>
    <m/>
    <n v="142501245"/>
    <d v="2025-02-12T00:00:00"/>
    <m/>
    <m/>
    <s v="Jan"/>
    <s v="PHME_29780-517"/>
    <m/>
    <m/>
    <m/>
  </r>
  <r>
    <s v="GEX 1"/>
    <s v="7660-25"/>
    <s v="29780-518"/>
    <s v="B"/>
    <s v="440X250"/>
    <x v="13"/>
    <d v="2025-01-23T00:00:00"/>
    <s v="LAND"/>
    <n v="2"/>
    <n v="8"/>
    <d v="2025-01-27T00:00:00"/>
    <d v="2025-01-28T00:00:00"/>
    <m/>
    <n v="1"/>
    <d v="2025-01-30T00:00:00"/>
    <d v="2025-02-06T00:00:00"/>
    <d v="2025-01-30T00:00:00"/>
    <n v="112500439"/>
    <s v="PHME"/>
    <d v="2025-01-30T00:00:00"/>
    <x v="0"/>
    <m/>
    <s v="DONE"/>
    <n v="5"/>
    <m/>
    <s v=""/>
    <m/>
    <n v="142501245"/>
    <d v="2025-02-12T00:00:00"/>
    <m/>
    <m/>
    <s v="Jan"/>
    <s v="PHME_29780-518"/>
    <m/>
    <m/>
    <m/>
  </r>
  <r>
    <s v="GEX 1"/>
    <s v="7654-25"/>
    <s v="06175-403"/>
    <s v="B"/>
    <s v="250X160"/>
    <x v="13"/>
    <d v="2025-01-23T00:00:00"/>
    <s v="AIR"/>
    <n v="1"/>
    <n v="1"/>
    <d v="2025-01-27T00:00:00"/>
    <d v="2025-01-31T00:00:00"/>
    <m/>
    <n v="4"/>
    <d v="2025-02-01T00:00:00"/>
    <d v="2025-02-01T00:00:00"/>
    <d v="2025-02-01T00:00:00"/>
    <n v="112500467"/>
    <s v="COMPES"/>
    <d v="2025-02-01T00:00:00"/>
    <x v="0"/>
    <m/>
    <s v="DONE"/>
    <n v="8"/>
    <m/>
    <s v=""/>
    <m/>
    <n v="142501230"/>
    <d v="2025-02-14T00:00:00"/>
    <m/>
    <m/>
    <s v="Jan"/>
    <s v="COMPES_06175-403"/>
    <m/>
    <m/>
    <m/>
  </r>
  <r>
    <s v="GEX 1"/>
    <s v="7652-25"/>
    <s v="09153-506"/>
    <s v="B"/>
    <s v="280X160"/>
    <x v="13"/>
    <d v="2025-01-23T00:00:00"/>
    <s v="AIR"/>
    <n v="0"/>
    <n v="0"/>
    <d v="2025-02-10T00:00:00"/>
    <d v="2025-02-11T00:00:00"/>
    <m/>
    <n v="1"/>
    <d v="2025-02-12T00:00:00"/>
    <d v="2025-02-15T00:00:00"/>
    <d v="2025-02-12T00:00:00"/>
    <n v="112500644"/>
    <s v="JIANGSU"/>
    <d v="2025-02-12T00:00:00"/>
    <x v="0"/>
    <m/>
    <s v="DONE"/>
    <n v="19"/>
    <m/>
    <s v=""/>
    <m/>
    <n v="142501645"/>
    <d v="2025-02-24T00:00:00"/>
    <m/>
    <m/>
    <s v="Jan"/>
    <s v="JIANGSU_09153-506"/>
    <m/>
    <m/>
    <m/>
  </r>
  <r>
    <s v="GEX 1"/>
    <s v="7652-25"/>
    <s v="28314-603"/>
    <s v="B"/>
    <s v="280X160"/>
    <x v="13"/>
    <d v="2025-01-23T00:00:00"/>
    <s v="AIR"/>
    <n v="1"/>
    <n v="2"/>
    <d v="2025-02-10T00:00:00"/>
    <d v="2025-02-25T00:00:00"/>
    <s v="YES"/>
    <n v="15"/>
    <d v="2025-02-26T00:00:00"/>
    <d v="2025-02-22T00:00:00"/>
    <d v="2025-02-26T00:00:00"/>
    <n v="112500871"/>
    <s v="JIANGSU"/>
    <d v="2025-02-26T00:00:00"/>
    <x v="0"/>
    <s v="ask rev and 3d  22/02/2025 "/>
    <s v="DONE"/>
    <n v="33"/>
    <m/>
    <s v=""/>
    <m/>
    <n v="142502156"/>
    <d v="2025-04-10T08:52:35"/>
    <m/>
    <m/>
    <s v="Jan"/>
    <s v="JIANGSU_28314-603"/>
    <m/>
    <m/>
    <m/>
  </r>
  <r>
    <s v="GEX 1"/>
    <s v="7652-25"/>
    <s v="29778-502"/>
    <s v="B"/>
    <s v="320X160"/>
    <x v="13"/>
    <d v="2025-01-23T00:00:00"/>
    <s v="AIR"/>
    <n v="1"/>
    <n v="3"/>
    <d v="2025-02-15T00:00:00"/>
    <d v="2025-02-25T00:00:00"/>
    <m/>
    <n v="10"/>
    <d v="2025-02-26T00:00:00"/>
    <d v="2025-02-22T00:00:00"/>
    <d v="2025-02-26T00:00:00"/>
    <n v="112500871"/>
    <s v="JIANGSU"/>
    <d v="2025-02-26T00:00:00"/>
    <x v="0"/>
    <s v="ask for 3d 20/02/2025.. 3d received 22/02/25"/>
    <s v="DONE"/>
    <n v="33"/>
    <m/>
    <s v=""/>
    <m/>
    <n v="142502156"/>
    <d v="2025-04-10T08:52:35"/>
    <m/>
    <m/>
    <s v="Jan"/>
    <s v="JIANGSU_29778-502"/>
    <m/>
    <m/>
    <m/>
  </r>
  <r>
    <s v="GEX 1"/>
    <s v="7653-25"/>
    <s v="13940-265"/>
    <s v="B"/>
    <s v="475x280"/>
    <x v="13"/>
    <d v="2025-01-23T00:00:00"/>
    <s v="LAND"/>
    <n v="1"/>
    <n v="2"/>
    <d v="2025-02-08T00:00:00"/>
    <d v="2025-03-17T00:00:00"/>
    <s v="YES"/>
    <n v="37"/>
    <d v="2025-03-17T00:00:00"/>
    <d v="2025-02-22T00:00:00"/>
    <d v="2025-03-17T00:00:00"/>
    <n v="112501054"/>
    <s v="PDTMC"/>
    <d v="2025-03-17T00:00:00"/>
    <x v="0"/>
    <s v="design received 8/2/2025 and under simulation and enhancement process"/>
    <s v="DONE"/>
    <n v="53"/>
    <m/>
    <s v=""/>
    <m/>
    <n v="142502373"/>
    <d v="2025-04-21T09:31:43"/>
    <m/>
    <m/>
    <s v="Jan"/>
    <s v="PDTMC_13940-265"/>
    <m/>
    <m/>
    <m/>
  </r>
  <r>
    <s v="GEX 2"/>
    <s v="7658-25"/>
    <s v="005074-2505"/>
    <s v="B"/>
    <s v="320X160"/>
    <x v="13"/>
    <d v="2025-01-23T00:00:00"/>
    <s v="AIR"/>
    <n v="1"/>
    <n v="2"/>
    <d v="2025-02-10T00:00:00"/>
    <d v="2025-02-11T00:00:00"/>
    <m/>
    <n v="1"/>
    <d v="2025-02-11T00:00:00"/>
    <d v="2025-02-15T00:00:00"/>
    <d v="2025-02-11T00:00:00"/>
    <n v="130000119"/>
    <s v="JIANGSU"/>
    <d v="2025-02-19T00:00:00"/>
    <x v="0"/>
    <m/>
    <s v="DONE"/>
    <n v="19"/>
    <m/>
    <s v=""/>
    <m/>
    <n v="242500180"/>
    <d v="2025-04-08T08:46:34"/>
    <m/>
    <m/>
    <s v="Jan"/>
    <s v="JIANGSU_005074-2505"/>
    <m/>
    <m/>
    <m/>
  </r>
  <r>
    <s v="GEX 2"/>
    <s v="7656-25"/>
    <s v="027798-2501"/>
    <s v="N"/>
    <s v="280X160"/>
    <x v="13"/>
    <d v="2025-01-23T00:00:00"/>
    <s v="AIR"/>
    <n v="0"/>
    <n v="0"/>
    <d v="2025-01-31T00:00:00"/>
    <d v="2025-02-08T00:00:00"/>
    <m/>
    <n v="8"/>
    <d v="2025-02-11T00:00:00"/>
    <d v="2025-02-05T00:00:00"/>
    <d v="2025-02-11T00:00:00"/>
    <n v="1300001119"/>
    <s v="COMES"/>
    <d v="2025-02-19T00:00:00"/>
    <x v="13"/>
    <s v="desi recvd 31/01/2025 ask rev 01/02/2025. desi rec 03/02/2025. ask for rev 04/01/2025.we alredy ask them to design without feede, again they send with feeder 5/2/2025. rvs on "/>
    <s v="DONE"/>
    <n v="16"/>
    <m/>
    <s v=""/>
    <m/>
    <n v="242500112"/>
    <d v="2025-03-14T10:08:55"/>
    <m/>
    <m/>
    <s v="Jan"/>
    <s v="COMES_027798-2501"/>
    <m/>
    <m/>
    <m/>
  </r>
  <r>
    <s v="GEX 2"/>
    <s v="7656-25"/>
    <s v="25IC2-027798"/>
    <s v="T"/>
    <s v="300X100"/>
    <x v="13"/>
    <d v="2025-01-23T00:00:00"/>
    <s v="AIR"/>
    <n v="0"/>
    <n v="0"/>
    <d v="2025-02-03T00:00:00"/>
    <d v="2025-02-08T00:00:00"/>
    <m/>
    <n v="5"/>
    <d v="2025-02-11T00:00:00"/>
    <d v="2025-02-05T00:00:00"/>
    <d v="2025-02-11T00:00:00"/>
    <n v="1300001119"/>
    <s v="COMES"/>
    <d v="2025-02-19T00:00:00"/>
    <x v="13"/>
    <m/>
    <s v="DONE"/>
    <n v="16"/>
    <m/>
    <s v=""/>
    <m/>
    <n v="242500112"/>
    <d v="2025-03-14T10:08:55"/>
    <m/>
    <m/>
    <s v="Jan"/>
    <s v="COMES_25IC2-027798"/>
    <m/>
    <m/>
    <m/>
  </r>
  <r>
    <s v="GEX 2"/>
    <s v="7657-25"/>
    <s v="027801-2501"/>
    <s v="N"/>
    <s v="C"/>
    <x v="13"/>
    <d v="2025-01-23T00:00:00"/>
    <s v="AIR"/>
    <n v="0"/>
    <n v="2"/>
    <s v="NA"/>
    <s v="NA"/>
    <s v="NA"/>
    <s v=""/>
    <s v="NA"/>
    <s v="NA"/>
    <s v="NA"/>
    <s v="NA"/>
    <s v="JIANGSU"/>
    <s v="NA"/>
    <x v="14"/>
    <s v="As discuss with Mr. Imran die order cancel from Jiangsu and send it to PDTMC on 03.02.2025"/>
    <s v="DONE"/>
    <e v="#VALUE!"/>
    <m/>
    <s v=""/>
    <m/>
    <n v="0"/>
    <d v="1899-12-30T00:00:00"/>
    <m/>
    <m/>
    <s v="Jan"/>
    <s v="JIANGSU_027801-2501"/>
    <m/>
    <m/>
    <m/>
  </r>
  <r>
    <s v="GEX 2"/>
    <s v="7657-25"/>
    <s v="25IC1-027801"/>
    <s v="T"/>
    <s v="C"/>
    <x v="13"/>
    <d v="2025-01-23T00:00:00"/>
    <s v="AIR"/>
    <n v="0"/>
    <n v="0"/>
    <s v="NA"/>
    <s v="NA"/>
    <s v="NA"/>
    <s v=""/>
    <s v="NA"/>
    <s v="NA"/>
    <s v="NA"/>
    <s v="NA"/>
    <s v="JIANGSU"/>
    <s v="NA"/>
    <x v="0"/>
    <m/>
    <s v="DONE"/>
    <e v="#VALUE!"/>
    <m/>
    <s v=""/>
    <m/>
    <n v="0"/>
    <d v="1899-12-30T00:00:00"/>
    <m/>
    <m/>
    <s v="Jan"/>
    <s v="JIANGSU_25IC1-027801"/>
    <m/>
    <m/>
    <m/>
  </r>
  <r>
    <s v="GEX 1"/>
    <s v="7664-25"/>
    <s v="05225-606"/>
    <s v="B"/>
    <s v="700x400"/>
    <x v="14"/>
    <d v="2025-01-24T00:00:00"/>
    <s v="LAND"/>
    <n v="1"/>
    <n v="1"/>
    <d v="2025-01-31T00:00:00"/>
    <d v="2025-01-31T00:00:00"/>
    <s v="YES"/>
    <n v="0"/>
    <d v="2025-02-01T00:00:00"/>
    <d v="2025-02-06T00:00:00"/>
    <d v="2025-02-01T00:00:00"/>
    <n v="112500467"/>
    <s v="PDTMC"/>
    <d v="2025-02-01T00:00:00"/>
    <x v="0"/>
    <s v="design received 29/01/2025 ask for 3d. 3d received 30/01/2025 flow not good as rev 30/01/2025. rev received 31/01/2025.under simulation. 31/01/2025"/>
    <s v="DONE"/>
    <n v="7"/>
    <m/>
    <s v="Gex-1"/>
    <m/>
    <n v="142501355"/>
    <d v="2025-02-17T00:00:00"/>
    <m/>
    <m/>
    <s v="Jan"/>
    <s v="PDTMC_05225-606"/>
    <m/>
    <m/>
    <m/>
  </r>
  <r>
    <s v="GEX 2"/>
    <s v="7661-25"/>
    <s v="007208-2507"/>
    <s v="B"/>
    <s v="320X160"/>
    <x v="14"/>
    <d v="2025-01-24T00:00:00"/>
    <s v="LAND"/>
    <n v="0"/>
    <n v="0"/>
    <d v="2025-01-24T00:00:00"/>
    <d v="2025-01-27T00:00:00"/>
    <m/>
    <n v="3"/>
    <d v="2025-01-29T00:00:00"/>
    <d v="2025-01-30T00:00:00"/>
    <d v="2025-01-29T00:00:00"/>
    <n v="1300001107"/>
    <s v="PDTMC"/>
    <d v="2025-01-30T00:00:00"/>
    <x v="0"/>
    <m/>
    <s v="DONE"/>
    <n v="3"/>
    <m/>
    <s v=""/>
    <m/>
    <n v="242500219"/>
    <d v="2025-03-26T08:01:19"/>
    <m/>
    <m/>
    <s v="Jan"/>
    <s v="PDTMC_007208-2507"/>
    <m/>
    <m/>
    <m/>
  </r>
  <r>
    <s v="GEX 2"/>
    <s v="7662-25"/>
    <s v="007208-2506"/>
    <s v="B"/>
    <s v="320X160"/>
    <x v="14"/>
    <d v="2025-01-24T00:00:00"/>
    <s v="LAND"/>
    <n v="0"/>
    <n v="0"/>
    <d v="2025-01-24T00:00:00"/>
    <d v="2025-01-27T00:00:00"/>
    <m/>
    <n v="3"/>
    <d v="2025-01-29T00:00:00"/>
    <d v="2025-01-30T00:00:00"/>
    <d v="2025-01-29T00:00:00"/>
    <n v="1300001107"/>
    <s v="PDTMC"/>
    <d v="2025-01-30T00:00:00"/>
    <x v="0"/>
    <m/>
    <s v="DONE"/>
    <n v="3"/>
    <m/>
    <s v=""/>
    <m/>
    <n v="242500219"/>
    <d v="2025-03-26T08:01:19"/>
    <m/>
    <m/>
    <s v="Jan"/>
    <s v="PDTMC_007208-2506"/>
    <m/>
    <m/>
    <m/>
  </r>
  <r>
    <s v="GEX 2"/>
    <s v="7663-25"/>
    <s v="030113-3503"/>
    <s v="B"/>
    <s v="355X200"/>
    <x v="14"/>
    <d v="2025-01-24T00:00:00"/>
    <s v="LAND"/>
    <n v="2"/>
    <n v="2"/>
    <d v="2025-01-24T00:00:00"/>
    <d v="2025-01-27T00:00:00"/>
    <m/>
    <n v="3"/>
    <d v="2025-01-29T00:00:00"/>
    <d v="2025-01-30T00:00:00"/>
    <d v="2025-01-29T00:00:00"/>
    <n v="1300001107"/>
    <s v="PHME"/>
    <d v="2025-01-30T00:00:00"/>
    <x v="0"/>
    <m/>
    <s v="DONE"/>
    <n v="3"/>
    <m/>
    <s v=""/>
    <m/>
    <s v="M310"/>
    <d v="2025-02-20T00:00:00"/>
    <m/>
    <m/>
    <s v="Jan"/>
    <s v="PHME_030113-3503"/>
    <m/>
    <m/>
    <m/>
  </r>
  <r>
    <s v="GEX 2"/>
    <s v="7662-25"/>
    <s v="030113-3504"/>
    <s v="B"/>
    <s v="355X200"/>
    <x v="14"/>
    <d v="2025-01-24T00:00:00"/>
    <s v="LAND"/>
    <n v="0"/>
    <n v="0"/>
    <d v="2025-01-30T00:00:00"/>
    <d v="2025-02-11T00:00:00"/>
    <s v="YES"/>
    <n v="12"/>
    <d v="2025-02-12T00:00:00"/>
    <d v="2025-02-15T00:00:00"/>
    <d v="2025-02-12T00:00:00"/>
    <n v="1300001122"/>
    <s v="PDTMC"/>
    <d v="2025-02-19T00:00:00"/>
    <x v="0"/>
    <m/>
    <s v="DONE"/>
    <n v="18"/>
    <m/>
    <s v=""/>
    <m/>
    <n v="242500238"/>
    <d v="2025-03-14T09:55:35"/>
    <m/>
    <m/>
    <s v="Jan"/>
    <s v="PDTMC_030113-3504"/>
    <m/>
    <m/>
    <m/>
  </r>
  <r>
    <s v="GEX 1"/>
    <s v="7665-25"/>
    <s v="07215-601"/>
    <s v="B"/>
    <s v="355X200"/>
    <x v="15"/>
    <d v="2025-01-27T00:00:00"/>
    <s v="LAND"/>
    <n v="0"/>
    <n v="0"/>
    <d v="2025-01-28T00:00:00"/>
    <d v="2025-01-29T00:00:00"/>
    <m/>
    <n v="1"/>
    <d v="2025-01-30T00:00:00"/>
    <d v="2025-02-06T00:00:00"/>
    <d v="2025-01-30T00:00:00"/>
    <n v="112500439"/>
    <s v="PDTMC"/>
    <d v="2025-01-30T00:00:00"/>
    <x v="0"/>
    <m/>
    <s v="DONE"/>
    <n v="2"/>
    <m/>
    <s v=""/>
    <m/>
    <n v="142501270"/>
    <d v="2025-02-14T00:00:00"/>
    <m/>
    <m/>
    <s v="Jan"/>
    <s v="PDTMC_07215-601"/>
    <m/>
    <m/>
    <m/>
  </r>
  <r>
    <s v="GEX 1"/>
    <s v="7666-25"/>
    <s v="14860-208"/>
    <s v="B"/>
    <s v="320X200"/>
    <x v="15"/>
    <d v="2025-01-27T00:00:00"/>
    <s v="LAND"/>
    <n v="3"/>
    <n v="3"/>
    <d v="2025-01-31T00:00:00"/>
    <d v="2025-02-01T00:00:00"/>
    <m/>
    <n v="1"/>
    <d v="2025-02-06T00:00:00"/>
    <d v="2025-02-06T00:00:00"/>
    <d v="2025-02-06T00:00:00"/>
    <n v="112500552"/>
    <s v="PDTMC"/>
    <d v="2025-02-06T00:00:00"/>
    <x v="0"/>
    <m/>
    <s v="DONE"/>
    <n v="5"/>
    <m/>
    <s v=""/>
    <m/>
    <n v="142501313"/>
    <d v="2025-02-14T00:00:00"/>
    <m/>
    <m/>
    <s v="Jan"/>
    <s v="PDTMC_14860-208"/>
    <m/>
    <m/>
    <m/>
  </r>
  <r>
    <s v="GEX 1"/>
    <s v="7666-25"/>
    <s v="07208-502"/>
    <s v="B"/>
    <s v="320X160"/>
    <x v="15"/>
    <d v="2025-01-27T00:00:00"/>
    <s v="LAND"/>
    <n v="0"/>
    <n v="0"/>
    <d v="2025-01-28T00:00:00"/>
    <d v="2025-02-08T00:00:00"/>
    <m/>
    <n v="11"/>
    <d v="2025-02-11T00:00:00"/>
    <d v="2025-02-15T00:00:00"/>
    <d v="2025-02-11T00:00:00"/>
    <n v="112500628"/>
    <s v="PDTMC"/>
    <d v="2025-02-11T00:00:00"/>
    <x v="0"/>
    <s v="hold by pm. Asked for revistion with feeder design 08/02/2025"/>
    <s v="DONE"/>
    <n v="12"/>
    <m/>
    <s v=""/>
    <m/>
    <n v="142501959"/>
    <d v="2025-03-05T00:00:00"/>
    <m/>
    <m/>
    <s v="Jan"/>
    <s v="PDTMC_07208-502"/>
    <m/>
    <m/>
    <m/>
  </r>
  <r>
    <s v="GEX 1"/>
    <s v="7666-25"/>
    <s v="07208-503"/>
    <s v="B"/>
    <s v="320X160"/>
    <x v="15"/>
    <d v="2025-01-27T00:00:00"/>
    <s v="LAND"/>
    <n v="0"/>
    <n v="0"/>
    <d v="2025-01-28T00:00:00"/>
    <d v="2025-02-08T00:00:00"/>
    <m/>
    <n v="11"/>
    <d v="2025-02-11T00:00:00"/>
    <d v="2025-02-15T00:00:00"/>
    <d v="2025-02-11T00:00:00"/>
    <n v="112500628"/>
    <s v="PDTMC"/>
    <d v="2025-02-11T00:00:00"/>
    <x v="0"/>
    <s v="hold by pm. Asked for revistion with feeder design 08/02/2025"/>
    <s v="DONE"/>
    <n v="12"/>
    <m/>
    <s v=""/>
    <m/>
    <n v="142501959"/>
    <d v="2025-03-05T00:00:00"/>
    <m/>
    <m/>
    <s v="Jan"/>
    <s v="PDTMC_07208-503"/>
    <m/>
    <m/>
    <m/>
  </r>
  <r>
    <s v="GEX 2"/>
    <s v="7667-25"/>
    <s v="25RG4"/>
    <s v="T"/>
    <s v="475X190"/>
    <x v="15"/>
    <d v="2025-01-27T00:00:00"/>
    <s v="LAND"/>
    <n v="0"/>
    <n v="0"/>
    <d v="2025-02-08T00:00:00"/>
    <d v="2025-02-10T00:00:00"/>
    <m/>
    <n v="2"/>
    <d v="2025-02-11T00:00:00"/>
    <d v="2025-02-11T00:00:00"/>
    <d v="2025-02-11T00:00:00"/>
    <n v="1300001119"/>
    <s v="PDTMC"/>
    <d v="2025-02-19T00:00:00"/>
    <x v="0"/>
    <m/>
    <s v="DONE"/>
    <n v="14"/>
    <m/>
    <s v=""/>
    <m/>
    <n v="242500096"/>
    <d v="2025-03-25T07:55:47"/>
    <m/>
    <m/>
    <s v="Jan"/>
    <s v="PDTMC_25RG4"/>
    <m/>
    <m/>
    <m/>
  </r>
  <r>
    <s v="GEX 2"/>
    <s v="7667-25"/>
    <s v="35RG4"/>
    <s v="T"/>
    <s v="600X190"/>
    <x v="15"/>
    <d v="2025-01-27T00:00:00"/>
    <s v="LAND"/>
    <n v="0"/>
    <n v="0"/>
    <d v="2025-02-08T00:00:00"/>
    <d v="2025-02-10T00:00:00"/>
    <m/>
    <n v="2"/>
    <d v="2025-02-11T00:00:00"/>
    <d v="2025-02-11T00:00:00"/>
    <d v="2025-02-11T00:00:00"/>
    <n v="1300001119"/>
    <s v="PDTMC"/>
    <d v="2025-02-19T00:00:00"/>
    <x v="0"/>
    <m/>
    <s v="DONE"/>
    <n v="14"/>
    <m/>
    <s v=""/>
    <m/>
    <n v="242500096"/>
    <d v="2025-03-25T07:55:47"/>
    <m/>
    <m/>
    <s v="Jan"/>
    <s v="PDTMC_35RG4"/>
    <m/>
    <m/>
    <m/>
  </r>
  <r>
    <s v="GEX 2"/>
    <s v="7667-25"/>
    <s v="35RG8"/>
    <s v="T"/>
    <s v="600X299.80"/>
    <x v="15"/>
    <d v="2025-01-27T00:00:00"/>
    <s v="LAND"/>
    <n v="0"/>
    <n v="0"/>
    <d v="2025-02-10T00:00:00"/>
    <d v="2025-02-10T00:00:00"/>
    <m/>
    <n v="0"/>
    <d v="2025-02-11T00:00:00"/>
    <d v="2025-02-11T00:00:00"/>
    <d v="2025-02-11T00:00:00"/>
    <n v="1300001119"/>
    <s v="PDTMC"/>
    <d v="2025-02-19T00:00:00"/>
    <x v="0"/>
    <m/>
    <s v="DONE"/>
    <n v="14"/>
    <m/>
    <s v=""/>
    <m/>
    <n v="242500096"/>
    <d v="2025-03-25T07:55:47"/>
    <m/>
    <m/>
    <s v="Jan"/>
    <s v="PDTMC_35RG8"/>
    <m/>
    <m/>
    <m/>
  </r>
  <r>
    <s v="GEX 1"/>
    <s v="7669-25"/>
    <s v="27804-201"/>
    <s v="C"/>
    <s v="250X160"/>
    <x v="16"/>
    <d v="2025-01-28T00:00:00"/>
    <s v="AIR"/>
    <n v="0"/>
    <n v="0"/>
    <s v="NA"/>
    <s v="NA"/>
    <m/>
    <s v=""/>
    <s v="NA"/>
    <s v="NA"/>
    <s v="NA"/>
    <s v="NA"/>
    <s v="JIANGSU"/>
    <s v="NA"/>
    <x v="15"/>
    <s v="As discuss with Mr. Imran die order cancel from Jiangsu and send it to PDTMC on 03.02.2025"/>
    <s v="CANCELLED"/>
    <n v="0"/>
    <m/>
    <s v=""/>
    <s v="Mill, powder, ANODIZING"/>
    <n v="0"/>
    <d v="1899-12-30T00:00:00"/>
    <m/>
    <m/>
    <s v="Jan"/>
    <s v="JIANGSU_27804-201"/>
    <m/>
    <m/>
    <m/>
  </r>
  <r>
    <s v="GEX 1"/>
    <s v="7669-25"/>
    <s v="27805-401"/>
    <s v="C"/>
    <s v="250X160"/>
    <x v="16"/>
    <d v="2025-01-28T00:00:00"/>
    <s v="AIR"/>
    <n v="0"/>
    <n v="0"/>
    <s v="NA"/>
    <s v="NA"/>
    <m/>
    <s v=""/>
    <s v="NA"/>
    <s v="NA"/>
    <s v="NA"/>
    <s v="NA"/>
    <s v="JIANGSU"/>
    <s v="NA"/>
    <x v="15"/>
    <s v="As discuss with Mr. Imran die order cancel from Jiangsu and send it to PDTMC on 03.02.2025"/>
    <s v="CANCELLED"/>
    <n v="0"/>
    <m/>
    <s v=""/>
    <s v="Mill, powder, ANODIZING"/>
    <n v="0"/>
    <d v="1899-12-30T00:00:00"/>
    <m/>
    <m/>
    <s v="Jan"/>
    <s v="JIANGSU_27805-401"/>
    <m/>
    <m/>
    <m/>
  </r>
  <r>
    <s v="GEX 1"/>
    <s v="7669-25"/>
    <s v="27807-401"/>
    <s v="C"/>
    <s v="280X160"/>
    <x v="16"/>
    <d v="2025-01-28T00:00:00"/>
    <s v="AIR"/>
    <n v="0"/>
    <n v="0"/>
    <s v="NA"/>
    <s v="NA"/>
    <m/>
    <s v=""/>
    <s v="NA"/>
    <s v="NA"/>
    <s v="NA"/>
    <s v="NA"/>
    <s v="JIANGSU"/>
    <s v="NA"/>
    <x v="15"/>
    <s v="As discuss with Mr. Imran die order cancel from Jiangsu and send it to PDTMC on 03.02.2025"/>
    <s v="CANCELLED"/>
    <n v="0"/>
    <m/>
    <s v=""/>
    <s v="Mill, powder, ANODIZING"/>
    <n v="0"/>
    <d v="1899-12-30T00:00:00"/>
    <m/>
    <m/>
    <s v="Jan"/>
    <s v="JIANGSU_27807-401"/>
    <m/>
    <m/>
    <m/>
  </r>
  <r>
    <s v="GEX 1"/>
    <s v="7669-25"/>
    <s v="30220-201"/>
    <s v="C"/>
    <s v="280X160"/>
    <x v="16"/>
    <d v="2025-01-28T00:00:00"/>
    <s v="AIR"/>
    <n v="1"/>
    <n v="2"/>
    <s v="NA"/>
    <s v="NA"/>
    <m/>
    <s v=""/>
    <s v="NA"/>
    <s v="NA"/>
    <s v="NA"/>
    <s v="NA"/>
    <s v="JIANGSU"/>
    <s v="NA"/>
    <x v="15"/>
    <s v="As discuss with Mr. Imran die order cancel from Jiangsu and send it to PDTMC on 03.02.2025"/>
    <s v="CANCELLED"/>
    <n v="0"/>
    <m/>
    <s v="Gex-1"/>
    <s v="Mill, powder, ANODIZING"/>
    <n v="0"/>
    <d v="1899-12-30T00:00:00"/>
    <m/>
    <m/>
    <s v="Jan"/>
    <s v="JIANGSU_30220-201"/>
    <m/>
    <m/>
    <m/>
  </r>
  <r>
    <s v="GEX 1"/>
    <s v="7669-25"/>
    <s v="30221-501"/>
    <s v="C"/>
    <s v="320X160"/>
    <x v="16"/>
    <d v="2025-01-28T00:00:00"/>
    <s v="AIR"/>
    <n v="1"/>
    <n v="1"/>
    <s v="NA"/>
    <s v="NA"/>
    <m/>
    <s v=""/>
    <s v="NA"/>
    <s v="NA"/>
    <s v="NA"/>
    <s v="NA"/>
    <s v="JIANGSU"/>
    <s v="NA"/>
    <x v="15"/>
    <s v="As discuss with Mr. Imran die order cancel from Jiangsu and send it to PDTMC on 03.02.2025"/>
    <s v="CANCELLED"/>
    <n v="0"/>
    <m/>
    <s v="Gex-1"/>
    <s v="Mill, powder, ANODIZING"/>
    <n v="0"/>
    <d v="1899-12-30T00:00:00"/>
    <m/>
    <m/>
    <s v="Jan"/>
    <s v="JIANGSU_30221-501"/>
    <m/>
    <m/>
    <m/>
  </r>
  <r>
    <s v="GEX 1"/>
    <s v="7672-25"/>
    <s v="30228-401"/>
    <s v="C"/>
    <s v="250X160"/>
    <x v="16"/>
    <d v="2025-01-28T00:00:00"/>
    <s v="AIR"/>
    <n v="2"/>
    <n v="2"/>
    <s v="NA"/>
    <s v="NA"/>
    <s v="YES"/>
    <s v=""/>
    <s v="NA"/>
    <s v="NA"/>
    <s v="NA"/>
    <s v="NA"/>
    <s v="JIANGSU"/>
    <s v="NA"/>
    <x v="15"/>
    <s v="email received  from Rogelio 30.01.2025"/>
    <s v="CANCELLED"/>
    <n v="0"/>
    <m/>
    <s v=""/>
    <s v="powder"/>
    <n v="0"/>
    <d v="1899-12-30T00:00:00"/>
    <m/>
    <m/>
    <s v="Jan"/>
    <s v="JIANGSU_30228-401"/>
    <m/>
    <m/>
    <m/>
  </r>
  <r>
    <s v="GEX 1"/>
    <s v="7672-25"/>
    <s v="30229-401"/>
    <s v="C"/>
    <s v="250X160"/>
    <x v="16"/>
    <d v="2025-01-28T00:00:00"/>
    <s v="AIR"/>
    <n v="2"/>
    <n v="2"/>
    <s v="NA"/>
    <s v="NA"/>
    <s v="YES"/>
    <s v=""/>
    <s v="NA"/>
    <s v="NA"/>
    <s v="NA"/>
    <s v="NA"/>
    <s v="JIANGSU"/>
    <s v="NA"/>
    <x v="15"/>
    <s v="email received  from Rogelio 30.01.2025"/>
    <s v="CANCELLED"/>
    <n v="0"/>
    <m/>
    <s v=""/>
    <s v="powder"/>
    <n v="0"/>
    <d v="1899-12-30T00:00:00"/>
    <m/>
    <m/>
    <s v="Jan"/>
    <s v="JIANGSU_30229-401"/>
    <m/>
    <m/>
    <m/>
  </r>
  <r>
    <s v="GEX 1"/>
    <s v="7672-25"/>
    <s v="30236-401"/>
    <s v="C"/>
    <s v="250X160"/>
    <x v="16"/>
    <d v="2025-01-28T00:00:00"/>
    <s v="AIR"/>
    <n v="1"/>
    <n v="1"/>
    <s v="NA"/>
    <s v="NA"/>
    <m/>
    <s v=""/>
    <s v="NA"/>
    <s v="NA"/>
    <s v="NA"/>
    <s v="NA"/>
    <s v="JIANGSU"/>
    <s v="NA"/>
    <x v="15"/>
    <s v="email received  from Rogelio 30.01.2025"/>
    <s v="CANCELLED"/>
    <n v="0"/>
    <m/>
    <s v=""/>
    <m/>
    <n v="0"/>
    <d v="1899-12-30T00:00:00"/>
    <m/>
    <m/>
    <s v="Jan"/>
    <s v="JIANGSU_30236-401"/>
    <m/>
    <m/>
    <m/>
  </r>
  <r>
    <s v="GEX 2"/>
    <s v="7673-25"/>
    <s v="030222-3501"/>
    <s v="C"/>
    <s v="280X160"/>
    <x v="16"/>
    <d v="2025-01-28T00:00:00"/>
    <s v="AIR"/>
    <n v="4"/>
    <n v="4"/>
    <s v="NA"/>
    <s v="NA"/>
    <s v="NA"/>
    <s v=""/>
    <s v="NA"/>
    <s v="NA"/>
    <s v="NA"/>
    <s v="NA"/>
    <s v="JIANGSU"/>
    <m/>
    <x v="0"/>
    <s v="email received  from Rogelio 30.01.2025"/>
    <s v="CANCELLED"/>
    <n v="0"/>
    <m/>
    <s v=""/>
    <m/>
    <n v="0"/>
    <d v="1899-12-30T00:00:00"/>
    <m/>
    <m/>
    <s v="Jan"/>
    <s v="JIANGSU_030222-3501"/>
    <m/>
    <m/>
    <m/>
  </r>
  <r>
    <s v="GEX 2"/>
    <s v="7673-25"/>
    <s v="030223-2501"/>
    <s v="C"/>
    <s v="320X160"/>
    <x v="16"/>
    <d v="2025-01-28T00:00:00"/>
    <s v="AIR"/>
    <n v="1"/>
    <n v="4"/>
    <s v="NA"/>
    <s v="NA"/>
    <s v="NA"/>
    <s v=""/>
    <s v="NA"/>
    <s v="NA"/>
    <s v="NA"/>
    <s v="NA"/>
    <s v="JIANGSU"/>
    <m/>
    <x v="0"/>
    <s v="email received  from Rogelio 30.01.2026"/>
    <s v="CANCELLED"/>
    <n v="0"/>
    <m/>
    <s v=""/>
    <m/>
    <n v="0"/>
    <d v="1899-12-30T00:00:00"/>
    <m/>
    <m/>
    <s v="Jan"/>
    <s v="JIANGSU_030223-2501"/>
    <m/>
    <m/>
    <m/>
  </r>
  <r>
    <s v="GEX 2"/>
    <s v="7673-25"/>
    <s v="030224-2501"/>
    <s v="C"/>
    <s v="250X160"/>
    <x v="16"/>
    <d v="2025-01-28T00:00:00"/>
    <s v="AIR"/>
    <n v="4"/>
    <n v="4"/>
    <s v="NA"/>
    <s v="NA"/>
    <s v="NA"/>
    <s v=""/>
    <s v="NA"/>
    <s v="NA"/>
    <s v="NA"/>
    <s v="NA"/>
    <s v="JIANGSU"/>
    <m/>
    <x v="0"/>
    <s v="email received  from Rogelio 30.01.2027"/>
    <s v="CANCELLED"/>
    <n v="0"/>
    <m/>
    <s v=""/>
    <m/>
    <n v="0"/>
    <d v="1899-12-30T00:00:00"/>
    <m/>
    <m/>
    <s v="Jan"/>
    <s v="JIANGSU_030224-2501"/>
    <m/>
    <m/>
    <m/>
  </r>
  <r>
    <s v="GEX 2"/>
    <s v="7673-25"/>
    <s v="030225-2501"/>
    <s v="C"/>
    <s v="320X160"/>
    <x v="16"/>
    <d v="2025-01-28T00:00:00"/>
    <s v="AIR"/>
    <n v="2"/>
    <n v="4"/>
    <s v="NA"/>
    <s v="NA"/>
    <s v="NA"/>
    <s v=""/>
    <s v="NA"/>
    <s v="NA"/>
    <s v="NA"/>
    <s v="NA"/>
    <s v="JIANGSU"/>
    <m/>
    <x v="0"/>
    <s v="email received  from Rogelio 30.01.2028"/>
    <s v="CANCELLED"/>
    <n v="0"/>
    <m/>
    <s v=""/>
    <m/>
    <n v="0"/>
    <d v="1899-12-30T00:00:00"/>
    <m/>
    <m/>
    <s v="Jan"/>
    <s v="JIANGSU_030225-2501"/>
    <m/>
    <m/>
    <m/>
  </r>
  <r>
    <s v="GEX 2"/>
    <s v="7673-25"/>
    <s v="030232-2501"/>
    <s v="C"/>
    <s v="250X160"/>
    <x v="16"/>
    <d v="2025-01-28T00:00:00"/>
    <s v="AIR"/>
    <n v="1"/>
    <n v="4"/>
    <s v="NA"/>
    <s v="NA"/>
    <s v="NA"/>
    <s v=""/>
    <s v="NA"/>
    <s v="NA"/>
    <s v="NA"/>
    <s v="NA"/>
    <s v="JIANGSU"/>
    <m/>
    <x v="0"/>
    <s v="email received  from Rogelio 30.01.2029"/>
    <s v="CANCELLED"/>
    <n v="0"/>
    <m/>
    <s v=""/>
    <m/>
    <n v="0"/>
    <d v="1899-12-30T00:00:00"/>
    <m/>
    <m/>
    <s v="Jan"/>
    <s v="JIANGSU_030232-2501"/>
    <m/>
    <m/>
    <m/>
  </r>
  <r>
    <s v="GEX 2"/>
    <s v="7673-25"/>
    <s v="030233-2501"/>
    <s v="C"/>
    <s v="280X160"/>
    <x v="16"/>
    <d v="2025-01-28T00:00:00"/>
    <s v="AIR"/>
    <n v="1"/>
    <n v="4"/>
    <s v="NA"/>
    <s v="NA"/>
    <s v="NA"/>
    <s v=""/>
    <s v="NA"/>
    <s v="NA"/>
    <s v="NA"/>
    <s v="NA"/>
    <s v="JIANGSU"/>
    <m/>
    <x v="0"/>
    <s v="email received  from Rogelio 30.01.2030"/>
    <s v="CANCELLED"/>
    <n v="0"/>
    <m/>
    <s v=""/>
    <m/>
    <n v="0"/>
    <d v="1899-12-30T00:00:00"/>
    <m/>
    <m/>
    <s v="Jan"/>
    <s v="JIANGSU_030233-2501"/>
    <m/>
    <m/>
    <m/>
  </r>
  <r>
    <s v="GEX 2"/>
    <s v="7673-25"/>
    <s v="030238-2501"/>
    <s v="C"/>
    <s v="250X160"/>
    <x v="16"/>
    <d v="2025-01-28T00:00:00"/>
    <s v="AIR"/>
    <n v="3"/>
    <n v="3"/>
    <s v="NA"/>
    <s v="NA"/>
    <s v="NA"/>
    <s v=""/>
    <s v="NA"/>
    <s v="NA"/>
    <s v="NA"/>
    <s v="NA"/>
    <s v="JIANGSU"/>
    <m/>
    <x v="0"/>
    <s v="email received  from Rogelio 30.01.2031"/>
    <s v="CANCELLED"/>
    <n v="0"/>
    <m/>
    <s v=""/>
    <m/>
    <n v="0"/>
    <d v="1899-12-30T00:00:00"/>
    <m/>
    <m/>
    <s v="Jan"/>
    <s v="JIANGSU_030238-2501"/>
    <m/>
    <m/>
    <m/>
  </r>
  <r>
    <s v="GEX 2"/>
    <s v="7673-25"/>
    <s v="030240-2501"/>
    <s v="C"/>
    <s v="280X160"/>
    <x v="16"/>
    <d v="2025-01-28T00:00:00"/>
    <s v="AIR"/>
    <n v="1"/>
    <n v="4"/>
    <s v="NA"/>
    <s v="NA"/>
    <s v="NA"/>
    <s v=""/>
    <s v="NA"/>
    <s v="NA"/>
    <s v="NA"/>
    <s v="NA"/>
    <s v="JIANGSU"/>
    <m/>
    <x v="0"/>
    <s v="email received  from Rogelio 30.01.2032"/>
    <s v="CANCELLED"/>
    <n v="0"/>
    <m/>
    <s v=""/>
    <m/>
    <n v="0"/>
    <d v="1899-12-30T00:00:00"/>
    <m/>
    <m/>
    <s v="Jan"/>
    <s v="JIANGSU_030240-2501"/>
    <m/>
    <m/>
    <m/>
  </r>
  <r>
    <s v="GEX 2"/>
    <s v="7673-25"/>
    <s v="030242-2501"/>
    <s v="C"/>
    <s v="280X160"/>
    <x v="16"/>
    <d v="2025-01-28T00:00:00"/>
    <s v="AIR"/>
    <n v="1"/>
    <n v="4"/>
    <s v="NA"/>
    <s v="NA"/>
    <s v="NA"/>
    <s v=""/>
    <s v="NA"/>
    <s v="NA"/>
    <s v="NA"/>
    <s v="NA"/>
    <s v="JIANGSU"/>
    <m/>
    <x v="0"/>
    <s v="email received  from Rogelio 30.01.2033"/>
    <s v="CANCELLED"/>
    <n v="0"/>
    <m/>
    <s v=""/>
    <m/>
    <n v="0"/>
    <d v="1899-12-30T00:00:00"/>
    <m/>
    <m/>
    <s v="Jan"/>
    <s v="JIANGSU_030242-2501"/>
    <m/>
    <m/>
    <m/>
  </r>
  <r>
    <s v="GEX 2"/>
    <s v="7673-25"/>
    <s v="030244-2501"/>
    <s v="C"/>
    <s v="280X160"/>
    <x v="16"/>
    <d v="2025-01-28T00:00:00"/>
    <s v="AIR"/>
    <n v="1"/>
    <n v="4"/>
    <s v="NA"/>
    <s v="NA"/>
    <s v="NA"/>
    <s v=""/>
    <s v="NA"/>
    <s v="NA"/>
    <s v="NA"/>
    <s v="NA"/>
    <s v="JIANGSU"/>
    <m/>
    <x v="0"/>
    <s v="email received  from Rogelio 30.01.2034"/>
    <s v="CANCELLED"/>
    <n v="0"/>
    <m/>
    <s v=""/>
    <m/>
    <n v="0"/>
    <d v="1899-12-30T00:00:00"/>
    <m/>
    <m/>
    <s v="Jan"/>
    <s v="JIANGSU_030244-2501"/>
    <m/>
    <m/>
    <m/>
  </r>
  <r>
    <s v="GEX 2"/>
    <s v="7673-25"/>
    <s v="030245-2501"/>
    <s v="C"/>
    <s v="280X160"/>
    <x v="16"/>
    <d v="2025-01-28T00:00:00"/>
    <s v="AIR"/>
    <n v="1"/>
    <n v="4"/>
    <s v="NA"/>
    <s v="NA"/>
    <s v="NA"/>
    <s v=""/>
    <s v="NA"/>
    <s v="NA"/>
    <s v="NA"/>
    <s v="NA"/>
    <s v="JIANGSU"/>
    <m/>
    <x v="0"/>
    <s v="email received  from Rogelio 30.01.2035"/>
    <s v="CANCELLED"/>
    <n v="0"/>
    <m/>
    <s v=""/>
    <m/>
    <n v="0"/>
    <d v="1899-12-30T00:00:00"/>
    <m/>
    <m/>
    <s v="Jan"/>
    <s v="JIANGSU_030245-2501"/>
    <m/>
    <m/>
    <m/>
  </r>
  <r>
    <s v="GEX 2"/>
    <s v="7673-25"/>
    <s v="030246-2501"/>
    <s v="C"/>
    <s v="280X160"/>
    <x v="16"/>
    <d v="2025-01-28T00:00:00"/>
    <s v="AIR"/>
    <n v="2"/>
    <n v="2"/>
    <s v="NA"/>
    <s v="NA"/>
    <s v="NA"/>
    <s v=""/>
    <s v="NA"/>
    <s v="NA"/>
    <s v="NA"/>
    <s v="NA"/>
    <s v="JIANGSU"/>
    <m/>
    <x v="0"/>
    <s v="email received  from Rogelio 30.01.2036"/>
    <s v="CANCELLED"/>
    <n v="0"/>
    <m/>
    <s v=""/>
    <m/>
    <n v="0"/>
    <d v="1899-12-30T00:00:00"/>
    <m/>
    <m/>
    <s v="Jan"/>
    <s v="JIANGSU_030246-2501"/>
    <m/>
    <m/>
    <m/>
  </r>
  <r>
    <s v="GEX 2"/>
    <s v="7673-25"/>
    <s v="030248-2501"/>
    <s v="C"/>
    <s v="250X160"/>
    <x v="16"/>
    <d v="2025-01-28T00:00:00"/>
    <s v="AIR"/>
    <n v="1"/>
    <n v="2"/>
    <s v="NA"/>
    <s v="NA"/>
    <s v="NA"/>
    <s v=""/>
    <s v="NA"/>
    <s v="NA"/>
    <s v="NA"/>
    <s v="NA"/>
    <s v="JIANGSU"/>
    <m/>
    <x v="0"/>
    <s v="email received  from Rogelio 30.01.2037"/>
    <s v="CANCELLED"/>
    <n v="0"/>
    <m/>
    <s v=""/>
    <m/>
    <n v="0"/>
    <d v="1899-12-30T00:00:00"/>
    <m/>
    <m/>
    <s v="Jan"/>
    <s v="JIANGSU_030248-2501"/>
    <m/>
    <m/>
    <m/>
  </r>
  <r>
    <s v="GEX 2"/>
    <s v="7674-25"/>
    <s v="030226-2501"/>
    <s v="C"/>
    <s v="250X160"/>
    <x v="16"/>
    <d v="2025-01-28T00:00:00"/>
    <s v="AIR"/>
    <n v="1"/>
    <n v="4"/>
    <s v="NA"/>
    <s v="NA"/>
    <s v="NA"/>
    <s v=""/>
    <s v="NA"/>
    <s v="NA"/>
    <s v="NA"/>
    <s v="NA"/>
    <s v="EKSTEK"/>
    <m/>
    <x v="0"/>
    <s v="2 Times order 7674-25 and 7627-25 request purchage to cancel on order 30.01.2025"/>
    <s v="CANCELLED"/>
    <n v="0"/>
    <m/>
    <s v=""/>
    <m/>
    <n v="0"/>
    <d v="1899-12-30T00:00:00"/>
    <m/>
    <m/>
    <s v="Jan"/>
    <s v="EKSTEK_030226-2501"/>
    <m/>
    <m/>
    <m/>
  </r>
  <r>
    <s v="GEX 2"/>
    <s v="7674-25"/>
    <s v="030227-2501"/>
    <s v="C"/>
    <s v="250X160"/>
    <x v="16"/>
    <d v="2025-01-28T00:00:00"/>
    <s v="AIR"/>
    <n v="1"/>
    <n v="4"/>
    <s v="NA"/>
    <s v="NA"/>
    <s v="NA"/>
    <s v=""/>
    <s v="NA"/>
    <s v="NA"/>
    <s v="NA"/>
    <s v="NA"/>
    <s v="EKSTEK"/>
    <m/>
    <x v="0"/>
    <s v="2 Times order 7674-25 and 7627-25 request purchage to cancel on order 30.01.2025"/>
    <s v="CANCELLED"/>
    <n v="0"/>
    <m/>
    <s v=""/>
    <m/>
    <n v="0"/>
    <d v="1899-12-30T00:00:00"/>
    <m/>
    <m/>
    <s v="Jan"/>
    <s v="EKSTEK_030227-2501"/>
    <m/>
    <m/>
    <m/>
  </r>
  <r>
    <s v="GEX 1"/>
    <s v="7677-25"/>
    <s v="29979-602"/>
    <s v="C"/>
    <s v="700X500"/>
    <x v="16"/>
    <d v="2025-01-28T00:00:00"/>
    <s v="LAND"/>
    <m/>
    <m/>
    <m/>
    <m/>
    <s v="YES"/>
    <s v=""/>
    <s v="C"/>
    <s v="C"/>
    <m/>
    <m/>
    <s v="PDTMC"/>
    <m/>
    <x v="0"/>
    <s v="design receved 30/1 asked 3d . 3d recved 4/2/2025 order cancelled "/>
    <s v="CANCELLED"/>
    <n v="0"/>
    <m/>
    <s v=""/>
    <s v="powder"/>
    <n v="0"/>
    <d v="1899-12-30T00:00:00"/>
    <m/>
    <m/>
    <s v="Jan"/>
    <s v="PDTMC_29979-602"/>
    <m/>
    <m/>
    <m/>
  </r>
  <r>
    <s v="GEX 1"/>
    <s v="7671-25"/>
    <s v="27811-401"/>
    <s v="N"/>
    <s v="280X160"/>
    <x v="16"/>
    <d v="2025-01-28T00:00:00"/>
    <s v="AIR"/>
    <n v="0"/>
    <n v="0"/>
    <d v="2025-01-28T00:00:00"/>
    <d v="2025-01-29T00:00:00"/>
    <m/>
    <n v="1"/>
    <d v="2025-01-30T00:00:00"/>
    <d v="2025-02-06T00:00:00"/>
    <d v="2025-01-30T00:00:00"/>
    <n v="112500439"/>
    <s v="EKSTEK"/>
    <d v="2025-01-30T00:00:00"/>
    <x v="16"/>
    <m/>
    <s v="DONE"/>
    <n v="1"/>
    <m/>
    <s v=""/>
    <s v="powder"/>
    <n v="142501250"/>
    <d v="2025-02-14T00:00:00"/>
    <m/>
    <m/>
    <s v="Jan"/>
    <s v="EKSTEK_27811-401"/>
    <m/>
    <m/>
    <m/>
  </r>
  <r>
    <s v="GEX 1"/>
    <s v="7671-25"/>
    <s v="27827-401"/>
    <s v="N"/>
    <s v="280X160"/>
    <x v="16"/>
    <d v="2025-01-28T00:00:00"/>
    <s v="AIR"/>
    <n v="0"/>
    <n v="0"/>
    <d v="2025-01-28T00:00:00"/>
    <d v="2025-01-29T00:00:00"/>
    <m/>
    <n v="1"/>
    <d v="2025-01-30T00:00:00"/>
    <d v="2025-02-06T00:00:00"/>
    <d v="2025-01-30T00:00:00"/>
    <n v="112500439"/>
    <s v="EKSTEK"/>
    <d v="2025-01-30T00:00:00"/>
    <x v="16"/>
    <m/>
    <s v="DONE"/>
    <n v="1"/>
    <m/>
    <s v=""/>
    <s v="powder"/>
    <n v="142501250"/>
    <d v="2025-02-14T00:00:00"/>
    <m/>
    <m/>
    <s v="Jan"/>
    <s v="EKSTEK_27827-401"/>
    <m/>
    <m/>
    <m/>
  </r>
  <r>
    <s v="GEX 1"/>
    <s v="7671-25"/>
    <s v="30230-401"/>
    <s v="N"/>
    <s v="250X160"/>
    <x v="16"/>
    <d v="2025-01-28T00:00:00"/>
    <s v="AIR"/>
    <n v="2"/>
    <n v="2"/>
    <d v="2025-01-28T00:00:00"/>
    <d v="2025-01-29T00:00:00"/>
    <m/>
    <n v="1"/>
    <d v="2025-01-30T00:00:00"/>
    <d v="2025-02-06T00:00:00"/>
    <d v="2025-01-30T00:00:00"/>
    <n v="112500439"/>
    <s v="EKSTEK"/>
    <d v="2025-01-30T00:00:00"/>
    <x v="16"/>
    <m/>
    <s v="DONE"/>
    <n v="1"/>
    <m/>
    <s v=""/>
    <s v="powder"/>
    <n v="142501250"/>
    <d v="2025-02-14T00:00:00"/>
    <m/>
    <m/>
    <s v="Jan"/>
    <s v="EKSTEK_30230-401"/>
    <m/>
    <m/>
    <m/>
  </r>
  <r>
    <s v="GEX 1"/>
    <s v="7671-25"/>
    <s v="30231-401"/>
    <s v="N"/>
    <s v="250X160"/>
    <x v="16"/>
    <d v="2025-01-28T00:00:00"/>
    <s v="AIR"/>
    <n v="2"/>
    <n v="2"/>
    <d v="2025-01-28T00:00:00"/>
    <d v="2025-01-29T00:00:00"/>
    <m/>
    <n v="1"/>
    <d v="2025-01-30T00:00:00"/>
    <d v="2025-02-06T00:00:00"/>
    <d v="2025-01-30T00:00:00"/>
    <n v="112500439"/>
    <s v="EKSTEK"/>
    <d v="2025-01-30T00:00:00"/>
    <x v="16"/>
    <m/>
    <s v="DONE"/>
    <n v="1"/>
    <m/>
    <s v=""/>
    <s v="powder"/>
    <n v="142501250"/>
    <d v="2025-02-14T00:00:00"/>
    <m/>
    <m/>
    <s v="Jan"/>
    <s v="EKSTEK_30231-401"/>
    <m/>
    <m/>
    <m/>
  </r>
  <r>
    <s v="GEX 1"/>
    <s v="7668-25"/>
    <s v="27802-501"/>
    <s v="N"/>
    <s v="280X160"/>
    <x v="16"/>
    <d v="2025-01-28T00:00:00"/>
    <s v="LAND"/>
    <n v="0"/>
    <n v="0"/>
    <d v="2025-01-30T00:00:00"/>
    <d v="2025-01-30T00:00:00"/>
    <m/>
    <n v="0"/>
    <d v="2025-02-01T00:00:00"/>
    <d v="2025-02-06T00:00:00"/>
    <d v="2025-02-01T00:00:00"/>
    <n v="112500467"/>
    <s v="PDTMC"/>
    <d v="2025-02-01T00:00:00"/>
    <x v="15"/>
    <m/>
    <s v="DONE"/>
    <n v="2"/>
    <m/>
    <s v=""/>
    <s v="Mill, powder, ANODIZING"/>
    <n v="142501268"/>
    <d v="2025-02-17T00:00:00"/>
    <m/>
    <m/>
    <s v="Jan"/>
    <s v="PDTMC_27802-501"/>
    <m/>
    <m/>
    <m/>
  </r>
  <r>
    <s v="GEX 1"/>
    <s v="7668-25"/>
    <s v="27803-401"/>
    <s v="N"/>
    <s v="220X130"/>
    <x v="16"/>
    <d v="2025-01-28T00:00:00"/>
    <s v="LAND"/>
    <n v="0"/>
    <n v="0"/>
    <d v="2025-01-30T00:00:00"/>
    <d v="2025-01-30T00:00:00"/>
    <m/>
    <n v="0"/>
    <d v="2025-02-01T00:00:00"/>
    <d v="2025-02-06T00:00:00"/>
    <d v="2025-02-01T00:00:00"/>
    <n v="112500467"/>
    <s v="PDTMC"/>
    <d v="2025-02-01T00:00:00"/>
    <x v="15"/>
    <m/>
    <s v="DONE"/>
    <n v="2"/>
    <m/>
    <s v=""/>
    <s v="Mill, powder, ANODIZING"/>
    <n v="142501268"/>
    <d v="2025-02-17T00:00:00"/>
    <m/>
    <m/>
    <s v="Jan"/>
    <s v="PDTMC_27803-401"/>
    <m/>
    <m/>
    <m/>
  </r>
  <r>
    <s v="GEX 1"/>
    <s v="7668-25"/>
    <s v="27806-501"/>
    <s v="N"/>
    <s v="280X160"/>
    <x v="16"/>
    <d v="2025-01-28T00:00:00"/>
    <s v="LAND"/>
    <n v="0"/>
    <n v="0"/>
    <d v="2025-01-30T00:00:00"/>
    <d v="2025-01-30T00:00:00"/>
    <m/>
    <n v="0"/>
    <d v="2025-02-01T00:00:00"/>
    <d v="2025-02-06T00:00:00"/>
    <d v="2025-02-01T00:00:00"/>
    <n v="112500467"/>
    <s v="PDTMC"/>
    <d v="2025-02-01T00:00:00"/>
    <x v="15"/>
    <m/>
    <s v="DONE"/>
    <n v="2"/>
    <m/>
    <s v=""/>
    <s v="Mill, powder, ANODIZING"/>
    <n v="142501268"/>
    <d v="2025-02-17T00:00:00"/>
    <m/>
    <m/>
    <s v="Jan"/>
    <s v="PDTMC_27806-501"/>
    <m/>
    <m/>
    <m/>
  </r>
  <r>
    <s v="GEX 2"/>
    <s v="7674-25"/>
    <s v="030235-2501"/>
    <s v="N"/>
    <s v="280X160"/>
    <x v="16"/>
    <d v="2025-01-28T00:00:00"/>
    <s v="AIR"/>
    <n v="1"/>
    <n v="2"/>
    <d v="2025-01-31T00:00:00"/>
    <d v="2025-02-01T00:00:00"/>
    <m/>
    <n v="1"/>
    <d v="2025-02-03T00:00:00"/>
    <d v="2025-02-07T00:00:00"/>
    <d v="2025-02-03T00:00:00"/>
    <n v="1300001108"/>
    <s v="EKSTEK"/>
    <d v="2025-02-19T00:00:00"/>
    <x v="16"/>
    <m/>
    <s v="DONE"/>
    <n v="4"/>
    <m/>
    <s v=""/>
    <m/>
    <n v="242500104"/>
    <d v="2025-03-07T00:00:00"/>
    <m/>
    <m/>
    <s v="Jan"/>
    <s v="EKSTEK_030235-2501"/>
    <m/>
    <m/>
    <m/>
  </r>
  <r>
    <s v="GEX 2"/>
    <s v="7674-25"/>
    <s v="030237-2501"/>
    <s v="N"/>
    <s v="250X160"/>
    <x v="16"/>
    <d v="2025-01-28T00:00:00"/>
    <s v="AIR"/>
    <n v="2"/>
    <n v="2"/>
    <d v="2025-01-31T00:00:00"/>
    <d v="2025-02-01T00:00:00"/>
    <m/>
    <n v="1"/>
    <d v="2025-02-03T00:00:00"/>
    <d v="2025-02-07T00:00:00"/>
    <d v="2025-02-03T00:00:00"/>
    <n v="1300001108"/>
    <s v="EKSTEK"/>
    <d v="2025-02-19T00:00:00"/>
    <x v="16"/>
    <m/>
    <s v="DONE"/>
    <n v="4"/>
    <m/>
    <s v=""/>
    <m/>
    <s v="M368"/>
    <d v="2025-03-06T00:00:00"/>
    <m/>
    <m/>
    <s v="Jan"/>
    <s v="EKSTEK_030237-2501"/>
    <m/>
    <m/>
    <m/>
  </r>
  <r>
    <s v="GEX 2"/>
    <s v="7674-25"/>
    <s v="030239-2501"/>
    <s v="N"/>
    <s v="280X160"/>
    <x v="16"/>
    <d v="2025-01-28T00:00:00"/>
    <s v="AIR"/>
    <n v="1"/>
    <n v="4"/>
    <d v="2025-01-31T00:00:00"/>
    <d v="2025-02-01T00:00:00"/>
    <m/>
    <n v="1"/>
    <d v="2025-02-03T00:00:00"/>
    <d v="2025-02-07T00:00:00"/>
    <d v="2025-02-03T00:00:00"/>
    <n v="1300001108"/>
    <s v="EKSTEK"/>
    <d v="2025-02-19T00:00:00"/>
    <x v="16"/>
    <m/>
    <s v="DONE"/>
    <n v="4"/>
    <m/>
    <s v=""/>
    <m/>
    <s v="M368"/>
    <d v="2025-03-06T00:00:00"/>
    <m/>
    <m/>
    <s v="Jan"/>
    <s v="EKSTEK_030239-2501"/>
    <m/>
    <m/>
    <m/>
  </r>
  <r>
    <s v="GEX 2"/>
    <s v="7675-25"/>
    <s v="030234-2501"/>
    <s v="N"/>
    <s v="320X160"/>
    <x v="16"/>
    <d v="2025-01-28T00:00:00"/>
    <s v="AIR"/>
    <n v="1"/>
    <n v="4"/>
    <d v="2025-01-30T00:00:00"/>
    <d v="2025-01-31T00:00:00"/>
    <m/>
    <n v="1"/>
    <d v="2025-02-03T00:00:00"/>
    <d v="2025-02-07T00:00:00"/>
    <d v="2025-02-03T00:00:00"/>
    <n v="1300001108"/>
    <s v="COMES"/>
    <d v="2025-02-19T00:00:00"/>
    <x v="16"/>
    <m/>
    <s v="DONE"/>
    <n v="3"/>
    <m/>
    <s v=""/>
    <m/>
    <n v="242500241"/>
    <d v="2025-03-17T09:15:04"/>
    <m/>
    <m/>
    <s v="Jan"/>
    <s v="COMES_030234-2501"/>
    <m/>
    <m/>
    <m/>
  </r>
  <r>
    <s v="GEX 2"/>
    <s v="7675-25"/>
    <s v="030243-2501"/>
    <s v="N"/>
    <s v="280X160"/>
    <x v="16"/>
    <d v="2025-01-28T00:00:00"/>
    <s v="AIR"/>
    <n v="1"/>
    <n v="4"/>
    <d v="2025-01-30T00:00:00"/>
    <d v="2025-01-31T00:00:00"/>
    <m/>
    <n v="1"/>
    <d v="2025-02-03T00:00:00"/>
    <d v="2025-02-07T00:00:00"/>
    <d v="2025-02-03T00:00:00"/>
    <n v="1300001108"/>
    <s v="COMES"/>
    <d v="2025-02-19T00:00:00"/>
    <x v="16"/>
    <m/>
    <s v="DONE"/>
    <n v="3"/>
    <m/>
    <s v=""/>
    <m/>
    <n v="242500241"/>
    <d v="2025-03-17T09:15:04"/>
    <m/>
    <m/>
    <s v="Jan"/>
    <s v="COMES_030243-2501"/>
    <m/>
    <m/>
    <m/>
  </r>
  <r>
    <s v="GEX 2"/>
    <s v="7676-25"/>
    <s v="030241-2501"/>
    <s v="N"/>
    <s v="320X160"/>
    <x v="16"/>
    <d v="2025-01-28T00:00:00"/>
    <s v="AIR"/>
    <n v="1"/>
    <n v="2"/>
    <d v="2025-01-30T00:00:00"/>
    <d v="2025-01-31T00:00:00"/>
    <m/>
    <n v="1"/>
    <d v="2025-02-03T00:00:00"/>
    <d v="2025-02-08T00:00:00"/>
    <d v="2025-02-03T00:00:00"/>
    <n v="1300001108"/>
    <s v="COMPES"/>
    <d v="2025-04-25T00:00:00"/>
    <x v="16"/>
    <m/>
    <s v="DONE"/>
    <n v="3"/>
    <m/>
    <s v=""/>
    <m/>
    <s v="M339"/>
    <d v="2025-02-20T00:00:00"/>
    <m/>
    <m/>
    <s v="Jan"/>
    <s v="COMPES_030241-2501"/>
    <m/>
    <m/>
    <m/>
  </r>
  <r>
    <s v="GEX 2"/>
    <s v="7675-25"/>
    <s v="030247-2501"/>
    <s v="N"/>
    <s v="320X160"/>
    <x v="16"/>
    <d v="2025-01-28T00:00:00"/>
    <s v="AIR"/>
    <n v="1"/>
    <n v="4"/>
    <d v="2025-01-30T00:00:00"/>
    <d v="2025-01-31T00:00:00"/>
    <m/>
    <n v="1"/>
    <d v="2025-02-03T00:00:00"/>
    <d v="2025-02-07T00:00:00"/>
    <d v="2025-02-03T00:00:00"/>
    <s v="1300001108"/>
    <s v="COMES"/>
    <d v="2025-02-19T00:00:00"/>
    <x v="16"/>
    <m/>
    <s v="DONE"/>
    <n v="3"/>
    <m/>
    <s v=""/>
    <m/>
    <n v="242500241"/>
    <d v="2025-03-17T09:15:04"/>
    <m/>
    <m/>
    <s v="Jan"/>
    <s v="COMES_030247-2501"/>
    <m/>
    <m/>
    <m/>
  </r>
  <r>
    <s v="GEX 1"/>
    <s v="7670-25"/>
    <s v="27810-401"/>
    <s v="N"/>
    <s v="250X160"/>
    <x v="16"/>
    <d v="2025-01-28T00:00:00"/>
    <s v="AIR"/>
    <n v="0"/>
    <n v="0"/>
    <d v="2025-01-28T00:00:00"/>
    <d v="2025-01-29T00:00:00"/>
    <m/>
    <n v="1"/>
    <d v="2025-01-30T00:00:00"/>
    <d v="2025-02-06T00:00:00"/>
    <d v="2025-01-30T00:00:00"/>
    <n v="112500439"/>
    <s v="COMPES"/>
    <d v="2025-01-30T00:00:00"/>
    <x v="16"/>
    <m/>
    <s v="DONE"/>
    <n v="1"/>
    <m/>
    <s v=""/>
    <s v="powder"/>
    <n v="142501185"/>
    <d v="2025-02-12T00:00:00"/>
    <m/>
    <m/>
    <s v="Jan"/>
    <s v="COMPES_27810-401"/>
    <m/>
    <m/>
    <m/>
  </r>
  <r>
    <s v="GEX 2"/>
    <s v="7674-25"/>
    <s v="030226-2501"/>
    <s v="N"/>
    <s v="250X160"/>
    <x v="17"/>
    <d v="2025-01-28T00:00:00"/>
    <s v="AIR"/>
    <n v="1"/>
    <n v="4"/>
    <d v="2025-01-31T00:00:00"/>
    <d v="2025-02-01T00:00:00"/>
    <m/>
    <n v="1"/>
    <d v="2025-02-03T00:00:00"/>
    <d v="2025-02-08T00:00:00"/>
    <d v="2025-02-03T00:00:00"/>
    <n v="1300001109"/>
    <s v="EKSTEK"/>
    <d v="2025-02-19T00:00:00"/>
    <x v="16"/>
    <s v="2 Times order 7674-25 and 7627-25 request purchage to cancel on order 30.01.2025"/>
    <s v="DONE"/>
    <n v="3"/>
    <m/>
    <s v=""/>
    <m/>
    <n v="0"/>
    <d v="1899-12-30T00:00:00"/>
    <m/>
    <m/>
    <s v="Jan"/>
    <s v="EKSTEK_030226-2501"/>
    <m/>
    <m/>
    <m/>
  </r>
  <r>
    <s v="GEX 2"/>
    <s v="7674-25"/>
    <s v="030227-2501"/>
    <s v="N"/>
    <s v="250X160"/>
    <x v="17"/>
    <d v="2025-01-28T00:00:00"/>
    <s v="AIR"/>
    <n v="1"/>
    <n v="4"/>
    <d v="2025-01-31T00:00:00"/>
    <d v="2025-02-01T00:00:00"/>
    <m/>
    <n v="1"/>
    <d v="2025-02-03T00:00:00"/>
    <d v="2025-02-08T00:00:00"/>
    <d v="2025-02-03T00:00:00"/>
    <n v="1300001109"/>
    <s v="EKSTEK"/>
    <d v="2025-02-19T00:00:00"/>
    <x v="16"/>
    <s v="2 Times order 7674-25 and 7627-25 request purchage to cancel on order 30.01.2025"/>
    <s v="DONE"/>
    <n v="3"/>
    <m/>
    <s v=""/>
    <m/>
    <n v="0"/>
    <d v="1899-12-30T00:00:00"/>
    <m/>
    <m/>
    <s v="Jan"/>
    <s v="EKSTEK_030227-2501"/>
    <m/>
    <m/>
    <m/>
  </r>
  <r>
    <s v="GEX 1"/>
    <s v="7680-25"/>
    <s v="27828-401"/>
    <s v="N"/>
    <s v="220X130"/>
    <x v="17"/>
    <d v="2025-01-29T00:00:00"/>
    <s v="LAND"/>
    <n v="0"/>
    <n v="0"/>
    <d v="2025-02-04T00:00:00"/>
    <d v="2025-02-04T00:00:00"/>
    <m/>
    <n v="0"/>
    <d v="2025-02-06T00:00:00"/>
    <d v="2025-02-15T00:00:00"/>
    <d v="2025-02-06T00:00:00"/>
    <n v="112500552"/>
    <s v="PDTMC"/>
    <d v="2025-02-06T00:00:00"/>
    <x v="17"/>
    <m/>
    <s v="DONE"/>
    <n v="6"/>
    <m/>
    <s v=""/>
    <s v="powder"/>
    <n v="142501400"/>
    <d v="2025-02-20T00:00:00"/>
    <m/>
    <m/>
    <s v="Jan"/>
    <s v="PDTMC_27828-401"/>
    <m/>
    <m/>
    <m/>
  </r>
  <r>
    <s v="GEX 1"/>
    <s v="7680-25"/>
    <s v="27829-401"/>
    <s v="N"/>
    <s v="250X160"/>
    <x v="17"/>
    <d v="2025-01-29T00:00:00"/>
    <s v="LAND"/>
    <n v="0"/>
    <n v="0"/>
    <d v="2025-02-04T00:00:00"/>
    <d v="2025-02-04T00:00:00"/>
    <m/>
    <n v="0"/>
    <d v="2025-02-06T00:00:00"/>
    <d v="2025-02-15T00:00:00"/>
    <d v="2025-02-06T00:00:00"/>
    <n v="112500552"/>
    <s v="PDTMC"/>
    <d v="2025-02-06T00:00:00"/>
    <x v="17"/>
    <m/>
    <s v="DONE"/>
    <n v="6"/>
    <m/>
    <s v=""/>
    <s v="powder"/>
    <n v="142501400"/>
    <d v="2025-02-20T00:00:00"/>
    <m/>
    <m/>
    <s v="Jan"/>
    <s v="PDTMC_27829-401"/>
    <m/>
    <m/>
    <m/>
  </r>
  <r>
    <s v="GEX 1"/>
    <s v="7680-25"/>
    <s v="30253-401"/>
    <s v="N"/>
    <s v="280X160"/>
    <x v="17"/>
    <d v="2025-01-29T00:00:00"/>
    <s v="LAND"/>
    <n v="1"/>
    <n v="2"/>
    <d v="2025-01-31T00:00:00"/>
    <d v="2025-02-01T00:00:00"/>
    <m/>
    <n v="1"/>
    <d v="2025-02-06T00:00:00"/>
    <d v="2025-02-15T00:00:00"/>
    <d v="2025-02-06T00:00:00"/>
    <n v="112500552"/>
    <s v="PDTMC"/>
    <d v="2025-02-06T00:00:00"/>
    <x v="17"/>
    <m/>
    <s v="DONE"/>
    <n v="3"/>
    <m/>
    <s v=""/>
    <s v="powder"/>
    <n v="142501400"/>
    <d v="2025-02-20T00:00:00"/>
    <m/>
    <m/>
    <s v="Jan"/>
    <s v="PDTMC_30253-401"/>
    <m/>
    <m/>
    <m/>
  </r>
  <r>
    <s v="GEX 1"/>
    <s v="7680-25"/>
    <s v="30255-501"/>
    <s v="N"/>
    <s v="280X160"/>
    <x v="17"/>
    <d v="2025-01-29T00:00:00"/>
    <s v="LAND"/>
    <n v="1"/>
    <n v="2"/>
    <d v="2025-02-03T00:00:00"/>
    <d v="2025-02-04T00:00:00"/>
    <m/>
    <n v="1"/>
    <d v="2025-02-06T00:00:00"/>
    <d v="2025-02-15T00:00:00"/>
    <d v="2025-02-06T00:00:00"/>
    <n v="112500552"/>
    <s v="PDTMC"/>
    <d v="2025-02-06T00:00:00"/>
    <x v="17"/>
    <m/>
    <s v="DONE"/>
    <n v="6"/>
    <m/>
    <s v=""/>
    <s v="powder"/>
    <n v="142501400"/>
    <d v="2025-02-20T00:00:00"/>
    <m/>
    <m/>
    <s v="Jan"/>
    <s v="PDTMC_30255-501"/>
    <m/>
    <m/>
    <m/>
  </r>
  <r>
    <s v="GEX 1"/>
    <s v="7680-25"/>
    <s v="30256-501"/>
    <s v="N"/>
    <s v="280X160"/>
    <x v="17"/>
    <d v="2025-01-29T00:00:00"/>
    <s v="LAND"/>
    <n v="1"/>
    <n v="2"/>
    <d v="2025-02-03T00:00:00"/>
    <d v="2025-02-04T00:00:00"/>
    <m/>
    <n v="1"/>
    <d v="2025-02-06T00:00:00"/>
    <d v="2025-02-15T00:00:00"/>
    <d v="2025-02-06T00:00:00"/>
    <n v="112500552"/>
    <s v="PDTMC"/>
    <d v="2025-02-06T00:00:00"/>
    <x v="17"/>
    <m/>
    <s v="DONE"/>
    <n v="6"/>
    <m/>
    <s v=""/>
    <s v="powder"/>
    <n v="142501400"/>
    <d v="2025-02-20T00:00:00"/>
    <m/>
    <m/>
    <s v="Jan"/>
    <s v="PDTMC_30256-501"/>
    <m/>
    <m/>
    <m/>
  </r>
  <r>
    <s v="GEX 1"/>
    <s v="7680-25"/>
    <s v="30259-501"/>
    <s v="N"/>
    <s v="280X160"/>
    <x v="17"/>
    <d v="2025-01-29T00:00:00"/>
    <s v="LAND"/>
    <n v="1"/>
    <n v="2"/>
    <d v="2025-02-05T00:00:00"/>
    <d v="2025-02-06T00:00:00"/>
    <m/>
    <n v="1"/>
    <d v="2025-02-06T00:00:00"/>
    <d v="2025-02-15T00:00:00"/>
    <d v="2025-02-06T00:00:00"/>
    <n v="112500552"/>
    <s v="PDTMC"/>
    <d v="2025-02-06T00:00:00"/>
    <x v="17"/>
    <s v="dsgn rcvd 31/01/2025 ask rvs 02/01/2025,rvs rcvd 04/02/2025."/>
    <s v="DONE"/>
    <n v="8"/>
    <m/>
    <s v=""/>
    <s v="powder"/>
    <n v="142501400"/>
    <d v="2025-02-20T00:00:00"/>
    <m/>
    <m/>
    <s v="Jan"/>
    <s v="PDTMC_30259-501"/>
    <m/>
    <m/>
    <m/>
  </r>
  <r>
    <s v="GEX 1"/>
    <s v="7680-25"/>
    <s v="30261-401"/>
    <s v="N"/>
    <s v="280X160"/>
    <x v="17"/>
    <d v="2025-01-29T00:00:00"/>
    <s v="LAND"/>
    <n v="1"/>
    <n v="2"/>
    <d v="2025-02-03T00:00:00"/>
    <d v="2025-02-04T00:00:00"/>
    <m/>
    <n v="1"/>
    <d v="2025-02-06T00:00:00"/>
    <d v="2025-02-15T00:00:00"/>
    <d v="2025-02-06T00:00:00"/>
    <n v="112500552"/>
    <s v="PDTMC"/>
    <d v="2025-02-06T00:00:00"/>
    <x v="17"/>
    <m/>
    <s v="DONE"/>
    <n v="6"/>
    <m/>
    <s v=""/>
    <s v="powder"/>
    <n v="142501400"/>
    <d v="2025-02-20T00:00:00"/>
    <m/>
    <m/>
    <s v="Jan"/>
    <s v="PDTMC_30261-401"/>
    <m/>
    <m/>
    <m/>
  </r>
  <r>
    <s v="GEX 1"/>
    <s v="7680-25"/>
    <s v="27830-401"/>
    <s v="N"/>
    <s v="250X160"/>
    <x v="17"/>
    <d v="2025-01-29T00:00:00"/>
    <s v="LAND"/>
    <n v="0"/>
    <n v="0"/>
    <d v="2025-02-05T00:00:00"/>
    <d v="2025-02-07T00:00:00"/>
    <m/>
    <n v="2"/>
    <d v="2025-02-08T00:00:00"/>
    <d v="2025-02-15T00:00:00"/>
    <d v="2025-02-08T00:00:00"/>
    <n v="112500587"/>
    <s v="PDTMC"/>
    <d v="2025-02-08T00:00:00"/>
    <x v="17"/>
    <s v="dsgn rcvd 03/02/2025. ask rvs 04/02/2025"/>
    <s v="DONE"/>
    <n v="9"/>
    <m/>
    <s v=""/>
    <s v="powder"/>
    <n v="142501512"/>
    <d v="2025-02-19T00:00:00"/>
    <m/>
    <m/>
    <s v="Jan"/>
    <s v="PDTMC_27830-401"/>
    <m/>
    <m/>
    <m/>
  </r>
  <r>
    <s v="GEX 1"/>
    <s v="7680-25"/>
    <s v="30249-501"/>
    <s v="N"/>
    <s v="280X160"/>
    <x v="17"/>
    <d v="2025-01-29T00:00:00"/>
    <s v="LAND"/>
    <n v="2"/>
    <n v="6"/>
    <d v="2025-02-06T00:00:00"/>
    <d v="2025-02-08T00:00:00"/>
    <m/>
    <n v="2"/>
    <d v="2025-02-11T00:00:00"/>
    <d v="2025-02-15T00:00:00"/>
    <d v="2025-02-11T00:00:00"/>
    <n v="112500628"/>
    <s v="PDTMC"/>
    <d v="2025-02-11T00:00:00"/>
    <x v="17"/>
    <s v="dsgn rcvd 03/02/2025. ask rvs 04/02/2025"/>
    <s v="DONE"/>
    <n v="10"/>
    <m/>
    <s v=""/>
    <s v="powder"/>
    <n v="142501807"/>
    <d v="2025-02-28T00:00:00"/>
    <m/>
    <m/>
    <s v="Jan"/>
    <s v="PDTMC_30249-501"/>
    <m/>
    <m/>
    <m/>
  </r>
  <r>
    <s v="GEX 2"/>
    <s v="7678-25"/>
    <s v="027812-2501"/>
    <s v="N"/>
    <s v="320X160"/>
    <x v="17"/>
    <d v="2025-01-29T00:00:00"/>
    <s v="AIR"/>
    <n v="0"/>
    <n v="0"/>
    <d v="2025-01-31T00:00:00"/>
    <d v="2025-02-04T00:00:00"/>
    <m/>
    <n v="4"/>
    <d v="2025-02-03T00:00:00"/>
    <d v="2025-02-08T00:00:00"/>
    <d v="2025-02-03T00:00:00"/>
    <n v="1300001108"/>
    <s v="COMPES"/>
    <d v="2025-04-25T00:00:00"/>
    <x v="16"/>
    <m/>
    <s v="DONE"/>
    <n v="6"/>
    <m/>
    <s v=""/>
    <m/>
    <s v="M338"/>
    <d v="2025-02-17T00:00:00"/>
    <m/>
    <m/>
    <s v="Jan"/>
    <s v="COMPES_027812-2501"/>
    <m/>
    <m/>
    <m/>
  </r>
  <r>
    <s v="GEX 2"/>
    <s v="7678-25"/>
    <s v="027814-2501"/>
    <s v="N"/>
    <s v="320X160"/>
    <x v="17"/>
    <d v="2025-01-29T00:00:00"/>
    <s v="AIR"/>
    <n v="0"/>
    <n v="0"/>
    <d v="2025-01-31T00:00:00"/>
    <d v="2025-02-01T00:00:00"/>
    <m/>
    <n v="1"/>
    <d v="2025-02-03T00:00:00"/>
    <d v="2025-02-08T00:00:00"/>
    <d v="2025-02-03T00:00:00"/>
    <n v="1300001108"/>
    <s v="COMPES"/>
    <d v="2025-04-25T00:00:00"/>
    <x v="16"/>
    <m/>
    <s v="DONE"/>
    <n v="3"/>
    <m/>
    <s v=""/>
    <m/>
    <s v="M325"/>
    <d v="2025-02-17T00:00:00"/>
    <m/>
    <m/>
    <s v="Jan"/>
    <s v="COMPES_027814-2501"/>
    <m/>
    <m/>
    <m/>
  </r>
  <r>
    <s v="GEX 2"/>
    <s v="7678-25"/>
    <s v="027816-2501"/>
    <s v="N"/>
    <s v="320X160"/>
    <x v="17"/>
    <d v="2025-01-29T00:00:00"/>
    <s v="AIR"/>
    <n v="0"/>
    <n v="0"/>
    <d v="2025-01-31T00:00:00"/>
    <d v="2025-02-01T00:00:00"/>
    <m/>
    <n v="1"/>
    <d v="2025-02-03T00:00:00"/>
    <d v="2025-02-08T00:00:00"/>
    <d v="2025-02-03T00:00:00"/>
    <n v="1300001109"/>
    <s v="COMPES"/>
    <d v="2025-04-25T00:00:00"/>
    <x v="16"/>
    <m/>
    <s v="DONE"/>
    <n v="3"/>
    <m/>
    <s v=""/>
    <m/>
    <s v="M326"/>
    <d v="2025-02-20T00:00:00"/>
    <m/>
    <m/>
    <s v="Jan"/>
    <s v="COMPES_027816-2501"/>
    <m/>
    <m/>
    <m/>
  </r>
  <r>
    <s v="GEX 2"/>
    <s v="7678-25"/>
    <s v="027817-2501"/>
    <s v="N"/>
    <s v="320X160"/>
    <x v="17"/>
    <d v="2025-01-29T00:00:00"/>
    <s v="AIR"/>
    <n v="0"/>
    <n v="0"/>
    <d v="2025-01-31T00:00:00"/>
    <d v="2025-02-01T00:00:00"/>
    <m/>
    <n v="1"/>
    <d v="2025-02-03T00:00:00"/>
    <d v="2025-02-08T00:00:00"/>
    <d v="2025-02-03T00:00:00"/>
    <n v="1300001109"/>
    <s v="COMPES"/>
    <d v="2025-04-25T00:00:00"/>
    <x v="16"/>
    <m/>
    <s v="DONE"/>
    <n v="3"/>
    <m/>
    <s v=""/>
    <m/>
    <s v="M326"/>
    <d v="2025-02-20T00:00:00"/>
    <m/>
    <m/>
    <s v="Jan"/>
    <s v="COMPES_027817-2501"/>
    <m/>
    <m/>
    <m/>
  </r>
  <r>
    <s v="GEX 2"/>
    <s v="7679-25"/>
    <s v="027826-2501"/>
    <s v="N"/>
    <s v="250X160"/>
    <x v="17"/>
    <d v="2025-01-29T00:00:00"/>
    <s v="AIR"/>
    <n v="0"/>
    <n v="0"/>
    <d v="2025-02-01T00:00:00"/>
    <d v="2025-02-01T00:00:00"/>
    <m/>
    <n v="0"/>
    <d v="2025-02-03T00:00:00"/>
    <d v="2025-02-08T00:00:00"/>
    <d v="2025-02-03T00:00:00"/>
    <n v="1300001109"/>
    <s v="EKSTEK"/>
    <d v="2025-02-19T00:00:00"/>
    <x v="16"/>
    <m/>
    <s v="DONE"/>
    <n v="3"/>
    <m/>
    <s v=""/>
    <m/>
    <s v="M357"/>
    <d v="2025-02-17T00:00:00"/>
    <m/>
    <m/>
    <s v="Jan"/>
    <s v="EKSTEK_027826-2501"/>
    <m/>
    <m/>
    <m/>
  </r>
  <r>
    <s v="GEX 2"/>
    <s v="7678-25"/>
    <s v="027809-2501"/>
    <s v="N"/>
    <s v="220X130"/>
    <x v="17"/>
    <d v="2025-01-29T00:00:00"/>
    <s v="AIR"/>
    <n v="0"/>
    <n v="0"/>
    <d v="2025-01-31T00:00:00"/>
    <d v="2025-02-01T00:00:00"/>
    <m/>
    <n v="1"/>
    <d v="2025-02-11T00:00:00"/>
    <d v="2025-02-08T00:00:00"/>
    <d v="2025-02-11T00:00:00"/>
    <n v="1300001120"/>
    <s v="COMPES"/>
    <d v="2025-04-25T00:00:00"/>
    <x v="16"/>
    <s v="wrong PR-130000108"/>
    <s v="DONE"/>
    <n v="3"/>
    <m/>
    <s v=""/>
    <m/>
    <s v="M336"/>
    <d v="2025-03-02T00:00:00"/>
    <m/>
    <m/>
    <s v="Jan"/>
    <s v="COMPES_027809-2501"/>
    <m/>
    <m/>
    <m/>
  </r>
  <r>
    <s v="GEX 2"/>
    <s v="7678-25"/>
    <s v="027813-2501"/>
    <s v="N"/>
    <s v="280X160"/>
    <x v="17"/>
    <d v="2025-01-29T00:00:00"/>
    <s v="AIR"/>
    <n v="0"/>
    <n v="0"/>
    <d v="2025-01-31T00:00:00"/>
    <d v="2025-02-01T00:00:00"/>
    <m/>
    <n v="1"/>
    <d v="2025-02-11T00:00:00"/>
    <d v="2025-02-08T00:00:00"/>
    <d v="2025-02-11T00:00:00"/>
    <n v="1300001120"/>
    <s v="COMPES"/>
    <d v="2025-04-25T00:00:00"/>
    <x v="16"/>
    <s v="wrong PR-130000108"/>
    <s v="DONE"/>
    <n v="3"/>
    <m/>
    <s v=""/>
    <m/>
    <s v="M336"/>
    <d v="2025-02-28T00:00:00"/>
    <m/>
    <m/>
    <s v="Jan"/>
    <s v="COMPES_027813-2501"/>
    <m/>
    <m/>
    <m/>
  </r>
  <r>
    <s v="GEX 2"/>
    <s v="7678-25"/>
    <s v="027815-2501"/>
    <s v="N"/>
    <s v="320X160"/>
    <x v="17"/>
    <d v="2025-01-29T00:00:00"/>
    <s v="AIR"/>
    <n v="0"/>
    <n v="0"/>
    <d v="2025-01-31T00:00:00"/>
    <d v="2025-02-01T00:00:00"/>
    <m/>
    <n v="1"/>
    <d v="2025-02-11T00:00:00"/>
    <d v="2025-02-08T00:00:00"/>
    <d v="2025-02-11T00:00:00"/>
    <n v="1300001121"/>
    <s v="COMPES"/>
    <d v="2025-04-25T00:00:00"/>
    <x v="16"/>
    <s v="wrong PR-130000108"/>
    <s v="DONE"/>
    <n v="3"/>
    <m/>
    <s v=""/>
    <m/>
    <s v="M335"/>
    <d v="2025-02-24T00:00:00"/>
    <m/>
    <m/>
    <s v="Jan"/>
    <s v="COMPES_027815-2501"/>
    <m/>
    <m/>
    <m/>
  </r>
  <r>
    <s v="GEX 1"/>
    <s v="7682-25"/>
    <s v="30218-401"/>
    <s v="N"/>
    <s v="280X160"/>
    <x v="17"/>
    <d v="2025-01-30T00:00:00"/>
    <s v="AIR"/>
    <n v="1"/>
    <n v="2"/>
    <d v="2025-02-01T00:00:00"/>
    <d v="2025-02-01T00:00:00"/>
    <m/>
    <n v="0"/>
    <d v="2025-02-03T00:00:00"/>
    <d v="2025-02-06T00:00:00"/>
    <d v="2025-02-03T00:00:00"/>
    <n v="112500484"/>
    <s v="EKSTEK"/>
    <d v="2025-02-03T00:00:00"/>
    <x v="18"/>
    <m/>
    <s v="DONE"/>
    <n v="3"/>
    <m/>
    <s v=""/>
    <s v="Mill, powder, ANODIZING"/>
    <n v="142501182"/>
    <d v="2025-02-09T00:00:00"/>
    <m/>
    <m/>
    <s v="Jan"/>
    <s v="EKSTEK_30218-401"/>
    <m/>
    <m/>
    <m/>
  </r>
  <r>
    <s v="GEX 1"/>
    <s v="7681-25"/>
    <s v="30250-501"/>
    <s v="N"/>
    <s v="250X160"/>
    <x v="17"/>
    <d v="2025-01-30T00:00:00"/>
    <s v="AIR"/>
    <n v="3"/>
    <n v="3"/>
    <d v="2025-02-05T00:00:00"/>
    <d v="2025-02-05T00:00:00"/>
    <m/>
    <n v="0"/>
    <d v="2025-02-06T00:00:00"/>
    <d v="2025-02-15T00:00:00"/>
    <d v="2025-02-06T00:00:00"/>
    <n v="112500552"/>
    <s v="EKSTEK"/>
    <d v="2025-02-06T00:00:00"/>
    <x v="17"/>
    <m/>
    <s v="DONE"/>
    <n v="7"/>
    <m/>
    <s v=""/>
    <s v="powder"/>
    <n v="142501401"/>
    <d v="2025-02-19T00:00:00"/>
    <m/>
    <m/>
    <s v="Jan"/>
    <s v="EKSTEK_30250-501"/>
    <m/>
    <m/>
    <m/>
  </r>
  <r>
    <s v="GEX 1"/>
    <s v="7681-25"/>
    <s v="30252-401"/>
    <s v="N"/>
    <s v="250X160"/>
    <x v="17"/>
    <d v="2025-01-30T00:00:00"/>
    <s v="AIR"/>
    <n v="1"/>
    <n v="2"/>
    <d v="2025-02-05T00:00:00"/>
    <d v="2025-02-06T00:00:00"/>
    <s v="YES"/>
    <n v="1"/>
    <d v="2025-02-06T00:00:00"/>
    <d v="2025-02-15T00:00:00"/>
    <d v="2025-02-06T00:00:00"/>
    <n v="112500552"/>
    <s v="EKSTEK"/>
    <d v="2025-02-06T00:00:00"/>
    <x v="17"/>
    <m/>
    <s v="DONE"/>
    <n v="8"/>
    <m/>
    <s v=""/>
    <s v="powder"/>
    <n v="142501401"/>
    <d v="2025-02-19T00:00:00"/>
    <m/>
    <m/>
    <s v="Jan"/>
    <s v="EKSTEK_30252-401"/>
    <m/>
    <m/>
    <m/>
  </r>
  <r>
    <s v="GEX 1"/>
    <s v="7682-25"/>
    <s v="30219-501"/>
    <s v="N"/>
    <s v="320X160"/>
    <x v="17"/>
    <d v="2025-01-30T00:00:00"/>
    <s v="AIR"/>
    <n v="1"/>
    <n v="2"/>
    <d v="2025-02-05T00:00:00"/>
    <d v="2025-02-05T00:00:00"/>
    <m/>
    <n v="0"/>
    <d v="2025-02-06T00:00:00"/>
    <d v="2025-02-15T00:00:00"/>
    <d v="2025-02-06T00:00:00"/>
    <n v="112500552"/>
    <s v="EKSTEK"/>
    <d v="2025-02-06T00:00:00"/>
    <x v="18"/>
    <m/>
    <s v="DONE"/>
    <n v="7"/>
    <m/>
    <s v=""/>
    <s v="Mill, powder, ANODIZING"/>
    <n v="142501308"/>
    <d v="2025-02-17T00:00:00"/>
    <m/>
    <m/>
    <s v="Jan"/>
    <s v="EKSTEK_30219-501"/>
    <m/>
    <m/>
    <m/>
  </r>
  <r>
    <s v="GEX 1"/>
    <s v="7681-25"/>
    <s v="30251-501"/>
    <s v="N"/>
    <s v="280X160"/>
    <x v="17"/>
    <d v="2025-01-30T00:00:00"/>
    <s v="AIR"/>
    <n v="1"/>
    <n v="2"/>
    <d v="2025-02-05T00:00:00"/>
    <d v="2025-02-07T00:00:00"/>
    <m/>
    <n v="2"/>
    <d v="2025-02-08T00:00:00"/>
    <d v="2025-02-15T00:00:00"/>
    <d v="2025-02-08T00:00:00"/>
    <n v="112500587"/>
    <s v="EKSTEK"/>
    <d v="2025-02-08T00:00:00"/>
    <x v="17"/>
    <m/>
    <s v="DONE"/>
    <n v="9"/>
    <m/>
    <s v=""/>
    <s v="powder"/>
    <n v="142501500"/>
    <d v="2025-02-20T00:00:00"/>
    <m/>
    <m/>
    <s v="Jan"/>
    <s v="EKSTEK_30251-501"/>
    <m/>
    <m/>
    <m/>
  </r>
  <r>
    <s v="GEX 1"/>
    <s v="7681-25"/>
    <s v="30254-401"/>
    <s v="N"/>
    <s v="250X160"/>
    <x v="17"/>
    <d v="2025-01-30T00:00:00"/>
    <s v="AIR"/>
    <n v="1"/>
    <n v="1"/>
    <d v="2025-02-05T00:00:00"/>
    <d v="2025-02-07T00:00:00"/>
    <s v="YES"/>
    <n v="2"/>
    <d v="2025-02-08T00:00:00"/>
    <d v="2025-02-15T00:00:00"/>
    <d v="2025-02-08T00:00:00"/>
    <n v="112500587"/>
    <s v="EKSTEK"/>
    <d v="2025-02-08T00:00:00"/>
    <x v="17"/>
    <m/>
    <s v="DONE"/>
    <n v="9"/>
    <m/>
    <s v=""/>
    <s v="powder"/>
    <n v="142501500"/>
    <d v="2025-02-20T00:00:00"/>
    <m/>
    <m/>
    <s v="Jan"/>
    <s v="EKSTEK_30254-401"/>
    <m/>
    <m/>
    <m/>
  </r>
  <r>
    <s v="GEX 1"/>
    <s v="7681-25"/>
    <s v="30257-501"/>
    <s v="N"/>
    <s v="280X160"/>
    <x v="17"/>
    <d v="2025-01-30T00:00:00"/>
    <s v="AIR"/>
    <n v="1"/>
    <n v="2"/>
    <d v="2025-02-05T00:00:00"/>
    <d v="2025-02-07T00:00:00"/>
    <m/>
    <n v="2"/>
    <d v="2025-02-08T00:00:00"/>
    <d v="2025-02-15T00:00:00"/>
    <d v="2025-02-08T00:00:00"/>
    <n v="112500587"/>
    <s v="EKSTEK"/>
    <d v="2025-02-08T00:00:00"/>
    <x v="17"/>
    <m/>
    <s v="DONE"/>
    <n v="9"/>
    <m/>
    <s v=""/>
    <s v="powder"/>
    <n v="142501500"/>
    <d v="2025-02-20T00:00:00"/>
    <m/>
    <m/>
    <s v="Jan"/>
    <s v="EKSTEK_30257-501"/>
    <m/>
    <m/>
    <m/>
  </r>
  <r>
    <s v="GEX 1"/>
    <s v="7681-25"/>
    <s v="30258-501"/>
    <s v="N"/>
    <s v="280X160"/>
    <x v="17"/>
    <d v="2025-01-30T00:00:00"/>
    <s v="AIR"/>
    <n v="1"/>
    <n v="2"/>
    <d v="2025-02-05T00:00:00"/>
    <d v="2025-02-07T00:00:00"/>
    <m/>
    <n v="2"/>
    <d v="2025-02-08T00:00:00"/>
    <d v="2025-02-15T00:00:00"/>
    <d v="2025-02-08T00:00:00"/>
    <n v="112500587"/>
    <s v="EKSTEK"/>
    <d v="2025-02-08T00:00:00"/>
    <x v="17"/>
    <m/>
    <s v="DONE"/>
    <n v="9"/>
    <m/>
    <s v=""/>
    <s v="powder"/>
    <n v="142501500"/>
    <d v="2025-02-20T00:00:00"/>
    <m/>
    <m/>
    <s v="Jan"/>
    <s v="EKSTEK_30258-501"/>
    <m/>
    <m/>
    <m/>
  </r>
  <r>
    <s v="GEX 1"/>
    <s v="7681-25"/>
    <s v="30260-501"/>
    <s v="N"/>
    <s v="280X160"/>
    <x v="17"/>
    <d v="2025-01-30T00:00:00"/>
    <s v="AIR"/>
    <n v="2"/>
    <n v="4"/>
    <d v="2025-02-05T00:00:00"/>
    <d v="2025-02-18T00:00:00"/>
    <s v="YES"/>
    <n v="13"/>
    <d v="2025-02-19T00:00:00"/>
    <d v="2025-02-21T00:00:00"/>
    <d v="2025-02-19T00:00:00"/>
    <n v="112500770"/>
    <s v="EKSTEK"/>
    <d v="2025-02-19T00:00:00"/>
    <x v="17"/>
    <s v="3d model required 07.02.2025"/>
    <s v="DONE"/>
    <n v="20"/>
    <m/>
    <s v=""/>
    <s v="powder"/>
    <n v="142501904"/>
    <d v="2025-03-03T00:00:00"/>
    <m/>
    <m/>
    <s v="Jan"/>
    <s v="EKSTEK_30260-501"/>
    <m/>
    <m/>
    <m/>
  </r>
  <r>
    <s v="GEX 1"/>
    <s v="7683-25"/>
    <s v="07208-501 Feeder"/>
    <s v="T"/>
    <s v="320x80"/>
    <x v="18"/>
    <d v="2025-01-30T00:00:00"/>
    <s v="LAND"/>
    <n v="0"/>
    <n v="0"/>
    <d v="2025-02-01T00:00:00"/>
    <d v="2025-02-01T00:00:00"/>
    <m/>
    <n v="0"/>
    <d v="2025-02-03T00:00:00"/>
    <d v="2025-02-12T00:00:00"/>
    <d v="2025-02-03T00:00:00"/>
    <n v="112500484"/>
    <s v="PDTMC"/>
    <d v="2025-02-03T00:00:00"/>
    <x v="0"/>
    <m/>
    <s v="DONE"/>
    <n v="2"/>
    <m/>
    <s v=""/>
    <m/>
    <n v="142501183"/>
    <d v="2025-02-09T00:00:00"/>
    <m/>
    <m/>
    <s v="Jan"/>
    <s v="PDTMC_07208-501 Feeder"/>
    <m/>
    <m/>
    <m/>
  </r>
  <r>
    <s v="GEX 1"/>
    <s v="7686-25"/>
    <s v="30228-401"/>
    <s v="N"/>
    <s v="250X160"/>
    <x v="18"/>
    <d v="2025-01-30T00:00:00"/>
    <s v="AIR"/>
    <n v="2"/>
    <n v="2"/>
    <d v="2025-02-04T00:00:00"/>
    <d v="2025-02-08T00:00:00"/>
    <s v="YES"/>
    <n v="4"/>
    <d v="2025-02-08T00:00:00"/>
    <d v="2025-02-15T00:00:00"/>
    <d v="2025-02-08T00:00:00"/>
    <n v="112500587"/>
    <s v="EKSTEK"/>
    <d v="2025-02-08T00:00:00"/>
    <x v="16"/>
    <m/>
    <s v="DONE"/>
    <n v="9"/>
    <m/>
    <s v=""/>
    <s v="powder"/>
    <n v="142501502"/>
    <d v="2025-02-20T00:00:00"/>
    <m/>
    <m/>
    <s v="Jan"/>
    <s v="EKSTEK_30228-401"/>
    <m/>
    <m/>
    <m/>
  </r>
  <r>
    <s v="GEX 1"/>
    <s v="7686-25"/>
    <s v="30229-401"/>
    <s v="N"/>
    <s v="250X160"/>
    <x v="18"/>
    <d v="2025-01-30T00:00:00"/>
    <s v="AIR"/>
    <n v="2"/>
    <n v="2"/>
    <d v="2025-02-04T00:00:00"/>
    <d v="2025-02-08T00:00:00"/>
    <s v="YES"/>
    <n v="4"/>
    <d v="2025-02-08T00:00:00"/>
    <d v="2025-02-15T00:00:00"/>
    <d v="2025-02-08T00:00:00"/>
    <n v="112500587"/>
    <s v="EKSTEK"/>
    <d v="2025-02-08T00:00:00"/>
    <x v="16"/>
    <m/>
    <s v="DONE"/>
    <n v="9"/>
    <m/>
    <s v=""/>
    <s v="powder"/>
    <n v="142501502"/>
    <d v="2025-02-20T00:00:00"/>
    <m/>
    <m/>
    <s v="Jan"/>
    <s v="EKSTEK_30229-401"/>
    <m/>
    <m/>
    <m/>
  </r>
  <r>
    <s v="GEX 1"/>
    <s v="7689-25"/>
    <s v="30236-401"/>
    <s v="N"/>
    <s v="250X160"/>
    <x v="18"/>
    <d v="2025-01-30T00:00:00"/>
    <s v="LAND"/>
    <n v="1"/>
    <n v="1"/>
    <d v="2025-02-03T00:00:00"/>
    <d v="2025-02-07T00:00:00"/>
    <m/>
    <n v="4"/>
    <d v="2025-02-08T00:00:00"/>
    <d v="2025-02-15T00:00:00"/>
    <d v="2025-02-08T00:00:00"/>
    <n v="112500587"/>
    <s v="PDTMC"/>
    <d v="2025-02-08T00:00:00"/>
    <x v="16"/>
    <m/>
    <s v="DONE"/>
    <n v="8"/>
    <m/>
    <s v=""/>
    <s v="powder"/>
    <n v="142501514"/>
    <d v="2025-02-20T00:00:00"/>
    <m/>
    <m/>
    <s v="Jan"/>
    <s v="PDTMC_30236-401"/>
    <m/>
    <m/>
    <m/>
  </r>
  <r>
    <s v="GEX 2"/>
    <s v="7687-25"/>
    <s v="030246-2501"/>
    <s v="N"/>
    <s v="280X160"/>
    <x v="18"/>
    <d v="2025-01-30T00:00:00"/>
    <s v="AIR"/>
    <n v="2"/>
    <n v="4"/>
    <d v="2025-02-03T00:00:00"/>
    <d v="2025-02-07T00:00:00"/>
    <m/>
    <n v="4"/>
    <d v="2025-03-17T00:00:00"/>
    <d v="2025-02-08T00:00:00"/>
    <d v="2025-03-17T00:00:00"/>
    <n v="212500179"/>
    <s v="COMES"/>
    <d v="2025-02-19T00:00:00"/>
    <x v="16"/>
    <s v="dsgn rcvd 31/01/2025. ask rvs 3/2/2025,rvs rcvd 3/2/2025.rvs rcve 03/02/2025.old pr 130000116 is wrong, sap PR-1300001128-as discuss with Mr. Suresh L new PR created on 17.03.2025 "/>
    <s v="DONE"/>
    <n v="8"/>
    <m/>
    <s v=""/>
    <m/>
    <n v="242500439"/>
    <d v="2025-04-07T08:38:10"/>
    <m/>
    <m/>
    <s v="Jan"/>
    <s v="COMES_030246-2501"/>
    <m/>
    <m/>
    <m/>
  </r>
  <r>
    <s v="GEX 2"/>
    <s v="7685-25"/>
    <s v="030244-2501"/>
    <s v="N"/>
    <s v="280X160"/>
    <x v="18"/>
    <d v="2025-01-30T00:00:00"/>
    <s v="AIR"/>
    <n v="1"/>
    <n v="4"/>
    <d v="2025-02-01T00:00:00"/>
    <d v="2025-02-01T00:00:00"/>
    <m/>
    <n v="0"/>
    <d v="2025-02-03T00:00:00"/>
    <d v="2025-02-08T00:00:00"/>
    <d v="2025-02-03T00:00:00"/>
    <n v="1300001109"/>
    <s v="EKSTEK"/>
    <d v="2025-02-19T00:00:00"/>
    <x v="16"/>
    <m/>
    <s v="DONE"/>
    <n v="2"/>
    <m/>
    <s v=""/>
    <m/>
    <n v="242500103"/>
    <d v="2025-03-04T00:00:00"/>
    <m/>
    <m/>
    <s v="Jan"/>
    <s v="EKSTEK_030244-2501"/>
    <m/>
    <m/>
    <m/>
  </r>
  <r>
    <s v="GEX 2"/>
    <s v="7688-25"/>
    <s v="007216-3501"/>
    <s v="N"/>
    <s v="250X160"/>
    <x v="18"/>
    <d v="2025-01-30T00:00:00"/>
    <s v="LAND"/>
    <n v="0"/>
    <n v="0"/>
    <d v="2025-02-01T00:00:00"/>
    <d v="2025-02-01T00:00:00"/>
    <m/>
    <n v="0"/>
    <d v="2025-02-03T00:00:00"/>
    <d v="2025-02-08T00:00:00"/>
    <d v="2025-02-03T00:00:00"/>
    <n v="1300001109"/>
    <s v="PDTMC"/>
    <d v="2025-02-19T00:00:00"/>
    <x v="16"/>
    <m/>
    <s v="DONE"/>
    <n v="2"/>
    <m/>
    <s v=""/>
    <m/>
    <s v="M365"/>
    <d v="2025-03-06T00:00:00"/>
    <m/>
    <m/>
    <s v="Jan"/>
    <s v="PDTMC_007216-3501"/>
    <m/>
    <m/>
    <m/>
  </r>
  <r>
    <s v="GEX 2"/>
    <s v="7688-25"/>
    <s v="027825-2501"/>
    <s v="N"/>
    <s v="250X160"/>
    <x v="18"/>
    <d v="2025-01-30T00:00:00"/>
    <s v="LAND"/>
    <n v="0"/>
    <n v="0"/>
    <d v="2025-02-01T00:00:00"/>
    <d v="2025-02-01T00:00:00"/>
    <m/>
    <n v="0"/>
    <d v="2025-02-03T00:00:00"/>
    <d v="2025-02-08T00:00:00"/>
    <d v="2025-02-03T00:00:00"/>
    <n v="1300001109"/>
    <s v="PDTMC"/>
    <d v="2025-02-19T00:00:00"/>
    <x v="16"/>
    <m/>
    <s v="DONE"/>
    <n v="2"/>
    <m/>
    <s v=""/>
    <m/>
    <s v="M365"/>
    <d v="2025-03-06T00:00:00"/>
    <m/>
    <m/>
    <s v="Jan"/>
    <s v="PDTMC_027825-2501"/>
    <m/>
    <m/>
    <m/>
  </r>
  <r>
    <s v="GEX 2"/>
    <s v="7688-25"/>
    <s v="030232-2501"/>
    <s v="N"/>
    <s v="250X160"/>
    <x v="18"/>
    <d v="2025-01-30T00:00:00"/>
    <s v="LAND"/>
    <n v="1"/>
    <n v="4"/>
    <d v="2025-01-31T00:00:00"/>
    <d v="2025-02-01T00:00:00"/>
    <m/>
    <n v="1"/>
    <d v="2025-02-03T00:00:00"/>
    <d v="2025-02-08T00:00:00"/>
    <d v="2025-02-03T00:00:00"/>
    <n v="1300001109"/>
    <s v="PDTMC"/>
    <d v="2025-02-19T00:00:00"/>
    <x v="16"/>
    <m/>
    <s v="DONE"/>
    <n v="2"/>
    <m/>
    <s v=""/>
    <m/>
    <s v="M365"/>
    <d v="2025-03-06T00:00:00"/>
    <m/>
    <m/>
    <s v="Jan"/>
    <s v="PDTMC_030232-2501"/>
    <m/>
    <m/>
    <m/>
  </r>
  <r>
    <s v="GEX 2"/>
    <s v="7688-25"/>
    <s v="030240-2501"/>
    <s v="N"/>
    <s v="250X160"/>
    <x v="18"/>
    <d v="2025-01-30T00:00:00"/>
    <s v="LAND"/>
    <n v="1"/>
    <n v="4"/>
    <d v="2025-01-31T00:00:00"/>
    <d v="2025-02-01T00:00:00"/>
    <m/>
    <n v="1"/>
    <d v="2025-02-03T00:00:00"/>
    <d v="2025-02-08T00:00:00"/>
    <d v="2025-02-03T00:00:00"/>
    <n v="1300001110"/>
    <s v="PDTMC"/>
    <d v="2025-02-19T00:00:00"/>
    <x v="16"/>
    <m/>
    <s v="DONE"/>
    <n v="2"/>
    <m/>
    <s v=""/>
    <m/>
    <s v="M366"/>
    <d v="2025-03-06T00:00:00"/>
    <m/>
    <m/>
    <s v="Jan"/>
    <s v="PDTMC_030240-2501"/>
    <m/>
    <m/>
    <m/>
  </r>
  <r>
    <s v="GEX 2"/>
    <s v="7688-25"/>
    <s v="030242-2501"/>
    <s v="N"/>
    <s v="250X160"/>
    <x v="18"/>
    <d v="2025-01-30T00:00:00"/>
    <s v="LAND"/>
    <n v="1"/>
    <n v="4"/>
    <d v="2025-01-31T00:00:00"/>
    <d v="2025-02-01T00:00:00"/>
    <m/>
    <n v="1"/>
    <d v="2025-02-03T00:00:00"/>
    <d v="2025-02-08T00:00:00"/>
    <d v="2025-02-03T00:00:00"/>
    <n v="1300001110"/>
    <s v="PDTMC"/>
    <d v="2025-02-19T00:00:00"/>
    <x v="16"/>
    <m/>
    <s v="DONE"/>
    <n v="2"/>
    <m/>
    <s v=""/>
    <m/>
    <s v="M366"/>
    <d v="2025-03-06T00:00:00"/>
    <m/>
    <m/>
    <s v="Jan"/>
    <s v="PDTMC_030242-2501"/>
    <m/>
    <m/>
    <m/>
  </r>
  <r>
    <s v="GEX 2"/>
    <s v="7688-25"/>
    <s v="030245-2501"/>
    <s v="N"/>
    <s v="250X160"/>
    <x v="18"/>
    <d v="2025-01-30T00:00:00"/>
    <s v="LAND"/>
    <n v="1"/>
    <n v="4"/>
    <d v="2025-02-01T00:00:00"/>
    <d v="2025-02-01T00:00:00"/>
    <m/>
    <n v="0"/>
    <d v="2025-02-03T00:00:00"/>
    <d v="2025-02-08T00:00:00"/>
    <d v="2025-02-03T00:00:00"/>
    <n v="1300001110"/>
    <s v="PDTMC"/>
    <d v="2025-02-19T00:00:00"/>
    <x v="16"/>
    <m/>
    <s v="DONE"/>
    <n v="2"/>
    <m/>
    <s v=""/>
    <m/>
    <s v="M366"/>
    <d v="2025-03-06T00:00:00"/>
    <m/>
    <m/>
    <s v="Jan"/>
    <s v="PDTMC_030245-2501"/>
    <m/>
    <m/>
    <m/>
  </r>
  <r>
    <s v="GEX 2"/>
    <s v="7690-25"/>
    <s v="051141-2501"/>
    <s v="N"/>
    <s v="280X165"/>
    <x v="18"/>
    <d v="2025-01-30T00:00:00"/>
    <s v="LAND"/>
    <n v="1"/>
    <n v="2"/>
    <d v="2025-02-01T00:00:00"/>
    <d v="2025-02-01T00:00:00"/>
    <s v="YES"/>
    <n v="0"/>
    <d v="2025-02-03T00:00:00"/>
    <d v="2025-02-08T00:00:00"/>
    <d v="2025-02-03T00:00:00"/>
    <n v="1300001110"/>
    <s v="PDTMC"/>
    <d v="2025-02-19T00:00:00"/>
    <x v="1"/>
    <m/>
    <s v="DONE"/>
    <n v="2"/>
    <m/>
    <s v=""/>
    <m/>
    <n v="242500047"/>
    <d v="2025-02-28T00:00:00"/>
    <m/>
    <m/>
    <s v="Jan"/>
    <s v="PDTMC_051141-2501"/>
    <m/>
    <m/>
    <m/>
  </r>
  <r>
    <s v="GEX 2"/>
    <s v="7687-25"/>
    <s v="030233-2501"/>
    <s v="N"/>
    <s v="280X160"/>
    <x v="18"/>
    <d v="2025-01-30T00:00:00"/>
    <s v="AIR"/>
    <n v="1"/>
    <n v="4"/>
    <d v="2025-02-03T00:00:00"/>
    <d v="2025-02-04T00:00:00"/>
    <m/>
    <n v="1"/>
    <d v="2025-02-06T00:00:00"/>
    <d v="2025-02-08T00:00:00"/>
    <d v="2025-02-06T00:00:00"/>
    <n v="1300001114"/>
    <s v="COMES"/>
    <d v="2025-02-19T00:00:00"/>
    <x v="16"/>
    <s v="dsgn rcvd 31/01/2025. ask rvs 3/2/2025,rvs rcvd 3/2/2025."/>
    <s v="DONE"/>
    <n v="5"/>
    <m/>
    <s v=""/>
    <m/>
    <s v="M373"/>
    <d v="2025-02-24T00:00:00"/>
    <m/>
    <m/>
    <s v="Jan"/>
    <s v="COMES_030233-2501"/>
    <m/>
    <m/>
    <m/>
  </r>
  <r>
    <s v="GEX 2"/>
    <s v="7688-25"/>
    <s v="027818-2501"/>
    <s v="N"/>
    <s v="250X160"/>
    <x v="18"/>
    <d v="2025-01-30T00:00:00"/>
    <s v="LAND"/>
    <n v="0"/>
    <n v="0"/>
    <d v="2025-02-03T00:00:00"/>
    <d v="2025-02-04T00:00:00"/>
    <m/>
    <n v="1"/>
    <d v="2025-02-06T00:00:00"/>
    <d v="2025-02-08T00:00:00"/>
    <d v="2025-02-06T00:00:00"/>
    <n v="1300001114"/>
    <s v="PDTMC"/>
    <d v="2025-02-19T00:00:00"/>
    <x v="16"/>
    <m/>
    <s v="DONE"/>
    <n v="5"/>
    <m/>
    <s v=""/>
    <m/>
    <s v="M367"/>
    <d v="2025-03-06T00:00:00"/>
    <m/>
    <m/>
    <s v="Jan"/>
    <s v="PDTMC_027818-2501"/>
    <m/>
    <m/>
    <m/>
  </r>
  <r>
    <s v="GEX 2"/>
    <s v="7688-25"/>
    <s v="030222-3501"/>
    <s v="N"/>
    <s v="280X160"/>
    <x v="18"/>
    <d v="2025-01-30T00:00:00"/>
    <s v="LAND"/>
    <n v="4"/>
    <n v="4"/>
    <d v="2025-02-03T00:00:00"/>
    <d v="2025-02-04T00:00:00"/>
    <s v="YES"/>
    <n v="1"/>
    <d v="2025-02-06T00:00:00"/>
    <d v="2025-02-08T00:00:00"/>
    <d v="2025-02-06T00:00:00"/>
    <n v="1300001114"/>
    <s v="PDTMC"/>
    <d v="2025-02-19T00:00:00"/>
    <x v="16"/>
    <m/>
    <s v="DONE"/>
    <n v="5"/>
    <m/>
    <s v=""/>
    <m/>
    <s v="M367"/>
    <d v="2025-03-06T00:00:00"/>
    <m/>
    <m/>
    <s v="Jan"/>
    <s v="PDTMC_030222-3501"/>
    <m/>
    <m/>
    <m/>
  </r>
  <r>
    <s v="GEX 2"/>
    <s v="7688-25"/>
    <s v="030224-2501"/>
    <s v="N"/>
    <s v="250X160"/>
    <x v="18"/>
    <d v="2025-01-30T00:00:00"/>
    <s v="LAND"/>
    <n v="4"/>
    <n v="4"/>
    <d v="2025-02-03T00:00:00"/>
    <d v="2025-02-04T00:00:00"/>
    <s v="YES"/>
    <n v="1"/>
    <d v="2025-02-06T00:00:00"/>
    <d v="2025-02-08T00:00:00"/>
    <d v="2025-02-06T00:00:00"/>
    <n v="1300001114"/>
    <s v="PDTMC"/>
    <d v="2025-02-19T00:00:00"/>
    <x v="16"/>
    <m/>
    <s v="DONE"/>
    <n v="5"/>
    <m/>
    <s v=""/>
    <m/>
    <s v="M367"/>
    <d v="2025-03-06T00:00:00"/>
    <m/>
    <m/>
    <s v="Jan"/>
    <s v="PDTMC_030224-2501"/>
    <m/>
    <m/>
    <m/>
  </r>
  <r>
    <s v="GEX 2"/>
    <s v="7688-25"/>
    <s v="030248-2501"/>
    <s v="N"/>
    <s v="250X160"/>
    <x v="18"/>
    <d v="2025-01-30T00:00:00"/>
    <s v="LAND"/>
    <n v="1"/>
    <n v="2"/>
    <d v="2025-02-03T00:00:00"/>
    <d v="2025-02-04T00:00:00"/>
    <m/>
    <n v="1"/>
    <d v="2025-02-06T00:00:00"/>
    <d v="2025-02-08T00:00:00"/>
    <d v="2025-02-06T00:00:00"/>
    <n v="1300001114"/>
    <s v="PDTMC"/>
    <d v="2025-02-19T00:00:00"/>
    <x v="16"/>
    <m/>
    <s v="DONE"/>
    <n v="5"/>
    <m/>
    <s v=""/>
    <m/>
    <n v="242500271"/>
    <d v="2025-03-21T00:00:00"/>
    <m/>
    <m/>
    <s v="Jan"/>
    <s v="PDTMC_030248-2501"/>
    <m/>
    <m/>
    <m/>
  </r>
  <r>
    <s v="GEX 2"/>
    <s v="7684-25"/>
    <s v="027808-2501"/>
    <s v="N"/>
    <s v="320X160"/>
    <x v="18"/>
    <d v="2025-01-30T00:00:00"/>
    <s v="AIR"/>
    <n v="0"/>
    <n v="0"/>
    <d v="2025-02-06T00:00:00"/>
    <d v="2025-02-07T00:00:00"/>
    <m/>
    <n v="1"/>
    <d v="2025-02-08T00:00:00"/>
    <d v="2025-02-08T00:00:00"/>
    <d v="2025-02-08T00:00:00"/>
    <n v="1300001115"/>
    <s v="EKSTEK"/>
    <d v="2025-02-19T00:00:00"/>
    <x v="16"/>
    <m/>
    <s v="DONE"/>
    <n v="8"/>
    <m/>
    <s v=""/>
    <m/>
    <n v="242500104"/>
    <d v="2025-03-07T08:48:48"/>
    <m/>
    <m/>
    <s v="Jan"/>
    <s v="EKSTEK_027808-2501"/>
    <m/>
    <m/>
    <m/>
  </r>
  <r>
    <s v="GEX 2"/>
    <s v="7684-25"/>
    <s v="027820-2501"/>
    <s v="N"/>
    <s v="280X160"/>
    <x v="18"/>
    <d v="2025-01-30T00:00:00"/>
    <s v="AIR"/>
    <n v="0"/>
    <n v="0"/>
    <d v="2025-02-06T00:00:00"/>
    <d v="2025-02-07T00:00:00"/>
    <m/>
    <n v="1"/>
    <d v="2025-02-08T00:00:00"/>
    <d v="2025-02-08T00:00:00"/>
    <d v="2025-02-08T00:00:00"/>
    <n v="1300001115"/>
    <s v="EKSTEK"/>
    <d v="2025-02-19T00:00:00"/>
    <x v="16"/>
    <m/>
    <s v="DONE"/>
    <n v="8"/>
    <m/>
    <s v=""/>
    <m/>
    <n v="242500104"/>
    <d v="2025-03-07T08:48:48"/>
    <m/>
    <m/>
    <s v="Jan"/>
    <s v="EKSTEK_027820-2501"/>
    <m/>
    <m/>
    <m/>
  </r>
  <r>
    <s v="GEX 2"/>
    <s v="7684-25"/>
    <s v="027821-2501"/>
    <s v="N"/>
    <s v="280X160"/>
    <x v="18"/>
    <d v="2025-01-30T00:00:00"/>
    <s v="AIR"/>
    <n v="0"/>
    <n v="0"/>
    <d v="2025-02-06T00:00:00"/>
    <d v="2025-02-07T00:00:00"/>
    <m/>
    <n v="1"/>
    <d v="2025-02-08T00:00:00"/>
    <d v="2025-02-08T00:00:00"/>
    <d v="2025-02-08T00:00:00"/>
    <n v="1300001115"/>
    <s v="EKSTEK"/>
    <d v="2025-02-19T00:00:00"/>
    <x v="16"/>
    <m/>
    <s v="DONE"/>
    <n v="8"/>
    <m/>
    <s v=""/>
    <m/>
    <n v="242500027"/>
    <d v="2025-02-28T00:00:00"/>
    <m/>
    <m/>
    <s v="Jan"/>
    <s v="EKSTEK_027821-2501"/>
    <m/>
    <m/>
    <m/>
  </r>
  <r>
    <s v="GEX 2"/>
    <s v="7684-25"/>
    <s v="027824-2501"/>
    <s v="N"/>
    <s v="280X160"/>
    <x v="18"/>
    <d v="2025-01-30T00:00:00"/>
    <s v="AIR"/>
    <n v="0"/>
    <n v="0"/>
    <d v="2025-02-06T00:00:00"/>
    <d v="2025-02-07T00:00:00"/>
    <m/>
    <n v="1"/>
    <d v="2025-02-08T00:00:00"/>
    <d v="2025-02-08T00:00:00"/>
    <d v="2025-02-08T00:00:00"/>
    <n v="1300001115"/>
    <s v="EKSTEK"/>
    <d v="2025-02-19T00:00:00"/>
    <x v="16"/>
    <m/>
    <s v="DONE"/>
    <n v="8"/>
    <m/>
    <s v=""/>
    <m/>
    <n v="242500027"/>
    <d v="2025-02-28T00:00:00"/>
    <m/>
    <m/>
    <s v="Jan"/>
    <s v="EKSTEK_027824-2501"/>
    <m/>
    <m/>
    <m/>
  </r>
  <r>
    <s v="GEX 2"/>
    <s v="7684-25"/>
    <s v="030225-2501"/>
    <s v="N"/>
    <s v="320X160"/>
    <x v="18"/>
    <d v="2025-01-30T00:00:00"/>
    <s v="AIR"/>
    <n v="2"/>
    <n v="4"/>
    <d v="2025-02-06T00:00:00"/>
    <d v="2025-02-07T00:00:00"/>
    <m/>
    <n v="1"/>
    <d v="2025-02-08T00:00:00"/>
    <d v="2025-02-08T00:00:00"/>
    <d v="2025-02-08T00:00:00"/>
    <n v="1300001115"/>
    <s v="EKSTEK"/>
    <d v="2025-02-19T00:00:00"/>
    <x v="16"/>
    <m/>
    <s v="DONE"/>
    <n v="8"/>
    <m/>
    <s v=""/>
    <m/>
    <n v="242500027"/>
    <d v="2025-02-28T00:00:00"/>
    <m/>
    <m/>
    <s v="Jan"/>
    <s v="EKSTEK_030225-2501"/>
    <m/>
    <m/>
    <m/>
  </r>
  <r>
    <s v="GEX 2"/>
    <s v="7687-25"/>
    <s v="030223-2501"/>
    <s v="N"/>
    <s v="320X160"/>
    <x v="18"/>
    <d v="2025-01-30T00:00:00"/>
    <s v="AIR"/>
    <n v="1"/>
    <n v="4"/>
    <d v="2025-02-05T00:00:00"/>
    <d v="2025-02-07T00:00:00"/>
    <m/>
    <n v="2"/>
    <d v="2025-02-08T00:00:00"/>
    <d v="2025-02-08T00:00:00"/>
    <d v="2025-02-08T00:00:00"/>
    <n v="1300001115"/>
    <s v="COMES"/>
    <d v="2025-02-19T00:00:00"/>
    <x v="16"/>
    <s v="dsgn rcvd 31/01/2025.ask rvs 01/02/2025, rvsd dsgn rcvd 04/02/2025. ask rvs dsgn 04/02/2025."/>
    <s v="DONE"/>
    <n v="8"/>
    <m/>
    <s v=""/>
    <m/>
    <n v="242500115"/>
    <d v="2025-03-07T08:39:13"/>
    <m/>
    <m/>
    <s v="Jan"/>
    <s v="COMES_030223-2501"/>
    <m/>
    <m/>
    <m/>
  </r>
  <r>
    <s v="GEX 2"/>
    <s v="7687-25"/>
    <s v="027823-2501"/>
    <s v="N"/>
    <s v="280X160"/>
    <x v="18"/>
    <d v="2025-01-30T00:00:00"/>
    <s v="AIR"/>
    <n v="0"/>
    <n v="0"/>
    <d v="2025-02-04T00:00:00"/>
    <d v="2025-02-08T00:00:00"/>
    <m/>
    <n v="4"/>
    <d v="2025-02-11T00:00:00"/>
    <d v="2025-02-15T00:00:00"/>
    <d v="2025-02-11T00:00:00"/>
    <n v="1300001119"/>
    <s v="COMES"/>
    <d v="2025-02-19T00:00:00"/>
    <x v="16"/>
    <s v="design received 31/01. ask for revision 01/02/2025. rev dsgn rcvd 04/02/2025"/>
    <s v="DONE"/>
    <n v="9"/>
    <m/>
    <s v=""/>
    <m/>
    <n v="242500112"/>
    <d v="2025-03-14T10:08:55"/>
    <m/>
    <m/>
    <s v="Jan"/>
    <s v="COMES_027823-2501"/>
    <m/>
    <m/>
    <m/>
  </r>
  <r>
    <s v="GEX 2"/>
    <s v="7687-25"/>
    <s v="027822-2501"/>
    <s v="N"/>
    <s v="280X160"/>
    <x v="18"/>
    <d v="2025-01-30T00:00:00"/>
    <s v="AIR"/>
    <n v="0"/>
    <n v="0"/>
    <d v="2025-02-06T00:00:00"/>
    <d v="2025-02-10T00:00:00"/>
    <m/>
    <n v="4"/>
    <d v="2025-02-11T00:00:00"/>
    <d v="2025-02-15T00:00:00"/>
    <d v="2025-02-11T00:00:00"/>
    <n v="1300001120"/>
    <s v="COMES"/>
    <d v="2025-02-19T00:00:00"/>
    <x v="16"/>
    <s v="des rcvd 31/01/2025,ask rev 03/02/2025. rev rcvd 03/02/2025. ask for rev 04/02/2025."/>
    <s v="DONE"/>
    <n v="11"/>
    <m/>
    <s v=""/>
    <m/>
    <n v="242500115"/>
    <d v="2025-03-07T08:39:13"/>
    <m/>
    <m/>
    <s v="Jan"/>
    <s v="COMES_027822-2501"/>
    <m/>
    <m/>
    <m/>
  </r>
  <r>
    <s v="GEX 2"/>
    <s v="7684-25"/>
    <s v="027819-2501"/>
    <s v="N"/>
    <s v="280X160"/>
    <x v="18"/>
    <d v="2025-01-30T00:00:00"/>
    <s v="AIR"/>
    <n v="0"/>
    <n v="0"/>
    <d v="2025-02-06T00:00:00"/>
    <d v="2025-02-11T00:00:00"/>
    <m/>
    <n v="5"/>
    <d v="2025-02-12T00:00:00"/>
    <d v="2025-02-15T00:00:00"/>
    <d v="2025-02-12T00:00:00"/>
    <n v="1300001122"/>
    <s v="EKSTEK"/>
    <d v="2025-02-19T00:00:00"/>
    <x v="16"/>
    <m/>
    <s v="DONE"/>
    <n v="12"/>
    <m/>
    <s v=""/>
    <m/>
    <n v="242500104"/>
    <d v="2025-03-07T08:48:48"/>
    <m/>
    <m/>
    <s v="Jan"/>
    <s v="EKSTEK_027819-2501"/>
    <m/>
    <m/>
    <m/>
  </r>
  <r>
    <s v="GEX 2"/>
    <s v="7687-25"/>
    <s v="030238-2501"/>
    <s v="N"/>
    <s v="250X160"/>
    <x v="18"/>
    <d v="2025-01-30T00:00:00"/>
    <s v="AIR"/>
    <n v="3"/>
    <n v="3"/>
    <d v="2025-02-03T00:00:00"/>
    <d v="2025-02-11T00:00:00"/>
    <s v="YES"/>
    <n v="8"/>
    <d v="2025-02-12T00:00:00"/>
    <d v="2025-02-15T00:00:00"/>
    <d v="2025-02-12T00:00:00"/>
    <n v="1300001122"/>
    <s v="COMES"/>
    <d v="2025-02-19T00:00:00"/>
    <x v="16"/>
    <s v="dsgn rcvd 31/01/2025 ask 3d 03/02/2025. 3d rcvd 4/2/25 under simulatin "/>
    <s v="DONE"/>
    <n v="12"/>
    <m/>
    <s v=""/>
    <m/>
    <n v="242500115"/>
    <d v="2025-03-07T08:39:13"/>
    <m/>
    <m/>
    <s v="Jan"/>
    <s v="COMES_030238-2501"/>
    <m/>
    <m/>
    <m/>
  </r>
  <r>
    <s v="GEX 1"/>
    <s v="7691-25"/>
    <s v="120529-3501 Backer"/>
    <s v="T"/>
    <s v="280x30"/>
    <x v="19"/>
    <d v="2025-01-31T00:00:00"/>
    <s v="LAND"/>
    <n v="0"/>
    <n v="0"/>
    <d v="2025-01-31T00:00:00"/>
    <d v="2025-01-31T00:00:00"/>
    <m/>
    <n v="0"/>
    <d v="2025-02-08T00:00:00"/>
    <d v="2025-02-08T00:00:00"/>
    <d v="2025-02-08T00:00:00"/>
    <n v="112500586"/>
    <s v="PDTMC"/>
    <d v="2025-02-08T00:00:00"/>
    <x v="0"/>
    <m/>
    <s v="DONE"/>
    <n v="0"/>
    <m/>
    <s v=""/>
    <m/>
    <n v="142501516"/>
    <d v="2025-02-19T00:00:00"/>
    <m/>
    <m/>
    <s v="Jan"/>
    <s v="PDTMC_120529-3501 Backer"/>
    <m/>
    <m/>
    <m/>
  </r>
  <r>
    <s v="GEX 1"/>
    <s v="7693-25"/>
    <s v="17402-203"/>
    <s v="B"/>
    <s v="280X160"/>
    <x v="19"/>
    <d v="2025-01-31T00:00:00"/>
    <s v="LAND"/>
    <n v="1"/>
    <n v="2"/>
    <d v="2025-02-06T00:00:00"/>
    <d v="2025-02-08T00:00:00"/>
    <m/>
    <n v="2"/>
    <d v="2025-02-15T00:00:00"/>
    <d v="2025-02-15T00:00:00"/>
    <d v="2025-02-15T00:00:00"/>
    <n v="112500706"/>
    <s v="PDTMC"/>
    <d v="2025-02-11T00:00:00"/>
    <x v="0"/>
    <s v="old pr -112500628"/>
    <s v="DONE"/>
    <n v="8"/>
    <m/>
    <s v=""/>
    <m/>
    <n v="142501835"/>
    <d v="2025-03-03T00:00:00"/>
    <m/>
    <m/>
    <s v="Jan"/>
    <s v="PDTMC_17402-203"/>
    <m/>
    <m/>
    <m/>
  </r>
  <r>
    <s v="GEX 2"/>
    <s v="7692-25"/>
    <s v="051117-3511"/>
    <s v="B"/>
    <s v="400x260"/>
    <x v="19"/>
    <d v="2025-01-31T00:00:00"/>
    <s v="AIR"/>
    <n v="2"/>
    <n v="4"/>
    <d v="2025-02-01T00:00:00"/>
    <d v="2025-02-01T00:00:00"/>
    <m/>
    <n v="0"/>
    <d v="2025-02-03T00:00:00"/>
    <d v="2025-02-03T00:00:00"/>
    <d v="2025-02-03T00:00:00"/>
    <n v="1300001110"/>
    <s v="ALMAX"/>
    <d v="2025-02-19T00:00:00"/>
    <x v="0"/>
    <m/>
    <s v="DONE"/>
    <n v="1"/>
    <m/>
    <s v=""/>
    <m/>
    <s v="M371"/>
    <d v="2025-02-20T00:00:00"/>
    <m/>
    <m/>
    <s v="Jan"/>
    <s v="ALMAX_051117-3511"/>
    <m/>
    <m/>
    <m/>
  </r>
  <r>
    <s v="GEX 2"/>
    <s v="7692-25"/>
    <s v="051117-3512"/>
    <s v="B"/>
    <s v="400x260"/>
    <x v="19"/>
    <d v="2025-01-31T00:00:00"/>
    <s v="AIR"/>
    <n v="2"/>
    <n v="4"/>
    <d v="2025-02-01T00:00:00"/>
    <d v="2025-02-01T00:00:00"/>
    <m/>
    <n v="0"/>
    <d v="2025-02-03T00:00:00"/>
    <d v="2025-02-03T00:00:00"/>
    <d v="2025-02-03T00:00:00"/>
    <n v="1300001110"/>
    <s v="ALMAX"/>
    <d v="2025-02-19T00:00:00"/>
    <x v="0"/>
    <m/>
    <s v="DONE"/>
    <n v="1"/>
    <m/>
    <s v=""/>
    <m/>
    <s v="M371"/>
    <d v="2025-02-20T00:00:00"/>
    <m/>
    <m/>
    <s v="Jan"/>
    <s v="ALMAX_051117-3512"/>
    <m/>
    <m/>
    <m/>
  </r>
  <r>
    <s v="GEX 1"/>
    <s v="7695-25"/>
    <s v="27804-201"/>
    <s v="N"/>
    <s v="250X160"/>
    <x v="20"/>
    <d v="2025-02-03T00:00:00"/>
    <s v="LAND"/>
    <n v="0"/>
    <n v="0"/>
    <d v="2025-02-07T00:00:00"/>
    <d v="2025-02-10T00:00:00"/>
    <m/>
    <n v="3"/>
    <d v="2025-02-11T00:00:00"/>
    <d v="2025-02-15T00:00:00"/>
    <d v="2025-02-11T00:00:00"/>
    <n v="112500628"/>
    <s v="PDTMC"/>
    <d v="2025-02-11T00:00:00"/>
    <x v="15"/>
    <m/>
    <s v="DONE"/>
    <n v="7"/>
    <m/>
    <s v=""/>
    <s v="Mill, powder, ANODIZING"/>
    <n v="142501808"/>
    <d v="2025-03-03T00:00:00"/>
    <m/>
    <m/>
    <s v="Feb"/>
    <s v="PDTMC_27804-201"/>
    <m/>
    <m/>
    <m/>
  </r>
  <r>
    <s v="GEX 1"/>
    <s v="7695-25"/>
    <s v="27807-401"/>
    <s v="N"/>
    <s v="280X160"/>
    <x v="20"/>
    <d v="2025-02-03T00:00:00"/>
    <s v="LAND"/>
    <n v="0"/>
    <n v="0"/>
    <d v="2025-02-06T00:00:00"/>
    <d v="2025-02-08T00:00:00"/>
    <m/>
    <n v="2"/>
    <d v="2025-02-11T00:00:00"/>
    <d v="2025-02-15T00:00:00"/>
    <d v="2025-02-11T00:00:00"/>
    <n v="112500628"/>
    <s v="PDTMC"/>
    <d v="2025-02-11T00:00:00"/>
    <x v="15"/>
    <m/>
    <s v="DONE"/>
    <n v="5"/>
    <m/>
    <s v=""/>
    <s v="Mill, powder, ANODIZING"/>
    <n v="142501808"/>
    <d v="2025-03-03T00:00:00"/>
    <m/>
    <m/>
    <s v="Feb"/>
    <s v="PDTMC_27807-401"/>
    <m/>
    <m/>
    <m/>
  </r>
  <r>
    <s v="GEX 1"/>
    <s v="7695-25"/>
    <s v="30220-201"/>
    <s v="N"/>
    <s v="280X160"/>
    <x v="20"/>
    <d v="2025-02-03T00:00:00"/>
    <s v="LAND"/>
    <n v="1"/>
    <n v="2"/>
    <d v="2025-02-06T00:00:00"/>
    <d v="2025-02-08T00:00:00"/>
    <m/>
    <n v="2"/>
    <d v="2025-02-11T00:00:00"/>
    <d v="2025-02-15T00:00:00"/>
    <d v="2025-02-11T00:00:00"/>
    <n v="112500628"/>
    <s v="PDTMC"/>
    <d v="2025-02-11T00:00:00"/>
    <x v="15"/>
    <m/>
    <s v="DONE"/>
    <n v="5"/>
    <m/>
    <s v="Gex-1"/>
    <s v="Mill, powder, ANODIZING"/>
    <n v="142501808"/>
    <d v="2025-03-03T00:00:00"/>
    <m/>
    <m/>
    <s v="Feb"/>
    <s v="PDTMC_30220-201"/>
    <m/>
    <m/>
    <m/>
  </r>
  <r>
    <s v="GEX 1"/>
    <s v="7695-25"/>
    <s v="30221-501"/>
    <s v="N"/>
    <s v="320X160"/>
    <x v="20"/>
    <d v="2025-02-03T00:00:00"/>
    <s v="LAND"/>
    <n v="1"/>
    <n v="1"/>
    <d v="2025-02-07T00:00:00"/>
    <d v="2025-02-08T00:00:00"/>
    <m/>
    <n v="1"/>
    <d v="2025-02-11T00:00:00"/>
    <d v="2025-02-15T00:00:00"/>
    <d v="2025-02-11T00:00:00"/>
    <n v="112500628"/>
    <s v="PDTMC"/>
    <d v="2025-02-11T00:00:00"/>
    <x v="15"/>
    <m/>
    <s v="DONE"/>
    <n v="5"/>
    <m/>
    <s v="Gex-1"/>
    <s v="Mill, powder, ANODIZING"/>
    <n v="142501808"/>
    <d v="2025-03-03T00:00:00"/>
    <m/>
    <m/>
    <s v="Feb"/>
    <s v="PDTMC_30221-501"/>
    <m/>
    <m/>
    <m/>
  </r>
  <r>
    <s v="GEX 1"/>
    <s v="7695-25"/>
    <s v="27805-401"/>
    <s v="N"/>
    <s v="250X160"/>
    <x v="20"/>
    <d v="2025-02-03T00:00:00"/>
    <s v="LAND"/>
    <n v="0"/>
    <n v="0"/>
    <d v="2025-02-10T00:00:00"/>
    <d v="2025-02-11T00:00:00"/>
    <m/>
    <n v="1"/>
    <d v="2025-02-12T00:00:00"/>
    <d v="2025-02-15T00:00:00"/>
    <d v="2025-02-12T00:00:00"/>
    <n v="112500644"/>
    <s v="PDTMC"/>
    <d v="2025-02-12T00:00:00"/>
    <x v="15"/>
    <s v="First design received 06.02.2025, ask rev 08.02.2025 revised design received 10.02.2025"/>
    <s v="DONE"/>
    <n v="8"/>
    <m/>
    <s v=""/>
    <s v="Mill, powder, ANODIZING"/>
    <n v="142501646"/>
    <d v="2025-02-23T00:00:00"/>
    <m/>
    <m/>
    <s v="Feb"/>
    <s v="PDTMC_27805-401"/>
    <m/>
    <m/>
    <m/>
  </r>
  <r>
    <s v="GEX 2"/>
    <s v="7694-25"/>
    <s v="027800-2501"/>
    <s v="N"/>
    <s v="250X160"/>
    <x v="20"/>
    <d v="2025-02-03T00:00:00"/>
    <s v="LAND"/>
    <n v="0"/>
    <n v="0"/>
    <d v="2025-02-06T00:00:00"/>
    <d v="2025-02-08T00:00:00"/>
    <m/>
    <n v="2"/>
    <d v="2025-02-11T00:00:00"/>
    <d v="2025-02-18T00:00:00"/>
    <d v="2025-02-11T00:00:00"/>
    <n v="1300001119"/>
    <s v="PDTMC"/>
    <d v="2025-02-19T00:00:00"/>
    <x v="10"/>
    <m/>
    <s v="DONE"/>
    <n v="5"/>
    <m/>
    <s v=""/>
    <m/>
    <n v="242500271"/>
    <d v="2025-03-21T00:00:00"/>
    <m/>
    <m/>
    <s v="Feb"/>
    <s v="PDTMC_027800-2501"/>
    <m/>
    <m/>
    <m/>
  </r>
  <r>
    <s v="GEX 2"/>
    <s v="7694-25"/>
    <s v="027801-2501"/>
    <s v="N"/>
    <s v="280X160"/>
    <x v="20"/>
    <d v="2025-02-03T00:00:00"/>
    <s v="LAND"/>
    <n v="1"/>
    <n v="2"/>
    <d v="2025-02-06T00:00:00"/>
    <d v="2025-02-10T00:00:00"/>
    <m/>
    <n v="4"/>
    <d v="2025-02-11T00:00:00"/>
    <d v="2025-02-18T00:00:00"/>
    <d v="2025-02-11T00:00:00"/>
    <n v="1300001119"/>
    <s v="PDTMC"/>
    <d v="2025-02-19T00:00:00"/>
    <x v="14"/>
    <m/>
    <s v="DONE"/>
    <n v="7"/>
    <m/>
    <s v=""/>
    <m/>
    <n v="242500271"/>
    <d v="2025-03-21T00:00:00"/>
    <m/>
    <m/>
    <s v="Feb"/>
    <s v="PDTMC_027801-2501"/>
    <m/>
    <m/>
    <m/>
  </r>
  <r>
    <s v="GEX 2"/>
    <s v="7694-25"/>
    <s v="25IC1-027801"/>
    <s v="T"/>
    <s v="300X100"/>
    <x v="20"/>
    <d v="2025-02-03T00:00:00"/>
    <s v="LAND"/>
    <n v="0"/>
    <n v="0"/>
    <d v="2025-02-06T00:00:00"/>
    <d v="2025-02-10T00:00:00"/>
    <m/>
    <n v="4"/>
    <d v="2025-02-11T00:00:00"/>
    <d v="2025-02-18T00:00:00"/>
    <d v="2025-02-11T00:00:00"/>
    <n v="1300001119"/>
    <s v="PDTMC"/>
    <d v="2025-02-19T00:00:00"/>
    <x v="0"/>
    <m/>
    <s v="DONE"/>
    <n v="7"/>
    <m/>
    <s v=""/>
    <m/>
    <n v="242500271"/>
    <d v="2025-03-21T00:00:00"/>
    <m/>
    <m/>
    <s v="Feb"/>
    <s v="PDTMC_25IC1-027801"/>
    <m/>
    <m/>
    <m/>
  </r>
  <r>
    <s v="GEX 1"/>
    <s v="7696-25"/>
    <s v="30262-401"/>
    <s v="N"/>
    <s v="250X160"/>
    <x v="21"/>
    <d v="2025-02-05T00:00:00"/>
    <s v="LAND"/>
    <n v="1"/>
    <n v="4"/>
    <d v="2025-02-07T00:00:00"/>
    <d v="2025-02-11T00:00:00"/>
    <m/>
    <n v="4"/>
    <d v="2025-02-12T00:00:00"/>
    <d v="2025-02-15T00:00:00"/>
    <d v="2025-02-12T00:00:00"/>
    <n v="112500644"/>
    <s v="PDTMC"/>
    <d v="2025-02-12T00:00:00"/>
    <x v="19"/>
    <m/>
    <s v="DONE"/>
    <n v="7"/>
    <m/>
    <s v=""/>
    <s v="Mill, powder, ANODIZING"/>
    <n v="142501647"/>
    <d v="2025-03-03T00:00:00"/>
    <m/>
    <m/>
    <s v="Feb"/>
    <s v="PDTMC_30262-401"/>
    <m/>
    <m/>
    <m/>
  </r>
  <r>
    <s v="GEX 1"/>
    <s v="7696-25"/>
    <s v="30263-501"/>
    <s v="N"/>
    <s v="280X160"/>
    <x v="21"/>
    <d v="2025-02-05T00:00:00"/>
    <s v="LAND"/>
    <n v="1"/>
    <n v="4"/>
    <d v="2025-02-07T00:00:00"/>
    <d v="2025-02-11T00:00:00"/>
    <m/>
    <n v="4"/>
    <d v="2025-02-12T00:00:00"/>
    <d v="2025-02-15T00:00:00"/>
    <d v="2025-02-12T00:00:00"/>
    <n v="112500644"/>
    <s v="PDTMC"/>
    <d v="2025-02-12T00:00:00"/>
    <x v="19"/>
    <m/>
    <s v="DONE"/>
    <n v="7"/>
    <m/>
    <s v=""/>
    <s v="Mill, powder, ANODIZING"/>
    <n v="142501647"/>
    <d v="2025-03-03T00:00:00"/>
    <m/>
    <m/>
    <s v="Feb"/>
    <s v="PDTMC_30263-501"/>
    <m/>
    <m/>
    <m/>
  </r>
  <r>
    <s v="GEX 2"/>
    <s v="7697-25"/>
    <s v="051142-3501"/>
    <s v="N"/>
    <s v="400x260"/>
    <x v="21"/>
    <d v="2025-02-05T00:00:00"/>
    <s v="LAND"/>
    <n v="4"/>
    <n v="4"/>
    <d v="2025-02-07T00:00:00"/>
    <d v="2025-02-12T00:00:00"/>
    <s v="YES"/>
    <n v="5"/>
    <d v="2025-02-14T00:00:00"/>
    <d v="2025-02-18T00:00:00"/>
    <d v="2025-02-14T00:00:00"/>
    <n v="1300001124"/>
    <s v="PDTMC"/>
    <d v="2025-02-19T00:00:00"/>
    <x v="1"/>
    <m/>
    <s v="DONE"/>
    <n v="8"/>
    <m/>
    <s v=""/>
    <m/>
    <n v="242500238"/>
    <d v="2025-03-14T09:55:35"/>
    <m/>
    <m/>
    <s v="Feb"/>
    <s v="PDTMC_051142-3501"/>
    <m/>
    <m/>
    <m/>
  </r>
  <r>
    <s v="GEX 1"/>
    <s v="7701-25"/>
    <s v="INS-30215"/>
    <s v="C"/>
    <s v="560X150"/>
    <x v="22"/>
    <d v="2025-02-07T00:00:00"/>
    <s v="c"/>
    <n v="0"/>
    <n v="0"/>
    <s v="NA"/>
    <s v="NA"/>
    <m/>
    <s v=""/>
    <s v="NA"/>
    <s v="NA"/>
    <s v="NA"/>
    <n v="112500705"/>
    <s v="PHME"/>
    <d v="2025-02-15T00:00:00"/>
    <x v="0"/>
    <s v="request email to send purchage to cancel PR 112500705-line -2"/>
    <s v="CANCELLED"/>
    <n v="0"/>
    <m/>
    <s v=""/>
    <m/>
    <n v="0"/>
    <d v="1899-12-30T00:00:00"/>
    <m/>
    <m/>
    <s v="Feb"/>
    <s v="PHME_INS-30215"/>
    <m/>
    <m/>
    <m/>
  </r>
  <r>
    <s v="GEX 1"/>
    <s v="7698-25"/>
    <s v="13212-233"/>
    <s v="B"/>
    <s v="280X160"/>
    <x v="22"/>
    <d v="2025-02-07T00:00:00"/>
    <s v="AIR"/>
    <n v="1"/>
    <n v="2"/>
    <d v="2025-02-07T00:00:00"/>
    <d v="2025-02-08T00:00:00"/>
    <m/>
    <n v="1"/>
    <d v="2025-02-11T00:00:00"/>
    <d v="2025-02-15T00:00:00"/>
    <d v="2025-02-11T00:00:00"/>
    <n v="112500628"/>
    <s v="EKSTEK"/>
    <d v="2025-02-11T00:00:00"/>
    <x v="0"/>
    <m/>
    <s v="DONE"/>
    <n v="2"/>
    <m/>
    <s v=""/>
    <m/>
    <n v="142501809"/>
    <d v="2025-02-27T00:00:00"/>
    <m/>
    <m/>
    <s v="Feb"/>
    <s v="EKSTEK_13212-233"/>
    <m/>
    <m/>
    <m/>
  </r>
  <r>
    <s v="GEX 1"/>
    <s v="7699-25"/>
    <s v="28238-605 Die Plate"/>
    <s v="T"/>
    <s v="450X75"/>
    <x v="22"/>
    <d v="2025-02-07T00:00:00"/>
    <s v="AIR"/>
    <n v="14"/>
    <n v="14"/>
    <d v="2025-02-07T00:00:00"/>
    <d v="2025-02-08T00:00:00"/>
    <m/>
    <n v="1"/>
    <d v="2025-02-11T00:00:00"/>
    <d v="2025-02-11T00:00:00"/>
    <d v="2025-02-11T00:00:00"/>
    <n v="112500628"/>
    <s v="PHOENIX "/>
    <d v="2025-02-11T00:00:00"/>
    <x v="0"/>
    <m/>
    <s v="DONE"/>
    <n v="2"/>
    <m/>
    <s v=""/>
    <m/>
    <n v="142501578"/>
    <d v="2025-03-03T00:00:00"/>
    <m/>
    <m/>
    <s v="Feb"/>
    <s v="PHOENIX _28238-605 Die Plate"/>
    <m/>
    <m/>
    <m/>
  </r>
  <r>
    <s v="GEX 1"/>
    <s v="7700-25"/>
    <s v="28364-402"/>
    <s v="B"/>
    <s v="250X160"/>
    <x v="22"/>
    <d v="2025-02-07T00:00:00"/>
    <s v="LAND"/>
    <n v="1"/>
    <n v="2"/>
    <d v="2025-02-10T00:00:00"/>
    <d v="2025-02-11T00:00:00"/>
    <m/>
    <n v="1"/>
    <d v="2025-02-12T00:00:00"/>
    <d v="2025-02-15T00:00:00"/>
    <d v="2025-02-12T00:00:00"/>
    <n v="112500644"/>
    <s v="PDTMC"/>
    <d v="2025-02-12T00:00:00"/>
    <x v="0"/>
    <m/>
    <s v="DONE"/>
    <n v="5"/>
    <m/>
    <s v=""/>
    <m/>
    <n v="142501648"/>
    <d v="2025-02-25T00:00:00"/>
    <m/>
    <m/>
    <s v="Feb"/>
    <s v="PDTMC_28364-402"/>
    <m/>
    <m/>
    <m/>
  </r>
  <r>
    <s v="GEX 1"/>
    <s v="7701-25"/>
    <s v="30215-601"/>
    <s v="N"/>
    <s v="450X250"/>
    <x v="22"/>
    <d v="2025-02-07T00:00:00"/>
    <s v="LAND"/>
    <n v="4"/>
    <n v="4"/>
    <d v="2025-02-13T00:00:00"/>
    <d v="2025-02-14T00:00:00"/>
    <s v="YES"/>
    <n v="1"/>
    <d v="2025-02-15T00:00:00"/>
    <d v="2025-02-15T00:00:00"/>
    <d v="2025-02-15T00:00:00"/>
    <n v="112500705"/>
    <s v="PHME"/>
    <d v="2025-02-15T00:00:00"/>
    <x v="11"/>
    <m/>
    <s v="DONE"/>
    <n v="8"/>
    <m/>
    <s v=""/>
    <s v="MILL"/>
    <n v="142501787"/>
    <d v="2025-02-26T00:00:00"/>
    <m/>
    <m/>
    <s v="Feb"/>
    <s v="PHME_30215-601"/>
    <m/>
    <m/>
    <m/>
  </r>
  <r>
    <s v="GEX 1"/>
    <s v="7707-25"/>
    <s v="27602-502"/>
    <s v="B"/>
    <s v="280X160"/>
    <x v="23"/>
    <d v="2025-02-10T00:00:00"/>
    <s v="LAND"/>
    <n v="0"/>
    <n v="0"/>
    <d v="2025-02-10T00:00:00"/>
    <d v="2025-02-10T00:00:00"/>
    <m/>
    <n v="0"/>
    <d v="2025-02-12T00:00:00"/>
    <d v="2025-02-15T00:00:00"/>
    <d v="2025-02-12T00:00:00"/>
    <n v="112500644"/>
    <s v="PDTMC"/>
    <d v="2025-02-12T00:00:00"/>
    <x v="0"/>
    <m/>
    <s v="DONE"/>
    <n v="0"/>
    <m/>
    <s v="Gex-1"/>
    <m/>
    <n v="142501649"/>
    <d v="2025-02-26T00:00:00"/>
    <m/>
    <m/>
    <s v="Feb"/>
    <s v="PDTMC_27602-502"/>
    <m/>
    <m/>
    <m/>
  </r>
  <r>
    <s v="GEX 1"/>
    <s v="7705-25"/>
    <s v="28836-512"/>
    <s v="B"/>
    <s v="440X250"/>
    <x v="23"/>
    <d v="2025-02-10T00:00:00"/>
    <s v="AIR"/>
    <n v="2"/>
    <n v="8"/>
    <d v="2025-02-11T00:00:00"/>
    <d v="2025-02-12T00:00:00"/>
    <m/>
    <n v="1"/>
    <d v="2025-02-14T00:00:00"/>
    <d v="2025-02-15T00:00:00"/>
    <d v="2025-02-14T00:00:00"/>
    <n v="112500690"/>
    <s v="PHOENIX "/>
    <d v="2025-02-14T00:00:00"/>
    <x v="0"/>
    <m/>
    <s v="DONE"/>
    <n v="2"/>
    <m/>
    <s v=""/>
    <m/>
    <n v="142501836"/>
    <d v="2025-03-03T00:00:00"/>
    <m/>
    <m/>
    <s v="Feb"/>
    <s v="PHOENIX _28836-512"/>
    <m/>
    <m/>
    <m/>
  </r>
  <r>
    <s v="GEX 1"/>
    <s v="7705-25"/>
    <s v="29903-602"/>
    <s v="B"/>
    <s v="450X250"/>
    <x v="23"/>
    <d v="2025-02-10T00:00:00"/>
    <s v="AIR"/>
    <n v="1"/>
    <n v="1"/>
    <d v="2025-02-11T00:00:00"/>
    <d v="2025-02-12T00:00:00"/>
    <m/>
    <n v="1"/>
    <d v="2025-02-14T00:00:00"/>
    <d v="2025-02-15T00:00:00"/>
    <d v="2025-02-14T00:00:00"/>
    <n v="112500690"/>
    <s v="PHOENIX "/>
    <d v="2025-02-14T00:00:00"/>
    <x v="0"/>
    <m/>
    <s v="DONE"/>
    <n v="2"/>
    <m/>
    <s v=""/>
    <m/>
    <n v="142501836"/>
    <d v="2025-03-03T00:00:00"/>
    <m/>
    <m/>
    <s v="Feb"/>
    <s v="PHOENIX _29903-602"/>
    <m/>
    <m/>
    <m/>
  </r>
  <r>
    <s v="GEX 1"/>
    <s v="7706-25"/>
    <s v="29777-602"/>
    <s v="B"/>
    <s v="700X500"/>
    <x v="23"/>
    <d v="2025-02-10T00:00:00"/>
    <s v="AIR"/>
    <n v="2"/>
    <n v="2"/>
    <d v="2025-02-10T00:00:00"/>
    <d v="2025-02-12T00:00:00"/>
    <m/>
    <n v="2"/>
    <d v="2025-02-14T00:00:00"/>
    <d v="2025-02-15T00:00:00"/>
    <d v="2025-02-14T00:00:00"/>
    <n v="112500690"/>
    <s v="ALMAX"/>
    <d v="2025-02-14T00:00:00"/>
    <x v="0"/>
    <m/>
    <s v="DONE"/>
    <n v="2"/>
    <m/>
    <s v=""/>
    <m/>
    <n v="142501858"/>
    <d v="2025-03-05T00:00:00"/>
    <m/>
    <m/>
    <s v="Feb"/>
    <s v="ALMAX_29777-602"/>
    <m/>
    <m/>
    <m/>
  </r>
  <r>
    <s v="GEX 1"/>
    <s v="7702-25"/>
    <s v="29504-503"/>
    <s v="B"/>
    <s v="280X160"/>
    <x v="23"/>
    <d v="2025-02-10T00:00:00"/>
    <s v="LAND"/>
    <n v="1"/>
    <n v="2"/>
    <d v="2025-02-12T00:00:00"/>
    <d v="2025-02-14T00:00:00"/>
    <m/>
    <n v="2"/>
    <d v="2025-02-15T00:00:00"/>
    <d v="2025-02-15T00:00:00"/>
    <d v="2025-02-15T00:00:00"/>
    <n v="112500706"/>
    <s v="PDTMC"/>
    <d v="2025-02-15T00:00:00"/>
    <x v="0"/>
    <m/>
    <s v="DONE"/>
    <n v="4"/>
    <m/>
    <s v="Gex-1"/>
    <m/>
    <n v="142501826"/>
    <d v="2025-03-03T00:00:00"/>
    <m/>
    <m/>
    <s v="Feb"/>
    <s v="PDTMC_29504-503"/>
    <m/>
    <m/>
    <m/>
  </r>
  <r>
    <s v="GEX 1"/>
    <s v="7703-25"/>
    <s v="14375-402"/>
    <s v="B"/>
    <s v="280X160"/>
    <x v="23"/>
    <d v="2025-02-10T00:00:00"/>
    <s v="AIR"/>
    <n v="2"/>
    <n v="2"/>
    <d v="2025-02-13T00:00:00"/>
    <d v="2025-02-14T00:00:00"/>
    <m/>
    <n v="1"/>
    <d v="2025-02-15T00:00:00"/>
    <d v="2025-02-15T00:00:00"/>
    <d v="2025-02-15T00:00:00"/>
    <n v="112500706"/>
    <s v="COMPES"/>
    <d v="2025-02-15T00:00:00"/>
    <x v="0"/>
    <m/>
    <s v="DONE"/>
    <n v="4"/>
    <m/>
    <s v=""/>
    <m/>
    <n v="142501828"/>
    <d v="2025-03-03T00:00:00"/>
    <m/>
    <m/>
    <s v="Feb"/>
    <s v="COMPES_14375-402"/>
    <m/>
    <m/>
    <m/>
  </r>
  <r>
    <s v="GEX 1"/>
    <s v="7703-25"/>
    <s v="26200-607"/>
    <s v="B"/>
    <s v="450X250"/>
    <x v="23"/>
    <d v="2025-02-10T00:00:00"/>
    <s v="AIR"/>
    <n v="0"/>
    <n v="0"/>
    <d v="2025-02-13T00:00:00"/>
    <d v="2025-02-14T00:00:00"/>
    <m/>
    <n v="1"/>
    <d v="2025-02-15T00:00:00"/>
    <d v="2025-02-15T00:00:00"/>
    <d v="2025-02-15T00:00:00"/>
    <n v="112500706"/>
    <s v="COMPES"/>
    <d v="2025-02-15T00:00:00"/>
    <x v="0"/>
    <m/>
    <s v="DONE"/>
    <n v="4"/>
    <m/>
    <s v="Gex-1"/>
    <m/>
    <n v="142501828"/>
    <d v="2025-03-03T00:00:00"/>
    <m/>
    <m/>
    <s v="Feb"/>
    <s v="COMPES_26200-607"/>
    <m/>
    <m/>
    <m/>
  </r>
  <r>
    <s v="GEX 1"/>
    <s v="7704-25"/>
    <s v="04004-501"/>
    <s v="B"/>
    <s v="250X160"/>
    <x v="23"/>
    <d v="2025-02-10T00:00:00"/>
    <s v="AIR"/>
    <n v="0"/>
    <n v="0"/>
    <d v="2025-02-12T00:00:00"/>
    <d v="2025-02-14T00:00:00"/>
    <m/>
    <n v="2"/>
    <d v="2025-02-15T00:00:00"/>
    <d v="2025-02-15T00:00:00"/>
    <d v="2025-02-15T00:00:00"/>
    <n v="112500706"/>
    <s v="JIANGSU"/>
    <d v="2025-02-15T00:00:00"/>
    <x v="0"/>
    <m/>
    <s v="DONE"/>
    <n v="4"/>
    <m/>
    <s v=""/>
    <m/>
    <n v="142501903"/>
    <d v="2025-04-14T00:00:00"/>
    <m/>
    <m/>
    <s v="Feb"/>
    <s v="JIANGSU_04004-501"/>
    <m/>
    <m/>
    <m/>
  </r>
  <r>
    <s v="GEX 1"/>
    <s v="7704-25"/>
    <s v="27759-402"/>
    <s v="B"/>
    <s v="280X160"/>
    <x v="23"/>
    <d v="2025-02-10T00:00:00"/>
    <s v="AIR"/>
    <n v="0"/>
    <n v="0"/>
    <d v="2025-02-12T00:00:00"/>
    <d v="2025-02-14T00:00:00"/>
    <m/>
    <n v="2"/>
    <d v="2025-02-15T00:00:00"/>
    <d v="2025-02-15T00:00:00"/>
    <d v="2025-02-15T00:00:00"/>
    <n v="112500706"/>
    <s v="JIANGSU"/>
    <d v="2025-02-15T00:00:00"/>
    <x v="0"/>
    <m/>
    <s v="DONE"/>
    <n v="4"/>
    <m/>
    <s v=""/>
    <m/>
    <n v="142501903"/>
    <d v="2025-04-14T00:00:00"/>
    <m/>
    <m/>
    <s v="Feb"/>
    <s v="JIANGSU_27759-402"/>
    <m/>
    <m/>
    <m/>
  </r>
  <r>
    <s v="GEX 1"/>
    <s v="7707-25"/>
    <s v="07122-508"/>
    <s v="B"/>
    <s v="280X160"/>
    <x v="23"/>
    <d v="2025-02-10T00:00:00"/>
    <s v="LAND"/>
    <n v="0"/>
    <n v="0"/>
    <d v="2025-02-12T00:00:00"/>
    <d v="2025-02-14T00:00:00"/>
    <m/>
    <n v="2"/>
    <d v="2025-02-15T00:00:00"/>
    <d v="2025-02-15T00:00:00"/>
    <d v="2025-02-15T00:00:00"/>
    <n v="112500706"/>
    <s v="PDTMC"/>
    <d v="2025-02-15T00:00:00"/>
    <x v="0"/>
    <m/>
    <s v="DONE"/>
    <n v="4"/>
    <m/>
    <s v=""/>
    <m/>
    <n v="142501834"/>
    <d v="2025-02-27T00:00:00"/>
    <m/>
    <m/>
    <s v="Feb"/>
    <s v="PDTMC_07122-508"/>
    <m/>
    <m/>
    <m/>
  </r>
  <r>
    <s v="GEX 1"/>
    <s v="7702-25"/>
    <s v="29826-206"/>
    <s v="B"/>
    <s v="355X200"/>
    <x v="23"/>
    <d v="2025-02-10T00:00:00"/>
    <s v="LAND"/>
    <n v="4"/>
    <n v="4"/>
    <d v="2025-02-12T00:00:00"/>
    <d v="2025-02-18T00:00:00"/>
    <m/>
    <n v="6"/>
    <d v="2025-02-19T00:00:00"/>
    <d v="2025-02-21T00:00:00"/>
    <d v="2025-02-19T00:00:00"/>
    <n v="112500770"/>
    <s v="PDTMC"/>
    <d v="2025-02-19T00:00:00"/>
    <x v="0"/>
    <s v="ask rev 14/02/2025. rvs rcved 18/02/2025 "/>
    <s v="DONE"/>
    <n v="8"/>
    <m/>
    <s v=""/>
    <m/>
    <n v="142501908"/>
    <d v="2025-03-03T00:00:00"/>
    <m/>
    <m/>
    <s v="Feb"/>
    <s v="PDTMC_29826-206"/>
    <m/>
    <m/>
    <m/>
  </r>
  <r>
    <s v="GEX 1"/>
    <s v="7702-25"/>
    <s v="12265-502"/>
    <s v="B"/>
    <s v="280X160"/>
    <x v="23"/>
    <d v="2025-02-10T00:00:00"/>
    <s v="LAND"/>
    <n v="1"/>
    <n v="4"/>
    <d v="2025-02-12T00:00:00"/>
    <d v="2025-02-18T00:00:00"/>
    <m/>
    <n v="6"/>
    <d v="2025-02-19T00:00:00"/>
    <d v="2025-02-21T00:00:00"/>
    <d v="2025-02-19T00:00:00"/>
    <n v="112500770"/>
    <s v="PDTMC"/>
    <d v="2025-02-19T00:00:00"/>
    <x v="0"/>
    <m/>
    <s v="DONE"/>
    <n v="8"/>
    <m/>
    <s v=""/>
    <m/>
    <n v="142501908"/>
    <d v="2025-03-03T00:00:00"/>
    <m/>
    <m/>
    <s v="Feb"/>
    <s v="PDTMC_12265-502"/>
    <m/>
    <m/>
    <m/>
  </r>
  <r>
    <s v="GEX 1"/>
    <s v="7702-25"/>
    <s v="29223-403"/>
    <s v="B"/>
    <s v="250X160"/>
    <x v="23"/>
    <d v="2025-02-10T00:00:00"/>
    <s v="LAND"/>
    <n v="1"/>
    <n v="1"/>
    <d v="2025-02-12T00:00:00"/>
    <d v="2025-02-18T00:00:00"/>
    <m/>
    <n v="6"/>
    <d v="2025-02-19T00:00:00"/>
    <d v="2025-02-21T00:00:00"/>
    <d v="2025-02-19T00:00:00"/>
    <n v="112500770"/>
    <s v="PDTMC"/>
    <d v="2025-02-19T00:00:00"/>
    <x v="0"/>
    <m/>
    <s v="DONE"/>
    <n v="8"/>
    <m/>
    <s v=""/>
    <m/>
    <n v="142501908"/>
    <d v="2025-03-03T00:00:00"/>
    <m/>
    <m/>
    <s v="Feb"/>
    <s v="PDTMC_29223-403"/>
    <m/>
    <m/>
    <m/>
  </r>
  <r>
    <s v="GEX 1"/>
    <s v="7707-25"/>
    <s v="14806-206"/>
    <s v="B"/>
    <s v="355X200"/>
    <x v="23"/>
    <d v="2025-02-10T00:00:00"/>
    <s v="LAND"/>
    <n v="1"/>
    <n v="1"/>
    <d v="2025-02-13T00:00:00"/>
    <d v="2025-02-18T00:00:00"/>
    <m/>
    <n v="5"/>
    <d v="2025-02-19T00:00:00"/>
    <d v="2025-02-21T00:00:00"/>
    <d v="2025-02-19T00:00:00"/>
    <n v="112500770"/>
    <s v="PDTMC"/>
    <d v="2025-02-19T00:00:00"/>
    <x v="0"/>
    <m/>
    <s v="DONE"/>
    <n v="8"/>
    <m/>
    <s v=""/>
    <m/>
    <n v="142501907"/>
    <d v="2025-03-03T00:00:00"/>
    <m/>
    <m/>
    <s v="Feb"/>
    <s v="PDTMC_14806-206"/>
    <m/>
    <m/>
    <m/>
  </r>
  <r>
    <s v="GEX 1"/>
    <s v="7707-25"/>
    <s v="29067-202"/>
    <s v="B"/>
    <s v="320X160"/>
    <x v="23"/>
    <d v="2025-02-10T00:00:00"/>
    <s v="LAND"/>
    <n v="1"/>
    <n v="2"/>
    <d v="2025-02-14T00:00:00"/>
    <d v="2025-02-21T00:00:00"/>
    <m/>
    <n v="7"/>
    <d v="2025-02-22T00:00:00"/>
    <d v="2025-02-22T00:00:00"/>
    <d v="2025-02-22T00:00:00"/>
    <n v="112500808"/>
    <s v="PDTMC"/>
    <d v="2025-02-22T00:00:00"/>
    <x v="0"/>
    <m/>
    <s v="DONE"/>
    <n v="11"/>
    <m/>
    <s v=""/>
    <m/>
    <n v="142501975"/>
    <d v="2025-03-05T00:00:00"/>
    <m/>
    <m/>
    <s v="Feb"/>
    <s v="PDTMC_29067-202"/>
    <m/>
    <m/>
    <m/>
  </r>
  <r>
    <s v="GEX 1"/>
    <s v="7707-25"/>
    <s v="29223-202"/>
    <s v="B"/>
    <s v="320X160"/>
    <x v="23"/>
    <d v="2025-02-10T00:00:00"/>
    <s v="LAND"/>
    <n v="1"/>
    <n v="2"/>
    <d v="2025-02-12T00:00:00"/>
    <d v="2025-02-21T00:00:00"/>
    <m/>
    <n v="9"/>
    <d v="2025-02-22T00:00:00"/>
    <d v="2025-02-22T00:00:00"/>
    <d v="2025-02-22T00:00:00"/>
    <n v="112500808"/>
    <s v="PDTMC"/>
    <d v="2025-02-22T00:00:00"/>
    <x v="0"/>
    <m/>
    <s v="DONE"/>
    <n v="11"/>
    <m/>
    <s v=""/>
    <m/>
    <n v="142501975"/>
    <d v="2025-03-05T00:00:00"/>
    <m/>
    <m/>
    <s v="Feb"/>
    <s v="PDTMC_29223-202"/>
    <m/>
    <m/>
    <m/>
  </r>
  <r>
    <s v="GEX 1"/>
    <s v="7703-25"/>
    <s v="14806-207"/>
    <s v="B"/>
    <s v="475x280"/>
    <x v="23"/>
    <d v="2025-02-10T00:00:00"/>
    <s v="AIR"/>
    <n v="1"/>
    <n v="1"/>
    <d v="2025-02-19T00:00:00"/>
    <d v="2025-02-25T00:00:00"/>
    <m/>
    <n v="6"/>
    <d v="2025-02-26T00:00:00"/>
    <d v="2025-02-22T00:00:00"/>
    <d v="2025-02-26T00:00:00"/>
    <n v="112500871"/>
    <s v="COMPES"/>
    <d v="2025-02-26T00:00:00"/>
    <x v="0"/>
    <s v="ask die size reduction to 355X200 (16124 reference)"/>
    <s v="DONE"/>
    <n v="15"/>
    <m/>
    <s v=""/>
    <m/>
    <n v="142502169"/>
    <d v="2025-03-14T10:10:01"/>
    <m/>
    <m/>
    <s v="Feb"/>
    <s v="COMPES_14806-207"/>
    <m/>
    <m/>
    <m/>
  </r>
  <r>
    <s v="GEX 2"/>
    <s v="7708-25"/>
    <s v="014716-3509"/>
    <s v="B"/>
    <s v="355X200"/>
    <x v="24"/>
    <d v="2025-02-11T00:00:00"/>
    <s v="LAND"/>
    <n v="1"/>
    <n v="1"/>
    <d v="2025-02-11T00:00:00"/>
    <d v="2025-02-11T00:00:00"/>
    <m/>
    <n v="0"/>
    <d v="2025-02-12T00:00:00"/>
    <d v="2025-02-18T00:00:00"/>
    <d v="2025-02-12T00:00:00"/>
    <n v="1300001122"/>
    <s v="PHME"/>
    <d v="2025-02-19T00:00:00"/>
    <x v="0"/>
    <m/>
    <s v="DONE"/>
    <n v="0"/>
    <m/>
    <s v=""/>
    <m/>
    <n v="242500038"/>
    <d v="2025-02-27T00:00:00"/>
    <m/>
    <m/>
    <s v="Feb"/>
    <s v="PHME_014716-3509"/>
    <m/>
    <m/>
    <m/>
  </r>
  <r>
    <s v="GEX 2"/>
    <s v="7708-25"/>
    <s v="014716-3510"/>
    <s v="B"/>
    <s v="355X200"/>
    <x v="24"/>
    <d v="2025-02-11T00:00:00"/>
    <s v="LAND"/>
    <n v="1"/>
    <n v="1"/>
    <d v="2025-02-11T00:00:00"/>
    <d v="2025-02-11T00:00:00"/>
    <m/>
    <n v="0"/>
    <d v="2025-02-12T00:00:00"/>
    <d v="2025-02-18T00:00:00"/>
    <d v="2025-02-12T00:00:00"/>
    <n v="1300001122"/>
    <s v="PHME"/>
    <d v="2025-02-19T00:00:00"/>
    <x v="0"/>
    <m/>
    <s v="DONE"/>
    <n v="0"/>
    <m/>
    <s v=""/>
    <m/>
    <n v="242500038"/>
    <d v="2025-02-27T00:00:00"/>
    <m/>
    <m/>
    <s v="Feb"/>
    <s v="PHME_014716-3510"/>
    <m/>
    <m/>
    <m/>
  </r>
  <r>
    <s v="GEX 1"/>
    <s v="7709-25"/>
    <s v="30266-601"/>
    <s v="N"/>
    <s v="550x250"/>
    <x v="25"/>
    <d v="2025-02-12T00:00:00"/>
    <s v="AIR"/>
    <n v="1"/>
    <n v="1"/>
    <d v="2025-02-17T00:00:00"/>
    <d v="2025-02-18T00:00:00"/>
    <m/>
    <n v="1"/>
    <d v="2025-02-19T00:00:00"/>
    <d v="2025-02-21T00:00:00"/>
    <d v="2025-02-19T00:00:00"/>
    <n v="112500770"/>
    <s v="COMPES"/>
    <d v="2025-02-19T00:00:00"/>
    <x v="20"/>
    <m/>
    <s v="DONE"/>
    <n v="6"/>
    <m/>
    <s v=""/>
    <s v="MILL"/>
    <n v="142501915"/>
    <d v="2025-03-03T00:00:00"/>
    <m/>
    <m/>
    <s v="Feb"/>
    <s v="COMPES_30266-601"/>
    <m/>
    <m/>
    <m/>
  </r>
  <r>
    <s v="GEX 1"/>
    <s v="7710-25"/>
    <s v="30264-601"/>
    <s v="N"/>
    <s v="450X250"/>
    <x v="25"/>
    <d v="2025-02-12T00:00:00"/>
    <s v="LAND"/>
    <n v="1"/>
    <n v="1"/>
    <d v="2025-02-14T00:00:00"/>
    <d v="2025-02-18T00:00:00"/>
    <m/>
    <n v="4"/>
    <d v="2025-02-19T00:00:00"/>
    <d v="2025-02-21T00:00:00"/>
    <d v="2025-02-19T00:00:00"/>
    <n v="112500770"/>
    <s v="PDTMC"/>
    <d v="2025-02-19T00:00:00"/>
    <x v="20"/>
    <m/>
    <s v="DONE"/>
    <n v="6"/>
    <m/>
    <s v=""/>
    <s v="MILL"/>
    <n v="142501918"/>
    <d v="2025-03-03T00:00:00"/>
    <m/>
    <m/>
    <s v="Feb"/>
    <s v="PDTMC_30264-601"/>
    <m/>
    <m/>
    <m/>
  </r>
  <r>
    <s v="GEX 1"/>
    <s v="7709-25"/>
    <s v="30265-601"/>
    <s v="N"/>
    <s v="550x250"/>
    <x v="25"/>
    <d v="2025-02-12T00:00:00"/>
    <s v="AIR"/>
    <n v="1"/>
    <n v="1"/>
    <d v="2025-02-19T00:00:00"/>
    <d v="2025-02-19T00:00:00"/>
    <m/>
    <n v="0"/>
    <d v="2025-02-20T00:00:00"/>
    <d v="2025-02-21T00:00:00"/>
    <d v="2025-02-20T00:00:00"/>
    <n v="112500783"/>
    <s v="COMPES"/>
    <d v="2025-02-20T00:00:00"/>
    <x v="20"/>
    <s v="AWAITING FOR DESIGN"/>
    <s v="DONE"/>
    <n v="7"/>
    <m/>
    <s v=""/>
    <s v="MILL"/>
    <n v="142501970"/>
    <d v="2025-03-05T00:00:00"/>
    <m/>
    <m/>
    <s v="Feb"/>
    <s v="COMPES_30265-601"/>
    <m/>
    <m/>
    <m/>
  </r>
  <r>
    <s v="GEX 1"/>
    <s v="7710-25"/>
    <s v="30267-601"/>
    <s v="N"/>
    <s v="450X250"/>
    <x v="25"/>
    <d v="2025-02-12T00:00:00"/>
    <s v="LAND"/>
    <n v="3"/>
    <n v="3"/>
    <d v="2025-02-14T00:00:00"/>
    <d v="2025-02-20T00:00:00"/>
    <m/>
    <n v="6"/>
    <d v="2025-02-20T00:00:00"/>
    <d v="2025-02-21T00:00:00"/>
    <d v="2025-02-20T00:00:00"/>
    <n v="112500783"/>
    <s v="PDTMC"/>
    <d v="2025-02-20T00:00:00"/>
    <x v="20"/>
    <s v="ask for revision 18/02/2025"/>
    <s v="DONE"/>
    <n v="8"/>
    <m/>
    <s v=""/>
    <s v="MILL"/>
    <n v="142501974"/>
    <d v="2025-03-04T00:00:00"/>
    <m/>
    <m/>
    <s v="Feb"/>
    <s v="PDTMC_30267-601"/>
    <m/>
    <m/>
    <m/>
  </r>
  <r>
    <s v="GEX 1"/>
    <s v="7709-25"/>
    <s v="30268-601"/>
    <s v="N"/>
    <s v="550x250"/>
    <x v="25"/>
    <d v="2025-02-12T00:00:00"/>
    <s v="AIR"/>
    <n v="3"/>
    <n v="3"/>
    <d v="2025-02-15T00:00:00"/>
    <d v="2025-02-22T00:00:00"/>
    <m/>
    <n v="7"/>
    <d v="2025-02-24T00:00:00"/>
    <d v="2025-02-21T00:00:00"/>
    <d v="2025-02-24T00:00:00"/>
    <n v="112500813"/>
    <s v="COMPES"/>
    <d v="2025-02-24T00:00:00"/>
    <x v="20"/>
    <s v="ask for revision 18/02/2025. rvs rcvd 19/02/2025"/>
    <s v="DONE"/>
    <n v="10"/>
    <m/>
    <s v=""/>
    <s v="MILL"/>
    <n v="142501978"/>
    <d v="2025-03-24T07:17:43"/>
    <m/>
    <m/>
    <s v="Feb"/>
    <s v="COMPES_30268-601"/>
    <m/>
    <m/>
    <m/>
  </r>
  <r>
    <s v="GEX 1"/>
    <s v="7712-25"/>
    <s v="30269-601"/>
    <s v="N"/>
    <s v="550x250"/>
    <x v="25"/>
    <d v="2025-02-12T00:00:00"/>
    <s v="AIR"/>
    <n v="3"/>
    <n v="3"/>
    <d v="2025-02-14T00:00:00"/>
    <d v="2025-02-22T00:00:00"/>
    <m/>
    <n v="8"/>
    <d v="2025-02-24T00:00:00"/>
    <d v="2025-02-21T00:00:00"/>
    <d v="2025-02-24T00:00:00"/>
    <n v="112500813"/>
    <s v="COMPES"/>
    <d v="2025-02-24T00:00:00"/>
    <x v="20"/>
    <s v="ask for revision 18/02/2025"/>
    <s v="DONE"/>
    <n v="10"/>
    <m/>
    <s v=""/>
    <s v="MILL"/>
    <n v="142501995"/>
    <d v="2025-03-04T00:00:00"/>
    <m/>
    <m/>
    <s v="Feb"/>
    <s v="COMPES_30269-601"/>
    <m/>
    <m/>
    <m/>
  </r>
  <r>
    <s v="GEX 2"/>
    <s v="7711-25"/>
    <s v="051119-2503"/>
    <s v="B"/>
    <s v="280X165"/>
    <x v="25"/>
    <d v="2025-02-12T00:00:00"/>
    <s v="LAND"/>
    <n v="2"/>
    <n v="2"/>
    <d v="2025-02-13T00:00:00"/>
    <d v="2025-02-14T00:00:00"/>
    <m/>
    <n v="1"/>
    <d v="2025-02-15T00:00:00"/>
    <d v="2025-02-18T00:00:00"/>
    <d v="2025-02-15T00:00:00"/>
    <n v="1300001125"/>
    <s v="PDTMC"/>
    <d v="2025-02-19T00:00:00"/>
    <x v="0"/>
    <m/>
    <s v="DONE"/>
    <n v="2"/>
    <m/>
    <s v=""/>
    <m/>
    <n v="242500271"/>
    <d v="2025-03-21T00:00:00"/>
    <m/>
    <m/>
    <s v="Feb"/>
    <s v="PDTMC_051119-2503"/>
    <m/>
    <m/>
    <m/>
  </r>
  <r>
    <s v="GEX 2"/>
    <s v="7711-25"/>
    <s v="014716-3511"/>
    <s v="B"/>
    <s v="355X200"/>
    <x v="25"/>
    <d v="2025-02-12T00:00:00"/>
    <s v="LAND"/>
    <n v="1"/>
    <n v="1"/>
    <d v="2025-02-13T00:00:00"/>
    <d v="2025-02-14T00:00:00"/>
    <m/>
    <n v="1"/>
    <d v="2025-02-17T00:00:00"/>
    <d v="2025-02-18T00:00:00"/>
    <d v="2025-02-17T00:00:00"/>
    <n v="1300001126"/>
    <s v="PDTMC"/>
    <d v="2025-02-19T00:00:00"/>
    <x v="0"/>
    <m/>
    <s v="DONE"/>
    <n v="2"/>
    <m/>
    <s v=""/>
    <m/>
    <n v="242500097"/>
    <d v="2025-03-05T07:38:17"/>
    <m/>
    <m/>
    <s v="Feb"/>
    <s v="PDTMC_014716-3511"/>
    <m/>
    <m/>
    <m/>
  </r>
  <r>
    <s v="GEX 2"/>
    <s v="7711-25"/>
    <s v="014719-3505"/>
    <s v="B"/>
    <s v="320X200"/>
    <x v="25"/>
    <d v="2025-02-12T00:00:00"/>
    <s v="LAND"/>
    <n v="4"/>
    <n v="4"/>
    <d v="2025-02-13T00:00:00"/>
    <d v="2025-02-14T00:00:00"/>
    <m/>
    <n v="1"/>
    <d v="2025-02-17T00:00:00"/>
    <d v="2025-02-18T00:00:00"/>
    <d v="2025-02-17T00:00:00"/>
    <n v="1300001126"/>
    <s v="PDTMC"/>
    <d v="2025-02-19T00:00:00"/>
    <x v="0"/>
    <m/>
    <s v="DONE"/>
    <n v="2"/>
    <m/>
    <s v=""/>
    <m/>
    <n v="242500097"/>
    <d v="2025-03-05T07:38:17"/>
    <m/>
    <m/>
    <s v="Feb"/>
    <s v="PDTMC_014719-3505"/>
    <m/>
    <m/>
    <m/>
  </r>
  <r>
    <s v="GEX 2"/>
    <s v="7711-25"/>
    <s v="051118-3524"/>
    <s v="B"/>
    <s v="450X260"/>
    <x v="25"/>
    <d v="2025-02-12T00:00:00"/>
    <s v="LAND"/>
    <n v="4"/>
    <n v="4"/>
    <d v="2025-02-13T00:00:00"/>
    <d v="2025-02-14T00:00:00"/>
    <m/>
    <n v="1"/>
    <d v="2025-02-17T00:00:00"/>
    <d v="2025-02-18T00:00:00"/>
    <d v="2025-02-17T00:00:00"/>
    <n v="1300001126"/>
    <s v="PDTMC"/>
    <d v="2025-02-19T00:00:00"/>
    <x v="0"/>
    <m/>
    <s v="DONE"/>
    <n v="2"/>
    <m/>
    <s v=""/>
    <m/>
    <n v="242500097"/>
    <d v="2025-03-05T07:38:17"/>
    <m/>
    <m/>
    <s v="Feb"/>
    <s v="PDTMC_051118-3524"/>
    <m/>
    <m/>
    <m/>
  </r>
  <r>
    <s v="GEX 1"/>
    <s v="7714-25"/>
    <s v="30199-601"/>
    <s v="C"/>
    <s v="550x250"/>
    <x v="26"/>
    <d v="2025-02-13T00:00:00"/>
    <s v="AIR"/>
    <n v="6"/>
    <n v="6"/>
    <s v="NA"/>
    <s v="NA"/>
    <m/>
    <s v=""/>
    <s v="NA"/>
    <s v="NA"/>
    <s v="NA"/>
    <s v="NA"/>
    <s v="ADEX"/>
    <s v="C"/>
    <x v="5"/>
    <s v="Email received  from Rogelio 27.02.2025"/>
    <s v="CANCELLED"/>
    <n v="0"/>
    <m/>
    <s v=""/>
    <s v="Anodizing"/>
    <n v="0"/>
    <d v="1899-12-30T00:00:00"/>
    <m/>
    <m/>
    <s v="Feb"/>
    <s v="ADEX_30199-601"/>
    <m/>
    <m/>
    <m/>
  </r>
  <r>
    <s v="GEX 1"/>
    <s v="fals"/>
    <s v="Ins-30199"/>
    <s v="C"/>
    <s v="560X150"/>
    <x v="26"/>
    <s v=""/>
    <s v="AIR"/>
    <n v="0"/>
    <n v="0"/>
    <s v="NA"/>
    <s v="NA"/>
    <m/>
    <s v=""/>
    <s v="NA"/>
    <s v="NA"/>
    <s v="NA"/>
    <s v="NA"/>
    <s v="ADEX"/>
    <s v="C"/>
    <x v="0"/>
    <s v="Email received  from Rogelio 27.02.2025"/>
    <s v="CANCELLED"/>
    <n v="0"/>
    <m/>
    <s v=""/>
    <m/>
    <s v=""/>
    <s v=""/>
    <m/>
    <m/>
    <s v="Feb"/>
    <s v="ADEX_Ins-30199"/>
    <m/>
    <m/>
    <m/>
  </r>
  <r>
    <s v="GEX 1"/>
    <s v="7713-25"/>
    <s v="07122-509"/>
    <s v="B"/>
    <s v="280X160"/>
    <x v="26"/>
    <d v="2025-02-13T00:00:00"/>
    <s v="LAND"/>
    <n v="0"/>
    <n v="0"/>
    <d v="2025-02-14T00:00:00"/>
    <d v="2025-02-18T00:00:00"/>
    <m/>
    <n v="4"/>
    <d v="2025-02-19T00:00:00"/>
    <d v="2025-02-21T00:00:00"/>
    <d v="2025-02-19T00:00:00"/>
    <n v="112500770"/>
    <s v="PDTMC"/>
    <d v="2025-02-19T00:00:00"/>
    <x v="0"/>
    <m/>
    <s v="DONE"/>
    <n v="5"/>
    <m/>
    <s v=""/>
    <m/>
    <n v="142501919"/>
    <d v="2025-03-03T00:00:00"/>
    <m/>
    <m/>
    <s v="Feb"/>
    <s v="PDTMC_07122-509"/>
    <m/>
    <m/>
    <m/>
  </r>
  <r>
    <s v="GEX 2"/>
    <s v="7715-25"/>
    <s v="35IC1-027832"/>
    <s v="C"/>
    <s v="460X150"/>
    <x v="27"/>
    <d v="2025-02-15T00:00:00"/>
    <s v="AIR"/>
    <n v="0"/>
    <n v="0"/>
    <d v="2025-02-28T00:00:00"/>
    <d v="2025-03-10T00:00:00"/>
    <m/>
    <n v="10"/>
    <s v="NA"/>
    <s v="NA"/>
    <s v="NA"/>
    <s v="NA"/>
    <s v="ALMAX"/>
    <s v="NA"/>
    <x v="0"/>
    <m/>
    <s v="CANCELLED"/>
    <n v="0"/>
    <m/>
    <s v=""/>
    <m/>
    <n v="0"/>
    <d v="1899-12-30T00:00:00"/>
    <m/>
    <m/>
    <s v="Feb"/>
    <s v="ALMAX_35IC1-027832"/>
    <m/>
    <m/>
    <m/>
  </r>
  <r>
    <s v="GEX 2"/>
    <s v="7715-25"/>
    <s v="027832-3501"/>
    <s v="N"/>
    <s v="355X200"/>
    <x v="27"/>
    <d v="2025-02-15T00:00:00"/>
    <s v="AIR"/>
    <n v="0"/>
    <n v="0"/>
    <d v="2025-02-28T00:00:00"/>
    <d v="2025-03-10T00:00:00"/>
    <s v="YES"/>
    <n v="10"/>
    <d v="2025-03-08T00:00:00"/>
    <d v="2025-03-19T00:00:00"/>
    <d v="2025-03-08T00:00:00"/>
    <n v="212500125"/>
    <s v="ALMAX"/>
    <d v="2025-04-25T00:00:00"/>
    <x v="21"/>
    <s v="dsgn rcvd without 3D 28/02."/>
    <s v="DONE"/>
    <n v="23"/>
    <m/>
    <s v=""/>
    <m/>
    <n v="242500383"/>
    <d v="2025-04-20T22:47:07"/>
    <m/>
    <m/>
    <s v="Feb"/>
    <s v="ALMAX_027832-3501"/>
    <m/>
    <m/>
    <m/>
  </r>
  <r>
    <s v="GEX 2"/>
    <s v="7715-25"/>
    <s v="027831-3501"/>
    <s v="N"/>
    <s v="355X200"/>
    <x v="27"/>
    <d v="2025-02-15T00:00:00"/>
    <s v="AIR"/>
    <n v="0"/>
    <n v="0"/>
    <d v="2025-02-28T00:00:00"/>
    <d v="2025-03-06T00:00:00"/>
    <s v="YES"/>
    <n v="6"/>
    <d v="2025-03-08T00:00:00"/>
    <d v="2025-03-19T00:00:00"/>
    <d v="2025-03-08T00:00:00"/>
    <n v="212500125"/>
    <s v="ALMAX"/>
    <d v="2025-03-08T00:00:00"/>
    <x v="21"/>
    <s v="dsgn rcvd without 3D 28/02"/>
    <s v="DONE"/>
    <n v="19"/>
    <m/>
    <s v=""/>
    <m/>
    <n v="242500383"/>
    <d v="2025-04-20T22:47:07"/>
    <m/>
    <m/>
    <s v="Feb"/>
    <s v="ALMAX_027831-3501"/>
    <m/>
    <m/>
    <m/>
  </r>
  <r>
    <s v="GEX 2"/>
    <s v="7715-25"/>
    <s v="35IC1-027831"/>
    <s v="T"/>
    <s v="300X100"/>
    <x v="27"/>
    <d v="2025-02-15T00:00:00"/>
    <s v="AIR"/>
    <n v="0"/>
    <n v="0"/>
    <d v="2025-02-28T00:00:00"/>
    <d v="2025-03-06T00:00:00"/>
    <m/>
    <n v="6"/>
    <d v="2025-03-08T00:00:00"/>
    <d v="2025-03-27T00:00:00"/>
    <d v="2025-03-08T00:00:00"/>
    <n v="212500125"/>
    <s v="ALMAX"/>
    <d v="2025-03-08T00:00:00"/>
    <x v="0"/>
    <m/>
    <s v="DONE"/>
    <n v="19"/>
    <m/>
    <s v=""/>
    <m/>
    <n v="242500383"/>
    <d v="2025-04-20T22:47:07"/>
    <m/>
    <m/>
    <s v="Feb"/>
    <s v="ALMAX_35IC1-027831"/>
    <m/>
    <m/>
    <m/>
  </r>
  <r>
    <s v="GEX 2"/>
    <s v="7624-25"/>
    <s v="007208-2505"/>
    <s v="T"/>
    <s v="320X70"/>
    <x v="28"/>
    <d v="2025-01-13T00:00:00"/>
    <s v="LAND"/>
    <n v="0"/>
    <n v="0"/>
    <d v="2025-02-18T00:00:00"/>
    <d v="2025-02-18T00:00:00"/>
    <m/>
    <n v="0"/>
    <d v="2025-03-17T00:00:00"/>
    <d v="2025-02-21T00:00:00"/>
    <d v="2025-03-17T00:00:00"/>
    <n v="1300001130"/>
    <s v="PDTMC"/>
    <d v="2025-02-21T00:00:00"/>
    <x v="0"/>
    <s v="sap PR-1300001130-as discuss with Mr. Suresh L new PR created on 17.03.2025 "/>
    <s v="DONE"/>
    <n v="0"/>
    <m/>
    <s v=""/>
    <m/>
    <n v="242500219"/>
    <d v="2025-03-26T08:01:19"/>
    <m/>
    <m/>
    <s v="Feb"/>
    <s v="PDTMC_007208-2505"/>
    <m/>
    <m/>
    <m/>
  </r>
  <r>
    <s v="GEX 2"/>
    <s v="7717-25"/>
    <s v="051117-3513"/>
    <s v="B"/>
    <s v="400x260"/>
    <x v="28"/>
    <d v="2025-02-18T00:00:00"/>
    <s v="AIR"/>
    <n v="2"/>
    <n v="4"/>
    <d v="2025-02-25T00:00:00"/>
    <d v="2025-03-10T00:00:00"/>
    <s v="YES"/>
    <n v="13"/>
    <d v="2025-03-11T00:00:00"/>
    <d v="2025-03-19T00:00:00"/>
    <d v="2025-03-11T00:00:00"/>
    <n v="212500140"/>
    <s v="COMPES"/>
    <d v="2025-03-11T00:00:00"/>
    <x v="0"/>
    <m/>
    <s v="DONE"/>
    <n v="20"/>
    <m/>
    <s v=""/>
    <m/>
    <n v="242500385"/>
    <d v="2025-04-02T13:37:44"/>
    <m/>
    <m/>
    <s v="Feb"/>
    <s v="COMPES_051117-3513"/>
    <m/>
    <m/>
    <m/>
  </r>
  <r>
    <s v="GEX 2"/>
    <s v="7716-25"/>
    <s v="007208-2501"/>
    <s v="T"/>
    <s v="320X50"/>
    <x v="28"/>
    <d v="2025-02-18T00:00:00"/>
    <s v="LAND"/>
    <n v="0"/>
    <n v="0"/>
    <d v="2025-02-18T00:00:00"/>
    <d v="2025-02-18T00:00:00"/>
    <m/>
    <n v="0"/>
    <d v="2025-03-17T00:00:00"/>
    <d v="2025-02-21T00:00:00"/>
    <d v="2025-03-17T00:00:00"/>
    <n v="212500179"/>
    <s v="PDTMC"/>
    <d v="2025-02-21T00:00:00"/>
    <x v="0"/>
    <s v="sap PR-1300001130-as discuss with Mr. Suresh L new PR created on 17.03.2025 "/>
    <s v="DONE"/>
    <n v="0"/>
    <m/>
    <s v=""/>
    <m/>
    <n v="242500299"/>
    <d v="2025-03-24T07:13:36"/>
    <m/>
    <m/>
    <s v="Feb"/>
    <s v="PDTMC_007208-2501"/>
    <m/>
    <m/>
    <m/>
  </r>
  <r>
    <s v="GEX 2"/>
    <s v="7716-25"/>
    <s v="051118-3525"/>
    <s v="B"/>
    <s v="450X260"/>
    <x v="28"/>
    <d v="2025-02-18T00:00:00"/>
    <s v="LAND"/>
    <n v="4"/>
    <n v="4"/>
    <d v="2025-02-18T00:00:00"/>
    <d v="2025-02-18T00:00:00"/>
    <m/>
    <n v="0"/>
    <d v="2025-03-17T00:00:00"/>
    <d v="2025-02-18T00:00:00"/>
    <d v="2025-03-17T00:00:00"/>
    <n v="1300001130"/>
    <s v="PDTMC"/>
    <d v="2025-02-21T00:00:00"/>
    <x v="0"/>
    <s v="sap PR-1300001130-as discuss with Mr. Suresh L new PR created on 17.03.2025 "/>
    <s v="DONE"/>
    <n v="0"/>
    <m/>
    <s v=""/>
    <m/>
    <n v="242500299"/>
    <d v="2025-03-24T07:13:36"/>
    <m/>
    <m/>
    <s v="Feb"/>
    <s v="PDTMC_051118-3525"/>
    <m/>
    <m/>
    <m/>
  </r>
  <r>
    <s v="GEX 2"/>
    <s v="7716-25"/>
    <s v="051118-3526"/>
    <s v="B"/>
    <s v="450X260"/>
    <x v="28"/>
    <d v="2025-02-18T00:00:00"/>
    <s v="LAND"/>
    <n v="4"/>
    <n v="4"/>
    <d v="2025-02-18T00:00:00"/>
    <d v="2025-02-18T00:00:00"/>
    <m/>
    <n v="0"/>
    <d v="2025-03-17T00:00:00"/>
    <d v="2025-02-18T00:00:00"/>
    <d v="2025-03-17T00:00:00"/>
    <n v="1300001130"/>
    <s v="PDTMC"/>
    <d v="2025-02-21T00:00:00"/>
    <x v="0"/>
    <s v="sap PR-1300001130-as discuss with Mr. Suresh L new PR created on 17.03.2025 "/>
    <s v="DONE"/>
    <n v="0"/>
    <m/>
    <s v=""/>
    <m/>
    <n v="242500299"/>
    <d v="2025-03-24T07:13:36"/>
    <m/>
    <m/>
    <s v="Feb"/>
    <s v="PDTMC_051118-3526"/>
    <m/>
    <m/>
    <m/>
  </r>
  <r>
    <s v="GEX 1"/>
    <s v="fals"/>
    <s v="INS-30215"/>
    <s v="T"/>
    <s v="560X150"/>
    <x v="28"/>
    <d v="2025-02-19T00:00:00"/>
    <s v="LAND"/>
    <n v="0"/>
    <n v="0"/>
    <d v="2025-02-19T00:00:00"/>
    <d v="2025-02-19T00:00:00"/>
    <m/>
    <n v="0"/>
    <d v="2025-02-19T00:00:00"/>
    <d v="2025-02-20T00:00:00"/>
    <d v="2025-02-19T00:00:00"/>
    <n v="112500770"/>
    <s v="PDTMC"/>
    <d v="2025-02-19T00:00:00"/>
    <x v="0"/>
    <m/>
    <s v="DONE"/>
    <n v="1"/>
    <m/>
    <s v=""/>
    <m/>
    <n v="142501815"/>
    <d v="2025-03-03T00:00:00"/>
    <m/>
    <m/>
    <s v="Feb"/>
    <s v="PDTMC_INS-30215"/>
    <m/>
    <m/>
    <m/>
  </r>
  <r>
    <s v="GEX 1"/>
    <s v="7719-25"/>
    <s v="13794-277"/>
    <s v="B"/>
    <s v="355X200"/>
    <x v="29"/>
    <d v="2025-02-19T00:00:00"/>
    <s v="AIR"/>
    <n v="1"/>
    <n v="2"/>
    <d v="2025-02-20T00:00:00"/>
    <d v="2025-02-22T00:00:00"/>
    <m/>
    <n v="2"/>
    <d v="2025-02-24T00:00:00"/>
    <d v="2025-02-22T00:00:00"/>
    <d v="2025-02-24T00:00:00"/>
    <n v="112500813"/>
    <s v="JIANGSU"/>
    <d v="2025-02-24T00:00:00"/>
    <x v="0"/>
    <m/>
    <s v="DONE"/>
    <n v="3"/>
    <m/>
    <s v=""/>
    <m/>
    <n v="142502156"/>
    <d v="2025-04-10T08:52:35"/>
    <m/>
    <m/>
    <s v="Feb"/>
    <s v="JIANGSU_13794-277"/>
    <m/>
    <m/>
    <m/>
  </r>
  <r>
    <s v="GEX 1"/>
    <s v="7719-25"/>
    <s v="13794-278"/>
    <s v="B"/>
    <s v="355X200"/>
    <x v="29"/>
    <d v="2025-02-19T00:00:00"/>
    <s v="AIR"/>
    <n v="1"/>
    <n v="2"/>
    <d v="2025-02-20T00:00:00"/>
    <d v="2025-02-22T00:00:00"/>
    <m/>
    <n v="2"/>
    <d v="2025-02-24T00:00:00"/>
    <d v="2025-02-22T00:00:00"/>
    <d v="2025-02-24T00:00:00"/>
    <n v="112500813"/>
    <s v="JIANGSU"/>
    <d v="2025-02-24T00:00:00"/>
    <x v="0"/>
    <m/>
    <s v="DONE"/>
    <n v="3"/>
    <m/>
    <s v=""/>
    <m/>
    <n v="142502156"/>
    <d v="2025-04-10T08:52:35"/>
    <m/>
    <m/>
    <s v="Feb"/>
    <s v="JIANGSU_13794-278"/>
    <m/>
    <m/>
    <m/>
  </r>
  <r>
    <s v="GEX 1"/>
    <s v="7721-25"/>
    <s v="26766-403"/>
    <s v="B"/>
    <s v="220X130"/>
    <x v="29"/>
    <d v="2025-02-19T00:00:00"/>
    <s v="AIR"/>
    <n v="0"/>
    <n v="0"/>
    <d v="2025-02-20T00:00:00"/>
    <d v="2025-02-22T00:00:00"/>
    <m/>
    <n v="2"/>
    <d v="2025-02-24T00:00:00"/>
    <d v="2025-02-22T00:00:00"/>
    <d v="2025-02-24T00:00:00"/>
    <n v="112500813"/>
    <s v="EKSTEK"/>
    <d v="2025-02-24T00:00:00"/>
    <x v="0"/>
    <m/>
    <s v="DONE"/>
    <n v="3"/>
    <m/>
    <s v=""/>
    <m/>
    <n v="142502006"/>
    <d v="2025-03-04T00:00:00"/>
    <m/>
    <m/>
    <s v="Feb"/>
    <s v="EKSTEK_26766-403"/>
    <m/>
    <m/>
    <m/>
  </r>
  <r>
    <s v="GEX 1"/>
    <s v="7719-25"/>
    <s v="14806-208"/>
    <s v="B"/>
    <s v="355X200"/>
    <x v="29"/>
    <d v="2025-02-19T00:00:00"/>
    <s v="AIR"/>
    <n v="1"/>
    <n v="1"/>
    <d v="2025-02-20T00:00:00"/>
    <d v="2025-02-25T00:00:00"/>
    <m/>
    <n v="5"/>
    <d v="2025-02-26T00:00:00"/>
    <d v="2025-02-24T00:00:00"/>
    <d v="2025-02-26T00:00:00"/>
    <n v="112500871"/>
    <s v="JIANGSU"/>
    <d v="2025-02-26T00:00:00"/>
    <x v="0"/>
    <m/>
    <s v="DONE"/>
    <n v="6"/>
    <m/>
    <s v=""/>
    <m/>
    <n v="142502156"/>
    <d v="2025-04-10T08:52:35"/>
    <m/>
    <m/>
    <s v="Feb"/>
    <s v="JIANGSU_14806-208"/>
    <m/>
    <m/>
    <m/>
  </r>
  <r>
    <s v="GEX 1"/>
    <s v="7720-25"/>
    <s v="21310-501"/>
    <s v="B"/>
    <s v="280X160"/>
    <x v="29"/>
    <d v="2025-02-19T00:00:00"/>
    <s v="LAND"/>
    <n v="0"/>
    <n v="0"/>
    <d v="2025-02-21T00:00:00"/>
    <d v="2025-02-24T00:00:00"/>
    <m/>
    <n v="3"/>
    <d v="2025-02-26T00:00:00"/>
    <d v="2025-02-24T00:00:00"/>
    <d v="2025-02-26T00:00:00"/>
    <n v="112500871"/>
    <s v="PDTMC"/>
    <d v="2025-02-26T00:00:00"/>
    <x v="0"/>
    <m/>
    <s v="DONE"/>
    <n v="5"/>
    <m/>
    <s v=""/>
    <m/>
    <n v="142502153"/>
    <d v="2025-03-11T00:00:00"/>
    <m/>
    <m/>
    <s v="Feb"/>
    <s v="PDTMC_21310-501"/>
    <m/>
    <m/>
    <m/>
  </r>
  <r>
    <s v="GEX 1"/>
    <s v="7719-25"/>
    <s v="14716-227"/>
    <s v="B"/>
    <s v="355X200"/>
    <x v="29"/>
    <d v="2025-02-19T00:00:00"/>
    <s v="AIR"/>
    <n v="1"/>
    <n v="1"/>
    <d v="2025-02-20T00:00:00"/>
    <d v="2025-03-04T00:00:00"/>
    <m/>
    <n v="12"/>
    <d v="2025-03-05T00:00:00"/>
    <d v="2025-02-24T00:00:00"/>
    <d v="2025-03-05T00:00:00"/>
    <n v="112500939"/>
    <s v="JIANGSU"/>
    <d v="2025-03-05T00:00:00"/>
    <x v="0"/>
    <s v="dsgn rcvd 20/02/2025, ask for rvsn 22/02/2025."/>
    <s v="DONE"/>
    <n v="13"/>
    <m/>
    <s v=""/>
    <m/>
    <n v="142502516"/>
    <d v="2025-04-07T08:32:08"/>
    <m/>
    <m/>
    <s v="Feb"/>
    <s v="JIANGSU_14716-227"/>
    <m/>
    <m/>
    <m/>
  </r>
  <r>
    <s v="GEX 2"/>
    <s v="7722-25"/>
    <s v="007208-2508"/>
    <s v="B"/>
    <s v="320x160"/>
    <x v="30"/>
    <d v="2025-02-25T00:00:00"/>
    <s v="LAND"/>
    <n v="0"/>
    <n v="0"/>
    <d v="2025-02-24T00:00:00"/>
    <d v="2025-02-24T00:00:00"/>
    <m/>
    <n v="0"/>
    <d v="2025-02-25T00:00:00"/>
    <d v="2025-03-19T00:00:00"/>
    <d v="2025-02-25T00:00:00"/>
    <n v="212500045"/>
    <s v="PDTMC"/>
    <d v="2025-04-25T00:00:00"/>
    <x v="0"/>
    <m/>
    <s v="DONE"/>
    <n v="1"/>
    <m/>
    <s v=""/>
    <m/>
    <n v="242500219"/>
    <d v="2025-03-26T08:01:19"/>
    <m/>
    <m/>
    <s v="Feb"/>
    <s v="PDTMC_007208-2508"/>
    <m/>
    <m/>
    <m/>
  </r>
  <r>
    <s v="GEX 1"/>
    <s v="7723-25"/>
    <s v="27833-401"/>
    <s v="N"/>
    <s v="250X160"/>
    <x v="31"/>
    <d v="2025-02-25T00:00:00"/>
    <s v="AIR"/>
    <n v="0"/>
    <n v="0"/>
    <d v="2025-02-26T00:00:00"/>
    <d v="2025-02-26T00:00:00"/>
    <m/>
    <n v="0"/>
    <d v="2025-02-27T00:00:00"/>
    <d v="2025-02-27T00:00:00"/>
    <d v="2025-02-27T00:00:00"/>
    <n v="112500881"/>
    <s v="EKSTEK"/>
    <d v="2025-03-08T00:00:00"/>
    <x v="22"/>
    <m/>
    <s v="DONE"/>
    <n v="1"/>
    <m/>
    <s v=""/>
    <s v="MILL"/>
    <n v="142502170"/>
    <d v="2025-03-12T06:39:12"/>
    <m/>
    <m/>
    <s v="Feb"/>
    <s v="EKSTEK_27833-401"/>
    <m/>
    <m/>
    <m/>
  </r>
  <r>
    <s v="GEX 1"/>
    <s v="7729-25"/>
    <s v="26328-204"/>
    <s v="B"/>
    <s v="355X200"/>
    <x v="31"/>
    <d v="2025-02-25T00:00:00"/>
    <s v="LAND"/>
    <n v="0"/>
    <n v="0"/>
    <d v="2025-02-26T00:00:00"/>
    <d v="2025-02-26T00:00:00"/>
    <m/>
    <n v="0"/>
    <d v="2025-02-27T00:00:00"/>
    <d v="2025-02-25T00:00:00"/>
    <d v="2025-02-27T00:00:00"/>
    <n v="112500881"/>
    <s v="PHME"/>
    <d v="2025-03-08T00:00:00"/>
    <x v="0"/>
    <m/>
    <s v="DONE"/>
    <n v="1"/>
    <m/>
    <s v=""/>
    <m/>
    <n v="142502172"/>
    <d v="2025-03-14T10:12:58"/>
    <m/>
    <m/>
    <s v="Feb"/>
    <s v="PHME_26328-204"/>
    <m/>
    <m/>
    <m/>
  </r>
  <r>
    <s v="GEX 1"/>
    <s v="7725-25"/>
    <s v="28814-403"/>
    <s v="B"/>
    <s v="280X160"/>
    <x v="31"/>
    <d v="2025-02-25T00:00:00"/>
    <s v="AIR"/>
    <n v="1"/>
    <n v="1"/>
    <d v="2025-02-25T00:00:00"/>
    <d v="2025-03-01T00:00:00"/>
    <m/>
    <n v="4"/>
    <d v="2025-03-01T00:00:00"/>
    <d v="2025-02-25T00:00:00"/>
    <d v="2025-03-01T00:00:00"/>
    <n v="112500907"/>
    <s v="EKSTEK"/>
    <d v="2025-03-01T00:00:00"/>
    <x v="0"/>
    <m/>
    <s v="DONE"/>
    <n v="4"/>
    <m/>
    <s v=""/>
    <m/>
    <n v="142502367"/>
    <d v="2025-04-03T16:49:32"/>
    <m/>
    <m/>
    <s v="Feb"/>
    <s v="EKSTEK_28814-403"/>
    <m/>
    <m/>
    <m/>
  </r>
  <r>
    <s v="GEX 1"/>
    <s v="7727-25"/>
    <s v="05206-512"/>
    <s v="B"/>
    <s v="320X160"/>
    <x v="31"/>
    <d v="2025-02-25T00:00:00"/>
    <s v="AIR"/>
    <n v="1"/>
    <n v="1"/>
    <d v="2025-02-25T00:00:00"/>
    <d v="2025-03-01T00:00:00"/>
    <m/>
    <n v="4"/>
    <d v="2025-03-01T00:00:00"/>
    <d v="2025-02-25T00:00:00"/>
    <d v="2025-03-01T00:00:00"/>
    <n v="112500907"/>
    <s v="COMES"/>
    <d v="2025-03-01T00:00:00"/>
    <x v="0"/>
    <s v="dsgn rcvd 25/02/2025, ask for rvsn 26/02/2025. rvsn rcvd 28/02/2025"/>
    <s v="DONE"/>
    <n v="4"/>
    <m/>
    <s v=""/>
    <m/>
    <n v="142502335"/>
    <d v="2025-03-21T14:35:16"/>
    <m/>
    <m/>
    <s v="Feb"/>
    <s v="COMES_05206-512"/>
    <m/>
    <m/>
    <m/>
  </r>
  <r>
    <s v="GEX 1"/>
    <s v="7728-25"/>
    <s v="28874-502"/>
    <s v="B"/>
    <s v="250X160"/>
    <x v="31"/>
    <d v="2025-02-25T00:00:00"/>
    <s v="AIR"/>
    <n v="1"/>
    <n v="2"/>
    <d v="2025-02-26T00:00:00"/>
    <d v="2025-03-01T00:00:00"/>
    <m/>
    <n v="3"/>
    <d v="2025-03-01T00:00:00"/>
    <d v="2025-02-25T00:00:00"/>
    <d v="2025-03-01T00:00:00"/>
    <n v="112500907"/>
    <s v="JIANGSU"/>
    <d v="2025-03-01T00:00:00"/>
    <x v="0"/>
    <m/>
    <s v="DONE"/>
    <n v="4"/>
    <m/>
    <s v=""/>
    <m/>
    <n v="142502516"/>
    <d v="2025-04-07T08:32:08"/>
    <m/>
    <m/>
    <s v="Feb"/>
    <s v="JIANGSU_28874-502"/>
    <m/>
    <m/>
    <m/>
  </r>
  <r>
    <s v="GEX 1"/>
    <s v="7729-25"/>
    <s v="27069-204"/>
    <s v="B"/>
    <s v="320X160"/>
    <x v="31"/>
    <d v="2025-02-25T00:00:00"/>
    <s v="LAND"/>
    <n v="0"/>
    <n v="0"/>
    <d v="2025-02-26T00:00:00"/>
    <d v="2025-03-01T00:00:00"/>
    <m/>
    <n v="3"/>
    <d v="2025-03-01T00:00:00"/>
    <d v="2025-02-25T00:00:00"/>
    <d v="2025-03-01T00:00:00"/>
    <n v="112500907"/>
    <s v="PHME"/>
    <d v="2025-03-01T00:00:00"/>
    <x v="0"/>
    <m/>
    <s v="DONE"/>
    <n v="4"/>
    <m/>
    <s v=""/>
    <m/>
    <n v="142502305"/>
    <d v="2025-03-18T18:22:29"/>
    <m/>
    <m/>
    <s v="Feb"/>
    <s v="PHME_27069-204"/>
    <m/>
    <m/>
    <m/>
  </r>
  <r>
    <s v="GEX 1"/>
    <s v="7729-25"/>
    <s v="28921-502"/>
    <s v="B"/>
    <s v="250X160"/>
    <x v="31"/>
    <d v="2025-02-25T00:00:00"/>
    <s v="LAND"/>
    <n v="1"/>
    <n v="1"/>
    <d v="2025-02-26T00:00:00"/>
    <d v="2025-03-01T00:00:00"/>
    <m/>
    <n v="3"/>
    <d v="2025-03-01T00:00:00"/>
    <d v="2025-02-25T00:00:00"/>
    <d v="2025-03-01T00:00:00"/>
    <n v="112500907"/>
    <s v="PHME"/>
    <d v="2025-03-01T00:00:00"/>
    <x v="0"/>
    <m/>
    <s v="DONE"/>
    <n v="4"/>
    <m/>
    <s v=""/>
    <m/>
    <n v="142502305"/>
    <d v="2025-03-18T18:22:29"/>
    <m/>
    <m/>
    <s v="Feb"/>
    <s v="PHME_28921-502"/>
    <m/>
    <m/>
    <m/>
  </r>
  <r>
    <s v="GEX 1"/>
    <s v="7724-25"/>
    <s v="29726-202"/>
    <s v="B"/>
    <s v="320X160"/>
    <x v="31"/>
    <d v="2025-02-25T00:00:00"/>
    <s v="AIR"/>
    <n v="4"/>
    <n v="4"/>
    <d v="2025-03-01T00:00:00"/>
    <d v="2025-03-04T00:00:00"/>
    <m/>
    <n v="3"/>
    <d v="2025-03-05T00:00:00"/>
    <d v="2025-02-25T00:00:00"/>
    <d v="2025-03-05T00:00:00"/>
    <n v="112500939"/>
    <s v="COMPES"/>
    <d v="2025-03-05T00:00:00"/>
    <x v="0"/>
    <m/>
    <s v="DONE"/>
    <n v="7"/>
    <m/>
    <s v=""/>
    <m/>
    <n v="142502324"/>
    <d v="2025-04-08T00:00:00"/>
    <m/>
    <m/>
    <s v="Feb"/>
    <s v="COMPES_29726-202"/>
    <m/>
    <m/>
    <m/>
  </r>
  <r>
    <s v="GEX 1"/>
    <s v="7724-25"/>
    <s v="29208-202"/>
    <s v="B"/>
    <s v="355X200"/>
    <x v="31"/>
    <d v="2025-02-25T00:00:00"/>
    <s v="AIR"/>
    <n v="1"/>
    <n v="1"/>
    <d v="2025-03-04T00:00:00"/>
    <d v="2025-03-06T00:00:00"/>
    <m/>
    <n v="2"/>
    <d v="2025-03-08T00:00:00"/>
    <d v="2025-02-25T00:00:00"/>
    <d v="2025-03-08T00:00:00"/>
    <n v="112500974"/>
    <s v="COMPES"/>
    <d v="2025-03-08T00:00:00"/>
    <x v="0"/>
    <m/>
    <s v="DONE"/>
    <n v="9"/>
    <m/>
    <s v=""/>
    <m/>
    <n v="142502324"/>
    <d v="2025-04-08T08:35:47"/>
    <m/>
    <m/>
    <s v="Feb"/>
    <s v="COMPES_29208-202"/>
    <m/>
    <m/>
    <m/>
  </r>
  <r>
    <s v="GEX 1"/>
    <s v="7724-25"/>
    <s v="29826-207"/>
    <s v="B"/>
    <s v="355X200"/>
    <x v="31"/>
    <d v="2025-02-25T00:00:00"/>
    <s v="AIR"/>
    <n v="4"/>
    <n v="4"/>
    <d v="2025-03-03T00:00:00"/>
    <d v="2025-03-06T00:00:00"/>
    <m/>
    <n v="3"/>
    <d v="2025-03-08T00:00:00"/>
    <d v="2025-02-25T00:00:00"/>
    <d v="2025-03-08T00:00:00"/>
    <n v="112500974"/>
    <s v="COMPES"/>
    <d v="2025-03-08T00:00:00"/>
    <x v="0"/>
    <m/>
    <s v="DONE"/>
    <n v="9"/>
    <m/>
    <s v=""/>
    <m/>
    <n v="142502324"/>
    <d v="2025-04-08T00:00:00"/>
    <m/>
    <m/>
    <s v="Feb"/>
    <s v="COMPES_29826-207"/>
    <m/>
    <m/>
    <m/>
  </r>
  <r>
    <s v="GEX 1"/>
    <s v="7723-25"/>
    <s v="27834-401"/>
    <s v="N"/>
    <s v="280X160"/>
    <x v="31"/>
    <d v="2025-02-25T00:00:00"/>
    <s v="AIR"/>
    <n v="0"/>
    <n v="0"/>
    <d v="2025-02-26T00:00:00"/>
    <d v="2025-03-06T00:00:00"/>
    <m/>
    <n v="8"/>
    <d v="2025-03-08T00:00:00"/>
    <d v="2025-03-01T00:00:00"/>
    <d v="2025-03-08T00:00:00"/>
    <n v="112500975"/>
    <s v="EKSTEK"/>
    <d v="2025-03-08T00:00:00"/>
    <x v="22"/>
    <s v="design approval sent and hold for number of cavities issue and then confirm with Hod and send for 8 cavities for approval. "/>
    <s v="DONE"/>
    <n v="9"/>
    <m/>
    <s v=""/>
    <s v="MILL"/>
    <n v="142502367"/>
    <d v="2025-04-03T16:49:32"/>
    <m/>
    <m/>
    <s v="Feb"/>
    <s v="EKSTEK_27834-401"/>
    <m/>
    <m/>
    <m/>
  </r>
  <r>
    <s v="GEX 1"/>
    <s v="7726-25"/>
    <s v="51118-606"/>
    <s v="B"/>
    <s v="450X250"/>
    <x v="31"/>
    <d v="2025-02-25T00:00:00"/>
    <s v="LAND"/>
    <n v="4"/>
    <n v="4"/>
    <d v="2025-02-26T00:00:00"/>
    <d v="2025-03-11T00:00:00"/>
    <m/>
    <n v="13"/>
    <d v="2025-03-12T00:00:00"/>
    <d v="2025-02-25T00:00:00"/>
    <d v="2025-03-12T00:00:00"/>
    <n v="112501007"/>
    <s v="PDTMC"/>
    <d v="2025-03-12T00:00:00"/>
    <x v="0"/>
    <s v="design received 26-02-2025. 605 is sent back to pdtmc for modification for design enhancement for productiviy and recovery, waiting for 605 to get the feedback."/>
    <s v="DONE"/>
    <n v="14"/>
    <m/>
    <s v=""/>
    <m/>
    <n v="142502300"/>
    <d v="2025-03-24T07:15:26"/>
    <m/>
    <m/>
    <s v="Feb"/>
    <s v="PDTMC_51118-606"/>
    <m/>
    <m/>
    <m/>
  </r>
  <r>
    <s v="GEX 1"/>
    <s v="7729-25"/>
    <s v="29826-208"/>
    <s v="B"/>
    <s v="355X200"/>
    <x v="31"/>
    <d v="2025-02-25T00:00:00"/>
    <s v="LAND"/>
    <n v="4"/>
    <n v="4"/>
    <d v="2025-02-26T00:00:00"/>
    <d v="2025-03-17T00:00:00"/>
    <s v="YES"/>
    <n v="19"/>
    <d v="2025-03-19T00:00:00"/>
    <d v="2025-02-25T00:00:00"/>
    <d v="2025-03-19T00:00:00"/>
    <n v="112501088"/>
    <s v="PHME"/>
    <d v="2025-03-19T00:00:00"/>
    <x v="0"/>
    <s v="dsgn rcvd 26/02/2025, rvsn asked 27/02/2025. ask for 3d 06/03/2024"/>
    <s v="DONE"/>
    <n v="20"/>
    <m/>
    <s v=""/>
    <m/>
    <n v="142502538"/>
    <d v="2025-03-27T00:00:00"/>
    <m/>
    <m/>
    <s v="Feb"/>
    <s v="PHME_29826-208"/>
    <m/>
    <m/>
    <m/>
  </r>
  <r>
    <s v="GEX 1"/>
    <s v="7728-25"/>
    <s v="19479-514"/>
    <s v="B"/>
    <s v="280X160"/>
    <x v="31"/>
    <d v="2025-02-25T00:00:00"/>
    <s v="AIR"/>
    <n v="2"/>
    <n v="4"/>
    <d v="2025-02-26T00:00:00"/>
    <d v="2025-03-21T00:00:00"/>
    <s v="YES"/>
    <n v="23"/>
    <d v="2025-03-22T00:00:00"/>
    <d v="2025-02-25T00:00:00"/>
    <d v="2025-03-22T00:00:00"/>
    <n v="112501121"/>
    <s v="JIANGSU"/>
    <d v="2025-03-22T00:00:00"/>
    <x v="0"/>
    <s v="19479-512 is not performing, design will be updated once the design set. Ask for 3d 06-03-2025"/>
    <s v="DONE"/>
    <n v="24"/>
    <m/>
    <s v=""/>
    <m/>
    <n v="142502685"/>
    <d v="2025-04-07T08:39:16"/>
    <m/>
    <m/>
    <s v="Feb"/>
    <s v="JIANGSU_19479-514"/>
    <m/>
    <m/>
    <m/>
  </r>
  <r>
    <s v="GEX 1"/>
    <s v="7730-25"/>
    <s v="30199-601"/>
    <s v="N"/>
    <s v="550x300"/>
    <x v="32"/>
    <d v="2025-02-27T00:00:00"/>
    <s v="AIR"/>
    <n v="6"/>
    <n v="6"/>
    <d v="2025-03-12T00:00:00"/>
    <d v="2025-03-13T00:00:00"/>
    <s v="YES"/>
    <n v="1"/>
    <d v="2025-03-15T00:00:00"/>
    <d v="2025-02-21T00:00:00"/>
    <d v="2025-03-15T00:00:00"/>
    <n v="112501042"/>
    <s v="ALMAX"/>
    <d v="2025-03-15T00:00:00"/>
    <x v="5"/>
    <s v="Email received  from Rogelio 27.02.2025"/>
    <s v="DONE"/>
    <n v="14"/>
    <m/>
    <s v=""/>
    <s v="Anodizing"/>
    <n v="142502406"/>
    <d v="2025-03-24T00:00:00"/>
    <m/>
    <m/>
    <s v="Feb"/>
    <s v="ALMAX_30199-601"/>
    <m/>
    <m/>
    <m/>
  </r>
  <r>
    <s v="GEX 1"/>
    <s v="7730-25"/>
    <s v="INS-30199"/>
    <s v="T"/>
    <s v="560X150"/>
    <x v="32"/>
    <d v="2025-02-27T00:00:00"/>
    <s v="AIR"/>
    <n v="0"/>
    <n v="0"/>
    <d v="2025-03-12T00:00:00"/>
    <d v="2025-03-13T00:00:00"/>
    <m/>
    <n v="1"/>
    <d v="2025-03-15T00:00:00"/>
    <d v="2025-02-21T00:00:00"/>
    <d v="2025-03-15T00:00:00"/>
    <n v="112501042"/>
    <s v="ALMAX"/>
    <d v="2025-03-15T00:00:00"/>
    <x v="0"/>
    <s v="Email received  from Rogelio 27.02.2026"/>
    <s v="DONE"/>
    <n v="14"/>
    <m/>
    <s v=""/>
    <m/>
    <n v="142502406"/>
    <d v="2025-03-24T00:00:00"/>
    <m/>
    <m/>
    <s v="Feb"/>
    <s v="ALMAX_INS-30199"/>
    <m/>
    <m/>
    <m/>
  </r>
  <r>
    <s v="GEX 1"/>
    <s v="7732-25"/>
    <s v="13944-507"/>
    <s v="B"/>
    <s v="320x160"/>
    <x v="33"/>
    <d v="2025-02-28T00:00:00"/>
    <s v="LAND"/>
    <n v="1"/>
    <n v="3"/>
    <d v="2025-03-01T00:00:00"/>
    <d v="2025-03-04T00:00:00"/>
    <m/>
    <n v="3"/>
    <d v="2025-03-05T00:00:00"/>
    <d v="2025-03-01T00:00:00"/>
    <d v="2025-03-05T00:00:00"/>
    <n v="112500939"/>
    <s v="PHME"/>
    <d v="2025-03-05T00:00:00"/>
    <x v="0"/>
    <m/>
    <s v="DONE"/>
    <n v="4"/>
    <m/>
    <s v=""/>
    <m/>
    <n v="142502305"/>
    <d v="2025-03-18T18:22:29"/>
    <m/>
    <m/>
    <s v="Feb"/>
    <s v="PHME_13944-507"/>
    <m/>
    <m/>
    <m/>
  </r>
  <r>
    <s v="GEX 1"/>
    <s v="7732-25"/>
    <s v="14675-430"/>
    <s v="B"/>
    <s v="280x160"/>
    <x v="33"/>
    <d v="2025-02-28T00:00:00"/>
    <s v="LAND"/>
    <n v="1"/>
    <n v="2"/>
    <d v="2025-03-01T00:00:00"/>
    <d v="2025-03-04T00:00:00"/>
    <m/>
    <n v="3"/>
    <d v="2025-03-05T00:00:00"/>
    <d v="2025-03-01T00:00:00"/>
    <d v="2025-03-05T00:00:00"/>
    <n v="112500939"/>
    <s v="PHME"/>
    <d v="2025-03-05T00:00:00"/>
    <x v="0"/>
    <m/>
    <s v="DONE"/>
    <n v="4"/>
    <m/>
    <s v=""/>
    <m/>
    <n v="142502305"/>
    <d v="2025-03-18T18:22:29"/>
    <m/>
    <m/>
    <s v="Feb"/>
    <s v="PHME_14675-430"/>
    <m/>
    <m/>
    <m/>
  </r>
  <r>
    <s v="GEX 1"/>
    <s v="7732-25"/>
    <s v="14716-228"/>
    <s v="B"/>
    <s v="355x200"/>
    <x v="33"/>
    <d v="2025-02-28T00:00:00"/>
    <s v="LAND"/>
    <n v="1"/>
    <n v="1"/>
    <d v="2025-03-01T00:00:00"/>
    <d v="2025-03-04T00:00:00"/>
    <m/>
    <n v="3"/>
    <d v="2025-03-05T00:00:00"/>
    <d v="2025-03-01T00:00:00"/>
    <d v="2025-03-05T00:00:00"/>
    <n v="112500939"/>
    <s v="PHME"/>
    <d v="2025-03-05T00:00:00"/>
    <x v="0"/>
    <m/>
    <s v="DONE"/>
    <n v="4"/>
    <m/>
    <s v=""/>
    <m/>
    <n v="142502305"/>
    <d v="2025-03-18T18:22:29"/>
    <m/>
    <m/>
    <s v="Feb"/>
    <s v="PHME_14716-228"/>
    <m/>
    <m/>
    <m/>
  </r>
  <r>
    <s v="GEX 1"/>
    <s v="7732-25"/>
    <s v="14806-209"/>
    <s v="B"/>
    <s v="475X280"/>
    <x v="33"/>
    <d v="2025-02-28T00:00:00"/>
    <s v="LAND"/>
    <n v="1"/>
    <n v="1"/>
    <d v="2025-03-01T00:00:00"/>
    <d v="2025-03-04T00:00:00"/>
    <m/>
    <n v="3"/>
    <d v="2025-03-05T00:00:00"/>
    <d v="2025-03-01T00:00:00"/>
    <d v="2025-03-05T00:00:00"/>
    <n v="112500939"/>
    <s v="PHME"/>
    <d v="2025-03-05T00:00:00"/>
    <x v="0"/>
    <m/>
    <s v="DONE"/>
    <n v="4"/>
    <m/>
    <s v=""/>
    <m/>
    <n v="142502348"/>
    <d v="2025-03-24T07:14:48"/>
    <m/>
    <m/>
    <s v="Feb"/>
    <s v="PHME_14806-209"/>
    <m/>
    <m/>
    <m/>
  </r>
  <r>
    <s v="GEX 1"/>
    <s v="7732-25"/>
    <s v="14806-210"/>
    <s v="B"/>
    <s v="475X280"/>
    <x v="33"/>
    <d v="2025-02-28T00:00:00"/>
    <s v="LAND"/>
    <n v="1"/>
    <n v="1"/>
    <d v="2025-03-01T00:00:00"/>
    <d v="2025-03-04T00:00:00"/>
    <m/>
    <n v="3"/>
    <d v="2025-03-05T00:00:00"/>
    <d v="2025-03-01T00:00:00"/>
    <d v="2025-03-05T00:00:00"/>
    <n v="112500939"/>
    <s v="PHME"/>
    <d v="2025-03-05T00:00:00"/>
    <x v="0"/>
    <m/>
    <s v="DONE"/>
    <n v="4"/>
    <m/>
    <s v=""/>
    <m/>
    <n v="142502348"/>
    <d v="2025-03-24T07:14:48"/>
    <m/>
    <m/>
    <s v="Feb"/>
    <s v="PHME_14806-210"/>
    <m/>
    <m/>
    <m/>
  </r>
  <r>
    <s v="GEX 1"/>
    <s v="7732-25"/>
    <s v="28117-433"/>
    <s v="B"/>
    <s v="250x160"/>
    <x v="33"/>
    <d v="2025-02-28T00:00:00"/>
    <s v="LAND"/>
    <n v="1"/>
    <n v="2"/>
    <d v="2025-03-01T00:00:00"/>
    <d v="2025-03-04T00:00:00"/>
    <m/>
    <n v="3"/>
    <d v="2025-03-05T00:00:00"/>
    <d v="2025-03-01T00:00:00"/>
    <d v="2025-03-05T00:00:00"/>
    <n v="112500939"/>
    <s v="PHME"/>
    <d v="2025-03-05T00:00:00"/>
    <x v="0"/>
    <m/>
    <s v="DONE"/>
    <n v="4"/>
    <m/>
    <s v=""/>
    <m/>
    <n v="142502348"/>
    <d v="2025-03-24T07:14:48"/>
    <m/>
    <m/>
    <s v="Feb"/>
    <s v="PHME_28117-433"/>
    <m/>
    <m/>
    <m/>
  </r>
  <r>
    <s v="GEX 1"/>
    <s v="7735-25"/>
    <s v="12299-501"/>
    <s v="B"/>
    <s v="280x160"/>
    <x v="33"/>
    <d v="2025-02-28T00:00:00"/>
    <s v="LAND"/>
    <n v="1"/>
    <n v="6"/>
    <d v="2025-03-01T00:00:00"/>
    <d v="2025-03-04T00:00:00"/>
    <m/>
    <n v="3"/>
    <d v="2025-03-05T00:00:00"/>
    <d v="2025-03-01T00:00:00"/>
    <d v="2025-03-05T00:00:00"/>
    <n v="112500939"/>
    <s v="PDTMC"/>
    <d v="2025-03-05T00:00:00"/>
    <x v="0"/>
    <m/>
    <s v="DONE"/>
    <n v="4"/>
    <m/>
    <s v=""/>
    <m/>
    <n v="142502349"/>
    <d v="2025-03-20T08:31:10"/>
    <m/>
    <m/>
    <s v="Feb"/>
    <s v="PDTMC_12299-501"/>
    <m/>
    <m/>
    <m/>
  </r>
  <r>
    <s v="GEX 1"/>
    <s v="7731-25"/>
    <s v="13940-266"/>
    <s v="B"/>
    <s v="475x280"/>
    <x v="33"/>
    <d v="2025-02-28T00:00:00"/>
    <s v="AIR"/>
    <n v="1"/>
    <n v="2"/>
    <d v="2025-03-05T00:00:00"/>
    <d v="2025-03-06T00:00:00"/>
    <m/>
    <n v="1"/>
    <d v="2025-03-08T00:00:00"/>
    <d v="2025-03-01T00:00:00"/>
    <d v="2025-03-08T00:00:00"/>
    <n v="112500974"/>
    <s v="JIANGSU"/>
    <d v="2025-03-08T00:00:00"/>
    <x v="0"/>
    <m/>
    <s v="DONE"/>
    <n v="6"/>
    <m/>
    <s v=""/>
    <m/>
    <n v="142502519"/>
    <d v="2025-04-14T00:00:00"/>
    <m/>
    <m/>
    <s v="Feb"/>
    <s v="JIANGSU_13940-266"/>
    <m/>
    <m/>
    <m/>
  </r>
  <r>
    <s v="GEX 1"/>
    <s v="7731-25"/>
    <s v="14476-502"/>
    <s v="B"/>
    <s v="280x160"/>
    <x v="33"/>
    <d v="2025-02-28T00:00:00"/>
    <s v="AIR"/>
    <n v="1"/>
    <n v="6"/>
    <d v="2025-03-05T00:00:00"/>
    <d v="2025-03-07T00:00:00"/>
    <m/>
    <n v="2"/>
    <d v="2025-03-08T00:00:00"/>
    <d v="2025-03-01T00:00:00"/>
    <d v="2025-03-08T00:00:00"/>
    <n v="112500974"/>
    <s v="JIANGSU"/>
    <d v="2025-03-08T00:00:00"/>
    <x v="0"/>
    <m/>
    <s v="DONE"/>
    <n v="7"/>
    <m/>
    <s v=""/>
    <m/>
    <n v="142502519"/>
    <d v="2025-04-14T00:00:00"/>
    <m/>
    <m/>
    <s v="Feb"/>
    <s v="JIANGSU_14476-502"/>
    <m/>
    <m/>
    <m/>
  </r>
  <r>
    <s v="GEX 1"/>
    <s v="7731-25"/>
    <s v="29718-402"/>
    <s v="B"/>
    <s v="250x160"/>
    <x v="33"/>
    <d v="2025-02-28T00:00:00"/>
    <s v="AIR"/>
    <n v="1"/>
    <n v="4"/>
    <d v="2025-03-05T00:00:00"/>
    <d v="2025-03-06T00:00:00"/>
    <m/>
    <n v="1"/>
    <d v="2025-03-08T00:00:00"/>
    <d v="2025-03-01T00:00:00"/>
    <d v="2025-03-08T00:00:00"/>
    <n v="112500974"/>
    <s v="JIANGSU"/>
    <d v="2025-03-08T00:00:00"/>
    <x v="0"/>
    <m/>
    <s v="DONE"/>
    <n v="6"/>
    <m/>
    <s v=""/>
    <m/>
    <n v="142502519"/>
    <d v="2025-04-14T00:00:00"/>
    <m/>
    <m/>
    <s v="Feb"/>
    <s v="JIANGSU_29718-402"/>
    <m/>
    <m/>
    <m/>
  </r>
  <r>
    <s v="GEX 1"/>
    <s v="7732-25"/>
    <s v="26325-504"/>
    <s v="B"/>
    <s v="250x160"/>
    <x v="33"/>
    <d v="2025-02-28T00:00:00"/>
    <s v="LAND"/>
    <n v="0"/>
    <n v="0"/>
    <d v="2025-03-01T00:00:00"/>
    <d v="2025-03-06T00:00:00"/>
    <m/>
    <n v="5"/>
    <d v="2025-03-08T00:00:00"/>
    <d v="2025-03-01T00:00:00"/>
    <d v="2025-03-08T00:00:00"/>
    <n v="112500974"/>
    <s v="PHME"/>
    <d v="2025-03-08T00:00:00"/>
    <x v="0"/>
    <m/>
    <s v="DONE"/>
    <n v="6"/>
    <m/>
    <s v=""/>
    <m/>
    <n v="142502340"/>
    <d v="2025-03-20T07:59:06"/>
    <m/>
    <m/>
    <s v="Feb"/>
    <s v="PHME_26325-504"/>
    <m/>
    <m/>
    <m/>
  </r>
  <r>
    <s v="GEX 1"/>
    <s v="7732-25"/>
    <s v="28117-503"/>
    <s v="B"/>
    <s v="320x160"/>
    <x v="33"/>
    <d v="2025-02-28T00:00:00"/>
    <s v="LAND"/>
    <n v="1"/>
    <n v="3"/>
    <d v="2025-03-01T00:00:00"/>
    <d v="2025-03-06T00:00:00"/>
    <m/>
    <n v="5"/>
    <d v="2025-03-08T00:00:00"/>
    <d v="2025-03-01T00:00:00"/>
    <d v="2025-03-08T00:00:00"/>
    <n v="112500974"/>
    <s v="PHME"/>
    <d v="2025-03-08T00:00:00"/>
    <x v="0"/>
    <m/>
    <s v="DONE"/>
    <n v="6"/>
    <m/>
    <s v=""/>
    <m/>
    <n v="142502340"/>
    <d v="2025-03-20T07:59:06"/>
    <m/>
    <m/>
    <s v="Feb"/>
    <s v="PHME_28117-503"/>
    <m/>
    <m/>
    <m/>
  </r>
  <r>
    <s v="GEX 1"/>
    <s v="7732-25"/>
    <s v="28880-204"/>
    <s v="B"/>
    <s v="320x160"/>
    <x v="33"/>
    <d v="2025-02-28T00:00:00"/>
    <s v="LAND"/>
    <n v="1"/>
    <n v="2"/>
    <d v="2025-03-04T00:00:00"/>
    <d v="2025-03-06T00:00:00"/>
    <m/>
    <n v="2"/>
    <d v="2025-03-08T00:00:00"/>
    <d v="2025-03-01T00:00:00"/>
    <d v="2025-03-08T00:00:00"/>
    <n v="112500974"/>
    <s v="PHME"/>
    <d v="2025-03-08T00:00:00"/>
    <x v="0"/>
    <m/>
    <s v="DONE"/>
    <n v="6"/>
    <m/>
    <s v=""/>
    <m/>
    <n v="142502340"/>
    <d v="2025-03-20T07:59:06"/>
    <m/>
    <m/>
    <s v="Feb"/>
    <s v="PHME_28880-204"/>
    <m/>
    <m/>
    <m/>
  </r>
  <r>
    <s v="GEX 1"/>
    <s v="7732-25"/>
    <s v="29804-603"/>
    <s v="B"/>
    <s v="450x250"/>
    <x v="33"/>
    <d v="2025-02-28T00:00:00"/>
    <s v="LAND"/>
    <n v="1"/>
    <n v="3"/>
    <d v="2025-03-04T00:00:00"/>
    <d v="2025-03-05T00:00:00"/>
    <m/>
    <n v="1"/>
    <d v="2025-03-08T00:00:00"/>
    <d v="2025-03-01T00:00:00"/>
    <d v="2025-03-08T00:00:00"/>
    <n v="112500974"/>
    <s v="PHME"/>
    <d v="2025-03-08T00:00:00"/>
    <x v="0"/>
    <m/>
    <s v="DONE"/>
    <n v="5"/>
    <m/>
    <s v=""/>
    <m/>
    <n v="142502340"/>
    <d v="2025-03-20T07:59:06"/>
    <m/>
    <m/>
    <s v="Feb"/>
    <s v="PHME_29804-603"/>
    <m/>
    <m/>
    <m/>
  </r>
  <r>
    <s v="GEX 1"/>
    <s v="7733-25"/>
    <s v="14855-207"/>
    <s v="B"/>
    <s v="320x160"/>
    <x v="33"/>
    <d v="2025-02-28T00:00:00"/>
    <s v="AIR"/>
    <n v="1"/>
    <n v="4"/>
    <d v="2025-03-06T00:00:00"/>
    <d v="2025-03-06T00:00:00"/>
    <m/>
    <n v="0"/>
    <d v="2025-03-08T00:00:00"/>
    <d v="2025-03-01T00:00:00"/>
    <d v="2025-03-08T00:00:00"/>
    <n v="112500974"/>
    <s v="COMPES"/>
    <d v="2025-03-08T00:00:00"/>
    <x v="0"/>
    <m/>
    <s v="DONE"/>
    <n v="6"/>
    <m/>
    <s v=""/>
    <m/>
    <n v="142502482"/>
    <d v="2025-04-10T08:49:42"/>
    <m/>
    <m/>
    <s v="Feb"/>
    <s v="COMPES_14855-207"/>
    <m/>
    <m/>
    <m/>
  </r>
  <r>
    <s v="GEX 1"/>
    <s v="7733-25"/>
    <s v="16124-212"/>
    <s v="B"/>
    <s v="355x200"/>
    <x v="33"/>
    <d v="2025-02-28T00:00:00"/>
    <s v="AIR"/>
    <n v="1"/>
    <n v="1"/>
    <d v="2025-03-05T00:00:00"/>
    <d v="2025-03-06T00:00:00"/>
    <m/>
    <n v="1"/>
    <d v="2025-03-08T00:00:00"/>
    <d v="2025-03-01T00:00:00"/>
    <d v="2025-03-08T00:00:00"/>
    <n v="112500974"/>
    <s v="COMPES"/>
    <d v="2025-03-08T00:00:00"/>
    <x v="0"/>
    <m/>
    <s v="DONE"/>
    <n v="6"/>
    <m/>
    <s v=""/>
    <m/>
    <n v="142502482"/>
    <d v="2025-04-10T08:49:42"/>
    <m/>
    <m/>
    <s v="Feb"/>
    <s v="COMPES_16124-212"/>
    <m/>
    <m/>
    <m/>
  </r>
  <r>
    <s v="GEX 1"/>
    <s v="7734-25"/>
    <s v="13940-620"/>
    <s v="B"/>
    <s v="450x250"/>
    <x v="33"/>
    <d v="2025-02-28T00:00:00"/>
    <s v="AIR"/>
    <n v="1"/>
    <n v="2"/>
    <d v="2025-03-04T00:00:00"/>
    <d v="2025-03-06T00:00:00"/>
    <m/>
    <n v="2"/>
    <d v="2025-03-08T00:00:00"/>
    <d v="2025-03-01T00:00:00"/>
    <d v="2025-03-08T00:00:00"/>
    <n v="112500974"/>
    <s v="EKSTEK"/>
    <d v="2025-03-08T00:00:00"/>
    <x v="0"/>
    <m/>
    <s v="DONE"/>
    <n v="6"/>
    <m/>
    <s v=""/>
    <m/>
    <n v="142502362"/>
    <d v="2025-03-21T07:28:27"/>
    <m/>
    <m/>
    <s v="Feb"/>
    <s v="EKSTEK_13940-620"/>
    <m/>
    <m/>
    <m/>
  </r>
  <r>
    <s v="GEX 1"/>
    <s v="7734-25"/>
    <s v="29713-405"/>
    <s v="B"/>
    <s v="250x160"/>
    <x v="33"/>
    <d v="2025-02-28T00:00:00"/>
    <s v="AIR"/>
    <n v="1"/>
    <n v="2"/>
    <d v="2025-03-05T00:00:00"/>
    <d v="2025-03-06T00:00:00"/>
    <m/>
    <n v="1"/>
    <d v="2025-03-08T00:00:00"/>
    <d v="2025-03-01T00:00:00"/>
    <d v="2025-03-08T00:00:00"/>
    <n v="112500974"/>
    <s v="EKSTEK"/>
    <d v="2025-03-08T00:00:00"/>
    <x v="0"/>
    <m/>
    <s v="DONE"/>
    <n v="6"/>
    <m/>
    <s v=""/>
    <m/>
    <n v="142502362"/>
    <d v="2025-03-21T07:28:27"/>
    <m/>
    <m/>
    <s v="Feb"/>
    <s v="EKSTEK_29713-405"/>
    <m/>
    <m/>
    <m/>
  </r>
  <r>
    <s v="GEX 1"/>
    <s v="7735-25"/>
    <s v="23482-509"/>
    <s v="B"/>
    <s v="280x160"/>
    <x v="33"/>
    <d v="2025-02-28T00:00:00"/>
    <s v="LAND"/>
    <n v="0"/>
    <n v="0"/>
    <d v="2025-03-03T00:00:00"/>
    <d v="2025-03-06T00:00:00"/>
    <m/>
    <n v="3"/>
    <d v="2025-03-08T00:00:00"/>
    <d v="2025-03-01T00:00:00"/>
    <d v="2025-03-08T00:00:00"/>
    <n v="112500974"/>
    <s v="PDTMC"/>
    <d v="2025-03-08T00:00:00"/>
    <x v="0"/>
    <m/>
    <s v="DONE"/>
    <n v="6"/>
    <m/>
    <s v=""/>
    <m/>
    <n v="142502349"/>
    <d v="2025-03-20T08:31:10"/>
    <m/>
    <m/>
    <s v="Feb"/>
    <s v="PDTMC_23482-509"/>
    <m/>
    <m/>
    <m/>
  </r>
  <r>
    <s v="GEX 1"/>
    <s v="7736-25"/>
    <s v="29780-519"/>
    <s v="B"/>
    <s v="440X250"/>
    <x v="33"/>
    <d v="2025-02-28T00:00:00"/>
    <s v="AIR"/>
    <n v="2"/>
    <n v="8"/>
    <d v="2025-03-04T00:00:00"/>
    <d v="2025-03-06T00:00:00"/>
    <m/>
    <n v="2"/>
    <d v="2025-03-08T00:00:00"/>
    <d v="2025-03-01T00:00:00"/>
    <d v="2025-03-08T00:00:00"/>
    <n v="112500974"/>
    <s v="PHOENIX "/>
    <d v="2025-03-08T00:00:00"/>
    <x v="0"/>
    <m/>
    <s v="DONE"/>
    <n v="6"/>
    <m/>
    <s v=""/>
    <m/>
    <n v="142502358"/>
    <d v="2025-03-21T07:27:55"/>
    <m/>
    <m/>
    <s v="Feb"/>
    <s v="PHOENIX _29780-519"/>
    <m/>
    <m/>
    <m/>
  </r>
  <r>
    <s v="GEX 1"/>
    <s v="7737-25"/>
    <s v="16748-515"/>
    <s v="B"/>
    <s v="320x160"/>
    <x v="33"/>
    <d v="2025-02-28T00:00:00"/>
    <s v="AIR"/>
    <n v="1"/>
    <n v="2"/>
    <d v="2025-03-04T00:00:00"/>
    <d v="2025-03-06T00:00:00"/>
    <m/>
    <n v="2"/>
    <d v="2025-03-08T00:00:00"/>
    <d v="2025-03-01T00:00:00"/>
    <d v="2025-03-08T00:00:00"/>
    <n v="112500974"/>
    <s v="COMES"/>
    <d v="2025-03-08T00:00:00"/>
    <x v="0"/>
    <m/>
    <s v="DONE"/>
    <n v="6"/>
    <m/>
    <s v=""/>
    <m/>
    <n v="142502335"/>
    <d v="2025-03-21T14:35:16"/>
    <m/>
    <m/>
    <s v="Feb"/>
    <s v="COMES_16748-515"/>
    <m/>
    <m/>
    <m/>
  </r>
  <r>
    <s v="GEX 1"/>
    <s v="7731-25"/>
    <s v="15685-402"/>
    <s v="B"/>
    <s v="280X160"/>
    <x v="33"/>
    <d v="2025-02-28T00:00:00"/>
    <s v="AIR"/>
    <n v="1"/>
    <n v="4"/>
    <d v="2025-03-05T00:00:00"/>
    <d v="2025-03-06T00:00:00"/>
    <m/>
    <n v="1"/>
    <d v="2025-03-08T00:00:00"/>
    <d v="2025-03-01T00:00:00"/>
    <d v="2025-03-08T00:00:00"/>
    <n v="112500975"/>
    <s v="JIANGSU"/>
    <d v="2025-03-08T00:00:00"/>
    <x v="0"/>
    <m/>
    <s v="DONE"/>
    <n v="6"/>
    <m/>
    <s v=""/>
    <m/>
    <n v="142502904"/>
    <d v="2025-04-14T00:00:00"/>
    <m/>
    <m/>
    <s v="Feb"/>
    <s v="JIANGSU_15685-402"/>
    <m/>
    <m/>
    <m/>
  </r>
  <r>
    <s v="GEX 1"/>
    <s v="7732-25"/>
    <s v="16124-211"/>
    <s v="B"/>
    <s v="355x200"/>
    <x v="33"/>
    <d v="2025-02-28T00:00:00"/>
    <s v="LAND"/>
    <n v="1"/>
    <n v="1"/>
    <d v="2025-03-01T00:00:00"/>
    <d v="2025-03-10T00:00:00"/>
    <m/>
    <n v="9"/>
    <d v="2025-03-11T00:00:00"/>
    <d v="2025-03-01T00:00:00"/>
    <d v="2025-03-11T00:00:00"/>
    <n v="112500994"/>
    <s v="PHME"/>
    <d v="2025-11-03T00:00:00"/>
    <x v="0"/>
    <s v="dsgn rcvd 01/03/2025 ask rvsn 04/03/25. rvsn rcvd 5/3/25"/>
    <s v="DONE"/>
    <n v="10"/>
    <m/>
    <s v=""/>
    <m/>
    <n v="142502340"/>
    <d v="2025-03-20T07:59:06"/>
    <m/>
    <m/>
    <s v="Feb"/>
    <s v="PHME_16124-211"/>
    <m/>
    <m/>
    <m/>
  </r>
  <r>
    <s v="GEX 1"/>
    <s v="7733-25"/>
    <s v="12893-428"/>
    <s v="B"/>
    <s v="250x160"/>
    <x v="33"/>
    <d v="2025-02-28T00:00:00"/>
    <s v="AIR"/>
    <n v="1"/>
    <n v="1"/>
    <d v="2025-03-07T00:00:00"/>
    <d v="2025-03-10T00:00:00"/>
    <m/>
    <n v="3"/>
    <d v="2025-03-11T00:00:00"/>
    <d v="2025-03-01T00:00:00"/>
    <d v="2025-03-11T00:00:00"/>
    <n v="112500994"/>
    <s v="COMPES"/>
    <d v="2025-11-03T00:00:00"/>
    <x v="0"/>
    <m/>
    <s v="DONE"/>
    <n v="10"/>
    <m/>
    <s v=""/>
    <m/>
    <n v="142502482"/>
    <d v="2025-04-10T08:49:42"/>
    <m/>
    <m/>
    <s v="Feb"/>
    <s v="COMPES_12893-428"/>
    <m/>
    <m/>
    <m/>
  </r>
  <r>
    <s v="GEX 1"/>
    <s v="7734-25"/>
    <s v="16959-411"/>
    <s v="B"/>
    <s v="250x160"/>
    <x v="33"/>
    <d v="2025-02-28T00:00:00"/>
    <s v="AIR"/>
    <n v="1"/>
    <n v="2"/>
    <d v="2025-03-05T00:00:00"/>
    <d v="2025-03-10T00:00:00"/>
    <m/>
    <n v="5"/>
    <d v="2025-03-11T00:00:00"/>
    <d v="2025-03-01T00:00:00"/>
    <d v="2025-03-11T00:00:00"/>
    <n v="112500994"/>
    <s v="EKSTEK"/>
    <d v="2025-11-03T00:00:00"/>
    <x v="0"/>
    <m/>
    <s v="DONE"/>
    <n v="10"/>
    <m/>
    <s v=""/>
    <m/>
    <n v="142502362"/>
    <d v="2025-03-21T07:28:27"/>
    <m/>
    <m/>
    <s v="Feb"/>
    <s v="EKSTEK_16959-411"/>
    <m/>
    <m/>
    <m/>
  </r>
  <r>
    <s v="GEX 1"/>
    <s v="7734-25"/>
    <s v="23557-403"/>
    <s v="B"/>
    <s v="220x130"/>
    <x v="33"/>
    <d v="2025-02-28T00:00:00"/>
    <s v="AIR"/>
    <n v="0"/>
    <n v="0"/>
    <d v="2025-03-05T00:00:00"/>
    <d v="2025-03-10T00:00:00"/>
    <m/>
    <n v="5"/>
    <d v="2025-03-11T00:00:00"/>
    <d v="2025-03-01T00:00:00"/>
    <d v="2025-03-11T00:00:00"/>
    <n v="112500994"/>
    <s v="EKSTEK"/>
    <d v="2025-11-03T00:00:00"/>
    <x v="0"/>
    <m/>
    <s v="DONE"/>
    <n v="10"/>
    <m/>
    <s v=""/>
    <m/>
    <n v="142502362"/>
    <d v="2025-03-21T07:28:27"/>
    <m/>
    <m/>
    <s v="Feb"/>
    <s v="EKSTEK_23557-403"/>
    <m/>
    <m/>
    <m/>
  </r>
  <r>
    <s v="GEX 1"/>
    <s v="7731-25"/>
    <s v="13012-233"/>
    <s v="B"/>
    <s v="320x160"/>
    <x v="33"/>
    <d v="2025-02-28T00:00:00"/>
    <s v="AIR"/>
    <n v="1"/>
    <n v="3"/>
    <d v="2025-03-05T00:00:00"/>
    <d v="2025-03-21T00:00:00"/>
    <s v="YES"/>
    <n v="16"/>
    <d v="2025-03-22T00:00:00"/>
    <d v="2025-03-01T00:00:00"/>
    <d v="2025-03-22T00:00:00"/>
    <n v="112501121"/>
    <s v="JIANGSU"/>
    <d v="2025-03-22T00:00:00"/>
    <x v="0"/>
    <s v="ask for 3d 06/03/2025. 3d received 07/03/2025"/>
    <s v="DONE"/>
    <n v="21"/>
    <m/>
    <s v=""/>
    <m/>
    <n v="142502685"/>
    <d v="2025-04-07T08:39:16"/>
    <m/>
    <m/>
    <s v="Feb"/>
    <s v="JIANGSU_13012-233"/>
    <m/>
    <m/>
    <m/>
  </r>
  <r>
    <s v="GEX 1"/>
    <s v="7738-25"/>
    <s v="25129-603"/>
    <s v="B"/>
    <s v="450x250"/>
    <x v="33"/>
    <d v="2025-02-28T00:00:00"/>
    <s v="AIR"/>
    <n v="0"/>
    <n v="0"/>
    <d v="2025-03-22T00:00:00"/>
    <d v="2025-03-25T00:00:00"/>
    <m/>
    <n v="3"/>
    <d v="2025-03-26T00:00:00"/>
    <d v="2025-03-01T00:00:00"/>
    <d v="2025-03-26T00:00:00"/>
    <n v="112501177"/>
    <s v="ALMAX"/>
    <n v="112501177"/>
    <x v="0"/>
    <m/>
    <s v="DONE"/>
    <n v="25"/>
    <m/>
    <s v=""/>
    <m/>
    <n v="142502691"/>
    <d v="2025-04-09T00:00:00"/>
    <m/>
    <m/>
    <s v="Feb"/>
    <s v="ALMAX_25129-603"/>
    <m/>
    <m/>
    <m/>
  </r>
  <r>
    <s v="GEX 2"/>
    <s v="7739-25"/>
    <s v="051118-3527"/>
    <s v="B"/>
    <s v="450x260"/>
    <x v="33"/>
    <d v="2025-02-28T00:00:00"/>
    <s v="LAND"/>
    <n v="4"/>
    <n v="4"/>
    <d v="2025-02-28T00:00:00"/>
    <d v="2025-03-06T00:00:00"/>
    <m/>
    <n v="6"/>
    <d v="2025-03-08T00:00:00"/>
    <d v="2025-03-19T00:00:00"/>
    <d v="2025-03-08T00:00:00"/>
    <n v="212500125"/>
    <s v="PDTMC"/>
    <d v="2025-03-08T00:00:00"/>
    <x v="0"/>
    <m/>
    <s v="DONE"/>
    <n v="6"/>
    <m/>
    <s v=""/>
    <m/>
    <n v="242500291"/>
    <d v="2025-03-21T07:31:52"/>
    <m/>
    <m/>
    <s v="Feb"/>
    <s v="PDTMC_051118-3527"/>
    <m/>
    <m/>
    <m/>
  </r>
  <r>
    <s v="GEX 2"/>
    <s v="7739-25"/>
    <s v="051118-3528"/>
    <s v="B"/>
    <s v="450x260"/>
    <x v="33"/>
    <d v="2025-02-28T00:00:00"/>
    <s v="LAND"/>
    <n v="4"/>
    <n v="4"/>
    <d v="2025-02-28T00:00:00"/>
    <d v="2025-03-06T00:00:00"/>
    <m/>
    <n v="6"/>
    <d v="2025-03-08T00:00:00"/>
    <d v="2025-03-19T00:00:00"/>
    <d v="2025-03-08T00:00:00"/>
    <n v="212500125"/>
    <s v="PDTMC"/>
    <d v="2025-03-08T00:00:00"/>
    <x v="0"/>
    <m/>
    <s v="DONE"/>
    <n v="6"/>
    <m/>
    <s v=""/>
    <m/>
    <n v="242500291"/>
    <d v="2025-03-21T07:31:52"/>
    <m/>
    <m/>
    <s v="Feb"/>
    <s v="PDTMC_051118-3528"/>
    <m/>
    <m/>
    <m/>
  </r>
  <r>
    <s v="GEX 2"/>
    <s v="7739-25"/>
    <s v="051119-2504"/>
    <s v="B"/>
    <s v="280x165"/>
    <x v="33"/>
    <d v="2025-02-28T00:00:00"/>
    <s v="LAND"/>
    <n v="2"/>
    <n v="2"/>
    <d v="2025-03-01T00:00:00"/>
    <d v="2025-03-06T00:00:00"/>
    <m/>
    <n v="5"/>
    <d v="2025-03-08T00:00:00"/>
    <d v="2025-03-19T00:00:00"/>
    <d v="2025-03-08T00:00:00"/>
    <n v="212500125"/>
    <s v="PDTMC"/>
    <d v="2025-03-08T00:00:00"/>
    <x v="0"/>
    <m/>
    <s v="DONE"/>
    <n v="6"/>
    <m/>
    <s v=""/>
    <m/>
    <n v="242500291"/>
    <d v="2025-03-21T07:31:52"/>
    <m/>
    <m/>
    <s v="Feb"/>
    <s v="PDTMC_051119-2504"/>
    <m/>
    <m/>
    <m/>
  </r>
  <r>
    <s v="GEX 2"/>
    <s v="7742-25"/>
    <s v="051027-2510"/>
    <s v="B"/>
    <s v="250x160"/>
    <x v="33"/>
    <d v="2025-02-28T00:00:00"/>
    <s v="LAND"/>
    <n v="3"/>
    <n v="3"/>
    <d v="2025-03-01T00:00:00"/>
    <d v="2025-03-06T00:00:00"/>
    <m/>
    <n v="5"/>
    <d v="2025-03-08T00:00:00"/>
    <d v="2025-03-19T00:00:00"/>
    <d v="2025-03-08T00:00:00"/>
    <n v="212500125"/>
    <s v="PHME"/>
    <d v="2025-03-08T00:00:00"/>
    <x v="0"/>
    <m/>
    <s v="DONE"/>
    <n v="6"/>
    <m/>
    <s v=""/>
    <m/>
    <n v="242500293"/>
    <d v="2025-03-20T08:23:31"/>
    <m/>
    <m/>
    <s v="Feb"/>
    <s v="PHME_051027-2510"/>
    <m/>
    <m/>
    <m/>
  </r>
  <r>
    <s v="GEX 2"/>
    <s v="7739-25"/>
    <s v="051118-3529"/>
    <s v="B"/>
    <s v="450x260"/>
    <x v="33"/>
    <d v="2025-02-28T00:00:00"/>
    <s v="LAND"/>
    <n v="4"/>
    <n v="4"/>
    <d v="2025-02-28T00:00:00"/>
    <d v="2025-03-06T00:00:00"/>
    <m/>
    <n v="6"/>
    <d v="2025-03-11T00:00:00"/>
    <d v="2025-03-19T00:00:00"/>
    <d v="2025-03-11T00:00:00"/>
    <n v="212500140"/>
    <s v="PDTMC"/>
    <d v="2025-03-11T00:00:00"/>
    <x v="0"/>
    <m/>
    <s v="DONE"/>
    <n v="6"/>
    <m/>
    <s v=""/>
    <m/>
    <n v="242500291"/>
    <d v="2025-03-21T07:31:52"/>
    <m/>
    <m/>
    <s v="Feb"/>
    <s v="PDTMC_051118-3529"/>
    <m/>
    <m/>
    <m/>
  </r>
  <r>
    <s v="GEX 2"/>
    <s v="7740-25"/>
    <s v="015813-2502"/>
    <s v="B"/>
    <s v="220x130"/>
    <x v="33"/>
    <d v="2025-02-28T00:00:00"/>
    <s v="AIR"/>
    <n v="1"/>
    <n v="2"/>
    <d v="2025-03-06T00:00:00"/>
    <d v="2025-03-10T00:00:00"/>
    <m/>
    <n v="4"/>
    <d v="2025-03-11T00:00:00"/>
    <d v="2025-03-19T00:00:00"/>
    <d v="2025-03-11T00:00:00"/>
    <n v="212500140"/>
    <s v="COMPES"/>
    <d v="2025-03-11T00:00:00"/>
    <x v="0"/>
    <m/>
    <s v="DONE"/>
    <n v="10"/>
    <m/>
    <s v=""/>
    <m/>
    <n v="242500385"/>
    <d v="2025-04-02T13:37:44"/>
    <m/>
    <m/>
    <s v="Feb"/>
    <s v="COMPES_015813-2502"/>
    <m/>
    <m/>
    <m/>
  </r>
  <r>
    <s v="GEX 2"/>
    <s v="7741-25"/>
    <s v="017858-2502"/>
    <s v="B"/>
    <s v="220x130"/>
    <x v="33"/>
    <d v="2025-02-28T00:00:00"/>
    <s v="AIR"/>
    <n v="1"/>
    <n v="2"/>
    <d v="2025-03-05T00:00:00"/>
    <d v="2025-03-10T00:00:00"/>
    <m/>
    <n v="5"/>
    <d v="2025-03-11T00:00:00"/>
    <d v="2025-03-19T00:00:00"/>
    <d v="2025-03-11T00:00:00"/>
    <n v="212500140"/>
    <s v="EKSTEK"/>
    <d v="2025-03-11T00:00:00"/>
    <x v="0"/>
    <m/>
    <s v="DONE"/>
    <n v="10"/>
    <m/>
    <s v=""/>
    <m/>
    <n v="242500440"/>
    <d v="2025-04-07T08:44:22"/>
    <m/>
    <m/>
    <s v="Feb"/>
    <s v="EKSTEK_017858-2502"/>
    <m/>
    <m/>
    <m/>
  </r>
  <r>
    <s v="GEX 2"/>
    <s v="7742-25"/>
    <s v="013009-2516"/>
    <s v="B"/>
    <s v="250x160"/>
    <x v="33"/>
    <d v="2025-02-28T00:00:00"/>
    <s v="LAND"/>
    <n v="2"/>
    <n v="2"/>
    <d v="2025-03-04T00:00:00"/>
    <d v="2025-03-10T00:00:00"/>
    <m/>
    <n v="6"/>
    <d v="2025-03-11T00:00:00"/>
    <d v="2025-03-19T00:00:00"/>
    <d v="2025-03-11T00:00:00"/>
    <n v="212500140"/>
    <s v="PHME"/>
    <d v="2025-03-11T00:00:00"/>
    <x v="0"/>
    <m/>
    <s v="DONE"/>
    <n v="10"/>
    <m/>
    <s v=""/>
    <m/>
    <n v="242500293"/>
    <d v="2025-03-20T08:23:31"/>
    <m/>
    <m/>
    <s v="Feb"/>
    <s v="PHME_013009-2516"/>
    <m/>
    <m/>
    <m/>
  </r>
  <r>
    <s v="GEX 2"/>
    <s v="7744-25"/>
    <s v="051117-3514"/>
    <s v="B"/>
    <s v="450x260"/>
    <x v="33"/>
    <d v="2025-02-28T00:00:00"/>
    <s v="AIR"/>
    <n v="2"/>
    <n v="4"/>
    <d v="2025-03-03T00:00:00"/>
    <d v="2025-03-10T00:00:00"/>
    <m/>
    <n v="7"/>
    <d v="2025-03-11T00:00:00"/>
    <d v="2025-03-19T00:00:00"/>
    <d v="2025-03-11T00:00:00"/>
    <n v="212500140"/>
    <s v="ALMAX"/>
    <d v="2025-03-11T00:00:00"/>
    <x v="0"/>
    <m/>
    <s v="DONE"/>
    <n v="10"/>
    <m/>
    <s v=""/>
    <m/>
    <n v="242500383"/>
    <d v="2025-04-20T22:47:07"/>
    <m/>
    <m/>
    <s v="Feb"/>
    <s v="ALMAX_051117-3514"/>
    <m/>
    <m/>
    <m/>
  </r>
  <r>
    <s v="GEX 2"/>
    <s v="7740-25"/>
    <s v="005151-2505"/>
    <s v="B"/>
    <s v="280x160"/>
    <x v="33"/>
    <d v="2025-02-28T00:00:00"/>
    <s v="AIR"/>
    <n v="1"/>
    <n v="1"/>
    <d v="2025-03-11T00:00:00"/>
    <d v="2025-03-12T00:00:00"/>
    <m/>
    <n v="1"/>
    <d v="2025-03-12T00:00:00"/>
    <d v="2025-03-19T00:00:00"/>
    <d v="2025-03-12T00:00:00"/>
    <n v="212500152"/>
    <s v="COMPES"/>
    <d v="2025-03-12T00:00:00"/>
    <x v="0"/>
    <m/>
    <s v="DONE"/>
    <n v="12"/>
    <m/>
    <s v=""/>
    <m/>
    <n v="242500385"/>
    <d v="2025-04-02T13:37:44"/>
    <m/>
    <m/>
    <s v="Feb"/>
    <s v="COMPES_005151-2505"/>
    <m/>
    <m/>
    <m/>
  </r>
  <r>
    <s v="GEX 2"/>
    <s v="7740-25"/>
    <s v="015651-2505"/>
    <s v="B"/>
    <s v="320x160"/>
    <x v="33"/>
    <d v="2025-02-28T00:00:00"/>
    <s v="AIR"/>
    <n v="1"/>
    <n v="4"/>
    <d v="2025-03-08T00:00:00"/>
    <d v="2025-03-12T00:00:00"/>
    <m/>
    <n v="4"/>
    <d v="2025-03-12T00:00:00"/>
    <d v="2025-03-19T00:00:00"/>
    <d v="2025-03-12T00:00:00"/>
    <n v="212500152"/>
    <s v="COMPES"/>
    <d v="2025-03-12T00:00:00"/>
    <x v="0"/>
    <m/>
    <s v="DONE"/>
    <n v="12"/>
    <m/>
    <s v=""/>
    <m/>
    <n v="242500385"/>
    <d v="2025-04-02T13:37:44"/>
    <m/>
    <m/>
    <s v="Feb"/>
    <s v="COMPES_015651-2505"/>
    <m/>
    <m/>
    <m/>
  </r>
  <r>
    <s v="GEX 2"/>
    <s v="7743-25"/>
    <s v="019480-2504"/>
    <s v="B"/>
    <s v="280x160"/>
    <x v="33"/>
    <d v="2025-02-28T00:00:00"/>
    <s v="AIR"/>
    <n v="2"/>
    <n v="4"/>
    <d v="2025-04-04T00:00:00"/>
    <d v="2025-04-04T00:00:00"/>
    <m/>
    <n v="0"/>
    <d v="2025-04-07T00:00:00"/>
    <d v="2025-04-12T00:00:00"/>
    <d v="2025-04-07T00:00:00"/>
    <n v="212500316"/>
    <s v="JIANGSU"/>
    <d v="2025-04-07T00:00:00"/>
    <x v="0"/>
    <m/>
    <s v="DONE"/>
    <n v="35"/>
    <m/>
    <s v=""/>
    <m/>
    <n v="242500518"/>
    <d v="2025-04-14T00:00:00"/>
    <m/>
    <m/>
    <s v="Feb"/>
    <s v="JIANGSU_019480-2504"/>
    <m/>
    <m/>
    <m/>
  </r>
  <r>
    <s v="GEX 2"/>
    <s v="7741-25"/>
    <s v="015815-2501"/>
    <s v="B"/>
    <s v="280x160"/>
    <x v="33"/>
    <d v="2025-02-28T00:00:00"/>
    <s v="AIR"/>
    <n v="1"/>
    <n v="2"/>
    <d v="2025-03-05T00:00:00"/>
    <d v="2025-03-10T00:00:00"/>
    <m/>
    <n v="5"/>
    <d v="2025-03-11T00:00:00"/>
    <d v="2025-03-19T00:00:00"/>
    <d v="2025-03-11T00:00:00"/>
    <s v="212500140"/>
    <s v="EKSTEK"/>
    <d v="2025-03-11T00:00:00"/>
    <x v="0"/>
    <m/>
    <s v="DONE"/>
    <n v="10"/>
    <m/>
    <s v=""/>
    <m/>
    <n v="242500440"/>
    <d v="2025-04-07T08:44:22"/>
    <m/>
    <m/>
    <s v="Feb"/>
    <s v="EKSTEK_015815-2501"/>
    <m/>
    <m/>
    <m/>
  </r>
  <r>
    <s v="GEX 1"/>
    <s v="7745-25"/>
    <s v="30270-501"/>
    <s v="N"/>
    <s v="280x160"/>
    <x v="34"/>
    <d v="2025-03-03T00:00:00"/>
    <s v="AIR"/>
    <n v="1"/>
    <n v="2"/>
    <d v="2025-03-06T00:00:00"/>
    <d v="2025-03-06T00:00:00"/>
    <m/>
    <n v="0"/>
    <d v="2025-03-08T00:00:00"/>
    <d v="2025-03-03T00:00:00"/>
    <d v="2025-03-08T00:00:00"/>
    <n v="112500974"/>
    <s v="EKSTEK"/>
    <d v="2025-03-08T00:00:00"/>
    <x v="23"/>
    <m/>
    <s v="DONE"/>
    <n v="3"/>
    <m/>
    <s v=""/>
    <s v="MILL"/>
    <n v="142502364"/>
    <d v="2025-03-25T13:24:47"/>
    <m/>
    <m/>
    <s v="Mar"/>
    <s v="EKSTEK_30270-501"/>
    <m/>
    <m/>
    <m/>
  </r>
  <r>
    <s v="GEX 1"/>
    <s v="7745-25"/>
    <s v="30271-501"/>
    <s v="N"/>
    <s v="280x160"/>
    <x v="34"/>
    <d v="2025-03-03T00:00:00"/>
    <s v="AIR"/>
    <n v="1"/>
    <n v="2"/>
    <d v="2025-03-06T00:00:00"/>
    <d v="2025-03-06T00:00:00"/>
    <m/>
    <n v="0"/>
    <d v="2025-03-08T00:00:00"/>
    <d v="2025-03-03T00:00:00"/>
    <d v="2025-03-08T00:00:00"/>
    <n v="112500974"/>
    <s v="EKSTEK"/>
    <d v="2025-03-08T00:00:00"/>
    <x v="23"/>
    <m/>
    <s v="DONE"/>
    <n v="3"/>
    <m/>
    <s v=""/>
    <s v="MILL"/>
    <n v="142502364"/>
    <d v="2025-03-25T13:24:47"/>
    <m/>
    <m/>
    <s v="Mar"/>
    <s v="EKSTEK_30271-501"/>
    <m/>
    <m/>
    <m/>
  </r>
  <r>
    <s v="GEX 1"/>
    <s v="7746-25"/>
    <s v="29421-202"/>
    <s v="B"/>
    <s v="250x160"/>
    <x v="35"/>
    <d v="2025-03-05T00:00:00"/>
    <s v="AIR"/>
    <n v="13"/>
    <n v="13"/>
    <d v="2025-03-06T00:00:00"/>
    <d v="2025-03-10T00:00:00"/>
    <m/>
    <n v="4"/>
    <d v="2025-03-11T00:00:00"/>
    <d v="2025-03-08T00:00:00"/>
    <d v="2025-03-11T00:00:00"/>
    <n v="112500994"/>
    <s v="WEFA"/>
    <d v="2025-11-03T00:00:00"/>
    <x v="0"/>
    <s v="Wefa "/>
    <s v="DONE"/>
    <n v="5"/>
    <m/>
    <s v=""/>
    <m/>
    <n v="142503285"/>
    <d v="2025-04-24T20:55:10"/>
    <m/>
    <m/>
    <s v="Mar"/>
    <s v="WEFA_29421-202"/>
    <m/>
    <m/>
    <m/>
  </r>
  <r>
    <s v="GEX 1"/>
    <s v="7747-25"/>
    <s v="03186-501"/>
    <s v="N"/>
    <s v="250x160"/>
    <x v="36"/>
    <d v="2025-03-06T00:00:00"/>
    <s v="AIR"/>
    <n v="0"/>
    <n v="0"/>
    <d v="2025-03-07T00:00:00"/>
    <d v="2025-03-10T00:00:00"/>
    <m/>
    <n v="3"/>
    <d v="2025-03-11T00:00:00"/>
    <d v="2025-03-08T00:00:00"/>
    <d v="2025-03-11T00:00:00"/>
    <n v="112500994"/>
    <s v="EKSTEK"/>
    <d v="2025-11-03T00:00:00"/>
    <x v="24"/>
    <m/>
    <s v="DONE"/>
    <n v="4"/>
    <m/>
    <s v=""/>
    <s v="MILL"/>
    <n v="142502364"/>
    <d v="2025-03-25T13:24:47"/>
    <m/>
    <m/>
    <s v="Mar"/>
    <s v="EKSTEK_03186-501"/>
    <m/>
    <m/>
    <m/>
  </r>
  <r>
    <s v="GEX 1"/>
    <s v="7747-25"/>
    <s v="03187-501"/>
    <s v="N"/>
    <s v="250x160"/>
    <x v="36"/>
    <d v="2025-03-06T00:00:00"/>
    <s v="AIR"/>
    <n v="0"/>
    <n v="0"/>
    <d v="2025-03-07T00:00:00"/>
    <d v="2025-03-10T00:00:00"/>
    <m/>
    <n v="3"/>
    <d v="2025-03-11T00:00:00"/>
    <d v="2025-03-08T00:00:00"/>
    <d v="2025-03-11T00:00:00"/>
    <n v="112500994"/>
    <s v="EKSTEK"/>
    <d v="2025-11-03T00:00:00"/>
    <x v="24"/>
    <m/>
    <s v="DONE"/>
    <n v="4"/>
    <m/>
    <s v=""/>
    <s v="MILL"/>
    <n v="142502364"/>
    <d v="2025-03-25T13:24:47"/>
    <m/>
    <m/>
    <s v="Mar"/>
    <s v="EKSTEK_03187-501"/>
    <m/>
    <m/>
    <m/>
  </r>
  <r>
    <s v="GEX 1"/>
    <s v="7748-25"/>
    <s v="14719-222"/>
    <s v="B"/>
    <s v="320x160"/>
    <x v="36"/>
    <d v="2025-03-06T00:00:00"/>
    <s v="AIR"/>
    <n v="4"/>
    <n v="4"/>
    <d v="2025-03-07T00:00:00"/>
    <d v="2025-03-10T00:00:00"/>
    <m/>
    <n v="3"/>
    <d v="2025-03-11T00:00:00"/>
    <d v="2025-03-08T00:00:00"/>
    <d v="2025-03-11T00:00:00"/>
    <n v="112500994"/>
    <s v="EKSTEK"/>
    <d v="2025-11-03T00:00:00"/>
    <x v="0"/>
    <m/>
    <s v="DONE"/>
    <n v="4"/>
    <m/>
    <s v=""/>
    <m/>
    <n v="142502364"/>
    <d v="2025-03-25T13:24:47"/>
    <m/>
    <m/>
    <s v="Mar"/>
    <s v="EKSTEK_14719-222"/>
    <m/>
    <m/>
    <m/>
  </r>
  <r>
    <s v="GEX 1"/>
    <s v="7749-25"/>
    <s v="29780-520"/>
    <s v="B"/>
    <s v="440x250"/>
    <x v="36"/>
    <d v="2025-03-06T00:00:00"/>
    <s v="AIR"/>
    <n v="2"/>
    <n v="8"/>
    <d v="2025-03-07T00:00:00"/>
    <d v="2025-03-10T00:00:00"/>
    <m/>
    <n v="3"/>
    <d v="2025-03-11T00:00:00"/>
    <d v="2025-03-08T00:00:00"/>
    <d v="2025-03-11T00:00:00"/>
    <n v="112500994"/>
    <s v="PHOENIX "/>
    <d v="2025-11-03T00:00:00"/>
    <x v="0"/>
    <m/>
    <s v="DONE"/>
    <n v="4"/>
    <m/>
    <s v=""/>
    <m/>
    <n v="142502358"/>
    <d v="2025-03-21T07:27:55"/>
    <m/>
    <m/>
    <s v="Mar"/>
    <s v="PHOENIX _29780-520"/>
    <m/>
    <m/>
    <m/>
  </r>
  <r>
    <s v="GEX 1"/>
    <s v="7747-25"/>
    <s v="30272-501"/>
    <s v="N"/>
    <s v="320x160"/>
    <x v="36"/>
    <d v="2025-03-06T00:00:00"/>
    <s v="AIR"/>
    <n v="1"/>
    <n v="2"/>
    <d v="2025-03-07T00:00:00"/>
    <d v="2025-03-20T00:00:00"/>
    <s v="YES"/>
    <n v="13"/>
    <d v="2025-03-22T00:00:00"/>
    <d v="2025-03-08T00:00:00"/>
    <d v="2025-03-22T00:00:00"/>
    <n v="112501121"/>
    <s v="EKSTEK"/>
    <d v="2025-03-22T00:00:00"/>
    <x v="25"/>
    <s v="dsgn rcvd 06/03/2025 as simualtion 10/03/2025 3d rcvd 10-3"/>
    <s v="DONE"/>
    <n v="14"/>
    <m/>
    <s v=""/>
    <s v="Mill, powder, ANODIZING"/>
    <n v="142502686"/>
    <d v="2025-04-08T08:47:03"/>
    <m/>
    <m/>
    <s v="Mar"/>
    <s v="EKSTEK_30272-501"/>
    <m/>
    <m/>
    <m/>
  </r>
  <r>
    <s v="GEX 1"/>
    <s v="7751-25"/>
    <s v="30284-601"/>
    <s v="N"/>
    <s v="355x200"/>
    <x v="37"/>
    <d v="2025-03-10T00:00:00"/>
    <s v="LAND"/>
    <n v="1"/>
    <n v="1"/>
    <d v="2025-03-12T00:00:00"/>
    <d v="2025-03-12T00:00:00"/>
    <m/>
    <n v="0"/>
    <d v="2025-03-11T00:00:00"/>
    <d v="2025-03-10T00:00:00"/>
    <d v="2025-03-11T00:00:00"/>
    <n v="112501000"/>
    <s v="PHME"/>
    <d v="2025-03-11T00:00:00"/>
    <x v="26"/>
    <m/>
    <s v="DONE"/>
    <n v="2"/>
    <m/>
    <s v=""/>
    <s v="MILL"/>
    <n v="142502327"/>
    <d v="2025-03-18T10:58:48"/>
    <m/>
    <m/>
    <s v="Mar"/>
    <s v="PHME_30284-601"/>
    <m/>
    <m/>
    <m/>
  </r>
  <r>
    <s v="GEX 1"/>
    <s v="7750-25"/>
    <s v="27841-401"/>
    <s v="N"/>
    <s v="280X160"/>
    <x v="37"/>
    <d v="2025-03-10T00:00:00"/>
    <s v="AIR"/>
    <n v="0"/>
    <n v="0"/>
    <d v="2025-03-13T00:00:00"/>
    <d v="2025-03-14T00:00:00"/>
    <m/>
    <n v="1"/>
    <d v="2025-03-15T00:00:00"/>
    <d v="2025-03-21T00:00:00"/>
    <d v="2025-03-15T00:00:00"/>
    <n v="112501042"/>
    <s v="EKSTEK"/>
    <d v="2025-03-15T00:00:00"/>
    <x v="27"/>
    <m/>
    <s v="DONE"/>
    <n v="4"/>
    <m/>
    <s v=""/>
    <s v="MILL"/>
    <n v="142502480"/>
    <d v="2025-03-27T14:17:41"/>
    <m/>
    <m/>
    <s v="Mar"/>
    <s v="EKSTEK_27841-401"/>
    <m/>
    <m/>
    <m/>
  </r>
  <r>
    <s v="GEX 1"/>
    <s v="7750-25"/>
    <s v="27842-401"/>
    <s v="N"/>
    <s v="250X160"/>
    <x v="37"/>
    <d v="2025-03-10T00:00:00"/>
    <s v="AIR"/>
    <n v="0"/>
    <n v="0"/>
    <d v="2025-03-13T00:00:00"/>
    <d v="2025-03-14T00:00:00"/>
    <m/>
    <n v="1"/>
    <d v="2025-03-15T00:00:00"/>
    <d v="2025-03-21T00:00:00"/>
    <d v="2025-03-15T00:00:00"/>
    <n v="112501042"/>
    <s v="EKSTEK"/>
    <d v="2025-03-15T00:00:00"/>
    <x v="27"/>
    <m/>
    <s v="DONE"/>
    <n v="4"/>
    <m/>
    <s v=""/>
    <s v="MILL"/>
    <n v="142502480"/>
    <d v="2025-03-27T14:17:41"/>
    <m/>
    <m/>
    <s v="Mar"/>
    <s v="EKSTEK_27842-401"/>
    <m/>
    <m/>
    <m/>
  </r>
  <r>
    <s v="GEX 1"/>
    <s v="7753-25"/>
    <s v="19138-402"/>
    <s v="B"/>
    <s v="250X160"/>
    <x v="37"/>
    <d v="2025-03-10T00:00:00"/>
    <s v="AIR"/>
    <n v="1"/>
    <n v="1"/>
    <d v="2025-03-14T00:00:00"/>
    <d v="2025-03-14T00:00:00"/>
    <m/>
    <n v="0"/>
    <d v="2025-03-15T00:00:00"/>
    <d v="2025-03-14T00:00:00"/>
    <d v="2025-03-15T00:00:00"/>
    <n v="112501042"/>
    <s v="COMPES"/>
    <d v="2025-03-15T00:00:00"/>
    <x v="0"/>
    <m/>
    <s v="DONE"/>
    <n v="4"/>
    <m/>
    <s v=""/>
    <m/>
    <n v="142502482"/>
    <d v="2025-04-10T08:49:42"/>
    <m/>
    <m/>
    <s v="Mar"/>
    <s v="COMPES_19138-402"/>
    <m/>
    <m/>
    <m/>
  </r>
  <r>
    <s v="GEX 1"/>
    <s v="7750-25"/>
    <s v="30283-501"/>
    <s v="N"/>
    <s v="280X160"/>
    <x v="37"/>
    <d v="2025-03-10T00:00:00"/>
    <s v="AIR"/>
    <n v="1"/>
    <n v="2"/>
    <d v="2025-03-13T00:00:00"/>
    <d v="2025-03-15T00:00:00"/>
    <m/>
    <n v="2"/>
    <d v="2025-03-17T00:00:00"/>
    <d v="2025-03-22T00:00:00"/>
    <d v="2025-03-17T00:00:00"/>
    <n v="112501054"/>
    <s v="EKSTEK"/>
    <d v="2025-03-17T00:00:00"/>
    <x v="25"/>
    <m/>
    <s v="DONE"/>
    <n v="5"/>
    <m/>
    <s v=""/>
    <s v="Mill, powder, ANODIZING"/>
    <n v="142502480"/>
    <d v="2025-03-27T14:17:41"/>
    <m/>
    <m/>
    <s v="Mar"/>
    <s v="EKSTEK_30283-501"/>
    <m/>
    <m/>
    <m/>
  </r>
  <r>
    <s v="GEX 1"/>
    <s v="7752-25"/>
    <s v="28816-502"/>
    <s v="B"/>
    <s v="320X160"/>
    <x v="37"/>
    <d v="2025-03-10T00:00:00"/>
    <s v="AIR"/>
    <n v="1"/>
    <n v="2"/>
    <d v="2025-03-14T00:00:00"/>
    <d v="2025-03-15T00:00:00"/>
    <m/>
    <n v="1"/>
    <d v="2025-03-17T00:00:00"/>
    <d v="2025-03-14T00:00:00"/>
    <d v="2025-03-17T00:00:00"/>
    <n v="112501054"/>
    <s v="EKSTEK"/>
    <d v="2025-03-17T00:00:00"/>
    <x v="0"/>
    <m/>
    <s v="DONE"/>
    <n v="5"/>
    <m/>
    <s v=""/>
    <m/>
    <n v="142502480"/>
    <d v="2025-03-27T14:17:41"/>
    <m/>
    <m/>
    <s v="Mar"/>
    <s v="EKSTEK_28816-502"/>
    <m/>
    <m/>
    <m/>
  </r>
  <r>
    <s v="GEX 1"/>
    <s v="7750-25"/>
    <s v="30282-501"/>
    <s v="N"/>
    <s v="320X160"/>
    <x v="37"/>
    <d v="2025-03-10T00:00:00"/>
    <s v="AIR"/>
    <n v="1"/>
    <n v="2"/>
    <d v="2025-03-13T00:00:00"/>
    <d v="2025-03-19T00:00:00"/>
    <m/>
    <n v="6"/>
    <d v="2025-03-21T00:00:00"/>
    <d v="2025-03-22T00:00:00"/>
    <d v="2025-03-21T00:00:00"/>
    <n v="112501117"/>
    <s v="EKSTEK"/>
    <d v="2025-03-21T00:00:00"/>
    <x v="25"/>
    <s v="dsgn rcvd 13/03/25as for rvsn 14/03. rvsn reference sent to supplier on 17/03/2025.rvsd dsgn rcvd 18/03"/>
    <s v="DONE"/>
    <n v="9"/>
    <m/>
    <s v=""/>
    <s v="Mill, powder, ANODIZING"/>
    <n v="142502686"/>
    <d v="2025-04-08T08:47:03"/>
    <m/>
    <m/>
    <s v="Mar"/>
    <s v="EKSTEK_30282-501"/>
    <m/>
    <m/>
    <m/>
  </r>
  <r>
    <s v="GEX 1"/>
    <s v="7752-25"/>
    <s v="23396-404"/>
    <s v="B"/>
    <s v="280X160"/>
    <x v="37"/>
    <d v="2025-03-10T00:00:00"/>
    <s v="AIR"/>
    <n v="0"/>
    <n v="0"/>
    <d v="2025-03-14T00:00:00"/>
    <d v="2025-03-19T00:00:00"/>
    <m/>
    <n v="5"/>
    <d v="2025-03-21T00:00:00"/>
    <d v="2025-03-14T00:00:00"/>
    <d v="2025-03-21T00:00:00"/>
    <n v="112501117"/>
    <s v="EKSTEK"/>
    <d v="2025-03-21T00:00:00"/>
    <x v="0"/>
    <s v="dsgn rcvd 14/03/2025 ask rvsn 14/03/25.rvsd dsgn rcvd 18/03"/>
    <s v="DONE"/>
    <n v="9"/>
    <m/>
    <s v=""/>
    <m/>
    <n v="142502686"/>
    <d v="2025-04-08T08:47:03"/>
    <m/>
    <m/>
    <s v="Mar"/>
    <s v="EKSTEK_23396-404"/>
    <m/>
    <m/>
    <m/>
  </r>
  <r>
    <s v="GEX 1"/>
    <s v="7752-25"/>
    <s v="I-23396"/>
    <s v="T"/>
    <s v="300X100"/>
    <x v="37"/>
    <d v="2025-03-10T00:00:00"/>
    <s v="AIR"/>
    <n v="0"/>
    <n v="0"/>
    <d v="2025-03-14T00:00:00"/>
    <d v="2025-03-19T00:00:00"/>
    <m/>
    <n v="5"/>
    <d v="2025-03-21T00:00:00"/>
    <d v="2025-03-14T00:00:00"/>
    <d v="2025-03-21T00:00:00"/>
    <n v="112501117"/>
    <s v="EKSTEK"/>
    <d v="2025-03-21T00:00:00"/>
    <x v="0"/>
    <s v="dsgn rcvd 14/03/2025 ask rvsn 14/03/25.rvsd dsgn rcvd 18/03"/>
    <s v="DONE"/>
    <n v="9"/>
    <m/>
    <s v=""/>
    <m/>
    <n v="142502686"/>
    <d v="2025-04-08T08:47:03"/>
    <m/>
    <m/>
    <s v="Mar"/>
    <s v="EKSTEK_I-23396"/>
    <m/>
    <m/>
    <m/>
  </r>
  <r>
    <s v="GEX 1"/>
    <s v="7752-25"/>
    <s v="29268-502"/>
    <s v="B"/>
    <s v="280X160"/>
    <x v="37"/>
    <d v="2025-03-10T00:00:00"/>
    <s v="AIR"/>
    <n v="1"/>
    <n v="1"/>
    <d v="2025-03-14T00:00:00"/>
    <d v="2025-03-19T00:00:00"/>
    <m/>
    <n v="5"/>
    <d v="2025-03-21T00:00:00"/>
    <d v="2025-03-14T00:00:00"/>
    <d v="2025-03-21T00:00:00"/>
    <n v="112501117"/>
    <s v="EKSTEK"/>
    <d v="2025-03-21T00:00:00"/>
    <x v="0"/>
    <s v="dsgn rcvd 13/03/25as for rvsn 14/03.rvsd dsgn rcvd 18/03"/>
    <s v="DONE"/>
    <n v="9"/>
    <m/>
    <s v=""/>
    <m/>
    <n v="142502686"/>
    <d v="2025-04-08T08:47:03"/>
    <m/>
    <m/>
    <s v="Mar"/>
    <s v="EKSTEK_29268-502"/>
    <m/>
    <m/>
    <m/>
  </r>
  <r>
    <s v="GEX 1"/>
    <s v="7753-25"/>
    <s v="19496-504"/>
    <s v="B"/>
    <s v="280X160"/>
    <x v="37"/>
    <d v="2025-03-10T00:00:00"/>
    <s v="AIR"/>
    <n v="1"/>
    <n v="2"/>
    <d v="2025-03-13T00:00:00"/>
    <d v="2025-03-19T00:00:00"/>
    <m/>
    <n v="6"/>
    <d v="2025-03-21T00:00:00"/>
    <d v="2025-03-14T00:00:00"/>
    <d v="2025-03-21T00:00:00"/>
    <n v="112501117"/>
    <s v="COMPES"/>
    <d v="2025-03-21T00:00:00"/>
    <x v="0"/>
    <s v="dsgn rcvd 13/03/25as for rvsn 14/03.rvsd dsgn rcvd 18/03"/>
    <s v="DONE"/>
    <n v="9"/>
    <m/>
    <s v=""/>
    <m/>
    <n v="142502600"/>
    <d v="2025-04-03T12:25:10"/>
    <m/>
    <m/>
    <s v="Mar"/>
    <s v="COMPES_19496-504"/>
    <m/>
    <m/>
    <m/>
  </r>
  <r>
    <s v="GEX 1"/>
    <s v="7752-25"/>
    <s v="17033-503"/>
    <s v="B"/>
    <s v="280X160"/>
    <x v="37"/>
    <d v="2025-03-10T00:00:00"/>
    <s v="AIR"/>
    <n v="1"/>
    <n v="2"/>
    <d v="2025-03-18T00:00:00"/>
    <d v="2025-03-20T00:00:00"/>
    <m/>
    <n v="2"/>
    <d v="2025-03-22T00:00:00"/>
    <d v="2025-03-14T00:00:00"/>
    <d v="2025-03-22T00:00:00"/>
    <n v="112501121"/>
    <s v="EKSTEK"/>
    <d v="2025-03-22T00:00:00"/>
    <x v="0"/>
    <s v="dsgn rcvd with wrong dimentions ask rvsn 19/03/2025. rvs rcvd 20/03/2025"/>
    <s v="DONE"/>
    <n v="10"/>
    <m/>
    <s v=""/>
    <m/>
    <n v="142502686"/>
    <d v="2025-04-08T08:47:03"/>
    <m/>
    <m/>
    <s v="Mar"/>
    <s v="EKSTEK_17033-503"/>
    <m/>
    <m/>
    <m/>
  </r>
  <r>
    <s v="GEX 1"/>
    <s v="7753-25"/>
    <s v="19799-403"/>
    <s v="B"/>
    <s v="250X160"/>
    <x v="37"/>
    <d v="2025-03-10T00:00:00"/>
    <s v="AIR"/>
    <n v="1"/>
    <n v="5"/>
    <d v="2025-03-14T00:00:00"/>
    <d v="2025-03-26T00:00:00"/>
    <s v="YES"/>
    <n v="12"/>
    <d v="2025-03-29T00:00:00"/>
    <d v="2025-03-14T00:00:00"/>
    <d v="2025-03-29T00:00:00"/>
    <n v="112501208"/>
    <s v="COMPES"/>
    <d v="2025-03-29T00:00:00"/>
    <x v="0"/>
    <s v="dsgn rcvd 14/03/2025 ask fo simulation 14/03/25. stp file rcvd 18/03/2025, Backup die justification file not found 29.03.2025"/>
    <s v="DONE"/>
    <n v="16"/>
    <m/>
    <s v=""/>
    <m/>
    <n v="142502823"/>
    <d v="2025-04-14T00:00:00"/>
    <m/>
    <m/>
    <s v="Mar"/>
    <s v="COMPES_19799-403"/>
    <m/>
    <m/>
    <m/>
  </r>
  <r>
    <s v="GEX 1"/>
    <s v="7754-25"/>
    <s v="07208-601"/>
    <s v="B"/>
    <s v="320X160"/>
    <x v="38"/>
    <d v="2025-03-11T00:00:00"/>
    <s v="LAND"/>
    <n v="0"/>
    <n v="0"/>
    <d v="2025-03-11T00:00:00"/>
    <d v="2025-03-11T00:00:00"/>
    <m/>
    <n v="0"/>
    <d v="2025-03-12T00:00:00"/>
    <d v="2025-03-12T00:00:00"/>
    <d v="2025-03-12T00:00:00"/>
    <n v="112501007"/>
    <s v="PDTMC"/>
    <d v="2025-03-12T00:00:00"/>
    <x v="0"/>
    <m/>
    <s v="DONE"/>
    <n v="0"/>
    <m/>
    <s v=""/>
    <m/>
    <n v="142502300"/>
    <d v="2025-03-24T07:15:26"/>
    <m/>
    <m/>
    <s v="Mar"/>
    <s v="PDTMC_07208-601"/>
    <m/>
    <m/>
    <m/>
  </r>
  <r>
    <s v="GEX 1"/>
    <s v="7754-25"/>
    <s v="07208-602"/>
    <s v="B"/>
    <s v="320X160"/>
    <x v="38"/>
    <d v="2025-03-11T00:00:00"/>
    <s v="LAND"/>
    <n v="0"/>
    <n v="0"/>
    <d v="2025-03-11T00:00:00"/>
    <d v="2025-03-11T00:00:00"/>
    <m/>
    <n v="0"/>
    <d v="2025-03-12T00:00:00"/>
    <d v="2025-03-12T00:00:00"/>
    <d v="2025-03-12T00:00:00"/>
    <n v="112501007"/>
    <s v="PDTMC"/>
    <d v="2025-03-12T00:00:00"/>
    <x v="0"/>
    <m/>
    <s v="DONE"/>
    <n v="0"/>
    <m/>
    <s v=""/>
    <m/>
    <n v="142502300"/>
    <d v="2025-03-24T07:15:26"/>
    <m/>
    <m/>
    <s v="Mar"/>
    <s v="PDTMC_07208-602"/>
    <m/>
    <m/>
    <m/>
  </r>
  <r>
    <s v="GEX 1"/>
    <s v="7754-25"/>
    <s v="Ins-14546"/>
    <s v="T"/>
    <s v="300X100"/>
    <x v="38"/>
    <d v="2025-03-11T00:00:00"/>
    <s v="LAND"/>
    <n v="0"/>
    <n v="0"/>
    <d v="2025-03-12T00:00:00"/>
    <d v="2025-03-12T00:00:00"/>
    <m/>
    <n v="0"/>
    <d v="2025-03-12T00:00:00"/>
    <d v="2025-03-12T00:00:00"/>
    <d v="2025-03-12T00:00:00"/>
    <n v="112501007"/>
    <s v="PDTMC"/>
    <d v="2025-03-12T00:00:00"/>
    <x v="0"/>
    <m/>
    <s v="DONE"/>
    <n v="1"/>
    <m/>
    <s v=""/>
    <m/>
    <n v="142502300"/>
    <d v="2025-03-24T07:15:26"/>
    <m/>
    <m/>
    <s v="Mar"/>
    <s v="PDTMC_Ins-14546"/>
    <m/>
    <m/>
    <m/>
  </r>
  <r>
    <s v="GEX 1"/>
    <s v="7754-25"/>
    <s v="Ins-26201"/>
    <s v="T"/>
    <s v="460X150"/>
    <x v="38"/>
    <d v="2025-03-11T00:00:00"/>
    <s v="LAND"/>
    <n v="0"/>
    <n v="0"/>
    <d v="2025-03-12T00:00:00"/>
    <d v="2025-03-12T00:00:00"/>
    <m/>
    <n v="0"/>
    <d v="2025-03-12T00:00:00"/>
    <d v="2025-03-12T00:00:00"/>
    <d v="2025-03-12T00:00:00"/>
    <n v="112501007"/>
    <s v="PDTMC"/>
    <d v="2025-03-12T00:00:00"/>
    <x v="0"/>
    <m/>
    <s v="DONE"/>
    <n v="1"/>
    <m/>
    <s v=""/>
    <m/>
    <n v="142502300"/>
    <d v="2025-03-24T07:15:26"/>
    <m/>
    <m/>
    <s v="Mar"/>
    <s v="PDTMC_Ins-26201"/>
    <m/>
    <m/>
    <m/>
  </r>
  <r>
    <s v="GEX 2"/>
    <s v="7755-25"/>
    <s v="25IC1-007208"/>
    <s v="T"/>
    <s v="300X100"/>
    <x v="38"/>
    <d v="2025-03-11T00:00:00"/>
    <s v="LAND"/>
    <n v="0"/>
    <n v="0"/>
    <d v="2025-03-11T00:00:00"/>
    <d v="2025-03-11T00:00:00"/>
    <m/>
    <n v="0"/>
    <d v="2025-03-14T00:00:00"/>
    <d v="2025-03-27T00:00:00"/>
    <d v="2025-03-14T00:00:00"/>
    <n v="212500166"/>
    <s v="PDTMC"/>
    <d v="2025-04-25T00:00:00"/>
    <x v="0"/>
    <m/>
    <s v="DONE"/>
    <n v="0"/>
    <m/>
    <s v=""/>
    <m/>
    <n v="242500291"/>
    <d v="2025-03-21T07:31:52"/>
    <m/>
    <m/>
    <s v="Mar"/>
    <s v="PDTMC_25IC1-007208"/>
    <m/>
    <m/>
    <m/>
  </r>
  <r>
    <s v="GEX 1"/>
    <s v="7756-25"/>
    <s v="27835-401"/>
    <s v="N"/>
    <s v="250x160"/>
    <x v="39"/>
    <d v="2025-03-12T00:00:00"/>
    <s v="AIR"/>
    <n v="0"/>
    <n v="0"/>
    <d v="2025-03-14T00:00:00"/>
    <d v="2025-03-14T00:00:00"/>
    <m/>
    <n v="0"/>
    <d v="2025-03-15T00:00:00"/>
    <d v="2025-03-22T00:00:00"/>
    <d v="2025-03-15T00:00:00"/>
    <n v="112501042"/>
    <s v="EKSTEK"/>
    <d v="2025-03-15T00:00:00"/>
    <x v="28"/>
    <m/>
    <s v="DONE"/>
    <n v="2"/>
    <m/>
    <s v=""/>
    <s v="Mill, powder, ANODIZING"/>
    <n v="142502481"/>
    <d v="2025-03-27T14:15:23"/>
    <m/>
    <m/>
    <s v="Mar"/>
    <s v="EKSTEK_27835-401"/>
    <m/>
    <m/>
    <m/>
  </r>
  <r>
    <s v="GEX 1"/>
    <s v="7756-25"/>
    <s v="27836-401"/>
    <s v="N"/>
    <s v="280x160"/>
    <x v="39"/>
    <d v="2025-03-12T00:00:00"/>
    <s v="AIR"/>
    <n v="0"/>
    <n v="0"/>
    <d v="2025-03-14T00:00:00"/>
    <d v="2025-03-14T00:00:00"/>
    <m/>
    <n v="0"/>
    <d v="2025-03-15T00:00:00"/>
    <d v="2025-03-22T00:00:00"/>
    <d v="2025-03-15T00:00:00"/>
    <n v="112501042"/>
    <s v="EKSTEK"/>
    <d v="2025-03-15T00:00:00"/>
    <x v="28"/>
    <m/>
    <s v="DONE"/>
    <n v="2"/>
    <m/>
    <s v=""/>
    <s v="Mill, powder, ANODIZING"/>
    <n v="142502481"/>
    <d v="2025-03-27T14:15:23"/>
    <m/>
    <m/>
    <s v="Mar"/>
    <s v="EKSTEK_27836-401"/>
    <m/>
    <m/>
    <m/>
  </r>
  <r>
    <s v="GEX 1"/>
    <s v="7756-25"/>
    <s v="27837-501"/>
    <s v="N"/>
    <s v="320x160"/>
    <x v="39"/>
    <d v="2025-03-12T00:00:00"/>
    <s v="AIR"/>
    <n v="0"/>
    <n v="0"/>
    <d v="2025-03-14T00:00:00"/>
    <d v="2025-03-14T00:00:00"/>
    <m/>
    <n v="0"/>
    <d v="2025-03-15T00:00:00"/>
    <d v="2025-03-22T00:00:00"/>
    <d v="2025-03-15T00:00:00"/>
    <n v="112501042"/>
    <s v="EKSTEK"/>
    <d v="2025-03-15T00:00:00"/>
    <x v="28"/>
    <m/>
    <s v="DONE"/>
    <n v="2"/>
    <m/>
    <s v=""/>
    <s v="Mill, powder, ANODIZING"/>
    <n v="142502481"/>
    <d v="2025-03-27T14:15:23"/>
    <m/>
    <m/>
    <s v="Mar"/>
    <s v="EKSTEK_27837-501"/>
    <m/>
    <m/>
    <m/>
  </r>
  <r>
    <s v="GEX 1"/>
    <s v="7756-25"/>
    <s v="27838-401"/>
    <s v="N"/>
    <s v="250x160"/>
    <x v="39"/>
    <d v="2025-03-12T00:00:00"/>
    <s v="AIR"/>
    <n v="0"/>
    <n v="0"/>
    <d v="2025-03-14T00:00:00"/>
    <d v="2025-03-14T00:00:00"/>
    <m/>
    <n v="0"/>
    <d v="2025-03-15T00:00:00"/>
    <d v="2025-03-22T00:00:00"/>
    <d v="2025-03-15T00:00:00"/>
    <n v="112501042"/>
    <s v="EKSTEK"/>
    <d v="2025-03-15T00:00:00"/>
    <x v="28"/>
    <m/>
    <s v="DONE"/>
    <n v="2"/>
    <m/>
    <s v=""/>
    <s v="Mill, powder, ANODIZING"/>
    <n v="142502481"/>
    <d v="2025-03-27T14:15:23"/>
    <m/>
    <m/>
    <s v="Mar"/>
    <s v="EKSTEK_27838-401"/>
    <m/>
    <m/>
    <m/>
  </r>
  <r>
    <s v="GEX 1"/>
    <s v="7758-25"/>
    <s v="27839-501"/>
    <s v="N"/>
    <s v="250X160"/>
    <x v="39"/>
    <d v="2025-03-12T00:00:00"/>
    <s v="LAND"/>
    <n v="0"/>
    <n v="0"/>
    <d v="2025-03-13T00:00:00"/>
    <d v="2025-03-14T00:00:00"/>
    <m/>
    <n v="1"/>
    <d v="2025-03-15T00:00:00"/>
    <d v="2025-03-22T00:00:00"/>
    <d v="2025-03-15T00:00:00"/>
    <n v="112501042"/>
    <s v="PDTMC"/>
    <d v="2025-03-15T00:00:00"/>
    <x v="28"/>
    <m/>
    <s v="DONE"/>
    <n v="2"/>
    <m/>
    <s v=""/>
    <s v="Mill, powder, ANODIZING"/>
    <n v="142502476"/>
    <d v="2025-03-27T14:19:05"/>
    <m/>
    <m/>
    <s v="Mar"/>
    <s v="PDTMC_27839-501"/>
    <m/>
    <m/>
    <m/>
  </r>
  <r>
    <s v="GEX 1"/>
    <s v="7758-25"/>
    <s v="27840-401"/>
    <s v="N"/>
    <s v="250X160"/>
    <x v="39"/>
    <d v="2025-03-12T00:00:00"/>
    <s v="LAND"/>
    <n v="0"/>
    <n v="0"/>
    <d v="2025-03-14T00:00:00"/>
    <d v="2025-03-14T00:00:00"/>
    <m/>
    <n v="0"/>
    <d v="2025-03-15T00:00:00"/>
    <d v="2025-03-22T00:00:00"/>
    <d v="2025-03-15T00:00:00"/>
    <n v="112501042"/>
    <s v="PDTMC"/>
    <d v="2025-03-15T00:00:00"/>
    <x v="21"/>
    <m/>
    <s v="DONE"/>
    <n v="2"/>
    <m/>
    <s v=""/>
    <s v="MILL"/>
    <n v="142502476"/>
    <d v="2025-03-27T14:19:05"/>
    <m/>
    <m/>
    <s v="Mar"/>
    <s v="PDTMC_27840-401"/>
    <m/>
    <m/>
    <m/>
  </r>
  <r>
    <s v="GEX 1"/>
    <s v="7758-25"/>
    <s v="27843-401"/>
    <s v="N"/>
    <s v="220X130"/>
    <x v="39"/>
    <d v="2025-03-12T00:00:00"/>
    <s v="LAND"/>
    <n v="0"/>
    <n v="0"/>
    <d v="2025-03-14T00:00:00"/>
    <d v="2025-03-14T00:00:00"/>
    <m/>
    <n v="0"/>
    <d v="2025-03-15T00:00:00"/>
    <d v="2025-03-22T00:00:00"/>
    <d v="2025-03-15T00:00:00"/>
    <n v="112501042"/>
    <s v="PDTMC"/>
    <d v="2025-03-15T00:00:00"/>
    <x v="21"/>
    <m/>
    <s v="DONE"/>
    <n v="2"/>
    <m/>
    <s v=""/>
    <s v="MILL"/>
    <n v="142502476"/>
    <d v="2025-03-27T14:19:05"/>
    <m/>
    <m/>
    <s v="Mar"/>
    <s v="PDTMC_27843-401"/>
    <m/>
    <m/>
    <m/>
  </r>
  <r>
    <s v="GEX 1"/>
    <s v="7758-25"/>
    <s v="27844-501"/>
    <s v="N"/>
    <s v="250X160"/>
    <x v="39"/>
    <d v="2025-03-12T00:00:00"/>
    <s v="LAND"/>
    <n v="0"/>
    <n v="0"/>
    <d v="2025-03-14T00:00:00"/>
    <d v="2025-03-15T00:00:00"/>
    <m/>
    <n v="1"/>
    <d v="2025-03-15T00:00:00"/>
    <d v="2025-03-22T00:00:00"/>
    <d v="2025-03-15T00:00:00"/>
    <n v="112501042"/>
    <s v="PDTMC"/>
    <d v="2025-03-15T00:00:00"/>
    <x v="28"/>
    <s v="ask for rvsn 14/03/2025"/>
    <s v="DONE"/>
    <n v="3"/>
    <m/>
    <s v=""/>
    <s v="Mill, powder, ANODIZING"/>
    <n v="142502476"/>
    <d v="2025-03-27T14:19:05"/>
    <m/>
    <m/>
    <s v="Mar"/>
    <s v="PDTMC_27844-501"/>
    <m/>
    <m/>
    <m/>
  </r>
  <r>
    <s v="GEX 1"/>
    <s v="7758-25"/>
    <s v="30279-201"/>
    <s v="N"/>
    <s v="280X160"/>
    <x v="39"/>
    <d v="2025-03-12T00:00:00"/>
    <s v="LAND"/>
    <n v="1"/>
    <n v="1"/>
    <d v="2025-03-13T00:00:00"/>
    <d v="2025-03-14T00:00:00"/>
    <m/>
    <n v="1"/>
    <d v="2025-03-15T00:00:00"/>
    <d v="2025-03-22T00:00:00"/>
    <d v="2025-03-15T00:00:00"/>
    <n v="112501042"/>
    <s v="PDTMC"/>
    <d v="2025-03-15T00:00:00"/>
    <x v="28"/>
    <m/>
    <s v="DONE"/>
    <n v="2"/>
    <m/>
    <s v=""/>
    <s v="Mill, powder, ANODIZING"/>
    <n v="142502476"/>
    <d v="2025-03-27T14:19:05"/>
    <m/>
    <m/>
    <s v="Mar"/>
    <s v="PDTMC_30279-201"/>
    <m/>
    <m/>
    <m/>
  </r>
  <r>
    <s v="GEX 1"/>
    <s v="7758-25"/>
    <s v="I-30279"/>
    <s v="T"/>
    <s v="300X100"/>
    <x v="39"/>
    <d v="2025-03-12T00:00:00"/>
    <s v="LAND"/>
    <n v="0"/>
    <n v="0"/>
    <d v="2025-03-13T00:00:00"/>
    <d v="2025-03-14T00:00:00"/>
    <m/>
    <n v="1"/>
    <d v="2025-03-15T00:00:00"/>
    <d v="2025-03-15T00:00:00"/>
    <d v="2025-03-15T00:00:00"/>
    <n v="112501042"/>
    <s v="PDTMC"/>
    <d v="2025-03-15T00:00:00"/>
    <x v="0"/>
    <m/>
    <s v="DONE"/>
    <n v="2"/>
    <m/>
    <s v=""/>
    <s v="Mill, powder, ANODIZING"/>
    <n v="142502476"/>
    <d v="2025-03-27T14:19:05"/>
    <m/>
    <m/>
    <s v="Mar"/>
    <s v="PDTMC_I-30279"/>
    <m/>
    <m/>
    <m/>
  </r>
  <r>
    <s v="GEX 1"/>
    <s v="7758-25"/>
    <s v="30277-501"/>
    <s v="N"/>
    <s v="280X160"/>
    <x v="39"/>
    <d v="2025-03-12T00:00:00"/>
    <s v="LAND"/>
    <n v="1"/>
    <n v="4"/>
    <d v="2025-03-15T00:00:00"/>
    <d v="2025-03-15T00:00:00"/>
    <m/>
    <n v="0"/>
    <d v="2025-03-17T00:00:00"/>
    <d v="2025-03-22T00:00:00"/>
    <d v="2025-03-17T00:00:00"/>
    <n v="112501054"/>
    <s v="PDTMC"/>
    <d v="2025-03-17T00:00:00"/>
    <x v="28"/>
    <m/>
    <s v="DONE"/>
    <n v="3"/>
    <m/>
    <s v=""/>
    <s v="Mill, powder, ANODIZING"/>
    <n v="142502477"/>
    <d v="2025-03-28T09:20:26"/>
    <m/>
    <m/>
    <s v="Mar"/>
    <s v="PDTMC_30277-501"/>
    <m/>
    <m/>
    <m/>
  </r>
  <r>
    <s v="GEX 1"/>
    <s v="7758-25"/>
    <s v="30280-501"/>
    <s v="N"/>
    <s v="280X160"/>
    <x v="39"/>
    <d v="2025-03-12T00:00:00"/>
    <s v="LAND"/>
    <n v="1"/>
    <n v="4"/>
    <d v="2025-03-15T00:00:00"/>
    <d v="2025-03-15T00:00:00"/>
    <m/>
    <n v="0"/>
    <d v="2025-03-17T00:00:00"/>
    <d v="2025-03-22T00:00:00"/>
    <d v="2025-03-17T00:00:00"/>
    <n v="112501054"/>
    <s v="PDTMC"/>
    <d v="2025-03-17T00:00:00"/>
    <x v="28"/>
    <m/>
    <s v="DONE"/>
    <n v="3"/>
    <m/>
    <s v=""/>
    <s v="Mill, powder, ANODIZING"/>
    <n v="142502477"/>
    <d v="2025-03-28T09:20:26"/>
    <m/>
    <m/>
    <s v="Mar"/>
    <s v="PDTMC_30280-501"/>
    <m/>
    <m/>
    <m/>
  </r>
  <r>
    <s v="GEX 1"/>
    <s v="7757-25"/>
    <s v="30273-401"/>
    <s v="N"/>
    <s v="250x160"/>
    <x v="39"/>
    <d v="2025-03-12T00:00:00"/>
    <s v="AIR"/>
    <n v="2"/>
    <n v="2"/>
    <d v="2025-03-15T00:00:00"/>
    <d v="2025-03-17T00:00:00"/>
    <m/>
    <n v="2"/>
    <d v="2025-03-19T00:00:00"/>
    <d v="2025-03-22T00:00:00"/>
    <d v="2025-03-19T00:00:00"/>
    <n v="112501088"/>
    <s v="COMPES"/>
    <d v="2025-03-19T00:00:00"/>
    <x v="28"/>
    <m/>
    <s v="DONE"/>
    <n v="5"/>
    <m/>
    <s v=""/>
    <s v="Mill, powder, ANODIZING"/>
    <n v="142502539"/>
    <d v="2025-04-07T09:18:12"/>
    <m/>
    <m/>
    <s v="Mar"/>
    <s v="COMPES_30273-401"/>
    <m/>
    <m/>
    <m/>
  </r>
  <r>
    <s v="GEX 1"/>
    <s v="7758-25"/>
    <s v="30281-501"/>
    <s v="N"/>
    <s v="250X160"/>
    <x v="39"/>
    <d v="2025-03-12T00:00:00"/>
    <s v="LAND"/>
    <n v="1"/>
    <n v="2"/>
    <d v="2025-03-13T00:00:00"/>
    <d v="2025-03-19T00:00:00"/>
    <m/>
    <n v="6"/>
    <d v="2025-03-21T00:00:00"/>
    <d v="2025-03-22T00:00:00"/>
    <d v="2025-03-21T00:00:00"/>
    <n v="112501117"/>
    <s v="PDTMC"/>
    <d v="2025-03-21T00:00:00"/>
    <x v="28"/>
    <s v="dsgn rcvd 13/03/25as for rvsn 14/03. rvs rcvd 17/03/2025"/>
    <s v="DONE"/>
    <n v="7"/>
    <m/>
    <s v=""/>
    <s v="Mill, powder, ANODIZING"/>
    <n v="142502603"/>
    <d v="2025-04-11T00:00:00"/>
    <m/>
    <m/>
    <s v="Mar"/>
    <s v="PDTMC_30281-501"/>
    <m/>
    <m/>
    <m/>
  </r>
  <r>
    <s v="GEX 1"/>
    <s v="7757-25"/>
    <s v="30274-501"/>
    <s v="N"/>
    <s v="250x160"/>
    <x v="39"/>
    <d v="2025-03-12T00:00:00"/>
    <s v="AIR"/>
    <n v="5"/>
    <n v="5"/>
    <d v="2025-03-18T00:00:00"/>
    <d v="2025-03-19T00:00:00"/>
    <s v="YES"/>
    <n v="1"/>
    <d v="2025-03-22T00:00:00"/>
    <d v="2025-03-22T00:00:00"/>
    <d v="2025-03-22T00:00:00"/>
    <n v="112501121"/>
    <s v="COMPES"/>
    <d v="2025-03-22T00:00:00"/>
    <x v="28"/>
    <m/>
    <s v="DONE"/>
    <n v="7"/>
    <m/>
    <s v=""/>
    <s v="Mill, powder, ANODIZING"/>
    <n v="142502600"/>
    <d v="2025-04-03T12:25:10"/>
    <m/>
    <m/>
    <s v="Mar"/>
    <s v="COMPES_30274-501"/>
    <m/>
    <m/>
    <m/>
  </r>
  <r>
    <s v="GEX 1"/>
    <s v="7757-25"/>
    <s v="30275-501"/>
    <s v="N"/>
    <s v="280x160"/>
    <x v="39"/>
    <d v="2025-03-12T00:00:00"/>
    <s v="AIR"/>
    <n v="2"/>
    <n v="4"/>
    <d v="2025-03-18T00:00:00"/>
    <d v="2025-03-19T00:00:00"/>
    <s v="YES"/>
    <n v="1"/>
    <d v="2025-03-22T00:00:00"/>
    <d v="2025-03-22T00:00:00"/>
    <d v="2025-03-22T00:00:00"/>
    <n v="112501121"/>
    <s v="COMPES"/>
    <d v="2025-03-22T00:00:00"/>
    <x v="28"/>
    <m/>
    <s v="DONE"/>
    <n v="7"/>
    <m/>
    <s v=""/>
    <s v="Mill, powder, ANODIZING"/>
    <n v="142502600"/>
    <d v="2025-04-03T12:25:10"/>
    <m/>
    <m/>
    <s v="Mar"/>
    <s v="COMPES_30275-501"/>
    <m/>
    <m/>
    <m/>
  </r>
  <r>
    <s v="GEX 1"/>
    <s v="7757-25"/>
    <s v="30276-501"/>
    <s v="N"/>
    <s v="250x160"/>
    <x v="39"/>
    <d v="2025-03-12T00:00:00"/>
    <s v="AIR"/>
    <n v="4"/>
    <n v="4"/>
    <d v="2025-03-18T00:00:00"/>
    <d v="2025-03-19T00:00:00"/>
    <s v="YES"/>
    <n v="1"/>
    <d v="2025-03-22T00:00:00"/>
    <d v="2025-03-22T00:00:00"/>
    <d v="2025-03-22T00:00:00"/>
    <n v="112501121"/>
    <s v="COMPES"/>
    <d v="2025-03-22T00:00:00"/>
    <x v="28"/>
    <m/>
    <s v="DONE"/>
    <n v="7"/>
    <m/>
    <s v=""/>
    <s v="Mill, powder, ANODIZING"/>
    <n v="142502600"/>
    <d v="2025-04-03T12:25:10"/>
    <m/>
    <m/>
    <s v="Mar"/>
    <s v="COMPES_30276-501"/>
    <m/>
    <m/>
    <m/>
  </r>
  <r>
    <s v="GEX 1"/>
    <s v="7758-25"/>
    <s v="30278-501"/>
    <s v="N"/>
    <s v="280X160"/>
    <x v="39"/>
    <d v="2025-03-12T00:00:00"/>
    <s v="LAND"/>
    <n v="1"/>
    <n v="4"/>
    <d v="2025-03-15T00:00:00"/>
    <d v="2025-03-15T00:00:00"/>
    <m/>
    <n v="0"/>
    <d v="2025-03-25T00:00:00"/>
    <d v="2025-03-22T00:00:00"/>
    <d v="2025-03-25T00:00:00"/>
    <n v="112501152"/>
    <s v="PDTMC"/>
    <d v="2025-03-22T00:00:00"/>
    <x v="28"/>
    <s v="die size issue to be solved with ahod 250/280, Die size revised email send to casting team on 19.03.2025, awaiting confirmation 19.03.2025-Dinesh, confirmation received on 25.03.2025"/>
    <s v="DONE"/>
    <n v="3"/>
    <m/>
    <s v=""/>
    <s v="Mill, powder, ANODIZING"/>
    <n v="142502603"/>
    <d v="2025-04-11T00:00:00"/>
    <m/>
    <m/>
    <s v="Mar"/>
    <s v="PDTMC_30278-501"/>
    <m/>
    <m/>
    <m/>
  </r>
  <r>
    <s v="GEX 1"/>
    <s v="7761-25"/>
    <s v="11525-503"/>
    <s v="B"/>
    <s v="280x160"/>
    <x v="40"/>
    <d v="2025-03-13T00:00:00"/>
    <s v="AIR"/>
    <n v="0"/>
    <n v="0"/>
    <d v="2025-03-18T00:00:00"/>
    <d v="2025-03-19T00:00:00"/>
    <m/>
    <n v="1"/>
    <d v="2025-03-21T00:00:00"/>
    <d v="2025-03-17T00:00:00"/>
    <d v="2025-03-21T00:00:00"/>
    <n v="112501117"/>
    <s v="EKSTEK"/>
    <d v="2025-03-21T00:00:00"/>
    <x v="0"/>
    <m/>
    <s v="DONE"/>
    <n v="6"/>
    <m/>
    <s v=""/>
    <m/>
    <n v="142502709"/>
    <d v="2025-04-05T14:10:09"/>
    <m/>
    <m/>
    <s v="Mar"/>
    <s v="EKSTEK_11525-503"/>
    <m/>
    <m/>
    <m/>
  </r>
  <r>
    <s v="GEX 2"/>
    <s v="7762-25"/>
    <s v="009029-2503"/>
    <s v="B"/>
    <s v="320x160"/>
    <x v="40"/>
    <d v="2025-03-13T00:00:00"/>
    <s v="LAND"/>
    <n v="0"/>
    <n v="0"/>
    <d v="2025-03-13T00:00:00"/>
    <d v="2025-03-15T00:00:00"/>
    <m/>
    <n v="2"/>
    <d v="2025-03-17T00:00:00"/>
    <d v="2025-03-19T00:00:00"/>
    <d v="2025-03-17T00:00:00"/>
    <n v="212500181"/>
    <s v="PDTMC"/>
    <d v="2025-03-17T00:00:00"/>
    <x v="0"/>
    <m/>
    <s v="DONE"/>
    <n v="2"/>
    <m/>
    <s v=""/>
    <m/>
    <n v="242500356"/>
    <d v="2025-03-28T07:33:34"/>
    <m/>
    <m/>
    <s v="Mar"/>
    <s v="PDTMC_009029-2503"/>
    <m/>
    <m/>
    <m/>
  </r>
  <r>
    <s v="GEX 2"/>
    <s v="7762-25"/>
    <s v="027719-2503"/>
    <s v="B"/>
    <s v="280x160"/>
    <x v="40"/>
    <d v="2025-03-13T00:00:00"/>
    <s v="LAND"/>
    <n v="0"/>
    <n v="0"/>
    <d v="2025-03-13T00:00:00"/>
    <d v="2025-03-15T00:00:00"/>
    <m/>
    <n v="2"/>
    <d v="2025-03-17T00:00:00"/>
    <d v="2025-03-19T00:00:00"/>
    <d v="2025-03-17T00:00:00"/>
    <n v="212500181"/>
    <s v="PDTMC"/>
    <d v="2025-03-17T00:00:00"/>
    <x v="0"/>
    <m/>
    <s v="DONE"/>
    <n v="2"/>
    <m/>
    <s v=""/>
    <m/>
    <n v="242500356"/>
    <d v="2025-03-28T07:33:34"/>
    <m/>
    <m/>
    <s v="Mar"/>
    <s v="PDTMC_027719-2503"/>
    <m/>
    <m/>
    <m/>
  </r>
  <r>
    <s v="GEX 2"/>
    <s v="7763-25"/>
    <s v="015647-2502"/>
    <s v="B"/>
    <s v="280x160"/>
    <x v="40"/>
    <d v="2025-03-13T00:00:00"/>
    <s v="AIR"/>
    <n v="1"/>
    <n v="2"/>
    <d v="2025-03-15T00:00:00"/>
    <d v="2025-03-15T00:00:00"/>
    <m/>
    <n v="0"/>
    <d v="2025-03-17T00:00:00"/>
    <d v="2025-03-19T00:00:00"/>
    <d v="2025-03-17T00:00:00"/>
    <n v="212500181"/>
    <s v="EKSTEK"/>
    <d v="2025-03-17T00:00:00"/>
    <x v="0"/>
    <m/>
    <s v="DONE"/>
    <n v="2"/>
    <m/>
    <s v=""/>
    <m/>
    <n v="242500499"/>
    <d v="2025-04-18T13:45:43"/>
    <m/>
    <m/>
    <s v="Mar"/>
    <s v="EKSTEK_015647-2502"/>
    <m/>
    <m/>
    <m/>
  </r>
  <r>
    <s v="GEX 2"/>
    <s v="7762-25"/>
    <s v="007208-2509"/>
    <s v="B"/>
    <s v="320x160"/>
    <x v="40"/>
    <d v="2025-03-13T00:00:00"/>
    <s v="LAND"/>
    <n v="0"/>
    <n v="0"/>
    <d v="2025-03-13T00:00:00"/>
    <d v="2025-03-17T00:00:00"/>
    <m/>
    <n v="4"/>
    <d v="2025-03-19T00:00:00"/>
    <d v="2025-03-27T00:00:00"/>
    <d v="2025-03-19T00:00:00"/>
    <n v="212500197"/>
    <s v="PDTMC"/>
    <d v="2025-03-19T00:00:00"/>
    <x v="0"/>
    <m/>
    <s v="DONE"/>
    <n v="4"/>
    <m/>
    <s v=""/>
    <m/>
    <n v="242500356"/>
    <d v="2025-03-28T07:33:34"/>
    <m/>
    <m/>
    <s v="Mar"/>
    <s v="PDTMC_007208-2509"/>
    <m/>
    <m/>
    <m/>
  </r>
  <r>
    <s v="GEX 2"/>
    <s v="7762-25"/>
    <s v="007208-2510"/>
    <s v="B"/>
    <s v="320x160"/>
    <x v="40"/>
    <d v="2025-03-13T00:00:00"/>
    <s v="LAND"/>
    <n v="0"/>
    <n v="0"/>
    <d v="2025-03-13T00:00:00"/>
    <d v="2025-03-17T00:00:00"/>
    <m/>
    <n v="4"/>
    <d v="2025-03-19T00:00:00"/>
    <d v="2025-03-27T00:00:00"/>
    <d v="2025-03-19T00:00:00"/>
    <n v="212500197"/>
    <s v="PDTMC"/>
    <d v="2025-03-19T00:00:00"/>
    <x v="0"/>
    <m/>
    <s v="DONE"/>
    <n v="4"/>
    <m/>
    <s v=""/>
    <m/>
    <n v="242500356"/>
    <d v="2025-03-28T07:33:34"/>
    <m/>
    <m/>
    <s v="Mar"/>
    <s v="PDTMC_007208-2510"/>
    <m/>
    <m/>
    <m/>
  </r>
  <r>
    <s v="GEX 2"/>
    <s v="7762-25"/>
    <s v="014858-3502"/>
    <s v="B"/>
    <s v="320x185"/>
    <x v="40"/>
    <d v="2025-03-13T00:00:00"/>
    <s v="LAND"/>
    <n v="1"/>
    <n v="1"/>
    <d v="2025-03-15T00:00:00"/>
    <d v="2025-03-17T00:00:00"/>
    <m/>
    <n v="2"/>
    <d v="2025-03-19T00:00:00"/>
    <d v="2025-03-27T00:00:00"/>
    <d v="2025-03-19T00:00:00"/>
    <n v="212500197"/>
    <s v="PDTMC"/>
    <d v="2025-03-19T00:00:00"/>
    <x v="0"/>
    <m/>
    <s v="DONE"/>
    <n v="4"/>
    <m/>
    <s v=""/>
    <m/>
    <n v="242500356"/>
    <d v="2025-03-28T07:33:34"/>
    <m/>
    <m/>
    <s v="Mar"/>
    <s v="PDTMC_014858-3502"/>
    <m/>
    <m/>
    <m/>
  </r>
  <r>
    <s v="GEX 2"/>
    <s v="7764-25"/>
    <s v="027798-2502"/>
    <s v="B"/>
    <s v="280x160"/>
    <x v="40"/>
    <d v="2025-03-13T00:00:00"/>
    <s v="AIR"/>
    <n v="0"/>
    <n v="0"/>
    <d v="2025-03-13T00:00:00"/>
    <d v="2025-03-17T00:00:00"/>
    <m/>
    <n v="4"/>
    <d v="2025-03-19T00:00:00"/>
    <d v="2025-03-27T00:00:00"/>
    <d v="2025-03-19T00:00:00"/>
    <n v="212500197"/>
    <s v="COMES"/>
    <d v="2025-03-19T00:00:00"/>
    <x v="0"/>
    <m/>
    <s v="DONE"/>
    <n v="4"/>
    <m/>
    <s v=""/>
    <m/>
    <n v="242500439"/>
    <d v="2025-04-07T08:38:10"/>
    <m/>
    <m/>
    <s v="Mar"/>
    <s v="COMES_027798-2502"/>
    <m/>
    <m/>
    <m/>
  </r>
  <r>
    <s v="GEX 2"/>
    <s v="7765-25"/>
    <s v="055055-2516"/>
    <s v="B"/>
    <s v="250x160"/>
    <x v="40"/>
    <d v="2025-03-13T00:00:00"/>
    <s v="AIR"/>
    <n v="0"/>
    <n v="0"/>
    <d v="2025-03-19T00:00:00"/>
    <d v="2025-03-19T00:00:00"/>
    <m/>
    <n v="0"/>
    <d v="2025-03-21T00:00:00"/>
    <d v="2025-04-06T00:00:00"/>
    <d v="2025-03-21T00:00:00"/>
    <n v="212500221"/>
    <s v="WEFA"/>
    <d v="2025-03-21T00:00:00"/>
    <x v="0"/>
    <m/>
    <s v="DONE"/>
    <n v="6"/>
    <m/>
    <s v=""/>
    <m/>
    <n v="242500562"/>
    <d v="2025-04-21T09:20:52"/>
    <m/>
    <m/>
    <s v="Mar"/>
    <s v="WEFA_055055-2516"/>
    <m/>
    <m/>
    <m/>
  </r>
  <r>
    <s v="GEX 2"/>
    <s v="7766-25"/>
    <s v="120529-2505"/>
    <s v="B"/>
    <s v="280x160"/>
    <x v="40"/>
    <d v="2025-03-13T00:00:00"/>
    <s v="AIR"/>
    <n v="2"/>
    <n v="8"/>
    <d v="2025-03-18T00:00:00"/>
    <d v="2025-03-19T00:00:00"/>
    <m/>
    <n v="1"/>
    <d v="2025-03-21T00:00:00"/>
    <d v="2025-04-06T00:00:00"/>
    <d v="2025-03-21T00:00:00"/>
    <n v="212500221"/>
    <s v="COMPES"/>
    <d v="2025-03-21T00:00:00"/>
    <x v="0"/>
    <m/>
    <s v="DONE"/>
    <n v="6"/>
    <m/>
    <s v=""/>
    <m/>
    <n v="242500385"/>
    <d v="2025-04-02T13:37:44"/>
    <m/>
    <m/>
    <s v="Mar"/>
    <s v="COMPES_120529-2505"/>
    <m/>
    <m/>
    <m/>
  </r>
  <r>
    <s v="GEX 2"/>
    <s v="7762-25"/>
    <s v="014752-2506"/>
    <s v="B"/>
    <s v="320x160"/>
    <x v="40"/>
    <d v="2025-03-13T00:00:00"/>
    <s v="LAND"/>
    <n v="1"/>
    <n v="1"/>
    <d v="2025-03-13T00:00:00"/>
    <d v="2025-03-25T00:00:00"/>
    <m/>
    <n v="12"/>
    <d v="2025-03-26T00:00:00"/>
    <d v="2025-04-06T00:00:00"/>
    <d v="2025-03-26T00:00:00"/>
    <n v="212500240"/>
    <s v="PDTMC"/>
    <d v="2025-03-26T00:00:00"/>
    <x v="0"/>
    <m/>
    <s v="DONE"/>
    <n v="12"/>
    <m/>
    <s v=""/>
    <m/>
    <n v="242500412"/>
    <d v="2025-04-15T00:00:00"/>
    <m/>
    <m/>
    <s v="Mar"/>
    <s v="PDTMC_014752-2506"/>
    <m/>
    <m/>
    <m/>
  </r>
  <r>
    <s v="GEX 2"/>
    <s v="7766-25"/>
    <s v="120528-2508"/>
    <s v="B"/>
    <s v="320x160"/>
    <x v="40"/>
    <d v="2025-03-13T00:00:00"/>
    <s v="AIR"/>
    <n v="1"/>
    <n v="2"/>
    <d v="2025-03-26T00:00:00"/>
    <d v="2025-03-27T00:00:00"/>
    <m/>
    <n v="1"/>
    <d v="2025-03-29T00:00:00"/>
    <d v="2025-04-06T00:00:00"/>
    <d v="2025-03-29T00:00:00"/>
    <n v="212500267"/>
    <s v="COMPES"/>
    <d v="2025-03-29T00:00:00"/>
    <x v="0"/>
    <m/>
    <s v="DONE"/>
    <n v="14"/>
    <m/>
    <s v=""/>
    <m/>
    <n v="242500500"/>
    <d v="2025-04-15T15:58:53"/>
    <m/>
    <m/>
    <s v="Mar"/>
    <s v="COMPES_120528-2508"/>
    <m/>
    <m/>
    <m/>
  </r>
  <r>
    <s v="GEX 2"/>
    <s v="7767-25"/>
    <s v="055055-2517"/>
    <s v="B"/>
    <s v="250x160"/>
    <x v="40"/>
    <d v="2025-03-14T00:00:00"/>
    <s v="AIR"/>
    <n v="0"/>
    <n v="0"/>
    <d v="2025-03-19T00:00:00"/>
    <d v="2025-03-19T00:00:00"/>
    <m/>
    <n v="0"/>
    <d v="2025-03-21T00:00:00"/>
    <d v="2025-04-06T00:00:00"/>
    <d v="2025-03-21T00:00:00"/>
    <n v="212500221"/>
    <s v="WEFA"/>
    <d v="2025-03-21T00:00:00"/>
    <x v="0"/>
    <m/>
    <s v="DONE"/>
    <n v="6"/>
    <m/>
    <s v=""/>
    <m/>
    <n v="242500562"/>
    <d v="2025-04-21T09:20:52"/>
    <m/>
    <m/>
    <s v="Mar"/>
    <s v="WEFA_055055-2517"/>
    <m/>
    <m/>
    <m/>
  </r>
  <r>
    <s v="GEX 1"/>
    <s v="7613-25"/>
    <s v="INS-25033"/>
    <s v="T"/>
    <s v="300X100"/>
    <x v="41"/>
    <d v="2025-01-03T00:00:00"/>
    <s v="LAND"/>
    <n v="0"/>
    <n v="0"/>
    <d v="2025-03-17T00:00:00"/>
    <d v="2025-03-17T00:00:00"/>
    <m/>
    <n v="0"/>
    <d v="2025-03-19T00:00:00"/>
    <d v="2025-03-17T00:00:00"/>
    <d v="2025-03-19T00:00:00"/>
    <n v="112501088"/>
    <s v="PDTMC"/>
    <d v="2025-03-19T00:00:00"/>
    <x v="0"/>
    <m/>
    <s v="DONE"/>
    <n v="3"/>
    <m/>
    <s v=""/>
    <m/>
    <n v="142500270"/>
    <d v="2025-01-12T00:00:00"/>
    <m/>
    <m/>
    <s v="Mar"/>
    <s v="PDTMC_INS-25033"/>
    <m/>
    <m/>
    <m/>
  </r>
  <r>
    <s v="GEX 1"/>
    <s v="7760-25"/>
    <s v="07208-603"/>
    <s v="B"/>
    <s v="320X160"/>
    <x v="41"/>
    <d v="2025-03-13T00:00:00"/>
    <s v="LAND"/>
    <n v="0"/>
    <n v="0"/>
    <d v="2025-03-14T00:00:00"/>
    <d v="2025-03-15T00:00:00"/>
    <m/>
    <n v="1"/>
    <d v="2025-03-17T00:00:00"/>
    <d v="2025-03-14T00:00:00"/>
    <d v="2025-03-17T00:00:00"/>
    <n v="112501054"/>
    <s v="PDTMC"/>
    <d v="2025-03-17T00:00:00"/>
    <x v="0"/>
    <m/>
    <s v="DONE"/>
    <n v="1"/>
    <m/>
    <s v=""/>
    <m/>
    <n v="142502477"/>
    <d v="2025-03-28T09:20:26"/>
    <m/>
    <m/>
    <s v="Mar"/>
    <s v="PDTMC_07208-603"/>
    <m/>
    <m/>
    <m/>
  </r>
  <r>
    <s v="GEX 1"/>
    <s v="7760-25"/>
    <s v="07208-604"/>
    <s v="B"/>
    <s v="320X160"/>
    <x v="41"/>
    <d v="2025-03-13T00:00:00"/>
    <s v="LAND"/>
    <n v="0"/>
    <n v="0"/>
    <d v="2025-03-14T00:00:00"/>
    <d v="2025-03-15T00:00:00"/>
    <m/>
    <n v="1"/>
    <d v="2025-03-17T00:00:00"/>
    <d v="2025-03-14T00:00:00"/>
    <d v="2025-03-17T00:00:00"/>
    <n v="112501054"/>
    <s v="PDTMC"/>
    <d v="2025-03-17T00:00:00"/>
    <x v="0"/>
    <m/>
    <s v="DONE"/>
    <n v="1"/>
    <m/>
    <s v=""/>
    <m/>
    <n v="142502477"/>
    <d v="2025-03-28T09:20:26"/>
    <m/>
    <m/>
    <s v="Mar"/>
    <s v="PDTMC_07208-604"/>
    <m/>
    <m/>
    <m/>
  </r>
  <r>
    <s v="GEX 1"/>
    <s v="7760-25"/>
    <s v="14752-216"/>
    <s v="B"/>
    <s v="320X160"/>
    <x v="41"/>
    <d v="2025-03-13T00:00:00"/>
    <s v="LAND"/>
    <n v="1"/>
    <n v="1"/>
    <d v="2025-03-14T00:00:00"/>
    <d v="2025-03-20T00:00:00"/>
    <m/>
    <n v="6"/>
    <d v="2025-03-22T00:00:00"/>
    <d v="2025-03-14T00:00:00"/>
    <d v="2025-03-22T00:00:00"/>
    <n v="112501121"/>
    <s v="PDTMC"/>
    <d v="2025-03-22T00:00:00"/>
    <x v="0"/>
    <s v="dsgn rcvd 14/03/2025 ask rvsn 14/03/25. rvs rcvd 17/03/2025. rvsn rcvd 19/03/2025. ask rvsn again 19/03/2025. rvsn rcvd 20/03/2025"/>
    <s v="DONE"/>
    <n v="6"/>
    <m/>
    <s v=""/>
    <m/>
    <n v="142502603"/>
    <d v="2025-04-11T00:00:00"/>
    <m/>
    <m/>
    <s v="Mar"/>
    <s v="PDTMC_14752-216"/>
    <m/>
    <m/>
    <m/>
  </r>
  <r>
    <s v="GEX 1"/>
    <s v="7768-25"/>
    <s v="29967-502"/>
    <s v="B"/>
    <s v="280X160"/>
    <x v="41"/>
    <d v="2025-03-14T00:00:00"/>
    <s v="LAND"/>
    <n v="1"/>
    <n v="2"/>
    <d v="2025-03-17T00:00:00"/>
    <d v="2025-03-17T00:00:00"/>
    <m/>
    <n v="0"/>
    <d v="2025-03-19T00:00:00"/>
    <d v="2025-03-17T00:00:00"/>
    <d v="2025-03-19T00:00:00"/>
    <n v="112501088"/>
    <s v="PDTMC"/>
    <d v="2025-03-19T00:00:00"/>
    <x v="0"/>
    <m/>
    <s v="DONE"/>
    <n v="3"/>
    <m/>
    <s v=""/>
    <m/>
    <n v="142502528"/>
    <d v="2025-03-28T07:33:14"/>
    <m/>
    <m/>
    <s v="Mar"/>
    <s v="PDTMC_29967-502"/>
    <m/>
    <m/>
    <m/>
  </r>
  <r>
    <s v="GEX 1"/>
    <s v="7768-25"/>
    <s v="51118-607"/>
    <s v="B"/>
    <s v="450X250"/>
    <x v="41"/>
    <d v="2025-03-14T00:00:00"/>
    <s v="LAND"/>
    <n v="4"/>
    <n v="4"/>
    <d v="2025-03-17T00:00:00"/>
    <d v="2025-03-17T00:00:00"/>
    <m/>
    <n v="0"/>
    <d v="2025-03-19T00:00:00"/>
    <d v="2025-03-17T00:00:00"/>
    <d v="2025-03-19T00:00:00"/>
    <n v="112501088"/>
    <s v="PDTMC"/>
    <d v="2025-03-19T00:00:00"/>
    <x v="0"/>
    <m/>
    <s v="DONE"/>
    <n v="3"/>
    <m/>
    <s v=""/>
    <m/>
    <n v="142502528"/>
    <d v="2025-03-28T07:33:14"/>
    <m/>
    <m/>
    <s v="Mar"/>
    <s v="PDTMC_51118-607"/>
    <m/>
    <m/>
    <m/>
  </r>
  <r>
    <s v="GEX 1"/>
    <s v="7768-25"/>
    <s v="51118-608"/>
    <s v="B"/>
    <s v="450X250"/>
    <x v="41"/>
    <d v="2025-03-14T00:00:00"/>
    <s v="LAND"/>
    <n v="4"/>
    <n v="4"/>
    <d v="2025-03-17T00:00:00"/>
    <d v="2025-03-17T00:00:00"/>
    <m/>
    <n v="0"/>
    <d v="2025-03-19T00:00:00"/>
    <d v="2025-03-17T00:00:00"/>
    <d v="2025-03-19T00:00:00"/>
    <n v="112501088"/>
    <s v="PDTMC"/>
    <d v="2025-03-19T00:00:00"/>
    <x v="0"/>
    <m/>
    <s v="DONE"/>
    <n v="3"/>
    <m/>
    <s v=""/>
    <m/>
    <n v="142502528"/>
    <d v="2025-03-28T07:33:14"/>
    <m/>
    <m/>
    <s v="Mar"/>
    <s v="PDTMC_51118-608"/>
    <m/>
    <m/>
    <m/>
  </r>
  <r>
    <s v="GEX 1"/>
    <s v="7768-25"/>
    <s v="INS-05138"/>
    <s v="T"/>
    <s v="300X100"/>
    <x v="41"/>
    <d v="2025-03-14T00:00:00"/>
    <s v="LAND"/>
    <n v="0"/>
    <n v="0"/>
    <d v="2025-03-17T00:00:00"/>
    <d v="2025-03-17T00:00:00"/>
    <m/>
    <n v="0"/>
    <d v="2025-03-19T00:00:00"/>
    <d v="2025-03-17T00:00:00"/>
    <d v="2025-03-19T00:00:00"/>
    <n v="112501088"/>
    <s v="PDTMC"/>
    <d v="2025-03-19T00:00:00"/>
    <x v="0"/>
    <m/>
    <s v="DONE"/>
    <n v="3"/>
    <m/>
    <s v=""/>
    <m/>
    <n v="142502528"/>
    <d v="2025-03-28T07:33:14"/>
    <m/>
    <m/>
    <s v="Mar"/>
    <s v="PDTMC_INS-05138"/>
    <m/>
    <m/>
    <m/>
  </r>
  <r>
    <s v="GEX 1"/>
    <s v="7768-25"/>
    <s v="07096-613"/>
    <s v="B"/>
    <s v="320X160"/>
    <x v="41"/>
    <d v="2025-03-14T00:00:00"/>
    <s v="LAND"/>
    <n v="0"/>
    <n v="0"/>
    <d v="2025-03-18T00:00:00"/>
    <d v="2025-03-19T00:00:00"/>
    <m/>
    <n v="1"/>
    <d v="2025-03-21T00:00:00"/>
    <d v="2025-03-17T00:00:00"/>
    <d v="2025-03-21T00:00:00"/>
    <n v="112501117"/>
    <s v="PDTMC"/>
    <d v="2025-03-21T00:00:00"/>
    <x v="0"/>
    <m/>
    <s v="DONE"/>
    <n v="5"/>
    <m/>
    <s v=""/>
    <m/>
    <n v="142502603"/>
    <d v="2025-04-11T00:00:00"/>
    <m/>
    <m/>
    <s v="Mar"/>
    <s v="PDTMC_07096-613"/>
    <m/>
    <m/>
    <m/>
  </r>
  <r>
    <s v="GEX 1"/>
    <s v="7768-25"/>
    <s v="07096-614"/>
    <s v="B"/>
    <s v="320X160"/>
    <x v="41"/>
    <d v="2025-03-14T00:00:00"/>
    <s v="LAND"/>
    <n v="0"/>
    <n v="0"/>
    <d v="2025-03-18T00:00:00"/>
    <d v="2025-03-19T00:00:00"/>
    <m/>
    <n v="1"/>
    <d v="2025-03-21T00:00:00"/>
    <d v="2025-03-17T00:00:00"/>
    <d v="2025-03-21T00:00:00"/>
    <n v="112501117"/>
    <s v="PDTMC"/>
    <d v="2025-03-21T00:00:00"/>
    <x v="0"/>
    <m/>
    <s v="DONE"/>
    <n v="5"/>
    <m/>
    <s v=""/>
    <m/>
    <n v="142502603"/>
    <d v="2025-04-11T00:00:00"/>
    <m/>
    <m/>
    <s v="Mar"/>
    <s v="PDTMC_07096-614"/>
    <m/>
    <m/>
    <m/>
  </r>
  <r>
    <s v="GEX 1"/>
    <s v="7768-25"/>
    <s v="090206-405"/>
    <s v="B"/>
    <s v="250X160"/>
    <x v="41"/>
    <d v="2025-03-14T00:00:00"/>
    <s v="LAND"/>
    <n v="0"/>
    <n v="0"/>
    <d v="2025-03-18T00:00:00"/>
    <d v="2025-03-19T00:00:00"/>
    <m/>
    <n v="1"/>
    <d v="2025-03-21T00:00:00"/>
    <d v="2025-03-17T00:00:00"/>
    <d v="2025-03-21T00:00:00"/>
    <n v="112501117"/>
    <s v="PDTMC"/>
    <d v="2025-03-21T00:00:00"/>
    <x v="0"/>
    <m/>
    <s v="DONE"/>
    <n v="5"/>
    <m/>
    <s v=""/>
    <m/>
    <n v="142502638"/>
    <d v="2025-04-07T09:17:26"/>
    <m/>
    <m/>
    <s v="Mar"/>
    <s v="PDTMC_090206-405"/>
    <m/>
    <m/>
    <m/>
  </r>
  <r>
    <s v="GEX 1"/>
    <s v="7768-25"/>
    <s v="26279-503"/>
    <s v="B"/>
    <s v="280X160"/>
    <x v="41"/>
    <d v="2025-03-14T00:00:00"/>
    <s v="LAND"/>
    <n v="0"/>
    <n v="0"/>
    <d v="2025-03-20T00:00:00"/>
    <d v="2025-03-20T00:00:00"/>
    <m/>
    <n v="0"/>
    <d v="2025-03-22T00:00:00"/>
    <d v="2025-03-17T00:00:00"/>
    <d v="2025-03-22T00:00:00"/>
    <n v="112501121"/>
    <s v="PDTMC"/>
    <d v="2025-03-22T00:00:00"/>
    <x v="0"/>
    <m/>
    <s v="DONE"/>
    <n v="6"/>
    <m/>
    <s v=""/>
    <m/>
    <n v="142502638"/>
    <d v="2025-04-07T09:17:26"/>
    <m/>
    <m/>
    <s v="Mar"/>
    <s v="PDTMC_26279-503"/>
    <m/>
    <m/>
    <m/>
  </r>
  <r>
    <s v="GEX 2"/>
    <s v="7759-25"/>
    <s v="029987-3501 Die plate only"/>
    <s v="T"/>
    <s v="355X85"/>
    <x v="41"/>
    <d v="2025-03-14T00:00:00"/>
    <s v="LAND"/>
    <n v="0"/>
    <n v="0"/>
    <d v="2025-03-15T00:00:00"/>
    <d v="2025-03-17T00:00:00"/>
    <m/>
    <n v="2"/>
    <d v="2025-03-19T00:00:00"/>
    <d v="2025-04-24T00:00:00"/>
    <d v="2025-03-19T00:00:00"/>
    <n v="212500197"/>
    <s v="PHME"/>
    <d v="2025-04-24T00:00:00"/>
    <x v="0"/>
    <m/>
    <s v="DONE"/>
    <n v="3"/>
    <m/>
    <s v=""/>
    <m/>
    <n v="242500366"/>
    <d v="2025-03-28T09:22:42"/>
    <m/>
    <m/>
    <s v="Mar"/>
    <s v="PHME_029987-3501 Die plate only"/>
    <m/>
    <m/>
    <m/>
  </r>
  <r>
    <s v="GEX 1"/>
    <s v="7769-25"/>
    <s v="14716-229"/>
    <s v="B"/>
    <s v="355X200"/>
    <x v="42"/>
    <d v="2025-03-14T00:00:00"/>
    <s v="LAND"/>
    <n v="1"/>
    <n v="1"/>
    <d v="2025-03-20T00:00:00"/>
    <d v="2025-03-21T00:00:00"/>
    <m/>
    <n v="1"/>
    <d v="2025-03-22T00:00:00"/>
    <d v="2025-03-17T00:00:00"/>
    <d v="2025-03-22T00:00:00"/>
    <n v="112501121"/>
    <s v="PHME"/>
    <d v="2025-03-22T00:00:00"/>
    <x v="0"/>
    <m/>
    <s v="DONE"/>
    <n v="6"/>
    <m/>
    <s v=""/>
    <m/>
    <n v="142502602"/>
    <d v="2025-04-04T08:30:44"/>
    <m/>
    <m/>
    <s v="Mar"/>
    <s v="PHME_14716-229"/>
    <m/>
    <m/>
    <m/>
  </r>
  <r>
    <s v="GEX 1"/>
    <s v="7769-25"/>
    <s v="14716-230"/>
    <s v="B"/>
    <s v="355X200"/>
    <x v="42"/>
    <d v="2025-03-14T00:00:00"/>
    <s v="LAND"/>
    <n v="1"/>
    <n v="1"/>
    <d v="2025-03-20T00:00:00"/>
    <d v="2025-03-21T00:00:00"/>
    <m/>
    <n v="1"/>
    <d v="2025-03-22T00:00:00"/>
    <d v="2025-03-17T00:00:00"/>
    <d v="2025-03-22T00:00:00"/>
    <n v="112501121"/>
    <s v="PHME"/>
    <d v="2025-03-22T00:00:00"/>
    <x v="0"/>
    <m/>
    <s v="DONE"/>
    <n v="6"/>
    <m/>
    <s v=""/>
    <m/>
    <n v="142502602"/>
    <d v="2025-04-04T08:30:44"/>
    <m/>
    <m/>
    <s v="Mar"/>
    <s v="PHME_14716-230"/>
    <m/>
    <m/>
    <m/>
  </r>
  <r>
    <s v="GEX 1"/>
    <s v="7770-25"/>
    <s v="19479-515"/>
    <s v="B"/>
    <s v="280X160"/>
    <x v="42"/>
    <d v="2025-03-15T00:00:00"/>
    <s v="AIR"/>
    <n v="2"/>
    <n v="4"/>
    <d v="2025-03-19T00:00:00"/>
    <d v="2025-03-19T00:00:00"/>
    <m/>
    <n v="0"/>
    <d v="2025-03-21T00:00:00"/>
    <d v="2025-03-17T00:00:00"/>
    <d v="2025-03-21T00:00:00"/>
    <n v="112501117"/>
    <s v="EKSTEK"/>
    <d v="2025-03-21T00:00:00"/>
    <x v="0"/>
    <m/>
    <s v="DONE"/>
    <n v="4"/>
    <m/>
    <s v=""/>
    <m/>
    <n v="142502688"/>
    <d v="2025-04-07T08:45:38"/>
    <m/>
    <m/>
    <s v="Mar"/>
    <s v="EKSTEK_19479-515"/>
    <m/>
    <m/>
    <m/>
  </r>
  <r>
    <s v="GEX 1"/>
    <s v="7770-25"/>
    <s v="21162-401"/>
    <s v="B"/>
    <s v="280X160"/>
    <x v="42"/>
    <d v="2025-03-15T00:00:00"/>
    <s v="AIR"/>
    <n v="0"/>
    <n v="0"/>
    <d v="2025-03-19T00:00:00"/>
    <d v="2025-03-19T00:00:00"/>
    <m/>
    <n v="0"/>
    <d v="2025-03-21T00:00:00"/>
    <d v="2025-03-17T00:00:00"/>
    <d v="2025-03-21T00:00:00"/>
    <n v="112501117"/>
    <s v="EKSTEK"/>
    <d v="2025-03-21T00:00:00"/>
    <x v="0"/>
    <m/>
    <s v="DONE"/>
    <n v="4"/>
    <m/>
    <s v=""/>
    <m/>
    <n v="142502688"/>
    <d v="2025-04-07T08:45:38"/>
    <m/>
    <m/>
    <s v="Mar"/>
    <s v="EKSTEK_21162-401"/>
    <m/>
    <m/>
    <m/>
  </r>
  <r>
    <s v="GEX 1"/>
    <s v="7770-25"/>
    <s v="29724-502"/>
    <s v="B"/>
    <s v="280X160"/>
    <x v="42"/>
    <d v="2025-03-15T00:00:00"/>
    <s v="AIR"/>
    <n v="1"/>
    <n v="1"/>
    <d v="2025-03-19T00:00:00"/>
    <d v="2025-03-21T00:00:00"/>
    <m/>
    <n v="2"/>
    <d v="2025-03-22T00:00:00"/>
    <d v="2025-03-17T00:00:00"/>
    <d v="2025-03-22T00:00:00"/>
    <n v="112501121"/>
    <s v="EKSTEK"/>
    <d v="2025-03-22T00:00:00"/>
    <x v="0"/>
    <m/>
    <s v="DONE"/>
    <n v="6"/>
    <m/>
    <s v=""/>
    <m/>
    <n v="142502688"/>
    <d v="2025-04-07T08:45:38"/>
    <m/>
    <m/>
    <s v="Mar"/>
    <s v="EKSTEK_29724-502"/>
    <m/>
    <m/>
    <m/>
  </r>
  <r>
    <s v="GEX 1"/>
    <s v="7771-25"/>
    <s v="26319-602"/>
    <s v="B"/>
    <s v="450X250"/>
    <x v="42"/>
    <d v="2025-03-15T00:00:00"/>
    <s v="AIR"/>
    <n v="0"/>
    <n v="0"/>
    <d v="2025-03-28T00:00:00"/>
    <d v="2025-03-28T00:00:00"/>
    <m/>
    <n v="0"/>
    <d v="2025-03-29T00:00:00"/>
    <d v="2025-03-17T00:00:00"/>
    <d v="2025-03-29T00:00:00"/>
    <n v="112501207"/>
    <s v="ALMAX"/>
    <d v="2025-03-29T00:00:00"/>
    <x v="0"/>
    <m/>
    <s v="DONE"/>
    <n v="13"/>
    <m/>
    <s v=""/>
    <m/>
    <n v="142502691"/>
    <d v="2025-04-09T17:26:30"/>
    <m/>
    <m/>
    <s v="Mar"/>
    <s v="ALMAX_26319-602"/>
    <m/>
    <m/>
    <m/>
  </r>
  <r>
    <s v="GEX 2"/>
    <s v="7778-25"/>
    <s v="051142-3503"/>
    <s v="C"/>
    <s v="400x260"/>
    <x v="43"/>
    <d v="2025-03-20T00:00:00"/>
    <s v="LAND"/>
    <n v="4"/>
    <n v="4"/>
    <d v="2025-03-21T00:00:00"/>
    <m/>
    <m/>
    <s v=""/>
    <m/>
    <m/>
    <m/>
    <m/>
    <s v="PDTMC"/>
    <m/>
    <x v="0"/>
    <s v="order cancelled from pdtmc and place it to Almax"/>
    <s v="CANCELLED"/>
    <n v="0"/>
    <m/>
    <s v=""/>
    <m/>
    <n v="242500501"/>
    <d v="2025-04-14T00:00:00"/>
    <m/>
    <m/>
    <s v="Mar"/>
    <s v="PDTMC_051142-3503"/>
    <m/>
    <m/>
    <m/>
  </r>
  <r>
    <s v="GEX 1"/>
    <s v="fals"/>
    <s v="I-51117"/>
    <s v="C"/>
    <s v="460X150"/>
    <x v="43"/>
    <s v=""/>
    <s v="AIR"/>
    <n v="0"/>
    <n v="0"/>
    <d v="2025-04-04T00:00:00"/>
    <d v="2025-04-05T00:00:00"/>
    <m/>
    <n v="1"/>
    <d v="2025-04-07T00:00:00"/>
    <d v="2025-04-07T00:00:00"/>
    <d v="2025-04-07T00:00:00"/>
    <n v="112501275"/>
    <s v="ALMAX"/>
    <d v="2025-04-07T00:00:00"/>
    <x v="0"/>
    <m/>
    <s v="CANCELLED"/>
    <n v="0"/>
    <m/>
    <s v=""/>
    <m/>
    <s v=""/>
    <s v=""/>
    <m/>
    <m/>
    <s v="Mar"/>
    <s v="ALMAX_I-51117"/>
    <m/>
    <m/>
    <m/>
  </r>
  <r>
    <s v="GEX 1"/>
    <s v="7774-25"/>
    <s v="07098-510"/>
    <s v="B"/>
    <s v="250x160"/>
    <x v="43"/>
    <d v="2025-03-20T00:00:00"/>
    <s v="LAND"/>
    <n v="0"/>
    <n v="0"/>
    <d v="2025-03-21T00:00:00"/>
    <d v="2025-03-21T00:00:00"/>
    <m/>
    <n v="0"/>
    <d v="2025-03-22T00:00:00"/>
    <d v="2025-03-22T00:00:00"/>
    <d v="2025-03-22T00:00:00"/>
    <n v="112501121"/>
    <s v="PHME"/>
    <d v="2025-03-22T00:00:00"/>
    <x v="0"/>
    <m/>
    <s v="DONE"/>
    <n v="1"/>
    <m/>
    <s v=""/>
    <m/>
    <n v="142502637"/>
    <d v="2025-04-04T08:27:40"/>
    <m/>
    <m/>
    <s v="Mar"/>
    <s v="PHME_07098-510"/>
    <m/>
    <m/>
    <m/>
  </r>
  <r>
    <s v="GEX 1"/>
    <s v="7774-25"/>
    <s v="07098-511"/>
    <s v="B"/>
    <s v="250x160"/>
    <x v="43"/>
    <d v="2025-03-20T00:00:00"/>
    <s v="LAND"/>
    <n v="0"/>
    <n v="0"/>
    <d v="2025-03-21T00:00:00"/>
    <d v="2025-03-25T00:00:00"/>
    <m/>
    <n v="4"/>
    <d v="2025-03-22T00:00:00"/>
    <d v="2025-03-22T00:00:00"/>
    <d v="2025-03-22T00:00:00"/>
    <n v="112501121"/>
    <s v="PHME"/>
    <d v="2025-03-22T00:00:00"/>
    <x v="0"/>
    <s v="dsgn rcvd 21/03/2025 as rvsn 21/3/25. rvsn rcvd 22/03/2025 "/>
    <s v="DONE"/>
    <n v="5"/>
    <m/>
    <s v=""/>
    <m/>
    <n v="142502637"/>
    <d v="2025-04-04T08:27:40"/>
    <m/>
    <m/>
    <s v="Mar"/>
    <s v="PHME_07098-511"/>
    <m/>
    <m/>
    <m/>
  </r>
  <r>
    <s v="GEX 1"/>
    <s v="7772-25"/>
    <s v="27845-401"/>
    <s v="N"/>
    <s v="280X160"/>
    <x v="43"/>
    <d v="2025-03-20T00:00:00"/>
    <s v="LAND"/>
    <n v="0"/>
    <n v="0"/>
    <d v="2025-03-22T00:00:00"/>
    <d v="2025-03-24T00:00:00"/>
    <m/>
    <n v="2"/>
    <d v="2025-03-26T00:00:00"/>
    <d v="2025-03-22T00:00:00"/>
    <d v="2025-03-26T00:00:00"/>
    <n v="112501177"/>
    <s v="PDTMC"/>
    <n v="112501177"/>
    <x v="29"/>
    <m/>
    <s v="DONE"/>
    <n v="4"/>
    <m/>
    <s v=""/>
    <s v="MILL"/>
    <n v="142502638"/>
    <d v="2025-04-07T09:17:26"/>
    <m/>
    <m/>
    <s v="Mar"/>
    <s v="PDTMC_27845-401"/>
    <m/>
    <m/>
    <m/>
  </r>
  <r>
    <s v="GEX 1"/>
    <s v="7775-25"/>
    <s v="51117-601"/>
    <s v="B"/>
    <s v="400x250"/>
    <x v="43"/>
    <d v="2025-03-20T00:00:00"/>
    <s v="c"/>
    <s v="c"/>
    <s v="c"/>
    <s v="c"/>
    <s v="c"/>
    <s v="YES"/>
    <s v=""/>
    <d v="2025-04-02T00:00:00"/>
    <d v="2025-03-22T00:00:00"/>
    <d v="2025-04-02T00:00:00"/>
    <n v="112501235"/>
    <s v="ALMAX"/>
    <n v="45749"/>
    <x v="30"/>
    <m/>
    <s v="DONE"/>
    <e v="#VALUE!"/>
    <m/>
    <s v=""/>
    <m/>
    <n v="142502927"/>
    <d v="2025-04-21T09:29:46"/>
    <m/>
    <m/>
    <s v="Mar"/>
    <s v="ALMAX_51117-601"/>
    <m/>
    <m/>
    <m/>
  </r>
  <r>
    <s v="GEX 2"/>
    <s v="7778-25"/>
    <s v="005324-3503"/>
    <s v="B"/>
    <s v="280x160"/>
    <x v="43"/>
    <d v="2025-03-20T00:00:00"/>
    <s v="LAND"/>
    <n v="1"/>
    <n v="4"/>
    <d v="2025-03-21T00:00:00"/>
    <d v="2025-03-24T00:00:00"/>
    <m/>
    <n v="3"/>
    <d v="2025-03-26T00:00:00"/>
    <d v="2025-04-06T00:00:00"/>
    <d v="2025-03-26T00:00:00"/>
    <n v="212500240"/>
    <s v="PDTMC"/>
    <d v="2025-03-26T00:00:00"/>
    <x v="0"/>
    <m/>
    <s v="DONE"/>
    <n v="4"/>
    <m/>
    <s v=""/>
    <m/>
    <n v="242500412"/>
    <d v="2025-04-15T00:00:00"/>
    <m/>
    <m/>
    <s v="Mar"/>
    <s v="PDTMC_005324-3503"/>
    <m/>
    <m/>
    <m/>
  </r>
  <r>
    <s v="GEX 2"/>
    <s v="7778-25"/>
    <s v="007122-2505"/>
    <s v="B"/>
    <s v="280x160"/>
    <x v="43"/>
    <d v="2025-03-20T00:00:00"/>
    <s v="LAND"/>
    <n v="0"/>
    <n v="0"/>
    <d v="2025-03-21T00:00:00"/>
    <d v="2025-03-24T00:00:00"/>
    <m/>
    <n v="3"/>
    <d v="2025-03-26T00:00:00"/>
    <d v="2025-04-06T00:00:00"/>
    <d v="2025-03-26T00:00:00"/>
    <n v="212500240"/>
    <s v="PDTMC"/>
    <d v="2025-03-26T00:00:00"/>
    <x v="0"/>
    <m/>
    <s v="DONE"/>
    <n v="4"/>
    <m/>
    <s v=""/>
    <m/>
    <n v="242500412"/>
    <d v="2025-04-15T00:00:00"/>
    <m/>
    <m/>
    <s v="Mar"/>
    <s v="PDTMC_007122-2505"/>
    <m/>
    <m/>
    <m/>
  </r>
  <r>
    <s v="GEX 2"/>
    <s v="7778-25"/>
    <s v="051137-2502"/>
    <s v="B"/>
    <s v="280x165"/>
    <x v="43"/>
    <d v="2025-03-20T00:00:00"/>
    <s v="LAND"/>
    <n v="1"/>
    <n v="1"/>
    <d v="2025-03-21T00:00:00"/>
    <d v="2025-03-24T00:00:00"/>
    <m/>
    <n v="3"/>
    <d v="2025-03-26T00:00:00"/>
    <d v="2025-04-06T00:00:00"/>
    <d v="2025-03-26T00:00:00"/>
    <n v="212500240"/>
    <s v="PDTMC"/>
    <d v="2025-03-26T00:00:00"/>
    <x v="0"/>
    <m/>
    <s v="DONE"/>
    <n v="4"/>
    <m/>
    <s v=""/>
    <m/>
    <n v="242500412"/>
    <d v="2025-04-15T00:00:00"/>
    <m/>
    <m/>
    <s v="Mar"/>
    <s v="PDTMC_051137-2502"/>
    <m/>
    <m/>
    <m/>
  </r>
  <r>
    <s v="GEX 2"/>
    <s v="7778-25"/>
    <s v="051141-2502"/>
    <s v="B"/>
    <s v="280x165"/>
    <x v="43"/>
    <d v="2025-03-20T00:00:00"/>
    <s v="LAND"/>
    <n v="1"/>
    <n v="2"/>
    <d v="2025-03-21T00:00:00"/>
    <d v="2025-03-24T00:00:00"/>
    <m/>
    <n v="3"/>
    <d v="2025-03-26T00:00:00"/>
    <d v="2025-04-06T00:00:00"/>
    <d v="2025-03-26T00:00:00"/>
    <n v="212500240"/>
    <s v="PDTMC"/>
    <d v="2025-03-26T00:00:00"/>
    <x v="0"/>
    <m/>
    <s v="DONE"/>
    <n v="4"/>
    <m/>
    <s v=""/>
    <m/>
    <n v="242500412"/>
    <d v="2025-04-15T00:00:00"/>
    <m/>
    <m/>
    <s v="Mar"/>
    <s v="PDTMC_051141-2502"/>
    <m/>
    <m/>
    <m/>
  </r>
  <r>
    <s v="GEX 2"/>
    <s v="7777-25"/>
    <s v="051117-3515"/>
    <s v="B"/>
    <s v="400x260"/>
    <x v="43"/>
    <d v="2025-03-20T00:00:00"/>
    <s v="AIR"/>
    <n v="2"/>
    <n v="4"/>
    <d v="2025-03-25T00:00:00"/>
    <d v="2025-04-02T00:00:00"/>
    <m/>
    <n v="8"/>
    <d v="2025-04-03T00:00:00"/>
    <d v="2025-04-06T00:00:00"/>
    <d v="2025-04-03T00:00:00"/>
    <n v="212500298"/>
    <s v="ALMAX"/>
    <d v="2025-04-03T00:00:00"/>
    <x v="0"/>
    <s v="Design approval has been sent to Viswitha not to die design by 25/03/2025. Die design received the approval mail on02/04/2025."/>
    <s v="DONE"/>
    <n v="13"/>
    <m/>
    <s v=""/>
    <m/>
    <n v="242500503"/>
    <d v="2025-04-20T22:47:49"/>
    <m/>
    <m/>
    <s v="Mar"/>
    <s v="ALMAX_051117-3515"/>
    <m/>
    <m/>
    <m/>
  </r>
  <r>
    <s v="GEX 2"/>
    <s v="7777-25"/>
    <s v="051117-3516"/>
    <s v="B"/>
    <s v="400x260"/>
    <x v="43"/>
    <d v="2025-03-20T00:00:00"/>
    <s v="AIR"/>
    <n v="2"/>
    <n v="4"/>
    <d v="2025-03-25T00:00:00"/>
    <d v="2025-04-02T00:00:00"/>
    <m/>
    <n v="8"/>
    <d v="2025-04-03T00:00:00"/>
    <d v="2025-04-06T00:00:00"/>
    <d v="2025-04-03T00:00:00"/>
    <n v="212500298"/>
    <s v="ALMAX"/>
    <d v="2025-04-03T00:00:00"/>
    <x v="0"/>
    <s v="Design approval has been sent to Viswitha not to die design by 25/03/2025. Die design received the approval mail on02/04/2025."/>
    <s v="DONE"/>
    <n v="13"/>
    <m/>
    <s v=""/>
    <m/>
    <n v="242500503"/>
    <d v="2025-04-20T22:47:49"/>
    <m/>
    <m/>
    <s v="Mar"/>
    <s v="ALMAX_051117-3516"/>
    <m/>
    <m/>
    <m/>
  </r>
  <r>
    <s v="GEX 2"/>
    <s v="7778-25"/>
    <s v="120798-3503"/>
    <s v="B"/>
    <s v="320x185"/>
    <x v="43"/>
    <d v="2025-03-20T00:00:00"/>
    <s v="LAND"/>
    <n v="1"/>
    <n v="1"/>
    <d v="2025-03-21T00:00:00"/>
    <d v="2025-04-09T00:00:00"/>
    <m/>
    <n v="19"/>
    <d v="2025-04-10T00:00:00"/>
    <d v="2025-04-12T00:00:00"/>
    <d v="2025-04-10T00:00:00"/>
    <n v="212500336"/>
    <s v="PDTMC"/>
    <d v="2025-04-10T00:00:00"/>
    <x v="0"/>
    <s v="waiting for 4 port and 6 port comparition.4 port design is ok with simulatin. Some dimentional issue. Ask for revision 08/04/2025"/>
    <s v="DONE"/>
    <n v="20"/>
    <m/>
    <s v=""/>
    <m/>
    <n v="242500577"/>
    <d v="2025-04-20T22:48:04"/>
    <m/>
    <m/>
    <s v="Mar"/>
    <s v="PDTMC_120798-3503"/>
    <m/>
    <m/>
    <m/>
  </r>
  <r>
    <s v="GEX 2"/>
    <s v="7776-25"/>
    <s v="014106-2503"/>
    <s v="B"/>
    <s v="220x130"/>
    <x v="43"/>
    <d v="2025-03-20T00:00:00"/>
    <s v="AIR"/>
    <n v="2"/>
    <n v="4"/>
    <d v="2025-04-04T00:00:00"/>
    <d v="2025-04-18T00:00:00"/>
    <m/>
    <n v="14"/>
    <d v="2025-04-19T00:00:00"/>
    <d v="2025-04-24T00:00:00"/>
    <d v="2025-04-19T00:00:00"/>
    <n v="212500418"/>
    <s v="JIANGSU"/>
    <d v="2025-04-24T00:00:00"/>
    <x v="0"/>
    <s v="ask 4 rvsn 05/04/2025"/>
    <s v="DONE"/>
    <n v="29"/>
    <m/>
    <s v=""/>
    <m/>
    <n v="242500665"/>
    <d v="2025-04-29T00:00:00"/>
    <m/>
    <m/>
    <s v="Mar"/>
    <s v="JIANGSU_014106-2503"/>
    <m/>
    <m/>
    <m/>
  </r>
  <r>
    <s v="GEX 1"/>
    <s v="7773-25"/>
    <s v="29979-602"/>
    <s v="B"/>
    <s v="700x500"/>
    <x v="43"/>
    <d v="2025-04-02T00:00:00"/>
    <s v="AIR"/>
    <n v="4"/>
    <n v="4"/>
    <d v="2025-04-22T00:00:00"/>
    <d v="2025-04-24T00:00:00"/>
    <m/>
    <n v="2"/>
    <d v="2025-04-30T00:00:00"/>
    <d v="2025-05-01T00:00:00"/>
    <d v="2025-04-30T00:00:00"/>
    <n v="112501728"/>
    <s v="ALMAX"/>
    <d v="2025-04-30T00:00:00"/>
    <x v="0"/>
    <m/>
    <s v="DONE"/>
    <n v="35"/>
    <m/>
    <s v=""/>
    <m/>
    <n v="142503658"/>
    <d v="2025-05-08T00:00:00"/>
    <m/>
    <m/>
    <s v="Mar"/>
    <s v="ALMAX_29979-602"/>
    <m/>
    <m/>
    <m/>
  </r>
  <r>
    <s v="GEX 1"/>
    <s v="fals"/>
    <s v="I-27845"/>
    <s v="T"/>
    <s v="300X100"/>
    <x v="43"/>
    <s v=""/>
    <s v="LAND"/>
    <n v="0"/>
    <n v="0"/>
    <d v="2025-03-22T00:00:00"/>
    <d v="2025-03-24T00:00:00"/>
    <m/>
    <n v="2"/>
    <d v="2025-03-26T00:00:00"/>
    <d v="2025-03-22T00:00:00"/>
    <d v="2025-03-26T00:00:00"/>
    <n v="112501177"/>
    <s v="PDTMC"/>
    <n v="112501177"/>
    <x v="0"/>
    <m/>
    <s v="DONE"/>
    <n v="4"/>
    <m/>
    <s v=""/>
    <m/>
    <s v=""/>
    <s v=""/>
    <m/>
    <m/>
    <s v="Mar"/>
    <s v="PDTMC_I-27845"/>
    <m/>
    <m/>
    <m/>
  </r>
  <r>
    <s v="GEX 2"/>
    <s v="7778-25"/>
    <s v="051142-3502"/>
    <s v="H"/>
    <s v="400x260"/>
    <x v="43"/>
    <d v="2025-03-20T00:00:00"/>
    <s v="LAND"/>
    <n v="4"/>
    <n v="4"/>
    <d v="2025-03-21T00:00:00"/>
    <s v="NA"/>
    <m/>
    <s v=""/>
    <m/>
    <m/>
    <m/>
    <m/>
    <s v="PDTMC"/>
    <m/>
    <x v="0"/>
    <s v="ask 4 rvsn 28/03/2025. rvsn rcvd 04/04/2025 not satisfaction. Hold the order as per Vijeesh"/>
    <s v="HOLD"/>
    <e v="#VALUE!"/>
    <m/>
    <s v=""/>
    <m/>
    <n v="0"/>
    <d v="1899-12-30T00:00:00"/>
    <m/>
    <m/>
    <s v="Mar"/>
    <s v="PDTMC_051142-3502"/>
    <m/>
    <m/>
    <m/>
  </r>
  <r>
    <s v="GEX 1"/>
    <s v="7779-25"/>
    <s v="02034-401"/>
    <s v="B"/>
    <s v="280X160"/>
    <x v="44"/>
    <d v="2025-03-21T00:00:00"/>
    <s v="AIR"/>
    <n v="0"/>
    <n v="0"/>
    <d v="2025-03-22T00:00:00"/>
    <d v="2025-03-24T00:00:00"/>
    <m/>
    <n v="2"/>
    <d v="2025-03-26T00:00:00"/>
    <d v="2025-03-22T00:00:00"/>
    <d v="2025-03-26T00:00:00"/>
    <n v="112501177"/>
    <s v="EKSTEK"/>
    <d v="2025-03-22T00:00:00"/>
    <x v="0"/>
    <m/>
    <s v="DONE"/>
    <n v="3"/>
    <m/>
    <s v=""/>
    <m/>
    <n v="142502688"/>
    <d v="2025-04-07T08:45:38"/>
    <m/>
    <m/>
    <s v="Mar"/>
    <s v="EKSTEK_02034-401"/>
    <m/>
    <m/>
    <m/>
  </r>
  <r>
    <s v="GEX 1"/>
    <s v="7779-25"/>
    <s v="05043-403"/>
    <s v="B"/>
    <s v="280X160"/>
    <x v="44"/>
    <d v="2025-03-21T00:00:00"/>
    <s v="AIR"/>
    <n v="1"/>
    <n v="1"/>
    <d v="2025-03-22T00:00:00"/>
    <d v="2025-03-25T00:00:00"/>
    <m/>
    <n v="3"/>
    <d v="2025-03-26T00:00:00"/>
    <d v="2025-03-22T00:00:00"/>
    <d v="2025-03-26T00:00:00"/>
    <n v="112501177"/>
    <s v="EKSTEK"/>
    <d v="2025-03-22T00:00:00"/>
    <x v="0"/>
    <m/>
    <s v="DONE"/>
    <n v="4"/>
    <m/>
    <s v=""/>
    <m/>
    <n v="142502688"/>
    <d v="2025-04-07T08:45:38"/>
    <m/>
    <m/>
    <s v="Mar"/>
    <s v="EKSTEK_05043-403"/>
    <m/>
    <m/>
    <m/>
  </r>
  <r>
    <s v="GEX 1"/>
    <s v="7780-25"/>
    <s v="13036-508"/>
    <s v="T"/>
    <s v="280X75"/>
    <x v="44"/>
    <d v="2025-03-21T00:00:00"/>
    <s v="LAND"/>
    <n v="1"/>
    <n v="1"/>
    <d v="2025-03-23T00:00:00"/>
    <d v="2025-03-24T00:00:00"/>
    <m/>
    <n v="1"/>
    <d v="2025-03-26T00:00:00"/>
    <d v="2025-03-22T00:00:00"/>
    <d v="2025-03-26T00:00:00"/>
    <n v="112501177"/>
    <s v="PDTMC"/>
    <n v="112501177"/>
    <x v="0"/>
    <m/>
    <s v="DONE"/>
    <n v="3"/>
    <m/>
    <s v=""/>
    <m/>
    <n v="142502638"/>
    <d v="2025-04-07T09:17:26"/>
    <m/>
    <m/>
    <s v="Mar"/>
    <s v="PDTMC_13036-508"/>
    <m/>
    <m/>
    <m/>
  </r>
  <r>
    <s v="GEX 1"/>
    <s v="7780-25"/>
    <s v="27665-402"/>
    <s v="B"/>
    <s v="250X160"/>
    <x v="44"/>
    <d v="2025-03-21T00:00:00"/>
    <s v="LAND"/>
    <n v="0"/>
    <n v="0"/>
    <d v="2025-03-23T00:00:00"/>
    <d v="2025-03-24T00:00:00"/>
    <m/>
    <n v="1"/>
    <d v="2025-03-26T00:00:00"/>
    <d v="2025-03-22T00:00:00"/>
    <d v="2025-03-26T00:00:00"/>
    <n v="112501177"/>
    <s v="PDTMC"/>
    <d v="2025-03-22T00:00:00"/>
    <x v="0"/>
    <m/>
    <s v="DONE"/>
    <n v="3"/>
    <m/>
    <s v=""/>
    <m/>
    <n v="142502638"/>
    <d v="2025-04-07T09:17:26"/>
    <m/>
    <m/>
    <s v="Mar"/>
    <s v="PDTMC_27665-402"/>
    <m/>
    <m/>
    <m/>
  </r>
  <r>
    <s v="GEX 1"/>
    <s v="7781-25"/>
    <s v="13794-623"/>
    <s v="B"/>
    <s v="450X250"/>
    <x v="44"/>
    <d v="2025-03-21T00:00:00"/>
    <s v="AIR"/>
    <n v="1"/>
    <n v="3"/>
    <d v="2025-03-26T00:00:00"/>
    <d v="2025-03-26T00:00:00"/>
    <m/>
    <n v="0"/>
    <d v="2025-03-29T00:00:00"/>
    <d v="2025-03-22T00:00:00"/>
    <d v="2025-03-29T00:00:00"/>
    <n v="112501207"/>
    <s v="PHOENIX "/>
    <d v="2025-03-22T00:00:00"/>
    <x v="0"/>
    <m/>
    <s v="DONE"/>
    <n v="5"/>
    <m/>
    <s v=""/>
    <m/>
    <n v="142502702"/>
    <d v="2025-04-07T09:22:42"/>
    <m/>
    <m/>
    <s v="Mar"/>
    <s v="PHOENIX _13794-623"/>
    <m/>
    <m/>
    <m/>
  </r>
  <r>
    <s v="GEX 2"/>
    <s v="7782-25"/>
    <s v="051142-3503"/>
    <s v="B"/>
    <s v="400X260"/>
    <x v="44"/>
    <d v="2025-03-21T00:00:00"/>
    <s v="AIR"/>
    <n v="4"/>
    <n v="4"/>
    <d v="2025-03-26T00:00:00"/>
    <d v="2025-03-27T00:00:00"/>
    <m/>
    <n v="1"/>
    <d v="2025-03-29T00:00:00"/>
    <d v="2025-04-06T00:00:00"/>
    <d v="2025-03-29T00:00:00"/>
    <n v="212500267"/>
    <s v="ALMAX"/>
    <d v="2025-03-29T00:00:00"/>
    <x v="0"/>
    <m/>
    <s v="DONE"/>
    <n v="6"/>
    <m/>
    <s v=""/>
    <m/>
    <n v="242500501"/>
    <d v="2025-04-14T00:00:00"/>
    <m/>
    <m/>
    <s v="Mar"/>
    <s v="ALMAX_051142-3503"/>
    <m/>
    <m/>
    <m/>
  </r>
  <r>
    <s v="GEX 1"/>
    <s v="7858-25"/>
    <s v="30313-401"/>
    <s v="N"/>
    <s v="220X130"/>
    <x v="44"/>
    <d v="2025-04-21T00:00:00"/>
    <s v="LAND"/>
    <n v="1"/>
    <n v="1"/>
    <d v="2025-04-23T00:00:00"/>
    <d v="2025-05-08T00:00:00"/>
    <s v="YES"/>
    <n v="15"/>
    <d v="2025-05-09T00:00:00"/>
    <d v="2025-05-09T00:00:00"/>
    <d v="2025-05-09T00:00:00"/>
    <n v="112501897"/>
    <s v="PDTMC"/>
    <d v="2025-05-09T00:00:00"/>
    <x v="31"/>
    <s v="3d received 24/04 . There was a error in the 3d, simulation was not matching. Sending approval is hold and waithing for another 3d. revised 3d received 30/04/2025.die braking in simulation another 3d requested and received 02/05/2025. "/>
    <s v="DONE"/>
    <n v="48"/>
    <m/>
    <s v=""/>
    <m/>
    <n v="142503922"/>
    <d v="2025-05-15T00:00:00"/>
    <m/>
    <m/>
    <s v="Mar"/>
    <s v="PDTMC_30313-401"/>
    <m/>
    <m/>
    <m/>
  </r>
  <r>
    <s v="GEX 1"/>
    <s v="7783-25"/>
    <s v="27846-501"/>
    <s v="N"/>
    <s v="280X160"/>
    <x v="45"/>
    <d v="2025-03-21T00:00:00"/>
    <s v="AIR"/>
    <n v="0"/>
    <n v="0"/>
    <d v="2025-03-27T00:00:00"/>
    <d v="2025-03-27T00:00:00"/>
    <m/>
    <n v="0"/>
    <d v="2025-03-29T00:00:00"/>
    <d v="2025-04-03T00:00:00"/>
    <d v="2025-03-29T00:00:00"/>
    <n v="112501207"/>
    <s v="COMPES"/>
    <d v="2025-04-03T00:00:00"/>
    <x v="32"/>
    <m/>
    <s v="DONE"/>
    <n v="4"/>
    <m/>
    <s v=""/>
    <s v="Mill, powder, ANODIZING"/>
    <n v="142502708"/>
    <d v="2025-04-05T14:06:31"/>
    <m/>
    <m/>
    <s v="Mar"/>
    <s v="COMPES_27846-501"/>
    <m/>
    <m/>
    <m/>
  </r>
  <r>
    <s v="GEX 1"/>
    <s v="7783-25"/>
    <s v="30285-601"/>
    <s v="N"/>
    <s v="550X300"/>
    <x v="45"/>
    <d v="2025-03-21T00:00:00"/>
    <s v="AIR"/>
    <n v="1"/>
    <n v="1"/>
    <d v="2025-04-03T00:00:00"/>
    <d v="2025-04-29T00:00:00"/>
    <s v="YES"/>
    <n v="26"/>
    <d v="2025-05-01T00:00:00"/>
    <d v="2025-04-03T00:00:00"/>
    <d v="2025-05-01T00:00:00"/>
    <n v="112501774"/>
    <s v="COMPES"/>
    <d v="2025-05-01T00:00:00"/>
    <x v="32"/>
    <s v="dsgn rcvd 03/04/2025 ask for 3d and rvsn 04/04/2025, 3d rcvd 7/4/25 simulation result not ok deflection is heigh sent to supplier 08/04/2025. reminder sent to supplier 15/04/2025"/>
    <s v="DONE"/>
    <n v="37"/>
    <m/>
    <s v=""/>
    <m/>
    <n v="142503663"/>
    <d v="2025-05-09T06:14:59"/>
    <m/>
    <m/>
    <s v="Mar"/>
    <s v="COMPES_30285-601"/>
    <m/>
    <m/>
    <m/>
  </r>
  <r>
    <s v="GEX 1"/>
    <s v="7787-25"/>
    <s v="30288-601"/>
    <s v="C"/>
    <s v="450X250"/>
    <x v="46"/>
    <d v="2025-03-25T00:00:00"/>
    <s v="AIR"/>
    <n v="3"/>
    <n v="3"/>
    <s v="C"/>
    <s v="C"/>
    <s v="YES"/>
    <s v=""/>
    <s v="C"/>
    <s v="C"/>
    <s v="C"/>
    <s v="C"/>
    <s v="COMPES"/>
    <s v="C"/>
    <x v="33"/>
    <m/>
    <s v="CANCELLED"/>
    <n v="0"/>
    <m/>
    <s v=""/>
    <s v="Mill, powder, ANODIZING"/>
    <n v="0"/>
    <d v="1899-12-30T00:00:00"/>
    <m/>
    <m/>
    <s v="Mar"/>
    <s v="COMPES_30288-601"/>
    <m/>
    <m/>
    <m/>
  </r>
  <r>
    <s v="GEX 1"/>
    <s v="7787-25"/>
    <s v="INS-30288"/>
    <s v="C"/>
    <s v="460X150"/>
    <x v="46"/>
    <d v="2025-03-25T00:00:00"/>
    <s v="AIR"/>
    <n v="0"/>
    <n v="0"/>
    <s v="C"/>
    <s v="C"/>
    <m/>
    <s v=""/>
    <s v="C"/>
    <s v="C"/>
    <s v="C"/>
    <s v="C"/>
    <s v="COMPES"/>
    <s v="C"/>
    <x v="0"/>
    <m/>
    <s v="CANCELLED"/>
    <n v="0"/>
    <m/>
    <s v=""/>
    <s v="MILL"/>
    <n v="0"/>
    <d v="1899-12-30T00:00:00"/>
    <m/>
    <m/>
    <s v="Mar"/>
    <s v="COMPES_INS-30288"/>
    <m/>
    <m/>
    <m/>
  </r>
  <r>
    <s v="GEX 1"/>
    <s v="7787-25"/>
    <s v="30289-601"/>
    <s v="C"/>
    <s v="450X250"/>
    <x v="46"/>
    <d v="2025-03-25T00:00:00"/>
    <s v="AIR"/>
    <n v="1"/>
    <n v="1"/>
    <s v="C"/>
    <s v="C"/>
    <m/>
    <s v=""/>
    <s v="C"/>
    <s v="C"/>
    <s v="C"/>
    <s v="C"/>
    <s v="COMPES"/>
    <s v="C"/>
    <x v="33"/>
    <m/>
    <s v="CANCELLED"/>
    <n v="0"/>
    <m/>
    <s v=""/>
    <m/>
    <n v="0"/>
    <d v="1899-12-30T00:00:00"/>
    <m/>
    <m/>
    <s v="Mar"/>
    <s v="COMPES_30289-601"/>
    <m/>
    <m/>
    <m/>
  </r>
  <r>
    <s v="GEX 2"/>
    <s v="7786-25"/>
    <s v="030290-3501"/>
    <s v="C"/>
    <s v="355x200"/>
    <x v="46"/>
    <d v="2025-03-25T00:00:00"/>
    <s v="AIR"/>
    <n v="1"/>
    <n v="1"/>
    <m/>
    <m/>
    <m/>
    <s v=""/>
    <m/>
    <m/>
    <m/>
    <m/>
    <s v="COMPES"/>
    <m/>
    <x v="33"/>
    <m/>
    <s v="CANCELLED"/>
    <n v="0"/>
    <m/>
    <s v=""/>
    <m/>
    <n v="0"/>
    <d v="1899-12-30T00:00:00"/>
    <m/>
    <m/>
    <s v="Mar"/>
    <s v="COMPES_030290-3501"/>
    <m/>
    <m/>
    <m/>
  </r>
  <r>
    <s v="GEX 2"/>
    <s v="7784-25"/>
    <s v="027847-2501"/>
    <s v="N"/>
    <s v="280X160"/>
    <x v="46"/>
    <d v="2025-03-25T00:00:00"/>
    <s v="LAND"/>
    <n v="0"/>
    <n v="0"/>
    <d v="2025-03-27T00:00:00"/>
    <d v="2025-03-27T00:00:00"/>
    <m/>
    <n v="0"/>
    <d v="2025-03-27T00:00:00"/>
    <d v="2025-04-06T00:00:00"/>
    <d v="2025-03-27T00:00:00"/>
    <n v="212500248"/>
    <s v="PDTMC"/>
    <d v="2025-03-27T00:00:00"/>
    <x v="33"/>
    <m/>
    <s v="DONE"/>
    <n v="3"/>
    <m/>
    <s v=""/>
    <m/>
    <n v="242500481"/>
    <d v="2025-04-09T00:00:00"/>
    <m/>
    <m/>
    <s v="Mar"/>
    <s v="PDTMC_027847-2501"/>
    <m/>
    <m/>
    <m/>
  </r>
  <r>
    <s v="GEX 2"/>
    <s v="7785-25"/>
    <s v="030286-3501"/>
    <s v="N"/>
    <s v="355X200"/>
    <x v="46"/>
    <d v="2025-03-25T00:00:00"/>
    <s v="LAND"/>
    <n v="1"/>
    <n v="1"/>
    <d v="2025-03-27T00:00:00"/>
    <d v="2025-03-27T00:00:00"/>
    <m/>
    <n v="0"/>
    <d v="2025-03-27T00:00:00"/>
    <d v="2025-04-06T00:00:00"/>
    <d v="2025-03-27T00:00:00"/>
    <n v="212500248"/>
    <s v="PHME"/>
    <d v="2025-03-27T00:00:00"/>
    <x v="33"/>
    <m/>
    <s v="DONE"/>
    <n v="3"/>
    <m/>
    <s v=""/>
    <m/>
    <n v="242500455"/>
    <d v="2025-04-11T00:00:00"/>
    <m/>
    <m/>
    <s v="Mar"/>
    <s v="PHME_030286-3501"/>
    <m/>
    <m/>
    <m/>
  </r>
  <r>
    <s v="GEX 2"/>
    <s v="7785-25"/>
    <s v="030287-3501"/>
    <s v="N"/>
    <s v="355X200"/>
    <x v="46"/>
    <d v="2025-03-25T00:00:00"/>
    <s v="LAND"/>
    <n v="1"/>
    <n v="1"/>
    <d v="2025-03-27T00:00:00"/>
    <d v="2025-03-27T00:00:00"/>
    <m/>
    <n v="0"/>
    <d v="2025-03-27T00:00:00"/>
    <d v="2025-04-06T00:00:00"/>
    <d v="2025-03-27T00:00:00"/>
    <n v="212500248"/>
    <s v="PHME"/>
    <d v="2025-03-27T00:00:00"/>
    <x v="33"/>
    <m/>
    <s v="DONE"/>
    <n v="3"/>
    <m/>
    <s v=""/>
    <m/>
    <n v="242500455"/>
    <d v="2025-04-11T00:00:00"/>
    <m/>
    <m/>
    <s v="Mar"/>
    <s v="PHME_030287-3501"/>
    <m/>
    <m/>
    <m/>
  </r>
  <r>
    <s v="GEX 2"/>
    <s v="fals"/>
    <s v="25IC1-027847"/>
    <s v="T"/>
    <s v="300X100"/>
    <x v="46"/>
    <s v=""/>
    <s v="LAND"/>
    <n v="0"/>
    <n v="0"/>
    <d v="2025-03-27T00:00:00"/>
    <d v="2025-03-27T00:00:00"/>
    <m/>
    <n v="0"/>
    <d v="2025-03-27T00:00:00"/>
    <d v="2025-03-27T00:00:00"/>
    <d v="2025-03-27T00:00:00"/>
    <n v="212500248"/>
    <s v="PDTMC"/>
    <d v="2025-03-27T00:00:00"/>
    <x v="0"/>
    <m/>
    <s v="DONE"/>
    <n v="3"/>
    <m/>
    <s v="Gex-2"/>
    <m/>
    <s v=""/>
    <s v=""/>
    <m/>
    <m/>
    <s v="Mar"/>
    <s v="PDTMC_25IC1-027847"/>
    <m/>
    <m/>
    <m/>
  </r>
  <r>
    <s v="GEX 2"/>
    <s v="fals"/>
    <s v="35IC1-030286"/>
    <s v="T"/>
    <s v="300X100"/>
    <x v="46"/>
    <s v=""/>
    <s v="LAND"/>
    <n v="0"/>
    <n v="0"/>
    <d v="2025-03-27T00:00:00"/>
    <d v="2025-03-27T00:00:00"/>
    <m/>
    <n v="0"/>
    <d v="2025-03-27T00:00:00"/>
    <d v="2025-03-27T00:00:00"/>
    <d v="2025-03-27T00:00:00"/>
    <n v="212500248"/>
    <s v="PHME"/>
    <d v="2025-03-27T00:00:00"/>
    <x v="0"/>
    <m/>
    <s v="DONE"/>
    <n v="3"/>
    <m/>
    <s v=""/>
    <m/>
    <s v=""/>
    <s v=""/>
    <m/>
    <m/>
    <s v="Mar"/>
    <s v="PHME_35IC1-030286"/>
    <m/>
    <m/>
    <m/>
  </r>
  <r>
    <s v="GEX 1"/>
    <s v="7793-25"/>
    <s v="18073-613"/>
    <s v="C"/>
    <s v="280X160"/>
    <x v="47"/>
    <d v="2025-03-25T00:00:00"/>
    <s v="LAND"/>
    <m/>
    <m/>
    <m/>
    <m/>
    <m/>
    <s v=""/>
    <m/>
    <d v="2025-04-03T00:00:00"/>
    <m/>
    <m/>
    <s v="ADEX"/>
    <m/>
    <x v="0"/>
    <s v="cancel from Adex and Place the order to Phoenix"/>
    <s v="CANCELLED"/>
    <n v="0"/>
    <m/>
    <s v=""/>
    <m/>
    <n v="0"/>
    <d v="1899-12-30T00:00:00"/>
    <m/>
    <m/>
    <s v="Mar"/>
    <s v="ADEX_18073-613"/>
    <m/>
    <m/>
    <m/>
  </r>
  <r>
    <s v="GEX 2"/>
    <s v="7586-24"/>
    <s v="051027-2509"/>
    <s v="T"/>
    <s v="250x55"/>
    <x v="47"/>
    <d v="2024-12-24T00:00:00"/>
    <s v="AIR"/>
    <n v="3"/>
    <n v="3"/>
    <d v="2025-03-28T00:00:00"/>
    <d v="2025-03-28T00:00:00"/>
    <m/>
    <n v="0"/>
    <d v="2025-03-29T00:00:00"/>
    <d v="2025-04-24T00:00:00"/>
    <d v="2025-03-29T00:00:00"/>
    <s v="212500267"/>
    <s v="PHOENIX "/>
    <d v="2025-04-24T00:00:00"/>
    <x v="0"/>
    <m/>
    <s v="DONE"/>
    <n v="3"/>
    <m/>
    <s v=""/>
    <m/>
    <s v="M296"/>
    <d v="2025-02-20T00:00:00"/>
    <m/>
    <m/>
    <s v="Mar"/>
    <s v="PHOENIX _051027-2509"/>
    <m/>
    <m/>
    <m/>
  </r>
  <r>
    <s v="GEX 1"/>
    <s v="7788-25"/>
    <s v="18073-609"/>
    <s v="T"/>
    <s v="280x70"/>
    <x v="47"/>
    <d v="2025-03-25T00:00:00"/>
    <s v="LAND"/>
    <n v="3"/>
    <n v="3"/>
    <d v="2025-03-27T00:00:00"/>
    <d v="2025-03-27T00:00:00"/>
    <m/>
    <n v="0"/>
    <d v="2025-03-29T00:00:00"/>
    <d v="2025-03-29T00:00:00"/>
    <d v="2025-03-29T00:00:00"/>
    <n v="112501207"/>
    <s v="PHME"/>
    <d v="2025-03-29T00:00:00"/>
    <x v="0"/>
    <m/>
    <s v="DONE"/>
    <n v="2"/>
    <m/>
    <s v=""/>
    <s v="MILL"/>
    <n v="142502929"/>
    <d v="2025-04-15T00:00:00"/>
    <m/>
    <m/>
    <s v="Mar"/>
    <s v="PHME_18073-609"/>
    <m/>
    <m/>
    <m/>
  </r>
  <r>
    <s v="GEX 1"/>
    <s v="7792-25"/>
    <s v="51118-609"/>
    <s v="B"/>
    <s v="450X250"/>
    <x v="47"/>
    <d v="2025-03-25T00:00:00"/>
    <s v="LAND"/>
    <n v="4"/>
    <n v="4"/>
    <d v="2025-03-28T00:00:00"/>
    <d v="2025-03-28T00:00:00"/>
    <m/>
    <n v="0"/>
    <d v="2025-03-29T00:00:00"/>
    <d v="2025-04-03T00:00:00"/>
    <d v="2025-03-29T00:00:00"/>
    <n v="112501207"/>
    <s v="PDTMC"/>
    <d v="2025-04-03T00:00:00"/>
    <x v="0"/>
    <m/>
    <s v="DONE"/>
    <n v="3"/>
    <m/>
    <s v=""/>
    <m/>
    <n v="142502698"/>
    <d v="2025-04-09T15:53:41"/>
    <m/>
    <m/>
    <s v="Mar"/>
    <s v="PDTMC_51118-609"/>
    <m/>
    <m/>
    <m/>
  </r>
  <r>
    <s v="GEX 1"/>
    <s v="7792-25"/>
    <s v="51118-610"/>
    <s v="B"/>
    <s v="450X250"/>
    <x v="47"/>
    <d v="2025-03-25T00:00:00"/>
    <s v="LAND"/>
    <n v="4"/>
    <n v="4"/>
    <d v="2025-03-28T00:00:00"/>
    <d v="2025-03-28T00:00:00"/>
    <m/>
    <n v="0"/>
    <d v="2025-03-29T00:00:00"/>
    <d v="2025-04-03T00:00:00"/>
    <d v="2025-03-29T00:00:00"/>
    <n v="112501207"/>
    <s v="PDTMC"/>
    <d v="2025-04-03T00:00:00"/>
    <x v="0"/>
    <m/>
    <s v="DONE"/>
    <n v="3"/>
    <m/>
    <s v=""/>
    <m/>
    <n v="142502698"/>
    <d v="2025-04-09T15:53:41"/>
    <m/>
    <m/>
    <s v="Mar"/>
    <s v="PDTMC_51118-610"/>
    <m/>
    <m/>
    <m/>
  </r>
  <r>
    <s v="GEX 1"/>
    <s v="7792-25"/>
    <s v="24342-602"/>
    <s v="B"/>
    <s v="280X160"/>
    <x v="47"/>
    <d v="2025-03-25T00:00:00"/>
    <s v="LAND"/>
    <n v="0"/>
    <n v="0"/>
    <d v="2025-03-29T00:00:00"/>
    <d v="2025-03-29T00:00:00"/>
    <m/>
    <n v="0"/>
    <d v="2025-04-02T00:00:00"/>
    <d v="2025-04-03T00:00:00"/>
    <d v="2025-04-02T00:00:00"/>
    <n v="112501235"/>
    <s v="PDTMC"/>
    <d v="2025-04-02T00:00:00"/>
    <x v="0"/>
    <m/>
    <s v="DONE"/>
    <n v="4"/>
    <m/>
    <s v=""/>
    <m/>
    <n v="142502900"/>
    <d v="2025-04-14T00:00:00"/>
    <m/>
    <m/>
    <s v="Mar"/>
    <s v="PDTMC_24342-602"/>
    <m/>
    <m/>
    <m/>
  </r>
  <r>
    <s v="GEX 1"/>
    <s v="7792-25"/>
    <s v="27439-502"/>
    <s v="B"/>
    <s v="280X160"/>
    <x v="47"/>
    <d v="2025-03-25T00:00:00"/>
    <s v="LAND"/>
    <n v="0"/>
    <n v="0"/>
    <d v="2025-03-29T00:00:00"/>
    <d v="2025-03-29T00:00:00"/>
    <m/>
    <n v="0"/>
    <d v="2025-04-02T00:00:00"/>
    <d v="2025-04-03T00:00:00"/>
    <d v="2025-04-02T00:00:00"/>
    <n v="112501235"/>
    <s v="PDTMC"/>
    <d v="2025-04-02T00:00:00"/>
    <x v="0"/>
    <m/>
    <s v="DONE"/>
    <n v="4"/>
    <m/>
    <s v=""/>
    <m/>
    <n v="142502901"/>
    <d v="2025-04-15T00:00:00"/>
    <m/>
    <m/>
    <s v="Mar"/>
    <s v="PDTMC_27439-502"/>
    <m/>
    <m/>
    <m/>
  </r>
  <r>
    <s v="GEX 1"/>
    <s v="7792-25"/>
    <s v="28877-501"/>
    <s v="B"/>
    <s v="280X160"/>
    <x v="47"/>
    <d v="2025-03-25T00:00:00"/>
    <s v="LAND"/>
    <n v="1"/>
    <n v="2"/>
    <d v="2025-03-29T00:00:00"/>
    <d v="2025-03-29T00:00:00"/>
    <m/>
    <n v="0"/>
    <d v="2025-04-02T00:00:00"/>
    <d v="2025-04-03T00:00:00"/>
    <d v="2025-04-02T00:00:00"/>
    <n v="112501235"/>
    <s v="PDTMC"/>
    <d v="2025-04-02T00:00:00"/>
    <x v="0"/>
    <m/>
    <s v="DONE"/>
    <n v="4"/>
    <m/>
    <s v=""/>
    <m/>
    <n v="142502842"/>
    <d v="2025-04-14T00:00:00"/>
    <m/>
    <m/>
    <s v="Mar"/>
    <s v="PDTMC_28877-501"/>
    <m/>
    <m/>
    <m/>
  </r>
  <r>
    <s v="GEX 2"/>
    <s v="7791-25"/>
    <s v="051027-2511"/>
    <s v="B"/>
    <s v="250x160"/>
    <x v="47"/>
    <d v="2025-03-25T00:00:00"/>
    <s v="LAND"/>
    <n v="3"/>
    <n v="3"/>
    <d v="2025-03-28T00:00:00"/>
    <d v="2025-03-28T00:00:00"/>
    <m/>
    <n v="0"/>
    <d v="2025-03-29T00:00:00"/>
    <d v="2025-04-06T00:00:00"/>
    <d v="2025-03-29T00:00:00"/>
    <n v="212500267"/>
    <s v="PHME"/>
    <d v="2025-03-29T00:00:00"/>
    <x v="0"/>
    <m/>
    <s v="DONE"/>
    <n v="3"/>
    <m/>
    <s v=""/>
    <m/>
    <n v="242500495"/>
    <d v="2025-04-14T00:00:00"/>
    <m/>
    <m/>
    <s v="Mar"/>
    <s v="PHME_051027-2511"/>
    <m/>
    <m/>
    <m/>
  </r>
  <r>
    <s v="GEX 1"/>
    <s v="7789-25"/>
    <s v="30291-601"/>
    <s v="N"/>
    <s v="700x500"/>
    <x v="47"/>
    <d v="2025-03-26T00:00:00"/>
    <s v="AIR"/>
    <n v="5"/>
    <n v="5"/>
    <d v="2025-04-04T00:00:00"/>
    <d v="2025-04-15T00:00:00"/>
    <s v="YES"/>
    <n v="11"/>
    <d v="2025-04-19T00:00:00"/>
    <d v="2025-04-03T00:00:00"/>
    <d v="2025-04-19T00:00:00"/>
    <n v="112501534"/>
    <s v="COMPES"/>
    <d v="2025-04-19T00:00:00"/>
    <x v="34"/>
    <s v="Bol dsgn sent 02/04/2025.design received 04/04/2025.  deflection is too high send to supplier 08/04/2025 with simulatin result, rvsed 2D and 3d rcvd 11/04/2025. "/>
    <s v="DONE"/>
    <n v="21"/>
    <m/>
    <s v=""/>
    <m/>
    <n v="142503460"/>
    <d v="2025-05-08T00:00:00"/>
    <m/>
    <m/>
    <s v="Mar"/>
    <s v="COMPES_30291-601"/>
    <m/>
    <m/>
    <m/>
  </r>
  <r>
    <s v="GEX 1"/>
    <s v="7794-25"/>
    <s v="06089-505 Insert mandrel"/>
    <s v="T"/>
    <s v="80.85X30"/>
    <x v="47"/>
    <d v="2025-03-25T00:00:00"/>
    <s v="LAND"/>
    <n v="0"/>
    <n v="0"/>
    <d v="2025-03-28T00:00:00"/>
    <d v="2025-03-28T00:00:00"/>
    <m/>
    <n v="0"/>
    <d v="2025-03-29T00:00:00"/>
    <d v="2025-03-29T00:00:00"/>
    <d v="2025-03-29T00:00:00"/>
    <n v="112501207"/>
    <s v="PHME"/>
    <d v="2025-03-29T00:00:00"/>
    <x v="0"/>
    <m/>
    <s v="DONE"/>
    <n v="3"/>
    <m/>
    <s v=""/>
    <s v="Mill, powder, ANODIZING"/>
    <n v="142502703"/>
    <d v="2025-04-05T14:07:19"/>
    <m/>
    <m/>
    <s v="Mar"/>
    <s v="PHME_06089-505 Insert mandrel"/>
    <m/>
    <m/>
    <m/>
  </r>
  <r>
    <s v="GEX 1"/>
    <s v="7794-25"/>
    <s v="06176-402 Insert mandrel"/>
    <s v="T"/>
    <s v="63.68X28"/>
    <x v="47"/>
    <d v="2025-03-25T00:00:00"/>
    <s v="LAND"/>
    <n v="0"/>
    <n v="0"/>
    <d v="2025-03-28T00:00:00"/>
    <d v="2025-03-29T00:00:00"/>
    <m/>
    <n v="1"/>
    <d v="2025-04-02T00:00:00"/>
    <d v="2025-03-29T00:00:00"/>
    <d v="2025-04-02T00:00:00"/>
    <n v="112501235"/>
    <s v="PHME"/>
    <d v="2025-04-02T00:00:00"/>
    <x v="0"/>
    <m/>
    <s v="DONE"/>
    <n v="4"/>
    <m/>
    <s v=""/>
    <m/>
    <n v="142502703"/>
    <d v="2025-04-05T14:07:19"/>
    <m/>
    <m/>
    <s v="Mar"/>
    <s v="PHME_06176-402 Insert mandrel"/>
    <m/>
    <m/>
    <m/>
  </r>
  <r>
    <s v="GEX 1"/>
    <s v="7796-25"/>
    <s v="27850-501"/>
    <s v="N"/>
    <s v="320x160"/>
    <x v="48"/>
    <d v="2025-03-27T00:00:00"/>
    <s v="LAND"/>
    <n v="0"/>
    <n v="0"/>
    <d v="2025-03-28T00:00:00"/>
    <d v="2025-03-28T00:00:00"/>
    <m/>
    <n v="0"/>
    <d v="2025-03-29T00:00:00"/>
    <d v="2025-04-03T00:00:00"/>
    <d v="2025-03-29T00:00:00"/>
    <n v="112501207"/>
    <s v="PDTMC"/>
    <d v="2025-04-03T00:00:00"/>
    <x v="35"/>
    <m/>
    <s v="DONE"/>
    <n v="1"/>
    <m/>
    <s v=""/>
    <s v="Mill, powder"/>
    <n v="142502698"/>
    <d v="2025-04-09T15:53:41"/>
    <m/>
    <m/>
    <s v="Mar"/>
    <s v="PDTMC_27850-501"/>
    <m/>
    <m/>
    <m/>
  </r>
  <r>
    <s v="GEX 1"/>
    <s v="7796-25"/>
    <s v="27849-501"/>
    <s v="N"/>
    <s v="320x160"/>
    <x v="48"/>
    <d v="2025-03-27T00:00:00"/>
    <s v="LAND"/>
    <n v="0"/>
    <n v="0"/>
    <d v="2025-03-28T00:00:00"/>
    <d v="2025-03-28T00:00:00"/>
    <m/>
    <n v="0"/>
    <d v="2025-03-29T00:00:00"/>
    <d v="2025-04-03T00:00:00"/>
    <d v="2025-03-29T00:00:00"/>
    <n v="112501207"/>
    <s v="PDTMC"/>
    <d v="2025-04-03T00:00:00"/>
    <x v="35"/>
    <m/>
    <s v="DONE"/>
    <n v="1"/>
    <m/>
    <s v=""/>
    <s v="Mill, powder, ANODIZING"/>
    <n v="142502698"/>
    <d v="2025-04-09T15:53:41"/>
    <m/>
    <m/>
    <s v="Mar"/>
    <s v="PDTMC_27849-501"/>
    <m/>
    <m/>
    <m/>
  </r>
  <r>
    <s v="GEX 1"/>
    <s v="7798-25"/>
    <s v="13013-518"/>
    <s v="B"/>
    <s v="280x160"/>
    <x v="48"/>
    <d v="2025-03-27T00:00:00"/>
    <s v="AIR"/>
    <n v="1"/>
    <n v="2"/>
    <d v="2025-03-29T00:00:00"/>
    <d v="2025-04-02T00:00:00"/>
    <m/>
    <n v="4"/>
    <d v="2025-04-03T00:00:00"/>
    <d v="2025-04-03T00:00:00"/>
    <d v="2025-04-03T00:00:00"/>
    <n v="112501244"/>
    <s v="COMPES"/>
    <d v="2025-04-03T00:00:00"/>
    <x v="0"/>
    <m/>
    <s v="DONE"/>
    <n v="6"/>
    <m/>
    <s v=""/>
    <m/>
    <n v="142502823"/>
    <d v="2025-04-14T00:00:00"/>
    <m/>
    <m/>
    <s v="Mar"/>
    <s v="COMPES_13013-518"/>
    <m/>
    <m/>
    <m/>
  </r>
  <r>
    <s v="GEX 1"/>
    <s v="7800-25"/>
    <s v="15776-409"/>
    <s v="B"/>
    <s v="220x130"/>
    <x v="48"/>
    <d v="2025-03-27T00:00:00"/>
    <s v="AIR"/>
    <n v="1"/>
    <n v="2"/>
    <d v="2025-04-02T00:00:00"/>
    <d v="2025-04-03T00:00:00"/>
    <m/>
    <n v="1"/>
    <d v="2025-04-04T00:00:00"/>
    <d v="2025-04-03T00:00:00"/>
    <d v="2025-04-04T00:00:00"/>
    <n v="112501253"/>
    <s v="EKSTEK"/>
    <d v="2025-04-04T00:00:00"/>
    <x v="0"/>
    <m/>
    <s v="DONE"/>
    <n v="7"/>
    <m/>
    <s v="Gex-1"/>
    <m/>
    <n v="142502883"/>
    <d v="2025-04-18T12:07:20"/>
    <m/>
    <m/>
    <s v="Mar"/>
    <s v="EKSTEK_15776-409"/>
    <m/>
    <m/>
    <m/>
  </r>
  <r>
    <s v="GEX 1"/>
    <s v="7800-25"/>
    <s v="15824-410"/>
    <s v="B"/>
    <s v="250x160"/>
    <x v="48"/>
    <d v="2025-03-27T00:00:00"/>
    <s v="AIR"/>
    <n v="2"/>
    <n v="2"/>
    <d v="2025-04-02T00:00:00"/>
    <d v="2025-04-07T00:00:00"/>
    <m/>
    <n v="5"/>
    <d v="2025-04-07T00:00:00"/>
    <d v="2025-04-03T00:00:00"/>
    <d v="2025-04-07T00:00:00"/>
    <n v="112501275"/>
    <s v="EKSTEK"/>
    <d v="2025-04-07T00:00:00"/>
    <x v="0"/>
    <s v="ask 4 rvsn 03/04/2025. rvsn rcvd 04/04/2025"/>
    <s v="DONE"/>
    <n v="11"/>
    <m/>
    <s v=""/>
    <m/>
    <n v="142502883"/>
    <d v="2025-04-18T12:07:20"/>
    <m/>
    <m/>
    <s v="Mar"/>
    <s v="EKSTEK_15824-410"/>
    <m/>
    <m/>
    <m/>
  </r>
  <r>
    <s v="GEX 1"/>
    <s v="7795-25"/>
    <s v="30292-601"/>
    <s v="N"/>
    <s v="550X250"/>
    <x v="48"/>
    <d v="2025-03-27T00:00:00"/>
    <s v="AIR"/>
    <n v="4"/>
    <n v="4"/>
    <d v="2025-04-08T00:00:00"/>
    <d v="2025-04-12T00:00:00"/>
    <s v="YES"/>
    <n v="4"/>
    <d v="2025-04-14T00:00:00"/>
    <d v="2025-04-03T00:00:00"/>
    <d v="2025-04-14T00:00:00"/>
    <n v="112501429"/>
    <s v="COMPES"/>
    <d v="2025-04-14T00:00:00"/>
    <x v="36"/>
    <m/>
    <s v="DONE"/>
    <n v="16"/>
    <m/>
    <s v=""/>
    <m/>
    <n v="142503213"/>
    <d v="2025-04-29T00:00:00"/>
    <m/>
    <m/>
    <s v="Mar"/>
    <s v="COMPES_30292-601"/>
    <m/>
    <m/>
    <m/>
  </r>
  <r>
    <s v="GEX 1"/>
    <s v="7795-25"/>
    <s v="INS-30292"/>
    <s v="T"/>
    <s v="560X150"/>
    <x v="48"/>
    <d v="2025-03-27T00:00:00"/>
    <s v="AIR"/>
    <n v="0"/>
    <n v="0"/>
    <d v="2025-04-08T00:00:00"/>
    <d v="2025-04-12T00:00:00"/>
    <m/>
    <n v="4"/>
    <d v="2025-04-14T00:00:00"/>
    <d v="2025-04-03T00:00:00"/>
    <d v="2025-04-14T00:00:00"/>
    <n v="112501429"/>
    <s v="COMPES"/>
    <d v="2025-04-14T00:00:00"/>
    <x v="0"/>
    <s v="approvla will go with die"/>
    <s v="DONE"/>
    <n v="16"/>
    <m/>
    <s v=""/>
    <s v="Mill, powder"/>
    <n v="142503213"/>
    <d v="2025-04-29T00:00:00"/>
    <m/>
    <m/>
    <s v="Mar"/>
    <s v="COMPES_INS-30292"/>
    <m/>
    <m/>
    <m/>
  </r>
  <r>
    <s v="GEX 1"/>
    <s v="7795-25"/>
    <s v="30294-601"/>
    <s v="N"/>
    <s v="550X250"/>
    <x v="48"/>
    <d v="2025-03-27T00:00:00"/>
    <s v="AIR"/>
    <n v="4"/>
    <n v="4"/>
    <d v="2025-04-08T00:00:00"/>
    <d v="2025-04-14T00:00:00"/>
    <s v="YES"/>
    <n v="6"/>
    <d v="2025-04-15T00:00:00"/>
    <d v="2025-04-03T00:00:00"/>
    <d v="2025-04-15T00:00:00"/>
    <n v="112501456"/>
    <s v="COMPES"/>
    <d v="2025-04-15T00:00:00"/>
    <x v="36"/>
    <s v="deflection is slighly high simulation report also sent to supplier to do the requred changeds with our suggesions 14/04"/>
    <s v="DONE"/>
    <n v="18"/>
    <m/>
    <s v=""/>
    <m/>
    <n v="142503213"/>
    <d v="2025-04-29T00:00:00"/>
    <m/>
    <m/>
    <s v="Mar"/>
    <s v="COMPES_30294-601"/>
    <m/>
    <m/>
    <m/>
  </r>
  <r>
    <s v="GEX 1"/>
    <s v="7795-25"/>
    <s v="INS-30294"/>
    <s v="T"/>
    <s v="560X150"/>
    <x v="48"/>
    <d v="2025-03-27T00:00:00"/>
    <s v="AIR"/>
    <n v="0"/>
    <n v="0"/>
    <d v="2025-04-08T00:00:00"/>
    <d v="2025-04-14T00:00:00"/>
    <m/>
    <n v="6"/>
    <d v="2025-04-15T00:00:00"/>
    <d v="2025-04-03T00:00:00"/>
    <d v="2025-04-15T00:00:00"/>
    <n v="112501456"/>
    <s v="COMPES"/>
    <d v="2025-04-15T00:00:00"/>
    <x v="0"/>
    <s v="approvla will go with die"/>
    <s v="DONE"/>
    <n v="18"/>
    <m/>
    <s v=""/>
    <s v="Mill, powder"/>
    <n v="142503213"/>
    <d v="2025-04-29T00:00:00"/>
    <m/>
    <m/>
    <s v="Mar"/>
    <s v="COMPES_INS-30294"/>
    <m/>
    <m/>
    <m/>
  </r>
  <r>
    <s v="GEX 1"/>
    <s v="7795-25"/>
    <s v="30293-601"/>
    <s v="N"/>
    <s v="550X250"/>
    <x v="48"/>
    <d v="2025-03-27T00:00:00"/>
    <s v="AIR"/>
    <n v="3"/>
    <n v="3"/>
    <d v="2025-04-08T00:00:00"/>
    <d v="2025-04-14T00:00:00"/>
    <s v="YES"/>
    <n v="6"/>
    <d v="2025-04-15T00:00:00"/>
    <d v="2025-04-03T00:00:00"/>
    <d v="2025-04-15T00:00:00"/>
    <n v="112501456"/>
    <s v="COMPES"/>
    <d v="2025-04-15T00:00:00"/>
    <x v="36"/>
    <s v="deflection is slighly high simulation report also sent to supplier to do the requred changeds with our suggesions 14/04"/>
    <s v="DONE"/>
    <n v="18"/>
    <m/>
    <s v=""/>
    <m/>
    <n v="142503213"/>
    <d v="2025-04-29T00:00:00"/>
    <m/>
    <m/>
    <s v="Mar"/>
    <s v="COMPES_30293-601"/>
    <m/>
    <m/>
    <m/>
  </r>
  <r>
    <s v="GEX 1"/>
    <s v="7797-25"/>
    <s v="12042-213"/>
    <s v="B"/>
    <s v="320x160"/>
    <x v="48"/>
    <d v="2025-03-27T00:00:00"/>
    <s v="AIR"/>
    <n v="1"/>
    <n v="2"/>
    <d v="2025-04-02T00:00:00"/>
    <d v="2025-04-17T00:00:00"/>
    <s v="YES"/>
    <n v="15"/>
    <d v="2025-04-19T00:00:00"/>
    <d v="2025-04-03T00:00:00"/>
    <d v="2025-04-19T00:00:00"/>
    <n v="112501535"/>
    <s v="COMES"/>
    <d v="2025-04-19T00:00:00"/>
    <x v="0"/>
    <s v="ask 4 rvsn and 3D 02/04/2025. simulation result rcvd 08/04/2025. dimensional detail missing to give feedback. Rvsn rcvs 12/04/2025. again dim drwaing missing.14/04/2025. confirmed again 15/04"/>
    <s v="DONE"/>
    <n v="21"/>
    <m/>
    <s v=""/>
    <s v="Mill, powder, ANODIZING"/>
    <n v="142503221"/>
    <d v="2025-04-26T00:00:00"/>
    <m/>
    <m/>
    <s v="Mar"/>
    <s v="COMES_12042-213"/>
    <m/>
    <m/>
    <m/>
  </r>
  <r>
    <s v="GEX 1"/>
    <s v="7799-25"/>
    <s v="14504-504"/>
    <s v="B"/>
    <s v="320x160"/>
    <x v="48"/>
    <d v="2025-03-27T00:00:00"/>
    <s v="AIR"/>
    <n v="1"/>
    <n v="4"/>
    <d v="2025-04-11T00:00:00"/>
    <d v="2025-04-17T00:00:00"/>
    <m/>
    <n v="6"/>
    <d v="2025-04-19T00:00:00"/>
    <d v="2025-04-03T00:00:00"/>
    <d v="2025-04-19T00:00:00"/>
    <n v="112501535"/>
    <s v="JIANGSU"/>
    <d v="2025-04-19T00:00:00"/>
    <x v="0"/>
    <s v="ask rev 14/04/2025 toolig suggested 14/04/2025. dsgn rcvd 16/04/2025"/>
    <s v="DONE"/>
    <n v="21"/>
    <m/>
    <s v=""/>
    <m/>
    <n v="142503228"/>
    <d v="2025-04-25T00:00:00"/>
    <m/>
    <m/>
    <s v="Mar"/>
    <s v="JIANGSU_14504-504"/>
    <m/>
    <m/>
    <m/>
  </r>
  <r>
    <s v="GEX 1"/>
    <s v="7802-25"/>
    <s v="30289-601"/>
    <s v="N"/>
    <s v="450x250"/>
    <x v="49"/>
    <d v="2025-03-28T00:00:00"/>
    <s v="LAND"/>
    <n v="2"/>
    <n v="2"/>
    <d v="2025-03-29T00:00:00"/>
    <d v="2025-03-29T00:00:00"/>
    <m/>
    <n v="0"/>
    <d v="2025-04-02T00:00:00"/>
    <d v="2025-04-03T00:00:00"/>
    <d v="2025-04-02T00:00:00"/>
    <n v="112501235"/>
    <s v="PDTMC"/>
    <d v="2025-04-02T00:00:00"/>
    <x v="33"/>
    <m/>
    <s v="DONE"/>
    <n v="1"/>
    <m/>
    <s v=""/>
    <m/>
    <n v="142502784"/>
    <d v="2025-04-10T00:00:00"/>
    <m/>
    <m/>
    <s v="Mar"/>
    <s v="PDTMC_30289-601"/>
    <m/>
    <m/>
    <m/>
  </r>
  <r>
    <s v="GEX 1"/>
    <s v="7808-25"/>
    <s v="27852-501"/>
    <s v="N"/>
    <s v="280X160"/>
    <x v="49"/>
    <d v="2025-03-28T00:00:00"/>
    <s v="LAND"/>
    <n v="0"/>
    <n v="0"/>
    <d v="2025-03-29T00:00:00"/>
    <d v="2025-04-02T00:00:00"/>
    <m/>
    <n v="4"/>
    <d v="2025-04-02T00:00:00"/>
    <d v="2025-04-03T00:00:00"/>
    <d v="2025-04-02T00:00:00"/>
    <n v="112501235"/>
    <s v="PDTMC"/>
    <d v="2025-04-02T00:00:00"/>
    <x v="33"/>
    <m/>
    <s v="DONE"/>
    <n v="5"/>
    <m/>
    <s v=""/>
    <s v="MILL"/>
    <n v="142502783"/>
    <d v="2025-04-09T00:00:00"/>
    <m/>
    <m/>
    <s v="Mar"/>
    <s v="PDTMC_27852-501"/>
    <m/>
    <m/>
    <m/>
  </r>
  <r>
    <s v="GEX 1"/>
    <s v="7808-25"/>
    <s v="27856-501"/>
    <s v="N"/>
    <s v="280X160"/>
    <x v="49"/>
    <d v="2025-03-28T00:00:00"/>
    <s v="LAND"/>
    <n v="0"/>
    <n v="0"/>
    <d v="2025-03-29T00:00:00"/>
    <d v="2025-04-02T00:00:00"/>
    <m/>
    <n v="4"/>
    <d v="2025-04-02T00:00:00"/>
    <d v="2025-04-03T00:00:00"/>
    <d v="2025-04-02T00:00:00"/>
    <n v="112501235"/>
    <s v="PDTMC"/>
    <d v="2025-04-02T00:00:00"/>
    <x v="33"/>
    <m/>
    <s v="DONE"/>
    <n v="5"/>
    <m/>
    <s v=""/>
    <s v="MILL"/>
    <n v="142502783"/>
    <d v="2025-04-09T00:00:00"/>
    <m/>
    <m/>
    <s v="Mar"/>
    <s v="PDTMC_27856-501"/>
    <m/>
    <m/>
    <m/>
  </r>
  <r>
    <s v="GEX 1"/>
    <s v="7813-25"/>
    <s v="27858-401"/>
    <s v="N"/>
    <s v="250X160"/>
    <x v="49"/>
    <d v="2025-03-28T00:00:00"/>
    <s v="LAND"/>
    <n v="0"/>
    <n v="0"/>
    <d v="2025-03-29T00:00:00"/>
    <d v="2025-04-02T00:00:00"/>
    <m/>
    <n v="4"/>
    <d v="2025-04-02T00:00:00"/>
    <d v="2025-04-03T00:00:00"/>
    <d v="2025-04-02T00:00:00"/>
    <n v="112501235"/>
    <s v="PDTMC"/>
    <d v="2025-04-02T00:00:00"/>
    <x v="37"/>
    <m/>
    <s v="DONE"/>
    <n v="5"/>
    <m/>
    <s v=""/>
    <m/>
    <n v="142502842"/>
    <d v="2025-04-14T00:00:00"/>
    <m/>
    <m/>
    <s v="Mar"/>
    <s v="PDTMC_27858-401"/>
    <m/>
    <m/>
    <m/>
  </r>
  <r>
    <s v="GEX 1"/>
    <s v="7808-25"/>
    <s v="27851-401"/>
    <s v="N"/>
    <s v="280X160"/>
    <x v="49"/>
    <d v="2025-03-28T00:00:00"/>
    <s v="LAND"/>
    <n v="0"/>
    <n v="0"/>
    <d v="2025-04-02T00:00:00"/>
    <d v="2025-04-02T00:00:00"/>
    <m/>
    <n v="0"/>
    <d v="2025-04-03T00:00:00"/>
    <d v="2025-04-03T00:00:00"/>
    <d v="2025-04-03T00:00:00"/>
    <n v="112501244"/>
    <s v="PDTMC"/>
    <d v="2025-04-03T00:00:00"/>
    <x v="33"/>
    <m/>
    <s v="DONE"/>
    <n v="5"/>
    <m/>
    <s v=""/>
    <m/>
    <n v="142502783"/>
    <d v="2025-04-09T00:00:00"/>
    <m/>
    <m/>
    <s v="Mar"/>
    <s v="PDTMC_27851-401"/>
    <m/>
    <m/>
    <m/>
  </r>
  <r>
    <s v="GEX 1"/>
    <s v="7808-25"/>
    <s v="27854-501"/>
    <s v="N"/>
    <s v="280X160"/>
    <x v="49"/>
    <d v="2025-03-28T00:00:00"/>
    <s v="LAND"/>
    <n v="0"/>
    <n v="0"/>
    <d v="2025-04-02T00:00:00"/>
    <d v="2025-04-02T00:00:00"/>
    <m/>
    <n v="0"/>
    <d v="2025-04-03T00:00:00"/>
    <d v="2025-04-03T00:00:00"/>
    <d v="2025-04-03T00:00:00"/>
    <n v="112501244"/>
    <s v="PDTMC"/>
    <d v="2025-04-03T00:00:00"/>
    <x v="33"/>
    <m/>
    <s v="DONE"/>
    <n v="5"/>
    <m/>
    <s v=""/>
    <s v="MILL"/>
    <n v="142502783"/>
    <d v="2025-04-09T00:00:00"/>
    <m/>
    <m/>
    <s v="Mar"/>
    <s v="PDTMC_27854-501"/>
    <m/>
    <m/>
    <m/>
  </r>
  <r>
    <s v="GEX 1"/>
    <s v="7809-25"/>
    <s v="27855-401"/>
    <s v="N"/>
    <s v="280X160"/>
    <x v="49"/>
    <d v="2025-03-28T00:00:00"/>
    <s v="AIR"/>
    <n v="0"/>
    <n v="0"/>
    <d v="2025-04-02T00:00:00"/>
    <d v="2025-04-02T00:00:00"/>
    <m/>
    <n v="0"/>
    <d v="2025-04-03T00:00:00"/>
    <d v="2025-04-03T00:00:00"/>
    <d v="2025-04-03T00:00:00"/>
    <n v="112501244"/>
    <s v="EKSTEK"/>
    <d v="2025-04-03T00:00:00"/>
    <x v="33"/>
    <m/>
    <s v="DONE"/>
    <n v="5"/>
    <m/>
    <s v=""/>
    <s v="MILL"/>
    <n v="142502847"/>
    <d v="2025-04-11T00:00:00"/>
    <m/>
    <m/>
    <s v="Mar"/>
    <s v="EKSTEK_27855-401"/>
    <m/>
    <m/>
    <m/>
  </r>
  <r>
    <s v="GEX 1"/>
    <s v="7808-25"/>
    <s v="27853-501"/>
    <s v="N"/>
    <s v="280X160"/>
    <x v="49"/>
    <d v="2025-03-28T00:00:00"/>
    <s v="LAND"/>
    <n v="0"/>
    <n v="0"/>
    <d v="2025-04-02T00:00:00"/>
    <d v="2025-04-02T00:00:00"/>
    <m/>
    <n v="0"/>
    <d v="2025-04-04T00:00:00"/>
    <d v="2025-04-03T00:00:00"/>
    <d v="2025-04-04T00:00:00"/>
    <n v="112501253"/>
    <s v="PDTMC"/>
    <d v="2025-04-04T00:00:00"/>
    <x v="33"/>
    <m/>
    <s v="DONE"/>
    <n v="5"/>
    <m/>
    <s v=""/>
    <s v="MILL"/>
    <n v="142502783"/>
    <d v="2025-04-09T00:00:00"/>
    <m/>
    <m/>
    <s v="Mar"/>
    <s v="PDTMC_27853-501"/>
    <m/>
    <m/>
    <m/>
  </r>
  <r>
    <s v="GEX 1"/>
    <s v="7803-25"/>
    <s v="30288-601"/>
    <s v="N"/>
    <s v="450x250"/>
    <x v="49"/>
    <d v="2025-03-28T00:00:00"/>
    <s v="LAND"/>
    <n v="3"/>
    <n v="3"/>
    <d v="2025-04-02T00:00:00"/>
    <d v="2025-04-04T00:00:00"/>
    <s v="YES"/>
    <n v="2"/>
    <d v="2025-04-07T00:00:00"/>
    <d v="2025-04-03T00:00:00"/>
    <d v="2025-04-07T00:00:00"/>
    <n v="112501275"/>
    <s v="PHME"/>
    <d v="2025-04-07T00:00:00"/>
    <x v="33"/>
    <m/>
    <s v="DONE"/>
    <n v="7"/>
    <m/>
    <s v=""/>
    <s v="MILL"/>
    <n v="142502834"/>
    <d v="2025-04-10T13:28:38"/>
    <m/>
    <m/>
    <s v="Mar"/>
    <s v="PHME_30288-601"/>
    <m/>
    <m/>
    <m/>
  </r>
  <r>
    <s v="GEX 1"/>
    <s v="7803-25"/>
    <s v="ins-30288"/>
    <s v="T"/>
    <s v="460x150"/>
    <x v="49"/>
    <d v="2025-03-28T00:00:00"/>
    <s v="LAND"/>
    <n v="0"/>
    <n v="0"/>
    <d v="2025-04-02T00:00:00"/>
    <d v="2025-04-04T00:00:00"/>
    <m/>
    <n v="2"/>
    <d v="2025-04-07T00:00:00"/>
    <d v="2025-04-03T00:00:00"/>
    <d v="2025-04-07T00:00:00"/>
    <n v="112501275"/>
    <s v="PHME"/>
    <d v="2025-04-07T00:00:00"/>
    <x v="0"/>
    <m/>
    <s v="DONE"/>
    <n v="7"/>
    <m/>
    <s v=""/>
    <s v="MILL"/>
    <n v="142502834"/>
    <d v="2025-04-10T13:28:38"/>
    <m/>
    <m/>
    <s v="Mar"/>
    <s v="PHME_ins-30288"/>
    <m/>
    <m/>
    <m/>
  </r>
  <r>
    <s v="GEX 1"/>
    <s v="7812-25"/>
    <s v="27848-601"/>
    <s v="N"/>
    <s v="700X300"/>
    <x v="49"/>
    <d v="2025-03-28T00:00:00"/>
    <s v="AIR"/>
    <n v="0"/>
    <n v="0"/>
    <d v="2025-04-03T00:00:00"/>
    <d v="2025-04-11T00:00:00"/>
    <s v="YES"/>
    <n v="8"/>
    <d v="2025-04-07T00:00:00"/>
    <d v="2025-04-03T00:00:00"/>
    <d v="2025-04-07T00:00:00"/>
    <n v="112501275"/>
    <s v="COMPES"/>
    <d v="2025-04-07T00:00:00"/>
    <x v="38"/>
    <s v="ask for 3d 4/4/25.simulatin resut not satisfied ask for 3d again 07/04/2025."/>
    <s v="DONE"/>
    <n v="14"/>
    <m/>
    <s v=""/>
    <s v="MILL"/>
    <n v="142503056"/>
    <d v="2025-04-18T13:05:55"/>
    <m/>
    <m/>
    <s v="Mar"/>
    <s v="COMPES_27848-601"/>
    <m/>
    <m/>
    <m/>
  </r>
  <r>
    <s v="GEX 1"/>
    <s v="7812-25"/>
    <s v="BOL-27848"/>
    <s v="T"/>
    <s v="700X196"/>
    <x v="49"/>
    <d v="2025-03-28T00:00:00"/>
    <s v="AIR"/>
    <n v="0"/>
    <n v="0"/>
    <d v="2025-04-03T00:00:00"/>
    <d v="2025-04-05T00:00:00"/>
    <m/>
    <n v="2"/>
    <d v="2025-04-07T00:00:00"/>
    <d v="2025-04-03T00:00:00"/>
    <d v="2025-04-07T00:00:00"/>
    <n v="112501275"/>
    <s v="COMPES"/>
    <d v="2025-04-07T00:00:00"/>
    <x v="0"/>
    <m/>
    <s v="DONE"/>
    <n v="8"/>
    <m/>
    <s v=""/>
    <s v="MILL"/>
    <n v="142503056"/>
    <d v="2025-04-18T13:05:55"/>
    <m/>
    <m/>
    <s v="Mar"/>
    <s v="COMPES_BOL-27848"/>
    <m/>
    <m/>
    <m/>
  </r>
  <r>
    <s v="GEX 2"/>
    <s v="7805-25"/>
    <s v="120500-2502"/>
    <s v="B"/>
    <s v="280x165"/>
    <x v="49"/>
    <d v="2025-03-28T00:00:00"/>
    <s v="LAND"/>
    <n v="1"/>
    <n v="2"/>
    <d v="2025-03-28T00:00:00"/>
    <d v="2025-03-28T00:00:00"/>
    <m/>
    <n v="0"/>
    <d v="2025-03-29T00:00:00"/>
    <d v="2025-04-02T00:00:00"/>
    <d v="2025-03-29T00:00:00"/>
    <n v="212500267"/>
    <s v="PHME"/>
    <d v="2025-04-24T00:00:00"/>
    <x v="0"/>
    <m/>
    <s v="DONE"/>
    <n v="0"/>
    <m/>
    <s v=""/>
    <m/>
    <n v="242500495"/>
    <d v="2025-04-14T00:00:00"/>
    <m/>
    <m/>
    <s v="Mar"/>
    <s v="PHME_120500-2502"/>
    <m/>
    <m/>
    <m/>
  </r>
  <r>
    <s v="GEX 2"/>
    <s v="7806-25"/>
    <s v="019026-2513"/>
    <s v="B"/>
    <s v="320X160"/>
    <x v="49"/>
    <d v="2025-03-28T00:00:00"/>
    <s v="LAND"/>
    <n v="1"/>
    <n v="4"/>
    <d v="2025-03-27T00:00:00"/>
    <d v="2025-03-27T00:00:00"/>
    <m/>
    <n v="0"/>
    <d v="2025-03-29T00:00:00"/>
    <d v="2025-04-11T00:00:00"/>
    <d v="2025-03-29T00:00:00"/>
    <n v="212500267"/>
    <s v="PDTMC"/>
    <d v="2025-04-25T00:00:00"/>
    <x v="0"/>
    <m/>
    <s v="DONE"/>
    <n v="-1"/>
    <m/>
    <s v=""/>
    <m/>
    <n v="242500496"/>
    <d v="2025-04-14T00:00:00"/>
    <m/>
    <m/>
    <s v="Mar"/>
    <s v="PDTMC_019026-2513"/>
    <m/>
    <m/>
    <m/>
  </r>
  <r>
    <s v="GEX 2"/>
    <s v="7806-25"/>
    <s v="019026-2514"/>
    <s v="B"/>
    <s v="320X160"/>
    <x v="49"/>
    <d v="2025-03-28T00:00:00"/>
    <s v="LAND"/>
    <n v="1"/>
    <n v="4"/>
    <d v="2025-03-27T00:00:00"/>
    <d v="2025-03-27T00:00:00"/>
    <m/>
    <n v="0"/>
    <d v="2025-03-29T00:00:00"/>
    <d v="2025-04-11T00:00:00"/>
    <d v="2025-03-29T00:00:00"/>
    <n v="212500267"/>
    <s v="PDTMC"/>
    <d v="2025-04-25T00:00:00"/>
    <x v="0"/>
    <m/>
    <s v="DONE"/>
    <n v="-1"/>
    <m/>
    <s v=""/>
    <m/>
    <n v="242500496"/>
    <d v="2025-04-14T00:00:00"/>
    <m/>
    <m/>
    <s v="Mar"/>
    <s v="PDTMC_019026-2514"/>
    <m/>
    <m/>
    <m/>
  </r>
  <r>
    <s v="GEX 2"/>
    <s v="7786-25"/>
    <s v="030290-3501"/>
    <s v="N"/>
    <s v="355x200"/>
    <x v="49"/>
    <d v="2025-03-28T00:00:00"/>
    <s v="LAND"/>
    <n v="1"/>
    <n v="1"/>
    <d v="2025-03-29T00:00:00"/>
    <d v="2025-03-29T00:00:00"/>
    <m/>
    <n v="0"/>
    <d v="2025-03-29T00:00:00"/>
    <d v="2025-04-06T00:00:00"/>
    <d v="2025-03-29T00:00:00"/>
    <n v="212500268"/>
    <s v="PDTMC"/>
    <d v="2025-03-29T00:00:00"/>
    <x v="33"/>
    <s v="Vishwitha traker number is 7786-25 and changed manually."/>
    <s v="DONE"/>
    <n v="1"/>
    <m/>
    <s v=""/>
    <m/>
    <n v="242500481"/>
    <d v="2025-04-09T00:00:00"/>
    <m/>
    <m/>
    <s v="Mar"/>
    <s v="PDTMC_030290-3501"/>
    <m/>
    <m/>
    <m/>
  </r>
  <r>
    <s v="GEX 2"/>
    <s v="7805-25"/>
    <s v="014716-3512"/>
    <s v="B"/>
    <s v="355x200"/>
    <x v="49"/>
    <d v="2025-03-28T00:00:00"/>
    <s v="LAND"/>
    <n v="1"/>
    <n v="1"/>
    <d v="2025-03-29T00:00:00"/>
    <d v="2025-03-29T00:00:00"/>
    <m/>
    <n v="0"/>
    <d v="2025-04-02T00:00:00"/>
    <d v="2025-04-06T00:00:00"/>
    <d v="2025-04-02T00:00:00"/>
    <n v="212500295"/>
    <s v="PHME"/>
    <d v="2025-04-02T00:00:00"/>
    <x v="0"/>
    <m/>
    <s v="DONE"/>
    <n v="1"/>
    <m/>
    <s v=""/>
    <m/>
    <n v="242500495"/>
    <d v="2025-04-14T00:00:00"/>
    <m/>
    <m/>
    <s v="Mar"/>
    <s v="PHME_014716-3512"/>
    <m/>
    <m/>
    <m/>
  </r>
  <r>
    <s v="GEX 2"/>
    <s v="7807-25"/>
    <s v="120507-2502"/>
    <s v="B"/>
    <s v="280X165"/>
    <x v="49"/>
    <d v="2025-03-28T00:00:00"/>
    <s v="AIR"/>
    <n v="3"/>
    <n v="3"/>
    <d v="2025-03-29T00:00:00"/>
    <d v="2025-03-29T00:00:00"/>
    <m/>
    <n v="0"/>
    <d v="2025-04-02T00:00:00"/>
    <d v="2025-04-12T00:00:00"/>
    <d v="2025-04-02T00:00:00"/>
    <n v="212500295"/>
    <s v="ALMAX"/>
    <d v="2025-04-02T00:00:00"/>
    <x v="0"/>
    <m/>
    <s v="DONE"/>
    <n v="1"/>
    <m/>
    <s v=""/>
    <m/>
    <n v="242500501"/>
    <d v="2025-04-14T00:00:00"/>
    <m/>
    <m/>
    <s v="Mar"/>
    <s v="ALMAX_120507-2502"/>
    <m/>
    <m/>
    <m/>
  </r>
  <r>
    <s v="GEX 2"/>
    <s v="7810-25"/>
    <s v="027857-3501"/>
    <s v="N"/>
    <s v="280X160"/>
    <x v="49"/>
    <d v="2025-03-28T00:00:00"/>
    <s v="LAND"/>
    <n v="0"/>
    <n v="0"/>
    <d v="2025-03-29T00:00:00"/>
    <d v="2025-04-02T00:00:00"/>
    <m/>
    <n v="4"/>
    <d v="2025-04-02T00:00:00"/>
    <d v="2025-04-06T00:00:00"/>
    <d v="2025-04-02T00:00:00"/>
    <n v="212500295"/>
    <s v="PDTMC"/>
    <d v="2025-04-02T00:00:00"/>
    <x v="33"/>
    <m/>
    <s v="DONE"/>
    <n v="5"/>
    <m/>
    <s v=""/>
    <m/>
    <n v="242500481"/>
    <d v="2025-04-09T00:00:00"/>
    <m/>
    <m/>
    <s v="Mar"/>
    <s v="PDTMC_027857-3501"/>
    <m/>
    <m/>
    <m/>
  </r>
  <r>
    <s v="GEX 2"/>
    <s v="7811-25"/>
    <s v="030296-3501"/>
    <s v="N"/>
    <s v="320X160"/>
    <x v="49"/>
    <d v="2025-03-28T00:00:00"/>
    <s v="LAND"/>
    <n v="1"/>
    <n v="1"/>
    <d v="2025-04-02T00:00:00"/>
    <d v="2025-04-03T00:00:00"/>
    <m/>
    <n v="1"/>
    <d v="2025-04-04T00:00:00"/>
    <d v="2025-04-06T00:00:00"/>
    <d v="2025-04-04T00:00:00"/>
    <n v="212500304"/>
    <s v="PHME"/>
    <d v="2025-04-04T00:00:00"/>
    <x v="33"/>
    <m/>
    <s v="DONE"/>
    <n v="6"/>
    <m/>
    <s v=""/>
    <m/>
    <n v="242500502"/>
    <d v="2025-04-09T00:00:00"/>
    <m/>
    <m/>
    <s v="Mar"/>
    <s v="PHME_030296-3501"/>
    <m/>
    <m/>
    <m/>
  </r>
  <r>
    <s v="GEX 2"/>
    <s v="7804-25"/>
    <s v="014106-2504"/>
    <s v="B"/>
    <s v="250x160"/>
    <x v="49"/>
    <d v="2025-03-28T00:00:00"/>
    <s v="AIR"/>
    <n v="2"/>
    <n v="4"/>
    <d v="2025-04-02T00:00:00"/>
    <d v="2025-04-04T00:00:00"/>
    <m/>
    <n v="2"/>
    <d v="2025-04-07T00:00:00"/>
    <d v="2025-04-12T00:00:00"/>
    <d v="2025-04-07T00:00:00"/>
    <n v="212500316"/>
    <s v="COMPES"/>
    <d v="2025-04-07T00:00:00"/>
    <x v="0"/>
    <m/>
    <s v="DONE"/>
    <n v="7"/>
    <m/>
    <s v=""/>
    <m/>
    <n v="242500519"/>
    <d v="2025-04-15T00:00:00"/>
    <m/>
    <m/>
    <s v="Mar"/>
    <s v="COMPES_014106-2504"/>
    <m/>
    <m/>
    <m/>
  </r>
  <r>
    <s v="GEX 2"/>
    <s v="7811-25"/>
    <s v="030295-3501"/>
    <s v="N"/>
    <s v="355X200"/>
    <x v="49"/>
    <d v="2025-03-28T00:00:00"/>
    <s v="LAND"/>
    <n v="2"/>
    <n v="2"/>
    <d v="2025-04-03T00:00:00"/>
    <d v="2025-04-11T00:00:00"/>
    <s v="YES"/>
    <n v="8"/>
    <d v="2025-04-12T00:00:00"/>
    <d v="2025-04-12T00:00:00"/>
    <d v="2025-04-12T00:00:00"/>
    <n v="212500358"/>
    <s v="PHME"/>
    <d v="2025-04-12T00:00:00"/>
    <x v="33"/>
    <s v="dsgn rcvd 3/4/2025. tooling fouling with Bolster holder ask for rvson 4/4/25, rvsn rcvd 7/4/25 enty dia increased to 260 profile offsetted by 10 mm, there for we askd for 3d to ensure there is not much velocity deviation, 3d rcvd 10/04/2025 approvla sent 11/04/2025"/>
    <s v="DONE"/>
    <n v="14"/>
    <m/>
    <s v=""/>
    <m/>
    <n v="242500556"/>
    <d v="2025-04-20T22:47:23"/>
    <m/>
    <m/>
    <s v="Mar"/>
    <s v="PHME_030295-3501"/>
    <m/>
    <m/>
    <m/>
  </r>
  <r>
    <s v="GEX 2"/>
    <s v="7811-25"/>
    <s v="35IC1-030295"/>
    <s v="T"/>
    <s v="300X100"/>
    <x v="49"/>
    <d v="2025-03-28T00:00:00"/>
    <s v="LAND"/>
    <n v="0"/>
    <n v="0"/>
    <d v="2025-04-03T00:00:00"/>
    <d v="2025-04-11T00:00:00"/>
    <m/>
    <n v="8"/>
    <d v="2025-04-12T00:00:00"/>
    <d v="2025-04-12T00:00:00"/>
    <d v="2025-04-12T00:00:00"/>
    <n v="212500358"/>
    <s v="PHME"/>
    <d v="2025-04-12T00:00:00"/>
    <x v="0"/>
    <m/>
    <s v="DONE"/>
    <n v="14"/>
    <m/>
    <s v=""/>
    <m/>
    <n v="242500556"/>
    <d v="2025-04-20T22:47:23"/>
    <m/>
    <m/>
    <s v="Mar"/>
    <s v="PHME_35IC1-030295"/>
    <m/>
    <m/>
    <m/>
  </r>
  <r>
    <s v="GEX 1"/>
    <s v="7814-25"/>
    <s v="30298-601"/>
    <s v="N"/>
    <s v="550x250"/>
    <x v="50"/>
    <d v="2025-04-03T00:00:00"/>
    <s v="AIR"/>
    <n v="2"/>
    <n v="2"/>
    <d v="2025-04-08T00:00:00"/>
    <d v="2025-04-09T00:00:00"/>
    <m/>
    <n v="1"/>
    <d v="2025-04-10T00:00:00"/>
    <d v="2025-04-03T00:00:00"/>
    <d v="2025-04-10T00:00:00"/>
    <n v="112501373"/>
    <s v="COMPES"/>
    <d v="2025-04-10T00:00:00"/>
    <x v="27"/>
    <s v="die size issue 550X250 or 550X300. final approval sent on 26/04/2025."/>
    <s v="DONE"/>
    <n v="7"/>
    <m/>
    <s v=""/>
    <s v="MILL"/>
    <n v="142503647"/>
    <d v="2025-05-09T06:16:59"/>
    <m/>
    <m/>
    <s v="Apr"/>
    <s v="COMPES_30298-601"/>
    <m/>
    <m/>
    <m/>
  </r>
  <r>
    <s v="GEX 1"/>
    <s v="7814-25"/>
    <s v="30297-601"/>
    <s v="N"/>
    <s v="550x300"/>
    <x v="50"/>
    <d v="2025-04-03T00:00:00"/>
    <s v="AIR"/>
    <n v="2"/>
    <n v="2"/>
    <d v="2025-04-09T00:00:00"/>
    <d v="2025-04-26T00:00:00"/>
    <s v="YES"/>
    <n v="17"/>
    <d v="2025-04-29T00:00:00"/>
    <d v="2025-04-03T00:00:00"/>
    <d v="2025-04-29T00:00:00"/>
    <n v="112501698"/>
    <s v="COMPES"/>
    <d v="2025-04-29T00:00:00"/>
    <x v="27"/>
    <s v="dsgn rcvd 3d not rcvd. 3d awaited 10/04/2025. reminder sent to supplier 14/04/2025. die size discussion is in process. Die Size 550X300 approval sent to supplier "/>
    <s v="DONE"/>
    <n v="24"/>
    <m/>
    <s v=""/>
    <s v="MILL"/>
    <n v="142503647"/>
    <d v="2025-05-09T06:16:59"/>
    <m/>
    <m/>
    <s v="Apr"/>
    <s v="COMPES_30297-601"/>
    <m/>
    <m/>
    <m/>
  </r>
  <r>
    <s v="GEX 1"/>
    <s v="7815-25"/>
    <s v="30284-602"/>
    <s v="B"/>
    <s v="355X200"/>
    <x v="51"/>
    <d v="2025-04-03T00:00:00"/>
    <s v="LAND"/>
    <n v="1"/>
    <n v="1"/>
    <d v="2025-04-03T00:00:00"/>
    <d v="2025-04-03T00:00:00"/>
    <m/>
    <n v="0"/>
    <d v="2025-04-04T00:00:00"/>
    <d v="2025-04-07T00:00:00"/>
    <d v="2025-04-04T00:00:00"/>
    <n v="112501253"/>
    <s v="PHME"/>
    <d v="2025-04-04T00:00:00"/>
    <x v="0"/>
    <m/>
    <s v="DONE"/>
    <n v="0"/>
    <m/>
    <s v=""/>
    <s v="MILL"/>
    <n v="142502834"/>
    <d v="2025-04-10T13:28:38"/>
    <m/>
    <m/>
    <s v="Apr"/>
    <s v="PHME_30284-602"/>
    <m/>
    <m/>
    <m/>
  </r>
  <r>
    <s v="GEX 1"/>
    <s v="7816-25"/>
    <s v="14775-503"/>
    <s v="B"/>
    <s v="280X160"/>
    <x v="51"/>
    <d v="2025-04-03T00:00:00"/>
    <s v="AIR"/>
    <n v="1"/>
    <n v="1"/>
    <d v="2025-04-04T00:00:00"/>
    <d v="2025-04-05T00:00:00"/>
    <m/>
    <n v="1"/>
    <d v="2025-04-07T00:00:00"/>
    <d v="2025-04-07T00:00:00"/>
    <d v="2025-04-07T00:00:00"/>
    <n v="112501275"/>
    <s v="COMPES"/>
    <d v="2025-04-07T00:00:00"/>
    <x v="0"/>
    <m/>
    <s v="DONE"/>
    <n v="2"/>
    <m/>
    <s v=""/>
    <m/>
    <n v="142502899"/>
    <d v="2025-04-15T00:00:00"/>
    <m/>
    <m/>
    <s v="Apr"/>
    <s v="COMPES_14775-503"/>
    <m/>
    <m/>
    <m/>
  </r>
  <r>
    <s v="GEX 1"/>
    <s v="7816-25"/>
    <s v="INS-30198"/>
    <s v="T"/>
    <s v="560X150"/>
    <x v="51"/>
    <d v="2025-04-03T00:00:00"/>
    <s v="AIR"/>
    <n v="0"/>
    <n v="0"/>
    <d v="2025-03-26T00:00:00"/>
    <d v="2025-03-26T00:00:00"/>
    <m/>
    <n v="0"/>
    <d v="2025-04-07T00:00:00"/>
    <d v="2025-04-09T00:00:00"/>
    <d v="2025-04-07T00:00:00"/>
    <n v="112501275"/>
    <s v="COMPES"/>
    <d v="2025-04-09T00:00:00"/>
    <x v="0"/>
    <s v=" die plate(foc), new Backer and  insert waiting for design approval. Die size increased up to 550X250 to 550X300.  "/>
    <s v="DONE"/>
    <n v="-8"/>
    <m/>
    <s v=""/>
    <m/>
    <n v="142502898"/>
    <d v="2025-04-15T00:00:00"/>
    <m/>
    <m/>
    <s v="Apr"/>
    <s v="COMPES_INS-30198"/>
    <m/>
    <m/>
    <m/>
  </r>
  <r>
    <s v="GEX 1"/>
    <s v="7818-25"/>
    <s v="29897-503"/>
    <s v="B"/>
    <s v="280X160"/>
    <x v="51"/>
    <d v="2025-04-03T00:00:00"/>
    <s v="LAND"/>
    <n v="1"/>
    <n v="1"/>
    <d v="2025-04-04T00:00:00"/>
    <d v="2025-04-04T00:00:00"/>
    <m/>
    <n v="0"/>
    <d v="2025-04-07T00:00:00"/>
    <d v="2025-04-07T00:00:00"/>
    <d v="2025-04-07T00:00:00"/>
    <n v="112501275"/>
    <s v="PDTMC"/>
    <d v="2025-04-07T00:00:00"/>
    <x v="0"/>
    <m/>
    <s v="DONE"/>
    <n v="1"/>
    <m/>
    <s v=""/>
    <m/>
    <n v="142502896"/>
    <d v="2025-04-14T00:00:00"/>
    <m/>
    <m/>
    <s v="Apr"/>
    <s v="PDTMC_29897-503"/>
    <m/>
    <m/>
    <m/>
  </r>
  <r>
    <s v="GEX 1"/>
    <s v="7818-25"/>
    <s v="10462-231"/>
    <s v="B"/>
    <s v="280X160"/>
    <x v="51"/>
    <d v="2025-04-03T00:00:00"/>
    <s v="LAND"/>
    <n v="0"/>
    <n v="0"/>
    <d v="2025-04-05T00:00:00"/>
    <d v="2025-04-08T00:00:00"/>
    <m/>
    <n v="3"/>
    <d v="2025-04-09T00:00:00"/>
    <d v="2025-04-09T00:00:00"/>
    <d v="2025-04-09T00:00:00"/>
    <n v="112501343"/>
    <s v="PDTMC"/>
    <d v="2025-04-09T00:00:00"/>
    <x v="0"/>
    <m/>
    <s v="DONE"/>
    <n v="5"/>
    <m/>
    <s v=""/>
    <m/>
    <n v="142502896"/>
    <d v="2025-04-14T00:00:00"/>
    <m/>
    <m/>
    <s v="Apr"/>
    <s v="PDTMC_10462-231"/>
    <m/>
    <m/>
    <m/>
  </r>
  <r>
    <s v="GEX 1"/>
    <s v="7818-25"/>
    <s v="23193-402"/>
    <s v="B"/>
    <s v="250X160"/>
    <x v="51"/>
    <d v="2025-04-03T00:00:00"/>
    <s v="LAND"/>
    <n v="0"/>
    <n v="0"/>
    <d v="2025-04-05T00:00:00"/>
    <d v="2025-04-08T00:00:00"/>
    <m/>
    <n v="3"/>
    <d v="2025-04-09T00:00:00"/>
    <d v="2025-04-09T00:00:00"/>
    <d v="2025-04-09T00:00:00"/>
    <n v="112501343"/>
    <s v="PDTMC"/>
    <d v="2025-04-09T00:00:00"/>
    <x v="0"/>
    <s v="sat evining"/>
    <s v="DONE"/>
    <n v="5"/>
    <m/>
    <s v=""/>
    <m/>
    <n v="142502896"/>
    <d v="2025-04-14T00:00:00"/>
    <m/>
    <m/>
    <s v="Apr"/>
    <s v="PDTMC_23193-402"/>
    <m/>
    <m/>
    <m/>
  </r>
  <r>
    <s v="GEX 1"/>
    <s v="7817-25"/>
    <s v="26166-203"/>
    <s v="B"/>
    <s v="220X130"/>
    <x v="51"/>
    <d v="2025-04-03T00:00:00"/>
    <s v="AIR"/>
    <n v="0"/>
    <n v="0"/>
    <d v="2025-04-07T00:00:00"/>
    <d v="2025-04-14T00:00:00"/>
    <m/>
    <n v="7"/>
    <d v="2025-04-15T00:00:00"/>
    <d v="2025-04-12T00:00:00"/>
    <d v="2025-04-15T00:00:00"/>
    <n v="112501456"/>
    <s v="COMES"/>
    <d v="2025-04-15T00:00:00"/>
    <x v="0"/>
    <s v="ask 4 3d 08/04/2025"/>
    <s v="DONE"/>
    <n v="11"/>
    <m/>
    <s v=""/>
    <m/>
    <n v="142503197"/>
    <d v="2025-04-28T00:00:00"/>
    <m/>
    <m/>
    <s v="Apr"/>
    <s v="COMES_26166-203"/>
    <m/>
    <m/>
    <m/>
  </r>
  <r>
    <s v="GEX 1"/>
    <s v="7824-25"/>
    <s v="28117-434"/>
    <s v="B"/>
    <s v="250x160"/>
    <x v="52"/>
    <d v="2025-04-04T00:00:00"/>
    <s v="LAND"/>
    <n v="1"/>
    <n v="2"/>
    <d v="2025-04-05T00:00:00"/>
    <d v="2025-04-08T00:00:00"/>
    <m/>
    <n v="3"/>
    <d v="2025-04-09T00:00:00"/>
    <d v="2025-04-09T00:00:00"/>
    <d v="2025-04-09T00:00:00"/>
    <n v="112501343"/>
    <s v="PHME"/>
    <d v="2025-04-09T00:00:00"/>
    <x v="0"/>
    <m/>
    <s v="DONE"/>
    <n v="4"/>
    <m/>
    <s v=""/>
    <m/>
    <n v="142502897"/>
    <d v="2025-04-14T00:00:00"/>
    <m/>
    <m/>
    <s v="Apr"/>
    <s v="PHME_28117-434"/>
    <m/>
    <m/>
    <m/>
  </r>
  <r>
    <s v="GEX 1"/>
    <s v="7820-25"/>
    <s v="13605-222"/>
    <s v="B"/>
    <s v="355x200"/>
    <x v="52"/>
    <d v="2025-04-04T00:00:00"/>
    <s v="AIR"/>
    <n v="5"/>
    <n v="5"/>
    <d v="2025-04-07T00:00:00"/>
    <d v="2025-04-08T00:00:00"/>
    <m/>
    <n v="1"/>
    <d v="2025-04-10T00:00:00"/>
    <d v="2025-04-10T00:00:00"/>
    <d v="2025-04-10T00:00:00"/>
    <n v="112501373"/>
    <s v="PHOENIX "/>
    <d v="2025-04-10T00:00:00"/>
    <x v="0"/>
    <m/>
    <s v="DONE"/>
    <n v="4"/>
    <m/>
    <s v=""/>
    <m/>
    <n v="142503194"/>
    <d v="2025-04-28T00:00:00"/>
    <m/>
    <m/>
    <s v="Apr"/>
    <s v="PHOENIX _13605-222"/>
    <m/>
    <m/>
    <m/>
  </r>
  <r>
    <s v="GEX 1"/>
    <s v="7821-25"/>
    <s v="14719-223"/>
    <s v="B"/>
    <s v="320x200"/>
    <x v="52"/>
    <d v="2025-04-04T00:00:00"/>
    <s v="AIR"/>
    <n v="4"/>
    <n v="4"/>
    <d v="2025-04-07T00:00:00"/>
    <d v="2025-04-08T00:00:00"/>
    <m/>
    <n v="1"/>
    <d v="2025-04-10T00:00:00"/>
    <d v="2025-04-10T00:00:00"/>
    <d v="2025-04-10T00:00:00"/>
    <n v="112501373"/>
    <s v="EKSTEK"/>
    <d v="2025-04-10T00:00:00"/>
    <x v="0"/>
    <m/>
    <s v="DONE"/>
    <n v="4"/>
    <m/>
    <s v=""/>
    <m/>
    <n v="142503060"/>
    <d v="2025-04-21T00:00:00"/>
    <m/>
    <m/>
    <s v="Apr"/>
    <s v="EKSTEK_14719-223"/>
    <m/>
    <m/>
    <m/>
  </r>
  <r>
    <s v="GEX 1"/>
    <s v="7821-25"/>
    <s v="15803-515"/>
    <s v="B"/>
    <s v="250x160"/>
    <x v="52"/>
    <d v="2025-04-04T00:00:00"/>
    <s v="AIR"/>
    <n v="2"/>
    <n v="4"/>
    <d v="2025-04-08T00:00:00"/>
    <d v="2025-04-08T00:00:00"/>
    <m/>
    <n v="0"/>
    <d v="2025-04-10T00:00:00"/>
    <d v="2025-04-10T00:00:00"/>
    <d v="2025-04-10T00:00:00"/>
    <n v="112501373"/>
    <s v="EKSTEK"/>
    <d v="2025-04-10T00:00:00"/>
    <x v="0"/>
    <m/>
    <s v="DONE"/>
    <n v="4"/>
    <m/>
    <s v=""/>
    <m/>
    <n v="142503060"/>
    <d v="2025-04-21T00:00:00"/>
    <m/>
    <m/>
    <s v="Apr"/>
    <s v="EKSTEK_15803-515"/>
    <m/>
    <m/>
    <m/>
  </r>
  <r>
    <s v="GEX 1"/>
    <s v="7822-25"/>
    <s v="19480-521"/>
    <s v="B"/>
    <s v="280x160"/>
    <x v="52"/>
    <d v="2025-04-04T00:00:00"/>
    <s v="AIR"/>
    <n v="2"/>
    <n v="4"/>
    <d v="2025-04-08T00:00:00"/>
    <d v="2025-04-08T00:00:00"/>
    <m/>
    <n v="0"/>
    <d v="2025-04-10T00:00:00"/>
    <d v="2025-04-10T00:00:00"/>
    <d v="2025-04-10T00:00:00"/>
    <n v="112501373"/>
    <s v="JIANGSU"/>
    <d v="2025-04-10T00:00:00"/>
    <x v="0"/>
    <m/>
    <s v="DONE"/>
    <n v="4"/>
    <m/>
    <s v=""/>
    <m/>
    <n v="142503228"/>
    <d v="2025-04-25T00:00:00"/>
    <m/>
    <m/>
    <s v="Apr"/>
    <s v="JIANGSU_19480-521"/>
    <m/>
    <m/>
    <m/>
  </r>
  <r>
    <s v="GEX 1"/>
    <s v="7823-25"/>
    <s v="07208-605"/>
    <s v="B"/>
    <s v="355x200"/>
    <x v="52"/>
    <d v="2025-04-04T00:00:00"/>
    <s v="LAND"/>
    <n v="0"/>
    <n v="0"/>
    <d v="2025-04-07T00:00:00"/>
    <d v="2025-04-08T00:00:00"/>
    <m/>
    <n v="1"/>
    <d v="2025-04-10T00:00:00"/>
    <d v="2025-04-10T00:00:00"/>
    <d v="2025-04-10T00:00:00"/>
    <n v="112501373"/>
    <s v="PDTMC"/>
    <d v="2025-04-10T00:00:00"/>
    <x v="0"/>
    <s v="dsgn rcvd 07/04/2025 ask rvsn 08/04/2025"/>
    <s v="DONE"/>
    <n v="4"/>
    <m/>
    <s v=""/>
    <m/>
    <n v="142503068"/>
    <d v="2025-04-26T00:00:00"/>
    <m/>
    <m/>
    <s v="Apr"/>
    <s v="PDTMC_07208-605"/>
    <m/>
    <m/>
    <m/>
  </r>
  <r>
    <s v="GEX 1"/>
    <s v="7823-25"/>
    <s v="27272-602"/>
    <s v="B"/>
    <s v="400x250"/>
    <x v="52"/>
    <d v="2025-04-04T00:00:00"/>
    <s v="LAND"/>
    <n v="0"/>
    <n v="0"/>
    <d v="2025-04-07T00:00:00"/>
    <d v="2025-04-08T00:00:00"/>
    <m/>
    <n v="1"/>
    <d v="2025-04-10T00:00:00"/>
    <d v="2025-04-10T00:00:00"/>
    <d v="2025-04-10T00:00:00"/>
    <n v="112501373"/>
    <s v="PDTMC"/>
    <d v="2025-04-10T00:00:00"/>
    <x v="0"/>
    <s v="dsgn rcvd 07/04/2025 ask rvsn 08/04/2025"/>
    <s v="DONE"/>
    <n v="4"/>
    <m/>
    <s v=""/>
    <m/>
    <n v="142503068"/>
    <d v="2025-04-26T00:00:00"/>
    <m/>
    <m/>
    <s v="Apr"/>
    <s v="PDTMC_27272-602"/>
    <m/>
    <m/>
    <m/>
  </r>
  <r>
    <s v="GEX 1"/>
    <s v="7823-25"/>
    <s v="27439-501"/>
    <s v="B"/>
    <s v="280x160"/>
    <x v="52"/>
    <d v="2025-04-04T00:00:00"/>
    <s v="LAND"/>
    <n v="0"/>
    <n v="0"/>
    <d v="2025-04-05T00:00:00"/>
    <d v="2025-04-09T00:00:00"/>
    <m/>
    <n v="4"/>
    <d v="2025-04-10T00:00:00"/>
    <d v="2025-04-10T00:00:00"/>
    <d v="2025-04-10T00:00:00"/>
    <n v="112501373"/>
    <s v="PDTMC"/>
    <d v="2025-04-10T00:00:00"/>
    <x v="0"/>
    <s v="ask 4 rvsn08/04/2025"/>
    <s v="DONE"/>
    <n v="5"/>
    <m/>
    <s v=""/>
    <m/>
    <n v="142503119"/>
    <d v="2025-04-23T09:06:19"/>
    <m/>
    <m/>
    <s v="Apr"/>
    <s v="PDTMC_27439-501"/>
    <m/>
    <m/>
    <m/>
  </r>
  <r>
    <s v="GEX 1"/>
    <s v="7825-25"/>
    <s v="27859-601"/>
    <s v="N"/>
    <s v="450x250"/>
    <x v="52"/>
    <d v="2025-04-04T00:00:00"/>
    <s v="LAND"/>
    <n v="0"/>
    <n v="0"/>
    <d v="2025-04-08T00:00:00"/>
    <d v="2025-04-08T00:00:00"/>
    <m/>
    <n v="0"/>
    <d v="2025-04-10T00:00:00"/>
    <d v="2025-04-10T00:00:00"/>
    <d v="2025-04-10T00:00:00"/>
    <n v="112501373"/>
    <s v="PDTMC"/>
    <d v="2025-04-10T00:00:00"/>
    <x v="37"/>
    <m/>
    <s v="DONE"/>
    <n v="4"/>
    <m/>
    <s v=""/>
    <m/>
    <n v="142503068"/>
    <d v="2025-04-26T00:00:00"/>
    <m/>
    <m/>
    <s v="Apr"/>
    <s v="PDTMC_27859-601"/>
    <m/>
    <m/>
    <m/>
  </r>
  <r>
    <s v="GEX 1"/>
    <s v="7825-25"/>
    <s v="27860-201"/>
    <s v="N"/>
    <s v="355x200"/>
    <x v="52"/>
    <d v="2025-04-04T00:00:00"/>
    <s v="LAND"/>
    <n v="0"/>
    <n v="0"/>
    <d v="2025-04-08T00:00:00"/>
    <d v="2025-04-09T00:00:00"/>
    <m/>
    <n v="1"/>
    <d v="2025-04-10T00:00:00"/>
    <d v="2025-04-10T00:00:00"/>
    <d v="2025-04-10T00:00:00"/>
    <n v="112501373"/>
    <s v="PDTMC"/>
    <d v="2025-04-10T00:00:00"/>
    <x v="37"/>
    <m/>
    <s v="DONE"/>
    <n v="5"/>
    <m/>
    <s v=""/>
    <s v="MILL"/>
    <n v="142503068"/>
    <d v="2025-04-26T00:00:00"/>
    <m/>
    <m/>
    <s v="Apr"/>
    <s v="PDTMC_27860-201"/>
    <m/>
    <m/>
    <m/>
  </r>
  <r>
    <s v="GEX 1"/>
    <s v="7821-25"/>
    <s v="10486-501"/>
    <s v="B"/>
    <s v="250X160"/>
    <x v="52"/>
    <d v="2025-04-04T00:00:00"/>
    <s v="AIR"/>
    <n v="0"/>
    <n v="0"/>
    <d v="2025-04-07T00:00:00"/>
    <d v="2025-04-11T00:00:00"/>
    <m/>
    <n v="4"/>
    <d v="2025-04-12T00:00:00"/>
    <d v="2025-04-12T00:00:00"/>
    <d v="2025-04-12T00:00:00"/>
    <n v="112501414"/>
    <s v="EKSTEK"/>
    <d v="2025-04-12T00:00:00"/>
    <x v="0"/>
    <s v="ask rvsn 08/04/2025 rvsn rcvd 09/04/2025"/>
    <s v="DONE"/>
    <n v="7"/>
    <m/>
    <s v=""/>
    <m/>
    <n v="142503060"/>
    <d v="2025-04-21T00:00:00"/>
    <m/>
    <m/>
    <s v="Apr"/>
    <s v="EKSTEK_10486-501"/>
    <m/>
    <m/>
    <m/>
  </r>
  <r>
    <s v="GEX 1"/>
    <s v="7821-25"/>
    <s v="26807-402"/>
    <s v="B"/>
    <s v="250x160"/>
    <x v="52"/>
    <d v="2025-04-04T00:00:00"/>
    <s v="AIR"/>
    <n v="0"/>
    <n v="0"/>
    <d v="2025-04-07T00:00:00"/>
    <d v="2025-04-11T00:00:00"/>
    <m/>
    <n v="4"/>
    <d v="2025-04-12T00:00:00"/>
    <d v="2025-04-12T00:00:00"/>
    <d v="2025-04-12T00:00:00"/>
    <n v="112501414"/>
    <s v="EKSTEK"/>
    <d v="2025-04-12T00:00:00"/>
    <x v="0"/>
    <s v="ask rvsn 08/04/2025 rvsn rcvd 09/04/2025"/>
    <s v="DONE"/>
    <n v="7"/>
    <m/>
    <s v=""/>
    <m/>
    <n v="142503060"/>
    <d v="2025-04-21T00:00:00"/>
    <m/>
    <m/>
    <s v="Apr"/>
    <s v="EKSTEK_26807-402"/>
    <m/>
    <m/>
    <m/>
  </r>
  <r>
    <s v="GEX 1"/>
    <s v="7819-25"/>
    <s v="028381-3501 backer"/>
    <s v="T"/>
    <s v="280x55"/>
    <x v="52"/>
    <d v="2025-04-04T00:00:00"/>
    <s v="LAND"/>
    <n v="0"/>
    <n v="0"/>
    <d v="2025-04-15T00:00:00"/>
    <d v="2025-04-15T00:00:00"/>
    <m/>
    <n v="0"/>
    <d v="2025-04-15T00:00:00"/>
    <d v="2025-04-15T00:00:00"/>
    <d v="2025-04-15T00:00:00"/>
    <n v="112501455"/>
    <s v="PDTMC"/>
    <d v="2025-04-15T00:00:00"/>
    <x v="0"/>
    <m/>
    <s v="DONE"/>
    <n v="11"/>
    <m/>
    <s v=""/>
    <m/>
    <n v="142503063"/>
    <d v="2025-04-17T23:42:45"/>
    <m/>
    <m/>
    <s v="Apr"/>
    <s v="PDTMC_028381-3501 backer"/>
    <m/>
    <m/>
    <m/>
  </r>
  <r>
    <s v="GEX 1"/>
    <s v="7822-25"/>
    <s v="14672-214"/>
    <s v="B"/>
    <s v="320x160"/>
    <x v="52"/>
    <d v="2025-04-04T00:00:00"/>
    <s v="AIR"/>
    <n v="1"/>
    <n v="4"/>
    <d v="2025-04-08T00:00:00"/>
    <d v="2025-04-21T00:00:00"/>
    <s v="YES"/>
    <n v="13"/>
    <d v="2025-04-22T00:00:00"/>
    <d v="2025-04-12T00:00:00"/>
    <d v="2025-04-22T00:00:00"/>
    <n v="112501566"/>
    <s v="JIANGSU"/>
    <d v="2025-04-22T00:00:00"/>
    <x v="0"/>
    <s v=" approval sent to wrong channal, supplier is reminded by severeal timeask rvsn 08/04/2025 rvsn rcvd 09/04/2025. dimensiton details are missing 09/04/2025 ask for 3d 12/04/2025 "/>
    <s v="DONE"/>
    <n v="17"/>
    <m/>
    <s v=""/>
    <m/>
    <n v="142503355"/>
    <d v="2025-04-30T00:00:00"/>
    <m/>
    <m/>
    <s v="Apr"/>
    <s v="JIANGSU_14672-214"/>
    <m/>
    <m/>
    <m/>
  </r>
  <r>
    <s v="GEX 1"/>
    <s v="7819-25"/>
    <s v="002089-3501 backer"/>
    <s v="T"/>
    <s v="280x100"/>
    <x v="52"/>
    <d v="2025-04-04T00:00:00"/>
    <s v="LAND"/>
    <n v="0"/>
    <n v="0"/>
    <d v="2025-04-15T00:00:00"/>
    <d v="2025-04-15T00:00:00"/>
    <m/>
    <n v="0"/>
    <d v="2025-04-15T00:00:00"/>
    <d v="2025-04-15T00:00:00"/>
    <d v="2025-04-15T00:00:00"/>
    <n v="112501455"/>
    <s v="PDTMC"/>
    <d v="2025-04-15T00:00:00"/>
    <x v="0"/>
    <m/>
    <s v="DONE"/>
    <n v="11"/>
    <m/>
    <s v=""/>
    <m/>
    <n v="142503063"/>
    <d v="2025-04-17T23:42:45"/>
    <m/>
    <m/>
    <s v="Apr"/>
    <s v="PDTMC_002089-3501 backer"/>
    <m/>
    <m/>
    <m/>
  </r>
  <r>
    <s v="GEX 1"/>
    <s v="7826-25"/>
    <s v="30299-601"/>
    <s v="N"/>
    <s v="550x250"/>
    <x v="53"/>
    <d v="2025-04-04T00:00:00"/>
    <s v="AIR"/>
    <n v="4"/>
    <n v="4"/>
    <d v="2025-04-16T00:00:00"/>
    <d v="2025-04-21T00:00:00"/>
    <s v="YES"/>
    <n v="5"/>
    <d v="2025-04-22T00:00:00"/>
    <d v="2025-04-12T00:00:00"/>
    <d v="2025-04-22T00:00:00"/>
    <n v="112501566"/>
    <s v="COMPES"/>
    <d v="2025-04-22T00:00:00"/>
    <x v="39"/>
    <m/>
    <s v="DONE"/>
    <n v="14"/>
    <m/>
    <s v=""/>
    <s v="MILL"/>
    <n v="142503337"/>
    <d v="2025-05-01T00:00:00"/>
    <m/>
    <m/>
    <s v="Apr"/>
    <s v="COMPES_30299-601"/>
    <m/>
    <m/>
    <m/>
  </r>
  <r>
    <s v="GEX 2"/>
    <s v="7827-25"/>
    <s v="051118-3530"/>
    <s v="B"/>
    <s v="450X260"/>
    <x v="53"/>
    <d v="2025-04-07T00:00:00"/>
    <s v="LAND"/>
    <n v="4"/>
    <n v="4"/>
    <d v="2025-04-07T00:00:00"/>
    <d v="2025-04-07T00:00:00"/>
    <m/>
    <n v="0"/>
    <d v="2025-04-09T00:00:00"/>
    <d v="2025-04-12T00:00:00"/>
    <d v="2025-04-09T00:00:00"/>
    <n v="212500323"/>
    <s v="PDTMC"/>
    <d v="2025-04-09T00:00:00"/>
    <x v="0"/>
    <m/>
    <s v="DONE"/>
    <n v="0"/>
    <m/>
    <s v=""/>
    <m/>
    <n v="242500577"/>
    <d v="2025-04-20T22:48:04"/>
    <m/>
    <m/>
    <s v="Apr"/>
    <s v="PDTMC_051118-3530"/>
    <m/>
    <m/>
    <m/>
  </r>
  <r>
    <s v="GEX 2"/>
    <s v="7827-25"/>
    <s v="35IC1-051118"/>
    <s v="T"/>
    <s v="460X150"/>
    <x v="53"/>
    <d v="2025-04-07T00:00:00"/>
    <s v="LAND"/>
    <n v="0"/>
    <n v="0"/>
    <d v="2025-04-07T00:00:00"/>
    <d v="2025-04-07T00:00:00"/>
    <m/>
    <n v="0"/>
    <d v="2025-04-09T00:00:00"/>
    <d v="2025-04-24T00:00:00"/>
    <d v="2025-04-09T00:00:00"/>
    <n v="212500323"/>
    <s v="PDTMC"/>
    <d v="2025-04-24T00:00:00"/>
    <x v="0"/>
    <m/>
    <s v="DONE"/>
    <n v="0"/>
    <m/>
    <s v=""/>
    <m/>
    <n v="242500577"/>
    <d v="2025-04-20T22:48:04"/>
    <m/>
    <m/>
    <s v="Apr"/>
    <s v="PDTMC_35IC1-051118"/>
    <m/>
    <m/>
    <m/>
  </r>
  <r>
    <s v="GEX 2"/>
    <s v="7827-25"/>
    <s v="051118-3531"/>
    <s v="B"/>
    <s v="450X260"/>
    <x v="53"/>
    <d v="2025-04-07T00:00:00"/>
    <s v="LAND"/>
    <n v="4"/>
    <n v="4"/>
    <d v="2025-04-07T00:00:00"/>
    <d v="2025-04-07T00:00:00"/>
    <m/>
    <n v="0"/>
    <d v="2025-04-09T00:00:00"/>
    <d v="2025-04-12T00:00:00"/>
    <d v="2025-04-09T00:00:00"/>
    <n v="212500323"/>
    <s v="PDTMC"/>
    <d v="2025-04-09T00:00:00"/>
    <x v="0"/>
    <m/>
    <s v="DONE"/>
    <n v="0"/>
    <m/>
    <s v=""/>
    <m/>
    <n v="242500577"/>
    <d v="2025-04-20T22:48:04"/>
    <m/>
    <m/>
    <s v="Apr"/>
    <s v="PDTMC_051118-3531"/>
    <m/>
    <m/>
    <m/>
  </r>
  <r>
    <s v="GEX 2"/>
    <s v="7827-25"/>
    <s v="051118-3532"/>
    <s v="B"/>
    <s v="450X260"/>
    <x v="53"/>
    <d v="2025-04-07T00:00:00"/>
    <s v="LAND"/>
    <n v="4"/>
    <n v="4"/>
    <d v="2025-04-07T00:00:00"/>
    <d v="2025-04-07T00:00:00"/>
    <m/>
    <n v="0"/>
    <d v="2025-04-09T00:00:00"/>
    <d v="2025-04-12T00:00:00"/>
    <d v="2025-04-09T00:00:00"/>
    <n v="212500323"/>
    <s v="PDTMC"/>
    <d v="2025-04-09T00:00:00"/>
    <x v="0"/>
    <m/>
    <s v="DONE"/>
    <n v="0"/>
    <m/>
    <s v=""/>
    <m/>
    <n v="242500577"/>
    <d v="2025-04-20T22:48:04"/>
    <m/>
    <m/>
    <s v="Apr"/>
    <s v="PDTMC_051118-3532"/>
    <m/>
    <m/>
    <m/>
  </r>
  <r>
    <s v="GEX 2"/>
    <s v="7828-25"/>
    <s v="051117-3517"/>
    <s v="B"/>
    <s v="400x260"/>
    <x v="53"/>
    <d v="2025-04-07T00:00:00"/>
    <s v="AIR"/>
    <n v="2"/>
    <n v="4"/>
    <d v="2025-04-07T00:00:00"/>
    <d v="2025-04-07T00:00:00"/>
    <m/>
    <n v="0"/>
    <d v="2025-04-10T00:00:00"/>
    <d v="2025-04-07T00:00:00"/>
    <d v="2025-04-10T00:00:00"/>
    <n v="212500336"/>
    <s v="ALMAX"/>
    <d v="2025-04-24T00:00:00"/>
    <x v="0"/>
    <m/>
    <s v="DONE"/>
    <n v="0"/>
    <m/>
    <s v=""/>
    <m/>
    <n v="242500543"/>
    <d v="2025-04-23T00:00:00"/>
    <m/>
    <m/>
    <s v="Apr"/>
    <s v="ALMAX_051117-3517"/>
    <m/>
    <m/>
    <m/>
  </r>
  <r>
    <s v="GEX 2"/>
    <s v="7828-25"/>
    <s v="051117-3518"/>
    <s v="B"/>
    <s v="400x260"/>
    <x v="53"/>
    <d v="2025-04-07T00:00:00"/>
    <s v="AIR"/>
    <n v="2"/>
    <n v="4"/>
    <d v="2025-04-07T00:00:00"/>
    <d v="2025-04-07T00:00:00"/>
    <m/>
    <n v="0"/>
    <d v="2025-04-10T00:00:00"/>
    <d v="2025-04-07T00:00:00"/>
    <d v="2025-04-10T00:00:00"/>
    <n v="212500336"/>
    <s v="ALMAX"/>
    <d v="2025-04-24T00:00:00"/>
    <x v="0"/>
    <m/>
    <s v="DONE"/>
    <n v="0"/>
    <m/>
    <s v=""/>
    <m/>
    <n v="242500543"/>
    <d v="2025-04-23T00:00:00"/>
    <m/>
    <m/>
    <s v="Apr"/>
    <s v="ALMAX_051117-3518"/>
    <m/>
    <m/>
    <m/>
  </r>
  <r>
    <s v="GEX 2"/>
    <s v="7828-25"/>
    <s v="051117-3519"/>
    <s v="B"/>
    <s v="400x260"/>
    <x v="53"/>
    <d v="2025-04-07T00:00:00"/>
    <s v="AIR"/>
    <n v="2"/>
    <n v="4"/>
    <d v="2025-04-07T00:00:00"/>
    <d v="2025-04-07T00:00:00"/>
    <m/>
    <n v="0"/>
    <d v="2025-04-10T00:00:00"/>
    <d v="2025-04-07T00:00:00"/>
    <d v="2025-04-10T00:00:00"/>
    <n v="212500336"/>
    <s v="ALMAX"/>
    <d v="2025-04-24T00:00:00"/>
    <x v="0"/>
    <m/>
    <s v="DONE"/>
    <n v="0"/>
    <m/>
    <s v=""/>
    <m/>
    <n v="242500543"/>
    <d v="2025-04-23T00:00:00"/>
    <m/>
    <m/>
    <s v="Apr"/>
    <s v="ALMAX_051117-3519"/>
    <m/>
    <m/>
    <m/>
  </r>
  <r>
    <s v="GEX 2"/>
    <s v="7827-25"/>
    <s v="35IC2-051117"/>
    <s v="T"/>
    <s v="460X150"/>
    <x v="53"/>
    <d v="2025-04-07T00:00:00"/>
    <s v="LAND"/>
    <n v="0"/>
    <n v="0"/>
    <d v="2025-04-04T00:00:00"/>
    <d v="2025-04-09T00:00:00"/>
    <m/>
    <n v="5"/>
    <d v="2025-04-12T00:00:00"/>
    <d v="2025-04-24T00:00:00"/>
    <d v="2025-04-12T00:00:00"/>
    <n v="212500358"/>
    <s v="PDTMC"/>
    <d v="2025-04-24T00:00:00"/>
    <x v="0"/>
    <m/>
    <s v="DONE"/>
    <n v="2"/>
    <m/>
    <s v=""/>
    <m/>
    <n v="242500605"/>
    <d v="2025-04-23T00:00:00"/>
    <m/>
    <m/>
    <s v="Apr"/>
    <s v="PDTMC_35IC2-051117"/>
    <m/>
    <m/>
    <m/>
  </r>
  <r>
    <s v="GEX 2"/>
    <s v="7828-25"/>
    <s v="051134-3503"/>
    <s v="B"/>
    <s v="400x260"/>
    <x v="53"/>
    <d v="2025-04-07T00:00:00"/>
    <s v="AIR"/>
    <n v="1"/>
    <n v="1"/>
    <d v="2025-04-12T00:00:00"/>
    <d v="2025-04-21T00:00:00"/>
    <m/>
    <n v="9"/>
    <d v="2025-04-24T00:00:00"/>
    <d v="2025-04-24T00:00:00"/>
    <d v="2025-04-24T00:00:00"/>
    <n v="212500440"/>
    <s v="ALMAX"/>
    <d v="2025-04-24T00:00:00"/>
    <x v="0"/>
    <s v="rvsn asked by vijeesh as per 051089-3503 design. Rvsn rcvd on 18/04/2025"/>
    <s v="DONE"/>
    <n v="14"/>
    <m/>
    <s v=""/>
    <m/>
    <n v="242500730"/>
    <d v="2025-05-06T00:00:00"/>
    <m/>
    <m/>
    <s v="Apr"/>
    <s v="ALMAX_051134-3503"/>
    <m/>
    <m/>
    <m/>
  </r>
  <r>
    <s v="GEX 1"/>
    <s v="7829-25"/>
    <s v="18073-613"/>
    <s v="B"/>
    <s v="280X160"/>
    <x v="54"/>
    <d v="2025-04-08T00:00:00"/>
    <s v="AIR"/>
    <n v="3"/>
    <n v="3"/>
    <d v="2025-04-10T00:00:00"/>
    <d v="2025-04-14T00:00:00"/>
    <m/>
    <n v="4"/>
    <d v="2025-04-15T00:00:00"/>
    <d v="2025-04-12T00:00:00"/>
    <d v="2025-04-15T00:00:00"/>
    <n v="112501456"/>
    <s v="PHOENIX "/>
    <d v="2025-04-15T00:00:00"/>
    <x v="0"/>
    <s v="approvla will go wibh die"/>
    <s v="DONE"/>
    <n v="6"/>
    <m/>
    <s v=""/>
    <m/>
    <n v="142503194"/>
    <d v="2025-04-28T00:00:00"/>
    <m/>
    <m/>
    <s v="Apr"/>
    <s v="PHOENIX _18073-613"/>
    <m/>
    <m/>
    <m/>
  </r>
  <r>
    <s v="GEX 1"/>
    <s v="7833-25"/>
    <s v="I-26721"/>
    <s v="T"/>
    <s v="300X100"/>
    <x v="55"/>
    <d v="2025-04-10T00:00:00"/>
    <s v="LAND"/>
    <n v="0"/>
    <n v="0"/>
    <d v="2025-04-12T00:00:00"/>
    <d v="2025-04-12T00:00:00"/>
    <m/>
    <n v="0"/>
    <d v="2025-04-14T00:00:00"/>
    <d v="2025-04-12T00:00:00"/>
    <d v="2025-04-14T00:00:00"/>
    <n v="112501429"/>
    <s v="PDTMC"/>
    <d v="2025-04-14T00:00:00"/>
    <x v="0"/>
    <m/>
    <s v="DONE"/>
    <n v="2"/>
    <m/>
    <s v=""/>
    <m/>
    <n v="142503291"/>
    <d v="2025-04-29T00:00:00"/>
    <m/>
    <m/>
    <s v="Apr"/>
    <s v="PDTMC_I-26721"/>
    <m/>
    <m/>
    <m/>
  </r>
  <r>
    <s v="GEX 1"/>
    <s v="7832-25"/>
    <s v="06176-403"/>
    <s v="B"/>
    <s v="250X160"/>
    <x v="55"/>
    <d v="2025-04-10T00:00:00"/>
    <s v="AIR"/>
    <n v="1"/>
    <n v="1"/>
    <d v="2025-04-11T00:00:00"/>
    <d v="2025-04-14T00:00:00"/>
    <m/>
    <n v="3"/>
    <d v="2025-04-15T00:00:00"/>
    <d v="2025-04-12T00:00:00"/>
    <d v="2025-04-15T00:00:00"/>
    <n v="112501456"/>
    <s v="COMES"/>
    <d v="2025-04-15T00:00:00"/>
    <x v="0"/>
    <m/>
    <s v="DONE"/>
    <n v="4"/>
    <m/>
    <s v=""/>
    <m/>
    <n v="142503197"/>
    <d v="2025-04-28T00:00:00"/>
    <m/>
    <m/>
    <s v="Apr"/>
    <s v="COMES_06176-403"/>
    <m/>
    <m/>
    <m/>
  </r>
  <r>
    <s v="GEX 1"/>
    <s v="7833-25"/>
    <s v="05190-502"/>
    <s v="B"/>
    <s v="220X130"/>
    <x v="55"/>
    <d v="2025-04-10T00:00:00"/>
    <s v="LAND"/>
    <n v="1"/>
    <n v="1"/>
    <d v="2025-04-12T00:00:00"/>
    <d v="2025-04-14T00:00:00"/>
    <m/>
    <n v="2"/>
    <d v="2025-04-15T00:00:00"/>
    <d v="2025-04-12T00:00:00"/>
    <d v="2025-04-15T00:00:00"/>
    <n v="112501456"/>
    <s v="PDTMC"/>
    <d v="2025-04-15T00:00:00"/>
    <x v="0"/>
    <m/>
    <s v="DONE"/>
    <n v="4"/>
    <m/>
    <s v=""/>
    <s v="MILL"/>
    <n v="142503120"/>
    <d v="2025-04-23T13:30:16"/>
    <m/>
    <m/>
    <s v="Apr"/>
    <s v="PDTMC_05190-502"/>
    <m/>
    <m/>
    <m/>
  </r>
  <r>
    <s v="GEX 1"/>
    <s v="7833-25"/>
    <s v="11597-421"/>
    <s v="B"/>
    <s v="220X130"/>
    <x v="55"/>
    <d v="2025-04-10T00:00:00"/>
    <s v="LAND"/>
    <n v="0"/>
    <n v="0"/>
    <d v="2025-04-12T00:00:00"/>
    <d v="2025-04-14T00:00:00"/>
    <m/>
    <n v="2"/>
    <d v="2025-04-15T00:00:00"/>
    <d v="2025-04-12T00:00:00"/>
    <d v="2025-04-15T00:00:00"/>
    <n v="112501456"/>
    <s v="PDTMC"/>
    <d v="2025-04-15T00:00:00"/>
    <x v="0"/>
    <m/>
    <s v="DONE"/>
    <n v="4"/>
    <m/>
    <s v=""/>
    <m/>
    <n v="142503120"/>
    <d v="2025-04-23T13:30:16"/>
    <m/>
    <m/>
    <s v="Apr"/>
    <s v="PDTMC_11597-421"/>
    <m/>
    <m/>
    <m/>
  </r>
  <r>
    <s v="GEX 1"/>
    <s v="7833-25"/>
    <s v="14861-212"/>
    <s v="B"/>
    <s v="320X160"/>
    <x v="55"/>
    <d v="2025-04-10T00:00:00"/>
    <s v="LAND"/>
    <n v="4"/>
    <n v="4"/>
    <d v="2025-04-12T00:00:00"/>
    <d v="2025-04-14T00:00:00"/>
    <m/>
    <n v="2"/>
    <d v="2025-04-15T00:00:00"/>
    <d v="2025-04-12T00:00:00"/>
    <d v="2025-04-15T00:00:00"/>
    <n v="112501456"/>
    <s v="PDTMC"/>
    <d v="2025-04-15T00:00:00"/>
    <x v="0"/>
    <m/>
    <s v="DONE"/>
    <n v="4"/>
    <m/>
    <s v=""/>
    <m/>
    <n v="142503120"/>
    <d v="2025-04-23T13:30:16"/>
    <m/>
    <m/>
    <s v="Apr"/>
    <s v="PDTMC_14861-212"/>
    <m/>
    <m/>
    <m/>
  </r>
  <r>
    <s v="GEX 1"/>
    <s v="7833-25"/>
    <s v="14861-213"/>
    <s v="B"/>
    <s v="320X160"/>
    <x v="55"/>
    <d v="2025-04-10T00:00:00"/>
    <s v="LAND"/>
    <n v="4"/>
    <n v="4"/>
    <d v="2025-04-12T00:00:00"/>
    <d v="2025-04-14T00:00:00"/>
    <m/>
    <n v="2"/>
    <d v="2025-04-15T00:00:00"/>
    <d v="2025-04-12T00:00:00"/>
    <d v="2025-04-15T00:00:00"/>
    <n v="112501456"/>
    <s v="PDTMC"/>
    <d v="2025-04-15T00:00:00"/>
    <x v="0"/>
    <m/>
    <s v="DONE"/>
    <n v="4"/>
    <m/>
    <s v=""/>
    <m/>
    <n v="142503120"/>
    <d v="2025-04-23T13:30:16"/>
    <m/>
    <m/>
    <s v="Apr"/>
    <s v="PDTMC_14861-213"/>
    <m/>
    <m/>
    <m/>
  </r>
  <r>
    <s v="GEX 1"/>
    <s v="7833-25"/>
    <s v="29145-404"/>
    <s v="B"/>
    <s v="280X160"/>
    <x v="55"/>
    <d v="2025-04-10T00:00:00"/>
    <s v="LAND"/>
    <n v="1"/>
    <n v="1"/>
    <d v="2025-04-12T00:00:00"/>
    <d v="2025-04-14T00:00:00"/>
    <m/>
    <n v="2"/>
    <d v="2025-04-15T00:00:00"/>
    <d v="2025-04-12T00:00:00"/>
    <d v="2025-04-15T00:00:00"/>
    <n v="112501456"/>
    <s v="PDTMC"/>
    <d v="2025-04-15T00:00:00"/>
    <x v="0"/>
    <m/>
    <s v="DONE"/>
    <n v="4"/>
    <m/>
    <s v=""/>
    <m/>
    <n v="142503120"/>
    <d v="2025-04-23T13:30:16"/>
    <m/>
    <m/>
    <s v="Apr"/>
    <s v="PDTMC_29145-404"/>
    <m/>
    <m/>
    <m/>
  </r>
  <r>
    <s v="GEX 1"/>
    <s v="7833-25"/>
    <s v="28411-502"/>
    <s v="B"/>
    <s v="320X160"/>
    <x v="55"/>
    <d v="2025-04-10T00:00:00"/>
    <s v="LAND"/>
    <n v="1"/>
    <n v="2"/>
    <d v="2025-04-14T00:00:00"/>
    <d v="2025-04-15T00:00:00"/>
    <m/>
    <n v="1"/>
    <d v="2025-04-19T00:00:00"/>
    <d v="2025-04-12T00:00:00"/>
    <d v="2025-04-19T00:00:00"/>
    <n v="112501534"/>
    <s v="PDTMC"/>
    <d v="2025-04-19T00:00:00"/>
    <x v="0"/>
    <s v="ask rvsn draw dia more 14/04/2025"/>
    <s v="DONE"/>
    <n v="5"/>
    <m/>
    <s v=""/>
    <m/>
    <n v="142503218"/>
    <d v="2025-04-29T00:00:00"/>
    <m/>
    <m/>
    <s v="Apr"/>
    <s v="PDTMC_28411-502"/>
    <m/>
    <m/>
    <m/>
  </r>
  <r>
    <s v="GEX 1"/>
    <s v="7833-25"/>
    <s v="07046-402"/>
    <s v="B"/>
    <s v="220x130"/>
    <x v="55"/>
    <d v="2025-04-10T00:00:00"/>
    <s v="LAND"/>
    <n v="0"/>
    <n v="0"/>
    <d v="2025-04-12T00:00:00"/>
    <d v="2025-04-15T00:00:00"/>
    <m/>
    <n v="3"/>
    <d v="2025-04-19T00:00:00"/>
    <d v="2025-04-12T00:00:00"/>
    <d v="2025-04-19T00:00:00"/>
    <n v="112501534"/>
    <s v="PDTMC"/>
    <d v="2025-04-19T00:00:00"/>
    <x v="0"/>
    <s v="wrongly ordered 401 shoul be 402, ask for Dxf"/>
    <s v="DONE"/>
    <n v="5"/>
    <m/>
    <s v=""/>
    <s v="Mill, powder"/>
    <n v="142503291"/>
    <d v="2025-04-29T00:00:00"/>
    <m/>
    <m/>
    <s v="Apr"/>
    <s v="PDTMC_07046-402"/>
    <m/>
    <m/>
    <m/>
  </r>
  <r>
    <s v="GEX 2"/>
    <s v="7830-25"/>
    <s v="005501-3511"/>
    <s v="B"/>
    <s v="450X260"/>
    <x v="55"/>
    <d v="2025-04-10T00:00:00"/>
    <s v="LAND"/>
    <n v="1"/>
    <n v="1"/>
    <d v="2025-04-11T00:00:00"/>
    <d v="2025-04-12T00:00:00"/>
    <m/>
    <n v="1"/>
    <d v="2025-04-12T00:00:00"/>
    <d v="2025-04-12T00:00:00"/>
    <d v="2025-04-12T00:00:00"/>
    <n v="212500358"/>
    <s v="PHME"/>
    <d v="2025-04-12T00:00:00"/>
    <x v="0"/>
    <m/>
    <s v="DONE"/>
    <n v="2"/>
    <m/>
    <s v=""/>
    <m/>
    <n v="242500556"/>
    <d v="2025-04-20T22:47:23"/>
    <m/>
    <m/>
    <s v="Apr"/>
    <s v="PHME_005501-3511"/>
    <m/>
    <m/>
    <m/>
  </r>
  <r>
    <s v="GEX 2"/>
    <s v="7831-25"/>
    <s v="007099-2501"/>
    <s v="B"/>
    <s v="250X160"/>
    <x v="55"/>
    <d v="2025-04-10T00:00:00"/>
    <s v="LAND"/>
    <n v="0"/>
    <n v="0"/>
    <d v="2025-04-11T00:00:00"/>
    <d v="2025-04-12T00:00:00"/>
    <m/>
    <n v="1"/>
    <d v="2025-04-12T00:00:00"/>
    <d v="2025-04-12T00:00:00"/>
    <d v="2025-04-12T00:00:00"/>
    <n v="212500358"/>
    <s v="PDTMC"/>
    <d v="2025-04-12T00:00:00"/>
    <x v="0"/>
    <m/>
    <s v="DONE"/>
    <n v="2"/>
    <m/>
    <s v=""/>
    <m/>
    <n v="242500605"/>
    <d v="2025-04-23T00:00:00"/>
    <m/>
    <m/>
    <s v="Apr"/>
    <s v="PDTMC_007099-2501"/>
    <m/>
    <m/>
    <m/>
  </r>
  <r>
    <s v="GEX 2"/>
    <s v="7831-25"/>
    <s v="007099-2502"/>
    <s v="B"/>
    <s v="250X160"/>
    <x v="55"/>
    <d v="2025-04-10T00:00:00"/>
    <s v="LAND"/>
    <n v="0"/>
    <n v="0"/>
    <d v="2025-04-11T00:00:00"/>
    <d v="2025-04-12T00:00:00"/>
    <m/>
    <n v="1"/>
    <d v="2025-04-12T00:00:00"/>
    <d v="2025-04-12T00:00:00"/>
    <d v="2025-04-12T00:00:00"/>
    <n v="212500358"/>
    <s v="PDTMC"/>
    <d v="2025-04-12T00:00:00"/>
    <x v="0"/>
    <m/>
    <s v="DONE"/>
    <n v="2"/>
    <m/>
    <s v=""/>
    <m/>
    <n v="242500605"/>
    <d v="2025-04-23T00:00:00"/>
    <m/>
    <m/>
    <s v="Apr"/>
    <s v="PDTMC_007099-2502"/>
    <m/>
    <m/>
    <m/>
  </r>
  <r>
    <s v="GEX 1"/>
    <s v="7835-25"/>
    <s v="INS-27861"/>
    <s v="C"/>
    <s v="300X100"/>
    <x v="56"/>
    <d v="2025-04-11T00:00:00"/>
    <s v="LAND"/>
    <n v="0"/>
    <n v="0"/>
    <d v="2025-04-12T00:00:00"/>
    <s v="c"/>
    <m/>
    <s v=""/>
    <s v="c"/>
    <d v="2025-04-12T00:00:00"/>
    <s v="c"/>
    <s v="c"/>
    <s v="PHME"/>
    <s v="c"/>
    <x v="0"/>
    <s v="ask for 3d 12/4/25. reminder sent 14/4. insert is canceled as per AHOD"/>
    <s v="CANCELLED"/>
    <n v="0"/>
    <m/>
    <s v=""/>
    <m/>
    <n v="0"/>
    <d v="1899-12-30T00:00:00"/>
    <m/>
    <m/>
    <s v="Apr"/>
    <s v="PHME_INS-27861"/>
    <m/>
    <m/>
    <m/>
  </r>
  <r>
    <s v="GEX 1"/>
    <s v="7835-25"/>
    <s v="30302-501"/>
    <s v="N"/>
    <s v="280X160"/>
    <x v="56"/>
    <d v="2025-04-11T00:00:00"/>
    <s v="LAND"/>
    <n v="2"/>
    <n v="4"/>
    <d v="2025-04-12T00:00:00"/>
    <d v="2025-04-12T00:00:00"/>
    <m/>
    <n v="0"/>
    <d v="2025-04-14T00:00:00"/>
    <d v="2025-04-12T00:00:00"/>
    <d v="2025-04-14T00:00:00"/>
    <n v="112501429"/>
    <s v="PHME"/>
    <d v="2025-04-14T00:00:00"/>
    <x v="40"/>
    <m/>
    <s v="DONE"/>
    <n v="1"/>
    <m/>
    <s v=""/>
    <s v="Mill, powder"/>
    <n v="142503125"/>
    <d v="2025-04-23T09:08:52"/>
    <m/>
    <m/>
    <s v="Apr"/>
    <s v="PHME_30302-501"/>
    <m/>
    <m/>
    <m/>
  </r>
  <r>
    <s v="GEX 1"/>
    <s v="7835-25"/>
    <s v="INS-30302"/>
    <s v="T"/>
    <s v="300X100"/>
    <x v="56"/>
    <d v="2025-04-11T00:00:00"/>
    <s v="LAND"/>
    <n v="0"/>
    <n v="0"/>
    <d v="2025-04-12T00:00:00"/>
    <d v="2025-04-12T00:00:00"/>
    <m/>
    <n v="0"/>
    <d v="2025-04-14T00:00:00"/>
    <d v="2025-04-12T00:00:00"/>
    <d v="2025-04-14T00:00:00"/>
    <n v="112501429"/>
    <s v="PHME"/>
    <d v="2025-04-14T00:00:00"/>
    <x v="0"/>
    <m/>
    <s v="DONE"/>
    <n v="1"/>
    <m/>
    <s v=""/>
    <m/>
    <n v="142503125"/>
    <d v="2025-04-23T09:08:52"/>
    <m/>
    <m/>
    <s v="Apr"/>
    <s v="PHME_INS-30302"/>
    <m/>
    <m/>
    <m/>
  </r>
  <r>
    <s v="GEX 1"/>
    <s v="7836-25"/>
    <s v="27862-401"/>
    <s v="N"/>
    <s v="280X160"/>
    <x v="56"/>
    <d v="2025-04-11T00:00:00"/>
    <s v="AIR"/>
    <n v="0"/>
    <n v="0"/>
    <d v="2025-04-11T00:00:00"/>
    <d v="2025-04-12T00:00:00"/>
    <m/>
    <n v="1"/>
    <d v="2025-04-14T00:00:00"/>
    <d v="2025-04-12T00:00:00"/>
    <d v="2025-04-14T00:00:00"/>
    <n v="112501429"/>
    <s v="EKSTEK"/>
    <d v="2025-04-14T00:00:00"/>
    <x v="40"/>
    <m/>
    <s v="DONE"/>
    <n v="1"/>
    <m/>
    <s v=""/>
    <s v="Mill, powder"/>
    <n v="142503201"/>
    <d v="2025-04-28T00:00:00"/>
    <m/>
    <m/>
    <s v="Apr"/>
    <s v="EKSTEK_27862-401"/>
    <m/>
    <m/>
    <m/>
  </r>
  <r>
    <s v="GEX 1"/>
    <s v="7836-25"/>
    <s v="27863-401"/>
    <s v="N"/>
    <s v="280X160"/>
    <x v="56"/>
    <d v="2025-04-11T00:00:00"/>
    <s v="AIR"/>
    <n v="0"/>
    <n v="0"/>
    <d v="2025-04-11T00:00:00"/>
    <d v="2025-04-12T00:00:00"/>
    <m/>
    <n v="1"/>
    <d v="2025-04-14T00:00:00"/>
    <d v="2025-04-12T00:00:00"/>
    <d v="2025-04-14T00:00:00"/>
    <n v="112501429"/>
    <s v="EKSTEK"/>
    <d v="2025-04-14T00:00:00"/>
    <x v="40"/>
    <m/>
    <s v="DONE"/>
    <n v="1"/>
    <m/>
    <s v=""/>
    <m/>
    <n v="142503201"/>
    <d v="2025-04-28T00:00:00"/>
    <m/>
    <m/>
    <s v="Apr"/>
    <s v="EKSTEK_27863-401"/>
    <m/>
    <m/>
    <m/>
  </r>
  <r>
    <s v="GEX 1"/>
    <s v="7836-25"/>
    <s v="30305-501"/>
    <s v="N"/>
    <s v="280X160"/>
    <x v="56"/>
    <d v="2025-04-11T00:00:00"/>
    <s v="AIR"/>
    <n v="1"/>
    <n v="4"/>
    <d v="2025-04-11T00:00:00"/>
    <d v="2025-04-12T00:00:00"/>
    <m/>
    <n v="1"/>
    <d v="2025-04-14T00:00:00"/>
    <d v="2025-04-12T00:00:00"/>
    <d v="2025-04-14T00:00:00"/>
    <n v="112501429"/>
    <s v="EKSTEK"/>
    <d v="2025-04-14T00:00:00"/>
    <x v="40"/>
    <m/>
    <s v="DONE"/>
    <n v="1"/>
    <m/>
    <s v=""/>
    <s v="Mill, powder"/>
    <n v="142503201"/>
    <d v="2025-04-28T00:00:00"/>
    <m/>
    <m/>
    <s v="Apr"/>
    <s v="EKSTEK_30305-501"/>
    <m/>
    <m/>
    <m/>
  </r>
  <r>
    <s v="GEX 1"/>
    <s v="7835-25"/>
    <s v="30303-501"/>
    <s v="N"/>
    <s v="280X160"/>
    <x v="56"/>
    <d v="2025-04-11T00:00:00"/>
    <s v="LAND"/>
    <n v="1"/>
    <n v="2"/>
    <d v="2025-04-12T00:00:00"/>
    <d v="2025-04-14T00:00:00"/>
    <m/>
    <n v="2"/>
    <d v="2025-04-15T00:00:00"/>
    <d v="2025-04-12T00:00:00"/>
    <d v="2025-04-15T00:00:00"/>
    <n v="112501456"/>
    <s v="PHME"/>
    <d v="2025-04-15T00:00:00"/>
    <x v="40"/>
    <m/>
    <s v="DONE"/>
    <n v="3"/>
    <m/>
    <s v=""/>
    <s v="Mill, powder"/>
    <n v="142503220"/>
    <d v="2025-04-29T00:00:00"/>
    <m/>
    <m/>
    <s v="Apr"/>
    <s v="PHME_30303-501"/>
    <m/>
    <m/>
    <m/>
  </r>
  <r>
    <s v="GEX 1"/>
    <s v="7835-25"/>
    <s v="30301-401"/>
    <s v="N"/>
    <s v="280X160"/>
    <x v="56"/>
    <d v="2025-04-11T00:00:00"/>
    <s v="LAND"/>
    <n v="2"/>
    <n v="4"/>
    <d v="2025-04-12T00:00:00"/>
    <d v="2025-04-15T00:00:00"/>
    <m/>
    <n v="3"/>
    <d v="2025-04-19T00:00:00"/>
    <d v="2025-04-12T00:00:00"/>
    <d v="2025-04-19T00:00:00"/>
    <n v="112501534"/>
    <s v="PHME"/>
    <d v="2025-04-19T00:00:00"/>
    <x v="40"/>
    <m/>
    <s v="DONE"/>
    <n v="4"/>
    <m/>
    <s v=""/>
    <m/>
    <n v="142503217"/>
    <d v="2025-04-29T00:00:00"/>
    <m/>
    <m/>
    <s v="Apr"/>
    <s v="PHME_30301-401"/>
    <m/>
    <m/>
    <m/>
  </r>
  <r>
    <s v="GEX 1"/>
    <s v="7837-25"/>
    <s v="30300-401"/>
    <s v="N"/>
    <s v="250X160"/>
    <x v="56"/>
    <d v="2025-04-11T00:00:00"/>
    <s v="LAND"/>
    <n v="2"/>
    <n v="2"/>
    <d v="2025-04-14T00:00:00"/>
    <d v="2025-04-15T00:00:00"/>
    <m/>
    <n v="1"/>
    <d v="2025-04-19T00:00:00"/>
    <d v="2025-04-12T00:00:00"/>
    <d v="2025-04-19T00:00:00"/>
    <n v="112501534"/>
    <s v="PDTMC"/>
    <d v="2025-04-19T00:00:00"/>
    <x v="40"/>
    <m/>
    <s v="DONE"/>
    <n v="4"/>
    <m/>
    <s v=""/>
    <s v="Mill, powder"/>
    <n v="142503218"/>
    <d v="2025-04-29T00:00:00"/>
    <m/>
    <m/>
    <s v="Apr"/>
    <s v="PDTMC_30300-401"/>
    <m/>
    <m/>
    <m/>
  </r>
  <r>
    <s v="GEX 1"/>
    <s v="7837-25"/>
    <s v="INS-30300"/>
    <s v="T"/>
    <s v="300X100"/>
    <x v="56"/>
    <d v="2025-04-11T00:00:00"/>
    <s v="LAND"/>
    <n v="0"/>
    <n v="0"/>
    <d v="2025-04-14T00:00:00"/>
    <d v="2025-04-15T00:00:00"/>
    <m/>
    <n v="1"/>
    <d v="2025-04-19T00:00:00"/>
    <d v="2025-04-12T00:00:00"/>
    <d v="2025-04-19T00:00:00"/>
    <n v="112501534"/>
    <s v="PDTMC"/>
    <d v="2025-04-19T00:00:00"/>
    <x v="0"/>
    <m/>
    <s v="DONE"/>
    <n v="4"/>
    <m/>
    <s v=""/>
    <s v="Mill, powder"/>
    <n v="142503218"/>
    <d v="2025-04-29T00:00:00"/>
    <m/>
    <m/>
    <s v="Apr"/>
    <s v="PDTMC_INS-30300"/>
    <m/>
    <m/>
    <m/>
  </r>
  <r>
    <s v="GEX 1"/>
    <s v="7837-25"/>
    <s v="30304-401"/>
    <s v="N"/>
    <s v="250X160"/>
    <x v="56"/>
    <d v="2025-04-11T00:00:00"/>
    <s v="LAND"/>
    <n v="1"/>
    <n v="1"/>
    <d v="2025-04-14T00:00:00"/>
    <d v="2025-04-15T00:00:00"/>
    <m/>
    <n v="1"/>
    <d v="2025-04-19T00:00:00"/>
    <d v="2025-04-12T00:00:00"/>
    <d v="2025-04-19T00:00:00"/>
    <n v="112501534"/>
    <s v="PDTMC"/>
    <d v="2025-04-19T00:00:00"/>
    <x v="40"/>
    <s v="dsgn rcved with wrong attachmetn 14/04/2025. later got the correct one. "/>
    <s v="DONE"/>
    <n v="4"/>
    <m/>
    <s v=""/>
    <s v="Mill, powder"/>
    <n v="142503218"/>
    <d v="2025-04-29T00:00:00"/>
    <m/>
    <m/>
    <s v="Apr"/>
    <s v="PDTMC_30304-401"/>
    <m/>
    <m/>
    <m/>
  </r>
  <r>
    <s v="GEX 1"/>
    <s v="7834-25"/>
    <s v="13794-279"/>
    <s v="B"/>
    <s v="355X200"/>
    <x v="56"/>
    <d v="2025-04-11T00:00:00"/>
    <s v="AIR"/>
    <n v="1"/>
    <n v="2"/>
    <d v="2025-04-12T00:00:00"/>
    <d v="2025-04-17T00:00:00"/>
    <m/>
    <n v="5"/>
    <d v="2025-04-19T00:00:00"/>
    <d v="2025-04-12T00:00:00"/>
    <d v="2025-04-19T00:00:00"/>
    <n v="112501535"/>
    <s v="COMES"/>
    <d v="2025-04-19T00:00:00"/>
    <x v="0"/>
    <s v="ask simulation result 14/4"/>
    <s v="DONE"/>
    <n v="6"/>
    <m/>
    <s v=""/>
    <m/>
    <n v="142503221"/>
    <d v="2025-04-26T00:00:00"/>
    <m/>
    <m/>
    <s v="Apr"/>
    <s v="COMES_13794-279"/>
    <m/>
    <m/>
    <m/>
  </r>
  <r>
    <s v="GEX 1"/>
    <s v="7834-25"/>
    <s v="13940-267"/>
    <s v="B"/>
    <s v="475X280"/>
    <x v="56"/>
    <d v="2025-04-11T00:00:00"/>
    <s v="AIR"/>
    <n v="1"/>
    <n v="2"/>
    <d v="2025-04-12T00:00:00"/>
    <d v="2025-04-17T00:00:00"/>
    <m/>
    <n v="5"/>
    <d v="2025-04-19T00:00:00"/>
    <d v="2025-04-12T00:00:00"/>
    <d v="2025-04-19T00:00:00"/>
    <n v="112501535"/>
    <s v="COMES"/>
    <d v="2025-04-19T00:00:00"/>
    <x v="0"/>
    <s v="ask simulation result 14/4"/>
    <s v="DONE"/>
    <n v="6"/>
    <m/>
    <s v=""/>
    <m/>
    <n v="142503221"/>
    <d v="2025-04-26T00:00:00"/>
    <m/>
    <m/>
    <s v="Apr"/>
    <s v="COMES_13940-267"/>
    <m/>
    <m/>
    <m/>
  </r>
  <r>
    <s v="GEX 1"/>
    <s v="7835-25"/>
    <s v="27861-401"/>
    <s v="N"/>
    <s v="250X160"/>
    <x v="56"/>
    <d v="2025-04-11T00:00:00"/>
    <s v="LAND"/>
    <n v="1"/>
    <n v="2"/>
    <d v="2025-04-12T00:00:00"/>
    <d v="2025-04-21T00:00:00"/>
    <m/>
    <n v="9"/>
    <d v="2025-04-22T00:00:00"/>
    <d v="2025-04-12T00:00:00"/>
    <d v="2025-04-22T00:00:00"/>
    <n v="112501566"/>
    <s v="PHME"/>
    <d v="2025-04-22T00:00:00"/>
    <x v="40"/>
    <s v="ask for 3d 12/4/25. reminder sent 14/4"/>
    <s v="DONE"/>
    <n v="10"/>
    <m/>
    <s v=""/>
    <m/>
    <n v="142503292"/>
    <d v="2025-04-29T00:00:00"/>
    <m/>
    <m/>
    <s v="Apr"/>
    <s v="PHME_27861-401"/>
    <m/>
    <m/>
    <m/>
  </r>
  <r>
    <s v="GEX 1"/>
    <s v="7839-25"/>
    <s v="10371-505"/>
    <s v="B"/>
    <s v="220x130"/>
    <x v="57"/>
    <d v="2025-04-12T00:00:00"/>
    <s v="AIR"/>
    <n v="0"/>
    <n v="0"/>
    <d v="2025-04-14T00:00:00"/>
    <d v="2025-04-15T00:00:00"/>
    <m/>
    <n v="1"/>
    <d v="2025-04-19T00:00:00"/>
    <d v="2025-04-14T00:00:00"/>
    <d v="2025-04-19T00:00:00"/>
    <n v="112501534"/>
    <s v="EKSTEK"/>
    <d v="2025-04-19T00:00:00"/>
    <x v="0"/>
    <m/>
    <s v="DONE"/>
    <n v="2"/>
    <m/>
    <s v=""/>
    <m/>
    <n v="142503222"/>
    <d v="2025-04-28T00:00:00"/>
    <m/>
    <m/>
    <s v="Apr"/>
    <s v="EKSTEK_10371-505"/>
    <m/>
    <m/>
    <m/>
  </r>
  <r>
    <s v="GEX 1"/>
    <s v="7839-25"/>
    <s v="13126-246"/>
    <s v="B"/>
    <s v="320x160"/>
    <x v="57"/>
    <d v="2025-04-12T00:00:00"/>
    <s v="AIR"/>
    <n v="1"/>
    <n v="2"/>
    <d v="2025-04-14T00:00:00"/>
    <d v="2025-04-15T00:00:00"/>
    <m/>
    <n v="1"/>
    <d v="2025-04-19T00:00:00"/>
    <d v="2025-04-14T00:00:00"/>
    <d v="2025-04-19T00:00:00"/>
    <n v="112501534"/>
    <s v="EKSTEK"/>
    <d v="2025-04-19T00:00:00"/>
    <x v="0"/>
    <m/>
    <s v="DONE"/>
    <n v="2"/>
    <m/>
    <s v=""/>
    <s v="Mill, powder"/>
    <n v="142503222"/>
    <d v="2025-04-28T00:00:00"/>
    <m/>
    <m/>
    <s v="Apr"/>
    <s v="EKSTEK_13126-246"/>
    <m/>
    <m/>
    <m/>
  </r>
  <r>
    <s v="GEX 1"/>
    <s v="7839-25"/>
    <s v="26767-404"/>
    <s v="B"/>
    <s v="220x130"/>
    <x v="57"/>
    <d v="2025-04-12T00:00:00"/>
    <s v="AIR"/>
    <n v="0"/>
    <n v="0"/>
    <d v="2025-04-14T00:00:00"/>
    <d v="2025-04-15T00:00:00"/>
    <m/>
    <n v="1"/>
    <d v="2025-04-19T00:00:00"/>
    <d v="2025-04-14T00:00:00"/>
    <d v="2025-04-19T00:00:00"/>
    <n v="112501534"/>
    <s v="EKSTEK"/>
    <d v="2025-04-19T00:00:00"/>
    <x v="0"/>
    <m/>
    <s v="DONE"/>
    <n v="2"/>
    <m/>
    <s v=""/>
    <m/>
    <n v="142503308"/>
    <d v="2025-04-30T00:00:00"/>
    <m/>
    <m/>
    <s v="Apr"/>
    <s v="EKSTEK_26767-404"/>
    <m/>
    <m/>
    <m/>
  </r>
  <r>
    <s v="GEX 1"/>
    <s v="7840-25"/>
    <s v="10463-510"/>
    <s v="B"/>
    <s v="250x160"/>
    <x v="57"/>
    <d v="2025-04-12T00:00:00"/>
    <s v="LAND"/>
    <n v="0"/>
    <n v="0"/>
    <d v="2025-04-14T00:00:00"/>
    <d v="2025-04-15T00:00:00"/>
    <m/>
    <n v="1"/>
    <d v="2025-04-19T00:00:00"/>
    <d v="2025-04-24T00:00:00"/>
    <d v="2025-04-19T00:00:00"/>
    <n v="112501534"/>
    <s v="PDTMC"/>
    <d v="2025-04-19T00:00:00"/>
    <x v="0"/>
    <m/>
    <s v="DONE"/>
    <n v="2"/>
    <m/>
    <s v=""/>
    <m/>
    <n v="142503219"/>
    <d v="2025-04-29T00:00:00"/>
    <m/>
    <m/>
    <s v="Apr"/>
    <s v="PDTMC_10463-510"/>
    <m/>
    <m/>
    <m/>
  </r>
  <r>
    <s v="GEX 1"/>
    <s v="7840-25"/>
    <s v="26238-204"/>
    <s v="B"/>
    <s v="355x200"/>
    <x v="57"/>
    <d v="2025-04-12T00:00:00"/>
    <s v="LAND"/>
    <n v="0"/>
    <n v="0"/>
    <d v="2025-04-15T00:00:00"/>
    <d v="2025-04-15T00:00:00"/>
    <m/>
    <n v="0"/>
    <d v="2025-04-19T00:00:00"/>
    <d v="2025-04-24T00:00:00"/>
    <d v="2025-04-19T00:00:00"/>
    <n v="112501534"/>
    <s v="PDTMC"/>
    <d v="2025-04-19T00:00:00"/>
    <x v="0"/>
    <m/>
    <s v="DONE"/>
    <n v="2"/>
    <m/>
    <s v=""/>
    <m/>
    <n v="142503219"/>
    <d v="2025-04-29T00:00:00"/>
    <m/>
    <m/>
    <s v="Apr"/>
    <s v="PDTMC_26238-204"/>
    <m/>
    <m/>
    <m/>
  </r>
  <r>
    <s v="GEX 1"/>
    <s v="7840-25"/>
    <s v="05319-401"/>
    <s v="B"/>
    <s v="250x160"/>
    <x v="57"/>
    <d v="2025-04-12T00:00:00"/>
    <s v="LAND"/>
    <n v="1"/>
    <n v="6"/>
    <d v="2025-04-15T00:00:00"/>
    <d v="2025-04-17T00:00:00"/>
    <m/>
    <n v="2"/>
    <d v="2025-04-19T00:00:00"/>
    <d v="2025-04-24T00:00:00"/>
    <d v="2025-04-19T00:00:00"/>
    <n v="112501535"/>
    <s v="PDTMC"/>
    <d v="2025-04-19T00:00:00"/>
    <x v="0"/>
    <m/>
    <s v="DONE"/>
    <n v="4"/>
    <m/>
    <s v=""/>
    <m/>
    <n v="142503219"/>
    <d v="2025-04-29T00:00:00"/>
    <m/>
    <m/>
    <s v="Apr"/>
    <s v="PDTMC_05319-401"/>
    <m/>
    <m/>
    <m/>
  </r>
  <r>
    <s v="GEX 1"/>
    <s v="7840-25"/>
    <s v="26273-203"/>
    <s v="B"/>
    <s v="355x200"/>
    <x v="57"/>
    <d v="2025-04-12T00:00:00"/>
    <s v="LAND"/>
    <n v="0"/>
    <n v="0"/>
    <d v="2025-04-16T00:00:00"/>
    <d v="2025-04-17T00:00:00"/>
    <m/>
    <n v="1"/>
    <d v="2025-04-19T00:00:00"/>
    <d v="2025-04-24T00:00:00"/>
    <d v="2025-04-19T00:00:00"/>
    <n v="112501535"/>
    <s v="PDTMC"/>
    <d v="2025-04-19T00:00:00"/>
    <x v="0"/>
    <m/>
    <s v="DONE"/>
    <n v="4"/>
    <m/>
    <s v=""/>
    <m/>
    <n v="142503219"/>
    <d v="2025-04-29T00:00:00"/>
    <m/>
    <m/>
    <s v="Apr"/>
    <s v="PDTMC_26273-203"/>
    <m/>
    <m/>
    <m/>
  </r>
  <r>
    <s v="GEX 1"/>
    <s v="7838-25"/>
    <s v="17025-203"/>
    <s v="B"/>
    <s v="355x200"/>
    <x v="57"/>
    <d v="2025-04-12T00:00:00"/>
    <s v="AIR"/>
    <n v="1"/>
    <n v="4"/>
    <d v="2025-04-15T00:00:00"/>
    <d v="2025-04-29T00:00:00"/>
    <s v="YES"/>
    <n v="14"/>
    <d v="2025-05-01T00:00:00"/>
    <d v="2025-04-14T00:00:00"/>
    <d v="2025-05-01T00:00:00"/>
    <n v="112501775"/>
    <s v="JIANGSU"/>
    <d v="2025-05-01T00:00:00"/>
    <x v="0"/>
    <s v="ask for rvsn 17/04/2025. rvsn rcvd 18/04/025. rvsn came no dimensional detail, waiting for design and 3d 19/04/2025"/>
    <s v="DONE"/>
    <n v="16"/>
    <m/>
    <s v=""/>
    <s v="Mill, powder"/>
    <n v="142503670"/>
    <d v="2025-05-08T12:53:50"/>
    <m/>
    <m/>
    <s v="Apr"/>
    <s v="JIANGSU_17025-203"/>
    <m/>
    <m/>
    <m/>
  </r>
  <r>
    <s v="GEX 1"/>
    <s v="7844-25"/>
    <s v="30198-601 BACKER"/>
    <s v="T"/>
    <s v="550x30"/>
    <x v="58"/>
    <d v="2025-04-15T00:00:00"/>
    <s v="AIR"/>
    <n v="0"/>
    <n v="0"/>
    <d v="2025-03-26T00:00:00"/>
    <d v="2025-03-26T00:00:00"/>
    <m/>
    <n v="0"/>
    <d v="2025-04-15T00:00:00"/>
    <d v="2025-04-15T00:00:00"/>
    <d v="2025-04-15T00:00:00"/>
    <n v="112501440"/>
    <s v="COMPES"/>
    <d v="2025-04-15T00:00:00"/>
    <x v="0"/>
    <s v=" die plate(foc), new Backer and  insert waiting for design approval. Die size increased up to 550X250 to 550X300.  "/>
    <s v="DONE"/>
    <n v="-20"/>
    <m/>
    <s v=""/>
    <m/>
    <n v="142503202"/>
    <d v="2025-04-25T00:00:00"/>
    <m/>
    <m/>
    <s v="Apr"/>
    <s v="COMPES_30198-601 BACKER"/>
    <m/>
    <m/>
    <m/>
  </r>
  <r>
    <s v="GEX 2"/>
    <s v="7667-25"/>
    <s v="35RG4"/>
    <s v="T"/>
    <s v="600X190"/>
    <x v="58"/>
    <d v="2025-01-27T00:00:00"/>
    <s v="LAND"/>
    <n v="0"/>
    <n v="0"/>
    <d v="2025-04-16T00:00:00"/>
    <d v="2025-04-16T00:00:00"/>
    <m/>
    <n v="0"/>
    <d v="2025-04-19T00:00:00"/>
    <d v="2025-05-05T00:00:00"/>
    <d v="2025-04-19T00:00:00"/>
    <n v="212500419"/>
    <s v="PDTMC"/>
    <d v="2025-05-05T00:00:00"/>
    <x v="0"/>
    <m/>
    <s v="DONE"/>
    <n v="1"/>
    <m/>
    <s v=""/>
    <m/>
    <n v="242500096"/>
    <d v="2025-03-25T07:55:47"/>
    <m/>
    <m/>
    <s v="Apr"/>
    <s v="PDTMC_35RG4"/>
    <m/>
    <m/>
    <m/>
  </r>
  <r>
    <s v="GEX 2"/>
    <s v="7842-25"/>
    <s v="007208-2511"/>
    <s v="B"/>
    <s v="320X160"/>
    <x v="58"/>
    <d v="2025-04-15T00:00:00"/>
    <s v="LAND"/>
    <n v="0"/>
    <n v="0"/>
    <d v="2025-04-15T00:00:00"/>
    <d v="2025-04-17T00:00:00"/>
    <m/>
    <n v="2"/>
    <d v="2025-04-19T00:00:00"/>
    <d v="2025-04-24T00:00:00"/>
    <d v="2025-04-19T00:00:00"/>
    <n v="212500418"/>
    <s v="PDTMC"/>
    <d v="2025-04-24T00:00:00"/>
    <x v="0"/>
    <m/>
    <s v="DONE"/>
    <n v="2"/>
    <m/>
    <s v=""/>
    <m/>
    <n v="242500664"/>
    <d v="2025-05-01T00:00:00"/>
    <m/>
    <m/>
    <s v="Apr"/>
    <s v="PDTMC_007208-2511"/>
    <m/>
    <m/>
    <m/>
  </r>
  <r>
    <s v="GEX 2"/>
    <s v="7842-25"/>
    <s v="013009-2517"/>
    <s v="B"/>
    <s v="250X160"/>
    <x v="58"/>
    <d v="2025-04-15T00:00:00"/>
    <s v="LAND"/>
    <n v="0"/>
    <n v="0"/>
    <d v="2025-04-15T00:00:00"/>
    <d v="2025-04-17T00:00:00"/>
    <m/>
    <n v="2"/>
    <d v="2025-04-19T00:00:00"/>
    <d v="2025-04-24T00:00:00"/>
    <d v="2025-04-19T00:00:00"/>
    <n v="212500418"/>
    <s v="PDTMC"/>
    <d v="2025-04-24T00:00:00"/>
    <x v="0"/>
    <m/>
    <s v="DONE"/>
    <n v="2"/>
    <m/>
    <s v=""/>
    <m/>
    <n v="242500664"/>
    <d v="2025-05-01T00:00:00"/>
    <m/>
    <m/>
    <s v="Apr"/>
    <s v="PDTMC_013009-2517"/>
    <m/>
    <m/>
    <m/>
  </r>
  <r>
    <s v="GEX 2"/>
    <s v="7845-25"/>
    <s v="028953-2501"/>
    <s v="T"/>
    <s v="250X60"/>
    <x v="58"/>
    <d v="2025-04-15T00:00:00"/>
    <s v="LAND"/>
    <n v="0"/>
    <n v="0"/>
    <d v="2025-04-15T00:00:00"/>
    <d v="2025-04-17T00:00:00"/>
    <m/>
    <n v="2"/>
    <d v="2025-04-19T00:00:00"/>
    <d v="2025-04-24T00:00:00"/>
    <d v="2025-04-19T00:00:00"/>
    <n v="212500418"/>
    <s v="PHME"/>
    <d v="2025-04-24T00:00:00"/>
    <x v="0"/>
    <m/>
    <s v="DONE"/>
    <n v="2"/>
    <m/>
    <s v=""/>
    <m/>
    <n v="242500645"/>
    <d v="2025-04-23T00:00:00"/>
    <m/>
    <m/>
    <s v="Apr"/>
    <s v="PHME_028953-2501"/>
    <m/>
    <m/>
    <m/>
  </r>
  <r>
    <s v="GEX 2"/>
    <s v="7845-25"/>
    <s v="120221-3502"/>
    <s v="T"/>
    <s v="250X20"/>
    <x v="58"/>
    <d v="2025-04-15T00:00:00"/>
    <s v="LAND"/>
    <n v="0"/>
    <n v="0"/>
    <d v="2025-04-16T00:00:00"/>
    <d v="2025-04-17T00:00:00"/>
    <m/>
    <n v="1"/>
    <d v="2025-04-19T00:00:00"/>
    <d v="2025-04-24T00:00:00"/>
    <d v="2025-04-19T00:00:00"/>
    <n v="212500418"/>
    <s v="PHME"/>
    <d v="2025-04-24T00:00:00"/>
    <x v="0"/>
    <m/>
    <s v="DONE"/>
    <n v="2"/>
    <m/>
    <s v=""/>
    <m/>
    <n v="242500657"/>
    <d v="2025-04-29T00:00:00"/>
    <m/>
    <m/>
    <s v="Apr"/>
    <s v="PHME_120221-3502"/>
    <m/>
    <m/>
    <m/>
  </r>
  <r>
    <s v="GEX 2"/>
    <s v="7842-25"/>
    <s v="25RG3"/>
    <s v="T"/>
    <s v="475X190"/>
    <x v="58"/>
    <d v="2025-04-15T00:00:00"/>
    <s v="LAND"/>
    <n v="1"/>
    <n v="2"/>
    <d v="2025-04-16T00:00:00"/>
    <d v="2025-04-16T00:00:00"/>
    <m/>
    <n v="0"/>
    <d v="2025-04-19T00:00:00"/>
    <d v="2025-05-05T00:00:00"/>
    <d v="2025-04-19T00:00:00"/>
    <n v="212500419"/>
    <s v="PDTMC"/>
    <d v="2025-05-05T00:00:00"/>
    <x v="0"/>
    <m/>
    <s v="DONE"/>
    <n v="1"/>
    <m/>
    <s v=""/>
    <m/>
    <n v="242500658"/>
    <d v="2025-04-30T00:00:00"/>
    <m/>
    <m/>
    <s v="Apr"/>
    <s v="PDTMC_25RG3"/>
    <m/>
    <m/>
    <m/>
  </r>
  <r>
    <s v="GEX 2"/>
    <s v="7842-25"/>
    <s v="35RG3"/>
    <s v="T"/>
    <s v="600X190"/>
    <x v="58"/>
    <d v="2025-04-15T00:00:00"/>
    <s v="LAND"/>
    <n v="0"/>
    <n v="0"/>
    <d v="2025-04-16T00:00:00"/>
    <d v="2025-04-16T00:00:00"/>
    <m/>
    <n v="0"/>
    <d v="2025-04-19T00:00:00"/>
    <d v="2025-05-05T00:00:00"/>
    <d v="2025-04-19T00:00:00"/>
    <n v="212500419"/>
    <s v="PDTMC"/>
    <d v="2025-05-05T00:00:00"/>
    <x v="0"/>
    <m/>
    <s v="DONE"/>
    <n v="1"/>
    <m/>
    <s v=""/>
    <m/>
    <n v="242500659"/>
    <d v="2025-05-20T00:00:00"/>
    <m/>
    <m/>
    <s v="Apr"/>
    <s v="PDTMC_35RG3"/>
    <m/>
    <m/>
    <m/>
  </r>
  <r>
    <s v="GEX 2"/>
    <s v="7842-25"/>
    <s v="35RG5"/>
    <s v="T"/>
    <s v="600X240"/>
    <x v="58"/>
    <d v="2025-04-15T00:00:00"/>
    <s v="LAND"/>
    <n v="0"/>
    <n v="0"/>
    <d v="2025-04-16T00:00:00"/>
    <d v="2025-04-16T00:00:00"/>
    <m/>
    <n v="0"/>
    <d v="2025-04-19T00:00:00"/>
    <d v="2025-05-05T00:00:00"/>
    <d v="2025-04-19T00:00:00"/>
    <n v="212500419"/>
    <s v="PDTMC"/>
    <d v="2025-05-05T00:00:00"/>
    <x v="0"/>
    <m/>
    <s v="DONE"/>
    <n v="1"/>
    <m/>
    <s v=""/>
    <m/>
    <n v="242500659"/>
    <d v="2025-05-20T00:00:00"/>
    <m/>
    <m/>
    <s v="Apr"/>
    <s v="PDTMC_35RG5"/>
    <m/>
    <m/>
    <m/>
  </r>
  <r>
    <s v="GEX 2"/>
    <s v="7842-25"/>
    <s v="35RG7"/>
    <s v="T"/>
    <s v="600X240"/>
    <x v="58"/>
    <d v="2025-04-15T00:00:00"/>
    <s v="LAND"/>
    <n v="0"/>
    <n v="0"/>
    <d v="2025-04-16T00:00:00"/>
    <d v="2025-04-16T00:00:00"/>
    <m/>
    <n v="0"/>
    <d v="2025-04-19T00:00:00"/>
    <d v="2025-05-05T00:00:00"/>
    <d v="2025-04-19T00:00:00"/>
    <n v="212500419"/>
    <s v="PDTMC"/>
    <d v="2025-05-05T00:00:00"/>
    <x v="0"/>
    <m/>
    <s v="DONE"/>
    <n v="1"/>
    <m/>
    <s v=""/>
    <m/>
    <n v="242500659"/>
    <d v="2025-05-20T00:00:00"/>
    <m/>
    <m/>
    <s v="Apr"/>
    <s v="PDTMC_35RG7"/>
    <m/>
    <m/>
    <m/>
  </r>
  <r>
    <s v="GEX 2"/>
    <s v="7841-25"/>
    <s v="014855-3504"/>
    <s v="B"/>
    <s v="320X160"/>
    <x v="58"/>
    <d v="2025-04-15T00:00:00"/>
    <s v="LAND"/>
    <n v="4"/>
    <n v="4"/>
    <d v="2025-04-15T00:00:00"/>
    <d v="2025-04-21T00:00:00"/>
    <m/>
    <n v="6"/>
    <d v="2025-04-24T00:00:00"/>
    <d v="2025-04-24T00:00:00"/>
    <d v="2025-04-24T00:00:00"/>
    <n v="212500440"/>
    <s v="PDTMC"/>
    <d v="2025-04-24T00:00:00"/>
    <x v="0"/>
    <m/>
    <s v="DONE"/>
    <n v="6"/>
    <m/>
    <s v=""/>
    <m/>
    <n v="242500731"/>
    <d v="2025-05-02T00:00:00"/>
    <m/>
    <m/>
    <s v="Apr"/>
    <s v="PDTMC_014855-3504"/>
    <m/>
    <m/>
    <m/>
  </r>
  <r>
    <s v="GEX 2"/>
    <s v="7841-25"/>
    <s v="014861-3503"/>
    <s v="B"/>
    <s v="320X160"/>
    <x v="58"/>
    <d v="2025-04-15T00:00:00"/>
    <s v="LAND"/>
    <n v="4"/>
    <n v="4"/>
    <d v="2025-04-15T00:00:00"/>
    <d v="2025-04-21T00:00:00"/>
    <s v="YES"/>
    <n v="6"/>
    <d v="2025-04-24T00:00:00"/>
    <d v="2025-04-24T00:00:00"/>
    <d v="2025-04-24T00:00:00"/>
    <n v="212500440"/>
    <s v="PDTMC"/>
    <d v="2025-04-24T00:00:00"/>
    <x v="0"/>
    <m/>
    <s v="DONE"/>
    <n v="6"/>
    <m/>
    <s v=""/>
    <m/>
    <n v="242500731"/>
    <d v="2025-05-02T00:00:00"/>
    <m/>
    <m/>
    <s v="Apr"/>
    <s v="PDTMC_014861-3503"/>
    <m/>
    <m/>
    <m/>
  </r>
  <r>
    <s v="GEX 2"/>
    <s v="7843-25"/>
    <s v="013213-2501"/>
    <s v="B"/>
    <s v="280X160"/>
    <x v="58"/>
    <d v="2025-04-15T00:00:00"/>
    <s v="AIR"/>
    <n v="2"/>
    <n v="2"/>
    <d v="2025-04-15T00:00:00"/>
    <d v="2025-04-24T00:00:00"/>
    <m/>
    <n v="9"/>
    <d v="2025-04-26T00:00:00"/>
    <d v="2025-05-10T00:00:00"/>
    <d v="2025-04-26T00:00:00"/>
    <n v="212500445"/>
    <s v="EKSTEK"/>
    <d v="2025-05-10T00:00:00"/>
    <x v="0"/>
    <m/>
    <s v="DONE"/>
    <n v="9"/>
    <m/>
    <s v=""/>
    <m/>
    <n v="242500721"/>
    <d v="2025-05-01T00:00:00"/>
    <m/>
    <m/>
    <s v="Apr"/>
    <s v="EKSTEK_013213-2501"/>
    <m/>
    <m/>
    <m/>
  </r>
  <r>
    <s v="GEX 1"/>
    <s v="7848-25"/>
    <s v="INS-30316"/>
    <s v="C"/>
    <s v="300X100"/>
    <x v="59"/>
    <d v="2025-04-17T00:00:00"/>
    <s v="LAND"/>
    <n v="0"/>
    <n v="0"/>
    <d v="2025-04-18T00:00:00"/>
    <s v="c"/>
    <m/>
    <s v=""/>
    <s v="c"/>
    <s v="c"/>
    <s v="c"/>
    <s v="c"/>
    <s v="PDTMC"/>
    <s v="c"/>
    <x v="0"/>
    <s v="tooling is cancelled "/>
    <s v="CANCELLED"/>
    <n v="0"/>
    <m/>
    <s v=""/>
    <s v="Mill, powder"/>
    <n v="0"/>
    <d v="1899-12-30T00:00:00"/>
    <m/>
    <m/>
    <s v="Apr"/>
    <s v="PDTMC_INS-30316"/>
    <m/>
    <m/>
    <m/>
  </r>
  <r>
    <s v="GEX 1"/>
    <s v="7848-25"/>
    <s v="INS-30316"/>
    <s v="C"/>
    <s v="300X100"/>
    <x v="59"/>
    <d v="2025-04-17T00:00:00"/>
    <s v="LAND"/>
    <n v="0"/>
    <n v="0"/>
    <d v="2025-04-18T00:00:00"/>
    <s v="c"/>
    <m/>
    <s v=""/>
    <s v="c"/>
    <s v="c"/>
    <s v="c"/>
    <s v="c"/>
    <s v="PDTMC"/>
    <s v="c"/>
    <x v="0"/>
    <s v="inset is canceled ask them to use I-30302"/>
    <s v="CANCELLED"/>
    <n v="0"/>
    <m/>
    <s v=""/>
    <s v="Mill, powder"/>
    <n v="0"/>
    <d v="1899-12-30T00:00:00"/>
    <m/>
    <m/>
    <s v="Apr"/>
    <s v="PDTMC_INS-30316"/>
    <m/>
    <m/>
    <m/>
  </r>
  <r>
    <s v="GEX 1"/>
    <s v="7846-25"/>
    <s v="27871-401"/>
    <s v="N"/>
    <s v="280X160"/>
    <x v="59"/>
    <d v="2025-04-17T00:00:00"/>
    <s v="AIR"/>
    <n v="0"/>
    <n v="0"/>
    <d v="2025-04-17T00:00:00"/>
    <d v="2025-04-18T00:00:00"/>
    <m/>
    <n v="1"/>
    <d v="2025-04-19T00:00:00"/>
    <d v="2025-04-22T00:00:00"/>
    <d v="2025-04-19T00:00:00"/>
    <n v="112501535"/>
    <s v="EKSTEK"/>
    <d v="2025-04-19T00:00:00"/>
    <x v="40"/>
    <m/>
    <s v="DONE"/>
    <n v="1"/>
    <m/>
    <m/>
    <m/>
    <n v="142503308"/>
    <d v="2025-04-30T00:00:00"/>
    <m/>
    <m/>
    <s v="Apr"/>
    <s v="EKSTEK_27871-401"/>
    <m/>
    <m/>
    <m/>
  </r>
  <r>
    <s v="GEX 1"/>
    <s v="7846-25"/>
    <s v="27873-401"/>
    <s v="N"/>
    <s v="280X160"/>
    <x v="59"/>
    <d v="2025-04-17T00:00:00"/>
    <s v="AIR"/>
    <n v="0"/>
    <n v="0"/>
    <d v="2025-04-17T00:00:00"/>
    <d v="2025-04-18T00:00:00"/>
    <m/>
    <n v="1"/>
    <d v="2025-04-19T00:00:00"/>
    <d v="2025-04-22T00:00:00"/>
    <d v="2025-04-19T00:00:00"/>
    <n v="112501535"/>
    <s v="EKSTEK"/>
    <d v="2025-04-19T00:00:00"/>
    <x v="40"/>
    <m/>
    <s v="DONE"/>
    <n v="1"/>
    <m/>
    <s v=""/>
    <s v="Mill, powder"/>
    <n v="142503308"/>
    <d v="2025-04-30T00:00:00"/>
    <m/>
    <m/>
    <s v="Apr"/>
    <s v="EKSTEK_27873-401"/>
    <m/>
    <m/>
    <m/>
  </r>
  <r>
    <s v="GEX 1"/>
    <s v="7847-25"/>
    <s v="30318-401"/>
    <s v="N"/>
    <s v="250X160"/>
    <x v="59"/>
    <d v="2025-04-17T00:00:00"/>
    <s v="LAND"/>
    <n v="1"/>
    <n v="1"/>
    <d v="2025-04-18T00:00:00"/>
    <d v="2025-04-18T00:00:00"/>
    <m/>
    <n v="0"/>
    <d v="2025-04-19T00:00:00"/>
    <d v="2025-04-22T00:00:00"/>
    <d v="2025-04-19T00:00:00"/>
    <n v="112501535"/>
    <s v="PHME"/>
    <d v="2025-04-19T00:00:00"/>
    <x v="40"/>
    <m/>
    <s v="DONE"/>
    <n v="1"/>
    <m/>
    <s v=""/>
    <s v="Mill, powder"/>
    <n v="142503224"/>
    <d v="2025-04-30T00:00:00"/>
    <m/>
    <m/>
    <s v="Apr"/>
    <s v="PHME_30318-401"/>
    <m/>
    <m/>
    <m/>
  </r>
  <r>
    <s v="GEX 1"/>
    <s v="7847-25"/>
    <s v="30319-401"/>
    <s v="N"/>
    <s v="280X160"/>
    <x v="59"/>
    <d v="2025-04-17T00:00:00"/>
    <s v="LAND"/>
    <n v="3"/>
    <n v="6"/>
    <d v="2025-04-18T00:00:00"/>
    <d v="2025-04-18T00:00:00"/>
    <m/>
    <n v="0"/>
    <d v="2025-04-19T00:00:00"/>
    <d v="2025-04-22T00:00:00"/>
    <d v="2025-04-19T00:00:00"/>
    <n v="112501535"/>
    <s v="PHME"/>
    <d v="2025-04-19T00:00:00"/>
    <x v="40"/>
    <m/>
    <s v="DONE"/>
    <n v="1"/>
    <m/>
    <s v=""/>
    <s v="Mill, powder"/>
    <n v="142503224"/>
    <d v="2025-04-30T00:00:00"/>
    <m/>
    <m/>
    <s v="Apr"/>
    <s v="PHME_30319-401"/>
    <m/>
    <m/>
    <m/>
  </r>
  <r>
    <s v="GEX 1"/>
    <s v="7847-25"/>
    <s v="INS-30319"/>
    <s v="T"/>
    <s v="300X100"/>
    <x v="59"/>
    <d v="2025-04-17T00:00:00"/>
    <s v="LAND"/>
    <n v="0"/>
    <n v="0"/>
    <d v="2025-04-18T00:00:00"/>
    <d v="2025-04-18T00:00:00"/>
    <m/>
    <n v="0"/>
    <d v="2025-04-19T00:00:00"/>
    <d v="2025-04-24T00:00:00"/>
    <d v="2025-04-19T00:00:00"/>
    <n v="112501535"/>
    <s v="PHME"/>
    <d v="2025-04-19T00:00:00"/>
    <x v="0"/>
    <m/>
    <s v="DONE"/>
    <n v="1"/>
    <m/>
    <s v=""/>
    <s v="Mill, powder"/>
    <n v="142503224"/>
    <d v="2025-04-30T00:00:00"/>
    <m/>
    <m/>
    <s v="Apr"/>
    <s v="PHME_INS-30319"/>
    <m/>
    <m/>
    <m/>
  </r>
  <r>
    <s v="GEX 1"/>
    <s v="7847-25"/>
    <s v="30323-401"/>
    <s v="N"/>
    <s v="280X160"/>
    <x v="59"/>
    <d v="2025-04-17T00:00:00"/>
    <s v="LAND"/>
    <n v="3"/>
    <n v="6"/>
    <d v="2025-04-18T00:00:00"/>
    <d v="2025-04-18T00:00:00"/>
    <m/>
    <n v="0"/>
    <d v="2025-04-19T00:00:00"/>
    <d v="2025-04-22T00:00:00"/>
    <d v="2025-04-19T00:00:00"/>
    <n v="112501535"/>
    <s v="PHME"/>
    <d v="2025-04-19T00:00:00"/>
    <x v="40"/>
    <m/>
    <s v="DONE"/>
    <n v="1"/>
    <m/>
    <s v=""/>
    <s v="Mill, powder"/>
    <n v="142503224"/>
    <d v="2025-04-30T00:00:00"/>
    <m/>
    <m/>
    <s v="Apr"/>
    <s v="PHME_30323-401"/>
    <m/>
    <m/>
    <m/>
  </r>
  <r>
    <s v="GEX 1"/>
    <s v="7846-25"/>
    <s v="27872-401"/>
    <s v="N"/>
    <s v="280X160"/>
    <x v="59"/>
    <d v="2025-04-17T00:00:00"/>
    <s v="AIR"/>
    <n v="0"/>
    <n v="0"/>
    <d v="2025-04-17T00:00:00"/>
    <d v="2025-04-21T00:00:00"/>
    <m/>
    <n v="4"/>
    <d v="2025-04-22T00:00:00"/>
    <d v="2025-04-22T00:00:00"/>
    <d v="2025-04-22T00:00:00"/>
    <n v="112501566"/>
    <s v="EKSTEK"/>
    <d v="2025-04-22T00:00:00"/>
    <x v="40"/>
    <s v="ask for rvsn scalling problem 19/04/2025. rvsn rcvd 21/04/2025"/>
    <s v="DONE"/>
    <n v="4"/>
    <m/>
    <s v=""/>
    <s v="Mill, powder"/>
    <n v="142503308"/>
    <d v="2025-04-30T00:00:00"/>
    <m/>
    <m/>
    <s v="Apr"/>
    <s v="EKSTEK_27872-401"/>
    <m/>
    <m/>
    <m/>
  </r>
  <r>
    <s v="GEX 1"/>
    <s v="7847-25"/>
    <s v="30322-501"/>
    <s v="N"/>
    <s v="280X160"/>
    <x v="59"/>
    <d v="2025-04-17T00:00:00"/>
    <s v="LAND"/>
    <n v="3"/>
    <n v="3"/>
    <d v="2025-04-18T00:00:00"/>
    <d v="2025-04-21T00:00:00"/>
    <m/>
    <n v="3"/>
    <d v="2025-04-22T00:00:00"/>
    <d v="2025-04-22T00:00:00"/>
    <d v="2025-04-22T00:00:00"/>
    <n v="112501566"/>
    <s v="PHME"/>
    <d v="2025-04-22T00:00:00"/>
    <x v="40"/>
    <m/>
    <s v="DONE"/>
    <n v="4"/>
    <m/>
    <s v=""/>
    <m/>
    <n v="142503292"/>
    <d v="2025-04-29T00:00:00"/>
    <m/>
    <m/>
    <s v="Apr"/>
    <s v="PHME_30322-501"/>
    <m/>
    <m/>
    <m/>
  </r>
  <r>
    <s v="GEX 1"/>
    <s v="7848-25"/>
    <s v="30316-501"/>
    <s v="N"/>
    <s v="280X160"/>
    <x v="59"/>
    <d v="2025-04-17T00:00:00"/>
    <s v="LAND"/>
    <n v="1"/>
    <n v="2"/>
    <d v="2025-04-18T00:00:00"/>
    <d v="2025-04-21T00:00:00"/>
    <m/>
    <n v="3"/>
    <d v="2025-04-22T00:00:00"/>
    <d v="2025-04-22T00:00:00"/>
    <d v="2025-04-22T00:00:00"/>
    <n v="112501566"/>
    <s v="PDTMC"/>
    <d v="2025-04-22T00:00:00"/>
    <x v="40"/>
    <m/>
    <s v="DONE"/>
    <n v="4"/>
    <m/>
    <s v=""/>
    <m/>
    <n v="142503356"/>
    <d v="2025-05-01T00:00:00"/>
    <m/>
    <m/>
    <s v="Apr"/>
    <s v="PDTMC_30316-501"/>
    <m/>
    <m/>
    <m/>
  </r>
  <r>
    <s v="GEX 1"/>
    <s v="7848-25"/>
    <s v="30317-401"/>
    <s v="N"/>
    <s v="250X160"/>
    <x v="59"/>
    <d v="2025-04-17T00:00:00"/>
    <s v="LAND"/>
    <n v="2"/>
    <n v="2"/>
    <d v="2025-04-18T00:00:00"/>
    <d v="2025-04-21T00:00:00"/>
    <m/>
    <n v="3"/>
    <d v="2025-04-22T00:00:00"/>
    <d v="2025-04-22T00:00:00"/>
    <d v="2025-04-22T00:00:00"/>
    <n v="112501566"/>
    <s v="PDTMC"/>
    <d v="2025-04-22T00:00:00"/>
    <x v="40"/>
    <m/>
    <s v="DONE"/>
    <n v="4"/>
    <m/>
    <s v=""/>
    <m/>
    <n v="142503291"/>
    <d v="2025-04-29T00:00:00"/>
    <m/>
    <m/>
    <s v="Apr"/>
    <s v="PDTMC_30317-401"/>
    <m/>
    <m/>
    <m/>
  </r>
  <r>
    <s v="GEX 1"/>
    <s v="7848-25"/>
    <s v="30320-401"/>
    <s v="N"/>
    <s v="250X160"/>
    <x v="59"/>
    <d v="2025-04-17T00:00:00"/>
    <s v="LAND"/>
    <n v="1"/>
    <n v="4"/>
    <d v="2025-04-19T00:00:00"/>
    <d v="2025-04-21T00:00:00"/>
    <m/>
    <n v="2"/>
    <d v="2025-04-22T00:00:00"/>
    <d v="2025-04-22T00:00:00"/>
    <d v="2025-04-22T00:00:00"/>
    <n v="112501566"/>
    <s v="PDTMC"/>
    <d v="2025-04-22T00:00:00"/>
    <x v="40"/>
    <m/>
    <s v="DONE"/>
    <n v="4"/>
    <m/>
    <s v=""/>
    <s v="Mill, powder"/>
    <n v="142503291"/>
    <d v="2025-04-29T00:00:00"/>
    <m/>
    <m/>
    <s v="Apr"/>
    <s v="PDTMC_30320-401"/>
    <m/>
    <m/>
    <m/>
  </r>
  <r>
    <s v="GEX 1"/>
    <s v="7848-25"/>
    <s v="30321-501"/>
    <s v="N"/>
    <s v="250X160"/>
    <x v="59"/>
    <d v="2025-04-17T00:00:00"/>
    <s v="LAND"/>
    <n v="1"/>
    <n v="4"/>
    <d v="2025-04-19T00:00:00"/>
    <d v="2025-04-21T00:00:00"/>
    <m/>
    <n v="2"/>
    <d v="2025-04-22T00:00:00"/>
    <d v="2025-04-22T00:00:00"/>
    <d v="2025-04-22T00:00:00"/>
    <n v="112501566"/>
    <s v="PDTMC"/>
    <d v="2025-04-22T00:00:00"/>
    <x v="40"/>
    <m/>
    <s v="DONE"/>
    <n v="4"/>
    <m/>
    <s v=""/>
    <s v="Mill, powder"/>
    <n v="142503291"/>
    <d v="2025-04-29T00:00:00"/>
    <m/>
    <m/>
    <s v="Apr"/>
    <s v="PDTMC_30321-501"/>
    <m/>
    <m/>
    <m/>
  </r>
  <r>
    <s v="GEX 1"/>
    <s v="7856-25"/>
    <s v="INS-27876"/>
    <s v="C"/>
    <s v="300X100"/>
    <x v="60"/>
    <d v="2025-04-18T00:00:00"/>
    <s v="LAND"/>
    <n v="0"/>
    <n v="0"/>
    <d v="2025-04-19T00:00:00"/>
    <s v="c"/>
    <m/>
    <s v=""/>
    <s v="c"/>
    <s v="c"/>
    <s v="c"/>
    <s v="c"/>
    <s v="PHME"/>
    <s v="c"/>
    <x v="0"/>
    <s v="tooling is cancelled "/>
    <s v="CANCELLED"/>
    <n v="0"/>
    <m/>
    <s v=""/>
    <m/>
    <n v="0"/>
    <d v="1899-12-30T00:00:00"/>
    <m/>
    <m/>
    <s v="Apr"/>
    <s v="PHME_INS-27876"/>
    <m/>
    <m/>
    <m/>
  </r>
  <r>
    <s v="GEX 2"/>
    <s v="7849-25"/>
    <s v="030308-3501"/>
    <s v="C"/>
    <s v="250X160"/>
    <x v="60"/>
    <d v="2025-04-18T00:00:00"/>
    <s v="LAND"/>
    <n v="7"/>
    <n v="7"/>
    <d v="2025-04-23T00:00:00"/>
    <m/>
    <s v="YES"/>
    <s v=""/>
    <m/>
    <m/>
    <m/>
    <m/>
    <s v="PDTMC"/>
    <m/>
    <x v="31"/>
    <s v="3 design concept received. 2 designs simultaion result is not satisfactor. Waiting for 3d 08/05/2025"/>
    <s v="CANCELLED"/>
    <n v="0"/>
    <m/>
    <s v=""/>
    <m/>
    <n v="0"/>
    <d v="1899-12-30T00:00:00"/>
    <m/>
    <m/>
    <s v="Apr"/>
    <s v="PDTMC_030308-3501"/>
    <m/>
    <m/>
    <m/>
  </r>
  <r>
    <s v="GEX 1"/>
    <s v="7850-25"/>
    <s v="27864-401"/>
    <s v="N"/>
    <s v="280X160"/>
    <x v="60"/>
    <d v="2025-04-18T00:00:00"/>
    <s v="AIR"/>
    <n v="0"/>
    <n v="0"/>
    <d v="2025-04-18T00:00:00"/>
    <d v="2025-04-21T00:00:00"/>
    <m/>
    <n v="3"/>
    <d v="2025-04-22T00:00:00"/>
    <d v="2025-04-24T00:00:00"/>
    <d v="2025-04-22T00:00:00"/>
    <n v="112501566"/>
    <s v="EKSTEK"/>
    <d v="2025-04-22T00:00:00"/>
    <x v="31"/>
    <m/>
    <s v="DONE"/>
    <n v="3"/>
    <m/>
    <s v=""/>
    <s v="Mill, powder"/>
    <n v="142503550"/>
    <d v="2025-05-05T00:00:00"/>
    <m/>
    <m/>
    <s v="Apr"/>
    <s v="EKSTEK_27864-401"/>
    <m/>
    <m/>
    <m/>
  </r>
  <r>
    <s v="GEX 1"/>
    <s v="7850-25"/>
    <s v="27867-401"/>
    <s v="N"/>
    <s v="280X160"/>
    <x v="60"/>
    <d v="2025-04-18T00:00:00"/>
    <s v="AIR"/>
    <n v="0"/>
    <n v="0"/>
    <d v="2025-04-18T00:00:00"/>
    <d v="2025-04-21T00:00:00"/>
    <m/>
    <n v="3"/>
    <d v="2025-04-22T00:00:00"/>
    <d v="2025-04-24T00:00:00"/>
    <d v="2025-04-22T00:00:00"/>
    <n v="112501566"/>
    <s v="EKSTEK"/>
    <d v="2025-04-22T00:00:00"/>
    <x v="31"/>
    <m/>
    <s v="DONE"/>
    <n v="3"/>
    <m/>
    <s v=""/>
    <s v="Mill, powder, ANODIZING"/>
    <n v="142503314"/>
    <d v="2025-05-02T00:00:00"/>
    <m/>
    <m/>
    <s v="Apr"/>
    <s v="EKSTEK_27867-401"/>
    <m/>
    <m/>
    <m/>
  </r>
  <r>
    <s v="GEX 1"/>
    <s v="7851-25"/>
    <s v="INS-27865"/>
    <s v="T"/>
    <s v="300X100"/>
    <x v="60"/>
    <d v="2025-04-18T00:00:00"/>
    <s v="LAND"/>
    <n v="0"/>
    <n v="0"/>
    <d v="2025-04-19T00:00:00"/>
    <d v="2025-04-21T00:00:00"/>
    <m/>
    <n v="2"/>
    <d v="2025-04-22T00:00:00"/>
    <d v="2025-04-24T00:00:00"/>
    <d v="2025-04-22T00:00:00"/>
    <n v="112501566"/>
    <s v="PDTMC"/>
    <d v="2025-04-22T00:00:00"/>
    <x v="0"/>
    <m/>
    <s v="DONE"/>
    <n v="3"/>
    <m/>
    <s v=""/>
    <s v="Mill, powder, ANODIZING"/>
    <n v="142503303"/>
    <d v="2025-05-01T00:00:00"/>
    <m/>
    <m/>
    <s v="Apr"/>
    <s v="PDTMC_INS-27865"/>
    <m/>
    <m/>
    <m/>
  </r>
  <r>
    <s v="GEX 1"/>
    <s v="7851-25"/>
    <s v="27866-401"/>
    <s v="N"/>
    <s v="280X160"/>
    <x v="60"/>
    <d v="2025-04-18T00:00:00"/>
    <s v="LAND"/>
    <n v="0"/>
    <n v="0"/>
    <d v="2025-04-19T00:00:00"/>
    <d v="2025-04-21T00:00:00"/>
    <m/>
    <n v="2"/>
    <d v="2025-04-22T00:00:00"/>
    <d v="2025-04-24T00:00:00"/>
    <d v="2025-04-22T00:00:00"/>
    <n v="112501566"/>
    <s v="PDTMC"/>
    <d v="2025-04-22T00:00:00"/>
    <x v="31"/>
    <m/>
    <s v="DONE"/>
    <n v="3"/>
    <m/>
    <s v=""/>
    <s v="Mill, powder, ANODIZING"/>
    <n v="142503303"/>
    <d v="2025-05-01T00:00:00"/>
    <m/>
    <m/>
    <s v="Apr"/>
    <s v="PDTMC_27866-401"/>
    <m/>
    <m/>
    <m/>
  </r>
  <r>
    <s v="GEX 1"/>
    <s v="7851-25"/>
    <s v="27869-501"/>
    <s v="N"/>
    <s v="220X130"/>
    <x v="60"/>
    <d v="2025-04-18T00:00:00"/>
    <s v="LAND"/>
    <n v="0"/>
    <n v="0"/>
    <d v="2025-04-19T00:00:00"/>
    <d v="2025-04-21T00:00:00"/>
    <m/>
    <n v="2"/>
    <d v="2025-04-22T00:00:00"/>
    <d v="2025-04-24T00:00:00"/>
    <d v="2025-04-22T00:00:00"/>
    <n v="112501566"/>
    <s v="PDTMC"/>
    <d v="2025-04-22T00:00:00"/>
    <x v="31"/>
    <m/>
    <s v="DONE"/>
    <n v="3"/>
    <m/>
    <s v=""/>
    <s v="Mill, powder, ANODIZING"/>
    <n v="142503303"/>
    <d v="2025-05-01T00:00:00"/>
    <m/>
    <m/>
    <s v="Apr"/>
    <s v="PDTMC_27869-501"/>
    <m/>
    <m/>
    <m/>
  </r>
  <r>
    <s v="GEX 1"/>
    <s v="7850-25"/>
    <s v="30306-501"/>
    <s v="N"/>
    <s v="280X160"/>
    <x v="60"/>
    <d v="2025-04-18T00:00:00"/>
    <s v="AIR"/>
    <n v="1"/>
    <n v="2"/>
    <d v="2025-04-18T00:00:00"/>
    <d v="2025-04-22T00:00:00"/>
    <m/>
    <n v="4"/>
    <d v="2025-04-24T00:00:00"/>
    <d v="2025-04-25T00:00:00"/>
    <d v="2025-04-24T00:00:00"/>
    <n v="112501628"/>
    <s v="EKSTEK"/>
    <d v="2025-04-24T00:00:00"/>
    <x v="31"/>
    <s v="ask for rvsn du to wrong scaling in dimensions"/>
    <s v="DONE"/>
    <n v="4"/>
    <m/>
    <s v=""/>
    <s v="Mill, powder, ANODIZING"/>
    <n v="142503314"/>
    <d v="2025-05-02T00:00:00"/>
    <m/>
    <m/>
    <s v="Apr"/>
    <s v="EKSTEK_30306-501"/>
    <m/>
    <m/>
    <m/>
  </r>
  <r>
    <s v="GEX 1"/>
    <s v="7851-25"/>
    <s v="27870-401"/>
    <s v="N"/>
    <s v="250x160"/>
    <x v="60"/>
    <d v="2025-04-18T00:00:00"/>
    <s v="LAND"/>
    <n v="0"/>
    <n v="0"/>
    <d v="2025-04-21T00:00:00"/>
    <d v="2025-04-22T00:00:00"/>
    <m/>
    <n v="1"/>
    <d v="2025-04-24T00:00:00"/>
    <d v="2025-04-25T00:00:00"/>
    <d v="2025-04-24T00:00:00"/>
    <n v="112501628"/>
    <s v="PDTMC"/>
    <d v="2025-04-24T00:00:00"/>
    <x v="31"/>
    <m/>
    <s v="DONE"/>
    <n v="4"/>
    <m/>
    <s v=""/>
    <s v="Mill, powder, ANODIZING"/>
    <n v="142503546"/>
    <d v="2025-05-09T00:00:00"/>
    <m/>
    <m/>
    <s v="Apr"/>
    <s v="PDTMC_27870-401"/>
    <m/>
    <m/>
    <m/>
  </r>
  <r>
    <s v="GEX 1"/>
    <s v="7852-25"/>
    <s v="27868-501"/>
    <s v="N"/>
    <s v="280x160"/>
    <x v="60"/>
    <d v="2025-04-18T00:00:00"/>
    <s v="LAND"/>
    <n v="0"/>
    <n v="0"/>
    <d v="2025-04-19T00:00:00"/>
    <d v="2025-04-22T00:00:00"/>
    <m/>
    <n v="3"/>
    <d v="2025-04-24T00:00:00"/>
    <d v="2025-04-25T00:00:00"/>
    <d v="2025-04-24T00:00:00"/>
    <n v="112501628"/>
    <s v="PHME"/>
    <d v="2025-04-24T00:00:00"/>
    <x v="31"/>
    <s v="ask for rvsn layout problem. Design came 21/04/2025"/>
    <s v="DONE"/>
    <n v="4"/>
    <m/>
    <s v=""/>
    <s v="Mill, powder, ANODIZING"/>
    <n v="142503543"/>
    <d v="2025-05-07T00:00:00"/>
    <m/>
    <m/>
    <s v="Apr"/>
    <s v="PHME_27868-501"/>
    <m/>
    <m/>
    <m/>
  </r>
  <r>
    <s v="GEX 1"/>
    <s v="7853-25"/>
    <s v="30307-501"/>
    <s v="N"/>
    <s v="250x160"/>
    <x v="60"/>
    <d v="2025-04-18T00:00:00"/>
    <s v="LAND"/>
    <n v="4"/>
    <n v="4"/>
    <d v="2025-04-22T00:00:00"/>
    <d v="2025-04-22T00:00:00"/>
    <m/>
    <n v="0"/>
    <d v="2025-04-24T00:00:00"/>
    <d v="2025-04-25T00:00:00"/>
    <d v="2025-04-24T00:00:00"/>
    <n v="112501628"/>
    <s v="PDTMC"/>
    <d v="2025-04-24T00:00:00"/>
    <x v="31"/>
    <m/>
    <s v="DONE"/>
    <n v="4"/>
    <m/>
    <s v=""/>
    <s v="Mill, powder, ANODIZING"/>
    <n v="142503547"/>
    <d v="2025-05-19T17:23:49"/>
    <m/>
    <m/>
    <s v="Apr"/>
    <s v="PDTMC_30307-501"/>
    <m/>
    <m/>
    <m/>
  </r>
  <r>
    <s v="GEX 1"/>
    <s v="7853-25"/>
    <s v="30309-501"/>
    <s v="N"/>
    <s v="250x160"/>
    <x v="60"/>
    <d v="2025-04-18T00:00:00"/>
    <s v="LAND"/>
    <n v="1"/>
    <n v="4"/>
    <d v="2025-04-21T00:00:00"/>
    <d v="2025-04-22T00:00:00"/>
    <m/>
    <n v="1"/>
    <d v="2025-04-24T00:00:00"/>
    <d v="2025-04-25T00:00:00"/>
    <d v="2025-04-24T00:00:00"/>
    <n v="112501628"/>
    <s v="PDTMC"/>
    <d v="2025-04-24T00:00:00"/>
    <x v="31"/>
    <m/>
    <s v="DONE"/>
    <n v="4"/>
    <m/>
    <s v=""/>
    <s v="Mill, powder, ANODIZING"/>
    <n v="142503752"/>
    <d v="2025-05-09T00:00:00"/>
    <m/>
    <m/>
    <s v="Apr"/>
    <s v="PDTMC_30309-501"/>
    <m/>
    <m/>
    <m/>
  </r>
  <r>
    <s v="GEX 1"/>
    <s v="7853-25"/>
    <s v="30310-501"/>
    <s v="N"/>
    <s v="280x160"/>
    <x v="60"/>
    <d v="2025-04-18T00:00:00"/>
    <s v="LAND"/>
    <n v="1"/>
    <n v="2"/>
    <d v="2025-04-22T00:00:00"/>
    <d v="2025-04-22T00:00:00"/>
    <m/>
    <n v="0"/>
    <d v="2025-04-24T00:00:00"/>
    <d v="2025-04-25T00:00:00"/>
    <d v="2025-04-24T00:00:00"/>
    <n v="112501628"/>
    <s v="PDTMC"/>
    <d v="2025-04-24T00:00:00"/>
    <x v="31"/>
    <m/>
    <s v="DONE"/>
    <n v="4"/>
    <m/>
    <s v=""/>
    <s v="Mill, powder, ANODIZING"/>
    <n v="142503752"/>
    <d v="2025-05-09T00:00:00"/>
    <m/>
    <m/>
    <s v="Apr"/>
    <s v="PDTMC_30310-501"/>
    <m/>
    <m/>
    <m/>
  </r>
  <r>
    <s v="GEX 1"/>
    <s v="7856-25"/>
    <s v="27876-401"/>
    <s v="N"/>
    <s v="280X160"/>
    <x v="60"/>
    <d v="2025-04-18T00:00:00"/>
    <s v="LAND"/>
    <n v="0"/>
    <n v="0"/>
    <d v="2025-04-19T00:00:00"/>
    <d v="2025-04-22T00:00:00"/>
    <m/>
    <n v="3"/>
    <d v="2025-04-24T00:00:00"/>
    <d v="2025-04-25T00:00:00"/>
    <d v="2025-04-24T00:00:00"/>
    <n v="112501628"/>
    <s v="PHME"/>
    <d v="2025-04-24T00:00:00"/>
    <x v="41"/>
    <s v="ask for rvsn cancell the insert "/>
    <s v="DONE"/>
    <n v="4"/>
    <m/>
    <s v=""/>
    <s v="Mill, powder, ANODIZING"/>
    <n v="142503545"/>
    <d v="2025-05-08T13:51:14"/>
    <m/>
    <m/>
    <s v="Apr"/>
    <s v="PHME_27876-401"/>
    <m/>
    <m/>
    <m/>
  </r>
  <r>
    <s v="GEX 1"/>
    <s v="7857-25"/>
    <s v="27874-401"/>
    <s v="N"/>
    <s v="250X160"/>
    <x v="60"/>
    <d v="2025-04-18T00:00:00"/>
    <s v="LAND"/>
    <n v="0"/>
    <n v="0"/>
    <d v="2025-04-21T00:00:00"/>
    <d v="2025-04-22T00:00:00"/>
    <m/>
    <n v="1"/>
    <d v="2025-04-24T00:00:00"/>
    <d v="2025-04-25T00:00:00"/>
    <d v="2025-04-24T00:00:00"/>
    <n v="112501628"/>
    <s v="PDTMC"/>
    <d v="2025-04-24T00:00:00"/>
    <x v="41"/>
    <m/>
    <s v="DONE"/>
    <n v="4"/>
    <m/>
    <s v=""/>
    <s v="Mill, powder, ANODIZING"/>
    <n v="142503549"/>
    <d v="2025-05-15T00:00:00"/>
    <m/>
    <m/>
    <s v="Apr"/>
    <s v="PDTMC_27874-401"/>
    <m/>
    <m/>
    <m/>
  </r>
  <r>
    <s v="GEX 1"/>
    <s v="7857-25"/>
    <s v="27879-501"/>
    <s v="N"/>
    <s v="220X130"/>
    <x v="60"/>
    <d v="2025-04-18T00:00:00"/>
    <s v="LAND"/>
    <n v="0"/>
    <n v="0"/>
    <d v="2025-04-22T00:00:00"/>
    <d v="2025-04-22T00:00:00"/>
    <m/>
    <n v="0"/>
    <d v="2025-04-24T00:00:00"/>
    <d v="2025-04-25T00:00:00"/>
    <d v="2025-04-24T00:00:00"/>
    <n v="112501628"/>
    <s v="PDTMC"/>
    <d v="2025-04-24T00:00:00"/>
    <x v="41"/>
    <m/>
    <s v="DONE"/>
    <n v="4"/>
    <m/>
    <s v=""/>
    <s v="Mill, powder, ANODIZING"/>
    <n v="142503549"/>
    <d v="2025-05-15T00:00:00"/>
    <m/>
    <m/>
    <s v="Apr"/>
    <s v="PDTMC_27879-501"/>
    <m/>
    <m/>
    <m/>
  </r>
  <r>
    <s v="GEX 1"/>
    <s v="7851-25"/>
    <s v="27865-401"/>
    <s v="N"/>
    <s v="250X160"/>
    <x v="60"/>
    <d v="2025-04-18T00:00:00"/>
    <s v="LAND"/>
    <n v="0"/>
    <n v="0"/>
    <d v="2025-04-19T00:00:00"/>
    <d v="2025-04-24T00:00:00"/>
    <m/>
    <n v="5"/>
    <d v="2025-04-26T00:00:00"/>
    <d v="2025-04-26T00:00:00"/>
    <d v="2025-04-26T00:00:00"/>
    <n v="112501660"/>
    <s v="PDTMC"/>
    <d v="2025-04-26T00:00:00"/>
    <x v="31"/>
    <s v="ask rvsn du to wrong scaling from our die drawing. Revised design rcvd 22/04/25"/>
    <s v="DONE"/>
    <n v="6"/>
    <m/>
    <s v=""/>
    <s v="Mill, powder, ANODIZING"/>
    <n v="142503546"/>
    <d v="2025-05-09T00:00:00"/>
    <m/>
    <m/>
    <s v="Apr"/>
    <s v="PDTMC_27865-401"/>
    <m/>
    <m/>
    <m/>
  </r>
  <r>
    <s v="GEX 1"/>
    <s v="7853-25"/>
    <s v="30312-401"/>
    <s v="N"/>
    <s v="250x160"/>
    <x v="60"/>
    <d v="2025-04-18T00:00:00"/>
    <s v="LAND"/>
    <n v="2"/>
    <n v="2"/>
    <d v="2025-04-23T00:00:00"/>
    <d v="2025-04-24T00:00:00"/>
    <s v="YES"/>
    <n v="1"/>
    <d v="2025-04-26T00:00:00"/>
    <d v="2025-04-26T00:00:00"/>
    <d v="2025-04-26T00:00:00"/>
    <n v="112501660"/>
    <s v="PDTMC"/>
    <d v="2025-04-26T00:00:00"/>
    <x v="31"/>
    <m/>
    <s v="DONE"/>
    <n v="6"/>
    <m/>
    <s v=""/>
    <s v="Mill, powder, ANODIZING"/>
    <n v="142503548"/>
    <d v="2025-05-06T00:00:00"/>
    <m/>
    <m/>
    <s v="Apr"/>
    <s v="PDTMC_30312-401"/>
    <m/>
    <m/>
    <m/>
  </r>
  <r>
    <s v="GEX 1"/>
    <s v="7857-25"/>
    <s v="30328-501"/>
    <s v="N"/>
    <s v="280X160"/>
    <x v="60"/>
    <d v="2025-04-18T00:00:00"/>
    <s v="LAND"/>
    <n v="1"/>
    <n v="1"/>
    <d v="2025-04-23T00:00:00"/>
    <d v="2025-04-24T00:00:00"/>
    <m/>
    <n v="1"/>
    <d v="2025-04-26T00:00:00"/>
    <d v="2025-04-26T00:00:00"/>
    <d v="2025-04-26T00:00:00"/>
    <n v="112501660"/>
    <s v="PDTMC"/>
    <d v="2025-04-26T00:00:00"/>
    <x v="41"/>
    <m/>
    <s v="DONE"/>
    <n v="6"/>
    <m/>
    <s v=""/>
    <s v="Mill, powder, ANODIZING"/>
    <n v="142503686"/>
    <d v="2025-05-09T00:00:00"/>
    <m/>
    <m/>
    <s v="Apr"/>
    <s v="PDTMC_30328-501"/>
    <m/>
    <m/>
    <m/>
  </r>
  <r>
    <s v="GEX 1"/>
    <s v="7857-25"/>
    <s v="INS-30328"/>
    <s v="T"/>
    <s v="300X100"/>
    <x v="60"/>
    <d v="2025-04-18T00:00:00"/>
    <s v="LAND"/>
    <n v="0"/>
    <n v="0"/>
    <d v="2025-04-23T00:00:00"/>
    <d v="2025-04-24T00:00:00"/>
    <m/>
    <n v="1"/>
    <d v="2025-04-26T00:00:00"/>
    <d v="2025-04-26T00:00:00"/>
    <d v="2025-04-26T00:00:00"/>
    <n v="112501660"/>
    <s v="PDTMC"/>
    <d v="2025-04-26T00:00:00"/>
    <x v="0"/>
    <m/>
    <s v="DONE"/>
    <n v="6"/>
    <m/>
    <s v=""/>
    <m/>
    <n v="142503686"/>
    <d v="2025-05-09T00:00:00"/>
    <m/>
    <m/>
    <s v="Apr"/>
    <s v="PDTMC_INS-30328"/>
    <m/>
    <m/>
    <m/>
  </r>
  <r>
    <s v="GEX 1"/>
    <s v="7851-25"/>
    <s v="30315-401"/>
    <s v="N"/>
    <s v="250X160"/>
    <x v="60"/>
    <d v="2025-04-18T00:00:00"/>
    <s v="LAND"/>
    <n v="1"/>
    <n v="4"/>
    <d v="2025-04-22T00:00:00"/>
    <d v="2025-04-26T00:00:00"/>
    <m/>
    <n v="4"/>
    <d v="2025-04-29T00:00:00"/>
    <d v="2025-04-30T00:00:00"/>
    <d v="2025-04-29T00:00:00"/>
    <n v="112501699"/>
    <s v="PDTMC"/>
    <d v="2025-04-29T00:00:00"/>
    <x v="31"/>
    <m/>
    <s v="DONE"/>
    <n v="8"/>
    <m/>
    <s v=""/>
    <s v="Mill, powder, ANODIZING"/>
    <n v="142503646"/>
    <d v="2025-05-07T00:00:00"/>
    <m/>
    <m/>
    <s v="Apr"/>
    <s v="PDTMC_30315-401"/>
    <m/>
    <m/>
    <m/>
  </r>
  <r>
    <s v="GEX 1"/>
    <s v="7853-25"/>
    <s v="30311-501"/>
    <s v="N"/>
    <s v="280x160"/>
    <x v="60"/>
    <d v="2025-04-18T00:00:00"/>
    <s v="LAND"/>
    <n v="1"/>
    <n v="1"/>
    <d v="2025-04-23T00:00:00"/>
    <d v="2025-04-26T00:00:00"/>
    <m/>
    <n v="3"/>
    <d v="2025-04-29T00:00:00"/>
    <d v="2025-04-30T00:00:00"/>
    <d v="2025-04-29T00:00:00"/>
    <n v="112501699"/>
    <s v="PDTMC"/>
    <d v="2025-04-29T00:00:00"/>
    <x v="31"/>
    <s v="ask for revsn 24/02/2025."/>
    <s v="DONE"/>
    <n v="8"/>
    <m/>
    <s v=""/>
    <s v="Mill, powder, ANODIZING"/>
    <n v="142503548"/>
    <d v="2025-05-06T00:00:00"/>
    <m/>
    <m/>
    <s v="Apr"/>
    <s v="PDTMC_30311-501"/>
    <m/>
    <m/>
    <m/>
  </r>
  <r>
    <s v="GEX 1"/>
    <s v="7853-25"/>
    <s v="30314-401"/>
    <s v="N"/>
    <s v="220x130"/>
    <x v="60"/>
    <d v="2025-04-18T00:00:00"/>
    <s v="LAND"/>
    <n v="1"/>
    <n v="1"/>
    <d v="2025-04-23T00:00:00"/>
    <d v="2025-04-26T00:00:00"/>
    <m/>
    <n v="3"/>
    <d v="2025-04-29T00:00:00"/>
    <d v="2025-04-30T00:00:00"/>
    <d v="2025-04-29T00:00:00"/>
    <n v="112501699"/>
    <s v="PDTMC"/>
    <d v="2025-04-29T00:00:00"/>
    <x v="31"/>
    <m/>
    <s v="DONE"/>
    <n v="8"/>
    <m/>
    <s v=""/>
    <s v="Mill, powder, ANODIZING"/>
    <n v="142503548"/>
    <d v="2025-05-06T00:00:00"/>
    <m/>
    <m/>
    <s v="Apr"/>
    <s v="PDTMC_30314-401"/>
    <m/>
    <m/>
    <m/>
  </r>
  <r>
    <s v="GEX 1"/>
    <s v="7856-25"/>
    <s v="30326-501"/>
    <s v="N"/>
    <s v="220X130"/>
    <x v="60"/>
    <d v="2025-04-18T00:00:00"/>
    <s v="LAND"/>
    <n v="2"/>
    <n v="2"/>
    <d v="2025-04-21T00:00:00"/>
    <d v="2025-04-26T00:00:00"/>
    <s v="YES"/>
    <n v="5"/>
    <d v="2025-04-29T00:00:00"/>
    <d v="2025-04-30T00:00:00"/>
    <d v="2025-04-29T00:00:00"/>
    <n v="112501699"/>
    <s v="PHME"/>
    <d v="2025-04-29T00:00:00"/>
    <x v="41"/>
    <m/>
    <s v="DONE"/>
    <n v="8"/>
    <m/>
    <s v=""/>
    <s v="Mill, powder, ANODIZING"/>
    <n v="142503545"/>
    <d v="2025-05-08T13:51:14"/>
    <m/>
    <m/>
    <s v="Apr"/>
    <s v="PHME_30326-501"/>
    <m/>
    <m/>
    <m/>
  </r>
  <r>
    <s v="GEX 1"/>
    <s v="7856-25"/>
    <s v="30327-401"/>
    <s v="N"/>
    <s v="220X130"/>
    <x v="60"/>
    <d v="2025-04-18T00:00:00"/>
    <s v="LAND"/>
    <n v="1"/>
    <n v="1"/>
    <d v="2025-04-22T00:00:00"/>
    <d v="2025-04-26T00:00:00"/>
    <s v="YES"/>
    <n v="4"/>
    <d v="2025-04-29T00:00:00"/>
    <d v="2025-04-30T00:00:00"/>
    <d v="2025-04-29T00:00:00"/>
    <n v="112501699"/>
    <s v="PHME"/>
    <d v="2025-04-29T00:00:00"/>
    <x v="41"/>
    <m/>
    <s v="DONE"/>
    <n v="8"/>
    <m/>
    <s v=""/>
    <s v="Mill, powder, ANODIZING"/>
    <n v="142503545"/>
    <d v="2025-05-08T13:51:14"/>
    <m/>
    <m/>
    <s v="Apr"/>
    <s v="PHME_30327-401"/>
    <m/>
    <m/>
    <m/>
  </r>
  <r>
    <s v="GEX 1"/>
    <s v="7857-25"/>
    <s v="27875-401"/>
    <s v="N"/>
    <s v="220X130"/>
    <x v="60"/>
    <d v="2025-04-18T00:00:00"/>
    <s v="LAND"/>
    <n v="0"/>
    <n v="0"/>
    <d v="2025-04-21T00:00:00"/>
    <d v="2025-04-26T00:00:00"/>
    <m/>
    <n v="5"/>
    <d v="2025-04-29T00:00:00"/>
    <d v="2025-04-30T00:00:00"/>
    <d v="2025-04-29T00:00:00"/>
    <n v="112501699"/>
    <s v="PDTMC"/>
    <d v="2025-04-29T00:00:00"/>
    <x v="41"/>
    <s v="ask for layout change 22/04/2025. rvsd dsgn rcvd 24/04/2025"/>
    <s v="DONE"/>
    <n v="8"/>
    <m/>
    <s v=""/>
    <s v="Mill, powder, ANODIZING"/>
    <n v="142503549"/>
    <d v="2025-05-15T00:00:00"/>
    <m/>
    <m/>
    <s v="Apr"/>
    <s v="PDTMC_27875-401"/>
    <m/>
    <m/>
    <m/>
  </r>
  <r>
    <s v="GEX 1"/>
    <s v="7857-25"/>
    <s v="30329-401"/>
    <s v="N"/>
    <s v="220X130"/>
    <x v="60"/>
    <d v="2025-04-18T00:00:00"/>
    <s v="LAND"/>
    <n v="1"/>
    <n v="1"/>
    <d v="2025-04-23T00:00:00"/>
    <d v="2025-04-26T00:00:00"/>
    <m/>
    <n v="3"/>
    <d v="2025-04-29T00:00:00"/>
    <d v="2025-04-30T00:00:00"/>
    <d v="2025-04-29T00:00:00"/>
    <n v="112501699"/>
    <s v="PDTMC"/>
    <d v="2025-04-29T00:00:00"/>
    <x v="41"/>
    <m/>
    <s v="DONE"/>
    <n v="8"/>
    <m/>
    <s v=""/>
    <s v="Mill, powder, ANODIZING"/>
    <n v="142503646"/>
    <d v="2025-05-07T00:00:00"/>
    <m/>
    <m/>
    <s v="Apr"/>
    <s v="PDTMC_30329-401"/>
    <m/>
    <m/>
    <m/>
  </r>
  <r>
    <s v="GEX 1"/>
    <s v="7856-25"/>
    <s v="27878-501"/>
    <s v="N"/>
    <s v="220X130"/>
    <x v="60"/>
    <d v="2025-04-18T00:00:00"/>
    <s v="LAND"/>
    <n v="0"/>
    <n v="0"/>
    <d v="2025-04-21T00:00:00"/>
    <d v="2025-04-29T00:00:00"/>
    <s v="YES"/>
    <n v="8"/>
    <d v="2025-05-01T00:00:00"/>
    <d v="2025-05-01T00:00:00"/>
    <d v="2025-05-01T00:00:00"/>
    <n v="112501775"/>
    <s v="PHME"/>
    <d v="2025-05-01T00:00:00"/>
    <x v="41"/>
    <m/>
    <s v="DONE"/>
    <n v="11"/>
    <m/>
    <s v=""/>
    <s v="Mill, powder, ANODIZING"/>
    <n v="142503633"/>
    <d v="2025-05-06T00:00:00"/>
    <m/>
    <m/>
    <s v="Apr"/>
    <s v="PHME_27878-501"/>
    <m/>
    <m/>
    <m/>
  </r>
  <r>
    <s v="GEX 2"/>
    <s v="7854-25"/>
    <s v="027877-2501"/>
    <s v="N"/>
    <s v="250x160"/>
    <x v="60"/>
    <d v="2025-04-18T00:00:00"/>
    <s v="LAND"/>
    <n v="0"/>
    <n v="0"/>
    <d v="2025-04-19T00:00:00"/>
    <d v="2025-04-22T00:00:00"/>
    <m/>
    <n v="3"/>
    <d v="2025-04-24T00:00:00"/>
    <d v="2025-05-09T00:00:00"/>
    <d v="2025-04-24T00:00:00"/>
    <n v="212500440"/>
    <s v="PDTMC"/>
    <d v="2025-05-09T00:00:00"/>
    <x v="41"/>
    <m/>
    <s v="DONE"/>
    <n v="4"/>
    <m/>
    <s v=""/>
    <m/>
    <n v="242500731"/>
    <d v="2025-05-02T00:00:00"/>
    <m/>
    <m/>
    <s v="Apr"/>
    <s v="PDTMC_027877-2501"/>
    <m/>
    <m/>
    <m/>
  </r>
  <r>
    <s v="GEX 2"/>
    <s v="7855-25"/>
    <s v="030324-3501"/>
    <s v="N"/>
    <s v="250x160"/>
    <x v="60"/>
    <d v="2025-04-18T00:00:00"/>
    <s v="LAND"/>
    <n v="3"/>
    <n v="3"/>
    <d v="2025-04-21T00:00:00"/>
    <d v="2025-04-24T00:00:00"/>
    <s v="YES"/>
    <n v="3"/>
    <d v="2025-04-26T00:00:00"/>
    <d v="2025-05-13T00:00:00"/>
    <d v="2025-04-26T00:00:00"/>
    <n v="212500445"/>
    <s v="PHME"/>
    <d v="2025-05-13T00:00:00"/>
    <x v="41"/>
    <m/>
    <s v="DONE"/>
    <n v="6"/>
    <m/>
    <s v=""/>
    <m/>
    <n v="242500723"/>
    <d v="2025-05-07T00:00:00"/>
    <m/>
    <m/>
    <s v="Apr"/>
    <s v="PHME_030324-3501"/>
    <m/>
    <m/>
    <m/>
  </r>
  <r>
    <s v="GEX 2"/>
    <s v="7855-25"/>
    <s v="030325-3501"/>
    <s v="N"/>
    <s v="250x160"/>
    <x v="60"/>
    <d v="2025-04-18T00:00:00"/>
    <s v="LAND"/>
    <n v="3"/>
    <n v="3"/>
    <d v="2025-04-22T00:00:00"/>
    <d v="2025-04-26T00:00:00"/>
    <s v="YES"/>
    <n v="4"/>
    <d v="2025-04-30T00:00:00"/>
    <d v="2025-05-09T00:00:00"/>
    <d v="2025-04-30T00:00:00"/>
    <n v="212500461"/>
    <s v="PHME"/>
    <d v="2025-05-09T00:00:00"/>
    <x v="41"/>
    <m/>
    <s v="DONE"/>
    <n v="8"/>
    <m/>
    <s v=""/>
    <m/>
    <n v="242500761"/>
    <d v="2025-05-06T00:00:00"/>
    <m/>
    <m/>
    <s v="Apr"/>
    <s v="PHME_030325-3501"/>
    <m/>
    <m/>
    <m/>
  </r>
  <r>
    <s v="GEX 1"/>
    <s v="7862-25"/>
    <s v="26272-204"/>
    <s v="B"/>
    <s v="355x200"/>
    <x v="61"/>
    <d v="2025-04-21T00:00:00"/>
    <s v="LAND"/>
    <n v="0"/>
    <n v="0"/>
    <d v="2025-04-22T00:00:00"/>
    <d v="2025-04-22T00:00:00"/>
    <m/>
    <n v="0"/>
    <d v="2025-04-24T00:00:00"/>
    <d v="2025-04-25T00:00:00"/>
    <d v="2025-04-24T00:00:00"/>
    <n v="112501628"/>
    <s v="PHME"/>
    <d v="2025-04-24T00:00:00"/>
    <x v="0"/>
    <m/>
    <s v="DONE"/>
    <n v="1"/>
    <m/>
    <s v=""/>
    <m/>
    <n v="142503543"/>
    <d v="2025-05-07T00:00:00"/>
    <m/>
    <m/>
    <s v="Apr"/>
    <s v="PHME_26272-204"/>
    <m/>
    <m/>
    <m/>
  </r>
  <r>
    <s v="GEX 1"/>
    <s v="7862-25"/>
    <s v="26272-601"/>
    <s v="B"/>
    <s v="355x200"/>
    <x v="61"/>
    <d v="2025-04-21T00:00:00"/>
    <s v="LAND"/>
    <n v="0"/>
    <n v="0"/>
    <d v="2025-04-22T00:00:00"/>
    <d v="2025-04-22T00:00:00"/>
    <m/>
    <n v="0"/>
    <d v="2025-04-24T00:00:00"/>
    <d v="2025-04-25T00:00:00"/>
    <d v="2025-04-24T00:00:00"/>
    <n v="112501628"/>
    <s v="PHME"/>
    <d v="2025-04-24T00:00:00"/>
    <x v="0"/>
    <m/>
    <s v="DONE"/>
    <n v="1"/>
    <m/>
    <s v=""/>
    <m/>
    <n v="142503543"/>
    <d v="2025-05-07T00:00:00"/>
    <m/>
    <m/>
    <s v="Apr"/>
    <s v="PHME_26272-601"/>
    <m/>
    <m/>
    <m/>
  </r>
  <r>
    <s v="GEX 1"/>
    <s v="7863-25"/>
    <s v="120221-602"/>
    <s v="B"/>
    <s v="355x200"/>
    <x v="61"/>
    <d v="2025-04-21T00:00:00"/>
    <s v="AIR"/>
    <n v="1"/>
    <n v="2"/>
    <d v="2025-04-21T00:00:00"/>
    <d v="2025-04-23T00:00:00"/>
    <m/>
    <n v="2"/>
    <d v="2025-04-24T00:00:00"/>
    <d v="2025-04-25T00:00:00"/>
    <d v="2025-04-24T00:00:00"/>
    <n v="112501628"/>
    <s v="EKSTEK"/>
    <d v="2025-04-24T00:00:00"/>
    <x v="0"/>
    <m/>
    <s v="DONE"/>
    <n v="2"/>
    <m/>
    <s v=""/>
    <m/>
    <n v="142503669"/>
    <d v="2025-05-08T00:00:00"/>
    <m/>
    <m/>
    <s v="Apr"/>
    <s v="EKSTEK_120221-602"/>
    <m/>
    <m/>
    <m/>
  </r>
  <r>
    <s v="GEX 1"/>
    <s v="7859-25"/>
    <s v="05050-403"/>
    <s v="B"/>
    <s v="220x130"/>
    <x v="61"/>
    <d v="2025-04-21T00:00:00"/>
    <s v="LAND"/>
    <n v="1"/>
    <n v="1"/>
    <d v="2025-04-22T00:00:00"/>
    <d v="2025-04-24T00:00:00"/>
    <m/>
    <n v="2"/>
    <d v="2025-04-26T00:00:00"/>
    <d v="2025-04-26T00:00:00"/>
    <d v="2025-04-26T00:00:00"/>
    <n v="112501660"/>
    <s v="PDTMC"/>
    <d v="2025-04-26T00:00:00"/>
    <x v="0"/>
    <m/>
    <s v="DONE"/>
    <n v="3"/>
    <m/>
    <s v=""/>
    <m/>
    <n v="142503627"/>
    <d v="2025-05-08T00:00:00"/>
    <m/>
    <m/>
    <s v="Apr"/>
    <s v="PDTMC_05050-403"/>
    <m/>
    <m/>
    <m/>
  </r>
  <r>
    <s v="GEX 1"/>
    <s v="7859-25"/>
    <s v="13036-509"/>
    <s v="B"/>
    <s v="280x160"/>
    <x v="61"/>
    <d v="2025-04-21T00:00:00"/>
    <s v="LAND"/>
    <n v="1"/>
    <n v="1"/>
    <d v="2025-04-22T00:00:00"/>
    <d v="2025-04-24T00:00:00"/>
    <m/>
    <n v="2"/>
    <d v="2025-04-26T00:00:00"/>
    <d v="2025-04-26T00:00:00"/>
    <d v="2025-04-26T00:00:00"/>
    <n v="112501660"/>
    <s v="PDTMC"/>
    <d v="2025-04-26T00:00:00"/>
    <x v="0"/>
    <m/>
    <s v="DONE"/>
    <n v="3"/>
    <m/>
    <s v=""/>
    <m/>
    <n v="142503627"/>
    <d v="2025-05-08T00:00:00"/>
    <m/>
    <m/>
    <s v="Apr"/>
    <s v="PDTMC_13036-509"/>
    <m/>
    <m/>
    <m/>
  </r>
  <r>
    <s v="GEX 1"/>
    <s v="7859-25"/>
    <s v="13938-222"/>
    <s v="B"/>
    <s v="355x200"/>
    <x v="61"/>
    <d v="2025-04-21T00:00:00"/>
    <s v="LAND"/>
    <n v="1"/>
    <n v="1"/>
    <d v="2025-04-22T00:00:00"/>
    <d v="2025-04-24T00:00:00"/>
    <m/>
    <n v="2"/>
    <d v="2025-04-26T00:00:00"/>
    <d v="2025-04-26T00:00:00"/>
    <d v="2025-04-26T00:00:00"/>
    <n v="112501660"/>
    <s v="PDTMC"/>
    <d v="2025-04-26T00:00:00"/>
    <x v="0"/>
    <m/>
    <s v="DONE"/>
    <n v="3"/>
    <m/>
    <s v=""/>
    <m/>
    <n v="142503627"/>
    <d v="2025-05-08T00:00:00"/>
    <m/>
    <m/>
    <s v="Apr"/>
    <s v="PDTMC_13938-222"/>
    <m/>
    <m/>
    <m/>
  </r>
  <r>
    <s v="GEX 1"/>
    <s v="7859-25"/>
    <s v="29898-203"/>
    <s v="B"/>
    <s v="320x160"/>
    <x v="61"/>
    <d v="2025-04-21T00:00:00"/>
    <s v="LAND"/>
    <n v="1"/>
    <n v="1"/>
    <d v="2025-04-22T00:00:00"/>
    <d v="2025-04-24T00:00:00"/>
    <m/>
    <n v="2"/>
    <d v="2025-04-26T00:00:00"/>
    <d v="2025-04-28T00:00:00"/>
    <d v="2025-04-26T00:00:00"/>
    <n v="112501660"/>
    <s v="PDTMC"/>
    <d v="2025-04-26T00:00:00"/>
    <x v="0"/>
    <m/>
    <s v="DONE"/>
    <n v="3"/>
    <m/>
    <s v=""/>
    <m/>
    <n v="142503627"/>
    <d v="2025-05-08T00:00:00"/>
    <m/>
    <m/>
    <s v="Apr"/>
    <s v="PDTMC_29898-203"/>
    <m/>
    <m/>
    <m/>
  </r>
  <r>
    <s v="GEX 1"/>
    <s v="7861-25"/>
    <s v="19551-606"/>
    <s v="B"/>
    <s v="550x250"/>
    <x v="61"/>
    <d v="2025-04-21T00:00:00"/>
    <s v="AIR"/>
    <n v="1"/>
    <n v="1"/>
    <d v="2025-04-23T00:00:00"/>
    <d v="2025-04-24T00:00:00"/>
    <m/>
    <n v="1"/>
    <d v="2025-04-26T00:00:00"/>
    <d v="2025-04-28T00:00:00"/>
    <d v="2025-04-26T00:00:00"/>
    <n v="112501660"/>
    <s v="COMPES"/>
    <d v="2025-04-26T00:00:00"/>
    <x v="0"/>
    <m/>
    <s v="DONE"/>
    <n v="3"/>
    <m/>
    <s v=""/>
    <m/>
    <n v="142503585"/>
    <d v="2025-05-06T00:00:00"/>
    <m/>
    <m/>
    <s v="Apr"/>
    <s v="COMPES_19551-606"/>
    <m/>
    <m/>
    <m/>
  </r>
  <r>
    <s v="GEX 1"/>
    <s v="7862-25"/>
    <s v="090419-401"/>
    <s v="B"/>
    <s v="280x160"/>
    <x v="61"/>
    <d v="2025-04-21T00:00:00"/>
    <s v="LAND"/>
    <n v="0"/>
    <n v="0"/>
    <d v="2025-04-23T00:00:00"/>
    <d v="2025-04-26T00:00:00"/>
    <m/>
    <n v="3"/>
    <d v="2025-04-29T00:00:00"/>
    <d v="2025-05-01T00:00:00"/>
    <d v="2025-04-29T00:00:00"/>
    <n v="112501699"/>
    <s v="PHME"/>
    <d v="2025-04-29T00:00:00"/>
    <x v="0"/>
    <m/>
    <s v="DONE"/>
    <n v="5"/>
    <m/>
    <s v=""/>
    <m/>
    <n v="142503543"/>
    <d v="2025-05-07T00:00:00"/>
    <m/>
    <m/>
    <s v="Apr"/>
    <s v="PHME_090419-401"/>
    <m/>
    <m/>
    <m/>
  </r>
  <r>
    <s v="GEX 1"/>
    <s v="7860-25"/>
    <s v="14501-403"/>
    <s v="B"/>
    <s v="250x160"/>
    <x v="61"/>
    <d v="2025-04-21T00:00:00"/>
    <s v="AIR"/>
    <n v="1"/>
    <n v="2"/>
    <d v="2025-04-26T00:00:00"/>
    <d v="2025-04-30T00:00:00"/>
    <m/>
    <n v="4"/>
    <d v="2025-05-01T00:00:00"/>
    <d v="2025-05-01T00:00:00"/>
    <d v="2025-05-01T00:00:00"/>
    <n v="112501775"/>
    <s v="COMES"/>
    <d v="2025-05-01T00:00:00"/>
    <x v="0"/>
    <s v="tooling design sent on 24/4/25 there is some issue with tooling suggested another tooling I-14498"/>
    <s v="DONE"/>
    <n v="9"/>
    <m/>
    <s v=""/>
    <m/>
    <n v="142503659"/>
    <d v="2025-05-08T13:41:54"/>
    <m/>
    <m/>
    <s v="Apr"/>
    <s v="COMES_14501-403"/>
    <m/>
    <m/>
    <m/>
  </r>
  <r>
    <s v="GEX 1"/>
    <s v="7859-25"/>
    <s v="27407-502"/>
    <s v="B"/>
    <s v="280x160"/>
    <x v="61"/>
    <d v="2025-04-21T00:00:00"/>
    <s v="LAND"/>
    <n v="0"/>
    <n v="0"/>
    <d v="2025-04-25T00:00:00"/>
    <d v="2025-05-08T00:00:00"/>
    <m/>
    <n v="13"/>
    <d v="2025-05-10T00:00:00"/>
    <d v="2025-05-13T00:00:00"/>
    <d v="2025-05-10T00:00:00"/>
    <n v="112501917"/>
    <s v="PDTMC"/>
    <d v="2025-05-13T00:00:00"/>
    <x v="0"/>
    <s v="ask revsn 30/04/2025. reminder sent 05/05/2025. reminder sent 6/05/2025"/>
    <s v="DONE"/>
    <n v="17"/>
    <m/>
    <s v=""/>
    <m/>
    <n v="142503905"/>
    <d v="2025-05-20T08:47:19"/>
    <m/>
    <m/>
    <s v="Apr"/>
    <s v="PDTMC_27407-502"/>
    <m/>
    <m/>
    <m/>
  </r>
  <r>
    <s v="GEX 1"/>
    <s v="7859-25"/>
    <s v="Die ring-2 355X200"/>
    <s v="T"/>
    <s v="700x250"/>
    <x v="61"/>
    <d v="2025-04-21T00:00:00"/>
    <s v="LAND"/>
    <n v="0"/>
    <n v="0"/>
    <d v="2025-04-23T00:00:00"/>
    <d v="2025-05-02T00:00:00"/>
    <m/>
    <n v="9"/>
    <d v="2025-05-05T00:00:00"/>
    <d v="2025-05-09T00:00:00"/>
    <d v="2025-05-05T00:00:00"/>
    <n v="112501833"/>
    <s v="PDTMC"/>
    <d v="2025-05-05T00:00:00"/>
    <x v="0"/>
    <s v="hold by AHOD to confirm how many rings available"/>
    <s v="DONE"/>
    <n v="11"/>
    <m/>
    <s v=""/>
    <m/>
    <n v="142503905"/>
    <d v="2025-05-20T08:47:19"/>
    <m/>
    <m/>
    <s v="Apr"/>
    <s v="PDTMC_Die ring-2 355X200"/>
    <m/>
    <m/>
    <m/>
  </r>
  <r>
    <s v="GEX 1"/>
    <s v="7872-25"/>
    <s v="30217-601"/>
    <s v="B"/>
    <s v="450X250"/>
    <x v="62"/>
    <d v="2025-04-22T00:00:00"/>
    <s v="LAND"/>
    <n v="5"/>
    <n v="5"/>
    <d v="2025-04-23T00:00:00"/>
    <d v="2025-04-23T00:00:00"/>
    <m/>
    <n v="0"/>
    <d v="2025-04-23T00:00:00"/>
    <d v="2025-04-24T00:00:00"/>
    <d v="2025-04-23T00:00:00"/>
    <n v="112501601"/>
    <s v="PHME"/>
    <d v="2025-04-24T00:00:00"/>
    <x v="0"/>
    <m/>
    <s v="DONE"/>
    <n v="1"/>
    <m/>
    <s v=""/>
    <m/>
    <n v="142503288"/>
    <d v="2025-04-28T00:00:00"/>
    <m/>
    <m/>
    <s v="Apr"/>
    <s v="PHME_30217-601"/>
    <m/>
    <m/>
    <m/>
  </r>
  <r>
    <s v="GEX 1"/>
    <s v="7870-25"/>
    <s v="15085-501"/>
    <s v="B"/>
    <s v="280X160"/>
    <x v="62"/>
    <d v="2025-04-22T00:00:00"/>
    <s v="LAND"/>
    <n v="2"/>
    <n v="8"/>
    <d v="2025-04-22T00:00:00"/>
    <d v="2025-04-22T00:00:00"/>
    <m/>
    <n v="0"/>
    <d v="2025-04-24T00:00:00"/>
    <d v="2025-04-25T00:00:00"/>
    <d v="2025-04-24T00:00:00"/>
    <n v="112501628"/>
    <s v="PHME"/>
    <d v="2025-04-24T00:00:00"/>
    <x v="0"/>
    <m/>
    <s v="DONE"/>
    <n v="0"/>
    <m/>
    <s v=""/>
    <m/>
    <n v="142503437"/>
    <d v="2025-05-01T00:00:00"/>
    <m/>
    <m/>
    <s v="Apr"/>
    <s v="PHME_15085-501"/>
    <m/>
    <m/>
    <m/>
  </r>
  <r>
    <s v="GEX 1"/>
    <s v="7871-25"/>
    <s v="27844-502"/>
    <s v="T"/>
    <s v="250x60"/>
    <x v="62"/>
    <d v="2025-04-22T00:00:00"/>
    <s v="LAND"/>
    <n v="0"/>
    <n v="0"/>
    <d v="2025-04-22T00:00:00"/>
    <d v="2025-04-22T00:00:00"/>
    <m/>
    <n v="0"/>
    <d v="2025-04-24T00:00:00"/>
    <d v="2025-04-25T00:00:00"/>
    <d v="2025-04-24T00:00:00"/>
    <n v="112501628"/>
    <s v="PDTMC"/>
    <d v="2025-04-24T00:00:00"/>
    <x v="0"/>
    <m/>
    <s v="DONE"/>
    <n v="0"/>
    <m/>
    <s v=""/>
    <m/>
    <n v="142503438"/>
    <d v="2025-05-01T00:00:00"/>
    <m/>
    <m/>
    <s v="Apr"/>
    <s v="PDTMC_27844-502"/>
    <m/>
    <m/>
    <m/>
  </r>
  <r>
    <s v="GEX 1"/>
    <s v="7864-25"/>
    <s v="27880-401"/>
    <s v="N"/>
    <s v="250x160"/>
    <x v="62"/>
    <d v="2025-04-22T00:00:00"/>
    <s v="AIR"/>
    <n v="0"/>
    <n v="0"/>
    <d v="2025-04-22T00:00:00"/>
    <d v="2025-04-25T00:00:00"/>
    <m/>
    <n v="3"/>
    <d v="2025-04-26T00:00:00"/>
    <d v="2025-04-28T00:00:00"/>
    <d v="2025-04-26T00:00:00"/>
    <n v="112501660"/>
    <s v="EKSTEK"/>
    <d v="2025-04-26T00:00:00"/>
    <x v="33"/>
    <s v="ask rvsn 22/04/2025 rvsn rcvd 24/4"/>
    <s v="DONE"/>
    <n v="3"/>
    <m/>
    <s v=""/>
    <s v="MILL"/>
    <n v="142503669"/>
    <d v="2025-05-08T00:00:00"/>
    <m/>
    <m/>
    <s v="Apr"/>
    <s v="EKSTEK_27880-401"/>
    <m/>
    <m/>
    <m/>
  </r>
  <r>
    <s v="GEX 1"/>
    <s v="7864-25"/>
    <s v="27882-501"/>
    <s v="N"/>
    <s v="280x160"/>
    <x v="62"/>
    <d v="2025-04-22T00:00:00"/>
    <s v="AIR"/>
    <n v="0"/>
    <n v="0"/>
    <d v="2025-04-22T00:00:00"/>
    <d v="2025-04-24T00:00:00"/>
    <m/>
    <n v="2"/>
    <d v="2025-04-26T00:00:00"/>
    <d v="2025-04-30T00:00:00"/>
    <d v="2025-04-26T00:00:00"/>
    <n v="112501660"/>
    <s v="EKSTEK"/>
    <d v="2025-04-26T00:00:00"/>
    <x v="33"/>
    <m/>
    <s v="DONE"/>
    <n v="2"/>
    <m/>
    <s v=""/>
    <s v="MILL"/>
    <n v="142503500"/>
    <d v="2025-10-22T00:00:00"/>
    <m/>
    <m/>
    <s v="Apr"/>
    <s v="EKSTEK_27882-501"/>
    <m/>
    <m/>
    <m/>
  </r>
  <r>
    <s v="GEX 1"/>
    <s v="7864-25"/>
    <s v="27888-401"/>
    <s v="N"/>
    <s v="250x160"/>
    <x v="62"/>
    <d v="2025-04-22T00:00:00"/>
    <s v="AIR"/>
    <n v="0"/>
    <n v="0"/>
    <d v="2025-04-22T00:00:00"/>
    <d v="2025-04-24T00:00:00"/>
    <m/>
    <n v="2"/>
    <d v="2025-04-26T00:00:00"/>
    <d v="2025-04-30T00:00:00"/>
    <d v="2025-04-26T00:00:00"/>
    <n v="112501660"/>
    <s v="EKSTEK"/>
    <d v="2025-04-26T00:00:00"/>
    <x v="42"/>
    <m/>
    <s v="DONE"/>
    <n v="2"/>
    <m/>
    <s v=""/>
    <s v="MILL"/>
    <n v="142503500"/>
    <d v="2025-10-22T00:00:00"/>
    <m/>
    <m/>
    <s v="Apr"/>
    <s v="EKSTEK_27888-401"/>
    <m/>
    <m/>
    <m/>
  </r>
  <r>
    <s v="GEX 1"/>
    <s v="7865-25"/>
    <s v="27889-401"/>
    <s v="N"/>
    <s v="280x160"/>
    <x v="62"/>
    <d v="2025-04-22T00:00:00"/>
    <s v="LAND"/>
    <n v="0"/>
    <n v="0"/>
    <d v="2025-04-24T00:00:00"/>
    <d v="2025-04-24T00:00:00"/>
    <m/>
    <n v="0"/>
    <d v="2025-04-26T00:00:00"/>
    <d v="2025-04-30T00:00:00"/>
    <d v="2025-04-26T00:00:00"/>
    <n v="112501660"/>
    <s v="PHME"/>
    <d v="2025-04-26T00:00:00"/>
    <x v="42"/>
    <m/>
    <s v="DONE"/>
    <n v="2"/>
    <m/>
    <s v=""/>
    <s v="MILL"/>
    <n v="142503543"/>
    <d v="2025-05-07T00:00:00"/>
    <m/>
    <m/>
    <s v="Apr"/>
    <s v="PHME_27889-401"/>
    <m/>
    <m/>
    <m/>
  </r>
  <r>
    <s v="GEX 1"/>
    <s v="7865-25"/>
    <s v="27890-401"/>
    <s v="N"/>
    <s v="250x160"/>
    <x v="62"/>
    <d v="2025-04-22T00:00:00"/>
    <s v="LAND"/>
    <n v="0"/>
    <n v="0"/>
    <d v="2025-04-23T00:00:00"/>
    <d v="2025-04-24T00:00:00"/>
    <m/>
    <n v="1"/>
    <d v="2025-04-26T00:00:00"/>
    <d v="2025-04-30T00:00:00"/>
    <d v="2025-04-26T00:00:00"/>
    <n v="112501660"/>
    <s v="PHME"/>
    <d v="2025-04-26T00:00:00"/>
    <x v="42"/>
    <m/>
    <s v="DONE"/>
    <n v="2"/>
    <m/>
    <s v=""/>
    <s v="MILL"/>
    <n v="142503544"/>
    <d v="2025-05-07T00:00:00"/>
    <m/>
    <m/>
    <s v="Apr"/>
    <s v="PHME_27890-401"/>
    <m/>
    <m/>
    <m/>
  </r>
  <r>
    <s v="GEX 1"/>
    <s v="7865-25"/>
    <s v="27891-501"/>
    <s v="N"/>
    <s v="320x160"/>
    <x v="62"/>
    <d v="2025-04-22T00:00:00"/>
    <s v="LAND"/>
    <n v="0"/>
    <n v="0"/>
    <d v="2025-04-23T00:00:00"/>
    <d v="2025-04-24T00:00:00"/>
    <m/>
    <n v="1"/>
    <d v="2025-04-26T00:00:00"/>
    <d v="2025-04-30T00:00:00"/>
    <d v="2025-04-26T00:00:00"/>
    <n v="112501660"/>
    <s v="PHME"/>
    <d v="2025-04-26T00:00:00"/>
    <x v="42"/>
    <m/>
    <s v="DONE"/>
    <n v="2"/>
    <m/>
    <s v=""/>
    <s v="MILL"/>
    <n v="142503544"/>
    <d v="2025-05-07T00:00:00"/>
    <m/>
    <m/>
    <s v="Apr"/>
    <s v="PHME_27891-501"/>
    <m/>
    <m/>
    <m/>
  </r>
  <r>
    <s v="GEX 1"/>
    <s v="7865-25"/>
    <s v="27892-401"/>
    <s v="N"/>
    <s v="250x160"/>
    <x v="62"/>
    <d v="2025-04-22T00:00:00"/>
    <s v="LAND"/>
    <n v="0"/>
    <n v="0"/>
    <d v="2025-04-23T00:00:00"/>
    <d v="2025-04-24T00:00:00"/>
    <m/>
    <n v="1"/>
    <d v="2025-04-26T00:00:00"/>
    <d v="2025-04-30T00:00:00"/>
    <d v="2025-04-26T00:00:00"/>
    <n v="112501660"/>
    <s v="PHME"/>
    <d v="2025-04-26T00:00:00"/>
    <x v="42"/>
    <m/>
    <s v="DONE"/>
    <n v="2"/>
    <m/>
    <s v=""/>
    <s v="MILL"/>
    <n v="142503544"/>
    <d v="2025-05-07T00:00:00"/>
    <m/>
    <m/>
    <s v="Apr"/>
    <s v="PHME_27892-401"/>
    <m/>
    <m/>
    <m/>
  </r>
  <r>
    <s v="GEX 1"/>
    <s v="7864-25"/>
    <s v="27883-401"/>
    <s v="N"/>
    <s v="250x160"/>
    <x v="62"/>
    <d v="2025-04-22T00:00:00"/>
    <s v="AIR"/>
    <n v="0"/>
    <n v="0"/>
    <d v="2025-04-22T00:00:00"/>
    <d v="2025-04-26T00:00:00"/>
    <m/>
    <n v="4"/>
    <d v="2025-04-29T00:00:00"/>
    <d v="2025-05-01T00:00:00"/>
    <d v="2025-04-29T00:00:00"/>
    <n v="112501699"/>
    <s v="EKSTEK"/>
    <d v="2025-04-29T00:00:00"/>
    <x v="33"/>
    <s v="ask rvsn 24/04/2025 rvsn rcvd 24/04/2025."/>
    <s v="DONE"/>
    <n v="4"/>
    <m/>
    <s v=""/>
    <s v="MILL"/>
    <n v="142503500"/>
    <d v="2025-10-22T00:00:00"/>
    <m/>
    <m/>
    <s v="Apr"/>
    <s v="EKSTEK_27883-401"/>
    <m/>
    <m/>
    <m/>
  </r>
  <r>
    <s v="GEX 1"/>
    <s v="7864-25"/>
    <s v="30338-401"/>
    <s v="N"/>
    <s v="250x160"/>
    <x v="62"/>
    <d v="2025-04-22T00:00:00"/>
    <s v="AIR"/>
    <n v="1"/>
    <n v="6"/>
    <d v="2025-04-22T00:00:00"/>
    <d v="2025-04-26T00:00:00"/>
    <m/>
    <n v="4"/>
    <d v="2025-04-29T00:00:00"/>
    <d v="2025-05-01T00:00:00"/>
    <d v="2025-04-29T00:00:00"/>
    <n v="112501699"/>
    <s v="EKSTEK"/>
    <d v="2025-04-29T00:00:00"/>
    <x v="33"/>
    <m/>
    <s v="DONE"/>
    <n v="4"/>
    <m/>
    <s v=""/>
    <s v="MILL"/>
    <n v="142503500"/>
    <d v="2025-10-22T00:00:00"/>
    <m/>
    <m/>
    <s v="Apr"/>
    <s v="EKSTEK_30338-401"/>
    <m/>
    <m/>
    <m/>
  </r>
  <r>
    <s v="GEX 1"/>
    <s v="7865-25"/>
    <s v="30339-501"/>
    <s v="N"/>
    <s v="280x160"/>
    <x v="62"/>
    <d v="2025-04-22T00:00:00"/>
    <s v="LAND"/>
    <n v="1"/>
    <n v="4"/>
    <d v="2025-04-23T00:00:00"/>
    <d v="2025-04-26T00:00:00"/>
    <m/>
    <n v="3"/>
    <d v="2025-04-29T00:00:00"/>
    <d v="2025-05-01T00:00:00"/>
    <d v="2025-04-29T00:00:00"/>
    <n v="112501699"/>
    <s v="PHME"/>
    <d v="2025-04-29T00:00:00"/>
    <x v="33"/>
    <m/>
    <s v="DONE"/>
    <n v="4"/>
    <m/>
    <s v=""/>
    <s v="MILL"/>
    <n v="142503544"/>
    <d v="2025-05-07T00:00:00"/>
    <m/>
    <m/>
    <s v="Apr"/>
    <s v="PHME_30339-501"/>
    <m/>
    <m/>
    <m/>
  </r>
  <r>
    <s v="GEX 1"/>
    <s v="7865-25"/>
    <s v="30340-501"/>
    <s v="N"/>
    <s v="280x160"/>
    <x v="62"/>
    <d v="2025-04-22T00:00:00"/>
    <s v="LAND"/>
    <n v="1"/>
    <n v="4"/>
    <d v="2025-04-23T00:00:00"/>
    <d v="2025-04-26T00:00:00"/>
    <m/>
    <n v="3"/>
    <d v="2025-04-29T00:00:00"/>
    <d v="2025-05-01T00:00:00"/>
    <d v="2025-04-29T00:00:00"/>
    <n v="112501699"/>
    <s v="PHME"/>
    <d v="2025-04-29T00:00:00"/>
    <x v="33"/>
    <m/>
    <s v="DONE"/>
    <n v="4"/>
    <m/>
    <s v=""/>
    <s v="MILL"/>
    <n v="142503544"/>
    <d v="2025-05-07T00:00:00"/>
    <m/>
    <m/>
    <s v="Apr"/>
    <s v="PHME_30340-501"/>
    <m/>
    <m/>
    <m/>
  </r>
  <r>
    <s v="GEX 1"/>
    <s v="7866-25"/>
    <s v="27884-501"/>
    <s v="N"/>
    <s v="250x160"/>
    <x v="62"/>
    <d v="2025-04-22T00:00:00"/>
    <s v="LAND"/>
    <n v="0"/>
    <n v="0"/>
    <d v="2025-04-24T00:00:00"/>
    <d v="2025-04-26T00:00:00"/>
    <m/>
    <n v="2"/>
    <d v="2025-04-29T00:00:00"/>
    <d v="2025-05-01T00:00:00"/>
    <d v="2025-04-29T00:00:00"/>
    <n v="112501699"/>
    <s v="PDTMC"/>
    <d v="2025-04-29T00:00:00"/>
    <x v="33"/>
    <m/>
    <s v="DONE"/>
    <n v="4"/>
    <m/>
    <s v=""/>
    <s v="MILL"/>
    <n v="142503645"/>
    <d v="2025-05-07T00:00:00"/>
    <m/>
    <m/>
    <s v="Apr"/>
    <s v="PDTMC_27884-501"/>
    <m/>
    <m/>
    <m/>
  </r>
  <r>
    <s v="GEX 1"/>
    <s v="7866-25"/>
    <s v="27886-501"/>
    <s v="N"/>
    <s v="250x160"/>
    <x v="62"/>
    <d v="2025-04-22T00:00:00"/>
    <s v="LAND"/>
    <n v="0"/>
    <n v="0"/>
    <d v="2025-04-24T00:00:00"/>
    <d v="2025-04-26T00:00:00"/>
    <m/>
    <n v="2"/>
    <d v="2025-04-29T00:00:00"/>
    <d v="2025-05-01T00:00:00"/>
    <d v="2025-04-29T00:00:00"/>
    <n v="112501699"/>
    <s v="PDTMC"/>
    <d v="2025-04-29T00:00:00"/>
    <x v="42"/>
    <m/>
    <s v="DONE"/>
    <n v="4"/>
    <m/>
    <s v=""/>
    <s v="MILL"/>
    <n v="142503645"/>
    <d v="2025-05-07T00:00:00"/>
    <m/>
    <m/>
    <s v="Apr"/>
    <s v="PDTMC_27886-501"/>
    <m/>
    <m/>
    <m/>
  </r>
  <r>
    <s v="GEX 1"/>
    <s v="7866-25"/>
    <s v="30337-401"/>
    <s v="N"/>
    <s v="250x160"/>
    <x v="62"/>
    <d v="2025-04-22T00:00:00"/>
    <s v="LAND"/>
    <n v="1"/>
    <n v="2"/>
    <d v="2025-04-25T00:00:00"/>
    <d v="2025-04-26T00:00:00"/>
    <m/>
    <n v="1"/>
    <d v="2025-04-29T00:00:00"/>
    <d v="2025-05-01T00:00:00"/>
    <d v="2025-04-29T00:00:00"/>
    <n v="112501699"/>
    <s v="PDTMC"/>
    <d v="2025-04-29T00:00:00"/>
    <x v="33"/>
    <s v="dsgn rcvd 25/04/ ask rvsion 25/4 rvs rcved 25/4."/>
    <s v="DONE"/>
    <n v="4"/>
    <m/>
    <s v=""/>
    <s v="MILL"/>
    <n v="142503646"/>
    <d v="2025-05-07T00:00:00"/>
    <m/>
    <m/>
    <s v="Apr"/>
    <s v="PDTMC_30337-401"/>
    <m/>
    <m/>
    <m/>
  </r>
  <r>
    <s v="GEX 1"/>
    <s v="7866-25"/>
    <s v="27885-501"/>
    <s v="N"/>
    <s v="250x160"/>
    <x v="62"/>
    <d v="2025-04-22T00:00:00"/>
    <s v="LAND"/>
    <n v="0"/>
    <n v="0"/>
    <d v="2025-04-28T00:00:00"/>
    <d v="2025-04-29T00:00:00"/>
    <m/>
    <n v="1"/>
    <d v="2025-04-30T00:00:00"/>
    <d v="2025-05-01T00:00:00"/>
    <d v="2025-04-30T00:00:00"/>
    <n v="112501728"/>
    <s v="PDTMC"/>
    <d v="2025-04-30T00:00:00"/>
    <x v="42"/>
    <m/>
    <s v="DONE"/>
    <n v="7"/>
    <m/>
    <s v=""/>
    <s v="MILL"/>
    <n v="142503645"/>
    <d v="2025-05-07T00:00:00"/>
    <m/>
    <m/>
    <s v="Apr"/>
    <s v="PDTMC_27885-501"/>
    <m/>
    <m/>
    <m/>
  </r>
  <r>
    <s v="GEX 1"/>
    <s v="7866-25"/>
    <s v="27887-201"/>
    <s v="N"/>
    <s v="355x200"/>
    <x v="62"/>
    <d v="2025-04-22T00:00:00"/>
    <s v="LAND"/>
    <n v="0"/>
    <n v="0"/>
    <d v="2025-04-25T00:00:00"/>
    <d v="2025-04-28T00:00:00"/>
    <m/>
    <n v="3"/>
    <d v="2025-04-30T00:00:00"/>
    <d v="2025-05-01T00:00:00"/>
    <d v="2025-04-30T00:00:00"/>
    <n v="112501728"/>
    <s v="PDTMC"/>
    <d v="2025-04-30T00:00:00"/>
    <x v="42"/>
    <m/>
    <s v="DONE"/>
    <n v="6"/>
    <m/>
    <s v=""/>
    <s v="MILL"/>
    <n v="142503645"/>
    <d v="2025-05-07T00:00:00"/>
    <m/>
    <m/>
    <s v="Apr"/>
    <s v="PDTMC_27887-201"/>
    <m/>
    <m/>
    <m/>
  </r>
  <r>
    <s v="GEX 1"/>
    <s v="7866-25"/>
    <s v="30335-401"/>
    <s v="N"/>
    <s v="250x160"/>
    <x v="62"/>
    <d v="2025-04-22T00:00:00"/>
    <s v="LAND"/>
    <n v="1"/>
    <n v="2"/>
    <d v="2025-04-25T00:00:00"/>
    <d v="2025-04-28T00:00:00"/>
    <m/>
    <n v="3"/>
    <d v="2025-04-30T00:00:00"/>
    <d v="2025-05-01T00:00:00"/>
    <d v="2025-04-30T00:00:00"/>
    <n v="112501728"/>
    <s v="PDTMC"/>
    <d v="2025-04-30T00:00:00"/>
    <x v="33"/>
    <s v="ask for rvsn 26/04/2025. reminder sent to supplier 28/04/25"/>
    <s v="DONE"/>
    <n v="6"/>
    <m/>
    <s v=""/>
    <s v="MILL"/>
    <n v="142503645"/>
    <d v="2025-05-07T00:00:00"/>
    <m/>
    <m/>
    <s v="Apr"/>
    <s v="PDTMC_30335-401"/>
    <m/>
    <m/>
    <m/>
  </r>
  <r>
    <s v="GEX 2"/>
    <s v="7867-25"/>
    <s v="027881-2501"/>
    <s v="N"/>
    <s v="250x160"/>
    <x v="62"/>
    <d v="2025-04-22T00:00:00"/>
    <s v="AIR"/>
    <n v="0"/>
    <n v="0"/>
    <d v="2025-04-22T00:00:00"/>
    <d v="2025-04-26T00:00:00"/>
    <m/>
    <n v="4"/>
    <d v="2025-04-30T00:00:00"/>
    <d v="2025-05-29T00:00:00"/>
    <d v="2025-04-30T00:00:00"/>
    <n v="212500461"/>
    <s v="EKSTEK"/>
    <d v="2025-05-29T00:00:00"/>
    <x v="33"/>
    <s v="ask runout rvsn 22/04/25"/>
    <s v="DONE"/>
    <n v="4"/>
    <m/>
    <s v=""/>
    <m/>
    <n v="242500758"/>
    <d v="2025-05-06T00:00:00"/>
    <m/>
    <m/>
    <s v="Apr"/>
    <s v="EKSTEK_027881-2501"/>
    <m/>
    <m/>
    <m/>
  </r>
  <r>
    <s v="GEX 2"/>
    <s v="7868-25"/>
    <s v="030330-3501"/>
    <s v="N"/>
    <s v="355X200"/>
    <x v="62"/>
    <d v="2025-04-22T00:00:00"/>
    <s v="LAND"/>
    <n v="2"/>
    <n v="2"/>
    <d v="2025-04-24T00:00:00"/>
    <d v="2025-04-26T00:00:00"/>
    <m/>
    <n v="2"/>
    <d v="2025-04-30T00:00:00"/>
    <d v="2025-05-13T00:00:00"/>
    <d v="2025-04-30T00:00:00"/>
    <n v="212500461"/>
    <s v="PHME"/>
    <d v="2025-05-13T00:00:00"/>
    <x v="33"/>
    <m/>
    <s v="DONE"/>
    <n v="4"/>
    <m/>
    <s v=""/>
    <m/>
    <n v="242500757"/>
    <d v="2025-05-08T00:00:00"/>
    <m/>
    <m/>
    <s v="Apr"/>
    <s v="PHME_030330-3501"/>
    <m/>
    <m/>
    <m/>
  </r>
  <r>
    <s v="GEX 2"/>
    <s v="7868-25"/>
    <s v="030331-3501"/>
    <s v="N"/>
    <s v="450X250"/>
    <x v="62"/>
    <d v="2025-04-22T00:00:00"/>
    <s v="LAND"/>
    <n v="2"/>
    <n v="2"/>
    <d v="2025-04-24T00:00:00"/>
    <d v="2025-04-26T00:00:00"/>
    <m/>
    <n v="2"/>
    <d v="2025-04-30T00:00:00"/>
    <d v="2025-05-13T00:00:00"/>
    <d v="2025-04-30T00:00:00"/>
    <n v="212500461"/>
    <s v="PHME"/>
    <d v="2025-05-13T00:00:00"/>
    <x v="33"/>
    <m/>
    <s v="DONE"/>
    <n v="4"/>
    <m/>
    <s v=""/>
    <m/>
    <n v="242500757"/>
    <d v="2025-05-08T00:00:00"/>
    <m/>
    <m/>
    <s v="Apr"/>
    <s v="PHME_030331-3501"/>
    <m/>
    <m/>
    <m/>
  </r>
  <r>
    <s v="GEX 2"/>
    <s v="7868-25"/>
    <s v="35IC1-030331"/>
    <s v="T"/>
    <s v="460X150"/>
    <x v="62"/>
    <d v="2025-04-22T00:00:00"/>
    <s v="LAND"/>
    <n v="0"/>
    <n v="0"/>
    <d v="2025-04-24T00:00:00"/>
    <d v="2025-04-26T00:00:00"/>
    <m/>
    <n v="2"/>
    <d v="2025-04-30T00:00:00"/>
    <d v="2025-05-05T00:00:00"/>
    <d v="2025-04-30T00:00:00"/>
    <n v="212500461"/>
    <s v="PHME"/>
    <d v="2025-05-05T00:00:00"/>
    <x v="0"/>
    <m/>
    <s v="DONE"/>
    <n v="4"/>
    <m/>
    <s v=""/>
    <m/>
    <n v="242500757"/>
    <d v="2025-05-08T00:00:00"/>
    <m/>
    <m/>
    <s v="Apr"/>
    <s v="PHME_35IC1-030331"/>
    <m/>
    <m/>
    <m/>
  </r>
  <r>
    <s v="GEX 2"/>
    <s v="7868-25"/>
    <s v="030332-3501"/>
    <s v="N"/>
    <s v="320X200"/>
    <x v="62"/>
    <d v="2025-04-22T00:00:00"/>
    <s v="LAND"/>
    <n v="1"/>
    <n v="1"/>
    <d v="2025-04-23T00:00:00"/>
    <d v="2025-04-26T00:00:00"/>
    <m/>
    <n v="3"/>
    <d v="2025-04-30T00:00:00"/>
    <d v="2025-05-13T00:00:00"/>
    <d v="2025-04-30T00:00:00"/>
    <n v="212500461"/>
    <s v="PHME"/>
    <d v="2025-05-13T00:00:00"/>
    <x v="33"/>
    <m/>
    <s v="DONE"/>
    <n v="4"/>
    <m/>
    <s v=""/>
    <m/>
    <n v="242500757"/>
    <d v="2025-05-08T00:00:00"/>
    <m/>
    <m/>
    <s v="Apr"/>
    <s v="PHME_030332-3501"/>
    <m/>
    <m/>
    <m/>
  </r>
  <r>
    <s v="GEX 2"/>
    <s v="7868-25"/>
    <s v="35IC1-030332"/>
    <s v="T"/>
    <s v="300X100"/>
    <x v="62"/>
    <d v="2025-04-22T00:00:00"/>
    <s v="LAND"/>
    <n v="0"/>
    <n v="0"/>
    <d v="2025-04-23T00:00:00"/>
    <d v="2025-04-26T00:00:00"/>
    <m/>
    <n v="3"/>
    <d v="2025-04-30T00:00:00"/>
    <d v="2025-05-05T00:00:00"/>
    <d v="2025-04-30T00:00:00"/>
    <n v="212500461"/>
    <s v="PHME"/>
    <d v="2025-05-05T00:00:00"/>
    <x v="0"/>
    <m/>
    <s v="DONE"/>
    <n v="4"/>
    <m/>
    <s v=""/>
    <m/>
    <n v="242500757"/>
    <d v="2025-05-08T00:00:00"/>
    <m/>
    <m/>
    <s v="Apr"/>
    <s v="PHME_35IC1-030332"/>
    <m/>
    <m/>
    <m/>
  </r>
  <r>
    <s v="GEX 2"/>
    <s v="7868-25"/>
    <s v="030333-3501"/>
    <s v="N"/>
    <s v="450X250"/>
    <x v="62"/>
    <d v="2025-04-22T00:00:00"/>
    <s v="LAND"/>
    <n v="2"/>
    <n v="2"/>
    <d v="2025-04-24T00:00:00"/>
    <d v="2025-04-26T00:00:00"/>
    <m/>
    <n v="2"/>
    <d v="2025-04-30T00:00:00"/>
    <d v="2025-05-13T00:00:00"/>
    <d v="2025-04-30T00:00:00"/>
    <n v="212500461"/>
    <s v="PHME"/>
    <d v="2025-05-13T00:00:00"/>
    <x v="33"/>
    <m/>
    <s v="DONE"/>
    <n v="4"/>
    <m/>
    <s v=""/>
    <m/>
    <n v="242500757"/>
    <d v="2025-05-08T00:00:00"/>
    <m/>
    <m/>
    <s v="Apr"/>
    <s v="PHME_030333-3501"/>
    <m/>
    <m/>
    <m/>
  </r>
  <r>
    <s v="GEX 2"/>
    <s v="7869-25"/>
    <s v="030334-2501"/>
    <s v="N"/>
    <s v="280X160"/>
    <x v="62"/>
    <d v="2025-04-22T00:00:00"/>
    <s v="LAND"/>
    <n v="1"/>
    <n v="4"/>
    <d v="2025-04-24T00:00:00"/>
    <d v="2025-04-26T00:00:00"/>
    <m/>
    <n v="2"/>
    <d v="2025-04-30T00:00:00"/>
    <d v="2025-05-13T00:00:00"/>
    <d v="2025-04-30T00:00:00"/>
    <n v="212500461"/>
    <s v="PDTMC"/>
    <d v="2025-05-13T00:00:00"/>
    <x v="33"/>
    <s v="ask rvsin on runout 24/4"/>
    <s v="DONE"/>
    <n v="4"/>
    <m/>
    <s v=""/>
    <m/>
    <n v="242500775"/>
    <d v="2025-05-08T00:00:00"/>
    <m/>
    <m/>
    <s v="Apr"/>
    <s v="PDTMC_030334-2501"/>
    <m/>
    <m/>
    <m/>
  </r>
  <r>
    <s v="GEX 2"/>
    <s v="7869-25"/>
    <s v="030336-2501"/>
    <s v="N"/>
    <s v="280X160"/>
    <x v="62"/>
    <d v="2025-04-22T00:00:00"/>
    <s v="LAND"/>
    <n v="1"/>
    <n v="4"/>
    <d v="2025-04-24T00:00:00"/>
    <d v="2025-04-26T00:00:00"/>
    <m/>
    <n v="2"/>
    <d v="2025-04-30T00:00:00"/>
    <d v="2025-05-10T00:00:00"/>
    <d v="2025-04-30T00:00:00"/>
    <n v="212500461"/>
    <s v="PDTMC"/>
    <d v="2025-05-10T00:00:00"/>
    <x v="33"/>
    <s v="ask rvsin on runout 24/4"/>
    <s v="DONE"/>
    <n v="4"/>
    <m/>
    <s v=""/>
    <m/>
    <n v="242500775"/>
    <d v="2025-05-08T00:00:00"/>
    <m/>
    <m/>
    <s v="Apr"/>
    <s v="PDTMC_030336-2501"/>
    <m/>
    <m/>
    <m/>
  </r>
  <r>
    <s v="GEX 1"/>
    <s v="7872-25"/>
    <s v="INS-30217"/>
    <s v="B"/>
    <s v="460X150"/>
    <x v="63"/>
    <d v="2025-04-22T00:00:00"/>
    <s v="LAND"/>
    <n v="0"/>
    <n v="0"/>
    <d v="2025-04-23T00:00:00"/>
    <d v="2025-04-23T00:00:00"/>
    <m/>
    <n v="0"/>
    <d v="2025-04-23T00:00:00"/>
    <d v="2025-04-24T00:00:00"/>
    <d v="2025-04-23T00:00:00"/>
    <n v="112501601"/>
    <s v="PHME"/>
    <d v="2025-04-24T00:00:00"/>
    <x v="0"/>
    <m/>
    <s v="DONE"/>
    <n v="0"/>
    <m/>
    <s v=""/>
    <m/>
    <n v="142503288"/>
    <d v="2025-04-28T00:00:00"/>
    <m/>
    <m/>
    <s v="Apr"/>
    <s v="PHME_INS-30217"/>
    <m/>
    <m/>
    <m/>
  </r>
  <r>
    <s v="GEX 1"/>
    <s v="7874-25"/>
    <s v="30341-601"/>
    <s v="N"/>
    <s v="700x500"/>
    <x v="63"/>
    <d v="2025-04-23T00:00:00"/>
    <s v="AIR"/>
    <n v="5"/>
    <n v="5"/>
    <d v="2025-05-08T00:00:00"/>
    <d v="2025-05-09T00:00:00"/>
    <m/>
    <n v="1"/>
    <d v="2025-05-10T00:00:00"/>
    <d v="2025-05-13T00:00:00"/>
    <d v="2025-05-10T00:00:00"/>
    <n v="112501917"/>
    <s v="COMPES"/>
    <d v="2025-05-13T00:00:00"/>
    <x v="43"/>
    <s v="informend Vishwith over the phone several time reminder sent to  Vishwith 03/05/2025. fist desgn rcvd 08/05/2025. ask 3d. Simulation result and design came 09/05/2025"/>
    <s v="DONE"/>
    <n v="16"/>
    <m/>
    <s v=""/>
    <s v="MILL"/>
    <n v="142503875"/>
    <d v="2025-05-15T00:00:00"/>
    <m/>
    <m/>
    <s v="Apr"/>
    <s v="COMPES_30341-601"/>
    <m/>
    <m/>
    <m/>
  </r>
  <r>
    <s v="GEX 2"/>
    <s v="7873-25"/>
    <s v="026118-2501 backer"/>
    <s v="T"/>
    <s v="250x110"/>
    <x v="63"/>
    <d v="2025-04-23T00:00:00"/>
    <s v="LAND"/>
    <n v="0"/>
    <n v="0"/>
    <d v="2025-04-23T00:00:00"/>
    <d v="2025-04-23T00:00:00"/>
    <m/>
    <n v="0"/>
    <d v="2025-04-26T00:00:00"/>
    <d v="2025-05-10T00:00:00"/>
    <d v="2025-04-26T00:00:00"/>
    <n v="212500445"/>
    <s v="PHME"/>
    <d v="2025-05-10T00:00:00"/>
    <x v="0"/>
    <m/>
    <s v="DONE"/>
    <n v="0"/>
    <m/>
    <s v=""/>
    <m/>
    <n v="242500689"/>
    <d v="2025-04-30T00:00:00"/>
    <m/>
    <m/>
    <s v="Apr"/>
    <s v="PHME_026118-2501 backer"/>
    <m/>
    <m/>
    <m/>
  </r>
  <r>
    <s v="GEX 1"/>
    <s v="7875-25"/>
    <s v="27893-401"/>
    <s v="N"/>
    <s v="250X160"/>
    <x v="64"/>
    <d v="2025-04-25T00:00:00"/>
    <s v="LAND"/>
    <n v="0"/>
    <n v="0"/>
    <d v="2025-04-25T00:00:00"/>
    <d v="2025-04-26T00:00:00"/>
    <m/>
    <n v="1"/>
    <d v="2025-04-29T00:00:00"/>
    <d v="2025-05-01T00:00:00"/>
    <d v="2025-04-29T00:00:00"/>
    <n v="112501699"/>
    <s v="PHME"/>
    <d v="2025-04-29T00:00:00"/>
    <x v="44"/>
    <m/>
    <s v="DONE"/>
    <n v="2"/>
    <m/>
    <s v=""/>
    <s v="Mill, powder, ANODIZING"/>
    <n v="142503545"/>
    <d v="2025-05-08T13:51:14"/>
    <m/>
    <m/>
    <s v="Apr"/>
    <s v="PHME_27893-401"/>
    <m/>
    <m/>
    <m/>
  </r>
  <r>
    <s v="GEX 1"/>
    <s v="7875-25"/>
    <s v="INS-27893"/>
    <s v="T"/>
    <s v="300X100"/>
    <x v="64"/>
    <d v="2025-04-25T00:00:00"/>
    <s v="LAND"/>
    <n v="0"/>
    <n v="0"/>
    <d v="2025-04-25T00:00:00"/>
    <d v="2025-04-26T00:00:00"/>
    <m/>
    <n v="1"/>
    <d v="2025-04-29T00:00:00"/>
    <d v="2025-05-01T00:00:00"/>
    <d v="2025-04-29T00:00:00"/>
    <n v="112501699"/>
    <s v="PHME"/>
    <d v="2025-04-29T00:00:00"/>
    <x v="0"/>
    <m/>
    <s v="DONE"/>
    <n v="2"/>
    <m/>
    <s v=""/>
    <m/>
    <n v="142503545"/>
    <d v="2025-05-08T13:51:14"/>
    <m/>
    <m/>
    <s v="Apr"/>
    <s v="PHME_INS-27893"/>
    <m/>
    <m/>
    <m/>
  </r>
  <r>
    <s v="GEX 1"/>
    <s v="7876-25"/>
    <s v="27894-501"/>
    <s v="N"/>
    <s v="250X160"/>
    <x v="64"/>
    <d v="2025-04-25T00:00:00"/>
    <s v="LAND"/>
    <n v="0"/>
    <n v="0"/>
    <d v="2025-04-26T00:00:00"/>
    <d v="2025-04-28T00:00:00"/>
    <m/>
    <n v="2"/>
    <d v="2025-04-30T00:00:00"/>
    <d v="2025-05-01T00:00:00"/>
    <d v="2025-04-30T00:00:00"/>
    <n v="112501728"/>
    <s v="PDTMC"/>
    <d v="2025-04-30T00:00:00"/>
    <x v="44"/>
    <s v="dsgn rcved 26/04/2025 ask rvsion 26/04/2025."/>
    <s v="DONE"/>
    <n v="4"/>
    <m/>
    <s v=""/>
    <s v="Mill, powder, ANODIZING"/>
    <n v="142503648"/>
    <d v="2025-05-08T11:15:14"/>
    <m/>
    <m/>
    <s v="Apr"/>
    <s v="PDTMC_27894-501"/>
    <m/>
    <m/>
    <m/>
  </r>
  <r>
    <s v="GEX 2"/>
    <s v="7882-25"/>
    <s v="029969-3502"/>
    <s v="B"/>
    <s v="450X250"/>
    <x v="64"/>
    <d v="2025-04-25T00:00:00"/>
    <s v="LAND"/>
    <n v="1"/>
    <n v="1"/>
    <d v="2025-04-25T00:00:00"/>
    <d v="2025-04-29T00:00:00"/>
    <m/>
    <n v="4"/>
    <d v="2025-04-30T00:00:00"/>
    <d v="2025-05-05T00:00:00"/>
    <d v="2025-04-30T00:00:00"/>
    <n v="212500464"/>
    <s v="PHME"/>
    <d v="2025-05-05T00:00:00"/>
    <x v="0"/>
    <m/>
    <s v="DONE"/>
    <n v="5"/>
    <m/>
    <s v=""/>
    <m/>
    <n v="242500761"/>
    <d v="2025-05-06T00:00:00"/>
    <m/>
    <m/>
    <s v="Apr"/>
    <s v="PHME_029969-3502"/>
    <m/>
    <m/>
    <m/>
  </r>
  <r>
    <s v="GEX 2"/>
    <s v="7884-25"/>
    <s v="051138-3502"/>
    <s v="B"/>
    <s v="350X210"/>
    <x v="64"/>
    <d v="2025-04-25T00:00:00"/>
    <s v="LAND"/>
    <n v="2"/>
    <n v="2"/>
    <d v="2025-04-28T00:00:00"/>
    <d v="2025-04-29T00:00:00"/>
    <m/>
    <n v="1"/>
    <d v="2025-05-01T00:00:00"/>
    <d v="2025-05-05T00:00:00"/>
    <d v="2025-05-01T00:00:00"/>
    <n v="212500469"/>
    <s v="PDTMC"/>
    <d v="2025-05-05T00:00:00"/>
    <x v="0"/>
    <m/>
    <s v="DONE"/>
    <n v="5"/>
    <m/>
    <s v=""/>
    <m/>
    <n v="242500806"/>
    <d v="2025-05-12T00:00:00"/>
    <m/>
    <m/>
    <s v="Apr"/>
    <s v="PDTMC_051138-3502"/>
    <m/>
    <m/>
    <m/>
  </r>
  <r>
    <s v="GEX 2"/>
    <s v="7884-25"/>
    <s v="051139-2502"/>
    <s v="B"/>
    <s v="280X165"/>
    <x v="64"/>
    <d v="2025-04-25T00:00:00"/>
    <s v="LAND"/>
    <n v="1"/>
    <n v="1"/>
    <d v="2025-04-28T00:00:00"/>
    <d v="2025-04-29T00:00:00"/>
    <m/>
    <n v="1"/>
    <d v="2025-05-01T00:00:00"/>
    <d v="2025-05-05T00:00:00"/>
    <d v="2025-05-01T00:00:00"/>
    <n v="212500469"/>
    <s v="PDTMC"/>
    <d v="2025-05-05T00:00:00"/>
    <x v="0"/>
    <m/>
    <s v="DONE"/>
    <n v="5"/>
    <m/>
    <s v=""/>
    <m/>
    <n v="242500806"/>
    <d v="2025-05-12T00:00:00"/>
    <m/>
    <m/>
    <s v="Apr"/>
    <s v="PDTMC_051139-2502"/>
    <m/>
    <m/>
    <m/>
  </r>
  <r>
    <s v="GEX 2"/>
    <s v="7884-25"/>
    <s v="051140-2502"/>
    <s v="B"/>
    <s v="280X165"/>
    <x v="64"/>
    <d v="2025-04-25T00:00:00"/>
    <s v="LAND"/>
    <n v="1"/>
    <n v="1"/>
    <d v="2025-04-28T00:00:00"/>
    <d v="2025-04-29T00:00:00"/>
    <m/>
    <n v="1"/>
    <d v="2025-05-01T00:00:00"/>
    <d v="2025-05-05T00:00:00"/>
    <d v="2025-05-01T00:00:00"/>
    <n v="212500469"/>
    <s v="PDTMC"/>
    <d v="2025-05-05T00:00:00"/>
    <x v="0"/>
    <m/>
    <s v="DONE"/>
    <n v="5"/>
    <m/>
    <s v=""/>
    <m/>
    <n v="242500806"/>
    <d v="2025-05-12T00:00:00"/>
    <m/>
    <m/>
    <s v="Apr"/>
    <s v="PDTMC_051140-2502"/>
    <m/>
    <m/>
    <m/>
  </r>
  <r>
    <s v="GEX 2"/>
    <s v="7883-25"/>
    <s v="029986-3502"/>
    <s v="B"/>
    <s v="320X200"/>
    <x v="64"/>
    <d v="2025-04-25T00:00:00"/>
    <s v="AIR"/>
    <n v="1"/>
    <n v="1"/>
    <d v="2025-04-30T00:00:00"/>
    <d v="2025-05-02T00:00:00"/>
    <m/>
    <n v="2"/>
    <d v="2025-05-05T00:00:00"/>
    <d v="2025-05-10T00:00:00"/>
    <d v="2025-05-05T00:00:00"/>
    <n v="212500489"/>
    <s v="COMPES"/>
    <d v="2002-05-10T00:00:00"/>
    <x v="0"/>
    <m/>
    <s v="DONE"/>
    <n v="8"/>
    <m/>
    <s v=""/>
    <m/>
    <n v="242500824"/>
    <d v="2025-05-13T00:00:00"/>
    <m/>
    <m/>
    <s v="Apr"/>
    <s v="COMPES_029986-3502"/>
    <m/>
    <m/>
    <m/>
  </r>
  <r>
    <s v="GEX 2"/>
    <s v="7881-25"/>
    <s v="024216-3503"/>
    <s v="B"/>
    <s v="450X250"/>
    <x v="64"/>
    <d v="2025-04-25T00:00:00"/>
    <s v="AIR"/>
    <n v="0"/>
    <n v="0"/>
    <d v="2025-04-29T00:00:00"/>
    <d v="2025-06-14T00:00:00"/>
    <s v="YES"/>
    <n v="46"/>
    <d v="2025-06-18T00:00:00"/>
    <d v="2025-06-21T00:00:00"/>
    <d v="2025-06-18T00:00:00"/>
    <s v="212500723"/>
    <s v="COMES"/>
    <d v="2025-06-18T00:00:00"/>
    <x v="0"/>
    <s v="ask rvsion and 3d 02/05/2025.3d received 03/05/2025 .latest  2d received 05/05/2025. in order to increase the productivity we have made some changes die Size reduced, draw dia increased to 270, feeder removed. Waiting ror 2d and 3d 08/05/2025. bearings are mismathing 27/05/2025."/>
    <s v="DONE"/>
    <n v="51"/>
    <m/>
    <s v=""/>
    <m/>
    <n v="242501332"/>
    <d v="2025-06-30T00:00:00"/>
    <m/>
    <m/>
    <s v="Apr"/>
    <s v="COMES_024216-3503"/>
    <m/>
    <s v="die zise reduced "/>
    <m/>
  </r>
  <r>
    <s v="GEX 1"/>
    <s v="fals"/>
    <s v="INS-27895"/>
    <s v="C"/>
    <s v="560X150"/>
    <x v="65"/>
    <s v=""/>
    <s v="LAND"/>
    <n v="0"/>
    <n v="0"/>
    <s v="c"/>
    <s v="c"/>
    <m/>
    <s v=""/>
    <d v="2025-04-29T00:00:00"/>
    <s v="c"/>
    <d v="2025-04-29T00:00:00"/>
    <n v="112501699"/>
    <s v="PHME"/>
    <s v="c"/>
    <x v="0"/>
    <s v="Due to urgency PR made without design approval. Phme cannot make this tooling since the dia 560. there for we had to cancel the tooling and place the order to pdtmc 29/04/2025, email send to Purchage on 30.04.2025"/>
    <s v="CANCELLED"/>
    <n v="0"/>
    <m/>
    <s v=""/>
    <m/>
    <s v=""/>
    <s v=""/>
    <m/>
    <m/>
    <s v="Apr"/>
    <s v="PHME_INS-27895"/>
    <m/>
    <m/>
    <m/>
  </r>
  <r>
    <s v="GEX 1"/>
    <s v="7880-25"/>
    <s v="27895-601"/>
    <s v="N"/>
    <s v="550X300"/>
    <x v="65"/>
    <d v="2025-04-25T00:00:00"/>
    <s v="LAND"/>
    <n v="0"/>
    <n v="0"/>
    <d v="2025-04-25T00:00:00"/>
    <d v="2025-04-26T00:00:00"/>
    <s v="YES"/>
    <n v="1"/>
    <d v="2025-04-29T00:00:00"/>
    <d v="2025-05-01T00:00:00"/>
    <d v="2025-04-29T00:00:00"/>
    <n v="112501699"/>
    <s v="PHME"/>
    <d v="2025-04-29T00:00:00"/>
    <x v="45"/>
    <s v="dsgn rcvd 25/04/2025 3d rcvd 25/04/2025 evning. "/>
    <s v="DONE"/>
    <n v="1"/>
    <m/>
    <s v=""/>
    <s v="MILL"/>
    <n v="142503632"/>
    <d v="2025-05-12T00:00:00"/>
    <m/>
    <m/>
    <s v="Apr"/>
    <s v="PHME_27895-601"/>
    <m/>
    <m/>
    <m/>
  </r>
  <r>
    <s v="GEX 1"/>
    <s v="7878-25"/>
    <s v="BOL-6-1-C"/>
    <s v="T"/>
    <s v="700X196"/>
    <x v="65"/>
    <d v="2025-04-25T00:00:00"/>
    <s v="AIR"/>
    <n v="0"/>
    <n v="0"/>
    <d v="2025-04-28T00:00:00"/>
    <d v="2025-04-29T00:00:00"/>
    <m/>
    <n v="1"/>
    <d v="2025-04-30T00:00:00"/>
    <d v="2025-05-01T00:00:00"/>
    <d v="2025-04-30T00:00:00"/>
    <n v="112501728"/>
    <s v="COMPES"/>
    <d v="2025-04-30T00:00:00"/>
    <x v="0"/>
    <m/>
    <s v="DONE"/>
    <n v="4"/>
    <m/>
    <s v=""/>
    <m/>
    <n v="142503663"/>
    <d v="2025-05-09T06:14:59"/>
    <m/>
    <m/>
    <s v="Apr"/>
    <s v="COMPES_BOL-6-1-C"/>
    <m/>
    <m/>
    <m/>
  </r>
  <r>
    <s v="GEX 1"/>
    <s v="7879-25"/>
    <s v="05019-406"/>
    <s v="B"/>
    <s v="250X160"/>
    <x v="65"/>
    <d v="2025-04-25T00:00:00"/>
    <s v="LAND"/>
    <n v="1"/>
    <n v="2"/>
    <d v="2025-04-28T00:00:00"/>
    <d v="2025-04-29T00:00:00"/>
    <m/>
    <n v="1"/>
    <d v="2025-04-30T00:00:00"/>
    <d v="2025-05-01T00:00:00"/>
    <d v="2025-04-30T00:00:00"/>
    <n v="112501728"/>
    <s v="PDTMC"/>
    <d v="2025-04-30T00:00:00"/>
    <x v="0"/>
    <m/>
    <s v="DONE"/>
    <n v="4"/>
    <m/>
    <s v=""/>
    <m/>
    <n v="142503649"/>
    <d v="2025-05-08T13:55:51"/>
    <m/>
    <m/>
    <s v="Apr"/>
    <s v="PDTMC_05019-406"/>
    <m/>
    <m/>
    <m/>
  </r>
  <r>
    <s v="GEX 1"/>
    <s v="7879-25"/>
    <s v="27461-602"/>
    <s v="B"/>
    <s v="355X200"/>
    <x v="65"/>
    <d v="2025-04-25T00:00:00"/>
    <s v="LAND"/>
    <n v="0"/>
    <n v="0"/>
    <d v="2025-04-29T00:00:00"/>
    <d v="2025-05-05T00:00:00"/>
    <m/>
    <n v="6"/>
    <d v="2025-04-30T00:00:00"/>
    <d v="2025-05-26T00:00:00"/>
    <d v="2025-04-30T00:00:00"/>
    <n v="112501741"/>
    <s v="PDTMC"/>
    <d v="2025-05-26T00:00:00"/>
    <x v="0"/>
    <s v="Pr made on 30.04.2025 during training "/>
    <s v="DONE"/>
    <n v="10"/>
    <m/>
    <s v=""/>
    <m/>
    <n v="142503649"/>
    <d v="2025-05-08T13:55:51"/>
    <m/>
    <m/>
    <s v="Apr"/>
    <s v="PDTMC_27461-602"/>
    <m/>
    <m/>
    <m/>
  </r>
  <r>
    <s v="GEX 1"/>
    <s v="7877-25"/>
    <s v="05417-502"/>
    <s v="B"/>
    <s v="280X160"/>
    <x v="65"/>
    <d v="2025-04-25T00:00:00"/>
    <s v="AIR"/>
    <n v="1"/>
    <n v="1"/>
    <d v="2025-04-29T00:00:00"/>
    <d v="2025-04-30T00:00:00"/>
    <m/>
    <n v="1"/>
    <d v="2025-05-01T00:00:00"/>
    <d v="2025-05-01T00:00:00"/>
    <d v="2025-05-01T00:00:00"/>
    <n v="112501775"/>
    <s v="COMES"/>
    <d v="2025-05-01T00:00:00"/>
    <x v="0"/>
    <m/>
    <s v="DONE"/>
    <n v="5"/>
    <m/>
    <s v=""/>
    <m/>
    <n v="142503659"/>
    <d v="2025-05-08T13:41:54"/>
    <m/>
    <m/>
    <s v="Apr"/>
    <s v="COMES_05417-502"/>
    <m/>
    <m/>
    <m/>
  </r>
  <r>
    <s v="GEX 2"/>
    <s v="7885-25"/>
    <s v="027047-3501"/>
    <s v="B"/>
    <s v="355X200"/>
    <x v="66"/>
    <d v="2025-04-29T00:00:00"/>
    <s v="LAND"/>
    <n v="0"/>
    <n v="0"/>
    <d v="2025-04-30T00:00:00"/>
    <d v="2025-04-30T00:00:00"/>
    <m/>
    <n v="0"/>
    <d v="2025-05-01T00:00:00"/>
    <d v="2025-05-05T00:00:00"/>
    <d v="2025-05-01T00:00:00"/>
    <n v="212500469"/>
    <s v="PHME"/>
    <d v="2025-05-05T00:00:00"/>
    <x v="0"/>
    <m/>
    <s v="DONE"/>
    <n v="1"/>
    <m/>
    <m/>
    <m/>
    <n v="242500808"/>
    <d v="2025-05-15T00:00:00"/>
    <m/>
    <m/>
    <s v="Apr"/>
    <s v="PHME_027047-3501"/>
    <m/>
    <m/>
    <m/>
  </r>
  <r>
    <s v="GEX 2"/>
    <s v="7885-25"/>
    <s v="35IC1-27047"/>
    <s v="T"/>
    <s v="460X150"/>
    <x v="66"/>
    <d v="2025-04-29T00:00:00"/>
    <s v="LAND"/>
    <n v="0"/>
    <n v="0"/>
    <d v="2025-04-30T00:00:00"/>
    <d v="2025-04-30T00:00:00"/>
    <m/>
    <n v="0"/>
    <d v="2025-05-01T00:00:00"/>
    <d v="2025-05-05T00:00:00"/>
    <d v="2025-05-01T00:00:00"/>
    <n v="212500469"/>
    <s v="PHME"/>
    <d v="2025-05-05T00:00:00"/>
    <x v="0"/>
    <m/>
    <s v="DONE"/>
    <n v="1"/>
    <m/>
    <m/>
    <m/>
    <n v="242500808"/>
    <d v="2025-05-15T00:00:00"/>
    <m/>
    <m/>
    <s v="Apr"/>
    <s v="PHME_35IC1-27047"/>
    <m/>
    <m/>
    <m/>
  </r>
  <r>
    <s v="GEX 2"/>
    <s v="7885-25"/>
    <s v="027048-2501"/>
    <s v="B"/>
    <s v="280X160"/>
    <x v="66"/>
    <d v="2025-04-29T00:00:00"/>
    <s v="LAND"/>
    <n v="0"/>
    <n v="0"/>
    <d v="2025-04-30T00:00:00"/>
    <d v="2025-05-02T00:00:00"/>
    <m/>
    <n v="2"/>
    <d v="2025-05-05T00:00:00"/>
    <d v="2025-05-10T00:00:00"/>
    <d v="2025-05-05T00:00:00"/>
    <n v="212500489"/>
    <s v="PHME"/>
    <d v="2025-05-10T00:00:00"/>
    <x v="0"/>
    <m/>
    <s v="DONE"/>
    <n v="3"/>
    <m/>
    <m/>
    <m/>
    <n v="242500808"/>
    <d v="2025-05-15T00:00:00"/>
    <m/>
    <m/>
    <s v="Apr"/>
    <s v="PHME_027048-2501"/>
    <m/>
    <m/>
    <m/>
  </r>
  <r>
    <s v="GEX 2"/>
    <s v="7885-25"/>
    <s v="35IC1-027048"/>
    <s v="T"/>
    <s v="300X100"/>
    <x v="66"/>
    <d v="2025-04-29T00:00:00"/>
    <s v="LAND"/>
    <n v="0"/>
    <n v="0"/>
    <d v="2025-04-30T00:00:00"/>
    <d v="2025-05-02T00:00:00"/>
    <m/>
    <n v="2"/>
    <d v="2025-05-05T00:00:00"/>
    <d v="2025-05-05T00:00:00"/>
    <d v="2025-05-05T00:00:00"/>
    <n v="212500489"/>
    <s v="PHME"/>
    <d v="2025-05-05T00:00:00"/>
    <x v="0"/>
    <m/>
    <s v="DONE"/>
    <n v="3"/>
    <m/>
    <m/>
    <m/>
    <n v="242500808"/>
    <d v="2025-05-15T00:00:00"/>
    <m/>
    <m/>
    <s v="Apr"/>
    <s v="PHME_35IC1-027048"/>
    <m/>
    <m/>
    <m/>
  </r>
  <r>
    <s v="GEX 1"/>
    <s v="7886-25"/>
    <s v="INS-27895"/>
    <s v="T"/>
    <s v="560X150"/>
    <x v="66"/>
    <d v="2025-04-30T00:00:00"/>
    <s v="LAND"/>
    <n v="0"/>
    <n v="0"/>
    <d v="2025-04-30T00:00:00"/>
    <d v="2025-04-30T00:00:00"/>
    <m/>
    <n v="0"/>
    <d v="2025-04-30T00:00:00"/>
    <d v="2025-05-01T00:00:00"/>
    <d v="2025-04-30T00:00:00"/>
    <n v="112501728"/>
    <s v="PDTMC"/>
    <d v="2025-05-30T00:00:00"/>
    <x v="0"/>
    <m/>
    <s v="DONE"/>
    <n v="1"/>
    <m/>
    <s v=""/>
    <m/>
    <n v="142503734"/>
    <d v="2025-05-09T00:00:00"/>
    <m/>
    <m/>
    <s v="Apr"/>
    <s v="PDTMC_INS-27895"/>
    <m/>
    <m/>
    <m/>
  </r>
  <r>
    <s v="GEX 1"/>
    <s v="7887-25"/>
    <s v="05416-602"/>
    <s v="B"/>
    <s v="450X250"/>
    <x v="67"/>
    <d v="2025-04-30T00:00:00"/>
    <s v="LAND"/>
    <n v="1"/>
    <n v="1"/>
    <d v="2025-04-30T00:00:00"/>
    <d v="2025-04-30T00:00:00"/>
    <m/>
    <n v="0"/>
    <d v="2025-05-01T00:00:00"/>
    <d v="2025-05-01T00:00:00"/>
    <d v="2025-05-01T00:00:00"/>
    <n v="112501775"/>
    <s v="PHME"/>
    <d v="2025-05-01T00:00:00"/>
    <x v="0"/>
    <m/>
    <s v="DONE"/>
    <n v="0"/>
    <m/>
    <s v=""/>
    <m/>
    <n v="142503630"/>
    <d v="2025-05-08T12:49:07"/>
    <m/>
    <m/>
    <s v="Apr"/>
    <s v="PHME_05416-602"/>
    <m/>
    <m/>
    <m/>
  </r>
  <r>
    <s v="GEX 2"/>
    <s v="7889-25"/>
    <s v="028953-2501"/>
    <s v="T"/>
    <s v="250X35"/>
    <x v="67"/>
    <d v="2025-05-01T00:00:00"/>
    <s v="LAND"/>
    <n v="0"/>
    <n v="0"/>
    <d v="2025-04-30T00:00:00"/>
    <d v="2025-04-30T00:00:00"/>
    <m/>
    <n v="0"/>
    <d v="2025-05-05T00:00:00"/>
    <d v="2025-05-09T00:00:00"/>
    <d v="2025-05-05T00:00:00"/>
    <n v="212500489"/>
    <s v="PDTMC"/>
    <d v="2025-05-09T00:00:00"/>
    <x v="0"/>
    <s v="ask dxf. Dxf sent by wishwith 01/05/2025"/>
    <s v="DONE"/>
    <n v="0"/>
    <m/>
    <m/>
    <m/>
    <n v="242500825"/>
    <d v="2025-05-11T00:00:00"/>
    <m/>
    <m/>
    <s v="Apr"/>
    <s v="PDTMC_028953-2501"/>
    <m/>
    <m/>
    <m/>
  </r>
  <r>
    <s v="GEX 2"/>
    <s v="7891-25"/>
    <s v="051118-3533"/>
    <s v="B"/>
    <s v="450X260"/>
    <x v="68"/>
    <d v="2025-05-01T00:00:00"/>
    <s v="LAND"/>
    <n v="4"/>
    <n v="4"/>
    <d v="2025-05-02T00:00:00"/>
    <d v="2025-05-05T00:00:00"/>
    <m/>
    <n v="3"/>
    <d v="2025-05-09T00:00:00"/>
    <d v="2025-05-10T00:00:00"/>
    <d v="2025-05-09T00:00:00"/>
    <n v="212500512"/>
    <s v="PDTMC"/>
    <d v="2025-05-10T00:00:00"/>
    <x v="0"/>
    <m/>
    <s v="DONE"/>
    <n v="4"/>
    <m/>
    <m/>
    <m/>
    <n v="242500877"/>
    <d v="2025-05-20T00:00:00"/>
    <m/>
    <m/>
    <s v="May"/>
    <s v="PDTMC_051118-3533"/>
    <m/>
    <m/>
    <m/>
  </r>
  <r>
    <s v="GEX 2"/>
    <s v="7891-25"/>
    <s v="051118-3534"/>
    <s v="B"/>
    <s v="450X260"/>
    <x v="68"/>
    <d v="2025-05-01T00:00:00"/>
    <s v="LAND"/>
    <n v="4"/>
    <n v="4"/>
    <d v="2025-05-02T00:00:00"/>
    <d v="2025-05-05T00:00:00"/>
    <m/>
    <n v="3"/>
    <d v="2025-05-09T00:00:00"/>
    <d v="2025-05-10T00:00:00"/>
    <d v="2025-05-09T00:00:00"/>
    <n v="212500512"/>
    <s v="PDTMC"/>
    <d v="2025-05-10T00:00:00"/>
    <x v="0"/>
    <m/>
    <s v="DONE"/>
    <n v="4"/>
    <m/>
    <m/>
    <m/>
    <n v="242500877"/>
    <d v="2025-05-20T00:00:00"/>
    <m/>
    <m/>
    <s v="May"/>
    <s v="PDTMC_051118-3534"/>
    <m/>
    <m/>
    <m/>
  </r>
  <r>
    <s v="GEX 2"/>
    <s v="7892-25"/>
    <s v="051141-2503"/>
    <s v="B"/>
    <s v="280X160"/>
    <x v="68"/>
    <d v="2025-05-01T00:00:00"/>
    <s v="LAND"/>
    <n v="1"/>
    <n v="2"/>
    <d v="2025-05-03T00:00:00"/>
    <d v="2025-05-05T00:00:00"/>
    <m/>
    <n v="2"/>
    <d v="2025-05-09T00:00:00"/>
    <d v="2025-05-10T00:00:00"/>
    <d v="2025-05-09T00:00:00"/>
    <n v="212500512"/>
    <s v="PDTMC"/>
    <d v="2025-05-10T00:00:00"/>
    <x v="0"/>
    <m/>
    <s v="DONE"/>
    <n v="4"/>
    <m/>
    <m/>
    <m/>
    <n v="242500932"/>
    <d v="2025-05-27T00:00:00"/>
    <m/>
    <m/>
    <s v="May"/>
    <s v="PDTMC_051141-2503"/>
    <m/>
    <m/>
    <m/>
  </r>
  <r>
    <s v="GEX 2"/>
    <s v="7890-25"/>
    <s v="051117-3520"/>
    <s v="B"/>
    <s v="400x260"/>
    <x v="68"/>
    <d v="2025-05-01T00:00:00"/>
    <s v="AIR"/>
    <n v="2"/>
    <n v="4"/>
    <d v="2025-05-06T00:00:00"/>
    <d v="2025-05-09T00:00:00"/>
    <m/>
    <n v="3"/>
    <d v="2025-05-10T00:00:00"/>
    <d v="2025-05-06T00:00:00"/>
    <d v="2025-05-10T00:00:00"/>
    <n v="212500523"/>
    <s v="COMPES"/>
    <d v="2025-05-10T00:00:00"/>
    <x v="0"/>
    <m/>
    <s v="DONE"/>
    <n v="8"/>
    <m/>
    <m/>
    <m/>
    <n v="242500921"/>
    <d v="2025-05-21T00:00:00"/>
    <m/>
    <m/>
    <s v="May"/>
    <s v="COMPES_051117-3520"/>
    <m/>
    <m/>
    <m/>
  </r>
  <r>
    <s v="GEX 2"/>
    <s v="7890-25"/>
    <s v="051117-3521"/>
    <s v="B"/>
    <s v="400x260"/>
    <x v="68"/>
    <d v="2025-05-01T00:00:00"/>
    <s v="AIR"/>
    <n v="2"/>
    <n v="4"/>
    <d v="2025-05-14T00:00:00"/>
    <d v="2025-05-14T00:00:00"/>
    <m/>
    <n v="0"/>
    <d v="2025-05-15T00:00:00"/>
    <d v="2025-05-13T00:00:00"/>
    <d v="2025-05-15T00:00:00"/>
    <n v="212500547"/>
    <s v="COMPES"/>
    <d v="2025-05-15T00:00:00"/>
    <x v="0"/>
    <s v="same design approval is taken of 051117-3520 as discussed with Vishwitha. 14/05/2025"/>
    <s v="DONE"/>
    <n v="13"/>
    <m/>
    <m/>
    <m/>
    <n v="242500921"/>
    <d v="2025-05-21T00:00:00"/>
    <m/>
    <m/>
    <s v="May"/>
    <s v="COMPES_051117-3521"/>
    <m/>
    <m/>
    <m/>
  </r>
  <r>
    <s v="GEX 1"/>
    <s v="7894-25"/>
    <s v="05411-503"/>
    <s v="B"/>
    <s v="320X160"/>
    <x v="68"/>
    <d v="2025-05-02T00:00:00"/>
    <s v="LAND"/>
    <n v="1"/>
    <n v="1"/>
    <d v="2025-05-02T00:00:00"/>
    <d v="2025-05-03T00:00:00"/>
    <m/>
    <n v="1"/>
    <d v="2025-05-05T00:00:00"/>
    <d v="2025-05-09T00:00:00"/>
    <d v="2025-05-05T00:00:00"/>
    <n v="112501833"/>
    <s v="PDTMC"/>
    <d v="2025-05-05T00:00:00"/>
    <x v="0"/>
    <m/>
    <s v="DONE"/>
    <n v="2"/>
    <m/>
    <s v=""/>
    <m/>
    <n v="142503921"/>
    <d v="2025-05-20T17:01:20"/>
    <m/>
    <m/>
    <s v="May"/>
    <s v="PDTMC_05411-503"/>
    <m/>
    <m/>
    <m/>
  </r>
  <r>
    <s v="GEX 1"/>
    <s v="7895-25"/>
    <s v="13035-214"/>
    <s v="B"/>
    <s v="355x200"/>
    <x v="68"/>
    <d v="2025-05-02T00:00:00"/>
    <s v="LAND"/>
    <n v="0"/>
    <n v="2"/>
    <d v="2025-05-02T00:00:00"/>
    <d v="2025-05-03T00:00:00"/>
    <m/>
    <n v="1"/>
    <d v="2025-05-05T00:00:00"/>
    <d v="2025-05-09T00:00:00"/>
    <d v="2025-05-05T00:00:00"/>
    <n v="112501833"/>
    <s v="PHME"/>
    <d v="2025-05-05T00:00:00"/>
    <x v="0"/>
    <m/>
    <s v="DONE"/>
    <n v="2"/>
    <m/>
    <s v=""/>
    <m/>
    <n v="142503751"/>
    <d v="2025-05-12T00:00:00"/>
    <m/>
    <m/>
    <s v="May"/>
    <s v="PHME_13035-214"/>
    <m/>
    <m/>
    <m/>
  </r>
  <r>
    <s v="GEX 1"/>
    <s v="7894-25"/>
    <s v="07208-606"/>
    <s v="B"/>
    <s v="320X160"/>
    <x v="68"/>
    <d v="2025-05-02T00:00:00"/>
    <s v="LAND"/>
    <n v="0"/>
    <n v="0"/>
    <d v="2025-05-03T00:00:00"/>
    <d v="2025-05-07T00:00:00"/>
    <m/>
    <n v="4"/>
    <d v="2025-05-10T00:00:00"/>
    <d v="2025-05-13T00:00:00"/>
    <d v="2025-05-10T00:00:00"/>
    <n v="112501917"/>
    <s v="PDTMC"/>
    <d v="2025-05-13T00:00:00"/>
    <x v="0"/>
    <m/>
    <s v="DONE"/>
    <n v="6"/>
    <m/>
    <s v=""/>
    <m/>
    <n v="142503921"/>
    <d v="2025-05-20T17:01:20"/>
    <m/>
    <m/>
    <s v="May"/>
    <s v="PDTMC_07208-606"/>
    <m/>
    <m/>
    <m/>
  </r>
  <r>
    <s v="GEX 1"/>
    <s v="7896-25"/>
    <s v="15807-203"/>
    <s v="B"/>
    <s v="320X160"/>
    <x v="68"/>
    <d v="2025-05-02T00:00:00"/>
    <s v="AIR"/>
    <n v="0"/>
    <n v="4"/>
    <d v="2025-05-04T00:00:00"/>
    <d v="2025-05-07T00:00:00"/>
    <m/>
    <n v="3"/>
    <d v="2025-05-10T00:00:00"/>
    <d v="2025-05-13T00:00:00"/>
    <d v="2025-05-10T00:00:00"/>
    <n v="112501917"/>
    <s v="JIANGSU"/>
    <d v="2025-05-13T00:00:00"/>
    <x v="0"/>
    <s v="ask rvsion layout change"/>
    <s v="DONE"/>
    <n v="6"/>
    <m/>
    <s v=""/>
    <m/>
    <n v="142503870"/>
    <d v="2025-05-19T00:00:00"/>
    <m/>
    <m/>
    <s v="May"/>
    <s v="JIANGSU_15807-203"/>
    <m/>
    <m/>
    <m/>
  </r>
  <r>
    <s v="GEX 1"/>
    <s v="7894-25"/>
    <s v="05075-501"/>
    <s v="B"/>
    <s v="280X160"/>
    <x v="68"/>
    <d v="2025-05-02T00:00:00"/>
    <s v="LAND"/>
    <n v="1"/>
    <n v="2"/>
    <d v="2025-05-03T00:00:00"/>
    <d v="2025-05-14T00:00:00"/>
    <s v="YES"/>
    <n v="11"/>
    <d v="2025-05-15T00:00:00"/>
    <d v="2025-05-15T00:00:00"/>
    <d v="2025-05-15T00:00:00"/>
    <n v="112501974"/>
    <s v="PDTMC"/>
    <d v="2025-05-15T00:00:00"/>
    <x v="0"/>
    <s v="ask for 3d as requested by AHOD to set the design (no pending order )"/>
    <s v="DONE"/>
    <n v="13"/>
    <m/>
    <s v=""/>
    <m/>
    <n v="142504012"/>
    <d v="2025-05-20T09:58:09"/>
    <m/>
    <m/>
    <s v="May"/>
    <s v="PDTMC_05075-501"/>
    <m/>
    <m/>
    <m/>
  </r>
  <r>
    <s v="GEX 2"/>
    <s v="7893-25"/>
    <s v="030286-3502"/>
    <s v="B"/>
    <s v="355X200"/>
    <x v="68"/>
    <d v="2025-05-02T00:00:00"/>
    <s v="AIR"/>
    <n v="1"/>
    <n v="1"/>
    <d v="2025-05-08T00:00:00"/>
    <d v="2025-05-09T00:00:00"/>
    <m/>
    <n v="1"/>
    <d v="2025-05-10T00:00:00"/>
    <d v="2025-05-13T00:00:00"/>
    <d v="2025-05-10T00:00:00"/>
    <n v="212500524"/>
    <s v="COMPES"/>
    <d v="2025-05-13T00:00:00"/>
    <x v="0"/>
    <m/>
    <s v="DONE"/>
    <n v="8"/>
    <m/>
    <m/>
    <m/>
    <n v="242500921"/>
    <d v="2025-05-21T00:00:00"/>
    <m/>
    <m/>
    <s v="May"/>
    <s v="COMPES_030286-3502"/>
    <m/>
    <m/>
    <m/>
  </r>
  <r>
    <s v="GEX 2"/>
    <s v="7893-25"/>
    <s v="030287-3502"/>
    <s v="B"/>
    <s v="355X200"/>
    <x v="68"/>
    <d v="2025-05-02T00:00:00"/>
    <s v="AIR"/>
    <n v="1"/>
    <n v="1"/>
    <d v="2025-05-08T00:00:00"/>
    <d v="2025-05-09T00:00:00"/>
    <m/>
    <n v="1"/>
    <d v="2025-05-13T00:00:00"/>
    <d v="2025-05-13T00:00:00"/>
    <d v="2025-05-13T00:00:00"/>
    <n v="212500530"/>
    <s v="COMPES"/>
    <d v="2025-05-13T00:00:00"/>
    <x v="0"/>
    <m/>
    <s v="DONE"/>
    <n v="8"/>
    <m/>
    <m/>
    <m/>
    <n v="242500921"/>
    <d v="2025-05-21T00:00:00"/>
    <m/>
    <m/>
    <s v="May"/>
    <s v="COMPES_030287-3502"/>
    <m/>
    <m/>
    <m/>
  </r>
  <r>
    <s v="GEX 1"/>
    <s v="7899-25"/>
    <s v="27904-401"/>
    <s v="N"/>
    <s v="280X160"/>
    <x v="69"/>
    <d v="2025-05-02T00:00:00"/>
    <s v="AIR"/>
    <n v="0"/>
    <n v="0"/>
    <d v="2025-05-02T00:00:00"/>
    <d v="2025-05-05T00:00:00"/>
    <m/>
    <n v="3"/>
    <d v="2025-05-09T00:00:00"/>
    <d v="2025-05-09T00:00:00"/>
    <d v="2025-05-09T00:00:00"/>
    <n v="112501897"/>
    <s v="EKSTEK"/>
    <d v="2025-05-09T00:00:00"/>
    <x v="25"/>
    <s v="Draw dia 199 was given and ask rvsn 05/05/2025. rvsn rcvd 05/05/2025"/>
    <s v="DONE"/>
    <n v="3"/>
    <m/>
    <s v=""/>
    <s v="Mill, powder, ANODIZING"/>
    <n v="142503820"/>
    <d v="2025-05-13T00:00:00"/>
    <m/>
    <m/>
    <s v="May"/>
    <s v="EKSTEK_27904-401"/>
    <m/>
    <m/>
    <m/>
  </r>
  <r>
    <s v="GEX 1"/>
    <s v="7899-25"/>
    <s v="27905-401"/>
    <s v="N"/>
    <s v="250X160"/>
    <x v="69"/>
    <d v="2025-05-02T00:00:00"/>
    <s v="AIR"/>
    <n v="0"/>
    <n v="0"/>
    <d v="2025-05-02T00:00:00"/>
    <d v="2025-05-03T00:00:00"/>
    <m/>
    <n v="1"/>
    <d v="2025-05-09T00:00:00"/>
    <d v="2025-05-13T00:00:00"/>
    <d v="2025-05-09T00:00:00"/>
    <n v="112501897"/>
    <s v="EKSTEK"/>
    <d v="2025-05-13T00:00:00"/>
    <x v="25"/>
    <m/>
    <s v="DONE"/>
    <n v="1"/>
    <m/>
    <s v=""/>
    <s v="Mill, powder, ANODIZING"/>
    <n v="142503820"/>
    <d v="2025-05-13T00:00:00"/>
    <m/>
    <m/>
    <s v="May"/>
    <s v="EKSTEK_27905-401"/>
    <m/>
    <m/>
    <m/>
  </r>
  <r>
    <s v="GEX 1"/>
    <s v="7897-25"/>
    <s v="30357-401"/>
    <s v="N"/>
    <s v="250X160"/>
    <x v="69"/>
    <d v="2025-05-02T00:00:00"/>
    <s v="LAND"/>
    <n v="1"/>
    <n v="1"/>
    <d v="2025-05-08T00:00:00"/>
    <d v="2025-05-12T00:00:00"/>
    <m/>
    <n v="4"/>
    <d v="2025-05-13T00:00:00"/>
    <d v="2025-05-13T00:00:00"/>
    <d v="2025-05-13T00:00:00"/>
    <n v="112501949"/>
    <s v="PDTMC"/>
    <d v="2025-05-13T00:00:00"/>
    <x v="25"/>
    <s v="due to anodizing order ask for revised mono bridg design 08/05/2025"/>
    <s v="DONE"/>
    <n v="10"/>
    <m/>
    <s v=""/>
    <s v="Mill, powder, ANODIZING"/>
    <n v="142504161"/>
    <d v="2025-05-23T08:24:04"/>
    <m/>
    <m/>
    <s v="May"/>
    <s v="PDTMC_30357-401"/>
    <m/>
    <m/>
    <m/>
  </r>
  <r>
    <s v="GEX 1"/>
    <s v="7897-25"/>
    <s v="30358-401"/>
    <s v="N"/>
    <s v="250X160"/>
    <x v="69"/>
    <d v="2025-05-02T00:00:00"/>
    <s v="LAND"/>
    <n v="1"/>
    <n v="1"/>
    <d v="2025-05-08T00:00:00"/>
    <d v="2025-05-12T00:00:00"/>
    <m/>
    <n v="4"/>
    <d v="2025-05-13T00:00:00"/>
    <d v="2025-05-13T00:00:00"/>
    <d v="2025-05-13T00:00:00"/>
    <n v="112501949"/>
    <s v="PDTMC"/>
    <d v="2025-05-13T00:00:00"/>
    <x v="25"/>
    <s v="due to anodizing order ask for revised mono bridg design 08/05/2025"/>
    <s v="DONE"/>
    <n v="10"/>
    <m/>
    <s v=""/>
    <s v="Mill, powder, ANODIZING"/>
    <n v="142504161"/>
    <d v="2025-05-23T08:24:04"/>
    <m/>
    <m/>
    <s v="May"/>
    <s v="PDTMC_30358-401"/>
    <m/>
    <m/>
    <m/>
  </r>
  <r>
    <s v="GEX 1"/>
    <s v="7897-25"/>
    <s v="30359-401"/>
    <s v="N"/>
    <s v="250X160"/>
    <x v="69"/>
    <d v="2025-05-02T00:00:00"/>
    <s v="LAND"/>
    <n v="1"/>
    <n v="1"/>
    <d v="2025-05-08T00:00:00"/>
    <d v="2025-05-09T00:00:00"/>
    <m/>
    <n v="1"/>
    <d v="2025-05-13T00:00:00"/>
    <d v="2025-05-13T00:00:00"/>
    <d v="2025-05-13T00:00:00"/>
    <n v="112501949"/>
    <s v="PDTMC"/>
    <d v="2025-05-13T00:00:00"/>
    <x v="25"/>
    <s v="due to anodizing order ask for revised mono bridg design 08/05/2025"/>
    <s v="DONE"/>
    <n v="7"/>
    <m/>
    <s v=""/>
    <s v="Mill, powder, ANODIZING"/>
    <n v="142504161"/>
    <d v="2025-05-23T08:24:04"/>
    <m/>
    <m/>
    <s v="May"/>
    <s v="PDTMC_30359-401"/>
    <m/>
    <m/>
    <m/>
  </r>
  <r>
    <s v="GEX 1"/>
    <s v="7898-25"/>
    <s v="30361-401"/>
    <s v="N"/>
    <s v="250X160"/>
    <x v="69"/>
    <d v="2025-05-02T00:00:00"/>
    <s v="LAND"/>
    <n v="1"/>
    <n v="1"/>
    <d v="2025-05-07T00:00:00"/>
    <d v="2025-05-12T00:00:00"/>
    <m/>
    <n v="5"/>
    <d v="2025-05-13T00:00:00"/>
    <d v="2025-05-13T00:00:00"/>
    <d v="2025-05-13T00:00:00"/>
    <n v="112501949"/>
    <s v="PDTMC"/>
    <d v="2025-05-13T00:00:00"/>
    <x v="25"/>
    <s v="rvsion asked anodizing design requred"/>
    <s v="DONE"/>
    <n v="10"/>
    <m/>
    <s v=""/>
    <s v="Mill, powder, ANODIZING"/>
    <n v="142504163"/>
    <d v="2025-05-23T08:30:01"/>
    <m/>
    <m/>
    <s v="May"/>
    <s v="PDTMC_30361-401"/>
    <m/>
    <m/>
    <m/>
  </r>
  <r>
    <s v="GEX 1"/>
    <s v="7898-25"/>
    <s v="30362-501"/>
    <s v="N"/>
    <s v="280X160"/>
    <x v="69"/>
    <d v="2025-05-02T00:00:00"/>
    <s v="LAND"/>
    <n v="1"/>
    <n v="1"/>
    <d v="2025-05-07T00:00:00"/>
    <d v="2025-05-12T00:00:00"/>
    <m/>
    <n v="5"/>
    <d v="2025-05-13T00:00:00"/>
    <d v="2025-05-15T00:00:00"/>
    <d v="2025-05-13T00:00:00"/>
    <n v="112501949"/>
    <s v="PDTMC"/>
    <d v="2025-05-15T00:00:00"/>
    <x v="25"/>
    <s v="rvsion asked anodizing design requred"/>
    <s v="DONE"/>
    <n v="10"/>
    <m/>
    <s v=""/>
    <s v="Mill, powder, ANODIZING"/>
    <n v="142504163"/>
    <d v="2025-05-23T08:30:01"/>
    <m/>
    <m/>
    <s v="May"/>
    <s v="PDTMC_30362-501"/>
    <m/>
    <m/>
    <m/>
  </r>
  <r>
    <s v="GEX 1"/>
    <s v="7898-25"/>
    <s v="30363-401"/>
    <s v="N"/>
    <s v="250X160"/>
    <x v="69"/>
    <d v="2025-05-02T00:00:00"/>
    <s v="LAND"/>
    <n v="1"/>
    <n v="1"/>
    <d v="2025-05-07T00:00:00"/>
    <d v="2025-05-12T00:00:00"/>
    <m/>
    <n v="5"/>
    <d v="2025-05-13T00:00:00"/>
    <d v="2025-05-15T00:00:00"/>
    <d v="2025-05-13T00:00:00"/>
    <n v="112501949"/>
    <s v="PDTMC"/>
    <d v="2025-05-15T00:00:00"/>
    <x v="25"/>
    <s v="rvsion asked anodizing design requred"/>
    <s v="DONE"/>
    <n v="10"/>
    <m/>
    <s v=""/>
    <s v="Mill, powder, ANODIZING"/>
    <n v="142504163"/>
    <d v="2025-05-23T08:30:01"/>
    <m/>
    <m/>
    <s v="May"/>
    <s v="PDTMC_30363-401"/>
    <m/>
    <m/>
    <m/>
  </r>
  <r>
    <s v="GEX 1"/>
    <s v="7898-25"/>
    <s v="30360-501"/>
    <s v="N"/>
    <s v="280X160"/>
    <x v="69"/>
    <d v="2025-05-02T00:00:00"/>
    <s v="LAND"/>
    <n v="2"/>
    <n v="2"/>
    <d v="2025-05-06T00:00:00"/>
    <d v="2025-05-15T00:00:00"/>
    <s v="YES"/>
    <n v="9"/>
    <d v="2025-05-17T00:00:00"/>
    <d v="2025-05-19T00:00:00"/>
    <d v="2025-05-17T00:00:00"/>
    <n v="112502019"/>
    <s v="PDTMC"/>
    <d v="2025-05-19T00:00:00"/>
    <x v="25"/>
    <s v="ask for 3d 07/05/2025. draw dia more, supplier informed "/>
    <s v="DONE"/>
    <n v="13"/>
    <m/>
    <s v=""/>
    <s v="Mill, powder, ANODIZING"/>
    <n v="142504163"/>
    <d v="2025-05-23T08:30:01"/>
    <m/>
    <m/>
    <s v="May"/>
    <s v="PDTMC_30360-501"/>
    <m/>
    <m/>
    <m/>
  </r>
  <r>
    <s v="GEX 1"/>
    <s v="7897-25"/>
    <s v="INS-30358"/>
    <s v="T"/>
    <s v="300X100"/>
    <x v="69"/>
    <d v="2025-05-02T00:00:00"/>
    <s v="LAND"/>
    <n v="0"/>
    <n v="0"/>
    <d v="2025-05-14T00:00:00"/>
    <d v="2025-05-29T00:00:00"/>
    <m/>
    <n v="15"/>
    <d v="2025-05-29T00:00:00"/>
    <d v="2025-05-29T00:00:00"/>
    <d v="2025-05-29T00:00:00"/>
    <s v="112502225"/>
    <s v="PDTMC"/>
    <d v="2025-05-29T00:00:00"/>
    <x v="0"/>
    <s v="since 05078 insert is suit on the design, we did not sent the approval for this insert. PR not created and design under approval."/>
    <s v="DONE"/>
    <n v="27"/>
    <m/>
    <s v=""/>
    <m/>
    <n v="142504666"/>
    <d v="2025-06-09T00:00:00"/>
    <m/>
    <m/>
    <s v="May"/>
    <s v="PDTMC_INS-30358"/>
    <m/>
    <m/>
    <m/>
  </r>
  <r>
    <s v="GEX 1"/>
    <s v="7901-25"/>
    <s v="10429-401"/>
    <s v="B"/>
    <s v="220X130"/>
    <x v="70"/>
    <d v="2025-05-05T00:00:00"/>
    <s v="AIR"/>
    <n v="0"/>
    <n v="0"/>
    <d v="2025-05-06T00:00:00"/>
    <d v="2025-05-07T00:00:00"/>
    <m/>
    <n v="1"/>
    <d v="2025-05-10T00:00:00"/>
    <d v="2025-05-15T00:00:00"/>
    <d v="2025-05-10T00:00:00"/>
    <n v="112501917"/>
    <s v="JIANGSU"/>
    <d v="2025-05-15T00:00:00"/>
    <x v="0"/>
    <m/>
    <s v="DONE"/>
    <n v="4"/>
    <m/>
    <s v=""/>
    <m/>
    <n v="142503870"/>
    <d v="2025-05-19T00:00:00"/>
    <m/>
    <m/>
    <s v="May"/>
    <s v="JIANGSU_10429-401"/>
    <m/>
    <m/>
    <m/>
  </r>
  <r>
    <s v="GEX 1"/>
    <s v="7903-25"/>
    <s v="13794-523"/>
    <s v="B"/>
    <s v="250X160"/>
    <x v="70"/>
    <d v="2025-05-05T00:00:00"/>
    <s v="AIR"/>
    <n v="1"/>
    <n v="1"/>
    <d v="2025-05-06T00:00:00"/>
    <d v="2025-05-07T00:00:00"/>
    <m/>
    <n v="1"/>
    <d v="2025-05-10T00:00:00"/>
    <d v="2025-05-15T00:00:00"/>
    <d v="2025-05-10T00:00:00"/>
    <n v="112501917"/>
    <s v="EKSTEK"/>
    <d v="2025-05-15T00:00:00"/>
    <x v="0"/>
    <m/>
    <s v="DONE"/>
    <n v="4"/>
    <m/>
    <s v=""/>
    <m/>
    <n v="142503873"/>
    <d v="2025-05-14T00:00:00"/>
    <m/>
    <m/>
    <s v="May"/>
    <s v="EKSTEK_13794-523"/>
    <m/>
    <m/>
    <m/>
  </r>
  <r>
    <s v="GEX 1"/>
    <s v="7904-25"/>
    <s v="16090-405"/>
    <s v="B"/>
    <s v="250X160"/>
    <x v="70"/>
    <d v="2025-05-05T00:00:00"/>
    <s v="AIR"/>
    <n v="1"/>
    <n v="4"/>
    <d v="2025-05-06T00:00:00"/>
    <d v="2025-05-09T00:00:00"/>
    <m/>
    <n v="3"/>
    <d v="2025-05-13T00:00:00"/>
    <d v="2025-05-15T00:00:00"/>
    <d v="2025-05-13T00:00:00"/>
    <n v="112501949"/>
    <s v="COMES"/>
    <d v="2025-05-15T00:00:00"/>
    <x v="0"/>
    <s v="design rcvd but not with full detail. Ask for revision "/>
    <s v="DONE"/>
    <n v="6"/>
    <m/>
    <s v=""/>
    <m/>
    <n v="142504009"/>
    <d v="2025-05-20T06:12:13"/>
    <m/>
    <m/>
    <s v="May"/>
    <s v="COMES_16090-405"/>
    <m/>
    <m/>
    <m/>
  </r>
  <r>
    <s v="GEX 1"/>
    <s v="7902-25"/>
    <s v="13785-205"/>
    <s v="B"/>
    <s v="320X160"/>
    <x v="70"/>
    <d v="2025-05-05T00:00:00"/>
    <s v="LAND"/>
    <n v="1"/>
    <n v="4"/>
    <d v="2025-05-08T00:00:00"/>
    <d v="2025-05-09T00:00:00"/>
    <m/>
    <n v="1"/>
    <d v="2025-05-13T00:00:00"/>
    <d v="2025-05-15T00:00:00"/>
    <d v="2025-05-13T00:00:00"/>
    <n v="112501949"/>
    <s v="PDTMC"/>
    <d v="2025-05-15T00:00:00"/>
    <x v="0"/>
    <s v="design rcvd but not with full detail. Ask for revision "/>
    <s v="DONE"/>
    <n v="6"/>
    <m/>
    <s v=""/>
    <m/>
    <n v="142504101"/>
    <d v="2025-05-22T00:00:00"/>
    <m/>
    <m/>
    <s v="May"/>
    <s v="PDTMC_13785-205"/>
    <m/>
    <m/>
    <m/>
  </r>
  <r>
    <s v="GEX 2"/>
    <s v="7900-25"/>
    <s v="051143-3501"/>
    <s v="N"/>
    <s v="450x260"/>
    <x v="70"/>
    <d v="2025-05-05T00:00:00"/>
    <s v="LAND"/>
    <n v="4"/>
    <n v="4"/>
    <d v="2025-05-09T00:00:00"/>
    <d v="2025-05-20T00:00:00"/>
    <s v="YES"/>
    <n v="11"/>
    <d v="2025-05-22T00:00:00"/>
    <d v="2025-05-26T00:00:00"/>
    <d v="2025-05-22T00:00:00"/>
    <n v="212500582"/>
    <s v="PDTMC"/>
    <d v="2025-05-22T00:00:00"/>
    <x v="1"/>
    <s v="simulation result not satisfactory X-Axis is too high"/>
    <s v="DONE"/>
    <n v="17"/>
    <m/>
    <m/>
    <m/>
    <n v="242501044"/>
    <d v="2025-05-28T00:00:00"/>
    <m/>
    <m/>
    <s v="May"/>
    <s v="PDTMC_051143-3501"/>
    <m/>
    <m/>
    <m/>
  </r>
  <r>
    <s v="GEX 1"/>
    <s v="7905-25"/>
    <s v="27908-401"/>
    <s v="N"/>
    <s v="280x160"/>
    <x v="71"/>
    <d v="2025-05-06T00:00:00"/>
    <s v="LAND"/>
    <n v="0"/>
    <n v="0"/>
    <d v="2025-05-06T00:00:00"/>
    <d v="2025-05-08T00:00:00"/>
    <m/>
    <n v="2"/>
    <d v="2025-05-09T00:00:00"/>
    <d v="2025-05-15T00:00:00"/>
    <d v="2025-05-09T00:00:00"/>
    <n v="112501897"/>
    <s v="EKSTEK"/>
    <d v="2025-05-15T00:00:00"/>
    <x v="46"/>
    <m/>
    <s v="DONE"/>
    <n v="2"/>
    <m/>
    <s v=""/>
    <s v="Mill, powder, ANODIZING"/>
    <n v="142503821"/>
    <d v="2025-05-13T00:00:00"/>
    <m/>
    <m/>
    <s v="May"/>
    <s v="EKSTEK_27908-401"/>
    <m/>
    <m/>
    <m/>
  </r>
  <r>
    <s v="GEX 1"/>
    <s v="7906-25"/>
    <s v="27906-501"/>
    <s v="N"/>
    <s v="250x160"/>
    <x v="71"/>
    <d v="2025-05-06T00:00:00"/>
    <s v="LAND"/>
    <n v="0"/>
    <n v="0"/>
    <d v="2025-05-08T00:00:00"/>
    <d v="2025-05-09T00:00:00"/>
    <m/>
    <n v="1"/>
    <d v="2025-05-13T00:00:00"/>
    <d v="2025-05-15T00:00:00"/>
    <d v="2025-05-13T00:00:00"/>
    <n v="112501949"/>
    <s v="PDTMC"/>
    <d v="2025-05-15T00:00:00"/>
    <x v="46"/>
    <m/>
    <s v="DONE"/>
    <n v="3"/>
    <m/>
    <s v=""/>
    <s v="Mill, powder, ANODIZING"/>
    <n v="142504166"/>
    <d v="2025-05-23T08:27:14"/>
    <m/>
    <m/>
    <s v="May"/>
    <s v="PDTMC_27906-501"/>
    <m/>
    <m/>
    <m/>
  </r>
  <r>
    <s v="GEX 1"/>
    <s v="7906-25"/>
    <s v="27907-401"/>
    <s v="N"/>
    <s v="250x160"/>
    <x v="71"/>
    <d v="2025-05-06T00:00:00"/>
    <s v="LAND"/>
    <n v="0"/>
    <n v="0"/>
    <d v="2025-05-08T00:00:00"/>
    <d v="2025-05-12T00:00:00"/>
    <m/>
    <n v="4"/>
    <d v="2025-05-13T00:00:00"/>
    <d v="2025-05-15T00:00:00"/>
    <d v="2025-05-13T00:00:00"/>
    <n v="112501949"/>
    <s v="PDTMC"/>
    <d v="2025-05-15T00:00:00"/>
    <x v="46"/>
    <m/>
    <s v="DONE"/>
    <n v="6"/>
    <m/>
    <s v=""/>
    <s v="Mill, powder, ANODIZING"/>
    <n v="142504166"/>
    <d v="2025-05-23T08:27:14"/>
    <m/>
    <m/>
    <s v="May"/>
    <s v="PDTMC_27907-401"/>
    <m/>
    <m/>
    <m/>
  </r>
  <r>
    <s v="GEX 1"/>
    <s v="7907-25"/>
    <s v="51117-601"/>
    <s v="B"/>
    <s v="400X250"/>
    <x v="71"/>
    <d v="2025-05-06T00:00:00"/>
    <s v="AIR"/>
    <n v="4"/>
    <n v="4"/>
    <d v="2025-05-08T00:00:00"/>
    <d v="2025-05-24T00:00:00"/>
    <s v="YES"/>
    <n v="16"/>
    <d v="2025-05-24T00:00:00"/>
    <d v="2025-03-23T00:00:00"/>
    <d v="2025-05-24T00:00:00"/>
    <n v="112502151"/>
    <s v="COMPES"/>
    <d v="2025-05-24T00:00:00"/>
    <x v="0"/>
    <s v="order cancelled from Almax and place the order with compes 06/05/2025 Hod/ahod/Pm decision. Wating for 3d simulatin result 21/05/2025"/>
    <s v="DONE"/>
    <n v="18"/>
    <m/>
    <s v=""/>
    <m/>
    <n v="142504671"/>
    <d v="2025-06-10T09:26:09"/>
    <m/>
    <m/>
    <s v="May"/>
    <s v="COMPES_51117-601"/>
    <m/>
    <m/>
    <m/>
  </r>
  <r>
    <s v="GEX 1"/>
    <s v="7907-25"/>
    <s v="Ins-51117"/>
    <s v="T"/>
    <s v="460X150"/>
    <x v="71"/>
    <d v="2025-05-06T00:00:00"/>
    <s v="AIR"/>
    <n v="0"/>
    <n v="0"/>
    <d v="2025-05-08T00:00:00"/>
    <d v="2025-05-29T00:00:00"/>
    <m/>
    <n v="21"/>
    <d v="2025-05-29T00:00:00"/>
    <d v="2025-05-29T00:00:00"/>
    <d v="2025-05-29T00:00:00"/>
    <s v="112502225"/>
    <s v="COMPES"/>
    <d v="2025-05-29T00:00:00"/>
    <x v="0"/>
    <s v="Design did not come and desigined is requested 29/05/2025"/>
    <s v="DONE"/>
    <n v="23"/>
    <m/>
    <m/>
    <m/>
    <n v="142504671"/>
    <d v="2025-06-10T09:26:09"/>
    <m/>
    <m/>
    <s v="May"/>
    <s v="COMPES_Ins-51117"/>
    <m/>
    <m/>
    <m/>
  </r>
  <r>
    <s v="GEX 1"/>
    <s v="7908-25"/>
    <s v="06257-601"/>
    <s v="N"/>
    <s v="320X200"/>
    <x v="71"/>
    <d v="2025-05-07T00:00:00"/>
    <s v="LAND"/>
    <n v="1"/>
    <n v="1"/>
    <d v="2025-05-07T00:00:00"/>
    <d v="2025-05-09T00:00:00"/>
    <m/>
    <n v="2"/>
    <d v="2025-05-10T00:00:00"/>
    <d v="2025-05-19T00:00:00"/>
    <d v="2025-05-10T00:00:00"/>
    <n v="112501917"/>
    <s v="PHME"/>
    <d v="2025-05-19T00:00:00"/>
    <x v="47"/>
    <m/>
    <s v="DONE"/>
    <n v="3"/>
    <m/>
    <s v=""/>
    <s v="Mill, powder, ANODIZING"/>
    <n v="142504058"/>
    <d v="2025-05-20T16:58:29"/>
    <m/>
    <m/>
    <s v="May"/>
    <s v="PHME_06257-601"/>
    <m/>
    <m/>
    <m/>
  </r>
  <r>
    <s v="GEX 1"/>
    <s v="7909-25"/>
    <s v="27897-401"/>
    <s v="N"/>
    <s v="280x160"/>
    <x v="72"/>
    <d v="2025-05-08T00:00:00"/>
    <s v="AIR"/>
    <n v="0"/>
    <n v="0"/>
    <d v="2025-05-09T00:00:00"/>
    <d v="2025-05-09T00:00:00"/>
    <m/>
    <n v="0"/>
    <d v="2025-05-13T00:00:00"/>
    <d v="2025-05-19T00:00:00"/>
    <d v="2025-05-13T00:00:00"/>
    <n v="112501949"/>
    <s v="EKSTEK"/>
    <d v="2025-05-19T00:00:00"/>
    <x v="23"/>
    <m/>
    <s v="DONE"/>
    <n v="2"/>
    <m/>
    <s v=""/>
    <s v="Mill, powder"/>
    <n v="142504008"/>
    <d v="2025-05-22T00:00:00"/>
    <m/>
    <m/>
    <s v="May"/>
    <s v="EKSTEK_27897-401"/>
    <m/>
    <m/>
    <m/>
  </r>
  <r>
    <s v="GEX 1"/>
    <s v="7909-25"/>
    <s v="27901-501"/>
    <s v="N"/>
    <s v="280x160"/>
    <x v="72"/>
    <d v="2025-05-08T00:00:00"/>
    <s v="AIR"/>
    <n v="0"/>
    <n v="0"/>
    <d v="2025-05-09T00:00:00"/>
    <d v="2025-05-09T00:00:00"/>
    <m/>
    <n v="0"/>
    <d v="2025-05-13T00:00:00"/>
    <d v="2025-05-19T00:00:00"/>
    <d v="2025-05-13T00:00:00"/>
    <n v="112501949"/>
    <s v="EKSTEK"/>
    <d v="2025-05-19T00:00:00"/>
    <x v="23"/>
    <m/>
    <s v="DONE"/>
    <n v="2"/>
    <m/>
    <s v=""/>
    <s v="Mill, powder"/>
    <n v="142504008"/>
    <d v="2025-05-22T00:00:00"/>
    <m/>
    <m/>
    <s v="May"/>
    <s v="EKSTEK_27901-501"/>
    <m/>
    <m/>
    <m/>
  </r>
  <r>
    <s v="GEX 1"/>
    <s v="7909-25"/>
    <s v="30355-501"/>
    <s v="N"/>
    <s v="280x160"/>
    <x v="72"/>
    <d v="2025-05-08T00:00:00"/>
    <s v="AIR"/>
    <n v="1"/>
    <n v="4"/>
    <d v="2025-05-09T00:00:00"/>
    <d v="2025-05-23T00:00:00"/>
    <s v="YES"/>
    <n v="14"/>
    <d v="2025-05-24T00:00:00"/>
    <d v="2025-05-26T00:00:00"/>
    <d v="2025-05-24T00:00:00"/>
    <n v="112502149"/>
    <s v="EKSTEK"/>
    <d v="2025-05-24T00:00:00"/>
    <x v="23"/>
    <s v="design rcvd ask for simulatin  09/05/2025, 3d rcvd  9/5/25 entry dia more 12/5. simulation result not satisfactory, discussed with ahod and asked for second revision with our suggested changes, .. Waitin for 2d simulation result 20/05/2025 "/>
    <s v="DONE"/>
    <n v="16"/>
    <m/>
    <s v=""/>
    <s v="Mill, powder"/>
    <n v="142504400"/>
    <d v="2025-06-02T00:00:00"/>
    <m/>
    <m/>
    <s v="May"/>
    <s v="EKSTEK_30355-501"/>
    <m/>
    <m/>
    <m/>
  </r>
  <r>
    <s v="GEX 1"/>
    <s v="7913-25"/>
    <s v="10016-401"/>
    <s v="B"/>
    <s v="250X160"/>
    <x v="73"/>
    <d v="2025-05-09T00:00:00"/>
    <s v="AIR"/>
    <n v="0"/>
    <n v="0"/>
    <d v="2025-05-12T00:00:00"/>
    <d v="2025-05-12T00:00:00"/>
    <m/>
    <n v="0"/>
    <d v="2025-05-13T00:00:00"/>
    <d v="2025-05-19T00:00:00"/>
    <d v="2025-05-13T00:00:00"/>
    <n v="112501949"/>
    <s v="EKSTEK"/>
    <d v="2025-05-19T00:00:00"/>
    <x v="0"/>
    <m/>
    <s v="DONE"/>
    <n v="3"/>
    <m/>
    <s v=""/>
    <m/>
    <n v="142504008"/>
    <d v="2025-05-22T00:00:00"/>
    <m/>
    <m/>
    <s v="May"/>
    <s v="EKSTEK_10016-401"/>
    <m/>
    <m/>
    <m/>
  </r>
  <r>
    <s v="GEX 1"/>
    <s v="7915-25"/>
    <s v="27909-401"/>
    <s v="N"/>
    <s v="280x160"/>
    <x v="73"/>
    <d v="2025-05-09T00:00:00"/>
    <s v="AIR"/>
    <n v="0"/>
    <n v="0"/>
    <d v="2025-05-12T00:00:00"/>
    <d v="2025-05-12T00:00:00"/>
    <m/>
    <n v="0"/>
    <d v="2025-05-13T00:00:00"/>
    <d v="2025-05-19T00:00:00"/>
    <d v="2025-05-13T00:00:00"/>
    <n v="112501949"/>
    <s v="EKSTEK"/>
    <d v="2025-05-19T00:00:00"/>
    <x v="48"/>
    <m/>
    <s v="DONE"/>
    <n v="3"/>
    <m/>
    <s v=""/>
    <s v="Mill, powder, ANODIZING"/>
    <n v="142504008"/>
    <d v="2025-05-22T00:00:00"/>
    <m/>
    <m/>
    <s v="May"/>
    <s v="EKSTEK_27909-401"/>
    <m/>
    <m/>
    <m/>
  </r>
  <r>
    <s v="GEX 1"/>
    <s v="7910-25"/>
    <s v="05067-505"/>
    <s v="B"/>
    <s v="320X160"/>
    <x v="73"/>
    <d v="2025-05-09T00:00:00"/>
    <s v="LAND"/>
    <n v="1"/>
    <n v="1"/>
    <d v="2025-05-12T00:00:00"/>
    <d v="2025-05-14T00:00:00"/>
    <m/>
    <n v="2"/>
    <d v="2025-05-15T00:00:00"/>
    <d v="2025-05-19T00:00:00"/>
    <d v="2025-05-15T00:00:00"/>
    <n v="112501974"/>
    <s v="PDTMC"/>
    <d v="2025-05-19T00:00:00"/>
    <x v="0"/>
    <m/>
    <s v="DONE"/>
    <n v="5"/>
    <m/>
    <s v=""/>
    <m/>
    <n v="142504168"/>
    <d v="2025-05-23T08:26:33"/>
    <m/>
    <m/>
    <s v="May"/>
    <s v="PDTMC_05067-505"/>
    <m/>
    <m/>
    <m/>
  </r>
  <r>
    <s v="GEX 1"/>
    <s v="7910-25"/>
    <s v="05242-402"/>
    <s v="B"/>
    <s v="250X160"/>
    <x v="73"/>
    <d v="2025-05-09T00:00:00"/>
    <s v="LAND"/>
    <n v="1"/>
    <n v="1"/>
    <d v="2025-05-13T00:00:00"/>
    <d v="2025-05-15T00:00:00"/>
    <m/>
    <n v="2"/>
    <d v="2025-05-17T00:00:00"/>
    <d v="2025-05-19T00:00:00"/>
    <d v="2025-05-17T00:00:00"/>
    <n v="112502019"/>
    <s v="PDTMC"/>
    <d v="2025-05-19T00:00:00"/>
    <x v="0"/>
    <m/>
    <s v="DONE"/>
    <n v="6"/>
    <m/>
    <s v=""/>
    <m/>
    <n v="142504168"/>
    <d v="2025-05-23T08:26:33"/>
    <m/>
    <m/>
    <s v="May"/>
    <s v="PDTMC_05242-402"/>
    <m/>
    <m/>
    <m/>
  </r>
  <r>
    <s v="GEX 1"/>
    <s v="7912-25"/>
    <s v="06178-203"/>
    <s v="B"/>
    <s v="320X200"/>
    <x v="73"/>
    <d v="2025-05-09T00:00:00"/>
    <s v="LAND"/>
    <n v="1"/>
    <n v="1"/>
    <d v="2025-05-10T00:00:00"/>
    <d v="2025-05-12T00:00:00"/>
    <m/>
    <n v="2"/>
    <d v="2025-05-17T00:00:00"/>
    <d v="2025-05-19T00:00:00"/>
    <d v="2025-05-17T00:00:00"/>
    <n v="112502019"/>
    <s v="PHME"/>
    <d v="2025-05-19T00:00:00"/>
    <x v="0"/>
    <m/>
    <s v="DONE"/>
    <n v="3"/>
    <m/>
    <s v=""/>
    <m/>
    <n v="142504367"/>
    <d v="2025-06-02T00:00:00"/>
    <m/>
    <m/>
    <s v="May"/>
    <s v="PHME_06178-203"/>
    <m/>
    <m/>
    <m/>
  </r>
  <r>
    <s v="GEX 1"/>
    <s v="7911-25"/>
    <s v="05073-505"/>
    <s v="B"/>
    <s v="320x160"/>
    <x v="73"/>
    <d v="2025-05-09T00:00:00"/>
    <s v="AIR"/>
    <n v="1"/>
    <n v="3"/>
    <d v="2025-05-13T00:00:00"/>
    <d v="2025-05-29T00:00:00"/>
    <s v="YES"/>
    <n v="16"/>
    <d v="2025-06-02T00:00:00"/>
    <d v="2025-06-03T00:00:00"/>
    <d v="2025-06-02T00:00:00"/>
    <s v="112502280"/>
    <s v="COMPES"/>
    <d v="2025-02-06T00:00:00"/>
    <x v="0"/>
    <s v="since non of this profile are perfoeming desided to ask for 3d 14/05/2025. even after sevaral simulatin die is not ok, from the last design draw dia more then 209, maximum is 202. Hod is approved on the whatsup group to Mr. Sridhar."/>
    <s v="DONE"/>
    <n v="20"/>
    <m/>
    <s v=""/>
    <m/>
    <n v="142504674"/>
    <d v="2025-06-10T09:06:10"/>
    <m/>
    <m/>
    <s v="May"/>
    <s v="COMPES_05073-505"/>
    <m/>
    <m/>
    <m/>
  </r>
  <r>
    <s v="GEX 2"/>
    <s v="7914-25"/>
    <s v="030308-3501"/>
    <s v="N"/>
    <s v="250X160"/>
    <x v="73"/>
    <d v="2025-05-09T00:00:00"/>
    <s v="LAND"/>
    <n v="7"/>
    <n v="7"/>
    <d v="2025-05-09T00:00:00"/>
    <d v="2025-07-01T00:00:00"/>
    <s v="YES"/>
    <n v="53"/>
    <d v="2025-07-05T00:00:00"/>
    <d v="2025-07-05T00:00:00"/>
    <d v="2025-07-05T00:00:00"/>
    <s v="212500827"/>
    <s v="PHME"/>
    <d v="2025-07-05T00:00:00"/>
    <x v="31"/>
    <s v="simulation result not satisfactory y-Axis is too high, Profile revised ,revision received from design on 19.06.2025 Revisin send to supplier on 19.06.2025 and ask for relesing the die for manufacuring _Dinesh 19.06.2025"/>
    <s v="DONE"/>
    <n v="53"/>
    <m/>
    <m/>
    <m/>
    <n v="242501517"/>
    <d v="2025-07-11T00:00:00"/>
    <m/>
    <m/>
    <s v="May"/>
    <s v="PHME_030308-3501"/>
    <m/>
    <m/>
    <m/>
  </r>
  <r>
    <s v="GEX 1"/>
    <s v="7918-25"/>
    <s v="05422-602"/>
    <s v="B"/>
    <s v="550X250"/>
    <x v="74"/>
    <d v="2025-05-14T00:00:00"/>
    <s v="AIR"/>
    <n v="1"/>
    <n v="1"/>
    <d v="2025-05-14T00:00:00"/>
    <d v="2025-05-15T00:00:00"/>
    <m/>
    <n v="1"/>
    <d v="2025-05-17T00:00:00"/>
    <d v="2025-05-19T00:00:00"/>
    <d v="2025-05-17T00:00:00"/>
    <n v="112502019"/>
    <s v="ALMAX"/>
    <d v="2025-05-19T00:00:00"/>
    <x v="0"/>
    <m/>
    <s v="DONE"/>
    <n v="2"/>
    <m/>
    <s v=""/>
    <m/>
    <n v="142504194"/>
    <d v="2025-05-26T17:28:19"/>
    <m/>
    <m/>
    <s v="May"/>
    <s v="ALMAX_05422-602"/>
    <m/>
    <m/>
    <m/>
  </r>
  <r>
    <s v="GEX 1"/>
    <s v="7919-25"/>
    <s v="09067-401"/>
    <s v="B"/>
    <s v="220X130"/>
    <x v="74"/>
    <d v="2025-05-14T00:00:00"/>
    <s v="AIR"/>
    <n v="0"/>
    <n v="0"/>
    <d v="2025-05-15T00:00:00"/>
    <d v="2025-05-15T00:00:00"/>
    <m/>
    <n v="0"/>
    <d v="2025-05-17T00:00:00"/>
    <d v="2025-05-19T00:00:00"/>
    <d v="2025-05-17T00:00:00"/>
    <n v="112502019"/>
    <s v="EKSTEK"/>
    <d v="2025-05-19T00:00:00"/>
    <x v="0"/>
    <m/>
    <s v="DONE"/>
    <n v="2"/>
    <m/>
    <s v=""/>
    <m/>
    <n v="142504160"/>
    <d v="2025-05-23T09:35:17"/>
    <m/>
    <m/>
    <s v="May"/>
    <s v="EKSTEK_09067-401"/>
    <m/>
    <m/>
    <m/>
  </r>
  <r>
    <s v="GEX 1"/>
    <s v="7920-25"/>
    <s v="12158-503"/>
    <s v="B"/>
    <s v="280X160"/>
    <x v="74"/>
    <d v="2025-05-14T00:00:00"/>
    <s v="AIR"/>
    <n v="1"/>
    <n v="1"/>
    <d v="2025-05-15T00:00:00"/>
    <d v="2025-05-17T00:00:00"/>
    <m/>
    <n v="2"/>
    <d v="2025-05-19T00:00:00"/>
    <d v="2025-05-19T00:00:00"/>
    <d v="2025-05-19T00:00:00"/>
    <n v="112502043"/>
    <s v="JIANGSU"/>
    <d v="2025-05-19T00:00:00"/>
    <x v="0"/>
    <m/>
    <s v="DONE"/>
    <n v="4"/>
    <m/>
    <s v=""/>
    <m/>
    <n v="142504196"/>
    <d v="2025-05-23T15:43:14"/>
    <m/>
    <m/>
    <s v="May"/>
    <s v="JIANGSU_12158-503"/>
    <m/>
    <m/>
    <m/>
  </r>
  <r>
    <s v="GEX 1"/>
    <s v="7921-25"/>
    <s v="15176-207"/>
    <s v="B"/>
    <s v="320X160"/>
    <x v="74"/>
    <d v="2025-05-14T00:00:00"/>
    <s v="LAND"/>
    <n v="1"/>
    <n v="1"/>
    <d v="2025-05-15T00:00:00"/>
    <d v="2025-05-21T00:00:00"/>
    <m/>
    <n v="6"/>
    <d v="2025-05-22T00:00:00"/>
    <d v="2025-05-26T00:00:00"/>
    <d v="2025-05-22T00:00:00"/>
    <n v="112502104"/>
    <s v="PDTMC"/>
    <d v="2025-05-22T00:00:00"/>
    <x v="0"/>
    <s v="ask rvsn 17/05/2025."/>
    <s v="DONE"/>
    <n v="8"/>
    <m/>
    <s v=""/>
    <m/>
    <n v="142504399"/>
    <d v="2025-06-02T00:00:00"/>
    <m/>
    <m/>
    <s v="May"/>
    <s v="PDTMC_15176-207"/>
    <m/>
    <m/>
    <m/>
  </r>
  <r>
    <s v="GEX 1"/>
    <s v="7924-25"/>
    <s v="30367-501"/>
    <s v="N"/>
    <s v="250x160"/>
    <x v="75"/>
    <d v="2025-05-14T00:00:00"/>
    <s v="AIR"/>
    <n v="2"/>
    <n v="4"/>
    <d v="2025-05-15T00:00:00"/>
    <d v="2025-05-17T00:00:00"/>
    <m/>
    <n v="2"/>
    <d v="2025-05-19T00:00:00"/>
    <d v="2025-05-19T00:00:00"/>
    <d v="2025-05-19T00:00:00"/>
    <n v="112502043"/>
    <s v="EKSTEK"/>
    <d v="2025-05-19T00:00:00"/>
    <x v="49"/>
    <m/>
    <s v="DONE"/>
    <n v="3"/>
    <m/>
    <s v=""/>
    <s v="Mill, powder, ANODIZING"/>
    <n v="142504208"/>
    <d v="2025-05-26T08:17:26"/>
    <m/>
    <m/>
    <s v="May"/>
    <s v="EKSTEK_30367-501"/>
    <m/>
    <m/>
    <m/>
  </r>
  <r>
    <s v="GEX 1"/>
    <s v="7924-25"/>
    <s v="30368-501"/>
    <s v="N"/>
    <s v="250x160"/>
    <x v="75"/>
    <d v="2025-05-14T00:00:00"/>
    <s v="AIR"/>
    <n v="2"/>
    <n v="4"/>
    <d v="2025-05-15T00:00:00"/>
    <d v="2025-05-17T00:00:00"/>
    <m/>
    <n v="2"/>
    <d v="2025-05-19T00:00:00"/>
    <d v="2025-05-19T00:00:00"/>
    <d v="2025-05-19T00:00:00"/>
    <n v="112502043"/>
    <s v="EKSTEK"/>
    <d v="2025-05-19T00:00:00"/>
    <x v="49"/>
    <m/>
    <s v="DONE"/>
    <n v="3"/>
    <m/>
    <s v=""/>
    <s v="Mill, powder, ANODIZING"/>
    <n v="142504208"/>
    <d v="2025-05-26T08:17:26"/>
    <m/>
    <m/>
    <s v="May"/>
    <s v="EKSTEK_30368-501"/>
    <m/>
    <m/>
    <m/>
  </r>
  <r>
    <s v="GEX 1"/>
    <s v="7923-25"/>
    <s v="30369-501"/>
    <s v="N"/>
    <s v="250x160"/>
    <x v="75"/>
    <d v="2025-05-14T00:00:00"/>
    <s v="LAND"/>
    <n v="1"/>
    <n v="2"/>
    <d v="2025-05-16T00:00:00"/>
    <d v="2025-05-17T00:00:00"/>
    <m/>
    <n v="1"/>
    <d v="2025-05-19T00:00:00"/>
    <d v="2025-05-19T00:00:00"/>
    <d v="2025-05-19T00:00:00"/>
    <n v="112502043"/>
    <s v="PDTMC"/>
    <d v="2025-05-19T00:00:00"/>
    <x v="49"/>
    <m/>
    <s v="DONE"/>
    <n v="3"/>
    <m/>
    <s v=""/>
    <s v="Mill, powder, ANODIZING"/>
    <n v="142504212"/>
    <d v="2025-05-26T08:19:22"/>
    <m/>
    <m/>
    <s v="May"/>
    <s v="PDTMC_30369-501"/>
    <m/>
    <m/>
    <m/>
  </r>
  <r>
    <s v="GEX 1"/>
    <s v="7923-25"/>
    <s v="30370-501"/>
    <s v="N"/>
    <s v="250x160"/>
    <x v="75"/>
    <d v="2025-05-14T00:00:00"/>
    <s v="LAND"/>
    <n v="1"/>
    <n v="2"/>
    <d v="2025-05-16T00:00:00"/>
    <d v="2025-05-17T00:00:00"/>
    <m/>
    <n v="1"/>
    <d v="2025-05-19T00:00:00"/>
    <d v="2025-05-19T00:00:00"/>
    <d v="2025-05-19T00:00:00"/>
    <n v="112502043"/>
    <s v="PDTMC"/>
    <d v="2025-05-19T00:00:00"/>
    <x v="49"/>
    <m/>
    <s v="DONE"/>
    <n v="3"/>
    <m/>
    <s v=""/>
    <s v="Mill, powder, ANODIZING"/>
    <n v="142504212"/>
    <d v="2025-05-26T08:19:22"/>
    <m/>
    <m/>
    <s v="May"/>
    <s v="PDTMC_30370-501"/>
    <m/>
    <m/>
    <m/>
  </r>
  <r>
    <s v="GEX 1"/>
    <s v="7924-25"/>
    <s v="30371-501"/>
    <s v="N"/>
    <s v="280x160"/>
    <x v="75"/>
    <d v="2025-05-14T00:00:00"/>
    <s v="AIR"/>
    <n v="2"/>
    <n v="4"/>
    <d v="2025-05-15T00:00:00"/>
    <d v="2025-05-17T00:00:00"/>
    <m/>
    <n v="2"/>
    <d v="2025-05-19T00:00:00"/>
    <d v="2025-05-19T00:00:00"/>
    <d v="2025-05-19T00:00:00"/>
    <n v="112502043"/>
    <s v="EKSTEK"/>
    <d v="2025-05-19T00:00:00"/>
    <x v="49"/>
    <m/>
    <s v="DONE"/>
    <n v="3"/>
    <m/>
    <s v=""/>
    <s v="Mill, powder, ANODIZING"/>
    <n v="142504208"/>
    <d v="2025-05-26T08:17:26"/>
    <m/>
    <m/>
    <s v="May"/>
    <s v="EKSTEK_30371-501"/>
    <m/>
    <m/>
    <m/>
  </r>
  <r>
    <s v="GEX 1"/>
    <s v="7923-25"/>
    <s v="30372-401"/>
    <s v="N"/>
    <s v="250x160"/>
    <x v="75"/>
    <d v="2025-05-14T00:00:00"/>
    <s v="LAND"/>
    <n v="1"/>
    <n v="2"/>
    <d v="2025-05-15T00:00:00"/>
    <d v="2025-05-17T00:00:00"/>
    <m/>
    <n v="2"/>
    <d v="2025-05-19T00:00:00"/>
    <d v="2025-05-19T00:00:00"/>
    <d v="2025-05-19T00:00:00"/>
    <n v="112502043"/>
    <s v="PDTMC"/>
    <d v="2025-05-19T00:00:00"/>
    <x v="49"/>
    <m/>
    <s v="DONE"/>
    <n v="3"/>
    <m/>
    <s v=""/>
    <s v="Mill, powder, ANODIZING"/>
    <n v="142504212"/>
    <d v="2025-05-26T08:19:22"/>
    <m/>
    <m/>
    <s v="May"/>
    <s v="PDTMC_30372-401"/>
    <m/>
    <m/>
    <m/>
  </r>
  <r>
    <s v="GEX 1"/>
    <s v="7925-25"/>
    <s v="13212-234"/>
    <s v="B"/>
    <s v="280X160"/>
    <x v="75"/>
    <d v="2025-05-14T00:00:00"/>
    <s v="AIR"/>
    <n v="1"/>
    <n v="2"/>
    <d v="2025-05-15T00:00:00"/>
    <d v="2025-05-17T00:00:00"/>
    <m/>
    <n v="2"/>
    <d v="2025-05-19T00:00:00"/>
    <d v="2025-05-19T00:00:00"/>
    <d v="2025-05-19T00:00:00"/>
    <n v="112502043"/>
    <s v="EKSTEK"/>
    <d v="2025-05-19T00:00:00"/>
    <x v="0"/>
    <m/>
    <s v="DONE"/>
    <n v="3"/>
    <m/>
    <s v=""/>
    <m/>
    <n v="142504210"/>
    <d v="2025-05-26T08:16:25"/>
    <m/>
    <m/>
    <s v="May"/>
    <s v="EKSTEK_13212-234"/>
    <m/>
    <m/>
    <m/>
  </r>
  <r>
    <s v="GEX 1"/>
    <s v="7925-25"/>
    <s v="13212-235"/>
    <s v="B"/>
    <s v="280X160"/>
    <x v="75"/>
    <d v="2025-05-14T00:00:00"/>
    <s v="AIR"/>
    <n v="1"/>
    <n v="2"/>
    <d v="2025-05-15T00:00:00"/>
    <d v="2025-05-17T00:00:00"/>
    <m/>
    <n v="2"/>
    <d v="2025-05-19T00:00:00"/>
    <d v="2025-05-19T00:00:00"/>
    <d v="2025-05-19T00:00:00"/>
    <n v="112502043"/>
    <s v="EKSTEK"/>
    <d v="2025-05-19T00:00:00"/>
    <x v="0"/>
    <m/>
    <s v="DONE"/>
    <n v="3"/>
    <m/>
    <s v=""/>
    <m/>
    <n v="142504210"/>
    <d v="2025-05-26T08:16:25"/>
    <m/>
    <m/>
    <s v="May"/>
    <s v="EKSTEK_13212-235"/>
    <m/>
    <m/>
    <m/>
  </r>
  <r>
    <s v="GEX 1"/>
    <s v="7925-25"/>
    <s v="17928-537"/>
    <s v="B"/>
    <s v="440X250"/>
    <x v="75"/>
    <d v="2025-05-14T00:00:00"/>
    <s v="AIR"/>
    <n v="2"/>
    <n v="8"/>
    <d v="2025-05-15T00:00:00"/>
    <d v="2025-05-17T00:00:00"/>
    <m/>
    <n v="2"/>
    <d v="2025-05-19T00:00:00"/>
    <d v="2025-05-19T00:00:00"/>
    <d v="2025-05-19T00:00:00"/>
    <n v="112502043"/>
    <s v="EKSTEK"/>
    <d v="2025-05-19T00:00:00"/>
    <x v="0"/>
    <m/>
    <s v="DONE"/>
    <n v="3"/>
    <m/>
    <s v=""/>
    <m/>
    <n v="142504210"/>
    <d v="2025-05-26T08:16:25"/>
    <m/>
    <m/>
    <s v="May"/>
    <s v="EKSTEK_17928-537"/>
    <m/>
    <m/>
    <m/>
  </r>
  <r>
    <s v="GEX 1"/>
    <s v="7923-25"/>
    <s v="30373-501"/>
    <s v="N"/>
    <s v="250x160"/>
    <x v="75"/>
    <d v="2025-05-14T00:00:00"/>
    <s v="LAND"/>
    <n v="1"/>
    <n v="4"/>
    <d v="2025-05-16T00:00:00"/>
    <d v="2025-05-19T00:00:00"/>
    <m/>
    <n v="3"/>
    <d v="2025-05-21T00:00:00"/>
    <d v="2025-05-21T00:00:00"/>
    <d v="2025-05-21T00:00:00"/>
    <n v="112502073"/>
    <s v="PDTMC"/>
    <d v="2025-05-21T00:00:00"/>
    <x v="49"/>
    <m/>
    <s v="DONE"/>
    <n v="5"/>
    <m/>
    <s v=""/>
    <s v="Mill, powder, ANODIZING"/>
    <n v="142504294"/>
    <d v="2025-05-28T08:41:43"/>
    <m/>
    <m/>
    <s v="May"/>
    <s v="PDTMC_30373-501"/>
    <m/>
    <m/>
    <m/>
  </r>
  <r>
    <s v="GEX 1"/>
    <s v="7922-25"/>
    <s v="30143-402"/>
    <s v="B"/>
    <s v="280X160"/>
    <x v="75"/>
    <d v="2025-05-14T00:00:00"/>
    <s v="LAND"/>
    <n v="1"/>
    <n v="2"/>
    <d v="2025-05-15T00:00:00"/>
    <d v="2025-05-27T00:00:00"/>
    <s v="YES"/>
    <n v="12"/>
    <d v="2025-05-28T00:00:00"/>
    <d v="2025-05-29T00:00:00"/>
    <d v="2025-05-28T00:00:00"/>
    <n v="112502197"/>
    <s v="PDTMC"/>
    <d v="2025-05-28T00:00:00"/>
    <x v="0"/>
    <s v="waiting for 3d 15/05. simulatin result not satisfactory. Need another design with 3d 20/05/2025"/>
    <s v="DONE"/>
    <n v="13"/>
    <m/>
    <s v=""/>
    <m/>
    <n v="142504667"/>
    <d v="2025-06-09T00:00:00"/>
    <m/>
    <m/>
    <s v="May"/>
    <s v="PDTMC_30143-402"/>
    <m/>
    <m/>
    <m/>
  </r>
  <r>
    <s v="GEX 1"/>
    <s v="7925-25"/>
    <s v="29780-522"/>
    <s v="B"/>
    <s v="440X250"/>
    <x v="75"/>
    <d v="2025-05-14T00:00:00"/>
    <s v="AIR"/>
    <n v="2"/>
    <n v="8"/>
    <d v="2025-05-15T00:00:00"/>
    <d v="2025-05-28T00:00:00"/>
    <s v="YES"/>
    <n v="13"/>
    <d v="2025-05-30T00:00:00"/>
    <d v="2025-05-31T00:00:00"/>
    <d v="2025-05-30T00:00:00"/>
    <s v="112502253"/>
    <s v="EKSTEK"/>
    <d v="2025-05-30T00:00:00"/>
    <x v="0"/>
    <s v="ask 3d as per PM"/>
    <s v="DONE"/>
    <n v="14"/>
    <m/>
    <s v=""/>
    <m/>
    <n v="142504686"/>
    <d v="2025-06-13T00:00:00"/>
    <m/>
    <m/>
    <s v="May"/>
    <s v="EKSTEK_29780-522"/>
    <m/>
    <m/>
    <m/>
  </r>
  <r>
    <s v="GEX 1"/>
    <s v="7926-25"/>
    <s v="29780-521"/>
    <s v="B"/>
    <s v="440X250"/>
    <x v="75"/>
    <d v="2025-05-14T00:00:00"/>
    <s v="AIR"/>
    <n v="2"/>
    <n v="8"/>
    <d v="2025-05-15T00:00:00"/>
    <d v="2025-06-17T00:00:00"/>
    <s v="YES"/>
    <n v="33"/>
    <d v="2025-06-18T00:00:00"/>
    <d v="2025-06-18T00:00:00"/>
    <d v="2025-06-18T00:00:00"/>
    <s v="112502492"/>
    <s v="PHME"/>
    <d v="2025-06-18T00:00:00"/>
    <x v="0"/>
    <s v="Die ordered as ask 3d as per PM"/>
    <s v="DONE"/>
    <n v="34"/>
    <m/>
    <s v=""/>
    <m/>
    <n v="142505045"/>
    <d v="2025-06-25T00:00:00"/>
    <m/>
    <m/>
    <s v="May"/>
    <s v="PHME_29780-521"/>
    <m/>
    <m/>
    <m/>
  </r>
  <r>
    <s v="GEX 1"/>
    <s v="7930-25"/>
    <s v="Ins-26272"/>
    <s v="T"/>
    <s v="460X150"/>
    <x v="76"/>
    <d v="2025-05-17T00:00:00"/>
    <s v="LAND"/>
    <n v="0"/>
    <n v="0"/>
    <d v="2025-05-17T00:00:00"/>
    <d v="2025-05-19T00:00:00"/>
    <m/>
    <n v="2"/>
    <d v="2025-05-21T00:00:00"/>
    <d v="2025-05-26T00:00:00"/>
    <d v="2025-05-21T00:00:00"/>
    <n v="112502073"/>
    <s v="PDTMC"/>
    <d v="2025-05-21T00:00:00"/>
    <x v="0"/>
    <m/>
    <s v="DONE"/>
    <n v="4"/>
    <m/>
    <s v=""/>
    <m/>
    <n v="142504399"/>
    <d v="2025-06-02T00:00:00"/>
    <m/>
    <m/>
    <s v="May"/>
    <s v="PDTMC_Ins-26272"/>
    <m/>
    <m/>
    <m/>
  </r>
  <r>
    <s v="GEX 2"/>
    <s v="7928-25"/>
    <s v="029987-3502"/>
    <s v="B"/>
    <s v="355X200"/>
    <x v="76"/>
    <d v="2025-05-17T00:00:00"/>
    <s v="AIR"/>
    <n v="2"/>
    <n v="2"/>
    <d v="2025-05-20T00:00:00"/>
    <d v="2025-05-22T00:00:00"/>
    <m/>
    <n v="2"/>
    <d v="2025-05-24T00:00:00"/>
    <d v="2025-05-26T00:00:00"/>
    <d v="2025-05-24T00:00:00"/>
    <n v="212500595"/>
    <s v="ALMAX"/>
    <d v="2025-05-24T00:00:00"/>
    <x v="0"/>
    <m/>
    <s v="DONE"/>
    <n v="7"/>
    <m/>
    <m/>
    <m/>
    <n v="242501092"/>
    <d v="2025-06-03T00:00:00"/>
    <m/>
    <m/>
    <s v="May"/>
    <s v="ALMAX_029987-3502"/>
    <m/>
    <m/>
    <m/>
  </r>
  <r>
    <s v="GEX 2"/>
    <s v="7927-25"/>
    <s v="016748-2502"/>
    <s v="B"/>
    <s v="280X160"/>
    <x v="76"/>
    <d v="2025-05-17T00:00:00"/>
    <s v="AIR"/>
    <n v="1"/>
    <n v="2"/>
    <d v="2025-05-20T00:00:00"/>
    <d v="2025-05-24T00:00:00"/>
    <m/>
    <n v="4"/>
    <d v="2025-05-24T00:00:00"/>
    <d v="2025-05-26T00:00:00"/>
    <d v="2025-05-24T00:00:00"/>
    <n v="212500597"/>
    <s v="EKSTEK"/>
    <d v="2025-05-24T00:00:00"/>
    <x v="0"/>
    <m/>
    <s v="DONE"/>
    <n v="9"/>
    <m/>
    <m/>
    <m/>
    <n v="242501098"/>
    <d v="2025-06-02T00:00:00"/>
    <m/>
    <m/>
    <s v="May"/>
    <s v="EKSTEK_016748-2502"/>
    <m/>
    <m/>
    <m/>
  </r>
  <r>
    <s v="GEX 2"/>
    <s v="7927-25"/>
    <s v="022194-2502"/>
    <s v="B"/>
    <s v="280X160"/>
    <x v="76"/>
    <d v="2025-05-17T00:00:00"/>
    <s v="AIR"/>
    <n v="0"/>
    <n v="0"/>
    <d v="2025-05-20T00:00:00"/>
    <d v="2025-05-24T00:00:00"/>
    <m/>
    <n v="4"/>
    <d v="2025-05-24T00:00:00"/>
    <d v="2025-05-26T00:00:00"/>
    <d v="2025-05-24T00:00:00"/>
    <n v="212500597"/>
    <s v="EKSTEK"/>
    <d v="2025-05-24T00:00:00"/>
    <x v="0"/>
    <m/>
    <s v="DONE"/>
    <n v="9"/>
    <m/>
    <m/>
    <m/>
    <n v="242501098"/>
    <d v="2025-06-02T00:00:00"/>
    <m/>
    <m/>
    <s v="May"/>
    <s v="EKSTEK_022194-2502"/>
    <m/>
    <m/>
    <m/>
  </r>
  <r>
    <s v="GEX 2"/>
    <s v="7929-25"/>
    <s v="030124-3501"/>
    <s v="B"/>
    <s v="320X160"/>
    <x v="76"/>
    <d v="2025-05-17T00:00:00"/>
    <s v="AIR"/>
    <n v="1"/>
    <n v="1"/>
    <d v="2025-05-22T00:00:00"/>
    <d v="2025-05-24T00:00:00"/>
    <m/>
    <n v="2"/>
    <d v="2025-05-24T00:00:00"/>
    <d v="2025-05-26T00:00:00"/>
    <d v="2025-05-24T00:00:00"/>
    <n v="212500597"/>
    <s v="COMPES"/>
    <d v="2025-05-24T00:00:00"/>
    <x v="0"/>
    <m/>
    <s v="DONE"/>
    <n v="9"/>
    <m/>
    <m/>
    <m/>
    <n v="242501093"/>
    <d v="2025-06-02T00:00:00"/>
    <m/>
    <m/>
    <s v="May"/>
    <s v="COMPES_030124-3501"/>
    <m/>
    <m/>
    <m/>
  </r>
  <r>
    <s v="GEX 1"/>
    <s v="7933-25"/>
    <s v="22578-406"/>
    <s v="B"/>
    <s v="250X160"/>
    <x v="77"/>
    <d v="2025-05-19T00:00:00"/>
    <s v="AIR"/>
    <n v="0"/>
    <n v="0"/>
    <d v="2025-05-20T00:00:00"/>
    <d v="2025-05-22T00:00:00"/>
    <m/>
    <n v="2"/>
    <d v="2025-05-24T00:00:00"/>
    <d v="2025-05-26T00:00:00"/>
    <d v="2025-05-24T00:00:00"/>
    <n v="112502148"/>
    <s v="EKSTEK"/>
    <d v="2025-05-24T00:00:00"/>
    <x v="0"/>
    <m/>
    <s v="DONE"/>
    <n v="5"/>
    <m/>
    <s v=""/>
    <m/>
    <n v="142504292"/>
    <d v="2025-05-29T14:25:50"/>
    <m/>
    <m/>
    <s v="May"/>
    <s v="EKSTEK_22578-406"/>
    <m/>
    <m/>
    <m/>
  </r>
  <r>
    <s v="GEX 1"/>
    <s v="7931-25"/>
    <s v="07099-504"/>
    <s v="B"/>
    <s v="220x130"/>
    <x v="77"/>
    <d v="2025-05-19T00:00:00"/>
    <s v="AIR"/>
    <n v="0"/>
    <n v="0"/>
    <d v="2025-05-21T00:00:00"/>
    <d v="2025-05-22T00:00:00"/>
    <m/>
    <n v="1"/>
    <d v="2025-05-24T00:00:00"/>
    <d v="2025-05-26T00:00:00"/>
    <d v="2025-05-24T00:00:00"/>
    <n v="112502149"/>
    <s v="JIANGSU"/>
    <d v="2025-05-24T00:00:00"/>
    <x v="0"/>
    <m/>
    <s v="DONE"/>
    <n v="5"/>
    <m/>
    <s v=""/>
    <m/>
    <n v="142504391"/>
    <d v="2025-05-30T00:00:00"/>
    <m/>
    <m/>
    <s v="May"/>
    <s v="JIANGSU_07099-504"/>
    <m/>
    <m/>
    <m/>
  </r>
  <r>
    <s v="GEX 1"/>
    <s v="7931-25"/>
    <s v="28883-503"/>
    <s v="B"/>
    <s v="250X160"/>
    <x v="77"/>
    <d v="2025-05-19T00:00:00"/>
    <s v="AIR"/>
    <n v="1"/>
    <n v="2"/>
    <d v="2025-05-21T00:00:00"/>
    <d v="2025-05-22T00:00:00"/>
    <m/>
    <n v="1"/>
    <d v="2025-05-24T00:00:00"/>
    <d v="2025-05-26T00:00:00"/>
    <d v="2025-05-24T00:00:00"/>
    <n v="112502149"/>
    <s v="JIANGSU"/>
    <d v="2025-05-24T00:00:00"/>
    <x v="0"/>
    <m/>
    <s v="DONE"/>
    <n v="5"/>
    <m/>
    <s v=""/>
    <m/>
    <n v="142504391"/>
    <d v="2025-05-30T00:00:00"/>
    <m/>
    <m/>
    <s v="May"/>
    <s v="JIANGSU_28883-503"/>
    <m/>
    <m/>
    <m/>
  </r>
  <r>
    <s v="GEX 1"/>
    <s v="7932-25"/>
    <s v="29898-204"/>
    <s v="B"/>
    <s v="320X160"/>
    <x v="77"/>
    <d v="2025-05-19T00:00:00"/>
    <s v="LAND"/>
    <n v="1"/>
    <n v="1"/>
    <d v="2025-05-20T00:00:00"/>
    <d v="2025-05-22T00:00:00"/>
    <m/>
    <n v="2"/>
    <d v="2025-05-24T00:00:00"/>
    <d v="2025-05-26T00:00:00"/>
    <d v="2025-05-24T00:00:00"/>
    <n v="112502149"/>
    <s v="PDTMC"/>
    <d v="2025-05-24T00:00:00"/>
    <x v="0"/>
    <m/>
    <s v="DONE"/>
    <n v="5"/>
    <m/>
    <s v=""/>
    <m/>
    <n v="142504396"/>
    <d v="2025-05-29T15:23:40"/>
    <m/>
    <m/>
    <s v="May"/>
    <s v="PDTMC_29898-204"/>
    <m/>
    <m/>
    <m/>
  </r>
  <r>
    <s v="GEX 1"/>
    <s v="7932-25"/>
    <s v="INS-14498"/>
    <s v="T"/>
    <s v="300X100"/>
    <x v="77"/>
    <d v="2025-05-19T00:00:00"/>
    <s v="LAND"/>
    <n v="0"/>
    <n v="0"/>
    <d v="2025-05-20T00:00:00"/>
    <d v="2025-05-22T00:00:00"/>
    <m/>
    <n v="2"/>
    <d v="2025-05-24T00:00:00"/>
    <d v="2025-05-26T00:00:00"/>
    <d v="2025-05-24T00:00:00"/>
    <n v="112502149"/>
    <s v="PDTMC"/>
    <d v="2025-05-24T00:00:00"/>
    <x v="0"/>
    <m/>
    <s v="DONE"/>
    <n v="5"/>
    <m/>
    <s v=""/>
    <m/>
    <n v="142504396"/>
    <d v="2025-05-29T15:23:40"/>
    <m/>
    <m/>
    <s v="May"/>
    <s v="PDTMC_INS-14498"/>
    <m/>
    <m/>
    <m/>
  </r>
  <r>
    <s v="GEX 1"/>
    <s v="7932-25"/>
    <s v="14858-205"/>
    <s v="B"/>
    <s v="320X160"/>
    <x v="77"/>
    <d v="2025-05-19T00:00:00"/>
    <s v="LAND"/>
    <n v="1"/>
    <n v="1"/>
    <d v="2025-05-21T00:00:00"/>
    <d v="2025-05-28T00:00:00"/>
    <m/>
    <n v="7"/>
    <d v="2025-05-30T00:00:00"/>
    <d v="2025-05-31T00:00:00"/>
    <d v="2025-05-30T00:00:00"/>
    <s v="112502253"/>
    <s v="PDTMC"/>
    <d v="2025-05-30T00:00:00"/>
    <x v="0"/>
    <s v="asking revision design chanes. Revised design received 26/05/2025"/>
    <s v="DONE"/>
    <n v="11"/>
    <m/>
    <s v=""/>
    <m/>
    <n v="142504667"/>
    <d v="2025-06-09T00:00:00"/>
    <m/>
    <m/>
    <s v="May"/>
    <s v="PDTMC_14858-205"/>
    <m/>
    <m/>
    <m/>
  </r>
  <r>
    <s v="GEX 2"/>
    <s v="7888-25"/>
    <s v="007217-2501"/>
    <s v="C"/>
    <s v="250x160"/>
    <x v="78"/>
    <d v="2025-05-19T00:00:00"/>
    <s v="LAND"/>
    <n v="0"/>
    <n v="0"/>
    <d v="2025-05-21T00:00:00"/>
    <d v="2025-05-23T00:00:00"/>
    <m/>
    <n v="2"/>
    <d v="2025-05-24T00:00:00"/>
    <s v="C"/>
    <d v="2025-05-24T00:00:00"/>
    <n v="212500595"/>
    <s v="PDTMC"/>
    <d v="2025-05-24T00:00:00"/>
    <x v="50"/>
    <s v="First ordering request 29.04.2025,Dies on hold Vishwitha mail dated 01/05/2025. die released for manufacturing 19/05/2025, hence die ordering request date changed as 19.05.2025, As per sales email on 26.05.2025, Die order cancel on 26.05.2025"/>
    <s v="CANCELLED"/>
    <n v="0"/>
    <m/>
    <s v=""/>
    <m/>
    <n v="0"/>
    <d v="1899-12-30T00:00:00"/>
    <m/>
    <m/>
    <s v="May"/>
    <s v="PDTMC_007217-2501"/>
    <m/>
    <m/>
    <m/>
  </r>
  <r>
    <s v="GEX 2"/>
    <s v="7888-25"/>
    <s v="007220-2501"/>
    <s v="C"/>
    <s v="250x160"/>
    <x v="78"/>
    <d v="2025-05-19T00:00:00"/>
    <s v="LAND"/>
    <n v="0"/>
    <n v="0"/>
    <d v="2025-05-21T00:00:00"/>
    <d v="2025-05-23T00:00:00"/>
    <m/>
    <n v="2"/>
    <d v="2025-05-24T00:00:00"/>
    <s v="C"/>
    <d v="2025-05-24T00:00:00"/>
    <n v="212500595"/>
    <s v="PDTMC"/>
    <d v="2025-05-24T00:00:00"/>
    <x v="50"/>
    <s v="First ordering request 29.04.2025,Dies on hold Vishwitha mail dated 01/05/2025. die released for manufacturing 19/05/2025, hence die ordering request date changed as 19.05.2025, As per sales email on 26.05.2025, Die order cancel on 26.05.2025"/>
    <s v="CANCELLED"/>
    <n v="0"/>
    <m/>
    <s v=""/>
    <m/>
    <n v="0"/>
    <d v="1899-12-30T00:00:00"/>
    <m/>
    <m/>
    <s v="May"/>
    <s v="PDTMC_007220-2501"/>
    <m/>
    <m/>
    <m/>
  </r>
  <r>
    <s v="GEX 2"/>
    <s v="7888-25"/>
    <s v="007221-2501"/>
    <s v="C"/>
    <s v="250x160"/>
    <x v="78"/>
    <d v="2025-05-19T00:00:00"/>
    <s v="LAND"/>
    <n v="0"/>
    <n v="0"/>
    <d v="2025-05-21T00:00:00"/>
    <d v="2025-05-23T00:00:00"/>
    <m/>
    <n v="2"/>
    <d v="2025-05-24T00:00:00"/>
    <s v="C"/>
    <d v="2025-05-24T00:00:00"/>
    <n v="212500595"/>
    <s v="PDTMC"/>
    <d v="2025-05-24T00:00:00"/>
    <x v="50"/>
    <s v="First ordering request 29.04.2025,Dies on hold Vishwitha mail dated 01/05/2025. die released for manufacturing 19/05/2025, hence die ordering request date changed as 19.05.2025, As per sales email on 26.05.2025, Die order cancel on 26.05.2025"/>
    <s v="CANCELLED"/>
    <n v="0"/>
    <m/>
    <s v=""/>
    <m/>
    <n v="0"/>
    <d v="1899-12-30T00:00:00"/>
    <m/>
    <m/>
    <s v="May"/>
    <s v="PDTMC_007221-2501"/>
    <m/>
    <m/>
    <m/>
  </r>
  <r>
    <s v="GEX 2"/>
    <s v="7888-25"/>
    <s v="007218-3501"/>
    <s v="N"/>
    <s v="250x160"/>
    <x v="78"/>
    <d v="2025-05-19T00:00:00"/>
    <s v="LAND"/>
    <n v="0"/>
    <n v="0"/>
    <d v="2025-05-21T00:00:00"/>
    <d v="2025-05-23T00:00:00"/>
    <m/>
    <n v="2"/>
    <d v="2025-05-24T00:00:00"/>
    <d v="2025-05-26T00:00:00"/>
    <d v="2025-05-24T00:00:00"/>
    <n v="212500595"/>
    <s v="PDTMC"/>
    <d v="2025-05-24T00:00:00"/>
    <x v="50"/>
    <s v="First ordering request 29.04.2025,Dies on hold Vishwitha mail dated 01/05/2025. die released for manufacturing 19/05/2025, hence die ordering request date changed as 19.05.2025"/>
    <s v="DONE"/>
    <n v="4"/>
    <m/>
    <s v=""/>
    <m/>
    <n v="242501094"/>
    <d v="2025-06-03T00:00:00"/>
    <m/>
    <m/>
    <s v="May"/>
    <s v="PDTMC_007218-3501"/>
    <m/>
    <m/>
    <m/>
  </r>
  <r>
    <s v="GEX 2"/>
    <s v="7888-25"/>
    <s v="007219-3501"/>
    <s v="N"/>
    <s v="250x160"/>
    <x v="78"/>
    <d v="2025-05-19T00:00:00"/>
    <s v="LAND"/>
    <n v="0"/>
    <n v="0"/>
    <d v="2025-05-23T00:00:00"/>
    <d v="2025-05-24T00:00:00"/>
    <m/>
    <n v="1"/>
    <d v="2025-05-24T00:00:00"/>
    <d v="2025-06-03T00:00:00"/>
    <d v="2025-05-24T00:00:00"/>
    <n v="212500595"/>
    <s v="PDTMC"/>
    <d v="2025-05-24T00:00:00"/>
    <x v="50"/>
    <s v="First ordering request 29.04.2025,Dies on hold Vishwitha mail dated 01/05/2025. die released for manufacturing 19/05/2025, hence die ordering request date changed as 19.05.2025"/>
    <s v="DONE"/>
    <n v="5"/>
    <m/>
    <s v=""/>
    <m/>
    <n v="242501094"/>
    <d v="2025-06-03T00:00:00"/>
    <m/>
    <m/>
    <s v="May"/>
    <s v="PDTMC_007219-3501"/>
    <m/>
    <m/>
    <m/>
  </r>
  <r>
    <s v="GEX 1"/>
    <s v="7936-25"/>
    <s v="29851-502"/>
    <s v="B"/>
    <s v="320X160"/>
    <x v="78"/>
    <d v="2025-05-20T00:00:00"/>
    <s v="LAND"/>
    <n v="1"/>
    <n v="2"/>
    <d v="2025-05-20T00:00:00"/>
    <d v="2025-05-22T00:00:00"/>
    <m/>
    <n v="2"/>
    <d v="2025-05-24T00:00:00"/>
    <d v="2025-05-26T00:00:00"/>
    <d v="2025-05-24T00:00:00"/>
    <n v="112502149"/>
    <s v="PDTMC"/>
    <d v="2025-05-24T00:00:00"/>
    <x v="0"/>
    <m/>
    <s v="DONE"/>
    <n v="3"/>
    <m/>
    <s v=""/>
    <m/>
    <n v="142504397"/>
    <d v="2025-06-02T00:00:00"/>
    <m/>
    <m/>
    <s v="May"/>
    <s v="PDTMC_29851-502"/>
    <m/>
    <m/>
    <m/>
  </r>
  <r>
    <s v="GEX 1"/>
    <s v="7935-25"/>
    <s v="28490-602"/>
    <s v="B"/>
    <s v="320X200"/>
    <x v="78"/>
    <d v="2025-05-20T00:00:00"/>
    <s v="AIR"/>
    <n v="16"/>
    <n v="16"/>
    <d v="2025-05-30T00:00:00"/>
    <d v="2025-05-31T00:00:00"/>
    <m/>
    <n v="1"/>
    <d v="2025-06-02T00:00:00"/>
    <d v="2025-06-03T00:00:00"/>
    <d v="2025-06-02T00:00:00"/>
    <s v="112502277"/>
    <s v="PHOENIX "/>
    <d v="2025-06-02T00:00:00"/>
    <x v="0"/>
    <m/>
    <s v="DONE"/>
    <n v="12"/>
    <m/>
    <s v=""/>
    <m/>
    <n v="142504712"/>
    <d v="2025-06-11T08:44:42"/>
    <m/>
    <m/>
    <s v="May"/>
    <s v="PHOENIX _28490-602"/>
    <m/>
    <m/>
    <m/>
  </r>
  <r>
    <s v="GEX 1"/>
    <s v="7934-25"/>
    <s v="26808-502"/>
    <s v="B"/>
    <s v="250X160"/>
    <x v="78"/>
    <d v="2025-05-20T00:00:00"/>
    <s v="AIR"/>
    <n v="0"/>
    <n v="0"/>
    <d v="2025-05-30T00:00:00"/>
    <d v="2025-06-02T00:00:00"/>
    <m/>
    <n v="3"/>
    <d v="2025-06-04T00:00:00"/>
    <d v="2025-06-07T00:00:00"/>
    <d v="2025-06-04T00:00:00"/>
    <s v="112502303"/>
    <s v="JIANGSU"/>
    <d v="2025-06-04T00:00:00"/>
    <x v="0"/>
    <s v="ask for revision. No dimensional detail"/>
    <s v="DONE"/>
    <n v="14"/>
    <m/>
    <s v=""/>
    <m/>
    <n v="142504678"/>
    <d v="2025-06-10T00:00:00"/>
    <m/>
    <m/>
    <s v="May"/>
    <s v="JIANGSU_26808-502"/>
    <m/>
    <m/>
    <m/>
  </r>
  <r>
    <s v="GEX 1"/>
    <s v="7934-25"/>
    <s v="05142-414"/>
    <s v="B"/>
    <s v="280X160"/>
    <x v="78"/>
    <d v="2025-05-20T00:00:00"/>
    <s v="AIR"/>
    <n v="1"/>
    <n v="2"/>
    <d v="2025-05-30T00:00:00"/>
    <d v="2025-08-07T00:00:00"/>
    <s v="YES"/>
    <n v="69"/>
    <d v="2025-08-09T00:00:00"/>
    <d v="2025-08-12T00:00:00"/>
    <d v="2025-08-09T00:00:00"/>
    <s v="112503476"/>
    <s v="JIANGSU"/>
    <d v="2025-08-09T00:00:00"/>
    <x v="0"/>
    <s v="ask for simulatin report 02/06/2025. 2time simulation received and not satisfactory. Asked supplier for online meeting , supplier propose another simulation report and 2d design .design With simulation results received. Not satisifactory. Ask for udated design and 3d model. We will do simulation in house."/>
    <s v="DONE"/>
    <n v="80"/>
    <m/>
    <s v=""/>
    <m/>
    <n v="142506873"/>
    <d v="2025-08-18T06:35:56"/>
    <m/>
    <m/>
    <s v="May"/>
    <s v="JIANGSU_05142-414"/>
    <m/>
    <m/>
    <m/>
  </r>
  <r>
    <s v="GEX 1"/>
    <s v="7937-25"/>
    <s v="30374-201"/>
    <s v="N"/>
    <s v="320x160"/>
    <x v="79"/>
    <d v="2025-05-21T00:00:00"/>
    <s v="LAND"/>
    <n v="1"/>
    <n v="2"/>
    <d v="2025-05-22T00:00:00"/>
    <d v="2025-05-24T00:00:00"/>
    <m/>
    <n v="2"/>
    <d v="2025-05-24T00:00:00"/>
    <d v="2025-05-29T00:00:00"/>
    <d v="2025-05-24T00:00:00"/>
    <n v="112502151"/>
    <s v="PDTMC"/>
    <d v="2025-05-24T00:00:00"/>
    <x v="25"/>
    <m/>
    <s v="DONE"/>
    <n v="4"/>
    <m/>
    <s v=""/>
    <m/>
    <n v="142504398"/>
    <d v="2025-05-03T00:00:00"/>
    <m/>
    <m/>
    <s v="May"/>
    <s v="PDTMC_30374-201"/>
    <m/>
    <m/>
    <m/>
  </r>
  <r>
    <s v="GEX 1"/>
    <s v="7937-25"/>
    <s v="30375-201"/>
    <s v="N"/>
    <s v="320x160"/>
    <x v="79"/>
    <d v="2025-05-21T00:00:00"/>
    <s v="LAND"/>
    <n v="1"/>
    <n v="2"/>
    <d v="2025-05-22T00:00:00"/>
    <d v="2025-05-24T00:00:00"/>
    <m/>
    <n v="2"/>
    <d v="2025-05-24T00:00:00"/>
    <d v="2025-05-29T00:00:00"/>
    <d v="2025-05-24T00:00:00"/>
    <n v="112502151"/>
    <s v="PDTMC"/>
    <d v="2025-05-24T00:00:00"/>
    <x v="25"/>
    <m/>
    <s v="DONE"/>
    <n v="4"/>
    <m/>
    <s v=""/>
    <m/>
    <n v="142504398"/>
    <d v="2025-05-03T00:00:00"/>
    <m/>
    <m/>
    <s v="May"/>
    <s v="PDTMC_30375-201"/>
    <m/>
    <m/>
    <m/>
  </r>
  <r>
    <s v="GEX 1"/>
    <s v="7937-25"/>
    <s v="30376-201"/>
    <s v="N"/>
    <s v="320x160"/>
    <x v="79"/>
    <d v="2025-05-21T00:00:00"/>
    <s v="LAND"/>
    <n v="1"/>
    <n v="2"/>
    <d v="2025-05-23T00:00:00"/>
    <d v="2025-05-27T00:00:00"/>
    <s v="YES"/>
    <n v="4"/>
    <d v="2025-05-28T00:00:00"/>
    <d v="2025-05-29T00:00:00"/>
    <d v="2025-05-28T00:00:00"/>
    <n v="112502197"/>
    <s v="PDTMC"/>
    <d v="2025-05-28T00:00:00"/>
    <x v="25"/>
    <m/>
    <s v="DONE"/>
    <n v="7"/>
    <m/>
    <s v=""/>
    <m/>
    <n v="142504666"/>
    <d v="2025-06-09T00:00:00"/>
    <m/>
    <m/>
    <s v="May"/>
    <s v="PDTMC_30376-201"/>
    <m/>
    <m/>
    <m/>
  </r>
  <r>
    <s v="GEX 1"/>
    <s v="7939-25"/>
    <s v="10529-407"/>
    <s v="B"/>
    <s v="220X130"/>
    <x v="80"/>
    <d v="2025-05-22T00:00:00"/>
    <s v="AIR"/>
    <n v="0"/>
    <n v="0"/>
    <d v="2025-05-22T00:00:00"/>
    <d v="2025-05-24T00:00:00"/>
    <m/>
    <n v="2"/>
    <d v="2025-05-24T00:00:00"/>
    <d v="2025-05-29T00:00:00"/>
    <d v="2025-05-24T00:00:00"/>
    <n v="112502151"/>
    <s v="EKSTEK"/>
    <d v="2025-05-24T00:00:00"/>
    <x v="0"/>
    <m/>
    <s v="DONE"/>
    <n v="3"/>
    <m/>
    <s v=""/>
    <m/>
    <n v="142504400"/>
    <d v="2025-06-02T00:00:00"/>
    <m/>
    <m/>
    <s v="May"/>
    <s v="EKSTEK_10529-407"/>
    <m/>
    <m/>
    <m/>
  </r>
  <r>
    <s v="GEX 1"/>
    <s v="7940-25"/>
    <s v="13010-527"/>
    <s v="B"/>
    <s v="250x160"/>
    <x v="80"/>
    <d v="2025-05-22T00:00:00"/>
    <s v="LAND"/>
    <n v="3"/>
    <n v="3"/>
    <d v="2025-05-22T00:00:00"/>
    <d v="2025-05-24T00:00:00"/>
    <m/>
    <n v="2"/>
    <d v="2025-05-24T00:00:00"/>
    <d v="2025-05-29T00:00:00"/>
    <d v="2025-05-24T00:00:00"/>
    <n v="112502151"/>
    <s v="PHME"/>
    <d v="2025-05-24T00:00:00"/>
    <x v="0"/>
    <m/>
    <s v="DONE"/>
    <n v="3"/>
    <m/>
    <s v=""/>
    <m/>
    <n v="142504389"/>
    <d v="2025-06-10T00:00:00"/>
    <m/>
    <m/>
    <s v="May"/>
    <s v="PHME_13010-527"/>
    <m/>
    <m/>
    <m/>
  </r>
  <r>
    <s v="GEX 1"/>
    <s v="7941-25"/>
    <s v="13237-403"/>
    <s v="B"/>
    <s v="220X130"/>
    <x v="80"/>
    <d v="2025-05-22T00:00:00"/>
    <s v="AIR"/>
    <n v="1"/>
    <n v="1"/>
    <d v="2025-05-24T00:00:00"/>
    <d v="2025-05-27T00:00:00"/>
    <m/>
    <n v="3"/>
    <d v="2025-05-28T00:00:00"/>
    <d v="2025-06-03T00:00:00"/>
    <d v="2025-05-28T00:00:00"/>
    <n v="112502197"/>
    <s v="JIANGSU"/>
    <d v="2025-05-28T00:00:00"/>
    <x v="0"/>
    <s v="die is ordered as 402 by mistakenly we have already 402 die, hence this die is changed to 403. design received and approved as 402."/>
    <s v="DONE"/>
    <n v="6"/>
    <m/>
    <m/>
    <m/>
    <n v="142504678"/>
    <d v="2025-06-10T00:00:00"/>
    <m/>
    <m/>
    <s v="May"/>
    <s v="JIANGSU_13237-403"/>
    <m/>
    <m/>
    <m/>
  </r>
  <r>
    <s v="GEX 1"/>
    <s v="7939-25"/>
    <s v="01049-407"/>
    <s v="B"/>
    <s v="250X160"/>
    <x v="80"/>
    <d v="2025-05-22T00:00:00"/>
    <s v="AIR"/>
    <n v="0"/>
    <n v="0"/>
    <d v="2025-05-23T00:00:00"/>
    <d v="2025-05-28T00:00:00"/>
    <m/>
    <n v="5"/>
    <d v="2025-05-30T00:00:00"/>
    <d v="2025-05-31T00:00:00"/>
    <d v="2025-05-30T00:00:00"/>
    <s v="112502253"/>
    <s v="EKSTEK"/>
    <d v="2025-05-30T00:00:00"/>
    <x v="0"/>
    <s v="ask for revision "/>
    <s v="DONE"/>
    <n v="7"/>
    <m/>
    <s v=""/>
    <m/>
    <n v="142504686"/>
    <d v="2025-06-13T00:00:00"/>
    <m/>
    <m/>
    <s v="May"/>
    <s v="EKSTEK_01049-407"/>
    <m/>
    <m/>
    <m/>
  </r>
  <r>
    <s v="GEX 1"/>
    <s v="7941-25"/>
    <s v="13010-528"/>
    <s v="B"/>
    <s v="250X160"/>
    <x v="80"/>
    <d v="2025-05-22T00:00:00"/>
    <s v="AIR"/>
    <n v="3"/>
    <n v="3"/>
    <d v="2025-05-24T00:00:00"/>
    <d v="2025-06-03T00:00:00"/>
    <m/>
    <n v="10"/>
    <d v="2025-05-30T00:00:00"/>
    <d v="2025-05-31T00:00:00"/>
    <d v="2025-05-30T00:00:00"/>
    <s v="112502253"/>
    <s v="JIANGSU"/>
    <d v="2025-05-30T00:00:00"/>
    <x v="0"/>
    <s v="asked for simulation 28/05/2025"/>
    <s v="DONE"/>
    <n v="13"/>
    <m/>
    <m/>
    <m/>
    <n v="142504678"/>
    <d v="2025-06-10T00:00:00"/>
    <m/>
    <m/>
    <s v="May"/>
    <s v="JIANGSU_13010-528"/>
    <m/>
    <m/>
    <m/>
  </r>
  <r>
    <s v="GEX 1"/>
    <s v="7942-25"/>
    <s v="19758-607"/>
    <s v="B"/>
    <s v="550X250"/>
    <x v="80"/>
    <d v="2025-05-22T00:00:00"/>
    <s v="AIR"/>
    <n v="1"/>
    <n v="1"/>
    <d v="2025-05-27T00:00:00"/>
    <d v="2025-05-28T00:00:00"/>
    <m/>
    <n v="1"/>
    <d v="2025-06-06T00:00:00"/>
    <d v="2025-05-31T00:00:00"/>
    <d v="2025-06-09T00:00:00"/>
    <s v="112502339"/>
    <s v="COMPES"/>
    <d v="2025-05-29T00:00:00"/>
    <x v="0"/>
    <s v="OLD PR-112502225- ON 29/05.2025"/>
    <s v="DONE"/>
    <n v="7"/>
    <s v="YES"/>
    <m/>
    <m/>
    <n v="142504839"/>
    <d v="2025-07-11T17:55:22"/>
    <m/>
    <m/>
    <s v="May"/>
    <s v="COMPES_19758-607"/>
    <m/>
    <m/>
    <m/>
  </r>
  <r>
    <s v="GEX 2"/>
    <s v="7944-25"/>
    <s v="030113-3505"/>
    <s v="C"/>
    <s v="355X200"/>
    <x v="81"/>
    <d v="2025-05-22T00:00:00"/>
    <s v="LAND"/>
    <n v="2"/>
    <n v="4"/>
    <d v="2025-05-22T00:00:00"/>
    <m/>
    <m/>
    <m/>
    <m/>
    <m/>
    <m/>
    <m/>
    <s v="PDTMC"/>
    <m/>
    <x v="0"/>
    <s v="need to cancel the order from pdtmc and place to phme"/>
    <s v="CANCELLED"/>
    <n v="0"/>
    <m/>
    <m/>
    <m/>
    <n v="242501309"/>
    <d v="2025-06-19T00:00:00"/>
    <m/>
    <m/>
    <s v="May"/>
    <s v="PDTMC_030113-3505"/>
    <m/>
    <m/>
    <m/>
  </r>
  <r>
    <s v="GEX 1"/>
    <s v="7940-25"/>
    <s v="29150-404"/>
    <s v="B"/>
    <s v="250X160"/>
    <x v="81"/>
    <d v="2025-05-22T00:00:00"/>
    <s v="LAND"/>
    <n v="1"/>
    <n v="1"/>
    <d v="2025-05-22T00:00:00"/>
    <d v="2025-05-23T00:00:00"/>
    <m/>
    <n v="1"/>
    <d v="2025-05-24T00:00:00"/>
    <d v="2025-05-29T00:00:00"/>
    <d v="2025-05-24T00:00:00"/>
    <n v="112502151"/>
    <s v="PHME"/>
    <d v="2025-05-24T00:00:00"/>
    <x v="0"/>
    <m/>
    <s v="DONE"/>
    <n v="1"/>
    <m/>
    <m/>
    <m/>
    <n v="142504389"/>
    <d v="2025-06-10T00:00:00"/>
    <m/>
    <m/>
    <s v="May"/>
    <s v="PHME_29150-404"/>
    <m/>
    <m/>
    <m/>
  </r>
  <r>
    <s v="GEX 1"/>
    <s v="7943-25"/>
    <s v="29171-503"/>
    <s v="B"/>
    <s v="280X160"/>
    <x v="81"/>
    <d v="2025-05-22T00:00:00"/>
    <s v="LAND"/>
    <n v="1"/>
    <n v="2"/>
    <d v="2025-05-23T00:00:00"/>
    <d v="2025-05-24T00:00:00"/>
    <m/>
    <n v="1"/>
    <d v="2025-05-24T00:00:00"/>
    <d v="2025-05-29T00:00:00"/>
    <d v="2025-05-24T00:00:00"/>
    <n v="112502151"/>
    <s v="PDTMC"/>
    <d v="2025-05-24T00:00:00"/>
    <x v="0"/>
    <m/>
    <s v="DONE"/>
    <n v="2"/>
    <m/>
    <m/>
    <m/>
    <n v="142504398"/>
    <d v="2025-05-03T00:00:00"/>
    <m/>
    <m/>
    <s v="May"/>
    <s v="PDTMC_29171-503"/>
    <m/>
    <m/>
    <m/>
  </r>
  <r>
    <s v="GEX 1"/>
    <s v="7943-25"/>
    <s v="29899-502"/>
    <s v="B"/>
    <s v="250X160"/>
    <x v="81"/>
    <d v="2025-05-22T00:00:00"/>
    <s v="LAND"/>
    <n v="1"/>
    <n v="1"/>
    <d v="2025-05-22T00:00:00"/>
    <d v="2025-05-24T00:00:00"/>
    <m/>
    <n v="2"/>
    <d v="2025-05-24T00:00:00"/>
    <d v="2025-05-29T00:00:00"/>
    <d v="2025-05-24T00:00:00"/>
    <n v="112502151"/>
    <s v="PDTMC"/>
    <d v="2025-05-24T00:00:00"/>
    <x v="0"/>
    <m/>
    <s v="DONE"/>
    <n v="2"/>
    <m/>
    <m/>
    <m/>
    <n v="142504398"/>
    <d v="2025-05-03T00:00:00"/>
    <m/>
    <m/>
    <s v="May"/>
    <s v="PDTMC_29899-502"/>
    <m/>
    <m/>
    <m/>
  </r>
  <r>
    <s v="GEX 1"/>
    <s v="7938-25"/>
    <s v="07222-501"/>
    <s v="N"/>
    <s v="250x160"/>
    <x v="81"/>
    <d v="2025-05-22T00:00:00"/>
    <s v="LAND"/>
    <n v="0"/>
    <n v="0"/>
    <d v="2025-05-23T00:00:00"/>
    <d v="2025-05-27T00:00:00"/>
    <m/>
    <n v="4"/>
    <d v="2025-05-28T00:00:00"/>
    <d v="2025-05-29T00:00:00"/>
    <d v="2025-05-28T00:00:00"/>
    <n v="112502197"/>
    <s v="PDTMC"/>
    <d v="2025-05-28T00:00:00"/>
    <x v="37"/>
    <m/>
    <s v="DONE"/>
    <n v="5"/>
    <m/>
    <m/>
    <m/>
    <n v="142504666"/>
    <d v="2025-06-09T00:00:00"/>
    <m/>
    <m/>
    <s v="May"/>
    <s v="PDTMC_07222-501"/>
    <m/>
    <m/>
    <m/>
  </r>
  <r>
    <s v="GEX 1"/>
    <s v="7939-25"/>
    <s v="15815-205"/>
    <s v="B"/>
    <s v="320X160"/>
    <x v="81"/>
    <d v="2025-05-22T00:00:00"/>
    <s v="AIR"/>
    <n v="1"/>
    <n v="3"/>
    <d v="2025-05-22T00:00:00"/>
    <d v="2025-05-27T00:00:00"/>
    <m/>
    <n v="5"/>
    <d v="2025-05-28T00:00:00"/>
    <d v="2025-05-29T00:00:00"/>
    <d v="2025-05-28T00:00:00"/>
    <n v="112502197"/>
    <s v="EKSTEK"/>
    <d v="2025-05-28T00:00:00"/>
    <x v="0"/>
    <m/>
    <s v="DONE"/>
    <n v="5"/>
    <m/>
    <m/>
    <m/>
    <n v="142504686"/>
    <d v="2025-06-13T00:00:00"/>
    <m/>
    <m/>
    <s v="May"/>
    <s v="EKSTEK_15815-205"/>
    <m/>
    <m/>
    <m/>
  </r>
  <r>
    <s v="GEX 2"/>
    <s v="7944-25"/>
    <s v="022386-3502"/>
    <s v="B"/>
    <s v="450X260"/>
    <x v="81"/>
    <d v="2025-05-22T00:00:00"/>
    <s v="LAND"/>
    <n v="0"/>
    <n v="0"/>
    <d v="2025-05-22T00:00:00"/>
    <d v="2025-05-24T00:00:00"/>
    <m/>
    <n v="2"/>
    <d v="2025-05-24T00:00:00"/>
    <d v="2025-05-26T00:00:00"/>
    <d v="2025-05-24T00:00:00"/>
    <n v="212500597"/>
    <s v="PDTMC"/>
    <d v="2025-05-24T00:00:00"/>
    <x v="0"/>
    <m/>
    <s v="DONE"/>
    <n v="2"/>
    <m/>
    <m/>
    <m/>
    <n v="242501106"/>
    <d v="2025-06-02T00:00:00"/>
    <m/>
    <m/>
    <s v="May"/>
    <s v="PDTMC_022386-3502"/>
    <m/>
    <m/>
    <m/>
  </r>
  <r>
    <s v="GEX 2"/>
    <s v="7945-25"/>
    <s v="027720-2503"/>
    <s v="B"/>
    <s v="350X210"/>
    <x v="81"/>
    <d v="2025-05-22T00:00:00"/>
    <s v="LAND"/>
    <n v="0"/>
    <n v="0"/>
    <d v="2025-05-22T00:00:00"/>
    <d v="2025-05-23T00:00:00"/>
    <m/>
    <n v="1"/>
    <d v="2025-05-24T00:00:00"/>
    <d v="2025-05-26T00:00:00"/>
    <d v="2025-05-24T00:00:00"/>
    <n v="212500597"/>
    <s v="PHME"/>
    <d v="2025-05-24T00:00:00"/>
    <x v="0"/>
    <m/>
    <s v="DONE"/>
    <n v="1"/>
    <m/>
    <m/>
    <m/>
    <n v="242501097"/>
    <d v="2025-06-16T00:00:00"/>
    <m/>
    <m/>
    <s v="May"/>
    <s v="PHME_027720-2503"/>
    <m/>
    <m/>
    <m/>
  </r>
  <r>
    <s v="GEX 2"/>
    <s v="7944-25"/>
    <s v="120798-3504"/>
    <s v="B"/>
    <s v="320X185"/>
    <x v="81"/>
    <d v="2025-05-22T00:00:00"/>
    <s v="LAND"/>
    <n v="1"/>
    <n v="1"/>
    <d v="2025-05-22T00:00:00"/>
    <d v="2025-05-24T00:00:00"/>
    <m/>
    <n v="2"/>
    <d v="2025-05-24T00:00:00"/>
    <d v="2025-05-26T00:00:00"/>
    <d v="2025-05-24T00:00:00"/>
    <n v="212500597"/>
    <s v="PDTMC"/>
    <d v="2025-05-24T00:00:00"/>
    <x v="0"/>
    <m/>
    <s v="DONE"/>
    <n v="2"/>
    <m/>
    <m/>
    <m/>
    <n v="242501106"/>
    <d v="2025-06-02T00:00:00"/>
    <m/>
    <m/>
    <s v="May"/>
    <s v="PDTMC_120798-3504"/>
    <m/>
    <m/>
    <m/>
  </r>
  <r>
    <s v="GEX 1"/>
    <s v="7940-25"/>
    <s v="15934-208"/>
    <s v="B"/>
    <s v="355X200"/>
    <x v="81"/>
    <d v="2025-05-22T00:00:00"/>
    <s v="LAND"/>
    <n v="1"/>
    <n v="1"/>
    <d v="2025-05-22T00:00:00"/>
    <d v="2025-05-30T00:00:00"/>
    <m/>
    <n v="8"/>
    <d v="2025-06-02T00:00:00"/>
    <d v="2025-06-03T00:00:00"/>
    <d v="2025-06-02T00:00:00"/>
    <s v="112502277"/>
    <s v="PHME"/>
    <d v="2025-06-02T00:00:00"/>
    <x v="0"/>
    <s v="ask for revision 24/5/25"/>
    <s v="DONE"/>
    <n v="8"/>
    <m/>
    <m/>
    <m/>
    <n v="142504668"/>
    <d v="2025-06-10T09:06:44"/>
    <m/>
    <m/>
    <s v="May"/>
    <s v="PHME_15934-208"/>
    <m/>
    <m/>
    <m/>
  </r>
  <r>
    <s v="GEX 1"/>
    <s v="7941-25"/>
    <s v="29713-406"/>
    <s v="B"/>
    <s v="250X160"/>
    <x v="81"/>
    <d v="2025-05-22T00:00:00"/>
    <s v="AIR"/>
    <n v="1"/>
    <n v="2"/>
    <d v="2025-05-24T00:00:00"/>
    <d v="2025-05-31T00:00:00"/>
    <m/>
    <n v="7"/>
    <d v="2025-06-02T00:00:00"/>
    <d v="2025-06-03T00:00:00"/>
    <d v="2025-06-02T00:00:00"/>
    <s v="112502277"/>
    <s v="JIANGSU"/>
    <d v="2025-06-02T00:00:00"/>
    <x v="0"/>
    <s v="need revision 27/05/2025"/>
    <s v="DONE"/>
    <n v="9"/>
    <m/>
    <m/>
    <m/>
    <n v="142504678"/>
    <d v="2025-06-10T00:00:00"/>
    <m/>
    <m/>
    <s v="May"/>
    <s v="JIANGSU_29713-406"/>
    <m/>
    <m/>
    <m/>
  </r>
  <r>
    <s v="GEX 2"/>
    <s v="7944-25"/>
    <s v="005206-3507"/>
    <s v="B"/>
    <s v="320X160"/>
    <x v="81"/>
    <d v="2025-05-22T00:00:00"/>
    <s v="LAND"/>
    <n v="1"/>
    <n v="1"/>
    <d v="2025-05-23T00:00:00"/>
    <d v="2025-05-28T00:00:00"/>
    <m/>
    <n v="5"/>
    <d v="2025-05-30T00:00:00"/>
    <d v="2025-05-31T00:00:00"/>
    <d v="2025-05-30T00:00:00"/>
    <s v="212500641"/>
    <s v="PDTMC"/>
    <d v="2025-05-30T00:00:00"/>
    <x v="0"/>
    <m/>
    <s v="DONE"/>
    <n v="6"/>
    <m/>
    <m/>
    <m/>
    <n v="242501203"/>
    <d v="2025-06-10T00:00:00"/>
    <m/>
    <m/>
    <s v="May"/>
    <s v="PDTMC_005206-3507"/>
    <m/>
    <m/>
    <m/>
  </r>
  <r>
    <s v="GEX 2"/>
    <s v="7945-25"/>
    <s v="029780-2505"/>
    <s v="B"/>
    <s v="475X280"/>
    <x v="81"/>
    <d v="2025-05-22T00:00:00"/>
    <s v="LAND"/>
    <n v="2"/>
    <n v="4"/>
    <d v="2025-05-22T00:00:00"/>
    <d v="2025-05-28T00:00:00"/>
    <m/>
    <n v="6"/>
    <d v="2025-05-30T00:00:00"/>
    <d v="2025-05-31T00:00:00"/>
    <d v="2025-05-30T00:00:00"/>
    <s v="212500641"/>
    <s v="PHME"/>
    <d v="2025-05-30T00:00:00"/>
    <x v="0"/>
    <m/>
    <s v="DONE"/>
    <n v="6"/>
    <m/>
    <m/>
    <m/>
    <n v="242501097"/>
    <d v="2025-06-16T00:00:00"/>
    <m/>
    <m/>
    <s v="May"/>
    <s v="PHME_029780-2505"/>
    <m/>
    <m/>
    <m/>
  </r>
  <r>
    <s v="GEX 1"/>
    <s v="7946-25"/>
    <s v="29924-502"/>
    <s v="B"/>
    <s v="320X160"/>
    <x v="82"/>
    <d v="2025-05-22T00:00:00"/>
    <s v="LAND"/>
    <n v="1"/>
    <n v="2"/>
    <d v="2025-05-23T00:00:00"/>
    <d v="2025-05-28T00:00:00"/>
    <m/>
    <n v="5"/>
    <d v="2025-05-30T00:00:00"/>
    <d v="2025-05-31T00:00:00"/>
    <d v="2025-05-30T00:00:00"/>
    <s v="112502253"/>
    <s v="PHME"/>
    <d v="2025-05-30T00:00:00"/>
    <x v="0"/>
    <s v="Need to check running die on the shape. This die got deflected from phmE."/>
    <s v="DONE"/>
    <n v="5"/>
    <m/>
    <m/>
    <m/>
    <n v="142504945"/>
    <d v="2025-06-19T00:00:00"/>
    <m/>
    <m/>
    <s v="May"/>
    <s v="PHME_29924-502"/>
    <m/>
    <m/>
    <m/>
  </r>
  <r>
    <s v="GEX 1"/>
    <s v="7948-25"/>
    <s v="28830-503"/>
    <s v="B"/>
    <s v="320X160"/>
    <x v="83"/>
    <d v="2025-05-22T00:00:00"/>
    <s v="AIR"/>
    <n v="1"/>
    <n v="2"/>
    <d v="2025-05-29T00:00:00"/>
    <d v="2025-05-30T00:00:00"/>
    <m/>
    <n v="1"/>
    <d v="2025-06-02T00:00:00"/>
    <d v="2025-06-03T00:00:00"/>
    <d v="2025-06-02T00:00:00"/>
    <s v="112502277"/>
    <s v="EKSTEK"/>
    <d v="2025-06-02T00:00:00"/>
    <x v="0"/>
    <s v="rvsn asked 29/5"/>
    <s v="DONE"/>
    <n v="6"/>
    <s v="YES"/>
    <m/>
    <m/>
    <n v="142504686"/>
    <d v="2025-06-13T00:00:00"/>
    <m/>
    <m/>
    <s v="May"/>
    <s v="EKSTEK_28830-503"/>
    <m/>
    <m/>
    <m/>
  </r>
  <r>
    <s v="GEX 1"/>
    <s v="7947-25"/>
    <s v="19291-202"/>
    <s v="B"/>
    <s v="280X160"/>
    <x v="83"/>
    <d v="2025-05-26T00:00:00"/>
    <s v="AIR"/>
    <n v="3"/>
    <n v="3"/>
    <d v="2025-05-28T00:00:00"/>
    <d v="2025-05-31T00:00:00"/>
    <m/>
    <n v="3"/>
    <d v="2025-06-02T00:00:00"/>
    <d v="2025-06-03T00:00:00"/>
    <d v="2025-06-02T00:00:00"/>
    <s v="112502277"/>
    <s v="COMPES"/>
    <d v="2025-06-02T00:00:00"/>
    <x v="0"/>
    <m/>
    <s v="DONE"/>
    <n v="7"/>
    <m/>
    <m/>
    <m/>
    <n v="142504674"/>
    <d v="2025-06-10T09:06:10"/>
    <m/>
    <m/>
    <s v="May"/>
    <s v="COMPES_19291-202"/>
    <m/>
    <m/>
    <m/>
  </r>
  <r>
    <s v="GEX 2"/>
    <s v="7950-25"/>
    <s v="007208-2510 DP"/>
    <s v="B"/>
    <s v="320X80"/>
    <x v="83"/>
    <d v="2025-05-26T00:00:00"/>
    <s v="LAND"/>
    <n v="0"/>
    <n v="0"/>
    <d v="2025-05-27T00:00:00"/>
    <d v="2025-05-28T00:00:00"/>
    <m/>
    <n v="1"/>
    <d v="2025-05-30T00:00:00"/>
    <d v="2025-05-31T00:00:00"/>
    <d v="2025-05-30T00:00:00"/>
    <s v="212500641"/>
    <s v="PDTMC"/>
    <d v="2025-05-30T00:00:00"/>
    <x v="0"/>
    <s v="Dieplate only ordered as requsted by Vijeesh 24/05/2025"/>
    <s v="DONE"/>
    <n v="4"/>
    <m/>
    <m/>
    <m/>
    <n v="242501201"/>
    <d v="2025-06-04T00:00:00"/>
    <m/>
    <m/>
    <s v="May"/>
    <s v="PDTMC_007208-2510 DP"/>
    <m/>
    <m/>
    <m/>
  </r>
  <r>
    <s v="GEX 2"/>
    <s v="7949-25"/>
    <s v="030113-3505"/>
    <s v="B"/>
    <s v="355X200"/>
    <x v="83"/>
    <d v="2025-05-26T00:00:00"/>
    <s v="LAND"/>
    <n v="2"/>
    <n v="4"/>
    <d v="2025-05-27T00:00:00"/>
    <d v="2025-05-28T00:00:00"/>
    <m/>
    <n v="1"/>
    <d v="2025-05-30T00:00:00"/>
    <d v="2025-05-31T00:00:00"/>
    <d v="2025-05-30T00:00:00"/>
    <s v="212500641"/>
    <s v="PHME"/>
    <d v="2025-05-30T00:00:00"/>
    <x v="0"/>
    <s v="cancel the order from PDTMC and place the order to PHME  as per Mr Vijeesh."/>
    <s v="DONE"/>
    <n v="4"/>
    <m/>
    <m/>
    <m/>
    <n v="242501309"/>
    <d v="2025-06-19T00:00:00"/>
    <m/>
    <m/>
    <s v="May"/>
    <s v="PHME_030113-3505"/>
    <m/>
    <m/>
    <m/>
  </r>
  <r>
    <s v="GEX 2"/>
    <s v="7952-25"/>
    <s v="051118-3535"/>
    <s v="C"/>
    <s v="450X260"/>
    <x v="84"/>
    <d v="2025-05-26T00:00:00"/>
    <s v="AIR"/>
    <n v="4"/>
    <n v="4"/>
    <d v="2025-05-29T00:00:00"/>
    <s v="NA"/>
    <s v="YES"/>
    <s v=""/>
    <m/>
    <m/>
    <m/>
    <m/>
    <s v="COMPES"/>
    <m/>
    <x v="0"/>
    <s v="requested for simulation result 31/05/2025. reminder sent 03/06/2025. simulatin result is not sastisfactory. Feed back given and ask for another simulation results 07-06-2025. reminder sent 10/06/2025."/>
    <s v="CANCELLED"/>
    <n v="0"/>
    <m/>
    <m/>
    <m/>
    <n v="0"/>
    <d v="1899-12-30T00:00:00"/>
    <m/>
    <m/>
    <s v="May"/>
    <s v="COMPES_051118-3535"/>
    <m/>
    <m/>
    <m/>
  </r>
  <r>
    <s v="GEX 2"/>
    <s v="7951-25"/>
    <s v="014858-3503"/>
    <s v="B"/>
    <s v="320X160"/>
    <x v="84"/>
    <d v="2025-05-26T00:00:00"/>
    <s v="LAND"/>
    <n v="1"/>
    <n v="1"/>
    <d v="2025-05-22T00:00:00"/>
    <d v="2025-05-30T00:00:00"/>
    <m/>
    <n v="8"/>
    <d v="2025-06-02T00:00:00"/>
    <d v="2025-06-03T00:00:00"/>
    <d v="2025-06-02T00:00:00"/>
    <s v="212500648"/>
    <s v="PDTMC"/>
    <d v="2025-06-02T00:00:00"/>
    <x v="0"/>
    <s v="ask revision 24/5/25. rvsd dsgn rcved 26/5/25. Ahod is not convince with the design still due to the urgency he has signed to the document."/>
    <s v="DONE"/>
    <n v="3"/>
    <m/>
    <m/>
    <m/>
    <n v="242501203"/>
    <d v="2025-06-10T00:00:00"/>
    <m/>
    <m/>
    <s v="May"/>
    <s v="PDTMC_014858-3503"/>
    <m/>
    <m/>
    <m/>
  </r>
  <r>
    <s v="GEX 2"/>
    <s v="7952-25"/>
    <s v="030295-3502"/>
    <s v="B"/>
    <s v="355X200"/>
    <x v="84"/>
    <d v="2025-05-26T00:00:00"/>
    <s v="AIR"/>
    <n v="1"/>
    <n v="1"/>
    <d v="2025-05-29T00:00:00"/>
    <d v="2025-06-02T00:00:00"/>
    <m/>
    <n v="4"/>
    <d v="2025-06-04T00:00:00"/>
    <d v="2025-06-07T00:00:00"/>
    <d v="2025-06-04T00:00:00"/>
    <s v="212500657"/>
    <s v="COMPES"/>
    <d v="2025-06-04T00:00:00"/>
    <x v="0"/>
    <m/>
    <s v="DONE"/>
    <n v="6"/>
    <m/>
    <m/>
    <m/>
    <n v="242501231"/>
    <d v="2025-06-10T00:00:00"/>
    <m/>
    <m/>
    <s v="May"/>
    <s v="COMPES_030295-3502"/>
    <m/>
    <m/>
    <m/>
  </r>
  <r>
    <s v="GEX 2"/>
    <s v="7952-25"/>
    <s v="051117-3522"/>
    <s v="B"/>
    <s v="400X260"/>
    <x v="84"/>
    <d v="2025-05-26T00:00:00"/>
    <s v="AIR"/>
    <n v="2"/>
    <n v="4"/>
    <d v="2025-05-28T00:00:00"/>
    <d v="2025-06-09T00:00:00"/>
    <m/>
    <n v="12"/>
    <d v="2025-06-12T00:00:00"/>
    <d v="2025-06-16T00:00:00"/>
    <d v="2025-06-12T00:00:00"/>
    <s v="212500687"/>
    <s v="COMPES"/>
    <d v="2025-06-12T00:00:00"/>
    <x v="0"/>
    <s v="ask revsion 29/05/2025. reminder sent 03/06/2025"/>
    <s v="DONE"/>
    <n v="13"/>
    <m/>
    <m/>
    <m/>
    <n v="242501288"/>
    <d v="2025-06-22T00:00:00"/>
    <m/>
    <m/>
    <s v="May"/>
    <s v="COMPES_051117-3522"/>
    <m/>
    <m/>
    <m/>
  </r>
  <r>
    <s v="GEX 2"/>
    <s v="7952-25"/>
    <s v="051117-3523"/>
    <s v="B"/>
    <s v="400x260"/>
    <x v="84"/>
    <d v="2025-05-26T00:00:00"/>
    <s v="AIR"/>
    <n v="2"/>
    <n v="4"/>
    <d v="2025-05-28T00:00:00"/>
    <d v="2025-06-09T00:00:00"/>
    <m/>
    <n v="12"/>
    <d v="2025-06-12T00:00:00"/>
    <d v="2025-06-16T00:00:00"/>
    <d v="2025-06-12T00:00:00"/>
    <s v="212500687"/>
    <s v="COMPES"/>
    <d v="2025-06-12T00:00:00"/>
    <x v="0"/>
    <s v="ask revsion 29/05/2025. reminder sent 03/06/2025"/>
    <s v="DONE"/>
    <n v="13"/>
    <m/>
    <m/>
    <m/>
    <n v="242501288"/>
    <d v="2025-06-22T00:00:00"/>
    <m/>
    <m/>
    <s v="May"/>
    <s v="COMPES_051117-3523"/>
    <m/>
    <m/>
    <m/>
  </r>
  <r>
    <s v="GEX 2"/>
    <s v="7953-25"/>
    <s v="030377-3501"/>
    <s v="N"/>
    <s v="320x200"/>
    <x v="85"/>
    <d v="2025-05-28T00:00:00"/>
    <s v="LAND"/>
    <n v="1"/>
    <n v="1"/>
    <d v="2025-05-29T00:00:00"/>
    <d v="2025-05-31T00:00:00"/>
    <m/>
    <n v="2"/>
    <d v="2025-06-02T00:00:00"/>
    <d v="2025-06-03T00:00:00"/>
    <d v="2025-06-02T00:00:00"/>
    <s v="212500648"/>
    <s v="PDTMC"/>
    <d v="2025-06-02T00:00:00"/>
    <x v="51"/>
    <m/>
    <s v="DONE"/>
    <n v="3"/>
    <m/>
    <m/>
    <m/>
    <n v="242501205"/>
    <d v="2025-06-09T00:00:00"/>
    <m/>
    <m/>
    <s v="May"/>
    <s v="PDTMC_030377-3501"/>
    <m/>
    <m/>
    <m/>
  </r>
  <r>
    <s v="GEX 1"/>
    <s v="7954-25"/>
    <s v="07119-503"/>
    <s v="B"/>
    <s v="320X160"/>
    <x v="86"/>
    <d v="2025-05-30T00:00:00"/>
    <s v="LAND"/>
    <n v="0"/>
    <n v="0"/>
    <d v="2025-05-31T00:00:00"/>
    <d v="2025-05-31T00:00:00"/>
    <m/>
    <n v="0"/>
    <d v="2025-06-02T00:00:00"/>
    <d v="2025-06-07T00:00:00"/>
    <d v="2025-06-02T00:00:00"/>
    <s v="112502277"/>
    <s v="PDTMC"/>
    <d v="2025-06-02T00:00:00"/>
    <x v="0"/>
    <m/>
    <s v="DONE"/>
    <n v="1"/>
    <m/>
    <m/>
    <m/>
    <n v="142504688"/>
    <d v="2025-06-19T00:00:00"/>
    <m/>
    <m/>
    <s v="May"/>
    <s v="PDTMC_07119-503"/>
    <m/>
    <m/>
    <m/>
  </r>
  <r>
    <s v="GEX 1"/>
    <s v="7954-25"/>
    <s v="11187-202"/>
    <s v="T"/>
    <s v="250X110"/>
    <x v="86"/>
    <d v="2025-05-30T00:00:00"/>
    <s v="LAND"/>
    <n v="0"/>
    <n v="0"/>
    <d v="2025-05-31T00:00:00"/>
    <d v="2025-05-31T00:00:00"/>
    <m/>
    <n v="0"/>
    <d v="2025-06-02T00:00:00"/>
    <d v="2025-06-10T00:00:00"/>
    <d v="2025-06-02T00:00:00"/>
    <s v="112502277"/>
    <s v="PDTMC"/>
    <d v="2025-06-02T00:00:00"/>
    <x v="0"/>
    <s v="Backer only to suite existing Die plate."/>
    <s v="DONE"/>
    <n v="1"/>
    <m/>
    <m/>
    <m/>
    <n v="142504688"/>
    <d v="2025-06-19T00:00:00"/>
    <m/>
    <m/>
    <s v="May"/>
    <s v="PDTMC_11187-202"/>
    <m/>
    <m/>
    <m/>
  </r>
  <r>
    <s v="GEX 1"/>
    <s v="7956-25"/>
    <s v="30381-601"/>
    <s v="N"/>
    <s v="450X250"/>
    <x v="86"/>
    <d v="2025-05-30T00:00:00"/>
    <s v="LAND"/>
    <n v="7"/>
    <n v="7"/>
    <d v="2025-06-03T00:00:00"/>
    <d v="2025-06-03T00:00:00"/>
    <m/>
    <n v="0"/>
    <d v="2025-06-04T00:00:00"/>
    <d v="2025-06-07T00:00:00"/>
    <d v="2025-06-04T00:00:00"/>
    <s v="112502319"/>
    <s v="PHME"/>
    <d v="2025-06-04T00:00:00"/>
    <x v="50"/>
    <m/>
    <s v="DONE"/>
    <n v="4"/>
    <m/>
    <m/>
    <s v="MILL"/>
    <n v="142504862"/>
    <d v="2025-06-18T00:00:00"/>
    <m/>
    <m/>
    <s v="May"/>
    <s v="PHME_30381-601"/>
    <m/>
    <m/>
    <m/>
  </r>
  <r>
    <s v="GEX 2"/>
    <s v="7955-25"/>
    <s v="030214-3501"/>
    <s v="B"/>
    <s v="450X250"/>
    <x v="86"/>
    <d v="2025-05-30T00:00:00"/>
    <s v="AIR"/>
    <n v="3"/>
    <n v="3"/>
    <d v="2025-06-04T00:00:00"/>
    <d v="2025-06-09T00:00:00"/>
    <m/>
    <n v="5"/>
    <d v="2025-06-12T00:00:00"/>
    <d v="2025-06-16T00:00:00"/>
    <d v="2025-06-12T00:00:00"/>
    <s v="212500687"/>
    <s v="COMPES"/>
    <d v="2025-06-12T00:00:00"/>
    <x v="0"/>
    <m/>
    <s v="DONE"/>
    <n v="10"/>
    <m/>
    <m/>
    <m/>
    <n v="242501288"/>
    <d v="2025-06-22T00:00:00"/>
    <m/>
    <m/>
    <s v="May"/>
    <s v="COMPES_030214-3501"/>
    <m/>
    <m/>
    <m/>
  </r>
  <r>
    <s v="GEX 1"/>
    <s v="7958-25"/>
    <s v="05273-607"/>
    <s v="B"/>
    <s v="550X300"/>
    <x v="87"/>
    <d v="2025-06-02T00:00:00"/>
    <s v="LAND"/>
    <n v="1"/>
    <n v="1"/>
    <d v="2025-06-03T00:00:00"/>
    <d v="2025-06-03T00:00:00"/>
    <m/>
    <n v="0"/>
    <d v="2025-06-04T00:00:00"/>
    <d v="2025-06-07T00:00:00"/>
    <d v="2025-06-04T00:00:00"/>
    <s v="112502319"/>
    <s v="PDTMC"/>
    <d v="2025-06-04T00:00:00"/>
    <x v="0"/>
    <m/>
    <s v="DONE"/>
    <n v="3"/>
    <m/>
    <m/>
    <m/>
    <n v="142504688"/>
    <d v="2025-06-19T00:00:00"/>
    <m/>
    <m/>
    <s v="May"/>
    <s v="PDTMC_05273-607"/>
    <m/>
    <m/>
    <m/>
  </r>
  <r>
    <s v="GEX 1"/>
    <s v="7959-25"/>
    <s v="22386-603"/>
    <s v="B"/>
    <s v="450X250"/>
    <x v="87"/>
    <d v="2025-06-02T00:00:00"/>
    <s v="LAND"/>
    <n v="0"/>
    <n v="0"/>
    <d v="2025-06-02T00:00:00"/>
    <d v="2025-06-04T00:00:00"/>
    <m/>
    <n v="2"/>
    <d v="2025-06-04T00:00:00"/>
    <d v="2025-06-07T00:00:00"/>
    <d v="2025-06-04T00:00:00"/>
    <s v="112502319"/>
    <s v="PHME"/>
    <d v="2025-06-04T00:00:00"/>
    <x v="0"/>
    <m/>
    <s v="DONE"/>
    <n v="4"/>
    <m/>
    <m/>
    <m/>
    <n v="142504718"/>
    <d v="2025-06-11T08:55:08"/>
    <m/>
    <m/>
    <s v="May"/>
    <s v="PHME_22386-603"/>
    <m/>
    <m/>
    <m/>
  </r>
  <r>
    <s v="GEX 1"/>
    <s v="7957-25"/>
    <s v="30378-201"/>
    <s v="N"/>
    <s v="280x160"/>
    <x v="87"/>
    <d v="2025-06-02T00:00:00"/>
    <s v="AIR"/>
    <n v="1"/>
    <n v="7"/>
    <d v="2025-06-18T00:00:00"/>
    <d v="2025-06-19T00:00:00"/>
    <s v="YES"/>
    <n v="1"/>
    <d v="2025-06-21T00:00:00"/>
    <d v="2025-06-21T00:00:00"/>
    <d v="2025-06-21T00:00:00"/>
    <s v="112502594"/>
    <s v="PHOENIX "/>
    <d v="2025-06-21T00:00:00"/>
    <x v="52"/>
    <s v="Simulation parameters were sent to the supplier on 16/06/2025, as per their request"/>
    <s v="DONE"/>
    <n v="19"/>
    <m/>
    <m/>
    <s v="Mill,Anodizing"/>
    <n v="142505220"/>
    <d v="2025-07-24T13:10:22"/>
    <m/>
    <m/>
    <s v="May"/>
    <s v="PHOENIX _30378-201"/>
    <m/>
    <m/>
    <m/>
  </r>
  <r>
    <s v="GEX 1"/>
    <s v="7957-25"/>
    <s v="30379-201"/>
    <s v="N"/>
    <s v="280x160"/>
    <x v="87"/>
    <d v="2025-06-02T00:00:00"/>
    <s v="AIR"/>
    <n v="1"/>
    <n v="7"/>
    <d v="2025-06-20T00:00:00"/>
    <d v="2025-06-20T00:00:00"/>
    <s v="YES"/>
    <n v="0"/>
    <d v="2025-06-21T00:00:00"/>
    <d v="2025-06-21T00:00:00"/>
    <d v="2025-06-21T00:00:00"/>
    <s v="112502594"/>
    <s v="PHOENIX "/>
    <d v="2025-06-21T00:00:00"/>
    <x v="52"/>
    <s v="Simulation parameters were sent to the supplier on 16/06/2025, as per their request"/>
    <s v="DONE"/>
    <n v="20"/>
    <m/>
    <m/>
    <s v="Mill,Anodizing"/>
    <n v="142505220"/>
    <d v="2025-07-24T13:10:22"/>
    <m/>
    <m/>
    <s v="May"/>
    <s v="PHOENIX _30379-201"/>
    <m/>
    <m/>
    <m/>
  </r>
  <r>
    <s v="GEX 1"/>
    <s v="7957-25"/>
    <s v="30380-501"/>
    <s v="N"/>
    <s v="280x160"/>
    <x v="87"/>
    <d v="2025-06-02T00:00:00"/>
    <s v="AIR"/>
    <n v="1"/>
    <n v="5"/>
    <d v="2025-06-18T00:00:00"/>
    <d v="2025-06-19T00:00:00"/>
    <s v="YES"/>
    <n v="1"/>
    <d v="2025-06-21T00:00:00"/>
    <d v="2005-06-21T00:00:00"/>
    <d v="2025-06-21T00:00:00"/>
    <s v="112502594"/>
    <s v="PHOENIX "/>
    <d v="2025-06-21T00:00:00"/>
    <x v="52"/>
    <s v="Simulation parameters were sent to the supplier on 16/06/2025, as per their request"/>
    <s v="DONE"/>
    <n v="19"/>
    <m/>
    <m/>
    <s v="Mill,Anodizing"/>
    <n v="142505220"/>
    <d v="2025-07-24T13:10:22"/>
    <m/>
    <m/>
    <s v="May"/>
    <s v="PHOENIX _30380-501"/>
    <m/>
    <m/>
    <m/>
  </r>
  <r>
    <s v="GEX 1"/>
    <s v="7961-25"/>
    <s v="30383-501"/>
    <s v="N"/>
    <s v="220x130"/>
    <x v="88"/>
    <d v="2025-06-04T00:00:00"/>
    <s v="LAND"/>
    <n v="1"/>
    <n v="1"/>
    <d v="2025-06-05T00:00:00"/>
    <d v="2025-06-07T00:00:00"/>
    <m/>
    <n v="2"/>
    <d v="2025-06-09T00:00:00"/>
    <d v="2025-06-10T00:00:00"/>
    <d v="2025-06-09T00:00:00"/>
    <s v="112502340"/>
    <s v="PHME"/>
    <d v="2025-06-09T00:00:00"/>
    <x v="23"/>
    <m/>
    <s v="DONE"/>
    <n v="4"/>
    <m/>
    <m/>
    <s v="mill. Powder. Anodizing"/>
    <n v="142504943"/>
    <d v="2025-06-19T00:00:00"/>
    <m/>
    <m/>
    <s v="Jun"/>
    <s v="PHME_30383-501"/>
    <m/>
    <m/>
    <m/>
  </r>
  <r>
    <s v="GEX 1"/>
    <s v="7960-25"/>
    <s v="30382-401"/>
    <s v="N"/>
    <s v="250x160"/>
    <x v="88"/>
    <d v="2025-06-04T00:00:00"/>
    <s v="LAND"/>
    <n v="1"/>
    <n v="2"/>
    <d v="2025-06-05T00:00:00"/>
    <d v="2025-06-09T00:00:00"/>
    <m/>
    <n v="4"/>
    <d v="2025-06-12T00:00:00"/>
    <d v="2025-06-14T00:00:00"/>
    <d v="2025-06-12T00:00:00"/>
    <s v="112502390"/>
    <s v="PDTMC"/>
    <d v="2025-06-12T00:00:00"/>
    <x v="23"/>
    <m/>
    <s v="DONE"/>
    <n v="6"/>
    <m/>
    <m/>
    <s v="mill. Powder. Anodizing"/>
    <n v="142504961"/>
    <d v="2025-06-20T00:00:00"/>
    <m/>
    <m/>
    <s v="Jun"/>
    <s v="PDTMC_30382-401"/>
    <m/>
    <m/>
    <m/>
  </r>
  <r>
    <s v="GEX 1"/>
    <s v="7962-25"/>
    <s v="27875-401 DIE PLATE"/>
    <s v="T"/>
    <s v="220X60"/>
    <x v="89"/>
    <d v="2025-06-04T00:00:00"/>
    <s v="LAND"/>
    <n v="0"/>
    <n v="0"/>
    <d v="2025-06-09T00:00:00"/>
    <d v="2025-06-10T00:00:00"/>
    <m/>
    <n v="1"/>
    <d v="2025-06-04T00:00:00"/>
    <d v="2025-06-16T00:00:00"/>
    <d v="2025-06-04T00:00:00"/>
    <s v="112502319"/>
    <s v="PDTMC"/>
    <d v="2025-06-04T00:00:00"/>
    <x v="0"/>
    <m/>
    <s v="DONE"/>
    <n v="6"/>
    <m/>
    <m/>
    <m/>
    <n v="142504688"/>
    <d v="2025-06-19T00:00:00"/>
    <m/>
    <m/>
    <s v="Jun"/>
    <s v="PDTMC_27875-401 DIE PLATE"/>
    <m/>
    <m/>
    <m/>
  </r>
  <r>
    <s v="GEX 1"/>
    <s v="7963-25"/>
    <s v="27876-401 DIE PLATE"/>
    <s v="T"/>
    <s v="250X160"/>
    <x v="89"/>
    <d v="2025-06-04T00:00:00"/>
    <s v="LAND"/>
    <n v="0"/>
    <n v="0"/>
    <d v="2025-06-04T00:00:00"/>
    <d v="2025-06-04T00:00:00"/>
    <m/>
    <n v="0"/>
    <d v="2025-06-04T00:00:00"/>
    <d v="2025-06-10T00:00:00"/>
    <d v="2025-06-04T00:00:00"/>
    <s v="112502319"/>
    <s v="PHME"/>
    <d v="2025-06-04T00:00:00"/>
    <x v="0"/>
    <m/>
    <s v="DONE"/>
    <n v="0"/>
    <m/>
    <m/>
    <m/>
    <n v="142504942"/>
    <d v="2025-06-19T00:00:00"/>
    <m/>
    <m/>
    <s v="Jun"/>
    <s v="PHME_27876-401 DIE PLATE"/>
    <m/>
    <m/>
    <m/>
  </r>
  <r>
    <s v="GEX 1"/>
    <s v="7966-25"/>
    <s v="07208-607"/>
    <s v="B"/>
    <s v="320X160"/>
    <x v="89"/>
    <d v="2025-06-04T00:00:00"/>
    <s v="LAND"/>
    <n v="0"/>
    <n v="0"/>
    <d v="2025-06-04T00:00:00"/>
    <d v="2025-06-04T00:00:00"/>
    <m/>
    <n v="0"/>
    <d v="2025-06-04T00:00:00"/>
    <d v="2025-06-10T00:00:00"/>
    <d v="2025-06-04T00:00:00"/>
    <s v="112502319"/>
    <s v="PDTMC"/>
    <d v="2025-06-04T00:00:00"/>
    <x v="0"/>
    <m/>
    <s v="DONE"/>
    <n v="0"/>
    <m/>
    <m/>
    <m/>
    <n v="142504687"/>
    <d v="2025-06-11T09:00:18"/>
    <m/>
    <m/>
    <s v="Jun"/>
    <s v="PDTMC_07208-607"/>
    <m/>
    <m/>
    <m/>
  </r>
  <r>
    <s v="GEX 1"/>
    <s v="7966-25"/>
    <s v="07208-608"/>
    <s v="B"/>
    <s v="320X160"/>
    <x v="89"/>
    <d v="2025-06-04T00:00:00"/>
    <s v="LAND"/>
    <n v="0"/>
    <n v="0"/>
    <d v="2025-06-04T00:00:00"/>
    <d v="2025-06-04T00:00:00"/>
    <m/>
    <n v="0"/>
    <d v="2025-06-04T00:00:00"/>
    <d v="2025-06-10T00:00:00"/>
    <d v="2025-06-04T00:00:00"/>
    <s v="112502319"/>
    <s v="PDTMC"/>
    <d v="2025-06-04T00:00:00"/>
    <x v="0"/>
    <m/>
    <s v="DONE"/>
    <n v="0"/>
    <m/>
    <m/>
    <m/>
    <n v="142504687"/>
    <d v="2025-06-11T09:00:18"/>
    <m/>
    <m/>
    <s v="Jun"/>
    <s v="PDTMC_07208-608"/>
    <m/>
    <m/>
    <m/>
  </r>
  <r>
    <s v="GEX 1"/>
    <s v="7966-25"/>
    <s v="07208-609"/>
    <s v="B"/>
    <s v="320X160"/>
    <x v="89"/>
    <d v="2025-06-04T00:00:00"/>
    <s v="LAND"/>
    <n v="0"/>
    <n v="0"/>
    <d v="2025-06-04T00:00:00"/>
    <d v="2025-06-04T00:00:00"/>
    <m/>
    <n v="0"/>
    <d v="2025-06-04T00:00:00"/>
    <d v="2025-06-10T00:00:00"/>
    <d v="2025-06-04T00:00:00"/>
    <s v="112502319"/>
    <s v="PDTMC"/>
    <d v="2025-06-04T00:00:00"/>
    <x v="0"/>
    <m/>
    <s v="DONE"/>
    <n v="0"/>
    <m/>
    <m/>
    <m/>
    <n v="142504687"/>
    <d v="2025-06-11T09:00:18"/>
    <m/>
    <m/>
    <s v="Jun"/>
    <s v="PDTMC_07208-609"/>
    <m/>
    <m/>
    <m/>
  </r>
  <r>
    <s v="GEX 1"/>
    <s v="7967-25"/>
    <s v="26325-505"/>
    <s v="B"/>
    <s v="320X160"/>
    <x v="89"/>
    <d v="2025-06-04T00:00:00"/>
    <s v="LAND"/>
    <n v="0"/>
    <n v="0"/>
    <d v="2025-06-05T00:00:00"/>
    <d v="2025-06-07T00:00:00"/>
    <m/>
    <n v="2"/>
    <d v="2025-06-09T00:00:00"/>
    <d v="2025-06-10T00:00:00"/>
    <d v="2025-06-09T00:00:00"/>
    <s v="112502340"/>
    <s v="PHME"/>
    <d v="2025-06-09T00:00:00"/>
    <x v="0"/>
    <m/>
    <s v="DONE"/>
    <n v="3"/>
    <m/>
    <m/>
    <m/>
    <n v="142505276"/>
    <d v="2025-07-10T16:30:24"/>
    <m/>
    <m/>
    <s v="Jun"/>
    <s v="PHME_26325-505"/>
    <m/>
    <m/>
    <m/>
  </r>
  <r>
    <s v="GEX 1"/>
    <s v="7967-25"/>
    <s v="29903-603"/>
    <s v="B"/>
    <s v="450X250"/>
    <x v="89"/>
    <d v="2025-06-04T00:00:00"/>
    <s v="LAND"/>
    <n v="1"/>
    <n v="1"/>
    <d v="2025-06-05T00:00:00"/>
    <d v="2025-06-07T00:00:00"/>
    <m/>
    <n v="2"/>
    <d v="2025-06-09T00:00:00"/>
    <d v="2025-06-10T00:00:00"/>
    <d v="2025-06-09T00:00:00"/>
    <s v="112502340"/>
    <s v="PHME"/>
    <d v="2025-06-09T00:00:00"/>
    <x v="0"/>
    <m/>
    <s v="DONE"/>
    <n v="3"/>
    <m/>
    <m/>
    <m/>
    <n v="142504941"/>
    <d v="2025-06-19T00:00:00"/>
    <m/>
    <m/>
    <s v="Jun"/>
    <s v="PHME_29903-603"/>
    <m/>
    <m/>
    <m/>
  </r>
  <r>
    <s v="GEX 1"/>
    <s v="7967-25"/>
    <s v="19302-202"/>
    <s v="B"/>
    <s v="355X200"/>
    <x v="89"/>
    <d v="2025-06-04T00:00:00"/>
    <s v="LAND"/>
    <n v="1"/>
    <n v="1"/>
    <d v="2025-06-05T00:00:00"/>
    <d v="2025-06-07T00:00:00"/>
    <m/>
    <n v="2"/>
    <d v="2025-06-09T00:00:00"/>
    <d v="2025-06-10T00:00:00"/>
    <d v="2025-06-09T00:00:00"/>
    <s v="112502340"/>
    <s v="PHME"/>
    <d v="2025-06-09T00:00:00"/>
    <x v="0"/>
    <m/>
    <s v="DONE"/>
    <n v="3"/>
    <m/>
    <m/>
    <m/>
    <n v="142504941"/>
    <d v="2025-06-19T00:00:00"/>
    <m/>
    <m/>
    <s v="Jun"/>
    <s v="PHME_19302-202"/>
    <m/>
    <m/>
    <m/>
  </r>
  <r>
    <s v="GEX 1"/>
    <s v="7964-25"/>
    <s v="30384-201"/>
    <s v="N"/>
    <s v="320X200"/>
    <x v="89"/>
    <d v="2025-06-04T00:00:00"/>
    <s v="LAND"/>
    <n v="1"/>
    <n v="1"/>
    <d v="2025-06-09T00:00:00"/>
    <d v="2025-06-10T00:00:00"/>
    <m/>
    <n v="1"/>
    <d v="2025-06-12T00:00:00"/>
    <d v="2025-06-14T00:00:00"/>
    <d v="2025-06-12T00:00:00"/>
    <s v="112502391"/>
    <s v="PHME"/>
    <d v="2025-06-12T00:00:00"/>
    <x v="51"/>
    <m/>
    <s v="DONE"/>
    <n v="6"/>
    <m/>
    <m/>
    <m/>
    <n v="142504945"/>
    <d v="2025-06-19T00:00:00"/>
    <m/>
    <m/>
    <s v="Jun"/>
    <s v="PHME_30384-201"/>
    <m/>
    <m/>
    <m/>
  </r>
  <r>
    <s v="GEX 1"/>
    <s v="7967-25"/>
    <s v="15808-512"/>
    <s v="B"/>
    <s v="280X160"/>
    <x v="89"/>
    <d v="2025-06-04T00:00:00"/>
    <s v="LAND"/>
    <n v="1"/>
    <n v="3"/>
    <d v="2025-06-09T00:00:00"/>
    <d v="2025-06-09T00:00:00"/>
    <m/>
    <n v="0"/>
    <d v="2025-06-12T00:00:00"/>
    <d v="2025-06-14T00:00:00"/>
    <d v="2025-06-12T00:00:00"/>
    <s v="112502392"/>
    <s v="PHME"/>
    <d v="2025-06-12T00:00:00"/>
    <x v="0"/>
    <m/>
    <s v="DONE"/>
    <n v="5"/>
    <s v="YES"/>
    <m/>
    <m/>
    <n v="142504941"/>
    <d v="2025-06-19T00:00:00"/>
    <m/>
    <m/>
    <s v="Jun"/>
    <s v="PHME_15808-512"/>
    <m/>
    <m/>
    <m/>
  </r>
  <r>
    <s v="GEX 1"/>
    <s v="7968-25"/>
    <s v="16374-606"/>
    <s v="B"/>
    <s v="355X200"/>
    <x v="89"/>
    <d v="2025-06-04T00:00:00"/>
    <s v="AIR"/>
    <n v="1"/>
    <n v="1"/>
    <d v="2025-06-07T00:00:00"/>
    <d v="2025-06-10T00:00:00"/>
    <m/>
    <n v="3"/>
    <d v="2025-06-12T00:00:00"/>
    <d v="2025-06-14T00:00:00"/>
    <d v="2025-06-12T00:00:00"/>
    <s v="112502392"/>
    <s v="COMPES"/>
    <d v="2025-06-12T00:00:00"/>
    <x v="0"/>
    <m/>
    <s v="DONE"/>
    <n v="6"/>
    <m/>
    <m/>
    <m/>
    <n v="142505319"/>
    <d v="2025-07-10T14:05:22"/>
    <m/>
    <m/>
    <s v="Jun"/>
    <s v="COMPES_16374-606"/>
    <m/>
    <m/>
    <m/>
  </r>
  <r>
    <s v="GEX 1"/>
    <s v="7970-25"/>
    <s v="11142-401"/>
    <s v="B"/>
    <s v="220X130"/>
    <x v="89"/>
    <d v="2025-06-04T00:00:00"/>
    <s v="LAND"/>
    <n v="0"/>
    <n v="0"/>
    <d v="2025-06-10T00:00:00"/>
    <d v="2025-06-12T00:00:00"/>
    <m/>
    <n v="2"/>
    <d v="2025-06-14T00:00:00"/>
    <d v="2025-06-14T00:00:00"/>
    <d v="2025-06-14T00:00:00"/>
    <s v="112502429"/>
    <s v="PDTMC"/>
    <d v="2025-06-14T00:00:00"/>
    <x v="0"/>
    <m/>
    <s v="DONE"/>
    <n v="8"/>
    <m/>
    <m/>
    <m/>
    <n v="142504949"/>
    <d v="2025-06-20T00:00:00"/>
    <m/>
    <m/>
    <s v="Jun"/>
    <s v="PDTMC_11142-401"/>
    <m/>
    <m/>
    <m/>
  </r>
  <r>
    <s v="GEX 1"/>
    <s v="7969-25"/>
    <s v="11872-501"/>
    <s v="B"/>
    <s v="280X160"/>
    <x v="89"/>
    <d v="2025-06-04T00:00:00"/>
    <s v="AIR"/>
    <n v="0"/>
    <n v="0"/>
    <d v="2025-06-10T00:00:00"/>
    <d v="2025-06-12T00:00:00"/>
    <m/>
    <n v="2"/>
    <d v="2025-06-14T00:00:00"/>
    <d v="2025-06-14T00:00:00"/>
    <d v="2025-06-14T00:00:00"/>
    <s v="112502429"/>
    <s v="JIANGSU"/>
    <d v="2025-06-14T00:00:00"/>
    <x v="0"/>
    <m/>
    <s v="DONE"/>
    <n v="8"/>
    <s v="YES"/>
    <m/>
    <m/>
    <n v="142504963"/>
    <d v="2025-06-23T00:00:00"/>
    <m/>
    <m/>
    <s v="Jun"/>
    <s v="JIANGSU_11872-501"/>
    <m/>
    <m/>
    <m/>
  </r>
  <r>
    <s v="GEX 1"/>
    <s v="7969-25"/>
    <s v="13466-506"/>
    <s v="B"/>
    <s v="280X160"/>
    <x v="89"/>
    <d v="2025-06-04T00:00:00"/>
    <s v="AIR"/>
    <n v="0"/>
    <n v="0"/>
    <d v="2025-06-10T00:00:00"/>
    <d v="2025-06-12T00:00:00"/>
    <m/>
    <n v="2"/>
    <d v="2025-06-14T00:00:00"/>
    <d v="2025-06-14T00:00:00"/>
    <d v="2025-06-14T00:00:00"/>
    <s v="112502429"/>
    <s v="JIANGSU"/>
    <d v="2025-06-14T00:00:00"/>
    <x v="0"/>
    <m/>
    <s v="DONE"/>
    <n v="8"/>
    <m/>
    <m/>
    <m/>
    <n v="142504963"/>
    <d v="2025-06-23T00:00:00"/>
    <m/>
    <m/>
    <s v="Jun"/>
    <s v="JIANGSU_13466-506"/>
    <m/>
    <m/>
    <m/>
  </r>
  <r>
    <s v="GEX 1"/>
    <s v="7969-25"/>
    <s v="15816-412"/>
    <s v="B"/>
    <s v="220X130"/>
    <x v="89"/>
    <d v="2025-06-04T00:00:00"/>
    <s v="AIR"/>
    <n v="1"/>
    <n v="2"/>
    <d v="2025-06-10T00:00:00"/>
    <d v="2025-06-12T00:00:00"/>
    <m/>
    <n v="2"/>
    <d v="2025-06-14T00:00:00"/>
    <d v="2025-06-14T00:00:00"/>
    <d v="2025-06-14T00:00:00"/>
    <s v="112502429"/>
    <s v="JIANGSU"/>
    <d v="2025-06-14T00:00:00"/>
    <x v="0"/>
    <m/>
    <s v="DONE"/>
    <n v="8"/>
    <m/>
    <m/>
    <m/>
    <n v="142504963"/>
    <d v="2025-06-23T00:00:00"/>
    <m/>
    <m/>
    <s v="Jun"/>
    <s v="JIANGSU_15816-412"/>
    <m/>
    <m/>
    <m/>
  </r>
  <r>
    <s v="GEX 1"/>
    <s v="7966-25"/>
    <s v="27704-604"/>
    <s v="B"/>
    <s v="450X250"/>
    <x v="89"/>
    <d v="2025-06-04T00:00:00"/>
    <s v="LAND"/>
    <n v="0"/>
    <n v="0"/>
    <d v="2025-06-09T00:00:00"/>
    <d v="2025-06-10T00:00:00"/>
    <m/>
    <n v="1"/>
    <d v="2025-06-14T00:00:00"/>
    <d v="2025-06-14T00:00:00"/>
    <d v="2025-06-14T00:00:00"/>
    <s v="112502429"/>
    <s v="PDTMC"/>
    <d v="2025-06-14T00:00:00"/>
    <x v="0"/>
    <m/>
    <s v="DONE"/>
    <n v="6"/>
    <m/>
    <m/>
    <m/>
    <n v="142504949"/>
    <d v="2025-06-20T00:00:00"/>
    <m/>
    <m/>
    <s v="Jun"/>
    <s v="PDTMC_27704-604"/>
    <m/>
    <m/>
    <m/>
  </r>
  <r>
    <s v="GEX 1"/>
    <s v="7970-25"/>
    <s v="28877-502"/>
    <s v="B"/>
    <s v="280X160"/>
    <x v="89"/>
    <d v="2025-06-04T00:00:00"/>
    <s v="LAND"/>
    <n v="1"/>
    <n v="2"/>
    <d v="2025-06-09T00:00:00"/>
    <d v="2025-06-10T00:00:00"/>
    <m/>
    <n v="1"/>
    <d v="2025-06-14T00:00:00"/>
    <d v="2025-06-14T00:00:00"/>
    <d v="2025-06-14T00:00:00"/>
    <s v="112502429"/>
    <s v="PDTMC"/>
    <d v="2025-06-14T00:00:00"/>
    <x v="0"/>
    <m/>
    <s v="DONE"/>
    <n v="6"/>
    <m/>
    <m/>
    <m/>
    <n v="142504949"/>
    <d v="2025-06-20T00:00:00"/>
    <m/>
    <m/>
    <s v="Jun"/>
    <s v="PDTMC_28877-502"/>
    <m/>
    <m/>
    <m/>
  </r>
  <r>
    <s v="GEX 1"/>
    <s v="7969-25"/>
    <s v="23485-208"/>
    <s v="B"/>
    <s v="280X160"/>
    <x v="89"/>
    <d v="2025-06-04T00:00:00"/>
    <s v="AIR"/>
    <n v="0"/>
    <n v="0"/>
    <d v="2025-06-10T00:00:00"/>
    <d v="2025-06-12T00:00:00"/>
    <m/>
    <n v="2"/>
    <d v="2025-06-14T00:00:00"/>
    <d v="2025-06-16T00:00:00"/>
    <d v="2025-06-14T00:00:00"/>
    <s v="112502430"/>
    <s v="JIANGSU"/>
    <d v="2025-06-14T00:00:00"/>
    <x v="0"/>
    <m/>
    <s v="DONE"/>
    <n v="8"/>
    <m/>
    <m/>
    <m/>
    <n v="142504963"/>
    <d v="2025-06-23T00:00:00"/>
    <m/>
    <m/>
    <s v="Jun"/>
    <s v="JIANGSU_23485-208"/>
    <m/>
    <m/>
    <m/>
  </r>
  <r>
    <s v="GEX 1"/>
    <s v="7966-25"/>
    <s v="25591-503"/>
    <s v="B"/>
    <s v="250X160"/>
    <x v="89"/>
    <d v="2025-06-04T00:00:00"/>
    <s v="LAND"/>
    <n v="0"/>
    <n v="0"/>
    <d v="2025-06-10T00:00:00"/>
    <d v="2025-06-12T00:00:00"/>
    <m/>
    <n v="2"/>
    <d v="2025-06-14T00:00:00"/>
    <d v="2025-06-16T00:00:00"/>
    <d v="2025-06-14T00:00:00"/>
    <s v="112502431"/>
    <s v="PDTMC"/>
    <d v="2025-06-14T00:00:00"/>
    <x v="0"/>
    <m/>
    <s v="DONE"/>
    <n v="8"/>
    <m/>
    <m/>
    <m/>
    <n v="142504949"/>
    <d v="2025-06-20T00:00:00"/>
    <m/>
    <m/>
    <s v="Jun"/>
    <s v="PDTMC_25591-503"/>
    <m/>
    <m/>
    <m/>
  </r>
  <r>
    <s v="GEX 1"/>
    <s v="7971-25"/>
    <s v="01001-403"/>
    <s v="B"/>
    <s v="250X160"/>
    <x v="89"/>
    <d v="2025-06-04T00:00:00"/>
    <s v="AIR"/>
    <n v="0"/>
    <n v="0"/>
    <d v="2025-06-10T00:00:00"/>
    <d v="2025-06-13T00:00:00"/>
    <m/>
    <n v="3"/>
    <d v="2025-06-18T00:00:00"/>
    <d v="2025-06-18T00:00:00"/>
    <d v="2025-06-18T00:00:00"/>
    <s v="112502492"/>
    <s v="EKSTEK"/>
    <d v="2025-06-18T00:00:00"/>
    <x v="0"/>
    <s v="c 2.3 ,6 and 7 are looking so narraow asked for revision. 12/06/2025"/>
    <s v="DONE"/>
    <n v="9"/>
    <m/>
    <m/>
    <m/>
    <n v="142505053"/>
    <d v="2025-07-03T00:00:00"/>
    <m/>
    <m/>
    <s v="Jun"/>
    <s v="EKSTEK_01001-403"/>
    <m/>
    <m/>
    <m/>
  </r>
  <r>
    <s v="GEX 1"/>
    <s v="7968-25"/>
    <s v="16681-503"/>
    <s v="B"/>
    <s v="280X160"/>
    <x v="89"/>
    <d v="2025-06-04T00:00:00"/>
    <s v="AIR"/>
    <n v="0"/>
    <n v="0"/>
    <d v="2025-06-13T00:00:00"/>
    <d v="2025-06-16T00:00:00"/>
    <m/>
    <n v="3"/>
    <d v="2025-06-18T00:00:00"/>
    <d v="2025-06-18T00:00:00"/>
    <d v="2025-06-18T00:00:00"/>
    <s v="112502492"/>
    <s v="COMPES"/>
    <d v="2025-06-18T00:00:00"/>
    <x v="0"/>
    <s v="ask for rvsn 10/06/2025. order went to jiansu and design receid. Order cancelled from jiansu by Vishwitha 16/06/2025"/>
    <s v="DONE"/>
    <n v="12"/>
    <m/>
    <m/>
    <m/>
    <n v="142505319"/>
    <d v="2025-07-10T14:05:22"/>
    <m/>
    <m/>
    <s v="Jun"/>
    <s v="COMPES_16681-503"/>
    <m/>
    <m/>
    <m/>
  </r>
  <r>
    <s v="GEX 1"/>
    <s v="7967-25"/>
    <s v="29225-203"/>
    <s v="B"/>
    <s v="320X160"/>
    <x v="89"/>
    <d v="2025-06-04T00:00:00"/>
    <s v="LAND"/>
    <n v="1"/>
    <n v="1"/>
    <d v="2025-06-09T00:00:00"/>
    <d v="2025-06-13T00:00:00"/>
    <m/>
    <n v="4"/>
    <d v="2025-06-18T00:00:00"/>
    <d v="2025-06-18T00:00:00"/>
    <d v="2025-06-18T00:00:00"/>
    <s v="112502492"/>
    <s v="PHME"/>
    <d v="2025-06-18T00:00:00"/>
    <x v="0"/>
    <m/>
    <s v="DONE"/>
    <n v="9"/>
    <m/>
    <m/>
    <m/>
    <n v="142505276"/>
    <d v="2025-07-10T16:30:24"/>
    <m/>
    <m/>
    <s v="Jun"/>
    <s v="PHME_29225-203"/>
    <m/>
    <m/>
    <m/>
  </r>
  <r>
    <s v="GEX 1"/>
    <s v="7969-25"/>
    <s v="120471-405"/>
    <s v="B"/>
    <s v="280X160"/>
    <x v="89"/>
    <d v="2025-06-04T00:00:00"/>
    <s v="AIR"/>
    <n v="1"/>
    <n v="2"/>
    <d v="2025-06-12T00:00:00"/>
    <d v="2025-06-19T00:00:00"/>
    <s v="YES"/>
    <n v="7"/>
    <d v="2025-06-21T00:00:00"/>
    <d v="2025-06-21T00:00:00"/>
    <d v="2025-06-21T00:00:00"/>
    <s v="112502594"/>
    <s v="JIANGSU"/>
    <d v="2025-06-21T00:00:00"/>
    <x v="0"/>
    <s v="ask for simualtion result. 12/06/2025"/>
    <s v="DONE"/>
    <n v="15"/>
    <s v="YES"/>
    <m/>
    <m/>
    <n v="142505226"/>
    <d v="2025-07-10T14:10:25"/>
    <m/>
    <m/>
    <s v="Jun"/>
    <s v="JIANGSU_120471-405"/>
    <m/>
    <m/>
    <m/>
  </r>
  <r>
    <s v="GEX 1"/>
    <s v="7969-25"/>
    <s v="11069-511"/>
    <s v="B"/>
    <s v="320X160"/>
    <x v="89"/>
    <d v="2025-06-04T00:00:00"/>
    <s v="AIR"/>
    <n v="0"/>
    <n v="0"/>
    <d v="2025-06-10T00:00:00"/>
    <d v="2025-06-19T00:00:00"/>
    <s v="YES"/>
    <n v="9"/>
    <d v="2025-06-21T00:00:00"/>
    <d v="2025-06-21T00:00:00"/>
    <d v="2025-06-21T00:00:00"/>
    <s v="112502595"/>
    <s v="JIANGSU"/>
    <d v="2025-06-21T00:00:00"/>
    <x v="0"/>
    <s v="ask for simuation results for approval"/>
    <s v="DONE"/>
    <n v="15"/>
    <s v="YES"/>
    <m/>
    <m/>
    <n v="142505226"/>
    <d v="2025-07-10T14:10:25"/>
    <m/>
    <m/>
    <s v="Jun"/>
    <s v="JIANGSU_11069-511"/>
    <m/>
    <m/>
    <m/>
  </r>
  <r>
    <s v="GEX 1"/>
    <s v="7969-25"/>
    <s v="INS-11069"/>
    <s v="T"/>
    <s v="300X100"/>
    <x v="89"/>
    <d v="2025-06-04T00:00:00"/>
    <s v="AIR"/>
    <n v="0"/>
    <n v="0"/>
    <d v="2025-06-10T00:00:00"/>
    <d v="2025-06-19T00:00:00"/>
    <m/>
    <n v="9"/>
    <d v="2025-06-21T00:00:00"/>
    <d v="2025-06-21T00:00:00"/>
    <d v="2025-06-21T00:00:00"/>
    <s v="112502595"/>
    <s v="JIANGSU"/>
    <d v="2025-06-21T00:00:00"/>
    <x v="0"/>
    <m/>
    <s v="DONE"/>
    <n v="15"/>
    <m/>
    <m/>
    <m/>
    <n v="142505226"/>
    <d v="2025-07-10T14:10:25"/>
    <m/>
    <m/>
    <s v="Jun"/>
    <s v="JIANGSU_INS-11069"/>
    <m/>
    <m/>
    <m/>
  </r>
  <r>
    <s v="GEX 2"/>
    <s v="7965-25"/>
    <s v="025576-2503"/>
    <s v="B"/>
    <s v="350X210"/>
    <x v="89"/>
    <d v="2025-06-04T00:00:00"/>
    <s v="AIR"/>
    <n v="0"/>
    <n v="0"/>
    <d v="2025-06-12T00:00:00"/>
    <d v="2025-06-16T00:00:00"/>
    <m/>
    <n v="4"/>
    <d v="2025-06-18T00:00:00"/>
    <d v="2025-06-21T00:00:00"/>
    <d v="2025-06-18T00:00:00"/>
    <s v="212500723"/>
    <s v="COMPES"/>
    <d v="2025-06-18T00:00:00"/>
    <x v="0"/>
    <m/>
    <s v="DONE"/>
    <n v="12"/>
    <m/>
    <m/>
    <m/>
    <n v="242501333"/>
    <d v="2025-06-25T00:00:00"/>
    <m/>
    <m/>
    <s v="Jun"/>
    <s v="COMPES_025576-2503"/>
    <m/>
    <m/>
    <m/>
  </r>
  <r>
    <s v="GEX 1"/>
    <s v="7972-25"/>
    <s v="27911-601"/>
    <s v="N"/>
    <s v="450x250"/>
    <x v="90"/>
    <d v="2025-06-09T00:00:00"/>
    <s v="LAND"/>
    <n v="0"/>
    <n v="0"/>
    <d v="2025-06-10T00:00:00"/>
    <d v="2025-06-12T00:00:00"/>
    <m/>
    <n v="2"/>
    <d v="2025-06-12T00:00:00"/>
    <d v="2025-06-11T00:00:00"/>
    <d v="2025-06-12T00:00:00"/>
    <s v="112502390"/>
    <s v="PHME"/>
    <d v="2025-06-12T00:00:00"/>
    <x v="53"/>
    <m/>
    <s v="DONE"/>
    <n v="3"/>
    <m/>
    <m/>
    <s v="MILL"/>
    <n v="142504901"/>
    <d v="2025-06-19T00:00:00"/>
    <m/>
    <m/>
    <s v="Jun"/>
    <s v="PHME_27911-601"/>
    <m/>
    <m/>
    <m/>
  </r>
  <r>
    <s v="GEX 1"/>
    <s v="7972-25"/>
    <s v="27912-601"/>
    <s v="N"/>
    <s v="450x250"/>
    <x v="90"/>
    <d v="2025-06-09T00:00:00"/>
    <s v="LAND"/>
    <n v="0"/>
    <n v="0"/>
    <d v="2025-06-10T00:00:00"/>
    <d v="2025-06-11T00:00:00"/>
    <m/>
    <n v="1"/>
    <d v="2025-06-12T00:00:00"/>
    <d v="2025-06-11T00:00:00"/>
    <d v="2025-06-12T00:00:00"/>
    <s v="112502390"/>
    <s v="PHME"/>
    <d v="2025-06-12T00:00:00"/>
    <x v="53"/>
    <m/>
    <s v="DONE"/>
    <n v="2"/>
    <m/>
    <m/>
    <s v="MILL"/>
    <n v="142504901"/>
    <d v="2025-06-19T00:00:00"/>
    <m/>
    <m/>
    <s v="Jun"/>
    <s v="PHME_27912-601"/>
    <m/>
    <m/>
    <m/>
  </r>
  <r>
    <s v="GEX 1"/>
    <s v="7973-25"/>
    <s v="05423-601"/>
    <s v="N"/>
    <s v="550X250"/>
    <x v="91"/>
    <d v="2025-06-11T00:00:00"/>
    <s v="LAND"/>
    <n v="1"/>
    <n v="1"/>
    <d v="2025-06-12T00:00:00"/>
    <d v="2025-06-12T00:00:00"/>
    <m/>
    <n v="0"/>
    <d v="2025-06-14T00:00:00"/>
    <d v="2025-06-16T00:00:00"/>
    <d v="2025-06-14T00:00:00"/>
    <s v="112502429"/>
    <s v="PHME"/>
    <d v="2025-06-14T00:00:00"/>
    <x v="54"/>
    <m/>
    <s v="DONE"/>
    <n v="1"/>
    <m/>
    <m/>
    <s v="Mill, "/>
    <n v="142504947"/>
    <d v="2025-06-19T00:00:00"/>
    <m/>
    <m/>
    <s v="Jun"/>
    <s v="PHME_05423-601"/>
    <m/>
    <m/>
    <m/>
  </r>
  <r>
    <s v="GEX 2"/>
    <s v="7974-25"/>
    <s v="026200-3504"/>
    <s v="B"/>
    <s v="450X250"/>
    <x v="92"/>
    <d v="2025-06-12T00:00:00"/>
    <s v="LAND"/>
    <n v="0"/>
    <n v="0"/>
    <d v="2025-06-14T00:00:00"/>
    <d v="2025-06-17T00:00:00"/>
    <m/>
    <n v="3"/>
    <d v="2025-06-18T00:00:00"/>
    <d v="2025-06-21T00:00:00"/>
    <d v="2025-06-18T00:00:00"/>
    <s v="212500723"/>
    <s v="PHME"/>
    <d v="2025-06-18T00:00:00"/>
    <x v="0"/>
    <s v="askd rvsion 16/06"/>
    <s v="DONE"/>
    <n v="5"/>
    <m/>
    <m/>
    <m/>
    <n v="242501330"/>
    <d v="2025-06-25T00:00:00"/>
    <m/>
    <m/>
    <s v="Jun"/>
    <s v="PHME_026200-3504"/>
    <m/>
    <m/>
    <m/>
  </r>
  <r>
    <s v="GEX 1"/>
    <s v="7979-25"/>
    <s v="10372-410"/>
    <s v="B"/>
    <s v="220X130"/>
    <x v="92"/>
    <d v="2025-06-16T00:00:00"/>
    <s v="LAND"/>
    <n v="0"/>
    <n v="0"/>
    <d v="2025-06-16T00:00:00"/>
    <d v="2025-06-17T00:00:00"/>
    <m/>
    <n v="1"/>
    <d v="2025-06-18T00:00:00"/>
    <d v="2025-06-18T00:00:00"/>
    <d v="2025-06-18T00:00:00"/>
    <s v="112502492"/>
    <s v="PHME"/>
    <d v="2025-06-18T00:00:00"/>
    <x v="0"/>
    <m/>
    <s v="DONE"/>
    <n v="5"/>
    <m/>
    <m/>
    <m/>
    <n v="142505046"/>
    <d v="2025-06-23T00:00:00"/>
    <m/>
    <m/>
    <s v="Jun"/>
    <s v="PHME_10372-410"/>
    <m/>
    <m/>
    <m/>
  </r>
  <r>
    <s v="GEX 1"/>
    <s v="7979-25"/>
    <s v="28830-504"/>
    <s v="B"/>
    <s v="320X160"/>
    <x v="92"/>
    <d v="2025-06-16T00:00:00"/>
    <s v="LAND"/>
    <n v="1"/>
    <n v="2"/>
    <d v="2025-06-17T00:00:00"/>
    <d v="2025-06-25T00:00:00"/>
    <s v="YES"/>
    <n v="8"/>
    <d v="2025-06-28T00:00:00"/>
    <d v="2025-06-30T00:00:00"/>
    <d v="2025-06-28T00:00:00"/>
    <s v="112502716"/>
    <s v="PHME"/>
    <d v="2025-06-28T00:00:00"/>
    <x v="0"/>
    <s v="ask revsion 18/06/2025. reminder sent 20-06-2025"/>
    <s v="DONE"/>
    <n v="13"/>
    <m/>
    <m/>
    <m/>
    <n v="142505395"/>
    <d v="2025-07-08T17:10:21"/>
    <m/>
    <m/>
    <s v="Jun"/>
    <s v="PHME_28830-504"/>
    <m/>
    <m/>
    <m/>
  </r>
  <r>
    <s v="GEX 1"/>
    <s v="7979-25"/>
    <s v="14675-533"/>
    <s v="B"/>
    <s v="320X160"/>
    <x v="92"/>
    <d v="2025-06-16T00:00:00"/>
    <s v="LAND"/>
    <n v="1"/>
    <n v="3"/>
    <d v="2025-06-16T00:00:00"/>
    <d v="2025-06-28T00:00:00"/>
    <s v="YES"/>
    <n v="12"/>
    <d v="2025-06-30T00:00:00"/>
    <d v="2025-06-30T00:00:00"/>
    <d v="2025-06-30T00:00:00"/>
    <s v="112502722"/>
    <s v="PHME"/>
    <d v="2025-06-30T00:00:00"/>
    <x v="0"/>
    <s v="ask for simulation result to approve tha design."/>
    <s v="DONE"/>
    <n v="16"/>
    <m/>
    <m/>
    <m/>
    <n v="142505395"/>
    <d v="2025-07-08T17:10:21"/>
    <m/>
    <m/>
    <s v="Jun"/>
    <s v="PHME_14675-533"/>
    <m/>
    <m/>
    <m/>
  </r>
  <r>
    <s v="GEX 1"/>
    <s v="7982-25"/>
    <s v="27719-501"/>
    <s v="B"/>
    <s v="280X160"/>
    <x v="92"/>
    <d v="2025-07-16T00:00:00"/>
    <s v="LAND"/>
    <n v="0"/>
    <n v="0"/>
    <d v="2025-06-16T00:00:00"/>
    <d v="2025-06-17T00:00:00"/>
    <m/>
    <n v="1"/>
    <d v="2025-06-18T00:00:00"/>
    <d v="2025-06-18T00:00:00"/>
    <d v="2025-06-18T00:00:00"/>
    <s v="112502492"/>
    <s v="PDTMC"/>
    <d v="2025-06-18T00:00:00"/>
    <x v="0"/>
    <m/>
    <s v="DONE"/>
    <n v="5"/>
    <s v="YES"/>
    <m/>
    <m/>
    <n v="142505177"/>
    <d v="2025-06-27T00:00:00"/>
    <m/>
    <m/>
    <s v="Jun"/>
    <s v="PDTMC_27719-501"/>
    <m/>
    <m/>
    <m/>
  </r>
  <r>
    <s v="GEX 1"/>
    <s v="7978-25"/>
    <s v="05158-211"/>
    <s v="B"/>
    <s v="475X280"/>
    <x v="92"/>
    <d v="2025-07-16T00:00:00"/>
    <s v="AIR"/>
    <n v="1"/>
    <n v="1"/>
    <d v="2025-06-18T00:00:00"/>
    <d v="2025-06-19T00:00:00"/>
    <m/>
    <n v="1"/>
    <d v="2025-06-20T00:00:00"/>
    <d v="2025-06-21T00:00:00"/>
    <d v="2025-06-20T00:00:00"/>
    <s v="112502566"/>
    <s v="ADEX"/>
    <d v="2025-06-20T00:00:00"/>
    <x v="0"/>
    <m/>
    <s v="DONE"/>
    <n v="7"/>
    <m/>
    <m/>
    <m/>
    <n v="142505331"/>
    <d v="2025-07-14T10:30:11"/>
    <m/>
    <m/>
    <s v="Jun"/>
    <s v="ADEX_05158-211"/>
    <m/>
    <m/>
    <m/>
  </r>
  <r>
    <s v="GEX 1"/>
    <s v="7980-25"/>
    <s v="14106-428"/>
    <s v="B"/>
    <s v="250X160"/>
    <x v="92"/>
    <d v="2025-07-16T00:00:00"/>
    <s v="AIR"/>
    <n v="2"/>
    <n v="4"/>
    <d v="2025-06-18T00:00:00"/>
    <d v="2025-06-19T00:00:00"/>
    <m/>
    <n v="1"/>
    <d v="2025-06-20T00:00:00"/>
    <d v="2025-06-21T00:00:00"/>
    <d v="2025-06-20T00:00:00"/>
    <s v="112502566"/>
    <s v="COMPES"/>
    <d v="2025-06-20T00:00:00"/>
    <x v="0"/>
    <m/>
    <s v="DONE"/>
    <n v="7"/>
    <m/>
    <m/>
    <m/>
    <n v="142505321"/>
    <d v="2025-07-11T05:50:23"/>
    <m/>
    <m/>
    <s v="Jun"/>
    <s v="COMPES_14106-428"/>
    <m/>
    <m/>
    <m/>
  </r>
  <r>
    <s v="GEX 1"/>
    <s v="7981-25"/>
    <s v="29138-204"/>
    <s v="B"/>
    <s v="320X160"/>
    <x v="92"/>
    <d v="2025-07-16T00:00:00"/>
    <s v="AIR"/>
    <n v="1"/>
    <n v="2"/>
    <d v="2025-06-17T00:00:00"/>
    <d v="2025-06-19T00:00:00"/>
    <m/>
    <n v="2"/>
    <d v="2025-06-20T00:00:00"/>
    <d v="2025-06-21T00:00:00"/>
    <d v="2025-06-20T00:00:00"/>
    <s v="112502566"/>
    <s v="JIANGSU"/>
    <d v="2025-06-20T00:00:00"/>
    <x v="0"/>
    <m/>
    <s v="DONE"/>
    <n v="7"/>
    <m/>
    <m/>
    <m/>
    <n v="142505225"/>
    <d v="2025-07-07T16:30:22"/>
    <m/>
    <m/>
    <s v="Jun"/>
    <s v="JIANGSU_29138-204"/>
    <m/>
    <m/>
    <m/>
  </r>
  <r>
    <s v="GEX 1"/>
    <s v="7980-25"/>
    <s v="29680-603"/>
    <s v="B"/>
    <s v="450X250"/>
    <x v="92"/>
    <d v="2025-07-16T00:00:00"/>
    <s v="AIR"/>
    <n v="1"/>
    <n v="1"/>
    <d v="2025-06-18T00:00:00"/>
    <d v="2025-06-19T00:00:00"/>
    <m/>
    <n v="1"/>
    <d v="2025-06-20T00:00:00"/>
    <d v="2025-06-21T00:00:00"/>
    <d v="2025-06-20T00:00:00"/>
    <s v="112502566"/>
    <s v="COMPES"/>
    <d v="2025-06-20T00:00:00"/>
    <x v="0"/>
    <m/>
    <s v="DONE"/>
    <n v="7"/>
    <m/>
    <m/>
    <m/>
    <n v="142505321"/>
    <d v="2025-07-11T05:50:23"/>
    <m/>
    <m/>
    <s v="Jun"/>
    <s v="COMPES_29680-603"/>
    <m/>
    <m/>
    <m/>
  </r>
  <r>
    <s v="GEX 1"/>
    <s v="7982-25"/>
    <s v="05241-501"/>
    <s v="B"/>
    <s v="250X160"/>
    <x v="92"/>
    <d v="2025-07-16T00:00:00"/>
    <s v="LAND"/>
    <n v="1"/>
    <n v="6"/>
    <d v="2025-06-17T00:00:00"/>
    <d v="2025-06-26T00:00:00"/>
    <m/>
    <n v="9"/>
    <d v="2025-06-28T00:00:00"/>
    <d v="2025-06-30T00:00:00"/>
    <d v="2025-06-28T00:00:00"/>
    <s v="112502716"/>
    <s v="PDTMC"/>
    <d v="2025-06-28T00:00:00"/>
    <x v="0"/>
    <s v="Die size to increase. Approval to increase die size 26/06/2025."/>
    <s v="DONE"/>
    <n v="14"/>
    <s v="YES"/>
    <m/>
    <m/>
    <n v="142505615"/>
    <d v="2025-07-11T05:55:22"/>
    <m/>
    <m/>
    <s v="Jun"/>
    <s v="PDTMC_05241-501"/>
    <s v="250 to 280"/>
    <s v="yes"/>
    <m/>
  </r>
  <r>
    <s v="GEX 1"/>
    <s v="7916-25"/>
    <s v="30364-601"/>
    <s v="N"/>
    <s v="355X200"/>
    <x v="93"/>
    <d v="2025-06-13T00:00:00"/>
    <s v="LAND"/>
    <n v="1"/>
    <n v="1"/>
    <d v="2025-06-14T00:00:00"/>
    <d v="2025-06-16T00:00:00"/>
    <m/>
    <n v="2"/>
    <d v="2025-06-19T00:00:00"/>
    <d v="2025-06-18T00:00:00"/>
    <d v="2025-06-19T00:00:00"/>
    <s v="112502515"/>
    <s v="PDTMC"/>
    <d v="2025-06-18T00:00:00"/>
    <x v="55"/>
    <s v="First ordering request on 12.05.2025,Die order hold on 13.05.2025, die is on hold Vishwitha mail 19/05/2025, As discussed  on 12.06.2025 with Mr. Suresh L die release for manufacturing on 13.06.2025 , Hence die order date changed from 12/05/2025 to 13/06/2025. design receved with bigger die size 355X200 ask revsion 14/6, old pr with 320x200-112502492 request to reject this PR and Follow new PR   With die size  355x220-112502515"/>
    <s v="DONE"/>
    <n v="3"/>
    <m/>
    <s v=""/>
    <s v="Mill,"/>
    <n v="142505175"/>
    <d v="2025-06-30T00:00:00"/>
    <m/>
    <m/>
    <s v="Jun"/>
    <s v="PDTMC_30364-601"/>
    <m/>
    <m/>
    <m/>
  </r>
  <r>
    <s v="GEX 1"/>
    <s v="7916-25"/>
    <s v="30365-601"/>
    <s v="N"/>
    <s v="355X200"/>
    <x v="93"/>
    <d v="2025-06-13T00:00:00"/>
    <s v="LAND"/>
    <n v="1"/>
    <n v="1"/>
    <d v="2025-06-14T00:00:00"/>
    <d v="2025-06-16T00:00:00"/>
    <m/>
    <n v="2"/>
    <d v="2025-06-19T00:00:00"/>
    <d v="2025-06-18T00:00:00"/>
    <d v="2025-06-19T00:00:00"/>
    <s v="112502515"/>
    <s v="PDTMC"/>
    <d v="2025-06-18T00:00:00"/>
    <x v="55"/>
    <s v="First ordering request on 12.05.2025,Die order hold on 13.05.2025, die is on hold Vishwitha mail 19/05/2025, As discussed  on 12.06.2025 with Mr. Suresh L die release for manufacturing on 13.06.2025 , Hence die order date changed from 12/05/2025 to 13/06/ design receved with bigger die size 355X200 ask revsion 14/6,  old pr with 320x200-112502492 request to reject this PR and Follow new PR   With die size  355x220-112502515"/>
    <s v="DONE"/>
    <n v="3"/>
    <m/>
    <s v=""/>
    <s v="Mill,"/>
    <n v="142505175"/>
    <d v="2025-06-30T00:00:00"/>
    <m/>
    <m/>
    <s v="Jun"/>
    <s v="PDTMC_30365-601"/>
    <m/>
    <m/>
    <m/>
  </r>
  <r>
    <s v="GEX 1"/>
    <s v="7976-25"/>
    <s v="30289-602"/>
    <s v="B"/>
    <s v="450X250"/>
    <x v="93"/>
    <d v="2025-06-13T00:00:00"/>
    <s v="LAND"/>
    <n v="1"/>
    <n v="1"/>
    <d v="2025-06-17T00:00:00"/>
    <d v="2025-06-19T00:00:00"/>
    <m/>
    <n v="2"/>
    <d v="2025-06-20T00:00:00"/>
    <d v="2025-06-21T00:00:00"/>
    <d v="2025-06-20T00:00:00"/>
    <s v="112502566"/>
    <s v="PHME"/>
    <d v="2025-06-20T00:00:00"/>
    <x v="0"/>
    <m/>
    <s v="DONE"/>
    <n v="6"/>
    <m/>
    <m/>
    <m/>
    <n v="142505127"/>
    <d v="2025-07-09T08:30:38"/>
    <m/>
    <m/>
    <s v="Jun"/>
    <s v="PHME_30289-602"/>
    <m/>
    <m/>
    <m/>
  </r>
  <r>
    <s v="GEX 1"/>
    <s v="7975-25"/>
    <s v="55076-601"/>
    <s v="N"/>
    <s v="700x500"/>
    <x v="93"/>
    <d v="2025-06-13T00:00:00"/>
    <s v="AIR"/>
    <n v="0"/>
    <n v="0"/>
    <d v="2025-06-18T00:00:00"/>
    <d v="2025-06-20T00:00:00"/>
    <s v="YES"/>
    <n v="2"/>
    <d v="2025-06-21T00:00:00"/>
    <d v="2025-06-21T00:00:00"/>
    <d v="2025-06-21T00:00:00"/>
    <s v="112502594"/>
    <s v="ADEX"/>
    <d v="2025-06-21T00:00:00"/>
    <x v="1"/>
    <m/>
    <s v="DONE"/>
    <n v="7"/>
    <m/>
    <m/>
    <s v="MILL"/>
    <n v="0"/>
    <d v="1899-12-30T00:00:00"/>
    <m/>
    <m/>
    <s v="Jun"/>
    <s v="ADEX_55076-601"/>
    <m/>
    <m/>
    <m/>
  </r>
  <r>
    <s v="GEX 1"/>
    <s v="7917-25"/>
    <s v="30366-601"/>
    <s v="N"/>
    <s v="700X500"/>
    <x v="93"/>
    <d v="2025-06-13T00:00:00"/>
    <s v="AIR"/>
    <n v="2"/>
    <n v="2"/>
    <d v="2025-06-19T00:00:00"/>
    <d v="2025-06-28T00:00:00"/>
    <s v="YES"/>
    <n v="9"/>
    <d v="2025-06-30T00:00:00"/>
    <d v="2025-06-30T00:00:00"/>
    <d v="2025-06-30T00:00:00"/>
    <s v="112502722"/>
    <s v="COMPES"/>
    <d v="2025-06-30T00:00:00"/>
    <x v="55"/>
    <s v="First ordering request on 12.05.2025,Die order hold on 13.05.2025, die is on hold Vishwitha mail 19/05/2025, As discussed  on 12.06.2025 with Mr. Suresh L die release for manufacturing on 13.06.2025 , Hence die order date changed from 12/05/2025 to 13/06/. die mandrel thisckness is very high. online meeting is called for dicussion 24/06/2025"/>
    <s v="DONE"/>
    <n v="15"/>
    <m/>
    <s v=""/>
    <s v="Mill,"/>
    <n v="142505814"/>
    <d v="2025-07-24T13:10:22"/>
    <m/>
    <m/>
    <s v="Jun"/>
    <s v="COMPES_30366-601"/>
    <m/>
    <m/>
    <m/>
  </r>
  <r>
    <s v="GEX 2"/>
    <s v="7977-25"/>
    <s v="030385-2501"/>
    <s v="N"/>
    <s v="280X160"/>
    <x v="93"/>
    <d v="2025-06-13T00:00:00"/>
    <s v="LAND"/>
    <n v="2"/>
    <n v="4"/>
    <d v="2025-06-17T00:00:00"/>
    <d v="2025-06-20T00:00:00"/>
    <m/>
    <n v="3"/>
    <d v="2025-06-21T00:00:00"/>
    <d v="2025-06-23T00:00:00"/>
    <d v="2025-06-21T00:00:00"/>
    <s v="212500739"/>
    <s v="PHME"/>
    <d v="2025-06-21T00:00:00"/>
    <x v="56"/>
    <s v="ask revsion 18/06/2025"/>
    <s v="DONE"/>
    <n v="7"/>
    <m/>
    <m/>
    <s v="Mill, powder"/>
    <n v="242501361"/>
    <d v="2025-06-30T00:00:00"/>
    <m/>
    <m/>
    <s v="Jun"/>
    <s v="PHME_030385-2501"/>
    <m/>
    <m/>
    <m/>
  </r>
  <r>
    <s v="GEX 2"/>
    <s v="7977-25"/>
    <s v="030386-2501"/>
    <s v="N"/>
    <s v="280X160"/>
    <x v="93"/>
    <d v="2025-06-13T00:00:00"/>
    <s v="LAND"/>
    <n v="2"/>
    <n v="4"/>
    <d v="2025-06-17T00:00:00"/>
    <d v="2025-06-20T00:00:00"/>
    <m/>
    <n v="3"/>
    <d v="2025-06-21T00:00:00"/>
    <d v="2025-06-23T00:00:00"/>
    <d v="2025-06-21T00:00:00"/>
    <s v="212500739"/>
    <s v="PHME"/>
    <d v="2025-06-21T00:00:00"/>
    <x v="56"/>
    <s v="ask revsion 18/06/2025"/>
    <s v="DONE"/>
    <n v="7"/>
    <m/>
    <m/>
    <s v="Mill, powder"/>
    <n v="242501361"/>
    <d v="2025-06-30T00:00:00"/>
    <m/>
    <m/>
    <s v="Jun"/>
    <s v="PHME_030386-2501"/>
    <m/>
    <m/>
    <m/>
  </r>
  <r>
    <s v="GEX 2"/>
    <s v="7977-25"/>
    <s v="030387-2501"/>
    <s v="N"/>
    <s v="280X160"/>
    <x v="93"/>
    <d v="2025-06-13T00:00:00"/>
    <s v="LAND"/>
    <n v="2"/>
    <n v="4"/>
    <d v="2025-06-17T00:00:00"/>
    <d v="2025-06-20T00:00:00"/>
    <m/>
    <n v="3"/>
    <d v="2025-06-21T00:00:00"/>
    <d v="2025-06-23T00:00:00"/>
    <d v="2025-06-21T00:00:00"/>
    <s v="212500739"/>
    <s v="PHME"/>
    <d v="2025-06-21T00:00:00"/>
    <x v="56"/>
    <s v="ask revsion 18/06/2025"/>
    <s v="DONE"/>
    <n v="7"/>
    <m/>
    <m/>
    <s v="Mill, powder"/>
    <n v="242501361"/>
    <d v="2025-06-30T00:00:00"/>
    <m/>
    <m/>
    <s v="Jun"/>
    <s v="PHME_030387-2501"/>
    <m/>
    <m/>
    <m/>
  </r>
  <r>
    <s v="GEX 2"/>
    <s v="7985-25"/>
    <s v="030113-3506"/>
    <s v="B"/>
    <s v="355X200"/>
    <x v="93"/>
    <d v="2025-06-16T00:00:00"/>
    <s v="LAND"/>
    <n v="2"/>
    <n v="4"/>
    <d v="2025-06-16T00:00:00"/>
    <d v="2025-06-17T00:00:00"/>
    <m/>
    <n v="1"/>
    <d v="2025-06-18T00:00:00"/>
    <d v="2025-06-21T00:00:00"/>
    <d v="2025-06-18T00:00:00"/>
    <s v="212500723"/>
    <s v="PHME"/>
    <d v="2025-06-18T00:00:00"/>
    <x v="0"/>
    <m/>
    <s v="DONE"/>
    <n v="4"/>
    <m/>
    <m/>
    <m/>
    <n v="242501330"/>
    <d v="2025-06-25T00:00:00"/>
    <m/>
    <m/>
    <s v="Jun"/>
    <s v="PHME_030113-3506"/>
    <m/>
    <m/>
    <m/>
  </r>
  <r>
    <s v="GEX 2"/>
    <s v="7983-25"/>
    <s v="014735-2503"/>
    <s v="B"/>
    <s v="320X160"/>
    <x v="93"/>
    <d v="2025-07-16T00:00:00"/>
    <s v="LAND"/>
    <n v="1"/>
    <n v="1"/>
    <d v="2025-06-16T00:00:00"/>
    <d v="2025-06-17T00:00:00"/>
    <m/>
    <n v="1"/>
    <d v="2025-06-18T00:00:00"/>
    <d v="2025-06-21T00:00:00"/>
    <d v="2025-06-18T00:00:00"/>
    <s v="212500723"/>
    <s v="PDTMC"/>
    <d v="2025-06-18T00:00:00"/>
    <x v="0"/>
    <m/>
    <s v="DONE"/>
    <n v="4"/>
    <m/>
    <m/>
    <m/>
    <n v="242501331"/>
    <d v="2025-06-25T00:00:00"/>
    <m/>
    <m/>
    <s v="Jun"/>
    <s v="PDTMC_014735-2503"/>
    <m/>
    <m/>
    <m/>
  </r>
  <r>
    <s v="GEX 2"/>
    <s v="7984-25"/>
    <s v="014725-3501"/>
    <s v="B"/>
    <s v="320X160"/>
    <x v="93"/>
    <d v="2025-07-16T00:00:00"/>
    <s v="AIR"/>
    <n v="1"/>
    <n v="1"/>
    <d v="2025-06-18T00:00:00"/>
    <d v="2025-06-20T00:00:00"/>
    <m/>
    <n v="2"/>
    <d v="2025-06-21T00:00:00"/>
    <d v="2025-06-23T00:00:00"/>
    <d v="2025-06-21T00:00:00"/>
    <s v="212500739"/>
    <s v="COMPES"/>
    <d v="2025-06-21T00:00:00"/>
    <x v="0"/>
    <m/>
    <s v="DONE"/>
    <n v="7"/>
    <m/>
    <m/>
    <m/>
    <n v="242501401"/>
    <d v="2025-07-17T17:00:14"/>
    <m/>
    <m/>
    <s v="Jun"/>
    <s v="COMPES_014725-3501"/>
    <m/>
    <m/>
    <m/>
  </r>
  <r>
    <s v="GEX 2"/>
    <s v="7983-25"/>
    <s v="015113-2501"/>
    <s v="B"/>
    <s v="220X130"/>
    <x v="93"/>
    <d v="2025-07-16T00:00:00"/>
    <s v="LAND"/>
    <n v="3"/>
    <n v="3"/>
    <d v="2025-06-17T00:00:00"/>
    <d v="2025-06-20T00:00:00"/>
    <m/>
    <n v="3"/>
    <d v="2025-06-21T00:00:00"/>
    <d v="2025-06-23T00:00:00"/>
    <d v="2025-06-21T00:00:00"/>
    <s v="212500739"/>
    <s v="PDTMC"/>
    <d v="2025-06-21T00:00:00"/>
    <x v="0"/>
    <m/>
    <s v="DONE"/>
    <n v="7"/>
    <m/>
    <m/>
    <m/>
    <n v="242501357"/>
    <d v="2025-07-10T00:00:00"/>
    <m/>
    <m/>
    <s v="Jun"/>
    <s v="PDTMC_015113-2501"/>
    <m/>
    <m/>
    <m/>
  </r>
  <r>
    <s v="GEX 2"/>
    <s v="7983-25"/>
    <s v="051118-3536"/>
    <s v="B"/>
    <s v="450X260"/>
    <x v="93"/>
    <d v="2025-07-16T00:00:00"/>
    <s v="LAND"/>
    <n v="4"/>
    <n v="4"/>
    <d v="2025-06-16T00:00:00"/>
    <d v="2025-06-20T00:00:00"/>
    <m/>
    <n v="4"/>
    <d v="2025-06-21T00:00:00"/>
    <d v="2025-06-24T00:00:00"/>
    <d v="2025-06-21T00:00:00"/>
    <s v="212500739"/>
    <s v="PDTMC"/>
    <d v="2025-06-21T00:00:00"/>
    <x v="0"/>
    <m/>
    <s v="DONE"/>
    <n v="7"/>
    <m/>
    <m/>
    <m/>
    <n v="242501357"/>
    <d v="2025-07-10T00:00:00"/>
    <m/>
    <m/>
    <s v="Jun"/>
    <s v="PDTMC_051118-3536"/>
    <m/>
    <m/>
    <m/>
  </r>
  <r>
    <s v="GEX 1"/>
    <s v="7987-25"/>
    <s v="30389-401"/>
    <s v="N"/>
    <s v="280x160"/>
    <x v="94"/>
    <d v="2025-06-18T00:00:00"/>
    <s v="AIR"/>
    <n v="1"/>
    <n v="5"/>
    <d v="2025-07-04T00:00:00"/>
    <d v="2025-07-04T00:00:00"/>
    <s v="YES"/>
    <n v="0"/>
    <d v="2025-07-08T00:00:00"/>
    <d v="2025-07-08T00:00:00"/>
    <d v="2025-07-08T00:00:00"/>
    <s v="112502881"/>
    <s v="PHOENIX "/>
    <d v="2025-07-08T00:00:00"/>
    <x v="52"/>
    <m/>
    <s v="DONE"/>
    <n v="16"/>
    <m/>
    <m/>
    <s v="Anodizing"/>
    <n v="142506131"/>
    <d v="2025-07-25T09:41:24"/>
    <m/>
    <m/>
    <s v="Jun"/>
    <s v="PHOENIX _30389-401"/>
    <m/>
    <m/>
    <m/>
  </r>
  <r>
    <s v="GEX 1"/>
    <s v="7987-25"/>
    <s v="30391-601"/>
    <s v="N"/>
    <s v="320x200"/>
    <x v="94"/>
    <d v="2025-06-18T00:00:00"/>
    <s v="AIR"/>
    <n v="1"/>
    <n v="7"/>
    <d v="2025-07-08T00:00:00"/>
    <d v="2025-07-25T00:00:00"/>
    <s v="YES"/>
    <n v="17"/>
    <d v="2025-07-31T00:00:00"/>
    <d v="2025-08-02T00:00:00"/>
    <d v="2025-07-31T00:00:00"/>
    <s v="112503328"/>
    <s v="PHOENIX "/>
    <d v="2025-08-31T00:00:00"/>
    <x v="52"/>
    <s v="simulatin not satisfactory. Online meeting done on 14/07/2025. `"/>
    <s v="DONE"/>
    <n v="37"/>
    <m/>
    <m/>
    <s v="Anodizing"/>
    <n v="142506765"/>
    <d v="2025-08-18T00:00:00"/>
    <m/>
    <m/>
    <s v="Jun"/>
    <s v="PHOENIX _30391-601"/>
    <m/>
    <m/>
    <m/>
  </r>
  <r>
    <s v="GEX 1"/>
    <s v="7987-25"/>
    <s v="30388-601"/>
    <s v="N"/>
    <s v="320x200"/>
    <x v="94"/>
    <d v="2025-06-18T00:00:00"/>
    <s v="AIR"/>
    <n v="1"/>
    <n v="5"/>
    <d v="2025-07-07T00:00:00"/>
    <d v="2025-07-30T00:00:00"/>
    <s v="YES"/>
    <n v="23"/>
    <d v="2025-08-01T00:00:00"/>
    <d v="2025-08-02T00:00:00"/>
    <d v="2025-08-01T00:00:00"/>
    <s v="112503341"/>
    <s v="PHOENIX "/>
    <d v="2025-08-01T00:00:00"/>
    <x v="52"/>
    <s v="simulatin not satisfactory. Online meeting done on 14/07/2025. `"/>
    <s v="DONE"/>
    <n v="42"/>
    <m/>
    <m/>
    <s v="Anodizing"/>
    <n v="142506765"/>
    <d v="2025-08-18T00:00:00"/>
    <m/>
    <m/>
    <s v="Jun"/>
    <s v="PHOENIX _30388-601"/>
    <m/>
    <m/>
    <m/>
  </r>
  <r>
    <s v="GEX 1"/>
    <s v="7987-25"/>
    <s v="30390-601"/>
    <s v="N"/>
    <s v="320x200"/>
    <x v="94"/>
    <d v="2025-06-18T00:00:00"/>
    <s v="AIR"/>
    <n v="1"/>
    <n v="5"/>
    <d v="2025-07-07T00:00:00"/>
    <d v="2025-07-30T00:00:00"/>
    <s v="YES"/>
    <n v="23"/>
    <d v="2025-08-01T00:00:00"/>
    <d v="2025-08-02T00:00:00"/>
    <d v="2025-08-01T00:00:00"/>
    <s v="112503341"/>
    <s v="PHOENIX "/>
    <d v="2025-08-01T00:00:00"/>
    <x v="52"/>
    <s v="simulatin not satisfactory. Online meeting done on 14/07/2025. `"/>
    <s v="DONE"/>
    <n v="42"/>
    <m/>
    <m/>
    <s v="Anodizing"/>
    <n v="142506765"/>
    <d v="2025-08-18T00:00:00"/>
    <m/>
    <m/>
    <s v="Jun"/>
    <s v="PHOENIX _30390-601"/>
    <m/>
    <m/>
    <m/>
  </r>
  <r>
    <s v="GEX 1"/>
    <s v="7987-25"/>
    <s v="30392-601"/>
    <s v="N"/>
    <s v="450x250"/>
    <x v="94"/>
    <d v="2025-06-18T00:00:00"/>
    <s v="AIR"/>
    <n v="1"/>
    <n v="7"/>
    <d v="2025-07-08T00:00:00"/>
    <d v="2025-07-30T00:00:00"/>
    <s v="YES"/>
    <n v="22"/>
    <d v="2025-08-01T00:00:00"/>
    <d v="2025-08-02T00:00:00"/>
    <d v="2025-08-01T00:00:00"/>
    <s v="112503341"/>
    <s v="PHOENIX "/>
    <s v="01/0"/>
    <x v="52"/>
    <s v="simulatin not satisfactory. Online meeting done on 14/07/2025. `"/>
    <s v="DONE"/>
    <n v="42"/>
    <m/>
    <m/>
    <s v="Anodizing"/>
    <n v="142506765"/>
    <d v="2025-08-18T00:00:00"/>
    <m/>
    <m/>
    <s v="Jun"/>
    <s v="PHOENIX _30392-601"/>
    <m/>
    <m/>
    <m/>
  </r>
  <r>
    <s v="GEX 2"/>
    <s v="7986-25"/>
    <s v="027913-2501"/>
    <s v="N"/>
    <s v="250X160"/>
    <x v="94"/>
    <d v="2025-06-18T00:00:00"/>
    <s v="LAND"/>
    <n v="0"/>
    <n v="0"/>
    <d v="2025-06-20T00:00:00"/>
    <d v="2025-06-20T00:00:00"/>
    <m/>
    <n v="0"/>
    <d v="2025-06-21T00:00:00"/>
    <d v="2025-06-24T00:00:00"/>
    <d v="2025-06-21T00:00:00"/>
    <s v="212500739"/>
    <s v="PDTMC"/>
    <d v="2025-06-21T00:00:00"/>
    <x v="57"/>
    <m/>
    <s v="DONE"/>
    <n v="2"/>
    <m/>
    <m/>
    <s v="MILL"/>
    <n v="242501360"/>
    <d v="2025-07-03T00:00:00"/>
    <m/>
    <m/>
    <s v="Jun"/>
    <s v="PDTMC_027913-2501"/>
    <m/>
    <m/>
    <m/>
  </r>
  <r>
    <s v="GEX 1"/>
    <s v="7988-25"/>
    <s v="07208-610"/>
    <s v="B"/>
    <s v="320X160"/>
    <x v="94"/>
    <d v="2025-06-19T00:00:00"/>
    <s v="LAND"/>
    <n v="0"/>
    <n v="0"/>
    <d v="2025-06-25T00:00:00"/>
    <d v="2025-06-28T00:00:00"/>
    <m/>
    <n v="3"/>
    <d v="2025-06-30T00:00:00"/>
    <d v="2025-06-30T00:00:00"/>
    <d v="2025-06-30T00:00:00"/>
    <s v="112502722"/>
    <s v="PHME"/>
    <d v="2025-06-30T00:00:00"/>
    <x v="0"/>
    <s v="aske revision 26/06/2025"/>
    <s v="DONE"/>
    <n v="10"/>
    <m/>
    <m/>
    <m/>
    <n v="142505400"/>
    <d v="2025-07-09T08:30:33"/>
    <m/>
    <m/>
    <s v="Jun"/>
    <s v="PHME_07208-610"/>
    <m/>
    <m/>
    <m/>
  </r>
  <r>
    <s v="GEX 2"/>
    <s v="7989-25"/>
    <s v="029986-3503"/>
    <s v="B"/>
    <s v="320X200"/>
    <x v="95"/>
    <d v="2025-06-19T00:00:00"/>
    <s v="AIR"/>
    <n v="1"/>
    <n v="2"/>
    <d v="2025-06-23T00:00:00"/>
    <d v="2025-06-26T00:00:00"/>
    <m/>
    <n v="3"/>
    <d v="2025-06-28T00:00:00"/>
    <d v="2025-06-30T00:00:00"/>
    <d v="2025-06-28T00:00:00"/>
    <s v="212500773"/>
    <s v="COMPES"/>
    <d v="2025-06-28T00:00:00"/>
    <x v="0"/>
    <m/>
    <s v="DONE"/>
    <n v="7"/>
    <m/>
    <m/>
    <m/>
    <n v="242501482"/>
    <d v="2025-07-11T00:00:00"/>
    <m/>
    <m/>
    <s v="Jun"/>
    <s v="COMPES_029986-3503"/>
    <m/>
    <m/>
    <m/>
  </r>
  <r>
    <s v="GEX 1"/>
    <s v="7995-25"/>
    <s v="05049-502"/>
    <s v="B"/>
    <s v="250X160"/>
    <x v="95"/>
    <d v="2025-06-20T00:00:00"/>
    <s v="LAND"/>
    <n v="1"/>
    <n v="4"/>
    <d v="2025-06-21T00:00:00"/>
    <d v="2025-06-26T00:00:00"/>
    <m/>
    <n v="5"/>
    <d v="2025-06-28T00:00:00"/>
    <d v="2025-06-30T00:00:00"/>
    <d v="2025-06-28T00:00:00"/>
    <s v="112502716"/>
    <s v="PDTMC"/>
    <d v="2025-06-28T00:00:00"/>
    <x v="0"/>
    <s v="aske revision 24/06/2025"/>
    <s v="DONE"/>
    <n v="7"/>
    <m/>
    <m/>
    <m/>
    <n v="142505537"/>
    <d v="2025-07-10T17:50:24"/>
    <m/>
    <m/>
    <s v="Jun"/>
    <s v="PDTMC_05049-502"/>
    <m/>
    <m/>
    <m/>
  </r>
  <r>
    <s v="GEX 1"/>
    <s v="7994-25"/>
    <s v="05206-513"/>
    <s v="B"/>
    <s v="320X160"/>
    <x v="95"/>
    <d v="2025-06-20T00:00:00"/>
    <s v="LAND"/>
    <n v="1"/>
    <n v="1"/>
    <d v="2025-06-24T00:00:00"/>
    <d v="2025-06-26T00:00:00"/>
    <m/>
    <n v="2"/>
    <d v="2025-06-28T00:00:00"/>
    <d v="2025-06-30T00:00:00"/>
    <d v="2025-06-28T00:00:00"/>
    <s v="112502716"/>
    <s v="PHME"/>
    <d v="2025-06-28T00:00:00"/>
    <x v="0"/>
    <m/>
    <s v="DONE"/>
    <n v="7"/>
    <m/>
    <m/>
    <m/>
    <n v="142505370"/>
    <d v="2025-07-04T00:00:00"/>
    <m/>
    <m/>
    <s v="Jun"/>
    <s v="PHME_05206-513"/>
    <m/>
    <m/>
    <m/>
  </r>
  <r>
    <s v="GEX 1"/>
    <s v="7995-25"/>
    <s v="13794-411"/>
    <s v="B"/>
    <s v="250X160"/>
    <x v="95"/>
    <d v="2025-06-20T00:00:00"/>
    <s v="LAND"/>
    <n v="1"/>
    <n v="1"/>
    <d v="2025-06-21T00:00:00"/>
    <d v="2025-06-24T00:00:00"/>
    <m/>
    <n v="3"/>
    <d v="2025-06-28T00:00:00"/>
    <d v="2025-06-30T00:00:00"/>
    <d v="2025-06-28T00:00:00"/>
    <s v="112502716"/>
    <s v="PDTMC"/>
    <d v="2025-06-28T00:00:00"/>
    <x v="0"/>
    <m/>
    <s v="DONE"/>
    <n v="5"/>
    <m/>
    <m/>
    <m/>
    <n v="142505537"/>
    <d v="2025-07-10T17:50:24"/>
    <m/>
    <m/>
    <s v="Jun"/>
    <s v="PDTMC_13794-411"/>
    <m/>
    <m/>
    <m/>
  </r>
  <r>
    <s v="GEX 1"/>
    <s v="7994-25"/>
    <s v="15775-511"/>
    <s v="B"/>
    <s v="250X160"/>
    <x v="95"/>
    <d v="2025-06-20T00:00:00"/>
    <s v="LAND"/>
    <n v="1"/>
    <n v="4"/>
    <d v="2025-06-23T00:00:00"/>
    <d v="2025-06-26T00:00:00"/>
    <m/>
    <n v="3"/>
    <d v="2025-06-28T00:00:00"/>
    <d v="2025-06-30T00:00:00"/>
    <d v="2025-06-28T00:00:00"/>
    <s v="112502716"/>
    <s v="PHME"/>
    <d v="2025-06-28T00:00:00"/>
    <x v="0"/>
    <m/>
    <s v="DONE"/>
    <n v="7"/>
    <m/>
    <m/>
    <m/>
    <n v="142505401"/>
    <d v="2025-07-11T00:00:00"/>
    <m/>
    <m/>
    <s v="Jun"/>
    <s v="PHME_15775-511"/>
    <m/>
    <m/>
    <m/>
  </r>
  <r>
    <s v="GEX 1"/>
    <s v="7994-25"/>
    <s v="18016-406"/>
    <s v="B"/>
    <s v="220X130"/>
    <x v="95"/>
    <d v="2025-06-20T00:00:00"/>
    <s v="LAND"/>
    <n v="1"/>
    <n v="2"/>
    <d v="2025-06-23T00:00:00"/>
    <d v="2025-06-24T00:00:00"/>
    <m/>
    <n v="1"/>
    <d v="2025-07-04T00:00:00"/>
    <d v="2025-06-30T00:00:00"/>
    <d v="2025-06-28T00:00:00"/>
    <s v="112502716"/>
    <s v="PHME"/>
    <d v="2025-06-28T00:00:00"/>
    <x v="0"/>
    <m/>
    <s v="DONE"/>
    <n v="5"/>
    <m/>
    <m/>
    <m/>
    <n v="142505401"/>
    <d v="2025-07-11T00:00:00"/>
    <m/>
    <m/>
    <s v="Jun"/>
    <s v="PHME_18016-406"/>
    <m/>
    <m/>
    <m/>
  </r>
  <r>
    <s v="GEX 1"/>
    <s v="7995-25"/>
    <s v="29897-504"/>
    <s v="B"/>
    <s v="280X160"/>
    <x v="95"/>
    <d v="2025-06-20T00:00:00"/>
    <s v="LAND"/>
    <n v="1"/>
    <n v="1"/>
    <d v="2025-06-21T00:00:00"/>
    <d v="2025-06-24T00:00:00"/>
    <m/>
    <n v="3"/>
    <d v="2025-06-28T00:00:00"/>
    <d v="2025-06-30T00:00:00"/>
    <d v="2025-06-28T00:00:00"/>
    <s v="112502716"/>
    <s v="PDTMC"/>
    <d v="2025-06-28T00:00:00"/>
    <x v="0"/>
    <m/>
    <s v="DONE"/>
    <n v="5"/>
    <m/>
    <m/>
    <m/>
    <n v="142505537"/>
    <d v="2025-07-10T17:50:24"/>
    <m/>
    <m/>
    <s v="Jun"/>
    <s v="PDTMC_29897-504"/>
    <m/>
    <m/>
    <m/>
  </r>
  <r>
    <s v="GEX 1"/>
    <s v="7995-25"/>
    <s v="15810-405"/>
    <s v="B"/>
    <s v="220X130"/>
    <x v="95"/>
    <d v="2025-06-20T00:00:00"/>
    <s v="LAND"/>
    <n v="1"/>
    <n v="2"/>
    <d v="2025-06-23T00:00:00"/>
    <d v="2025-07-02T00:00:00"/>
    <m/>
    <n v="9"/>
    <d v="2025-07-04T00:00:00"/>
    <d v="2025-07-05T00:00:00"/>
    <d v="2025-07-04T00:00:00"/>
    <s v="112502798"/>
    <s v="PDTMC"/>
    <d v="2025-07-04T00:00:00"/>
    <x v="0"/>
    <s v="ask revisin of 404 design. Aske revision again 01/07/2025"/>
    <s v="DONE"/>
    <n v="13"/>
    <m/>
    <m/>
    <m/>
    <n v="142505537"/>
    <d v="2025-07-10T17:50:24"/>
    <m/>
    <m/>
    <s v="Jun"/>
    <s v="PDTMC_15810-405"/>
    <m/>
    <m/>
    <m/>
  </r>
  <r>
    <s v="GEX 1"/>
    <s v="7994-25"/>
    <s v="18801-505"/>
    <s v="B"/>
    <s v="320X160"/>
    <x v="95"/>
    <d v="2025-06-20T00:00:00"/>
    <s v="LAND"/>
    <n v="1"/>
    <n v="1"/>
    <d v="2025-06-26T00:00:00"/>
    <d v="2025-08-07T00:00:00"/>
    <s v="YES"/>
    <n v="42"/>
    <d v="2025-08-09T00:00:00"/>
    <d v="2025-08-12T00:00:00"/>
    <d v="2025-08-09T00:00:00"/>
    <s v="112503476"/>
    <s v="PHME"/>
    <d v="2025-08-09T00:00:00"/>
    <x v="0"/>
    <s v="waitng for simulation result. Ask for revison as per simulatin result. Revised desigh received corrctor not satisfied ask for 3d again .  Sent feedbak and ask revision and 3d 30/7."/>
    <s v="DONE"/>
    <n v="49"/>
    <s v="YES"/>
    <m/>
    <m/>
    <n v="142506785"/>
    <d v="2025-08-29T00:00:00"/>
    <m/>
    <m/>
    <s v="Jun"/>
    <s v="PHME_18801-505"/>
    <m/>
    <m/>
    <m/>
  </r>
  <r>
    <s v="GEX 2"/>
    <s v="7992-25"/>
    <s v="005501-3512"/>
    <s v="B"/>
    <s v="450X260"/>
    <x v="95"/>
    <d v="2025-06-20T00:00:00"/>
    <s v="LAND"/>
    <n v="1"/>
    <n v="1"/>
    <d v="2025-06-24T00:00:00"/>
    <d v="2025-06-24T00:00:00"/>
    <m/>
    <n v="0"/>
    <d v="2025-06-28T00:00:00"/>
    <d v="2025-06-30T00:00:00"/>
    <d v="2025-06-28T00:00:00"/>
    <s v="212500773"/>
    <s v="PHME"/>
    <d v="2025-06-28T00:00:00"/>
    <x v="0"/>
    <m/>
    <s v="DONE"/>
    <n v="5"/>
    <m/>
    <m/>
    <m/>
    <n v="242501416"/>
    <d v="2025-07-10T00:00:00"/>
    <m/>
    <m/>
    <s v="Jun"/>
    <s v="PHME_005501-3512"/>
    <m/>
    <m/>
    <m/>
  </r>
  <r>
    <s v="GEX 2"/>
    <s v="7992-25"/>
    <s v="013010-2508"/>
    <s v="B"/>
    <s v="250X160"/>
    <x v="95"/>
    <d v="2025-06-20T00:00:00"/>
    <s v="LAND"/>
    <n v="1"/>
    <n v="3"/>
    <d v="2025-06-24T00:00:00"/>
    <d v="2025-06-24T00:00:00"/>
    <m/>
    <n v="0"/>
    <d v="2025-06-28T00:00:00"/>
    <d v="2025-06-30T00:00:00"/>
    <d v="2025-06-28T00:00:00"/>
    <s v="212500773"/>
    <s v="PHME"/>
    <d v="2025-06-28T00:00:00"/>
    <x v="0"/>
    <m/>
    <s v="DONE"/>
    <n v="5"/>
    <m/>
    <m/>
    <m/>
    <n v="242501416"/>
    <d v="2025-07-10T00:00:00"/>
    <m/>
    <m/>
    <s v="Jun"/>
    <s v="PHME_013010-2508"/>
    <m/>
    <m/>
    <m/>
  </r>
  <r>
    <s v="GEX 2"/>
    <s v="7992-25"/>
    <s v="015807-2502"/>
    <s v="B"/>
    <s v="250X160"/>
    <x v="95"/>
    <d v="2025-06-20T00:00:00"/>
    <s v="LAND"/>
    <n v="1"/>
    <n v="2"/>
    <d v="2025-06-24T00:00:00"/>
    <d v="2025-06-24T00:00:00"/>
    <m/>
    <n v="0"/>
    <d v="2025-06-28T00:00:00"/>
    <d v="2025-06-30T00:00:00"/>
    <d v="2025-06-28T00:00:00"/>
    <s v="212500773"/>
    <s v="PHME"/>
    <d v="2025-06-28T00:00:00"/>
    <x v="0"/>
    <m/>
    <s v="DONE"/>
    <n v="5"/>
    <m/>
    <m/>
    <m/>
    <n v="242501416"/>
    <d v="2025-07-10T00:00:00"/>
    <m/>
    <m/>
    <s v="Jun"/>
    <s v="PHME_015807-2502"/>
    <m/>
    <m/>
    <m/>
  </r>
  <r>
    <s v="GEX 2"/>
    <s v="7992-25"/>
    <s v="016441-2503"/>
    <s v="B"/>
    <s v="320X160"/>
    <x v="95"/>
    <d v="2025-06-20T00:00:00"/>
    <s v="LAND"/>
    <n v="1"/>
    <n v="1"/>
    <d v="2025-06-24T00:00:00"/>
    <d v="2025-06-26T00:00:00"/>
    <m/>
    <n v="2"/>
    <d v="2025-06-28T00:00:00"/>
    <d v="2025-06-30T00:00:00"/>
    <d v="2025-06-28T00:00:00"/>
    <s v="212500773"/>
    <s v="PHME"/>
    <d v="2025-06-28T00:00:00"/>
    <x v="0"/>
    <m/>
    <s v="DONE"/>
    <n v="7"/>
    <m/>
    <m/>
    <m/>
    <n v="242501416"/>
    <d v="2025-07-10T00:00:00"/>
    <m/>
    <m/>
    <s v="Jun"/>
    <s v="PHME_016441-2503"/>
    <m/>
    <m/>
    <m/>
  </r>
  <r>
    <s v="GEX 2"/>
    <s v="7992-25"/>
    <s v="015651-2506"/>
    <s v="B"/>
    <s v="320X160"/>
    <x v="95"/>
    <d v="2025-06-20T00:00:00"/>
    <s v="LAND"/>
    <n v="1"/>
    <n v="4"/>
    <d v="2025-06-24T00:00:00"/>
    <d v="2025-06-28T00:00:00"/>
    <m/>
    <n v="4"/>
    <d v="2025-06-30T00:00:00"/>
    <d v="2025-06-30T00:00:00"/>
    <d v="2025-06-30T00:00:00"/>
    <s v="212500776"/>
    <s v="PHME"/>
    <d v="2025-06-30T00:00:00"/>
    <x v="0"/>
    <s v="ask revision 26/06/2025"/>
    <s v="DONE"/>
    <n v="9"/>
    <m/>
    <m/>
    <m/>
    <n v="242501416"/>
    <d v="2025-07-10T00:00:00"/>
    <m/>
    <m/>
    <s v="Jun"/>
    <s v="PHME_015651-2506"/>
    <m/>
    <m/>
    <m/>
  </r>
  <r>
    <s v="GEX 1"/>
    <s v="7996-25"/>
    <s v="15648-241"/>
    <s v="B"/>
    <s v="320X160"/>
    <x v="95"/>
    <d v="2025-06-21T00:00:00"/>
    <s v="AIR"/>
    <n v="1"/>
    <n v="3"/>
    <d v="2025-06-25T00:00:00"/>
    <d v="2025-06-26T00:00:00"/>
    <m/>
    <n v="1"/>
    <d v="2025-06-28T00:00:00"/>
    <d v="2025-06-30T00:00:00"/>
    <d v="2025-06-28T00:00:00"/>
    <s v="112502716"/>
    <s v="COMPES"/>
    <d v="2025-06-28T00:00:00"/>
    <x v="0"/>
    <m/>
    <s v="DONE"/>
    <n v="7"/>
    <m/>
    <m/>
    <m/>
    <n v="142505578"/>
    <d v="2025-07-11T05:55:22"/>
    <m/>
    <m/>
    <s v="Jun"/>
    <s v="COMPES_15648-241"/>
    <m/>
    <m/>
    <m/>
  </r>
  <r>
    <s v="GEX 1"/>
    <s v="7997-25"/>
    <s v="16875-502"/>
    <s v="B"/>
    <s v="280X160"/>
    <x v="95"/>
    <d v="2025-06-21T00:00:00"/>
    <s v="AIR"/>
    <n v="3"/>
    <n v="3"/>
    <d v="2025-06-21T00:00:00"/>
    <d v="2025-06-26T00:00:00"/>
    <s v="YES"/>
    <n v="5"/>
    <d v="2025-07-04T00:00:00"/>
    <d v="2025-06-30T00:00:00"/>
    <d v="2025-06-28T00:00:00"/>
    <s v="112502716"/>
    <s v="JIANGSU"/>
    <d v="2025-06-28T00:00:00"/>
    <x v="0"/>
    <s v="ask for simulation result 23/01/2025 ask for revision "/>
    <s v="DONE"/>
    <n v="7"/>
    <m/>
    <m/>
    <m/>
    <n v="142505410"/>
    <d v="2025-07-03T00:00:00"/>
    <m/>
    <m/>
    <s v="Jun"/>
    <s v="JIANGSU_16875-502"/>
    <m/>
    <m/>
    <m/>
  </r>
  <r>
    <s v="GEX 1"/>
    <s v="7998-25"/>
    <s v="28949-602"/>
    <s v="B"/>
    <s v="355X200"/>
    <x v="95"/>
    <d v="2025-06-21T00:00:00"/>
    <s v="AIR"/>
    <n v="7"/>
    <n v="7"/>
    <d v="2025-06-24T00:00:00"/>
    <d v="2025-07-28T00:00:00"/>
    <s v="YES"/>
    <n v="34"/>
    <d v="2025-08-01T00:00:00"/>
    <d v="2025-08-02T00:00:00"/>
    <d v="2025-08-01T00:00:00"/>
    <s v="112503341"/>
    <s v="PHOENIX "/>
    <d v="2025-08-01T00:00:00"/>
    <x v="0"/>
    <s v="ask for revision, Ahod explain Phoenix team in online meeting that what all problem we face. Waitig for revised 2d and 3d for simulation"/>
    <s v="DONE"/>
    <n v="39"/>
    <m/>
    <m/>
    <m/>
    <n v="142506766"/>
    <d v="2025-08-15T11:20:30"/>
    <m/>
    <m/>
    <s v="Jun"/>
    <s v="PHOENIX _28949-602"/>
    <m/>
    <m/>
    <m/>
  </r>
  <r>
    <s v="GEX 2"/>
    <s v="7993-25"/>
    <s v="013940-2505"/>
    <s v="B"/>
    <s v="320X160"/>
    <x v="95"/>
    <d v="2025-06-24T00:00:00"/>
    <s v="LAND"/>
    <n v="1"/>
    <n v="1"/>
    <d v="2025-06-24T00:00:00"/>
    <d v="2025-06-28T00:00:00"/>
    <m/>
    <n v="4"/>
    <d v="2025-06-30T00:00:00"/>
    <d v="2025-06-30T00:00:00"/>
    <d v="2025-06-30T00:00:00"/>
    <s v="212500776"/>
    <s v="PDTMC"/>
    <d v="2025-06-30T00:00:00"/>
    <x v="0"/>
    <m/>
    <s v="DONE"/>
    <n v="9"/>
    <m/>
    <m/>
    <m/>
    <n v="242501520"/>
    <d v="2025-07-11T00:00:00"/>
    <m/>
    <m/>
    <s v="Jun"/>
    <s v="PDTMC_013940-2505"/>
    <m/>
    <m/>
    <m/>
  </r>
  <r>
    <s v="GEX 2"/>
    <s v="7993-25"/>
    <s v="027719-2504"/>
    <s v="B"/>
    <s v="280X160"/>
    <x v="95"/>
    <d v="2025-06-24T00:00:00"/>
    <s v="LAND"/>
    <n v="0"/>
    <n v="0"/>
    <d v="2025-06-26T00:00:00"/>
    <d v="2025-07-01T00:00:00"/>
    <m/>
    <n v="5"/>
    <d v="2025-07-05T00:00:00"/>
    <d v="2025-07-05T00:00:00"/>
    <d v="2025-07-05T00:00:00"/>
    <s v="212500826"/>
    <s v="PDTMC"/>
    <d v="2025-07-05T00:00:00"/>
    <x v="0"/>
    <s v="new update"/>
    <s v="DONE"/>
    <n v="12"/>
    <s v="YES"/>
    <m/>
    <m/>
    <n v="242501520"/>
    <d v="2025-07-11T00:00:00"/>
    <m/>
    <m/>
    <s v="Jun"/>
    <s v="PDTMC_027719-2504"/>
    <m/>
    <m/>
    <m/>
  </r>
  <r>
    <s v="GEX 1"/>
    <s v="7991-25"/>
    <s v="30394-201"/>
    <s v="N"/>
    <s v="280X160"/>
    <x v="96"/>
    <d v="2025-06-20T00:00:00"/>
    <s v="LAND"/>
    <n v="1"/>
    <n v="1"/>
    <d v="2025-06-26T00:00:00"/>
    <d v="2025-06-26T00:00:00"/>
    <m/>
    <n v="0"/>
    <d v="2025-06-28T00:00:00"/>
    <d v="2025-06-30T00:00:00"/>
    <d v="2025-06-28T00:00:00"/>
    <s v="112502716"/>
    <s v="PHME"/>
    <d v="2025-06-28T00:00:00"/>
    <x v="21"/>
    <m/>
    <s v="DONE"/>
    <n v="6"/>
    <m/>
    <m/>
    <s v="Mill, powder"/>
    <n v="142505400"/>
    <d v="2025-07-09T08:30:33"/>
    <m/>
    <m/>
    <s v="Jun"/>
    <s v="PHME_30394-201"/>
    <m/>
    <m/>
    <m/>
  </r>
  <r>
    <s v="GEX 2"/>
    <s v="7990-25"/>
    <s v="030393-2501"/>
    <s v="N"/>
    <s v="280x160"/>
    <x v="96"/>
    <d v="2025-06-20T00:00:00"/>
    <s v="LAND"/>
    <n v="1"/>
    <n v="1"/>
    <d v="2025-06-26T00:00:00"/>
    <d v="2025-06-26T00:00:00"/>
    <m/>
    <n v="0"/>
    <d v="2025-06-28T00:00:00"/>
    <d v="2025-06-30T00:00:00"/>
    <d v="2025-06-28T00:00:00"/>
    <s v="212500773"/>
    <s v="PHME"/>
    <d v="2025-06-28T00:00:00"/>
    <x v="21"/>
    <m/>
    <s v="DONE"/>
    <n v="6"/>
    <m/>
    <m/>
    <s v="Mill, powder"/>
    <n v="242501418"/>
    <d v="2025-07-11T00:00:00"/>
    <m/>
    <m/>
    <s v="Jun"/>
    <s v="PHME_030393-2501"/>
    <m/>
    <m/>
    <m/>
  </r>
  <r>
    <s v="GEX 2"/>
    <s v="7999-25"/>
    <s v="25IC1-27915"/>
    <s v="T"/>
    <s v="300X100"/>
    <x v="97"/>
    <d v="2025-06-24T00:00:00"/>
    <s v="LAND"/>
    <n v="0"/>
    <n v="0"/>
    <d v="2025-06-30T00:00:00"/>
    <d v="2025-07-07T00:00:00"/>
    <m/>
    <n v="7"/>
    <d v="2025-07-08T00:00:00"/>
    <d v="2025-07-08T00:00:00"/>
    <d v="2025-07-08T00:00:00"/>
    <s v="212500837"/>
    <s v="PHME"/>
    <d v="2025-07-08T00:00:00"/>
    <x v="0"/>
    <m/>
    <s v="DONE"/>
    <n v="13"/>
    <m/>
    <m/>
    <m/>
    <n v="242501617"/>
    <d v="2025-07-25T09:29:11"/>
    <m/>
    <m/>
    <s v="Jun"/>
    <s v="PHME_25IC1-27915"/>
    <m/>
    <m/>
    <m/>
  </r>
  <r>
    <s v="GEX 1"/>
    <s v="8000-25"/>
    <s v="17008-205"/>
    <s v="B"/>
    <s v="355X200"/>
    <x v="97"/>
    <d v="2025-06-25T00:00:00"/>
    <s v="LAND"/>
    <n v="3"/>
    <n v="3"/>
    <d v="2025-06-27T00:00:00"/>
    <d v="2025-06-28T00:00:00"/>
    <m/>
    <n v="1"/>
    <d v="2025-06-30T00:00:00"/>
    <d v="2025-06-30T00:00:00"/>
    <d v="2025-06-30T00:00:00"/>
    <s v="112502722"/>
    <s v="PHME"/>
    <d v="2025-06-30T00:00:00"/>
    <x v="0"/>
    <m/>
    <s v="DONE"/>
    <n v="4"/>
    <m/>
    <m/>
    <m/>
    <n v="142505539"/>
    <d v="2025-07-09T08:25:16"/>
    <m/>
    <m/>
    <s v="Jun"/>
    <s v="PHME_17008-205"/>
    <m/>
    <m/>
    <m/>
  </r>
  <r>
    <s v="GEX 1"/>
    <s v="8000-25"/>
    <s v="07099-601"/>
    <s v="B"/>
    <s v="280X160"/>
    <x v="97"/>
    <d v="2025-06-25T00:00:00"/>
    <s v="LAND"/>
    <n v="0"/>
    <n v="0"/>
    <d v="2025-06-30T00:00:00"/>
    <d v="2025-07-09T00:00:00"/>
    <m/>
    <n v="9"/>
    <d v="2025-07-12T00:00:00"/>
    <d v="2025-07-14T00:00:00"/>
    <d v="2025-07-12T00:00:00"/>
    <s v="112502983"/>
    <s v="PHME"/>
    <d v="2025-07-12T00:00:00"/>
    <x v="0"/>
    <s v="ask revison 01/07/2025"/>
    <s v="DONE"/>
    <n v="15"/>
    <m/>
    <m/>
    <m/>
    <n v="142506036"/>
    <d v="2025-07-24T08:56:52"/>
    <m/>
    <m/>
    <s v="Jun"/>
    <s v="PHME_07099-601"/>
    <m/>
    <m/>
    <m/>
  </r>
  <r>
    <s v="GEX 2"/>
    <s v="7999-25"/>
    <s v="027915-2501"/>
    <s v="N"/>
    <s v="280X160"/>
    <x v="97"/>
    <d v="2025-06-25T00:00:00"/>
    <s v="LAND"/>
    <n v="1"/>
    <n v="1"/>
    <d v="2025-06-30T00:00:00"/>
    <d v="2025-07-07T00:00:00"/>
    <m/>
    <n v="7"/>
    <d v="2025-07-08T00:00:00"/>
    <d v="2025-07-08T00:00:00"/>
    <d v="2025-07-08T00:00:00"/>
    <s v="212500837"/>
    <s v="PHME"/>
    <d v="2025-07-08T00:00:00"/>
    <x v="21"/>
    <s v="ask revison 01/07/2025"/>
    <s v="DONE"/>
    <n v="13"/>
    <m/>
    <m/>
    <s v="Mill, powder"/>
    <n v="242501617"/>
    <d v="2025-07-25T09:29:11"/>
    <m/>
    <m/>
    <s v="Jun"/>
    <s v="PHME_027915-2501"/>
    <m/>
    <m/>
    <m/>
  </r>
  <r>
    <s v="GEX 1"/>
    <s v="8005-25"/>
    <s v="30395-401"/>
    <s v="N"/>
    <s v="280X160"/>
    <x v="98"/>
    <d v="2025-06-26T00:00:00"/>
    <s v="LAND"/>
    <n v="2"/>
    <n v="4"/>
    <d v="2025-07-02T00:00:00"/>
    <d v="2025-07-02T00:00:00"/>
    <m/>
    <n v="0"/>
    <d v="2025-07-04T00:00:00"/>
    <d v="2025-07-05T00:00:00"/>
    <d v="2025-07-04T00:00:00"/>
    <s v="112502798"/>
    <s v="PHME"/>
    <d v="2025-07-04T00:00:00"/>
    <x v="58"/>
    <m/>
    <s v="DONE"/>
    <n v="6"/>
    <m/>
    <m/>
    <s v="mill. Powder. Anodizing"/>
    <n v="142505745"/>
    <d v="2025-07-17T08:18:14"/>
    <m/>
    <m/>
    <s v="Jun"/>
    <s v="PHME_30395-401"/>
    <m/>
    <m/>
    <m/>
  </r>
  <r>
    <s v="GEX 1"/>
    <s v="8005-25"/>
    <s v="30396-401"/>
    <s v="N"/>
    <s v="280X160"/>
    <x v="98"/>
    <d v="2025-06-26T00:00:00"/>
    <s v="LAND"/>
    <n v="2"/>
    <n v="2"/>
    <d v="2025-07-02T00:00:00"/>
    <d v="2025-07-02T00:00:00"/>
    <m/>
    <n v="0"/>
    <d v="2025-07-04T00:00:00"/>
    <d v="2025-07-05T00:00:00"/>
    <d v="2025-07-04T00:00:00"/>
    <s v="112502798"/>
    <s v="PHME"/>
    <d v="2025-08-16T00:00:00"/>
    <x v="58"/>
    <m/>
    <s v="DONE"/>
    <n v="6"/>
    <m/>
    <m/>
    <s v="mill. Powder. Anodizing"/>
    <n v="142505745"/>
    <d v="2025-07-17T08:18:14"/>
    <m/>
    <m/>
    <s v="Jun"/>
    <s v="PHME_30396-401"/>
    <m/>
    <m/>
    <m/>
  </r>
  <r>
    <s v="GEX 1"/>
    <s v="8004-25"/>
    <s v="27917-501"/>
    <s v="N"/>
    <s v="280X160"/>
    <x v="98"/>
    <d v="2025-06-26T00:00:00"/>
    <s v="LAND"/>
    <n v="0"/>
    <n v="0"/>
    <d v="2025-06-28T00:00:00"/>
    <d v="2025-07-01T00:00:00"/>
    <m/>
    <n v="3"/>
    <d v="2025-07-04T00:00:00"/>
    <d v="2025-07-05T00:00:00"/>
    <d v="2025-07-04T00:00:00"/>
    <s v="112502798"/>
    <s v="PDTMC"/>
    <d v="2025-08-16T00:00:00"/>
    <x v="58"/>
    <m/>
    <s v="DONE"/>
    <n v="5"/>
    <m/>
    <m/>
    <s v="mill. Powder. Anodizing"/>
    <n v="142505615"/>
    <d v="2025-07-11T05:55:22"/>
    <m/>
    <m/>
    <s v="Jun"/>
    <s v="PDTMC_27917-501"/>
    <m/>
    <m/>
    <m/>
  </r>
  <r>
    <s v="GEX 1"/>
    <s v="8005-25"/>
    <s v="30397-501"/>
    <s v="N"/>
    <s v="280X160"/>
    <x v="98"/>
    <d v="2025-06-26T00:00:00"/>
    <s v="LAND"/>
    <n v="2"/>
    <n v="8"/>
    <d v="2025-07-02T00:00:00"/>
    <d v="2025-07-02T00:00:00"/>
    <m/>
    <n v="0"/>
    <d v="2025-07-04T00:00:00"/>
    <d v="2025-07-05T00:00:00"/>
    <d v="2025-07-04T00:00:00"/>
    <s v="112502799"/>
    <s v="PHME"/>
    <d v="2025-08-16T00:00:00"/>
    <x v="58"/>
    <m/>
    <s v="DONE"/>
    <n v="6"/>
    <m/>
    <m/>
    <s v="mill. Powder. Anodizing"/>
    <n v="142505745"/>
    <d v="2025-07-17T08:18:14"/>
    <m/>
    <m/>
    <s v="Jun"/>
    <s v="PHME_30397-501"/>
    <m/>
    <m/>
    <m/>
  </r>
  <r>
    <s v="GEX 1"/>
    <s v="8005-25"/>
    <s v="30399-501"/>
    <s v="N"/>
    <s v="280X160"/>
    <x v="98"/>
    <d v="2025-06-26T00:00:00"/>
    <s v="LAND"/>
    <n v="2"/>
    <n v="4"/>
    <d v="2025-07-02T00:00:00"/>
    <d v="2025-07-02T00:00:00"/>
    <m/>
    <n v="0"/>
    <d v="2025-07-04T00:00:00"/>
    <d v="2025-07-05T00:00:00"/>
    <d v="2025-07-04T00:00:00"/>
    <s v="112502799"/>
    <s v="PHME"/>
    <d v="2025-08-16T00:00:00"/>
    <x v="58"/>
    <m/>
    <s v="DONE"/>
    <n v="6"/>
    <m/>
    <m/>
    <s v="mill. Powder. Anodizing"/>
    <n v="142505745"/>
    <d v="2025-07-17T08:18:14"/>
    <m/>
    <m/>
    <s v="Jun"/>
    <s v="PHME_30399-501"/>
    <m/>
    <m/>
    <m/>
  </r>
  <r>
    <s v="GEX 1"/>
    <s v="8006-25"/>
    <s v="30401-401"/>
    <s v="N"/>
    <s v="280X160"/>
    <x v="98"/>
    <d v="2025-06-26T00:00:00"/>
    <s v="LAND"/>
    <n v="1"/>
    <n v="2"/>
    <d v="2025-07-01T00:00:00"/>
    <d v="2025-07-02T00:00:00"/>
    <m/>
    <n v="1"/>
    <d v="2025-07-04T00:00:00"/>
    <d v="2025-07-05T00:00:00"/>
    <d v="2025-07-04T00:00:00"/>
    <s v="112502799"/>
    <s v="PHME"/>
    <d v="2025-08-16T00:00:00"/>
    <x v="58"/>
    <m/>
    <s v="DONE"/>
    <n v="6"/>
    <m/>
    <m/>
    <s v="mill. Powder. Anodizing"/>
    <n v="142505745"/>
    <d v="2025-07-17T08:18:14"/>
    <m/>
    <m/>
    <s v="Jun"/>
    <s v="PHME_30401-401"/>
    <m/>
    <m/>
    <m/>
  </r>
  <r>
    <s v="GEX 1"/>
    <s v="8004-25"/>
    <s v="30398-501"/>
    <s v="N"/>
    <s v="250X160"/>
    <x v="98"/>
    <d v="2025-06-26T00:00:00"/>
    <s v="LAND"/>
    <n v="1"/>
    <n v="6"/>
    <d v="2025-06-28T00:00:00"/>
    <d v="2025-07-03T00:00:00"/>
    <m/>
    <n v="5"/>
    <d v="2025-07-07T00:00:00"/>
    <d v="2025-07-08T00:00:00"/>
    <d v="2025-07-07T00:00:00"/>
    <s v="112502874"/>
    <s v="PDTMC"/>
    <d v="2025-07-07T00:00:00"/>
    <x v="58"/>
    <s v="ask revision 01/07/2025"/>
    <s v="DONE"/>
    <n v="7"/>
    <m/>
    <m/>
    <s v="mill. Powder. Anodizing"/>
    <n v="142505615"/>
    <d v="2025-07-11T05:55:22"/>
    <m/>
    <m/>
    <s v="Jun"/>
    <s v="PDTMC_30398-501"/>
    <m/>
    <m/>
    <m/>
  </r>
  <r>
    <s v="GEX 1"/>
    <s v="8006-25"/>
    <s v="30402-501"/>
    <s v="N"/>
    <s v="280X160"/>
    <x v="98"/>
    <d v="2025-06-26T00:00:00"/>
    <s v="LAND"/>
    <n v="3"/>
    <n v="6"/>
    <d v="2025-07-01T00:00:00"/>
    <d v="2025-07-10T00:00:00"/>
    <s v="YES"/>
    <n v="9"/>
    <d v="2025-07-12T00:00:00"/>
    <d v="2025-07-14T00:00:00"/>
    <d v="2025-07-12T00:00:00"/>
    <s v="112502984"/>
    <s v="PHME"/>
    <d v="2025-08-16T00:00:00"/>
    <x v="58"/>
    <m/>
    <s v="DONE"/>
    <n v="14"/>
    <m/>
    <m/>
    <s v="mill. Powder. Anodizing"/>
    <n v="142506035"/>
    <d v="2025-07-22T12:06:01"/>
    <m/>
    <m/>
    <s v="Jun"/>
    <s v="PHME_30402-501"/>
    <m/>
    <m/>
    <m/>
  </r>
  <r>
    <s v="GEX 1"/>
    <s v="8006-25"/>
    <s v="30403-401"/>
    <s v="N"/>
    <s v="280X160"/>
    <x v="98"/>
    <d v="2025-06-26T00:00:00"/>
    <s v="LAND"/>
    <n v="2"/>
    <n v="4"/>
    <d v="2025-07-01T00:00:00"/>
    <d v="2025-07-10T00:00:00"/>
    <s v="YES"/>
    <n v="9"/>
    <d v="2025-07-12T00:00:00"/>
    <d v="2025-07-14T00:00:00"/>
    <d v="2025-07-12T00:00:00"/>
    <s v="112502984"/>
    <s v="PHME"/>
    <d v="2025-08-16T00:00:00"/>
    <x v="58"/>
    <m/>
    <s v="DONE"/>
    <n v="14"/>
    <m/>
    <m/>
    <s v="mill. Powder. Anodizing"/>
    <n v="142506035"/>
    <d v="2025-07-22T12:06:01"/>
    <m/>
    <m/>
    <s v="Jun"/>
    <s v="PHME_30403-401"/>
    <m/>
    <m/>
    <m/>
  </r>
  <r>
    <s v="GEX 1"/>
    <s v="8005-25"/>
    <s v="27916-401"/>
    <s v="N"/>
    <s v="280X160"/>
    <x v="98"/>
    <d v="2025-06-26T00:00:00"/>
    <s v="LAND"/>
    <n v="0"/>
    <n v="0"/>
    <d v="2025-07-04T00:00:00"/>
    <d v="2025-07-14T00:00:00"/>
    <m/>
    <n v="10"/>
    <d v="2025-07-17T00:00:00"/>
    <d v="2025-07-16T00:00:00"/>
    <d v="2025-07-17T00:00:00"/>
    <s v="112503084"/>
    <s v="PHME"/>
    <d v="2025-08-16T00:00:00"/>
    <x v="58"/>
    <s v="as revision for insert."/>
    <s v="DONE"/>
    <n v="18"/>
    <m/>
    <m/>
    <s v="mill. Powder. Anodizing"/>
    <n v="142506035"/>
    <d v="2025-07-22T12:06:01"/>
    <m/>
    <m/>
    <s v="Jun"/>
    <s v="PHME_27916-401"/>
    <m/>
    <m/>
    <m/>
  </r>
  <r>
    <s v="GEX 2"/>
    <s v="8001-25"/>
    <s v="007208-2512"/>
    <s v="B"/>
    <s v="320X160"/>
    <x v="98"/>
    <d v="2025-06-26T00:00:00"/>
    <s v="LAND"/>
    <n v="0"/>
    <n v="0"/>
    <d v="2025-06-26T00:00:00"/>
    <d v="2025-06-28T00:00:00"/>
    <m/>
    <n v="2"/>
    <d v="2025-06-30T00:00:00"/>
    <d v="2025-06-30T00:00:00"/>
    <d v="2025-06-30T00:00:00"/>
    <s v="212500776"/>
    <s v="PDTMC"/>
    <d v="2025-06-30T00:00:00"/>
    <x v="0"/>
    <m/>
    <s v="DONE"/>
    <n v="2"/>
    <m/>
    <m/>
    <m/>
    <n v="242501552"/>
    <d v="2025-07-17T08:19:12"/>
    <m/>
    <m/>
    <s v="Jun"/>
    <s v="PDTMC_007208-2512"/>
    <m/>
    <m/>
    <m/>
  </r>
  <r>
    <s v="GEX 2"/>
    <s v="8002-25"/>
    <s v="013013-2505"/>
    <s v="B"/>
    <s v="320X160"/>
    <x v="98"/>
    <d v="2025-06-26T00:00:00"/>
    <s v="LAND"/>
    <n v="1"/>
    <n v="2"/>
    <d v="2025-06-28T00:00:00"/>
    <d v="2025-07-01T00:00:00"/>
    <m/>
    <n v="3"/>
    <d v="2025-07-05T00:00:00"/>
    <d v="2025-07-05T00:00:00"/>
    <d v="2025-07-05T00:00:00"/>
    <s v="212500826"/>
    <s v="PHME"/>
    <d v="2025-07-05T00:00:00"/>
    <x v="0"/>
    <s v="new update"/>
    <s v="DONE"/>
    <n v="5"/>
    <m/>
    <m/>
    <m/>
    <n v="242501518"/>
    <d v="2025-07-11T00:00:00"/>
    <m/>
    <m/>
    <s v="Jun"/>
    <s v="PHME_013013-2505"/>
    <m/>
    <m/>
    <m/>
  </r>
  <r>
    <s v="GEX 2"/>
    <s v="8001-25"/>
    <s v="014861-3504"/>
    <s v="B"/>
    <s v="320X160"/>
    <x v="98"/>
    <d v="2025-06-26T00:00:00"/>
    <s v="LAND"/>
    <n v="4"/>
    <n v="4"/>
    <d v="2025-06-28T00:00:00"/>
    <d v="2025-07-01T00:00:00"/>
    <m/>
    <n v="3"/>
    <d v="2025-07-05T00:00:00"/>
    <d v="2025-07-05T00:00:00"/>
    <d v="2025-07-05T00:00:00"/>
    <s v="212500826"/>
    <s v="PDTMC"/>
    <d v="2025-07-05T00:00:00"/>
    <x v="0"/>
    <s v="new update"/>
    <s v="DONE"/>
    <n v="5"/>
    <m/>
    <m/>
    <m/>
    <n v="242501552"/>
    <d v="2025-07-17T08:19:12"/>
    <m/>
    <m/>
    <s v="Jun"/>
    <s v="PDTMC_014861-3504"/>
    <m/>
    <m/>
    <m/>
  </r>
  <r>
    <s v="GEX 2"/>
    <s v="8001-25"/>
    <s v="016051-3501"/>
    <s v="B"/>
    <s v="320X200"/>
    <x v="98"/>
    <d v="2025-06-26T00:00:00"/>
    <s v="LAND"/>
    <n v="4"/>
    <n v="4"/>
    <d v="2025-06-28T00:00:00"/>
    <d v="2025-07-01T00:00:00"/>
    <m/>
    <n v="3"/>
    <d v="2025-07-05T00:00:00"/>
    <d v="2025-07-05T00:00:00"/>
    <d v="2025-07-05T00:00:00"/>
    <s v="212500826"/>
    <s v="PDTMC"/>
    <d v="2025-07-05T00:00:00"/>
    <x v="0"/>
    <s v="new update"/>
    <s v="DONE"/>
    <n v="5"/>
    <m/>
    <m/>
    <m/>
    <n v="242501552"/>
    <d v="2025-07-17T08:19:12"/>
    <m/>
    <m/>
    <s v="Jun"/>
    <s v="PDTMC_016051-3501"/>
    <m/>
    <m/>
    <m/>
  </r>
  <r>
    <s v="GEX 2"/>
    <s v="8001-25"/>
    <s v="016441-3510"/>
    <s v="B"/>
    <s v="450X260"/>
    <x v="98"/>
    <d v="2025-06-26T00:00:00"/>
    <s v="LAND"/>
    <n v="1"/>
    <n v="2"/>
    <d v="2025-06-28T00:00:00"/>
    <d v="2025-07-01T00:00:00"/>
    <m/>
    <n v="3"/>
    <d v="2025-07-05T00:00:00"/>
    <d v="2025-07-05T00:00:00"/>
    <d v="2025-07-05T00:00:00"/>
    <s v="212500826"/>
    <s v="PDTMC"/>
    <d v="2025-07-05T00:00:00"/>
    <x v="0"/>
    <s v="new update"/>
    <s v="DONE"/>
    <n v="5"/>
    <m/>
    <m/>
    <m/>
    <n v="242501552"/>
    <d v="2025-07-17T08:19:12"/>
    <m/>
    <m/>
    <s v="Jun"/>
    <s v="PDTMC_016441-3510"/>
    <m/>
    <m/>
    <m/>
  </r>
  <r>
    <s v="GEX 2"/>
    <s v="8002-25"/>
    <s v="014504-2503"/>
    <s v="B"/>
    <s v="250X160"/>
    <x v="98"/>
    <d v="2025-06-26T00:00:00"/>
    <s v="LAND"/>
    <n v="1"/>
    <n v="2"/>
    <d v="2025-07-04T00:00:00"/>
    <d v="2025-07-08T00:00:00"/>
    <m/>
    <n v="4"/>
    <d v="2025-07-08T00:00:00"/>
    <d v="2025-07-08T00:00:00"/>
    <d v="2025-07-08T00:00:00"/>
    <s v="212500837"/>
    <s v="PHME"/>
    <d v="2025-07-08T00:00:00"/>
    <x v="0"/>
    <m/>
    <s v="DONE"/>
    <n v="12"/>
    <m/>
    <m/>
    <m/>
    <n v="242501586"/>
    <d v="2025-07-24T00:00:00"/>
    <m/>
    <m/>
    <s v="Jun"/>
    <s v="PHME_014504-2503"/>
    <m/>
    <m/>
    <m/>
  </r>
  <r>
    <s v="GEX 2"/>
    <s v="8003-25"/>
    <s v="016374-3501"/>
    <s v="B"/>
    <s v="355X200"/>
    <x v="98"/>
    <d v="2025-06-26T00:00:00"/>
    <s v="AIR"/>
    <n v="1"/>
    <n v="1"/>
    <d v="2025-07-11T00:00:00"/>
    <d v="2025-07-14T00:00:00"/>
    <m/>
    <n v="3"/>
    <d v="2025-07-17T00:00:00"/>
    <d v="2025-07-22T00:00:00"/>
    <d v="2025-07-17T00:00:00"/>
    <s v="212500895"/>
    <s v="COMPES"/>
    <m/>
    <x v="0"/>
    <m/>
    <s v="PENDING FOR DESIGN TO EMS"/>
    <n v="18"/>
    <m/>
    <m/>
    <m/>
    <n v="242501612"/>
    <d v="2025-07-25T09:40:09"/>
    <m/>
    <m/>
    <s v="Jun"/>
    <s v="COMPES_016374-3501"/>
    <m/>
    <m/>
    <m/>
  </r>
  <r>
    <s v="GEX 1"/>
    <s v="8009-25"/>
    <s v="09029-510"/>
    <s v="B"/>
    <s v="320X160"/>
    <x v="99"/>
    <d v="2025-06-30T00:00:00"/>
    <s v="LAND"/>
    <n v="0"/>
    <n v="0"/>
    <d v="2025-06-30T00:00:00"/>
    <d v="2025-07-01T00:00:00"/>
    <m/>
    <n v="1"/>
    <d v="2025-07-04T00:00:00"/>
    <d v="2025-07-05T00:00:00"/>
    <d v="2025-07-04T00:00:00"/>
    <s v="112502798"/>
    <s v="PDTMC"/>
    <d v="2025-08-16T00:00:00"/>
    <x v="0"/>
    <m/>
    <s v="DONE"/>
    <n v="3"/>
    <m/>
    <m/>
    <m/>
    <n v="142505820"/>
    <d v="2025-07-16T13:17:32"/>
    <m/>
    <m/>
    <s v="Jun"/>
    <s v="PDTMC_09029-510"/>
    <m/>
    <m/>
    <m/>
  </r>
  <r>
    <s v="GEX 1"/>
    <s v="8008-25"/>
    <s v="13711-419"/>
    <s v="B"/>
    <s v="250X160"/>
    <x v="99"/>
    <d v="2025-06-30T00:00:00"/>
    <s v="LAND"/>
    <n v="1"/>
    <n v="4"/>
    <d v="2025-06-30T00:00:00"/>
    <d v="2025-07-02T00:00:00"/>
    <m/>
    <n v="2"/>
    <d v="2025-07-04T00:00:00"/>
    <d v="2025-07-05T00:00:00"/>
    <d v="2025-07-04T00:00:00"/>
    <s v="112502799"/>
    <s v="PHME"/>
    <d v="2025-08-16T00:00:00"/>
    <x v="0"/>
    <m/>
    <s v="DONE"/>
    <n v="4"/>
    <m/>
    <m/>
    <m/>
    <n v="142505746"/>
    <d v="2025-07-15T16:02:47"/>
    <m/>
    <m/>
    <s v="Jun"/>
    <s v="PHME_13711-419"/>
    <m/>
    <m/>
    <m/>
  </r>
  <r>
    <s v="GEX 1"/>
    <s v="8008-25"/>
    <s v="27350-502"/>
    <s v="B"/>
    <s v="220X130"/>
    <x v="99"/>
    <d v="2025-06-30T00:00:00"/>
    <s v="LAND"/>
    <n v="0"/>
    <n v="0"/>
    <d v="2025-06-30T00:00:00"/>
    <d v="2025-07-01T00:00:00"/>
    <m/>
    <n v="1"/>
    <d v="2025-07-04T00:00:00"/>
    <d v="2025-07-05T00:00:00"/>
    <d v="2025-07-04T00:00:00"/>
    <s v="112502799"/>
    <s v="PHME"/>
    <d v="2025-08-16T00:00:00"/>
    <x v="0"/>
    <m/>
    <s v="DONE"/>
    <n v="3"/>
    <m/>
    <m/>
    <m/>
    <n v="142505746"/>
    <d v="2025-07-15T16:02:47"/>
    <m/>
    <m/>
    <s v="Jun"/>
    <s v="PHME_27350-502"/>
    <m/>
    <m/>
    <m/>
  </r>
  <r>
    <s v="GEX 1"/>
    <s v="8010-25"/>
    <s v="16958-413"/>
    <s v="B"/>
    <s v="250X160"/>
    <x v="99"/>
    <d v="2025-06-30T00:00:00"/>
    <s v="AIR"/>
    <n v="1"/>
    <n v="2"/>
    <d v="2025-07-04T00:00:00"/>
    <d v="2025-07-07T00:00:00"/>
    <m/>
    <n v="3"/>
    <d v="2025-07-08T00:00:00"/>
    <d v="2025-07-08T00:00:00"/>
    <d v="2025-07-08T00:00:00"/>
    <s v="112502881"/>
    <s v="COMPES"/>
    <d v="2025-07-08T00:00:00"/>
    <x v="0"/>
    <m/>
    <s v="DONE"/>
    <n v="9"/>
    <m/>
    <m/>
    <m/>
    <n v="142506028"/>
    <d v="2025-07-23T10:44:03"/>
    <m/>
    <m/>
    <s v="Jun"/>
    <s v="COMPES_16958-413"/>
    <m/>
    <m/>
    <m/>
  </r>
  <r>
    <s v="GEX 2"/>
    <s v="8007-25"/>
    <s v="029969-3503"/>
    <s v="B"/>
    <s v="450X250"/>
    <x v="99"/>
    <d v="2025-06-30T00:00:00"/>
    <s v="LAND"/>
    <n v="1"/>
    <n v="1"/>
    <d v="2025-06-30T00:00:00"/>
    <d v="2025-07-02T00:00:00"/>
    <m/>
    <n v="2"/>
    <d v="2025-07-05T00:00:00"/>
    <d v="2025-07-05T00:00:00"/>
    <d v="2025-07-05T00:00:00"/>
    <s v="212500827"/>
    <s v="PHME"/>
    <d v="2025-07-05T00:00:00"/>
    <x v="0"/>
    <m/>
    <s v="DONE"/>
    <n v="4"/>
    <m/>
    <m/>
    <m/>
    <n v="242501517"/>
    <d v="2025-07-11T00:00:00"/>
    <m/>
    <m/>
    <s v="Jun"/>
    <s v="PHME_029969-3503"/>
    <m/>
    <m/>
    <m/>
  </r>
  <r>
    <s v="GEX 2"/>
    <s v="8007-25"/>
    <s v="012251-2501"/>
    <s v="B"/>
    <s v="220X130"/>
    <x v="99"/>
    <d v="2025-06-30T00:00:00"/>
    <s v="LAND"/>
    <n v="1"/>
    <n v="4"/>
    <d v="2025-07-04T00:00:00"/>
    <d v="2025-07-04T00:00:00"/>
    <m/>
    <n v="0"/>
    <d v="2025-07-08T00:00:00"/>
    <d v="2025-07-08T00:00:00"/>
    <d v="2025-07-08T00:00:00"/>
    <s v="212500837"/>
    <s v="PHME"/>
    <d v="2025-07-08T00:00:00"/>
    <x v="0"/>
    <m/>
    <s v="DONE"/>
    <n v="6"/>
    <m/>
    <m/>
    <m/>
    <n v="242501586"/>
    <d v="2025-07-24T08:59:39"/>
    <m/>
    <m/>
    <s v="Jun"/>
    <s v="PHME_012251-2501"/>
    <m/>
    <m/>
    <m/>
  </r>
  <r>
    <s v="GEX 2"/>
    <s v="8007-25"/>
    <s v="027725-2501"/>
    <s v="B"/>
    <s v="280X160"/>
    <x v="99"/>
    <d v="2025-06-30T00:00:00"/>
    <s v="LAND"/>
    <n v="0"/>
    <n v="0"/>
    <d v="2025-07-07T00:00:00"/>
    <d v="2025-07-10T00:00:00"/>
    <m/>
    <n v="3"/>
    <d v="2025-07-12T00:00:00"/>
    <d v="2025-07-14T00:00:00"/>
    <d v="2025-07-12T00:00:00"/>
    <s v="212500860"/>
    <s v="PHME"/>
    <d v="2025-07-12T00:00:00"/>
    <x v="0"/>
    <m/>
    <s v="DONE"/>
    <n v="12"/>
    <m/>
    <m/>
    <m/>
    <n v="242501586"/>
    <d v="2025-07-24T08:59:39"/>
    <m/>
    <m/>
    <s v="Jun"/>
    <s v="PHME_027725-2501"/>
    <m/>
    <m/>
    <m/>
  </r>
  <r>
    <s v="GEX 1"/>
    <s v="8013-25"/>
    <s v="29177-503"/>
    <s v="B"/>
    <s v="320X160"/>
    <x v="100"/>
    <d v="2025-07-02T00:00:00"/>
    <s v="LAND"/>
    <n v="1"/>
    <n v="2"/>
    <d v="2025-07-02T00:00:00"/>
    <d v="2025-07-02T00:00:00"/>
    <m/>
    <n v="0"/>
    <d v="2025-07-03T00:00:00"/>
    <d v="2025-07-05T00:00:00"/>
    <d v="2025-07-03T00:00:00"/>
    <s v="112502805"/>
    <s v="PHME"/>
    <d v="2025-08-16T00:00:00"/>
    <x v="0"/>
    <m/>
    <s v="DONE"/>
    <n v="1"/>
    <m/>
    <m/>
    <m/>
    <n v="142505746"/>
    <d v="2025-07-15T16:02:47"/>
    <m/>
    <m/>
    <s v="Jul"/>
    <s v="PHME_29177-503"/>
    <m/>
    <m/>
    <m/>
  </r>
  <r>
    <s v="GEX 1"/>
    <s v="8012-25"/>
    <s v="30400-401"/>
    <s v="N"/>
    <s v="220X130"/>
    <x v="100"/>
    <d v="2025-07-02T00:00:00"/>
    <s v="LAND"/>
    <n v="2"/>
    <n v="2"/>
    <d v="2025-07-04T00:00:00"/>
    <d v="2025-07-07T00:00:00"/>
    <m/>
    <n v="3"/>
    <d v="2025-07-08T00:00:00"/>
    <d v="2025-07-08T00:00:00"/>
    <d v="2025-07-08T00:00:00"/>
    <s v="112502881"/>
    <s v="PHME"/>
    <d v="2025-07-08T00:00:00"/>
    <x v="58"/>
    <m/>
    <s v="DONE"/>
    <n v="6"/>
    <m/>
    <m/>
    <s v="mill. Powder. Anodizing"/>
    <n v="142506130"/>
    <d v="2025-07-30T07:06:45"/>
    <m/>
    <m/>
    <s v="Jul"/>
    <s v="PHME_30400-401"/>
    <m/>
    <m/>
    <m/>
  </r>
  <r>
    <s v="GEX 2"/>
    <s v="8014-25"/>
    <s v="007208-2508 DP"/>
    <s v="T"/>
    <s v="320X80"/>
    <x v="100"/>
    <d v="2025-07-02T00:00:00"/>
    <s v="LAND"/>
    <n v="0"/>
    <n v="0"/>
    <d v="2025-07-02T00:00:00"/>
    <d v="2025-07-02T00:00:00"/>
    <m/>
    <n v="0"/>
    <d v="2025-07-07T00:00:00"/>
    <d v="2025-07-08T00:00:00"/>
    <d v="2025-07-07T00:00:00"/>
    <s v="212500830"/>
    <s v="PDTMC"/>
    <d v="2025-07-07T00:00:00"/>
    <x v="0"/>
    <s v="only dieplate 320X80"/>
    <s v="DONE"/>
    <n v="1"/>
    <m/>
    <m/>
    <m/>
    <n v="242501553"/>
    <d v="2025-07-16T13:18:47"/>
    <m/>
    <m/>
    <s v="Jul"/>
    <s v="PDTMC_007208-2508 DP"/>
    <m/>
    <m/>
    <m/>
  </r>
  <r>
    <s v="GEX 2"/>
    <s v="8011-25"/>
    <s v="027914-2501"/>
    <s v="N"/>
    <s v="280X160"/>
    <x v="100"/>
    <d v="2025-07-02T00:00:00"/>
    <s v="LAND"/>
    <n v="0"/>
    <n v="0"/>
    <d v="2025-07-02T00:00:00"/>
    <d v="2025-07-07T00:00:00"/>
    <m/>
    <n v="5"/>
    <d v="2025-07-08T00:00:00"/>
    <d v="2025-07-08T00:00:00"/>
    <d v="2025-07-08T00:00:00"/>
    <s v="212500837"/>
    <s v="PDTMC"/>
    <d v="2025-07-08T00:00:00"/>
    <x v="58"/>
    <s v="ask revision 03/07/2025"/>
    <s v="DONE"/>
    <n v="6"/>
    <m/>
    <m/>
    <s v="mill. Powder. Anodizing"/>
    <n v="242501569"/>
    <d v="2025-07-17T12:53:35"/>
    <m/>
    <m/>
    <s v="Jul"/>
    <s v="PDTMC_027914-2501"/>
    <m/>
    <m/>
    <m/>
  </r>
  <r>
    <s v="GEX 2"/>
    <s v="8019-25"/>
    <s v="030404-2501"/>
    <s v="N"/>
    <s v="280x160"/>
    <x v="101"/>
    <d v="2025-07-04T00:00:00"/>
    <s v="LAND"/>
    <n v="2"/>
    <n v="4"/>
    <d v="2025-07-08T00:00:00"/>
    <d v="2025-07-10T00:00:00"/>
    <s v="YES"/>
    <n v="2"/>
    <d v="2025-07-12T00:00:00"/>
    <d v="2025-07-14T00:00:00"/>
    <d v="2025-07-12T00:00:00"/>
    <s v="212500860"/>
    <s v="PDTMC"/>
    <d v="2025-07-12T00:00:00"/>
    <x v="58"/>
    <m/>
    <s v="DONE"/>
    <n v="7"/>
    <m/>
    <m/>
    <s v="mill. Powder. Anodizing"/>
    <n v="242501568"/>
    <d v="2025-07-23T10:44:53"/>
    <m/>
    <m/>
    <s v="Jul"/>
    <s v="PDTMC_030404-2501"/>
    <m/>
    <m/>
    <m/>
  </r>
  <r>
    <s v="GEX 1"/>
    <s v="8020-25"/>
    <s v="INS-30322"/>
    <s v="T"/>
    <s v="300X100"/>
    <x v="102"/>
    <d v="2025-07-04T00:00:00"/>
    <s v="LAND"/>
    <n v="0"/>
    <n v="0"/>
    <d v="2025-07-04T00:00:00"/>
    <d v="2025-07-05T00:00:00"/>
    <m/>
    <n v="1"/>
    <d v="2025-07-08T00:00:00"/>
    <d v="2025-07-08T00:00:00"/>
    <d v="2025-07-08T00:00:00"/>
    <s v="112502880"/>
    <s v="PHME"/>
    <d v="2025-07-08T00:00:00"/>
    <x v="0"/>
    <m/>
    <s v="DONE"/>
    <n v="1"/>
    <m/>
    <m/>
    <m/>
    <n v="142506094"/>
    <d v="2025-07-24T10:31:10"/>
    <m/>
    <m/>
    <s v="Jul"/>
    <s v="PHME_INS-30322"/>
    <m/>
    <m/>
    <m/>
  </r>
  <r>
    <s v="GEX 1"/>
    <s v="8020-25"/>
    <s v="INS-30394"/>
    <s v="T"/>
    <s v="300X100"/>
    <x v="102"/>
    <d v="2025-07-04T00:00:00"/>
    <s v="LAND"/>
    <n v="0"/>
    <n v="0"/>
    <d v="2025-07-05T00:00:00"/>
    <d v="2025-07-07T00:00:00"/>
    <m/>
    <n v="2"/>
    <d v="2025-07-08T00:00:00"/>
    <d v="2025-07-08T00:00:00"/>
    <d v="2025-07-08T00:00:00"/>
    <s v="112502880"/>
    <s v="PHME"/>
    <d v="2025-07-08T00:00:00"/>
    <x v="0"/>
    <m/>
    <s v="DONE"/>
    <n v="3"/>
    <m/>
    <m/>
    <m/>
    <n v="142506094"/>
    <d v="2025-07-24T10:31:10"/>
    <m/>
    <m/>
    <s v="Jul"/>
    <s v="PHME_INS-30394"/>
    <m/>
    <m/>
    <m/>
  </r>
  <r>
    <s v="GEX 1"/>
    <s v="8016-25"/>
    <s v="05060-402"/>
    <s v="B"/>
    <s v="250X160"/>
    <x v="102"/>
    <d v="2025-07-04T00:00:00"/>
    <s v="LAND"/>
    <n v="1"/>
    <n v="1"/>
    <d v="2025-07-05T00:00:00"/>
    <d v="2025-07-05T00:00:00"/>
    <m/>
    <n v="0"/>
    <d v="2025-07-08T00:00:00"/>
    <d v="2025-07-08T00:00:00"/>
    <d v="2025-07-08T00:00:00"/>
    <s v="112502881"/>
    <s v="PDTMC"/>
    <d v="2025-07-08T00:00:00"/>
    <x v="0"/>
    <m/>
    <s v="DONE"/>
    <n v="1"/>
    <m/>
    <m/>
    <m/>
    <n v="142506265"/>
    <d v="2025-07-28T00:00:00"/>
    <m/>
    <m/>
    <s v="Jul"/>
    <s v="PDTMC_05060-402"/>
    <m/>
    <m/>
    <m/>
  </r>
  <r>
    <s v="GEX 1"/>
    <s v="8018-25"/>
    <s v="14675-431"/>
    <s v="B"/>
    <s v="280X160"/>
    <x v="102"/>
    <d v="2025-07-04T00:00:00"/>
    <s v="LAND"/>
    <n v="1"/>
    <n v="2"/>
    <d v="2025-07-05T00:00:00"/>
    <d v="2025-07-05T00:00:00"/>
    <m/>
    <n v="0"/>
    <d v="2025-07-08T00:00:00"/>
    <d v="2025-07-08T00:00:00"/>
    <d v="2025-07-08T00:00:00"/>
    <s v="112502881"/>
    <s v="PHME"/>
    <d v="2025-07-08T00:00:00"/>
    <x v="0"/>
    <m/>
    <s v="DONE"/>
    <n v="1"/>
    <m/>
    <m/>
    <m/>
    <n v="142506011"/>
    <d v="2025-07-24T11:10:13"/>
    <m/>
    <m/>
    <s v="Jul"/>
    <s v="PHME_14675-431"/>
    <m/>
    <m/>
    <m/>
  </r>
  <r>
    <s v="GEX 1"/>
    <s v="8020-25"/>
    <s v="17008-203 dp"/>
    <s v="T"/>
    <s v="355X75"/>
    <x v="102"/>
    <d v="2025-07-04T00:00:00"/>
    <s v="LAND"/>
    <n v="0"/>
    <n v="0"/>
    <d v="2025-07-05T00:00:00"/>
    <d v="2025-07-10T00:00:00"/>
    <m/>
    <n v="5"/>
    <d v="2025-07-08T00:00:00"/>
    <d v="2025-07-16T00:00:00"/>
    <d v="2025-07-08T00:00:00"/>
    <s v="112502881"/>
    <s v="PHME"/>
    <d v="2025-07-08T00:00:00"/>
    <x v="0"/>
    <m/>
    <s v="DONE"/>
    <n v="6"/>
    <m/>
    <m/>
    <m/>
    <n v="142506095"/>
    <d v="2025-07-28T07:17:37"/>
    <m/>
    <m/>
    <s v="Jul"/>
    <s v="PHME_17008-203 dp"/>
    <m/>
    <m/>
    <m/>
  </r>
  <r>
    <s v="GEX 1"/>
    <s v="8018-25"/>
    <s v="27047-202"/>
    <s v="B"/>
    <s v="355X200"/>
    <x v="102"/>
    <d v="2025-07-04T00:00:00"/>
    <s v="LAND"/>
    <n v="0"/>
    <n v="0"/>
    <d v="2025-07-05T00:00:00"/>
    <d v="2025-07-07T00:00:00"/>
    <m/>
    <n v="2"/>
    <d v="2025-07-08T00:00:00"/>
    <d v="2025-07-08T00:00:00"/>
    <d v="2025-07-08T00:00:00"/>
    <s v="112502881"/>
    <s v="PHME"/>
    <d v="2025-07-08T00:00:00"/>
    <x v="0"/>
    <m/>
    <s v="DONE"/>
    <n v="3"/>
    <m/>
    <m/>
    <m/>
    <n v="142506011"/>
    <d v="2025-07-24T11:10:13"/>
    <m/>
    <m/>
    <s v="Jul"/>
    <s v="PHME_27047-202"/>
    <m/>
    <m/>
    <m/>
  </r>
  <r>
    <s v="GEX 1"/>
    <s v="8016-25"/>
    <s v="06099-212"/>
    <s v="B"/>
    <s v="355X200"/>
    <x v="102"/>
    <d v="2025-07-04T00:00:00"/>
    <s v="LAND"/>
    <n v="1"/>
    <n v="1"/>
    <d v="2025-07-05T00:00:00"/>
    <d v="2025-07-05T00:00:00"/>
    <m/>
    <n v="0"/>
    <d v="2025-07-08T00:00:00"/>
    <d v="2025-07-08T00:00:00"/>
    <d v="2025-07-08T00:00:00"/>
    <s v="112502881"/>
    <s v="PDTMC"/>
    <d v="2025-07-08T00:00:00"/>
    <x v="0"/>
    <m/>
    <s v="DONE"/>
    <n v="1"/>
    <m/>
    <m/>
    <m/>
    <n v="142506265"/>
    <d v="2025-07-28T00:00:00"/>
    <m/>
    <m/>
    <s v="Jul"/>
    <s v="PDTMC_06099-212"/>
    <m/>
    <m/>
    <m/>
  </r>
  <r>
    <s v="GEX 1"/>
    <s v="8017-25"/>
    <s v="05171-607"/>
    <s v="B"/>
    <s v="550X250"/>
    <x v="102"/>
    <d v="2025-07-04T00:00:00"/>
    <s v="AIR"/>
    <n v="1"/>
    <n v="1"/>
    <d v="2025-07-08T00:00:00"/>
    <d v="2025-07-10T00:00:00"/>
    <m/>
    <n v="2"/>
    <d v="2025-07-12T00:00:00"/>
    <d v="2025-07-14T00:00:00"/>
    <d v="2025-07-12T00:00:00"/>
    <s v="112502984"/>
    <s v="PHOENIX "/>
    <d v="2025-08-16T00:00:00"/>
    <x v="0"/>
    <m/>
    <s v="DONE"/>
    <n v="6"/>
    <m/>
    <m/>
    <m/>
    <n v="142506031"/>
    <d v="2025-07-23T11:05:42"/>
    <m/>
    <m/>
    <s v="Jul"/>
    <s v="PHOENIX _05171-607"/>
    <m/>
    <m/>
    <m/>
  </r>
  <r>
    <s v="GEX 1"/>
    <s v="8018-25"/>
    <s v="15651-271"/>
    <s v="B"/>
    <s v="320X160"/>
    <x v="102"/>
    <d v="2025-07-04T00:00:00"/>
    <s v="LAND"/>
    <n v="1"/>
    <n v="4"/>
    <d v="2025-07-07T00:00:00"/>
    <d v="2025-07-10T00:00:00"/>
    <m/>
    <n v="3"/>
    <d v="2025-07-12T00:00:00"/>
    <d v="2025-07-14T00:00:00"/>
    <d v="2025-07-12T00:00:00"/>
    <s v="112502984"/>
    <s v="PHME"/>
    <d v="2025-08-16T00:00:00"/>
    <x v="0"/>
    <m/>
    <s v="DONE"/>
    <n v="6"/>
    <m/>
    <m/>
    <m/>
    <n v="142506011"/>
    <d v="2025-07-24T11:10:13"/>
    <m/>
    <m/>
    <s v="Jul"/>
    <s v="PHME_15651-271"/>
    <m/>
    <m/>
    <m/>
  </r>
  <r>
    <s v="GEX 1"/>
    <s v="8018-25"/>
    <s v="28923-403"/>
    <s v="B"/>
    <s v="250X160"/>
    <x v="102"/>
    <d v="2025-07-04T00:00:00"/>
    <s v="LAND"/>
    <n v="1"/>
    <n v="1"/>
    <d v="2025-07-10T00:00:00"/>
    <d v="2025-07-11T00:00:00"/>
    <m/>
    <n v="1"/>
    <d v="2025-07-12T00:00:00"/>
    <d v="2025-07-14T00:00:00"/>
    <d v="2025-07-12T00:00:00"/>
    <s v="112502984"/>
    <s v="PHME"/>
    <d v="2025-08-16T00:00:00"/>
    <x v="0"/>
    <m/>
    <s v="DONE"/>
    <n v="7"/>
    <m/>
    <m/>
    <m/>
    <n v="142506011"/>
    <d v="2025-07-24T11:10:13"/>
    <m/>
    <m/>
    <s v="Jul"/>
    <s v="PHME_28923-403"/>
    <m/>
    <m/>
    <m/>
  </r>
  <r>
    <s v="GEX 2"/>
    <s v="8015-25"/>
    <s v="029780-2501 M"/>
    <s v="T"/>
    <s v="475X100"/>
    <x v="102"/>
    <d v="2025-07-04T00:00:00"/>
    <s v="LAND"/>
    <n v="2"/>
    <n v="8"/>
    <d v="2025-07-08T00:00:00"/>
    <d v="2025-07-10T00:00:00"/>
    <m/>
    <n v="2"/>
    <d v="2025-07-12T00:00:00"/>
    <d v="2025-07-14T00:00:00"/>
    <d v="2025-07-12T00:00:00"/>
    <s v="212500860"/>
    <s v="PHME"/>
    <d v="2025-07-12T00:00:00"/>
    <x v="0"/>
    <m/>
    <s v="DONE"/>
    <n v="6"/>
    <m/>
    <m/>
    <m/>
    <n v="242501659"/>
    <d v="2025-08-05T00:00:00"/>
    <m/>
    <m/>
    <s v="Jul"/>
    <s v="PHME_029780-2501 M"/>
    <m/>
    <m/>
    <m/>
  </r>
  <r>
    <s v="GEX 2"/>
    <s v="8021-25"/>
    <s v="028953-2502"/>
    <s v="B"/>
    <s v="250X160"/>
    <x v="103"/>
    <d v="2025-07-07T00:00:00"/>
    <s v="LAND"/>
    <n v="1"/>
    <n v="1"/>
    <d v="2025-07-08T00:00:00"/>
    <d v="2025-07-10T00:00:00"/>
    <m/>
    <n v="2"/>
    <d v="2025-07-12T00:00:00"/>
    <d v="2025-07-14T00:00:00"/>
    <d v="2025-07-12T00:00:00"/>
    <s v="212500860"/>
    <s v="PHME"/>
    <d v="2025-07-12T00:00:00"/>
    <x v="0"/>
    <m/>
    <s v="DONE"/>
    <n v="3"/>
    <m/>
    <m/>
    <m/>
    <n v="242501586"/>
    <d v="2025-07-24T00:00:00"/>
    <m/>
    <m/>
    <s v="Jul"/>
    <s v="PHME_028953-2502"/>
    <m/>
    <m/>
    <m/>
  </r>
  <r>
    <s v="GEX 2"/>
    <s v="8022-25"/>
    <s v="014735-2504"/>
    <s v="B"/>
    <s v="320X160"/>
    <x v="103"/>
    <d v="2025-07-07T00:00:00"/>
    <s v="LAND"/>
    <n v="1"/>
    <n v="1"/>
    <d v="2025-07-08T00:00:00"/>
    <d v="2025-07-08T00:00:00"/>
    <m/>
    <n v="0"/>
    <d v="2025-07-12T00:00:00"/>
    <d v="2025-07-14T00:00:00"/>
    <d v="2025-07-12T00:00:00"/>
    <s v="212500860"/>
    <s v="PDTMC"/>
    <d v="2025-07-12T00:00:00"/>
    <x v="0"/>
    <m/>
    <s v="DONE"/>
    <n v="1"/>
    <m/>
    <m/>
    <m/>
    <n v="242501568"/>
    <d v="2025-07-23T10:44:53"/>
    <m/>
    <m/>
    <s v="Jul"/>
    <s v="PDTMC_014735-2504"/>
    <m/>
    <m/>
    <m/>
  </r>
  <r>
    <s v="GEX 1"/>
    <s v="8024-25"/>
    <s v="27918-501"/>
    <s v="N"/>
    <s v="250X160"/>
    <x v="103"/>
    <d v="2025-07-08T00:00:00"/>
    <s v="LAND"/>
    <n v="0"/>
    <n v="0"/>
    <d v="2025-07-08T00:00:00"/>
    <d v="2025-07-10T00:00:00"/>
    <m/>
    <n v="2"/>
    <d v="2025-07-12T00:00:00"/>
    <d v="2025-07-10T00:00:00"/>
    <d v="2025-07-12T00:00:00"/>
    <s v="112502984"/>
    <s v="PDTMC"/>
    <d v="2025-08-16T00:00:00"/>
    <x v="33"/>
    <m/>
    <s v="DONE"/>
    <n v="3"/>
    <m/>
    <m/>
    <s v="MILL"/>
    <n v="142505906"/>
    <d v="2025-07-17T09:45:45"/>
    <m/>
    <m/>
    <s v="Jul"/>
    <s v="PDTMC_27918-501"/>
    <m/>
    <m/>
    <m/>
  </r>
  <r>
    <s v="GEX 1"/>
    <s v="8025-25"/>
    <s v="30405-601"/>
    <s v="N"/>
    <s v="450X250"/>
    <x v="103"/>
    <d v="2025-07-08T00:00:00"/>
    <s v="LAND"/>
    <n v="2"/>
    <n v="2"/>
    <d v="2025-07-10T00:00:00"/>
    <d v="2025-07-10T00:00:00"/>
    <m/>
    <n v="0"/>
    <d v="2025-07-12T00:00:00"/>
    <d v="2025-07-10T00:00:00"/>
    <d v="2025-07-12T00:00:00"/>
    <s v="112502984"/>
    <s v="PHME"/>
    <d v="2025-08-16T00:00:00"/>
    <x v="33"/>
    <m/>
    <s v="DONE"/>
    <n v="3"/>
    <m/>
    <m/>
    <s v="MILL"/>
    <n v="142506036"/>
    <d v="2025-07-24T08:56:52"/>
    <m/>
    <m/>
    <s v="Jul"/>
    <s v="PHME_30405-601"/>
    <m/>
    <m/>
    <m/>
  </r>
  <r>
    <s v="GEX 1"/>
    <s v="8023-25"/>
    <s v="11388-217"/>
    <s v="B"/>
    <s v="280X160"/>
    <x v="103"/>
    <d v="2025-07-08T00:00:00"/>
    <s v="AIR"/>
    <n v="0"/>
    <n v="0"/>
    <d v="2025-07-08T00:00:00"/>
    <d v="2025-07-10T00:00:00"/>
    <m/>
    <n v="2"/>
    <d v="2025-07-12T00:00:00"/>
    <d v="2025-07-14T00:00:00"/>
    <d v="2025-07-12T00:00:00"/>
    <s v="112502984"/>
    <s v="JIANGSU"/>
    <d v="2025-08-16T00:00:00"/>
    <x v="0"/>
    <m/>
    <s v="DONE"/>
    <n v="3"/>
    <m/>
    <m/>
    <m/>
    <n v="142506029"/>
    <d v="2025-07-22T06:28:50"/>
    <m/>
    <m/>
    <s v="Jul"/>
    <s v="JIANGSU_11388-217"/>
    <m/>
    <m/>
    <m/>
  </r>
  <r>
    <s v="GEX 2"/>
    <s v="8021-25"/>
    <s v="022193-2503"/>
    <s v="B"/>
    <s v="250X160"/>
    <x v="103"/>
    <d v="2025-07-07T00:00:00"/>
    <s v="LAND"/>
    <n v="0"/>
    <n v="0"/>
    <d v="2025-07-10T00:00:00"/>
    <d v="2025-07-14T00:00:00"/>
    <m/>
    <n v="4"/>
    <d v="2025-07-17T00:00:00"/>
    <d v="2025-07-22T00:00:00"/>
    <d v="2025-07-17T00:00:00"/>
    <s v="212500895"/>
    <s v="PHME"/>
    <m/>
    <x v="0"/>
    <s v="ask revision 11/7"/>
    <s v="PENDING FOR DESIGN TO EMS"/>
    <n v="7"/>
    <m/>
    <m/>
    <m/>
    <n v="242501595"/>
    <d v="2025-07-22T06:27:15"/>
    <m/>
    <m/>
    <s v="Jul"/>
    <s v="PHME_022193-2503"/>
    <m/>
    <m/>
    <m/>
  </r>
  <r>
    <s v="GEX 2"/>
    <s v="8021-25"/>
    <s v="030111-2501"/>
    <s v="B"/>
    <s v="320X200"/>
    <x v="103"/>
    <d v="2025-07-07T00:00:00"/>
    <s v="LAND"/>
    <n v="1"/>
    <n v="1"/>
    <d v="2025-07-10T00:00:00"/>
    <d v="2025-07-16T00:00:00"/>
    <m/>
    <n v="6"/>
    <d v="2025-07-19T00:00:00"/>
    <d v="2025-07-22T00:00:00"/>
    <d v="2025-07-19T00:00:00"/>
    <s v="212500901"/>
    <s v="PHME"/>
    <m/>
    <x v="0"/>
    <m/>
    <s v="PENDING FOR DESIGN TO EMS"/>
    <n v="9"/>
    <m/>
    <m/>
    <m/>
    <n v="242501712"/>
    <d v="2025-07-31T00:00:00"/>
    <m/>
    <m/>
    <s v="Jul"/>
    <s v="PHME_030111-2501"/>
    <m/>
    <m/>
    <m/>
  </r>
  <r>
    <s v="GEX 1"/>
    <s v="8026-25"/>
    <s v="06099-213"/>
    <s v="B"/>
    <s v="320X200"/>
    <x v="104"/>
    <d v="2025-07-09T00:00:00"/>
    <s v="AIR"/>
    <n v="1"/>
    <n v="1"/>
    <d v="2025-07-10T00:00:00"/>
    <d v="2025-07-10T00:00:00"/>
    <m/>
    <n v="0"/>
    <d v="2025-07-12T00:00:00"/>
    <d v="2025-07-14T00:00:00"/>
    <d v="2025-07-12T00:00:00"/>
    <s v="112502984"/>
    <s v="PHOENIX "/>
    <d v="2025-08-16T00:00:00"/>
    <x v="0"/>
    <m/>
    <s v="DONE"/>
    <n v="2"/>
    <m/>
    <m/>
    <m/>
    <n v="142506031"/>
    <d v="2025-07-23T11:05:42"/>
    <m/>
    <m/>
    <s v="Jul"/>
    <s v="PHOENIX _06099-213"/>
    <m/>
    <m/>
    <m/>
  </r>
  <r>
    <s v="GEX 2"/>
    <s v="8027-25"/>
    <s v="030377-3501 Dp"/>
    <s v="T"/>
    <s v="320X85"/>
    <x v="104"/>
    <d v="2025-07-09T00:00:00"/>
    <s v="LAND"/>
    <n v="0"/>
    <n v="0"/>
    <d v="2025-07-09T00:00:00"/>
    <d v="2025-07-09T00:00:00"/>
    <m/>
    <n v="0"/>
    <d v="2025-07-12T00:00:00"/>
    <d v="2025-07-14T00:00:00"/>
    <d v="2025-07-12T00:00:00"/>
    <s v="212500860"/>
    <s v="PDTMC"/>
    <d v="2025-07-12T00:00:00"/>
    <x v="0"/>
    <m/>
    <s v="DONE"/>
    <n v="1"/>
    <m/>
    <m/>
    <m/>
    <n v="242501658"/>
    <d v="2025-07-28T16:31:37"/>
    <m/>
    <m/>
    <s v="Jul"/>
    <s v="PDTMC_030377-3501 Dp"/>
    <m/>
    <m/>
    <m/>
  </r>
  <r>
    <s v="GEX 1"/>
    <s v="8045-25"/>
    <s v="27928-401"/>
    <s v="C"/>
    <s v="280x160"/>
    <x v="105"/>
    <d v="2025-07-16T00:00:00"/>
    <s v="LAND"/>
    <n v="0"/>
    <n v="0"/>
    <s v="C"/>
    <s v="C"/>
    <m/>
    <s v=""/>
    <s v="C"/>
    <s v="C"/>
    <s v="C"/>
    <s v="C"/>
    <s v="PDTMC"/>
    <d v="2025-08-04T00:00:00"/>
    <x v="59"/>
    <s v="As discussed with Mr. Suresh L die order hold due to profile not as per NPE and informed to Design dept and Purchage  on 11.07.2025_Dinesh.Die release for manufacturing 15.07.2025 and revised drawing send to purchage _Dinesh , as discussed with Mr. Imran and Ms Vishwitha, Die order cancel from PHME and send it to pdtmc on 16.07.2025(By purchage dept)."/>
    <s v="CANCELLED"/>
    <n v="0"/>
    <m/>
    <m/>
    <s v="powder"/>
    <n v="0"/>
    <d v="1899-12-30T00:00:00"/>
    <m/>
    <m/>
    <s v="Jul"/>
    <s v="PDTMC_27928-401"/>
    <m/>
    <m/>
    <m/>
  </r>
  <r>
    <s v="GEX 1"/>
    <s v="8045-25"/>
    <s v="INS-27928"/>
    <s v="C"/>
    <s v="300X100"/>
    <x v="105"/>
    <d v="2025-07-16T00:00:00"/>
    <s v="LAND"/>
    <n v="0"/>
    <n v="0"/>
    <s v="C"/>
    <s v="C"/>
    <m/>
    <s v=""/>
    <s v="C"/>
    <s v="C"/>
    <s v="C"/>
    <s v="C"/>
    <s v="PDTMC"/>
    <d v="2025-08-04T00:00:00"/>
    <x v="0"/>
    <m/>
    <s v="CANCELLED"/>
    <n v="0"/>
    <m/>
    <m/>
    <m/>
    <n v="0"/>
    <d v="1899-12-30T00:00:00"/>
    <m/>
    <m/>
    <s v="Jul"/>
    <s v="PDTMC_INS-27928"/>
    <m/>
    <m/>
    <m/>
  </r>
  <r>
    <s v="GEX 1"/>
    <s v="8028-25"/>
    <s v="21494-412"/>
    <s v="B"/>
    <s v="280X160"/>
    <x v="105"/>
    <d v="2025-07-09T00:00:00"/>
    <s v="LAND"/>
    <n v="0"/>
    <n v="0"/>
    <d v="2025-07-11T00:00:00"/>
    <d v="2025-07-12T00:00:00"/>
    <m/>
    <n v="1"/>
    <d v="2025-07-12T00:00:00"/>
    <d v="2025-07-14T00:00:00"/>
    <d v="2025-07-12T00:00:00"/>
    <s v="112502984"/>
    <s v="PHME"/>
    <d v="2025-08-16T00:00:00"/>
    <x v="0"/>
    <m/>
    <s v="DONE"/>
    <n v="3"/>
    <m/>
    <m/>
    <m/>
    <n v="142506034"/>
    <d v="2025-07-23T10:31:09"/>
    <m/>
    <m/>
    <s v="Jul"/>
    <s v="PHME_21494-412"/>
    <m/>
    <m/>
    <m/>
  </r>
  <r>
    <s v="GEX 1"/>
    <s v="8028-25"/>
    <s v="21494-536"/>
    <s v="B"/>
    <s v="280X160"/>
    <x v="105"/>
    <d v="2025-07-09T00:00:00"/>
    <s v="LAND"/>
    <n v="0"/>
    <n v="0"/>
    <d v="2025-07-11T00:00:00"/>
    <d v="2025-07-12T00:00:00"/>
    <m/>
    <n v="1"/>
    <d v="2025-07-12T00:00:00"/>
    <d v="2025-07-14T00:00:00"/>
    <d v="2025-07-12T00:00:00"/>
    <s v="112502984"/>
    <s v="PHME"/>
    <d v="2025-08-16T00:00:00"/>
    <x v="0"/>
    <m/>
    <s v="DONE"/>
    <n v="3"/>
    <m/>
    <m/>
    <m/>
    <n v="142506034"/>
    <d v="2025-07-23T10:31:09"/>
    <m/>
    <m/>
    <s v="Jul"/>
    <s v="PHME_21494-536"/>
    <m/>
    <m/>
    <m/>
  </r>
  <r>
    <s v="GEX 1"/>
    <s v="8028-25"/>
    <s v="15776-410"/>
    <s v="B"/>
    <s v="250X160"/>
    <x v="105"/>
    <d v="2025-07-09T00:00:00"/>
    <s v="LAND"/>
    <n v="1"/>
    <n v="2"/>
    <d v="2025-07-14T00:00:00"/>
    <d v="2025-07-14T00:00:00"/>
    <m/>
    <n v="0"/>
    <d v="2025-07-17T00:00:00"/>
    <d v="2025-07-19T00:00:00"/>
    <d v="2025-07-17T00:00:00"/>
    <s v="112503084"/>
    <s v="PHME"/>
    <d v="2025-08-16T00:00:00"/>
    <x v="0"/>
    <m/>
    <s v="DONE"/>
    <n v="5"/>
    <m/>
    <m/>
    <m/>
    <n v="142506034"/>
    <d v="2025-07-23T10:31:09"/>
    <m/>
    <m/>
    <s v="Jul"/>
    <s v="PHME_15776-410"/>
    <m/>
    <m/>
    <m/>
  </r>
  <r>
    <s v="GEX 1"/>
    <s v="8029-25"/>
    <s v="29714-505"/>
    <s v="B"/>
    <s v="250X160"/>
    <x v="105"/>
    <d v="2025-07-09T00:00:00"/>
    <s v="AIR"/>
    <n v="1"/>
    <n v="2"/>
    <d v="2025-07-14T00:00:00"/>
    <d v="2025-07-14T00:00:00"/>
    <m/>
    <n v="0"/>
    <d v="2025-07-17T00:00:00"/>
    <d v="2025-07-19T00:00:00"/>
    <d v="2025-07-17T00:00:00"/>
    <s v="112503084"/>
    <s v="COMPES"/>
    <d v="2025-08-16T00:00:00"/>
    <x v="0"/>
    <m/>
    <s v="DONE"/>
    <n v="5"/>
    <m/>
    <m/>
    <m/>
    <n v="142506028"/>
    <d v="2025-07-23T10:44:03"/>
    <m/>
    <m/>
    <s v="Jul"/>
    <s v="COMPES_29714-505"/>
    <m/>
    <m/>
    <m/>
  </r>
  <r>
    <s v="GEX 1"/>
    <s v="8035-25"/>
    <s v="26077-401"/>
    <s v="B"/>
    <s v="250X160"/>
    <x v="106"/>
    <d v="2025-07-12T00:00:00"/>
    <s v="AIR"/>
    <n v="0"/>
    <n v="0"/>
    <d v="2025-07-14T00:00:00"/>
    <d v="2025-07-15T00:00:00"/>
    <m/>
    <n v="1"/>
    <d v="2025-07-17T00:00:00"/>
    <d v="2025-07-19T00:00:00"/>
    <d v="2025-07-17T00:00:00"/>
    <s v="112503084"/>
    <s v="EKSTEK"/>
    <d v="2025-08-16T00:00:00"/>
    <x v="0"/>
    <s v="ask revision 14/7"/>
    <s v="DONE"/>
    <n v="5"/>
    <m/>
    <m/>
    <m/>
    <n v="142506030"/>
    <d v="2025-07-23T10:30:34"/>
    <m/>
    <m/>
    <s v="Jul"/>
    <s v="EKSTEK_26077-401"/>
    <m/>
    <m/>
    <m/>
  </r>
  <r>
    <s v="GEX 2"/>
    <s v="8039-25"/>
    <s v="007208-2513"/>
    <s v="B"/>
    <s v="320X160"/>
    <x v="106"/>
    <d v="2025-07-14T00:00:00"/>
    <s v="LAND"/>
    <n v="0"/>
    <n v="0"/>
    <d v="2025-07-14T00:00:00"/>
    <d v="2025-07-15T00:00:00"/>
    <m/>
    <n v="1"/>
    <d v="2025-07-17T00:00:00"/>
    <d v="2025-07-22T00:00:00"/>
    <d v="2025-07-17T00:00:00"/>
    <s v="212500895"/>
    <s v="PDTMC"/>
    <m/>
    <x v="0"/>
    <m/>
    <s v="PENDING FOR DESIGN TO EMS"/>
    <n v="5"/>
    <m/>
    <m/>
    <m/>
    <n v="242501613"/>
    <d v="2025-07-29T09:47:43"/>
    <m/>
    <m/>
    <s v="Jul"/>
    <s v="PDTMC_007208-2513"/>
    <m/>
    <m/>
    <m/>
  </r>
  <r>
    <s v="GEX 2"/>
    <s v="8040-25"/>
    <s v="013794-3510"/>
    <s v="B"/>
    <s v="355X200"/>
    <x v="106"/>
    <d v="2025-07-14T00:00:00"/>
    <s v="LAND"/>
    <n v="1"/>
    <n v="2"/>
    <d v="2025-07-14T00:00:00"/>
    <d v="2025-07-15T00:00:00"/>
    <m/>
    <n v="1"/>
    <d v="2025-07-17T00:00:00"/>
    <d v="2025-07-22T00:00:00"/>
    <d v="2025-07-17T00:00:00"/>
    <s v="212500895"/>
    <s v="PHME"/>
    <m/>
    <x v="0"/>
    <m/>
    <s v="PENDING FOR DESIGN TO EMS"/>
    <n v="5"/>
    <m/>
    <m/>
    <m/>
    <n v="242501710"/>
    <d v="2025-08-05T00:00:00"/>
    <m/>
    <m/>
    <s v="Jul"/>
    <s v="PHME_013794-3510"/>
    <m/>
    <m/>
    <m/>
  </r>
  <r>
    <s v="GEX 1"/>
    <s v="8031-25"/>
    <s v="27919-401"/>
    <s v="N"/>
    <s v="280X160"/>
    <x v="107"/>
    <d v="2025-07-12T00:00:00"/>
    <s v="LAND"/>
    <n v="0"/>
    <n v="0"/>
    <d v="2025-07-12T00:00:00"/>
    <d v="2025-07-14T00:00:00"/>
    <m/>
    <n v="2"/>
    <d v="2025-07-17T00:00:00"/>
    <d v="2025-07-19T00:00:00"/>
    <d v="2025-07-17T00:00:00"/>
    <s v="112503084"/>
    <s v="PDTMC"/>
    <d v="2025-08-16T00:00:00"/>
    <x v="60"/>
    <m/>
    <s v="DONE"/>
    <n v="3"/>
    <m/>
    <m/>
    <s v="Anodizing"/>
    <n v="142506247"/>
    <d v="2025-07-29T09:54:35"/>
    <m/>
    <m/>
    <s v="Jul"/>
    <s v="PDTMC_27919-401"/>
    <s v="size reduced"/>
    <m/>
    <s v="280X160 to 250X160"/>
  </r>
  <r>
    <s v="GEX 1"/>
    <s v="8031-25"/>
    <s v="27921-501"/>
    <s v="N"/>
    <s v="280X160"/>
    <x v="107"/>
    <d v="2025-07-12T00:00:00"/>
    <s v="LAND"/>
    <n v="0"/>
    <n v="0"/>
    <d v="2025-07-12T00:00:00"/>
    <d v="2025-07-15T00:00:00"/>
    <m/>
    <n v="3"/>
    <d v="2025-07-17T00:00:00"/>
    <d v="2025-07-19T00:00:00"/>
    <d v="2025-07-17T00:00:00"/>
    <s v="112503085"/>
    <s v="PDTMC"/>
    <d v="2025-08-16T00:00:00"/>
    <x v="60"/>
    <m/>
    <s v="DONE"/>
    <n v="4"/>
    <m/>
    <m/>
    <s v="Anodizing"/>
    <n v="142506245"/>
    <d v="2025-07-29T09:50:48"/>
    <m/>
    <m/>
    <s v="Jul"/>
    <s v="PDTMC_27921-501"/>
    <s v="size reduced"/>
    <m/>
    <s v="280X160 to 250X160"/>
  </r>
  <r>
    <s v="GEX 1"/>
    <s v="8033-25"/>
    <s v="27922-401"/>
    <s v="N"/>
    <s v="280X160"/>
    <x v="107"/>
    <d v="2025-07-12T00:00:00"/>
    <s v="AIR"/>
    <n v="0"/>
    <n v="0"/>
    <d v="2025-07-14T00:00:00"/>
    <d v="2025-07-14T00:00:00"/>
    <m/>
    <n v="0"/>
    <d v="2025-07-17T00:00:00"/>
    <d v="2025-07-19T00:00:00"/>
    <d v="2025-07-17T00:00:00"/>
    <s v="112503085"/>
    <s v="EKSTEK"/>
    <d v="2025-08-16T00:00:00"/>
    <x v="60"/>
    <m/>
    <s v="DONE"/>
    <n v="3"/>
    <m/>
    <m/>
    <s v="Anodizing"/>
    <n v="142506030"/>
    <d v="2025-07-23T10:30:34"/>
    <m/>
    <m/>
    <s v="Jul"/>
    <s v="EKSTEK_27922-401"/>
    <m/>
    <m/>
    <m/>
  </r>
  <r>
    <s v="GEX 1"/>
    <s v="8031-25"/>
    <s v="27923-401"/>
    <s v="N"/>
    <s v="250X160"/>
    <x v="107"/>
    <d v="2025-07-12T00:00:00"/>
    <s v="LAND"/>
    <n v="0"/>
    <n v="0"/>
    <d v="2025-07-14T00:00:00"/>
    <d v="2025-07-14T00:00:00"/>
    <m/>
    <n v="0"/>
    <d v="2025-07-17T00:00:00"/>
    <d v="2025-07-19T00:00:00"/>
    <d v="2025-07-17T00:00:00"/>
    <s v="112503085"/>
    <s v="PDTMC"/>
    <d v="2025-08-16T00:00:00"/>
    <x v="60"/>
    <m/>
    <s v="DONE"/>
    <n v="3"/>
    <m/>
    <m/>
    <s v="Anodizing"/>
    <n v="142506245"/>
    <d v="2025-07-29T09:50:48"/>
    <m/>
    <m/>
    <s v="Jul"/>
    <s v="PDTMC_27923-401"/>
    <m/>
    <m/>
    <m/>
  </r>
  <r>
    <s v="GEX 1"/>
    <s v="8031-25"/>
    <s v="27924-401"/>
    <s v="N"/>
    <s v="250X160"/>
    <x v="107"/>
    <d v="2025-07-12T00:00:00"/>
    <s v="LAND"/>
    <n v="0"/>
    <n v="0"/>
    <d v="2025-07-14T00:00:00"/>
    <d v="2025-07-14T00:00:00"/>
    <m/>
    <n v="0"/>
    <d v="2025-07-17T00:00:00"/>
    <d v="2025-07-19T00:00:00"/>
    <d v="2025-07-17T00:00:00"/>
    <s v="112503085"/>
    <s v="PDTMC"/>
    <d v="2025-08-16T00:00:00"/>
    <x v="60"/>
    <m/>
    <s v="DONE"/>
    <n v="3"/>
    <m/>
    <m/>
    <s v="Anodizing"/>
    <n v="142506245"/>
    <d v="2025-07-29T09:50:48"/>
    <m/>
    <m/>
    <s v="Jul"/>
    <s v="PDTMC_27924-401"/>
    <m/>
    <m/>
    <m/>
  </r>
  <r>
    <s v="GEX 1"/>
    <s v="8031-25"/>
    <s v="27925-501"/>
    <s v="N"/>
    <s v="280X160"/>
    <x v="107"/>
    <d v="2025-07-12T00:00:00"/>
    <s v="LAND"/>
    <n v="0"/>
    <n v="0"/>
    <d v="2025-07-15T00:00:00"/>
    <d v="2025-07-15T00:00:00"/>
    <m/>
    <n v="0"/>
    <d v="2025-07-17T00:00:00"/>
    <d v="2025-07-19T00:00:00"/>
    <d v="2025-07-17T00:00:00"/>
    <s v="112503091"/>
    <s v="PDTMC"/>
    <d v="2025-08-16T00:00:00"/>
    <x v="60"/>
    <m/>
    <s v="DONE"/>
    <n v="4"/>
    <m/>
    <m/>
    <s v="Anodizing"/>
    <n v="142506247"/>
    <d v="2025-07-29T09:54:35"/>
    <m/>
    <m/>
    <s v="Jul"/>
    <s v="PDTMC_27925-501"/>
    <s v="size reduced"/>
    <m/>
    <s v="280X160 to 250X160"/>
  </r>
  <r>
    <s v="GEX 1"/>
    <s v="8031-25"/>
    <s v="27926-501"/>
    <s v="N"/>
    <s v="280X160"/>
    <x v="107"/>
    <d v="2025-07-12T00:00:00"/>
    <s v="LAND"/>
    <n v="0"/>
    <n v="0"/>
    <d v="2025-07-14T00:00:00"/>
    <d v="2025-07-14T00:00:00"/>
    <m/>
    <n v="0"/>
    <d v="2025-07-17T00:00:00"/>
    <d v="2025-07-19T00:00:00"/>
    <d v="2025-07-17T00:00:00"/>
    <s v="112503091"/>
    <s v="PDTMC"/>
    <d v="2025-08-16T00:00:00"/>
    <x v="60"/>
    <m/>
    <s v="DONE"/>
    <n v="3"/>
    <m/>
    <m/>
    <s v="Anodizing"/>
    <n v="142506247"/>
    <d v="2025-07-29T09:54:35"/>
    <m/>
    <m/>
    <s v="Jul"/>
    <s v="PDTMC_27926-501"/>
    <m/>
    <m/>
    <m/>
  </r>
  <r>
    <s v="GEX 1"/>
    <s v="8032-25"/>
    <s v="27920-501"/>
    <s v="N"/>
    <s v="280X160"/>
    <x v="107"/>
    <d v="2025-07-12T00:00:00"/>
    <s v="LAND"/>
    <n v="0"/>
    <n v="0"/>
    <d v="2025-07-18T00:00:00"/>
    <d v="2025-07-18T00:00:00"/>
    <m/>
    <n v="0"/>
    <d v="2025-07-19T00:00:00"/>
    <d v="2025-07-21T00:00:00"/>
    <d v="2025-07-19T00:00:00"/>
    <s v="112503145"/>
    <s v="PHME"/>
    <d v="2025-08-16T00:00:00"/>
    <x v="60"/>
    <m/>
    <s v="DONE"/>
    <n v="7"/>
    <m/>
    <m/>
    <s v="Anodizing"/>
    <n v="142506509"/>
    <d v="2025-08-05T00:00:00"/>
    <m/>
    <m/>
    <s v="Jul"/>
    <s v="PHME_27920-501"/>
    <m/>
    <m/>
    <m/>
  </r>
  <r>
    <s v="GEX 1"/>
    <s v="8032-25"/>
    <s v="27927-201"/>
    <s v="N"/>
    <s v="280X160"/>
    <x v="107"/>
    <d v="2025-07-12T00:00:00"/>
    <s v="LAND"/>
    <n v="0"/>
    <n v="0"/>
    <d v="2025-07-17T00:00:00"/>
    <d v="2025-07-18T00:00:00"/>
    <m/>
    <n v="1"/>
    <d v="2025-07-19T00:00:00"/>
    <d v="2025-07-21T00:00:00"/>
    <d v="2025-07-19T00:00:00"/>
    <s v="112503145"/>
    <s v="PHME"/>
    <d v="2025-08-16T00:00:00"/>
    <x v="60"/>
    <m/>
    <s v="DONE"/>
    <n v="7"/>
    <m/>
    <m/>
    <s v="Anodizing"/>
    <n v="142506509"/>
    <d v="2025-08-05T00:00:00"/>
    <m/>
    <m/>
    <s v="Jul"/>
    <s v="PHME_27927-201"/>
    <m/>
    <m/>
    <m/>
  </r>
  <r>
    <s v="GEX 1"/>
    <s v="8032-25"/>
    <s v="30406-401"/>
    <s v="N"/>
    <s v="280X160"/>
    <x v="107"/>
    <d v="2025-07-12T00:00:00"/>
    <s v="LAND"/>
    <n v="2"/>
    <n v="4"/>
    <d v="2025-07-18T00:00:00"/>
    <d v="2025-07-18T00:00:00"/>
    <m/>
    <n v="0"/>
    <d v="2025-07-19T00:00:00"/>
    <d v="2025-07-21T00:00:00"/>
    <d v="2025-07-19T00:00:00"/>
    <s v="112503145"/>
    <s v="PHME"/>
    <d v="2025-08-16T00:00:00"/>
    <x v="60"/>
    <m/>
    <s v="DONE"/>
    <n v="7"/>
    <m/>
    <m/>
    <s v="Anodizing"/>
    <n v="142506509"/>
    <d v="2025-08-05T00:00:00"/>
    <m/>
    <m/>
    <s v="Jul"/>
    <s v="PHME_30406-401"/>
    <m/>
    <m/>
    <m/>
  </r>
  <r>
    <s v="GEX 1"/>
    <s v="8032-25"/>
    <s v="30408-501"/>
    <s v="N"/>
    <s v="320X160"/>
    <x v="107"/>
    <d v="2025-07-12T00:00:00"/>
    <s v="LAND"/>
    <n v="1"/>
    <n v="1"/>
    <d v="2025-07-18T00:00:00"/>
    <d v="2025-07-18T00:00:00"/>
    <m/>
    <n v="0"/>
    <d v="2025-07-19T00:00:00"/>
    <d v="2025-07-21T00:00:00"/>
    <d v="2025-07-19T00:00:00"/>
    <s v="112503145"/>
    <s v="PHME"/>
    <d v="2025-08-16T00:00:00"/>
    <x v="60"/>
    <m/>
    <s v="DONE"/>
    <n v="7"/>
    <m/>
    <m/>
    <s v="Anodizing"/>
    <n v="142506521"/>
    <d v="2025-08-09T00:00:00"/>
    <m/>
    <m/>
    <s v="Jul"/>
    <s v="PHME_30408-501"/>
    <m/>
    <m/>
    <m/>
  </r>
  <r>
    <s v="GEX 1"/>
    <s v="8031-25"/>
    <s v="INS-27921"/>
    <s v="T"/>
    <s v="300X100"/>
    <x v="107"/>
    <d v="2025-07-12T00:00:00"/>
    <s v="LAND"/>
    <n v="0"/>
    <n v="0"/>
    <d v="2025-07-14T00:00:00"/>
    <d v="2025-07-14T00:00:00"/>
    <m/>
    <n v="0"/>
    <d v="2025-07-19T00:00:00"/>
    <d v="2025-07-21T00:00:00"/>
    <d v="2025-07-19T00:00:00"/>
    <s v="112503147"/>
    <s v="PDTMC"/>
    <d v="2025-08-16T00:00:00"/>
    <x v="0"/>
    <m/>
    <s v="DONE"/>
    <n v="3"/>
    <m/>
    <m/>
    <m/>
    <n v="142506245"/>
    <d v="2025-07-29T09:50:48"/>
    <m/>
    <m/>
    <s v="Jul"/>
    <s v="PDTMC_INS-27921"/>
    <s v="size reduced"/>
    <m/>
    <s v="300X100 to 220X80"/>
  </r>
  <r>
    <s v="GEX 1"/>
    <s v="8031-25"/>
    <s v="INS-27924"/>
    <s v="T"/>
    <s v="300X100"/>
    <x v="107"/>
    <d v="2025-07-12T00:00:00"/>
    <s v="LAND"/>
    <n v="0"/>
    <n v="0"/>
    <d v="2025-07-14T00:00:00"/>
    <d v="2025-07-14T00:00:00"/>
    <m/>
    <n v="0"/>
    <d v="2025-07-19T00:00:00"/>
    <d v="2025-07-21T00:00:00"/>
    <d v="2025-07-19T00:00:00"/>
    <s v="112503147"/>
    <s v="PDTMC"/>
    <d v="2025-08-16T00:00:00"/>
    <x v="0"/>
    <m/>
    <s v="DONE"/>
    <n v="3"/>
    <m/>
    <m/>
    <m/>
    <n v="142506245"/>
    <d v="2025-07-29T09:50:48"/>
    <m/>
    <m/>
    <s v="Jul"/>
    <s v="PDTMC_INS-27924"/>
    <m/>
    <m/>
    <m/>
  </r>
  <r>
    <s v="GEX 1"/>
    <s v="8032-25"/>
    <s v="30407-401"/>
    <s v="N"/>
    <s v="220X130"/>
    <x v="107"/>
    <d v="2025-07-12T00:00:00"/>
    <s v="LAND"/>
    <n v="1"/>
    <n v="1"/>
    <d v="2025-07-21T00:00:00"/>
    <d v="2025-07-23T00:00:00"/>
    <s v="YES"/>
    <n v="2"/>
    <d v="2025-07-24T00:00:00"/>
    <d v="2024-07-26T00:00:00"/>
    <d v="2025-07-24T00:00:00"/>
    <s v="112503221"/>
    <s v="PHME"/>
    <d v="2025-07-24T00:00:00"/>
    <x v="60"/>
    <m/>
    <s v="DONE"/>
    <n v="12"/>
    <m/>
    <m/>
    <s v="Anodizing"/>
    <n v="142506521"/>
    <d v="2025-08-09T00:00:00"/>
    <m/>
    <m/>
    <s v="Jul"/>
    <s v="PHME_30407-401"/>
    <s v="size reduced"/>
    <m/>
    <s v="250X160 to 220X130"/>
  </r>
  <r>
    <s v="GEX 1"/>
    <s v="8032-25"/>
    <s v="30409-401"/>
    <s v="N"/>
    <s v="220X130"/>
    <x v="107"/>
    <d v="2025-07-12T00:00:00"/>
    <s v="LAND"/>
    <n v="3"/>
    <n v="3"/>
    <d v="2025-07-21T00:00:00"/>
    <d v="2025-07-23T00:00:00"/>
    <s v="YES"/>
    <n v="2"/>
    <d v="2025-07-24T00:00:00"/>
    <d v="2024-07-26T00:00:00"/>
    <d v="2025-07-24T00:00:00"/>
    <s v="112503221"/>
    <s v="PHME"/>
    <d v="2025-07-24T00:00:00"/>
    <x v="60"/>
    <m/>
    <s v="DONE"/>
    <n v="12"/>
    <m/>
    <m/>
    <s v="Anodizing"/>
    <n v="142506509"/>
    <d v="2025-08-05T00:00:00"/>
    <m/>
    <m/>
    <s v="Jul"/>
    <s v="PHME_30409-401"/>
    <s v="size reduced"/>
    <m/>
    <s v="250X160 to 220X130"/>
  </r>
  <r>
    <s v="GEX 1"/>
    <s v="8034-25"/>
    <s v="30410-401"/>
    <s v="N"/>
    <s v="220X130"/>
    <x v="107"/>
    <d v="2025-07-12T00:00:00"/>
    <s v="LAND"/>
    <n v="2"/>
    <n v="2"/>
    <d v="2025-07-21T00:00:00"/>
    <d v="2025-07-23T00:00:00"/>
    <s v="YES"/>
    <n v="2"/>
    <d v="2025-07-24T00:00:00"/>
    <d v="2024-07-26T00:00:00"/>
    <d v="2025-07-24T00:00:00"/>
    <s v="112503221"/>
    <s v="PHME"/>
    <d v="2025-07-24T00:00:00"/>
    <x v="60"/>
    <m/>
    <s v="DONE"/>
    <n v="12"/>
    <m/>
    <m/>
    <s v="Anodizing"/>
    <n v="142506785"/>
    <d v="2025-08-29T00:00:00"/>
    <m/>
    <m/>
    <s v="Jul"/>
    <s v="PHME_30410-401"/>
    <s v="size reduced"/>
    <m/>
    <s v="250X160 to 220X130"/>
  </r>
  <r>
    <s v="GEX 1"/>
    <s v="8034-25"/>
    <s v="INS-30410"/>
    <s v="T"/>
    <s v="220X80"/>
    <x v="107"/>
    <d v="2025-07-12T00:00:00"/>
    <s v="LAND"/>
    <n v="0"/>
    <n v="0"/>
    <d v="2025-07-21T00:00:00"/>
    <d v="2025-07-23T00:00:00"/>
    <m/>
    <n v="2"/>
    <d v="2025-07-24T00:00:00"/>
    <d v="2025-07-26T00:00:00"/>
    <d v="2025-07-24T00:00:00"/>
    <s v="112503221"/>
    <s v="PHME"/>
    <d v="2025-07-24T00:00:00"/>
    <x v="0"/>
    <m/>
    <s v="DONE"/>
    <n v="12"/>
    <m/>
    <m/>
    <m/>
    <n v="142506785"/>
    <d v="2025-08-29T00:00:00"/>
    <m/>
    <m/>
    <s v="Jul"/>
    <s v="PHME_INS-30410"/>
    <s v="size reduced"/>
    <m/>
    <s v="300X100 to 220X80"/>
  </r>
  <r>
    <s v="GEX 1"/>
    <s v="8034-25"/>
    <s v="30411-401"/>
    <s v="N"/>
    <s v="250X160"/>
    <x v="107"/>
    <d v="2025-07-12T00:00:00"/>
    <s v="LAND"/>
    <n v="1"/>
    <n v="1"/>
    <d v="2025-07-21T00:00:00"/>
    <d v="2025-07-23T00:00:00"/>
    <s v="YES"/>
    <n v="2"/>
    <d v="2025-07-24T00:00:00"/>
    <d v="2024-07-26T00:00:00"/>
    <d v="2025-07-24T00:00:00"/>
    <s v="112503221"/>
    <s v="PHME"/>
    <d v="2025-07-24T00:00:00"/>
    <x v="60"/>
    <m/>
    <s v="DONE"/>
    <n v="12"/>
    <m/>
    <m/>
    <s v="Anodizing"/>
    <n v="142506522"/>
    <d v="2025-08-05T00:00:00"/>
    <m/>
    <m/>
    <s v="Jul"/>
    <s v="PHME_30411-401"/>
    <m/>
    <m/>
    <m/>
  </r>
  <r>
    <s v="GEX 1"/>
    <s v="8034-25"/>
    <s v="INS-30411"/>
    <s v="T"/>
    <s v="300X100"/>
    <x v="107"/>
    <d v="2025-07-12T00:00:00"/>
    <s v="LAND"/>
    <n v="0"/>
    <n v="0"/>
    <d v="2025-07-21T00:00:00"/>
    <d v="2025-07-23T00:00:00"/>
    <m/>
    <n v="2"/>
    <d v="2025-07-24T00:00:00"/>
    <d v="2025-07-26T00:00:00"/>
    <d v="2025-07-24T00:00:00"/>
    <s v="112503221"/>
    <s v="PHME"/>
    <d v="2025-07-24T00:00:00"/>
    <x v="0"/>
    <m/>
    <s v="DONE"/>
    <n v="12"/>
    <m/>
    <m/>
    <m/>
    <n v="142506522"/>
    <d v="2025-08-05T00:00:00"/>
    <m/>
    <m/>
    <s v="Jul"/>
    <s v="PHME_INS-30411"/>
    <m/>
    <m/>
    <m/>
  </r>
  <r>
    <s v="GEX 1"/>
    <s v="8034-25"/>
    <s v="30414-401"/>
    <s v="N"/>
    <s v="250X160"/>
    <x v="107"/>
    <d v="2025-07-12T00:00:00"/>
    <s v="LAND"/>
    <n v="1"/>
    <n v="1"/>
    <d v="2025-07-21T00:00:00"/>
    <d v="2025-07-23T00:00:00"/>
    <s v="YES"/>
    <n v="2"/>
    <d v="2025-07-24T00:00:00"/>
    <d v="2024-07-26T00:00:00"/>
    <d v="2025-07-24T00:00:00"/>
    <s v="112503221"/>
    <s v="PHME"/>
    <d v="2025-07-24T00:00:00"/>
    <x v="60"/>
    <m/>
    <s v="DONE"/>
    <n v="12"/>
    <m/>
    <m/>
    <s v="Anodizing"/>
    <n v="142506522"/>
    <d v="2025-08-05T00:00:00"/>
    <m/>
    <m/>
    <s v="Jul"/>
    <s v="PHME_30414-401"/>
    <m/>
    <m/>
    <m/>
  </r>
  <r>
    <s v="GEX 1"/>
    <s v="8034-25"/>
    <s v="30415-401"/>
    <s v="N"/>
    <s v="250X160"/>
    <x v="107"/>
    <d v="2025-07-12T00:00:00"/>
    <s v="LAND"/>
    <n v="1"/>
    <n v="1"/>
    <d v="2025-07-21T00:00:00"/>
    <d v="2025-07-23T00:00:00"/>
    <s v="YES"/>
    <n v="2"/>
    <d v="2025-07-24T00:00:00"/>
    <d v="2024-07-26T00:00:00"/>
    <d v="2025-07-24T00:00:00"/>
    <s v="112503221"/>
    <s v="PHME"/>
    <d v="2025-07-24T00:00:00"/>
    <x v="60"/>
    <m/>
    <s v="DONE"/>
    <n v="12"/>
    <m/>
    <m/>
    <s v="Anodizing"/>
    <n v="142506675"/>
    <d v="2025-08-12T00:00:00"/>
    <m/>
    <m/>
    <s v="Jul"/>
    <s v="PHME_30415-401"/>
    <m/>
    <m/>
    <m/>
  </r>
  <r>
    <s v="GEX 1"/>
    <s v="8034-25"/>
    <s v="INS-30415"/>
    <s v="T"/>
    <s v="300X100"/>
    <x v="107"/>
    <d v="2025-07-12T00:00:00"/>
    <s v="LAND"/>
    <n v="0"/>
    <n v="0"/>
    <d v="2025-07-21T00:00:00"/>
    <d v="2025-07-23T00:00:00"/>
    <m/>
    <n v="2"/>
    <d v="2025-07-24T00:00:00"/>
    <d v="2025-07-26T00:00:00"/>
    <d v="2025-07-24T00:00:00"/>
    <s v="112503221"/>
    <s v="PHME"/>
    <d v="2025-07-24T00:00:00"/>
    <x v="0"/>
    <m/>
    <s v="DONE"/>
    <n v="12"/>
    <m/>
    <m/>
    <m/>
    <n v="142506675"/>
    <d v="2025-08-12T00:00:00"/>
    <m/>
    <m/>
    <s v="Jul"/>
    <s v="PHME_INS-30415"/>
    <m/>
    <m/>
    <m/>
  </r>
  <r>
    <s v="GEX 1"/>
    <s v="8034-25"/>
    <s v="30412-501"/>
    <s v="N"/>
    <s v="320X160"/>
    <x v="107"/>
    <d v="2025-07-12T00:00:00"/>
    <s v="LAND"/>
    <n v="1"/>
    <n v="1"/>
    <d v="2025-07-21T00:00:00"/>
    <d v="2025-07-30T00:00:00"/>
    <s v="YES"/>
    <n v="9"/>
    <d v="2025-08-01T00:00:00"/>
    <d v="2025-08-02T00:00:00"/>
    <d v="2025-08-01T00:00:00"/>
    <s v="112503341"/>
    <s v="PHME"/>
    <d v="2025-08-16T00:00:00"/>
    <x v="60"/>
    <s v="asked revision 23/7. revised design under simulatin 28/07"/>
    <s v="DONE"/>
    <n v="19"/>
    <m/>
    <m/>
    <s v="Anodizing"/>
    <n v="142506675"/>
    <d v="2025-08-12T00:00:00"/>
    <m/>
    <m/>
    <s v="Jul"/>
    <s v="PHME_30412-501"/>
    <m/>
    <m/>
    <m/>
  </r>
  <r>
    <s v="GEX 1"/>
    <s v="8034-25"/>
    <s v="INS-30412"/>
    <s v="T"/>
    <s v="300X100"/>
    <x v="107"/>
    <d v="2025-07-12T00:00:00"/>
    <s v="LAND"/>
    <n v="0"/>
    <n v="0"/>
    <d v="2025-07-21T00:00:00"/>
    <d v="2025-07-30T00:00:00"/>
    <m/>
    <n v="9"/>
    <d v="2025-08-01T00:00:00"/>
    <d v="2025-08-02T00:00:00"/>
    <d v="2025-08-01T00:00:00"/>
    <s v="112503341"/>
    <s v="PHME"/>
    <d v="2025-08-16T00:00:00"/>
    <x v="0"/>
    <s v="asked revision 23/7"/>
    <s v="DONE"/>
    <n v="19"/>
    <m/>
    <m/>
    <m/>
    <n v="142506675"/>
    <d v="2025-08-12T00:00:00"/>
    <m/>
    <m/>
    <s v="Jul"/>
    <s v="PHME_INS-30412"/>
    <m/>
    <m/>
    <m/>
  </r>
  <r>
    <s v="GEX 1"/>
    <s v="8034-25"/>
    <s v="30413-501"/>
    <s v="N"/>
    <s v="320X160"/>
    <x v="107"/>
    <d v="2025-07-12T00:00:00"/>
    <s v="LAND"/>
    <n v="1"/>
    <n v="2"/>
    <d v="2025-07-21T00:00:00"/>
    <d v="2025-07-30T00:00:00"/>
    <s v="YES"/>
    <n v="9"/>
    <d v="2025-08-01T00:00:00"/>
    <d v="2025-08-02T00:00:00"/>
    <d v="2025-08-01T00:00:00"/>
    <s v="112503341"/>
    <s v="PHME"/>
    <d v="2025-08-16T00:00:00"/>
    <x v="60"/>
    <s v="simulation resutl awaited"/>
    <s v="DONE"/>
    <n v="19"/>
    <m/>
    <m/>
    <s v="Anodizing"/>
    <n v="142506675"/>
    <d v="2025-08-12T00:00:00"/>
    <m/>
    <m/>
    <s v="Jul"/>
    <s v="PHME_30413-501"/>
    <m/>
    <m/>
    <m/>
  </r>
  <r>
    <s v="GEX 1"/>
    <s v="8034-25"/>
    <s v="INS-30413"/>
    <s v="T"/>
    <s v="300X100"/>
    <x v="107"/>
    <d v="2025-07-12T00:00:00"/>
    <s v="LAND"/>
    <n v="0"/>
    <n v="0"/>
    <d v="2025-07-21T00:00:00"/>
    <d v="2025-07-30T00:00:00"/>
    <m/>
    <n v="9"/>
    <d v="2025-08-01T00:00:00"/>
    <d v="2025-08-02T00:00:00"/>
    <d v="2025-08-01T00:00:00"/>
    <s v="112503341"/>
    <s v="PHME"/>
    <d v="2025-08-16T00:00:00"/>
    <x v="0"/>
    <s v="simulation resutl awaited"/>
    <s v="DONE"/>
    <n v="19"/>
    <m/>
    <m/>
    <m/>
    <n v="142506675"/>
    <d v="2025-08-12T00:00:00"/>
    <m/>
    <m/>
    <s v="Jul"/>
    <s v="PHME_INS-30413"/>
    <m/>
    <m/>
    <m/>
  </r>
  <r>
    <s v="GEX 1"/>
    <s v="8036-25"/>
    <s v="14735-509"/>
    <s v="B"/>
    <s v="320X160"/>
    <x v="107"/>
    <d v="2025-07-14T00:00:00"/>
    <s v="LAND"/>
    <n v="1"/>
    <n v="1"/>
    <d v="2025-07-14T00:00:00"/>
    <d v="2025-07-15T00:00:00"/>
    <m/>
    <n v="1"/>
    <d v="2025-07-17T00:00:00"/>
    <d v="2025-07-21T00:00:00"/>
    <d v="2025-07-17T00:00:00"/>
    <s v="112503091"/>
    <s v="PDTMC"/>
    <d v="2025-08-16T00:00:00"/>
    <x v="0"/>
    <m/>
    <s v="DONE"/>
    <n v="4"/>
    <m/>
    <m/>
    <m/>
    <n v="142506306"/>
    <d v="2025-08-01T00:00:00"/>
    <m/>
    <m/>
    <s v="Jul"/>
    <s v="PDTMC_14735-509"/>
    <m/>
    <m/>
    <m/>
  </r>
  <r>
    <s v="GEX 1"/>
    <s v="8036-25"/>
    <s v="14735-510"/>
    <s v="B"/>
    <s v="320X160"/>
    <x v="107"/>
    <d v="2025-07-14T00:00:00"/>
    <s v="LAND"/>
    <n v="1"/>
    <n v="1"/>
    <d v="2025-07-14T00:00:00"/>
    <d v="2025-07-15T00:00:00"/>
    <m/>
    <n v="1"/>
    <d v="2025-07-17T00:00:00"/>
    <d v="2025-07-21T00:00:00"/>
    <d v="2025-07-17T00:00:00"/>
    <s v="112503091"/>
    <s v="PDTMC"/>
    <d v="2025-08-16T00:00:00"/>
    <x v="0"/>
    <m/>
    <s v="DONE"/>
    <n v="4"/>
    <m/>
    <m/>
    <m/>
    <n v="142506306"/>
    <d v="2025-08-01T00:00:00"/>
    <m/>
    <m/>
    <s v="Jul"/>
    <s v="PDTMC_14735-510"/>
    <m/>
    <m/>
    <m/>
  </r>
  <r>
    <s v="GEX 1"/>
    <s v="8037-25"/>
    <s v="28639-502"/>
    <s v="B"/>
    <s v="250X160"/>
    <x v="107"/>
    <d v="2025-07-14T00:00:00"/>
    <s v="LAND"/>
    <n v="4"/>
    <n v="4"/>
    <d v="2025-07-14T00:00:00"/>
    <d v="2025-07-15T00:00:00"/>
    <m/>
    <n v="1"/>
    <d v="2025-07-17T00:00:00"/>
    <d v="2025-07-21T00:00:00"/>
    <d v="2025-07-17T00:00:00"/>
    <s v="112503092"/>
    <s v="PHME"/>
    <d v="2025-08-16T00:00:00"/>
    <x v="0"/>
    <m/>
    <s v="DONE"/>
    <n v="4"/>
    <m/>
    <m/>
    <m/>
    <n v="142506511"/>
    <d v="2025-08-05T00:00:00"/>
    <m/>
    <m/>
    <s v="Jul"/>
    <s v="PHME_28639-502"/>
    <m/>
    <m/>
    <m/>
  </r>
  <r>
    <s v="GEX 1"/>
    <s v="8036-25"/>
    <s v="21032-401"/>
    <s v="B"/>
    <s v="250X160"/>
    <x v="107"/>
    <d v="2025-07-14T00:00:00"/>
    <s v="LAND"/>
    <n v="0"/>
    <n v="0"/>
    <d v="2025-07-15T00:00:00"/>
    <d v="2025-07-16T00:00:00"/>
    <m/>
    <n v="1"/>
    <d v="2025-07-19T00:00:00"/>
    <d v="2025-07-21T00:00:00"/>
    <d v="2025-07-19T00:00:00"/>
    <s v="112503145"/>
    <s v="PDTMC"/>
    <d v="2025-08-16T00:00:00"/>
    <x v="0"/>
    <m/>
    <s v="DONE"/>
    <n v="5"/>
    <m/>
    <m/>
    <m/>
    <n v="142506307"/>
    <d v="2025-07-29T09:46:38"/>
    <m/>
    <m/>
    <s v="Jul"/>
    <s v="PDTMC_21032-401"/>
    <m/>
    <m/>
    <m/>
  </r>
  <r>
    <s v="GEX 1"/>
    <s v="8037-25"/>
    <s v="21033-401"/>
    <s v="B"/>
    <s v="280X160"/>
    <x v="107"/>
    <d v="2025-07-14T00:00:00"/>
    <s v="LAND"/>
    <n v="0"/>
    <n v="0"/>
    <d v="2025-07-18T00:00:00"/>
    <d v="2025-07-18T00:00:00"/>
    <m/>
    <n v="0"/>
    <d v="2025-07-19T00:00:00"/>
    <d v="2025-07-21T00:00:00"/>
    <d v="2025-07-19T00:00:00"/>
    <s v="112503146"/>
    <s v="PHME"/>
    <d v="2025-08-16T00:00:00"/>
    <x v="0"/>
    <m/>
    <s v="DONE"/>
    <n v="7"/>
    <m/>
    <m/>
    <m/>
    <n v="142506511"/>
    <d v="2025-08-05T00:00:00"/>
    <m/>
    <m/>
    <s v="Jul"/>
    <s v="PHME_21033-401"/>
    <m/>
    <m/>
    <m/>
  </r>
  <r>
    <s v="GEX 1"/>
    <s v="8036-25"/>
    <s v="INS - 21032"/>
    <s v="T"/>
    <s v="300X100"/>
    <x v="107"/>
    <d v="2025-07-14T00:00:00"/>
    <s v="LAND"/>
    <n v="0"/>
    <n v="0"/>
    <d v="2025-07-15T00:00:00"/>
    <d v="2025-07-16T00:00:00"/>
    <m/>
    <n v="1"/>
    <d v="2025-07-21T00:00:00"/>
    <d v="2025-07-21T00:00:00"/>
    <d v="2025-07-21T00:00:00"/>
    <s v="112503157"/>
    <s v="PDTMC"/>
    <d v="2025-07-21T00:00:00"/>
    <x v="0"/>
    <m/>
    <s v="DONE"/>
    <n v="5"/>
    <m/>
    <m/>
    <m/>
    <n v="142506307"/>
    <d v="2025-07-29T09:46:38"/>
    <m/>
    <m/>
    <s v="Jul"/>
    <s v="PDTMC_INS - 21032"/>
    <m/>
    <m/>
    <m/>
  </r>
  <r>
    <s v="GEX 1"/>
    <s v="8037-25"/>
    <s v="51085-602"/>
    <s v="B"/>
    <s v="355X200"/>
    <x v="107"/>
    <d v="2025-07-14T00:00:00"/>
    <s v="LAND"/>
    <n v="7"/>
    <n v="7"/>
    <d v="2025-07-14T00:00:00"/>
    <d v="2025-08-18T00:00:00"/>
    <s v="YES"/>
    <n v="35"/>
    <d v="2025-08-20T00:00:00"/>
    <d v="2025-08-21T00:00:00"/>
    <d v="2025-08-20T00:00:00"/>
    <s v="112503628"/>
    <s v="PHME"/>
    <d v="2025-08-20T00:00:00"/>
    <x v="0"/>
    <s v="3d design awaited 25/07/2025. 3d received 26/07/2025"/>
    <s v="DONE"/>
    <n v="38"/>
    <m/>
    <m/>
    <m/>
    <n v="142507757"/>
    <d v="2025-09-18T09:41:19"/>
    <m/>
    <m/>
    <s v="Jul"/>
    <s v="PHME_51085-602"/>
    <m/>
    <m/>
    <m/>
  </r>
  <r>
    <s v="GEX 1"/>
    <s v="8038-25"/>
    <s v="30416-601"/>
    <s v="N"/>
    <s v="355x200"/>
    <x v="107"/>
    <d v="2025-08-22T00:00:00"/>
    <s v="AIR"/>
    <n v="9"/>
    <n v="9"/>
    <d v="2025-08-28T00:00:00"/>
    <d v="2025-09-01T00:00:00"/>
    <s v="YES"/>
    <n v="4"/>
    <d v="2025-09-03T00:00:00"/>
    <d v="2025-09-04T00:00:00"/>
    <d v="2025-09-03T00:00:00"/>
    <s v="112503855"/>
    <s v="ADEX"/>
    <d v="2025-09-03T00:00:00"/>
    <x v="61"/>
    <s v="wating  for simulation result. Simulation not ok, ask revision and 3d "/>
    <s v="DONE"/>
    <n v="52"/>
    <m/>
    <m/>
    <s v="Mill, powder, ANODIZING"/>
    <n v="142507722"/>
    <d v="2025-09-16T08:37:14"/>
    <m/>
    <m/>
    <s v="Jul"/>
    <s v="ADEX_30416-601"/>
    <m/>
    <m/>
    <m/>
  </r>
  <r>
    <s v="GEX 1"/>
    <s v="8036-25"/>
    <s v="05370-603"/>
    <s v="B"/>
    <s v="450X250"/>
    <x v="108"/>
    <d v="2025-07-14T00:00:00"/>
    <s v="LAND"/>
    <n v="1"/>
    <n v="1"/>
    <d v="2025-07-14T00:00:00"/>
    <d v="2025-07-15T00:00:00"/>
    <m/>
    <n v="1"/>
    <d v="2025-07-17T00:00:00"/>
    <d v="2025-07-21T00:00:00"/>
    <d v="2025-07-17T00:00:00"/>
    <s v="112503092"/>
    <s v="PDTMC"/>
    <d v="2025-08-16T00:00:00"/>
    <x v="0"/>
    <m/>
    <s v="DONE"/>
    <n v="3"/>
    <m/>
    <m/>
    <m/>
    <n v="142506306"/>
    <d v="2025-08-01T00:00:00"/>
    <m/>
    <m/>
    <s v="Jul"/>
    <s v="PDTMC_05370-603"/>
    <m/>
    <m/>
    <m/>
  </r>
  <r>
    <s v="GEX 1"/>
    <s v="8036-25"/>
    <s v="09269-403"/>
    <s v="B"/>
    <s v="220X130"/>
    <x v="108"/>
    <d v="2025-07-14T00:00:00"/>
    <s v="LAND"/>
    <n v="0"/>
    <n v="0"/>
    <d v="2025-07-15T00:00:00"/>
    <d v="2025-07-15T00:00:00"/>
    <m/>
    <n v="0"/>
    <d v="2025-07-17T00:00:00"/>
    <d v="2025-07-21T00:00:00"/>
    <d v="2025-07-17T00:00:00"/>
    <s v="112503092"/>
    <s v="PDTMC"/>
    <d v="2025-08-16T00:00:00"/>
    <x v="0"/>
    <m/>
    <s v="DONE"/>
    <n v="3"/>
    <m/>
    <m/>
    <m/>
    <n v="142506306"/>
    <d v="2025-08-01T00:00:00"/>
    <m/>
    <m/>
    <s v="Jul"/>
    <s v="PDTMC_09269-403"/>
    <m/>
    <m/>
    <m/>
  </r>
  <r>
    <s v="GEX 1"/>
    <s v="8037-25"/>
    <s v="27048-502"/>
    <s v="B"/>
    <s v="280X160"/>
    <x v="108"/>
    <d v="2025-07-14T00:00:00"/>
    <s v="LAND"/>
    <n v="0"/>
    <n v="0"/>
    <d v="2025-07-14T00:00:00"/>
    <d v="2025-07-15T00:00:00"/>
    <m/>
    <n v="1"/>
    <d v="2025-07-17T00:00:00"/>
    <d v="2025-07-21T00:00:00"/>
    <d v="2025-07-17T00:00:00"/>
    <s v="112503092"/>
    <s v="PHME"/>
    <d v="2025-08-16T00:00:00"/>
    <x v="0"/>
    <m/>
    <s v="DONE"/>
    <n v="3"/>
    <m/>
    <m/>
    <m/>
    <n v="142506511"/>
    <d v="2025-08-05T00:00:00"/>
    <m/>
    <m/>
    <s v="Jul"/>
    <s v="PHME_27048-502"/>
    <m/>
    <m/>
    <m/>
  </r>
  <r>
    <s v="GEX 1"/>
    <s v="8036-25"/>
    <s v="01019-501"/>
    <s v="B"/>
    <s v="250X160"/>
    <x v="108"/>
    <d v="2025-07-14T00:00:00"/>
    <s v="LAND"/>
    <n v="0"/>
    <n v="0"/>
    <d v="2025-07-15T00:00:00"/>
    <d v="2025-07-18T00:00:00"/>
    <m/>
    <n v="3"/>
    <d v="2025-07-19T00:00:00"/>
    <d v="2025-07-21T00:00:00"/>
    <d v="2025-07-19T00:00:00"/>
    <s v="112503146"/>
    <s v="PDTMC"/>
    <d v="2025-08-16T00:00:00"/>
    <x v="0"/>
    <s v="asked revision "/>
    <s v="DONE"/>
    <n v="6"/>
    <m/>
    <m/>
    <m/>
    <n v="142506456"/>
    <d v="2025-08-04T00:00:00"/>
    <m/>
    <m/>
    <s v="Jul"/>
    <s v="PDTMC_01019-501"/>
    <m/>
    <m/>
    <m/>
  </r>
  <r>
    <s v="GEX 1"/>
    <s v="8037-25"/>
    <s v="29663-209"/>
    <s v="B"/>
    <s v="355X200"/>
    <x v="108"/>
    <d v="2025-07-14T00:00:00"/>
    <s v="LAND"/>
    <n v="1"/>
    <n v="2"/>
    <d v="2025-07-16T00:00:00"/>
    <d v="2025-07-16T00:00:00"/>
    <m/>
    <n v="0"/>
    <d v="2025-07-19T00:00:00"/>
    <d v="2025-07-21T00:00:00"/>
    <d v="2025-07-19T00:00:00"/>
    <s v="112503146"/>
    <s v="PHME"/>
    <d v="2025-08-16T00:00:00"/>
    <x v="0"/>
    <m/>
    <s v="DONE"/>
    <n v="4"/>
    <m/>
    <m/>
    <m/>
    <n v="142506511"/>
    <d v="2025-08-05T00:00:00"/>
    <m/>
    <m/>
    <s v="Jul"/>
    <s v="PHME_29663-209"/>
    <m/>
    <m/>
    <m/>
  </r>
  <r>
    <s v="GEX 1"/>
    <s v="8038-25"/>
    <s v="05215-507"/>
    <s v="B"/>
    <s v="440x250"/>
    <x v="108"/>
    <d v="2025-07-14T00:00:00"/>
    <s v="AIR"/>
    <n v="1"/>
    <n v="2"/>
    <d v="2025-07-15T00:00:00"/>
    <d v="2025-08-26T00:00:00"/>
    <s v="YES"/>
    <n v="42"/>
    <d v="2025-08-27T00:00:00"/>
    <d v="2025-08-27T00:00:00"/>
    <d v="2025-08-27T00:00:00"/>
    <s v="112503750"/>
    <s v="ADEX"/>
    <d v="2025-08-27T00:00:00"/>
    <x v="0"/>
    <s v="waiting for simulatin results from supplier 31/7. simulation result on ok.wating for simulation and 2d"/>
    <s v="DONE"/>
    <n v="45"/>
    <m/>
    <m/>
    <m/>
    <n v="142507429"/>
    <d v="2025-09-07T00:00:00"/>
    <m/>
    <m/>
    <s v="Jul"/>
    <s v="ADEX_05215-507"/>
    <m/>
    <m/>
    <m/>
  </r>
  <r>
    <s v="GEX 2"/>
    <s v="8042-25"/>
    <s v="019479-2503"/>
    <s v="B"/>
    <s v="280X160"/>
    <x v="108"/>
    <d v="2025-07-14T00:00:00"/>
    <s v="AIR"/>
    <n v="2"/>
    <n v="4"/>
    <d v="2025-07-16T00:00:00"/>
    <d v="2025-07-17T00:00:00"/>
    <m/>
    <n v="1"/>
    <d v="2025-07-21T00:00:00"/>
    <d v="2025-07-22T00:00:00"/>
    <d v="2025-07-21T00:00:00"/>
    <s v="212500904"/>
    <s v="JIANGSU"/>
    <d v="2025-07-21T00:00:00"/>
    <x v="0"/>
    <m/>
    <s v="DONE"/>
    <n v="5"/>
    <m/>
    <m/>
    <m/>
    <n v="242501754"/>
    <d v="2025-08-06T00:00:00"/>
    <m/>
    <m/>
    <s v="Jul"/>
    <s v="JIANGSU_019479-2503"/>
    <m/>
    <m/>
    <m/>
  </r>
  <r>
    <s v="GEX 2"/>
    <s v="8042-25"/>
    <s v="024216-3504"/>
    <s v="B"/>
    <s v="450X250"/>
    <x v="108"/>
    <d v="2025-07-14T00:00:00"/>
    <s v="AIR"/>
    <n v="0"/>
    <n v="0"/>
    <d v="2025-07-16T00:00:00"/>
    <d v="2025-07-21T00:00:00"/>
    <m/>
    <n v="5"/>
    <d v="2025-07-24T00:00:00"/>
    <d v="2025-04-26T00:00:00"/>
    <d v="2025-07-24T00:00:00"/>
    <s v="212500931"/>
    <s v="JIANGSU"/>
    <d v="2025-07-24T00:00:00"/>
    <x v="0"/>
    <s v="ask revision 18/7"/>
    <s v="DONE"/>
    <n v="9"/>
    <m/>
    <m/>
    <m/>
    <n v="242501754"/>
    <d v="2025-08-06T00:00:00"/>
    <m/>
    <m/>
    <s v="Jul"/>
    <s v="JIANGSU_024216-3504"/>
    <m/>
    <m/>
    <m/>
  </r>
  <r>
    <s v="GEX 2"/>
    <s v="8041-25"/>
    <s v="005172-3502"/>
    <s v="B"/>
    <s v="450X250"/>
    <x v="108"/>
    <d v="2025-07-14T00:00:00"/>
    <s v="AIR"/>
    <n v="1"/>
    <n v="1"/>
    <d v="2025-07-24T00:00:00"/>
    <d v="2025-07-25T00:00:00"/>
    <m/>
    <n v="1"/>
    <d v="2025-07-31T00:00:00"/>
    <d v="2025-08-02T00:00:00"/>
    <d v="2025-07-31T00:00:00"/>
    <s v="212500968"/>
    <s v="ADEX"/>
    <d v="2025-08-02T00:00:00"/>
    <x v="0"/>
    <m/>
    <s v="DONE"/>
    <n v="13"/>
    <m/>
    <m/>
    <m/>
    <n v="242501792"/>
    <d v="2025-08-08T00:00:00"/>
    <m/>
    <m/>
    <s v="Jul"/>
    <s v="ADEX_005172-3502"/>
    <m/>
    <m/>
    <m/>
  </r>
  <r>
    <s v="GEX 2"/>
    <s v="8039-25"/>
    <s v="005151-2506"/>
    <s v="B"/>
    <s v="280X160"/>
    <x v="108"/>
    <d v="2025-07-14T00:00:00"/>
    <s v="LAND"/>
    <n v="1"/>
    <n v="1"/>
    <d v="2025-07-14T00:00:00"/>
    <d v="2025-07-15T00:00:00"/>
    <m/>
    <n v="1"/>
    <d v="2025-07-17T00:00:00"/>
    <d v="2025-07-22T00:00:00"/>
    <d v="2025-07-17T00:00:00"/>
    <s v="212500895"/>
    <s v="PDTMC"/>
    <m/>
    <x v="0"/>
    <m/>
    <s v="PENDING FOR DESIGN TO EMS"/>
    <n v="3"/>
    <m/>
    <m/>
    <m/>
    <n v="242501613"/>
    <d v="2025-07-29T09:47:43"/>
    <m/>
    <m/>
    <s v="Jul"/>
    <s v="PDTMC_005151-2506"/>
    <m/>
    <m/>
    <m/>
  </r>
  <r>
    <s v="GEX 2"/>
    <s v="8040-25"/>
    <s v="010487-2502"/>
    <s v="B"/>
    <s v="250X160"/>
    <x v="108"/>
    <d v="2025-07-14T00:00:00"/>
    <s v="LAND"/>
    <n v="0"/>
    <n v="0"/>
    <d v="2025-07-17T00:00:00"/>
    <d v="2025-07-18T00:00:00"/>
    <m/>
    <n v="1"/>
    <d v="2025-07-19T00:00:00"/>
    <d v="2025-07-22T00:00:00"/>
    <d v="2025-07-19T00:00:00"/>
    <s v="212500901"/>
    <s v="PHME"/>
    <m/>
    <x v="0"/>
    <m/>
    <s v="PENDING FOR DESIGN TO EMS"/>
    <n v="6"/>
    <m/>
    <m/>
    <m/>
    <n v="242501710"/>
    <d v="2025-08-05T00:00:00"/>
    <m/>
    <m/>
    <s v="Jul"/>
    <s v="PHME_010487-2502"/>
    <m/>
    <m/>
    <m/>
  </r>
  <r>
    <s v="GEX 1"/>
    <s v="8043-25"/>
    <s v="18466-2506 B"/>
    <s v="T"/>
    <s v="280X50"/>
    <x v="109"/>
    <d v="2025-07-15T00:00:00"/>
    <s v="LAND"/>
    <n v="0"/>
    <n v="0"/>
    <d v="2025-07-15T00:00:00"/>
    <d v="2025-07-15T00:00:00"/>
    <m/>
    <n v="0"/>
    <d v="2025-07-19T00:00:00"/>
    <d v="2025-07-21T00:00:00"/>
    <d v="2025-07-19T00:00:00"/>
    <s v="112503146"/>
    <s v="PHME"/>
    <d v="2025-08-16T00:00:00"/>
    <x v="0"/>
    <m/>
    <s v="DONE"/>
    <n v="1"/>
    <m/>
    <m/>
    <m/>
    <n v="142506512"/>
    <d v="2025-08-05T00:00:00"/>
    <m/>
    <m/>
    <s v="Jul"/>
    <s v="PHME_18466-2506 B"/>
    <m/>
    <m/>
    <m/>
  </r>
  <r>
    <s v="GEX 1"/>
    <s v="8043-25"/>
    <s v="120471-406"/>
    <s v="B"/>
    <s v="280X160"/>
    <x v="109"/>
    <d v="2025-07-15T00:00:00"/>
    <s v="LAND"/>
    <n v="1"/>
    <n v="2"/>
    <d v="2025-07-16T00:00:00"/>
    <d v="2025-07-17T00:00:00"/>
    <m/>
    <n v="1"/>
    <d v="2025-07-21T00:00:00"/>
    <d v="2025-07-21T00:00:00"/>
    <d v="2025-07-21T00:00:00"/>
    <s v="112503157"/>
    <s v="PHME"/>
    <d v="2025-07-21T00:00:00"/>
    <x v="0"/>
    <m/>
    <s v="DONE"/>
    <n v="3"/>
    <m/>
    <m/>
    <m/>
    <n v="142506531"/>
    <d v="2025-08-05T00:00:00"/>
    <m/>
    <m/>
    <s v="Jul"/>
    <s v="PHME_120471-406"/>
    <m/>
    <m/>
    <m/>
  </r>
  <r>
    <s v="GEX 1"/>
    <s v="8030-25"/>
    <s v="27928-401"/>
    <s v="N"/>
    <s v="280x160"/>
    <x v="110"/>
    <d v="2025-07-09T00:00:00"/>
    <s v="LAND"/>
    <n v="0"/>
    <n v="0"/>
    <d v="2025-07-31T00:00:00"/>
    <d v="2025-08-02T00:00:00"/>
    <m/>
    <n v="2"/>
    <s v="N/A"/>
    <d v="2025-08-05T00:00:00"/>
    <d v="2025-08-04T00:00:00"/>
    <s v="112503386"/>
    <s v="PHME"/>
    <d v="2025-08-04T00:00:00"/>
    <x v="59"/>
    <m/>
    <s v="DONE"/>
    <n v="18"/>
    <m/>
    <m/>
    <s v="powder"/>
    <n v="142506674"/>
    <d v="2025-08-08T00:00:00"/>
    <m/>
    <m/>
    <s v="Jul"/>
    <s v="PHME_27928-401"/>
    <m/>
    <m/>
    <m/>
  </r>
  <r>
    <s v="GEX 1"/>
    <s v="8030-25"/>
    <s v="INS-27928"/>
    <s v="T"/>
    <s v="300X100"/>
    <x v="110"/>
    <d v="2025-07-09T00:00:00"/>
    <s v="LAND"/>
    <n v="0"/>
    <n v="0"/>
    <d v="2025-07-31T00:00:00"/>
    <d v="2025-08-02T00:00:00"/>
    <m/>
    <n v="2"/>
    <s v="N/A"/>
    <d v="2025-08-05T00:00:00"/>
    <d v="2025-08-04T00:00:00"/>
    <s v="112503386"/>
    <s v="PHME"/>
    <d v="2025-08-04T00:00:00"/>
    <x v="0"/>
    <m/>
    <s v="DONE"/>
    <n v="18"/>
    <m/>
    <m/>
    <m/>
    <n v="142506674"/>
    <d v="2025-08-08T00:00:00"/>
    <m/>
    <m/>
    <s v="Jul"/>
    <s v="PHME_INS-27928"/>
    <m/>
    <m/>
    <m/>
  </r>
  <r>
    <s v="GEX 1"/>
    <s v="8044-25"/>
    <s v="29177-201"/>
    <s v="B"/>
    <s v="320X160"/>
    <x v="110"/>
    <d v="2025-07-16T00:00:00"/>
    <s v="LAND"/>
    <n v="1"/>
    <n v="3"/>
    <d v="2025-07-28T00:00:00"/>
    <d v="2025-07-30T00:00:00"/>
    <m/>
    <n v="2"/>
    <d v="2025-08-01T00:00:00"/>
    <d v="2025-08-02T00:00:00"/>
    <d v="2025-08-01T00:00:00"/>
    <s v="112503341"/>
    <s v="PHME"/>
    <d v="2025-08-16T00:00:00"/>
    <x v="0"/>
    <m/>
    <s v="DONE"/>
    <n v="15"/>
    <m/>
    <m/>
    <m/>
    <n v="142506732"/>
    <d v="2025-08-15T09:20:09"/>
    <m/>
    <m/>
    <s v="Jul"/>
    <s v="PHME_29177-201"/>
    <m/>
    <m/>
    <m/>
  </r>
  <r>
    <s v="GEX 1"/>
    <s v="8044-25"/>
    <s v="27929-401"/>
    <s v="N"/>
    <s v="250x160"/>
    <x v="110"/>
    <d v="2025-07-16T00:00:00"/>
    <s v="LAND"/>
    <n v="1"/>
    <n v="2"/>
    <d v="2025-07-28T00:00:00"/>
    <d v="2025-08-05T00:00:00"/>
    <s v="YES"/>
    <n v="8"/>
    <d v="2025-08-06T00:00:00"/>
    <d v="2025-08-07T00:00:00"/>
    <d v="2025-08-06T00:00:00"/>
    <s v="112503424"/>
    <s v="PHME"/>
    <d v="2025-08-06T00:00:00"/>
    <x v="62"/>
    <s v="wating for simulation results 31/7"/>
    <s v="DONE"/>
    <n v="21"/>
    <m/>
    <m/>
    <s v="Mill, powder, ANODIZING"/>
    <n v="142506732"/>
    <d v="2025-08-15T09:20:09"/>
    <m/>
    <m/>
    <s v="Jul"/>
    <s v="PHME_27929-401"/>
    <m/>
    <m/>
    <m/>
  </r>
  <r>
    <s v="GEX 1"/>
    <s v="8044-25"/>
    <s v="INS-29177"/>
    <s v="T"/>
    <s v="300X100"/>
    <x v="110"/>
    <d v="2025-07-16T00:00:00"/>
    <s v="LAND"/>
    <n v="0"/>
    <n v="0"/>
    <d v="2025-07-28T00:00:00"/>
    <d v="2025-07-30T00:00:00"/>
    <m/>
    <n v="2"/>
    <d v="2025-08-06T00:00:00"/>
    <d v="2025-08-06T00:00:00"/>
    <d v="2025-08-06T00:00:00"/>
    <s v="112503425"/>
    <s v="PHME"/>
    <d v="2025-08-06T00:00:00"/>
    <x v="0"/>
    <m/>
    <s v="DONE"/>
    <n v="15"/>
    <m/>
    <m/>
    <m/>
    <n v="142506732"/>
    <d v="2025-08-15T09:20:09"/>
    <m/>
    <m/>
    <s v="Jul"/>
    <s v="PHME_INS-29177"/>
    <m/>
    <m/>
    <m/>
  </r>
  <r>
    <s v="GEX 1"/>
    <s v="8044-25"/>
    <s v="30417-401"/>
    <s v="N"/>
    <s v="220x130"/>
    <x v="111"/>
    <d v="2025-07-16T00:00:00"/>
    <s v="LAND"/>
    <n v="2"/>
    <n v="2"/>
    <d v="2025-07-28T00:00:00"/>
    <d v="2025-07-30T00:00:00"/>
    <m/>
    <n v="2"/>
    <d v="2025-08-01T00:00:00"/>
    <d v="2025-08-02T00:00:00"/>
    <d v="2025-08-01T00:00:00"/>
    <s v="112503341"/>
    <s v="PHME"/>
    <d v="2025-08-16T00:00:00"/>
    <x v="58"/>
    <m/>
    <s v="DONE"/>
    <n v="14"/>
    <m/>
    <m/>
    <s v="Mill, powder, ANODIZING"/>
    <n v="142506732"/>
    <d v="2025-08-15T09:20:09"/>
    <m/>
    <m/>
    <s v="Jul"/>
    <s v="PHME_30417-401"/>
    <m/>
    <m/>
    <m/>
  </r>
  <r>
    <s v="GEX 1"/>
    <s v="8044-25"/>
    <s v="30418-401"/>
    <s v="N"/>
    <s v="220x130"/>
    <x v="111"/>
    <d v="2025-07-16T00:00:00"/>
    <s v="LAND"/>
    <n v="2"/>
    <n v="2"/>
    <d v="2025-07-28T00:00:00"/>
    <d v="2025-07-30T00:00:00"/>
    <m/>
    <n v="2"/>
    <d v="2025-08-01T00:00:00"/>
    <d v="2025-08-02T00:00:00"/>
    <d v="2025-08-01T00:00:00"/>
    <s v="112503343"/>
    <s v="PHME"/>
    <d v="2025-08-16T00:00:00"/>
    <x v="58"/>
    <m/>
    <s v="DONE"/>
    <n v="14"/>
    <m/>
    <m/>
    <s v="Mill, powder, ANODIZING"/>
    <n v="142506732"/>
    <d v="2025-08-15T09:20:09"/>
    <m/>
    <m/>
    <s v="Jul"/>
    <s v="PHME_30418-401"/>
    <m/>
    <m/>
    <m/>
  </r>
  <r>
    <s v="GEX 1"/>
    <s v="8046-25"/>
    <s v="05205-202 m"/>
    <s v="C"/>
    <s v="320X95"/>
    <x v="112"/>
    <d v="2025-07-17T00:00:00"/>
    <s v="LAND"/>
    <n v="1"/>
    <n v="1"/>
    <m/>
    <m/>
    <m/>
    <s v=""/>
    <m/>
    <m/>
    <m/>
    <m/>
    <s v="PDTMC"/>
    <m/>
    <x v="0"/>
    <s v="wrongly ordered to PDTMC. Order need to be placed to PHME"/>
    <s v="CANCELLED"/>
    <n v="0"/>
    <m/>
    <m/>
    <m/>
    <n v="0"/>
    <d v="1899-12-30T00:00:00"/>
    <m/>
    <m/>
    <s v="Jul"/>
    <s v="PDTMC_05205-202 m"/>
    <m/>
    <m/>
    <m/>
  </r>
  <r>
    <s v="GEX 1"/>
    <s v="8046-25"/>
    <s v="12164-520"/>
    <s v="B"/>
    <s v="280X160"/>
    <x v="112"/>
    <d v="2025-07-17T00:00:00"/>
    <s v="LAND"/>
    <n v="1"/>
    <n v="1"/>
    <d v="2025-07-21T00:00:00"/>
    <d v="2025-07-21T00:00:00"/>
    <m/>
    <n v="0"/>
    <d v="2025-07-22T00:00:00"/>
    <d v="2025-07-22T00:00:00"/>
    <d v="2025-07-22T00:00:00"/>
    <s v="112503169"/>
    <s v="PDTMC"/>
    <d v="2025-07-22T00:00:00"/>
    <x v="0"/>
    <m/>
    <s v="DONE"/>
    <n v="4"/>
    <m/>
    <m/>
    <m/>
    <n v="142506307"/>
    <d v="2025-07-29T09:46:38"/>
    <m/>
    <m/>
    <s v="Jul"/>
    <s v="PDTMC_12164-520"/>
    <m/>
    <m/>
    <m/>
  </r>
  <r>
    <s v="GEX 1"/>
    <s v="8047-25"/>
    <s v="06098-409"/>
    <s v="B"/>
    <s v="250X160"/>
    <x v="112"/>
    <d v="2025-07-17T00:00:00"/>
    <s v="AIR"/>
    <n v="1"/>
    <n v="1"/>
    <d v="2025-07-21T00:00:00"/>
    <d v="2025-07-23T00:00:00"/>
    <m/>
    <n v="2"/>
    <d v="2025-07-26T00:00:00"/>
    <d v="2025-07-28T00:00:00"/>
    <d v="2025-07-26T00:00:00"/>
    <s v="112503255"/>
    <s v="PHOENIX "/>
    <d v="2025-07-26T00:00:00"/>
    <x v="0"/>
    <m/>
    <s v="DONE"/>
    <n v="6"/>
    <m/>
    <m/>
    <m/>
    <n v="142506766"/>
    <d v="2025-08-15T11:20:30"/>
    <m/>
    <m/>
    <s v="Jul"/>
    <s v="PHOENIX _06098-409"/>
    <m/>
    <m/>
    <m/>
  </r>
  <r>
    <s v="GEX 1"/>
    <s v="8048-25"/>
    <s v="21313-501"/>
    <s v="B"/>
    <s v="250X160"/>
    <x v="112"/>
    <d v="2025-07-17T00:00:00"/>
    <s v="AIR"/>
    <n v="0"/>
    <n v="0"/>
    <d v="2025-07-21T00:00:00"/>
    <d v="2025-07-24T00:00:00"/>
    <m/>
    <n v="3"/>
    <d v="2025-07-26T00:00:00"/>
    <d v="2025-07-28T00:00:00"/>
    <d v="2025-07-26T00:00:00"/>
    <s v="112503255"/>
    <s v="EKSTEK"/>
    <d v="2025-07-26T00:00:00"/>
    <x v="0"/>
    <s v="for confimation. Mail received 25/7 "/>
    <s v="DONE"/>
    <n v="7"/>
    <m/>
    <m/>
    <m/>
    <n v="142506533"/>
    <d v="2025-08-05T00:00:00"/>
    <m/>
    <m/>
    <s v="Jul"/>
    <s v="EKSTEK_21313-501"/>
    <m/>
    <m/>
    <s v="caity increased"/>
  </r>
  <r>
    <s v="GEX 1"/>
    <s v="8048-25"/>
    <s v="090425-502"/>
    <s v="B"/>
    <s v="280X160"/>
    <x v="112"/>
    <d v="2025-07-17T00:00:00"/>
    <s v="AIR"/>
    <n v="0"/>
    <n v="0"/>
    <d v="2025-07-21T00:00:00"/>
    <d v="2025-07-24T00:00:00"/>
    <m/>
    <n v="3"/>
    <d v="2025-07-26T00:00:00"/>
    <d v="2025-07-28T00:00:00"/>
    <d v="2025-07-26T00:00:00"/>
    <s v="112503255"/>
    <s v="EKSTEK"/>
    <d v="2025-07-26T00:00:00"/>
    <x v="0"/>
    <m/>
    <s v="DONE"/>
    <n v="7"/>
    <m/>
    <m/>
    <m/>
    <n v="142506533"/>
    <d v="2025-08-05T00:00:00"/>
    <m/>
    <m/>
    <s v="Jul"/>
    <s v="EKSTEK_090425-502"/>
    <m/>
    <m/>
    <m/>
  </r>
  <r>
    <s v="GEX 1"/>
    <s v="8046-25"/>
    <s v="24112-602"/>
    <s v="B"/>
    <s v="400X250"/>
    <x v="112"/>
    <d v="2025-07-17T00:00:00"/>
    <s v="LAND"/>
    <n v="0"/>
    <n v="0"/>
    <d v="2025-07-21T00:00:00"/>
    <d v="2025-07-25T00:00:00"/>
    <m/>
    <n v="4"/>
    <d v="2025-07-31T00:00:00"/>
    <d v="2025-08-02T00:00:00"/>
    <d v="2025-07-31T00:00:00"/>
    <s v="112503328"/>
    <s v="PDTMC"/>
    <d v="2025-08-16T00:00:00"/>
    <x v="0"/>
    <s v="revised design asked 21/7. need clarification Why we need 400X250 die"/>
    <s v="DONE"/>
    <n v="8"/>
    <m/>
    <m/>
    <m/>
    <n v="142506839"/>
    <d v="2025-08-15T00:00:00"/>
    <m/>
    <m/>
    <s v="Jul"/>
    <s v="PDTMC_24112-602"/>
    <m/>
    <m/>
    <m/>
  </r>
  <r>
    <s v="GEX 1"/>
    <s v="8049-25"/>
    <s v="28547-602"/>
    <s v="B"/>
    <s v="355X200"/>
    <x v="112"/>
    <d v="2025-07-17T00:00:00"/>
    <s v="LAND"/>
    <n v="2"/>
    <n v="2"/>
    <d v="2025-07-25T00:00:00"/>
    <d v="2025-07-26T00:00:00"/>
    <m/>
    <n v="1"/>
    <d v="2025-08-01T00:00:00"/>
    <d v="2025-08-02T00:00:00"/>
    <d v="2025-08-01T00:00:00"/>
    <s v="112503343"/>
    <s v="PHME"/>
    <d v="2025-08-16T00:00:00"/>
    <x v="0"/>
    <m/>
    <s v="DONE"/>
    <n v="9"/>
    <m/>
    <m/>
    <m/>
    <n v="142506733"/>
    <d v="2025-08-11T00:00:00"/>
    <m/>
    <m/>
    <s v="Jul"/>
    <s v="PHME_28547-602"/>
    <m/>
    <m/>
    <m/>
  </r>
  <r>
    <s v="GEX 1"/>
    <s v="8049-25"/>
    <s v="30302-502"/>
    <s v="B"/>
    <s v="280X160"/>
    <x v="112"/>
    <d v="2025-07-17T00:00:00"/>
    <s v="LAND"/>
    <n v="1"/>
    <n v="2"/>
    <d v="2025-01-08T00:00:00"/>
    <d v="2025-07-30T00:00:00"/>
    <s v="YES"/>
    <n v="203"/>
    <d v="2025-08-01T00:00:00"/>
    <d v="2025-08-02T00:00:00"/>
    <d v="2025-08-01T00:00:00"/>
    <s v="112503343"/>
    <s v="PHME"/>
    <d v="2025-08-16T00:00:00"/>
    <x v="0"/>
    <s v="ask for 3d 21/7. 3d received 24/7. due to die perfoemance, dicided to go for simulation. Now under simualtion."/>
    <s v="DONE"/>
    <n v="13"/>
    <m/>
    <m/>
    <m/>
    <n v="142506733"/>
    <d v="2025-08-11T00:00:00"/>
    <m/>
    <m/>
    <s v="Jul"/>
    <s v="PHME_30302-502"/>
    <m/>
    <m/>
    <m/>
  </r>
  <r>
    <s v="GEX 2"/>
    <s v="8050-25"/>
    <s v="005350-3504"/>
    <s v="B"/>
    <s v="450X250"/>
    <x v="112"/>
    <d v="2025-07-17T00:00:00"/>
    <s v="LAND"/>
    <n v="1"/>
    <n v="1"/>
    <d v="2025-07-19T00:00:00"/>
    <d v="2025-07-23T00:00:00"/>
    <m/>
    <n v="4"/>
    <d v="2025-07-24T00:00:00"/>
    <d v="2025-04-26T00:00:00"/>
    <d v="2025-07-24T00:00:00"/>
    <s v="212500931"/>
    <s v="PHME"/>
    <d v="2025-07-24T00:00:00"/>
    <x v="0"/>
    <m/>
    <s v="DONE"/>
    <n v="6"/>
    <m/>
    <m/>
    <m/>
    <n v="242501711"/>
    <d v="2025-08-05T00:00:00"/>
    <m/>
    <m/>
    <s v="Jul"/>
    <s v="PHME_005350-3504"/>
    <m/>
    <m/>
    <m/>
  </r>
  <r>
    <s v="GEX 2"/>
    <s v="8053-25"/>
    <s v="029780-2506"/>
    <s v="B"/>
    <s v="475X280"/>
    <x v="112"/>
    <d v="2025-07-17T00:00:00"/>
    <s v="AIR"/>
    <n v="2"/>
    <n v="8"/>
    <d v="2025-07-21T00:00:00"/>
    <d v="2025-07-24T00:00:00"/>
    <m/>
    <n v="3"/>
    <d v="2025-07-26T00:00:00"/>
    <d v="2025-07-27T00:00:00"/>
    <d v="2025-07-26T00:00:00"/>
    <s v="212500940"/>
    <s v="EKSTEK"/>
    <d v="2025-07-26T00:00:00"/>
    <x v="0"/>
    <m/>
    <s v="DONE"/>
    <n v="7"/>
    <m/>
    <m/>
    <m/>
    <n v="242501703"/>
    <d v="2025-08-05T00:00:00"/>
    <m/>
    <m/>
    <s v="Jul"/>
    <s v="EKSTEK_029780-2506"/>
    <m/>
    <m/>
    <m/>
  </r>
  <r>
    <s v="GEX 2"/>
    <s v="8052-25"/>
    <s v="055028-2504"/>
    <s v="B"/>
    <s v="220X130"/>
    <x v="112"/>
    <d v="2025-07-17T00:00:00"/>
    <s v="AIR"/>
    <n v="0"/>
    <n v="0"/>
    <d v="2025-07-23T00:00:00"/>
    <d v="2025-07-24T00:00:00"/>
    <m/>
    <n v="1"/>
    <d v="2025-07-26T00:00:00"/>
    <d v="2025-07-27T00:00:00"/>
    <d v="2025-07-26T00:00:00"/>
    <s v="212500940"/>
    <s v="PHOENIX "/>
    <d v="2025-07-26T00:00:00"/>
    <x v="0"/>
    <m/>
    <s v="DONE"/>
    <n v="7"/>
    <m/>
    <m/>
    <m/>
    <n v="242501705"/>
    <d v="2025-08-05T00:00:00"/>
    <m/>
    <m/>
    <s v="Jul"/>
    <s v="PHOENIX _055028-2504"/>
    <m/>
    <m/>
    <m/>
  </r>
  <r>
    <s v="GEX 2"/>
    <s v="8050-25"/>
    <s v="007099-2503"/>
    <s v="B"/>
    <s v="250X160"/>
    <x v="112"/>
    <d v="2025-07-17T00:00:00"/>
    <s v="LAND"/>
    <n v="0"/>
    <n v="0"/>
    <d v="2025-07-22T00:00:00"/>
    <d v="2025-07-26T00:00:00"/>
    <m/>
    <n v="4"/>
    <d v="2025-07-31T00:00:00"/>
    <d v="2025-08-02T00:00:00"/>
    <d v="2025-07-31T00:00:00"/>
    <s v="212500968"/>
    <s v="PHME"/>
    <d v="2025-08-02T00:00:00"/>
    <x v="0"/>
    <s v="ask revision for 2 cavities 24/07/2025"/>
    <s v="DONE"/>
    <n v="9"/>
    <m/>
    <m/>
    <m/>
    <n v="242501825"/>
    <d v="2025-08-14T00:00:00"/>
    <m/>
    <m/>
    <s v="Jul"/>
    <s v="PHME_007099-2503"/>
    <m/>
    <m/>
    <m/>
  </r>
  <r>
    <s v="GEX 2"/>
    <s v="8051-25"/>
    <s v="051141-2504"/>
    <s v="B"/>
    <s v="280X165"/>
    <x v="112"/>
    <d v="2025-07-17T00:00:00"/>
    <s v="LAND"/>
    <n v="1"/>
    <n v="2"/>
    <d v="2025-07-21T00:00:00"/>
    <d v="2025-07-30T00:00:00"/>
    <m/>
    <n v="9"/>
    <d v="2025-08-01T00:00:00"/>
    <d v="2025-08-02T00:00:00"/>
    <d v="2025-08-01T00:00:00"/>
    <s v="212500969"/>
    <s v="PDTMC"/>
    <d v="2025-08-02T00:00:00"/>
    <x v="0"/>
    <s v="ask revision 24/7"/>
    <s v="DONE"/>
    <n v="13"/>
    <m/>
    <m/>
    <m/>
    <n v="242501810"/>
    <d v="2025-08-11T00:00:00"/>
    <m/>
    <m/>
    <s v="Jul"/>
    <s v="PDTMC_051141-2504"/>
    <m/>
    <m/>
    <m/>
  </r>
  <r>
    <s v="GEX 2"/>
    <s v="8050-25"/>
    <s v="120531-3504"/>
    <s v="B"/>
    <s v="250X160"/>
    <x v="112"/>
    <d v="2025-07-17T00:00:00"/>
    <s v="LAND"/>
    <n v="2"/>
    <n v="4"/>
    <d v="2025-07-18T00:00:00"/>
    <d v="2025-07-31T00:00:00"/>
    <m/>
    <n v="13"/>
    <d v="2025-08-04T00:00:00"/>
    <d v="2025-08-05T00:00:00"/>
    <d v="2025-08-04T00:00:00"/>
    <s v="212500983"/>
    <s v="PHME"/>
    <d v="2025-08-04T00:00:00"/>
    <x v="0"/>
    <s v="The revised design was shared on 23/07; however, we require another revision. The port volume has not been mentioned, and I also need to discuss the rim size with the HOD, as it appears to be very small. Die size increase is rejected by hod since other dies have run more than the expected die life. "/>
    <s v="DONE"/>
    <n v="14"/>
    <m/>
    <m/>
    <m/>
    <n v="242501825"/>
    <d v="2025-08-14T00:00:00"/>
    <m/>
    <m/>
    <s v="Jul"/>
    <s v="PHME_120531-3504"/>
    <m/>
    <m/>
    <m/>
  </r>
  <r>
    <s v="GEX 2"/>
    <s v="8051-25"/>
    <s v="015112-2502"/>
    <s v="B"/>
    <s v="250X160"/>
    <x v="112"/>
    <d v="2025-07-17T00:00:00"/>
    <s v="LAND"/>
    <n v="2"/>
    <n v="2"/>
    <d v="2025-07-21T00:00:00"/>
    <d v="2025-09-01T00:00:00"/>
    <s v="YES"/>
    <n v="42"/>
    <d v="2025-09-04T00:00:00"/>
    <d v="2025-09-04T00:00:00"/>
    <d v="2025-09-04T00:00:00"/>
    <s v="212501197"/>
    <s v="PDTMC"/>
    <d v="2025-09-04T00:00:00"/>
    <x v="0"/>
    <s v="ask revision for 2 cavities 24/07/2025. need to order a new insert as well.. Wating for simulation results"/>
    <s v="DONE"/>
    <n v="46"/>
    <m/>
    <m/>
    <m/>
    <n v="242502310"/>
    <d v="2025-09-17T17:48:48"/>
    <m/>
    <m/>
    <s v="Jul"/>
    <s v="PDTMC_015112-2502"/>
    <m/>
    <m/>
    <m/>
  </r>
  <r>
    <s v="GEX 1"/>
    <s v="8068-25"/>
    <s v="13794-280"/>
    <s v="B"/>
    <s v="355X200"/>
    <x v="112"/>
    <d v="2025-07-21T00:00:00"/>
    <s v="AIR"/>
    <n v="1"/>
    <n v="2"/>
    <d v="2025-07-22T00:00:00"/>
    <d v="2025-07-23T00:00:00"/>
    <m/>
    <n v="1"/>
    <d v="2025-07-26T00:00:00"/>
    <d v="2025-07-28T00:00:00"/>
    <d v="2025-07-26T00:00:00"/>
    <s v="112503255"/>
    <s v="JIANGSU"/>
    <d v="2025-07-26T00:00:00"/>
    <x v="0"/>
    <m/>
    <s v="DONE"/>
    <n v="6"/>
    <m/>
    <m/>
    <m/>
    <n v="142506873"/>
    <d v="2025-08-18T06:35:56"/>
    <m/>
    <m/>
    <s v="Jul"/>
    <s v="JIANGSU_13794-280"/>
    <m/>
    <m/>
    <m/>
  </r>
  <r>
    <s v="GEX 1"/>
    <s v="8063-25"/>
    <s v="13794-281"/>
    <s v="B"/>
    <s v="355X200"/>
    <x v="112"/>
    <d v="2025-07-21T00:00:00"/>
    <s v="AIR"/>
    <n v="1"/>
    <n v="2"/>
    <d v="2025-07-22T00:00:00"/>
    <d v="2025-07-23T00:00:00"/>
    <m/>
    <n v="1"/>
    <d v="2025-07-26T00:00:00"/>
    <d v="2025-07-28T00:00:00"/>
    <d v="2025-07-26T00:00:00"/>
    <s v="112503255"/>
    <s v="JIANGSU"/>
    <d v="2025-07-26T00:00:00"/>
    <x v="0"/>
    <m/>
    <s v="DONE"/>
    <n v="6"/>
    <m/>
    <m/>
    <m/>
    <n v="142506873"/>
    <d v="2025-08-18T06:35:56"/>
    <m/>
    <m/>
    <s v="Jul"/>
    <s v="JIANGSU_13794-281"/>
    <m/>
    <m/>
    <m/>
  </r>
  <r>
    <s v="GEX 1"/>
    <s v="8064-25"/>
    <s v="13940-621"/>
    <s v="B"/>
    <s v="450X250"/>
    <x v="112"/>
    <d v="2025-07-21T00:00:00"/>
    <s v="LAND"/>
    <n v="1"/>
    <n v="2"/>
    <d v="2025-07-22T00:00:00"/>
    <d v="2025-07-23T00:00:00"/>
    <m/>
    <n v="1"/>
    <d v="2025-07-26T00:00:00"/>
    <d v="2025-07-28T00:00:00"/>
    <d v="2025-07-26T00:00:00"/>
    <s v="112503255"/>
    <s v="PDTMC"/>
    <d v="2025-07-26T00:00:00"/>
    <x v="0"/>
    <m/>
    <s v="DONE"/>
    <n v="6"/>
    <m/>
    <m/>
    <m/>
    <n v="142506374"/>
    <d v="2025-07-30T08:49:28"/>
    <m/>
    <m/>
    <s v="Jul"/>
    <s v="PDTMC_13940-621"/>
    <m/>
    <m/>
    <m/>
  </r>
  <r>
    <s v="GEX 1"/>
    <s v="8065-25"/>
    <s v="15647-245"/>
    <s v="B"/>
    <s v="320X160"/>
    <x v="112"/>
    <d v="2025-07-21T00:00:00"/>
    <s v="LAND"/>
    <n v="2"/>
    <n v="2"/>
    <d v="2025-07-21T00:00:00"/>
    <d v="2025-07-23T00:00:00"/>
    <m/>
    <n v="2"/>
    <d v="2025-07-26T00:00:00"/>
    <d v="2025-07-28T00:00:00"/>
    <d v="2025-07-26T00:00:00"/>
    <s v="112503255"/>
    <s v="PHME"/>
    <d v="2025-07-26T00:00:00"/>
    <x v="0"/>
    <m/>
    <s v="DONE"/>
    <n v="6"/>
    <m/>
    <m/>
    <m/>
    <n v="142506737"/>
    <d v="2025-08-11T00:00:00"/>
    <m/>
    <m/>
    <s v="Jul"/>
    <s v="PHME_15647-245"/>
    <m/>
    <m/>
    <m/>
  </r>
  <r>
    <s v="GEX 1"/>
    <s v="8065-25"/>
    <s v="15651-272"/>
    <s v="B"/>
    <s v="320X160"/>
    <x v="112"/>
    <d v="2025-07-21T00:00:00"/>
    <s v="LAND"/>
    <n v="1"/>
    <n v="4"/>
    <d v="2025-07-21T00:00:00"/>
    <d v="2025-07-23T00:00:00"/>
    <m/>
    <n v="2"/>
    <d v="2025-07-26T00:00:00"/>
    <d v="2025-07-28T00:00:00"/>
    <d v="2025-07-26T00:00:00"/>
    <s v="112503255"/>
    <s v="PHME"/>
    <d v="2025-07-26T00:00:00"/>
    <x v="0"/>
    <m/>
    <s v="DONE"/>
    <n v="6"/>
    <m/>
    <m/>
    <m/>
    <n v="142506527"/>
    <d v="2025-08-04T00:00:00"/>
    <m/>
    <m/>
    <s v="Jul"/>
    <s v="PHME_15651-272"/>
    <m/>
    <m/>
    <m/>
  </r>
  <r>
    <s v="GEX 1"/>
    <s v="8065-25"/>
    <s v="15651-273"/>
    <s v="B"/>
    <s v="320X160"/>
    <x v="112"/>
    <d v="2025-07-21T00:00:00"/>
    <s v="LAND"/>
    <n v="1"/>
    <n v="4"/>
    <d v="2025-07-21T00:00:00"/>
    <d v="2025-07-23T00:00:00"/>
    <m/>
    <n v="2"/>
    <d v="2025-07-26T00:00:00"/>
    <d v="2025-07-28T00:00:00"/>
    <d v="2025-07-26T00:00:00"/>
    <s v="112503255"/>
    <s v="PHME"/>
    <d v="2025-07-26T00:00:00"/>
    <x v="0"/>
    <m/>
    <s v="DONE"/>
    <n v="6"/>
    <m/>
    <m/>
    <m/>
    <n v="142506527"/>
    <d v="2025-08-04T00:00:00"/>
    <m/>
    <m/>
    <s v="Jul"/>
    <s v="PHME_15651-273"/>
    <m/>
    <m/>
    <m/>
  </r>
  <r>
    <s v="GEX 1"/>
    <s v="8065-25"/>
    <s v="27911-602"/>
    <s v="B"/>
    <s v="450X250"/>
    <x v="112"/>
    <d v="2025-07-21T00:00:00"/>
    <s v="LAND"/>
    <n v="0"/>
    <n v="0"/>
    <d v="2025-07-21T00:00:00"/>
    <d v="2025-07-23T00:00:00"/>
    <m/>
    <n v="2"/>
    <d v="2025-07-26T00:00:00"/>
    <d v="2025-07-28T00:00:00"/>
    <d v="2025-07-26T00:00:00"/>
    <s v="112503255"/>
    <s v="PHME"/>
    <d v="2025-07-26T00:00:00"/>
    <x v="0"/>
    <m/>
    <s v="DONE"/>
    <n v="6"/>
    <m/>
    <m/>
    <m/>
    <n v="142506527"/>
    <d v="2025-08-04T00:00:00"/>
    <m/>
    <m/>
    <s v="Jul"/>
    <s v="PHME_27911-602"/>
    <m/>
    <m/>
    <m/>
  </r>
  <r>
    <s v="GEX 1"/>
    <s v="8066-25"/>
    <s v="29663-602"/>
    <s v="B"/>
    <s v="450X250"/>
    <x v="112"/>
    <d v="2025-07-21T00:00:00"/>
    <s v="AIR"/>
    <n v="1"/>
    <n v="3"/>
    <d v="2025-07-21T00:00:00"/>
    <d v="2025-07-24T00:00:00"/>
    <m/>
    <n v="3"/>
    <d v="2025-07-26T00:00:00"/>
    <d v="2025-07-28T00:00:00"/>
    <d v="2025-07-26T00:00:00"/>
    <s v="112503255"/>
    <s v="PHOENIX "/>
    <d v="2025-07-26T00:00:00"/>
    <x v="0"/>
    <m/>
    <s v="DONE"/>
    <n v="7"/>
    <m/>
    <m/>
    <m/>
    <n v="142506870"/>
    <d v="2025-08-15T16:43:08"/>
    <m/>
    <m/>
    <s v="Jul"/>
    <s v="PHOENIX _29663-602"/>
    <m/>
    <m/>
    <m/>
  </r>
  <r>
    <s v="GEX 1"/>
    <s v="8063-25"/>
    <s v="15647-246"/>
    <s v="B"/>
    <s v="320X160"/>
    <x v="112"/>
    <d v="2025-07-21T00:00:00"/>
    <s v="AIR"/>
    <n v="2"/>
    <n v="2"/>
    <d v="2025-07-29T00:00:00"/>
    <d v="2025-07-30T00:00:00"/>
    <m/>
    <n v="1"/>
    <d v="2025-08-01T00:00:00"/>
    <d v="2025-08-02T00:00:00"/>
    <d v="2025-08-01T00:00:00"/>
    <s v="112503343"/>
    <s v="JIANGSU"/>
    <d v="2025-08-16T00:00:00"/>
    <x v="0"/>
    <m/>
    <s v="DONE"/>
    <n v="13"/>
    <m/>
    <m/>
    <m/>
    <n v="142506873"/>
    <d v="2025-08-18T06:35:56"/>
    <m/>
    <m/>
    <s v="Jul"/>
    <s v="JIANGSU_15647-246"/>
    <m/>
    <m/>
    <m/>
  </r>
  <r>
    <s v="GEX 1"/>
    <s v="8084-25"/>
    <s v="05205-202 m"/>
    <s v="T"/>
    <s v="320X95"/>
    <x v="112"/>
    <d v="2025-07-25T00:00:00"/>
    <s v="LAND"/>
    <n v="1"/>
    <n v="1"/>
    <d v="2025-07-25T00:00:00"/>
    <d v="2025-07-28T00:00:00"/>
    <m/>
    <n v="3"/>
    <d v="2025-08-04T00:00:00"/>
    <d v="2025-08-05T00:00:00"/>
    <d v="2025-08-04T00:00:00"/>
    <s v="112503388"/>
    <s v="PHME"/>
    <d v="2025-08-04T00:00:00"/>
    <x v="0"/>
    <m/>
    <s v="DONE"/>
    <n v="11"/>
    <m/>
    <m/>
    <m/>
    <n v="142506741"/>
    <d v="2025-08-11T00:00:00"/>
    <m/>
    <m/>
    <s v="Jul"/>
    <s v="PHME_05205-202 m"/>
    <m/>
    <m/>
    <m/>
  </r>
  <r>
    <s v="GEX 1"/>
    <s v="8056-25"/>
    <s v="30423-401"/>
    <s v="N"/>
    <s v="250X160"/>
    <x v="113"/>
    <d v="2025-07-18T00:00:00"/>
    <s v="LAND"/>
    <n v="1"/>
    <n v="4"/>
    <d v="2025-07-19T00:00:00"/>
    <d v="2025-07-21T00:00:00"/>
    <m/>
    <n v="2"/>
    <d v="2025-07-22T00:00:00"/>
    <d v="2025-07-22T00:00:00"/>
    <d v="2025-07-22T00:00:00"/>
    <s v="112503169"/>
    <s v="PDTMC"/>
    <d v="2025-07-22T00:00:00"/>
    <x v="57"/>
    <s v="ask revision 21/07/2025"/>
    <s v="DONE"/>
    <n v="3"/>
    <m/>
    <m/>
    <s v="MILL"/>
    <n v="142506307"/>
    <d v="2025-07-29T09:46:38"/>
    <m/>
    <m/>
    <s v="Jul"/>
    <s v="PDTMC_30423-401"/>
    <m/>
    <m/>
    <m/>
  </r>
  <r>
    <s v="GEX 1"/>
    <s v="8054-25"/>
    <s v="30424-501"/>
    <s v="N"/>
    <s v="280X160"/>
    <x v="113"/>
    <d v="2025-07-18T00:00:00"/>
    <s v="AIR"/>
    <n v="2"/>
    <n v="2"/>
    <d v="2025-07-21T00:00:00"/>
    <d v="2025-07-23T00:00:00"/>
    <m/>
    <n v="2"/>
    <d v="2025-07-24T00:00:00"/>
    <d v="2024-07-26T00:00:00"/>
    <d v="2025-07-24T00:00:00"/>
    <s v="112503221"/>
    <s v="COMPES"/>
    <d v="2025-07-24T00:00:00"/>
    <x v="57"/>
    <m/>
    <s v="DONE"/>
    <n v="5"/>
    <m/>
    <m/>
    <s v="MILL"/>
    <n v="142506364"/>
    <d v="2025-07-30T08:51:40"/>
    <m/>
    <m/>
    <s v="Jul"/>
    <s v="COMPES_30424-501"/>
    <m/>
    <m/>
    <m/>
  </r>
  <r>
    <s v="GEX 1"/>
    <s v="8054-25"/>
    <s v="INS-30424"/>
    <s v="T"/>
    <s v="300X100"/>
    <x v="113"/>
    <d v="2025-07-18T00:00:00"/>
    <s v="AIR"/>
    <n v="2"/>
    <n v="2"/>
    <d v="2025-07-21T00:00:00"/>
    <d v="2025-07-23T00:00:00"/>
    <m/>
    <n v="2"/>
    <d v="2025-07-24T00:00:00"/>
    <d v="2025-07-26T00:00:00"/>
    <d v="2025-07-24T00:00:00"/>
    <s v="112503221"/>
    <s v="COMPES"/>
    <d v="2025-07-24T00:00:00"/>
    <x v="0"/>
    <m/>
    <s v="DONE"/>
    <n v="5"/>
    <m/>
    <m/>
    <m/>
    <n v="142506364"/>
    <d v="2025-07-30T08:51:40"/>
    <m/>
    <m/>
    <s v="Jul"/>
    <s v="COMPES_INS-30424"/>
    <m/>
    <m/>
    <m/>
  </r>
  <r>
    <s v="GEX 1"/>
    <s v="8055-25"/>
    <s v="30419-401"/>
    <s v="N"/>
    <s v="220X130"/>
    <x v="113"/>
    <d v="2025-07-18T00:00:00"/>
    <s v="LAND"/>
    <n v="1"/>
    <n v="1"/>
    <d v="2025-07-23T00:00:00"/>
    <d v="2025-07-24T00:00:00"/>
    <m/>
    <n v="1"/>
    <d v="2025-07-26T00:00:00"/>
    <d v="2025-07-28T00:00:00"/>
    <d v="2025-07-26T00:00:00"/>
    <s v="112503254"/>
    <s v="PHME"/>
    <d v="2025-07-26T00:00:00"/>
    <x v="57"/>
    <m/>
    <s v="DONE"/>
    <n v="6"/>
    <m/>
    <m/>
    <s v="MILL"/>
    <n v="142506523"/>
    <d v="2025-08-05T00:00:00"/>
    <m/>
    <m/>
    <s v="Jul"/>
    <s v="PHME_30419-401"/>
    <s v="250X160 to 220X130"/>
    <m/>
    <m/>
  </r>
  <r>
    <s v="GEX 1"/>
    <s v="8055-25"/>
    <s v="Ins-30419"/>
    <s v="T"/>
    <s v="220X80"/>
    <x v="113"/>
    <d v="2025-07-18T00:00:00"/>
    <s v="LAND"/>
    <n v="0"/>
    <n v="0"/>
    <d v="2025-07-23T00:00:00"/>
    <d v="2025-07-24T00:00:00"/>
    <m/>
    <n v="1"/>
    <d v="2025-07-26T00:00:00"/>
    <d v="2025-07-26T00:00:00"/>
    <d v="2025-07-26T00:00:00"/>
    <s v="112503254"/>
    <s v="PHME"/>
    <d v="2025-07-26T00:00:00"/>
    <x v="0"/>
    <m/>
    <s v="DONE"/>
    <n v="6"/>
    <m/>
    <m/>
    <m/>
    <n v="142506532"/>
    <d v="2025-08-04T00:00:00"/>
    <m/>
    <m/>
    <s v="Jul"/>
    <s v="PHME_Ins-30419"/>
    <s v="300X100 to 220X80"/>
    <m/>
    <m/>
  </r>
  <r>
    <s v="GEX 1"/>
    <s v="8055-25"/>
    <s v="30420-401"/>
    <s v="N"/>
    <s v="220X130"/>
    <x v="113"/>
    <d v="2025-07-18T00:00:00"/>
    <s v="LAND"/>
    <n v="1"/>
    <n v="1"/>
    <d v="2025-07-23T00:00:00"/>
    <d v="2025-07-24T00:00:00"/>
    <m/>
    <n v="1"/>
    <d v="2025-07-26T00:00:00"/>
    <d v="2025-07-28T00:00:00"/>
    <d v="2025-07-26T00:00:00"/>
    <s v="112503254"/>
    <s v="PHME"/>
    <d v="2025-07-26T00:00:00"/>
    <x v="57"/>
    <m/>
    <s v="DONE"/>
    <n v="6"/>
    <m/>
    <m/>
    <s v="MILL"/>
    <n v="142506523"/>
    <d v="2025-08-05T00:00:00"/>
    <m/>
    <m/>
    <s v="Jul"/>
    <s v="PHME_30420-401"/>
    <m/>
    <m/>
    <m/>
  </r>
  <r>
    <s v="GEX 1"/>
    <s v="8055-25"/>
    <s v="30421-401"/>
    <s v="N"/>
    <s v="220X130"/>
    <x v="113"/>
    <d v="2025-07-18T00:00:00"/>
    <s v="LAND"/>
    <n v="3"/>
    <n v="3"/>
    <d v="2025-07-23T00:00:00"/>
    <d v="2025-07-24T00:00:00"/>
    <m/>
    <n v="1"/>
    <d v="2025-07-26T00:00:00"/>
    <d v="2025-07-28T00:00:00"/>
    <d v="2025-07-26T00:00:00"/>
    <s v="112503254"/>
    <s v="PHME"/>
    <d v="2025-07-26T00:00:00"/>
    <x v="57"/>
    <m/>
    <s v="DONE"/>
    <n v="6"/>
    <m/>
    <m/>
    <s v="MILL"/>
    <n v="142506523"/>
    <d v="2025-08-05T00:00:00"/>
    <m/>
    <m/>
    <s v="Jul"/>
    <s v="PHME_30421-401"/>
    <m/>
    <m/>
    <m/>
  </r>
  <r>
    <s v="GEX 1"/>
    <s v="8055-25"/>
    <s v="30428-201"/>
    <s v="N"/>
    <s v="250X160"/>
    <x v="113"/>
    <d v="2025-07-18T00:00:00"/>
    <s v="LAND"/>
    <n v="2"/>
    <n v="2"/>
    <d v="2025-07-23T00:00:00"/>
    <d v="2025-07-30T00:00:00"/>
    <s v="YES"/>
    <n v="7"/>
    <d v="2025-08-01T00:00:00"/>
    <d v="2025-07-31T00:00:00"/>
    <d v="2025-08-01T00:00:00"/>
    <s v="112503343"/>
    <s v="PHME"/>
    <d v="2025-08-16T00:00:00"/>
    <x v="57"/>
    <s v="3d design awaited 24/07/2025. 3d received 24/7. waiting for simulation results"/>
    <s v="DONE"/>
    <n v="12"/>
    <m/>
    <m/>
    <s v="MILL"/>
    <n v="142506734"/>
    <d v="2025-08-11T00:00:00"/>
    <m/>
    <m/>
    <s v="Jul"/>
    <s v="PHME_30428-201"/>
    <m/>
    <m/>
    <m/>
  </r>
  <r>
    <s v="GEX 1"/>
    <s v="8055-25"/>
    <s v="INS-30428"/>
    <s v="T"/>
    <s v="300X100"/>
    <x v="113"/>
    <d v="2025-07-18T00:00:00"/>
    <s v="LAND"/>
    <n v="0"/>
    <n v="0"/>
    <d v="2025-07-23T00:00:00"/>
    <d v="2025-07-30T00:00:00"/>
    <m/>
    <n v="7"/>
    <d v="2025-08-01T00:00:00"/>
    <d v="2025-08-02T00:00:00"/>
    <d v="2025-08-01T00:00:00"/>
    <s v="112503343"/>
    <s v="PHME"/>
    <d v="2025-08-16T00:00:00"/>
    <x v="0"/>
    <s v="3d design awaited 24/07/2025"/>
    <s v="DONE"/>
    <n v="12"/>
    <m/>
    <m/>
    <m/>
    <n v="142506734"/>
    <d v="2025-08-11T00:00:00"/>
    <m/>
    <m/>
    <s v="Jul"/>
    <s v="PHME_INS-30428"/>
    <m/>
    <m/>
    <m/>
  </r>
  <r>
    <s v="GEX 1"/>
    <s v="8055-25"/>
    <s v="27930-401"/>
    <s v="N"/>
    <s v="250x160"/>
    <x v="113"/>
    <d v="2025-07-18T00:00:00"/>
    <s v="LAND"/>
    <n v="1"/>
    <n v="2"/>
    <d v="2025-07-23T00:00:00"/>
    <d v="2025-08-02T00:00:00"/>
    <s v="YES"/>
    <n v="10"/>
    <d v="2025-08-04T00:00:00"/>
    <d v="2025-07-31T00:00:00"/>
    <d v="2025-08-04T00:00:00"/>
    <s v="112503386"/>
    <s v="PHME"/>
    <d v="2025-08-04T00:00:00"/>
    <x v="57"/>
    <s v="waiting for simulation results.  3d model is corrupted. Another model received  Waiting for simulation result. Simulation done. Feedback sent to supplier and ask for another revision. Waiting  simulation result"/>
    <s v="DONE"/>
    <n v="15"/>
    <m/>
    <m/>
    <s v="MILL"/>
    <n v="142506734"/>
    <d v="2025-08-11T00:00:00"/>
    <m/>
    <m/>
    <s v="Jul"/>
    <s v="PHME_27930-401"/>
    <m/>
    <m/>
    <m/>
  </r>
  <r>
    <s v="GEX 1"/>
    <s v="8055-25"/>
    <s v="30427-501"/>
    <s v="N"/>
    <s v="280X160"/>
    <x v="113"/>
    <d v="2025-07-18T00:00:00"/>
    <s v="LAND"/>
    <n v="2"/>
    <n v="2"/>
    <d v="2025-07-23T00:00:00"/>
    <d v="2025-07-31T00:00:00"/>
    <s v="YES"/>
    <n v="8"/>
    <d v="2025-08-04T00:00:00"/>
    <d v="2025-07-31T00:00:00"/>
    <d v="2025-08-04T00:00:00"/>
    <s v="112503386"/>
    <s v="PHME"/>
    <d v="2025-08-04T00:00:00"/>
    <x v="57"/>
    <s v="waiting for simulation results 24/7. 3d model is corrupted.. Waiting for simulation results"/>
    <s v="DONE"/>
    <n v="13"/>
    <m/>
    <m/>
    <s v="MILL"/>
    <n v="142506734"/>
    <d v="2025-08-11T00:00:00"/>
    <m/>
    <m/>
    <s v="Jul"/>
    <s v="PHME_30427-501"/>
    <m/>
    <m/>
    <m/>
  </r>
  <r>
    <s v="GEX 1"/>
    <s v="8055-25"/>
    <s v="INS-30427"/>
    <s v="T"/>
    <s v="300X100"/>
    <x v="113"/>
    <d v="2025-07-18T00:00:00"/>
    <s v="LAND"/>
    <n v="0"/>
    <n v="0"/>
    <d v="2025-07-23T00:00:00"/>
    <d v="2025-07-31T00:00:00"/>
    <m/>
    <n v="8"/>
    <d v="2025-08-04T00:00:00"/>
    <d v="2025-08-05T00:00:00"/>
    <d v="2025-08-04T00:00:00"/>
    <s v="112503386"/>
    <s v="PHME"/>
    <d v="2025-08-04T00:00:00"/>
    <x v="0"/>
    <s v="waitnf for simulation results 24/7"/>
    <s v="DONE"/>
    <n v="13"/>
    <m/>
    <m/>
    <m/>
    <n v="142506734"/>
    <d v="2025-08-11T00:00:00"/>
    <m/>
    <m/>
    <s v="Jul"/>
    <s v="PHME_INS-30427"/>
    <m/>
    <m/>
    <m/>
  </r>
  <r>
    <s v="GEX 1"/>
    <s v="8055-25"/>
    <s v="INS-30421"/>
    <s v="T"/>
    <s v="220X80"/>
    <x v="113"/>
    <d v="2025-07-18T00:00:00"/>
    <s v="LAND"/>
    <n v="0"/>
    <n v="0"/>
    <d v="2025-07-23T00:00:00"/>
    <d v="2025-07-24T00:00:00"/>
    <m/>
    <n v="1"/>
    <d v="2025-08-06T00:00:00"/>
    <d v="2025-08-06T00:00:00"/>
    <d v="2025-08-06T00:00:00"/>
    <s v="112503427"/>
    <s v="PHME"/>
    <d v="2025-08-06T00:00:00"/>
    <x v="0"/>
    <m/>
    <s v="DONE"/>
    <n v="6"/>
    <m/>
    <m/>
    <m/>
    <n v="142506735"/>
    <d v="2025-08-11T00:00:00"/>
    <m/>
    <m/>
    <s v="Jul"/>
    <s v="PHME_INS-30421"/>
    <m/>
    <m/>
    <m/>
  </r>
  <r>
    <s v="GEX 2"/>
    <s v="8057-25"/>
    <s v="027931-2501"/>
    <s v="N"/>
    <s v="250x160"/>
    <x v="113"/>
    <d v="2025-07-18T00:00:00"/>
    <s v="LAND"/>
    <n v="0"/>
    <n v="0"/>
    <d v="2025-07-19T00:00:00"/>
    <d v="2025-07-21T00:00:00"/>
    <m/>
    <n v="2"/>
    <d v="2025-07-22T00:00:00"/>
    <d v="2025-07-22T00:00:00"/>
    <d v="2025-07-22T00:00:00"/>
    <s v="212500911"/>
    <s v="PDTMC"/>
    <d v="2025-07-22T00:00:00"/>
    <x v="57"/>
    <m/>
    <s v="DONE"/>
    <n v="3"/>
    <m/>
    <m/>
    <s v="MILL"/>
    <n v="242501646"/>
    <d v="2025-07-29T09:47:20"/>
    <m/>
    <m/>
    <s v="Jul"/>
    <s v="PDTMC_027931-2501"/>
    <m/>
    <m/>
    <m/>
  </r>
  <r>
    <s v="GEX 2"/>
    <s v="8058-25"/>
    <s v="027932-2501"/>
    <s v="N"/>
    <s v="280x160"/>
    <x v="113"/>
    <d v="2025-07-18T00:00:00"/>
    <s v="AIR"/>
    <n v="0"/>
    <n v="0"/>
    <d v="2025-07-21T00:00:00"/>
    <d v="2025-07-21T00:00:00"/>
    <m/>
    <n v="0"/>
    <d v="2025-07-22T00:00:00"/>
    <d v="2025-07-22T00:00:00"/>
    <d v="2025-07-22T00:00:00"/>
    <s v="212500911"/>
    <s v="EKSTEK"/>
    <d v="2025-07-22T00:00:00"/>
    <x v="57"/>
    <m/>
    <s v="DONE"/>
    <n v="3"/>
    <m/>
    <m/>
    <s v="MILL"/>
    <n v="242501641"/>
    <d v="2025-07-25T11:12:39"/>
    <m/>
    <m/>
    <s v="Jul"/>
    <s v="EKSTEK_027932-2501"/>
    <m/>
    <m/>
    <m/>
  </r>
  <r>
    <s v="GEX 2"/>
    <s v="8057-25"/>
    <s v="030425-2501"/>
    <s v="N"/>
    <s v="280X160"/>
    <x v="113"/>
    <d v="2025-07-18T00:00:00"/>
    <s v="LAND"/>
    <n v="1"/>
    <n v="1"/>
    <d v="2025-07-19T00:00:00"/>
    <d v="2025-07-21T00:00:00"/>
    <m/>
    <n v="2"/>
    <d v="2025-07-22T00:00:00"/>
    <d v="2025-07-22T00:00:00"/>
    <d v="2025-07-22T00:00:00"/>
    <s v="212500911"/>
    <s v="PDTMC"/>
    <d v="2025-07-22T00:00:00"/>
    <x v="57"/>
    <m/>
    <s v="DONE"/>
    <n v="3"/>
    <m/>
    <m/>
    <s v="MILL"/>
    <n v="242501646"/>
    <d v="2025-07-29T09:47:20"/>
    <m/>
    <m/>
    <s v="Jul"/>
    <s v="PDTMC_030425-2501"/>
    <m/>
    <m/>
    <m/>
  </r>
  <r>
    <s v="GEX 2"/>
    <s v="8057-25"/>
    <s v="005424-2501"/>
    <s v="N"/>
    <s v="280x160"/>
    <x v="113"/>
    <d v="2025-07-18T00:00:00"/>
    <s v="LAND"/>
    <n v="1"/>
    <n v="4"/>
    <d v="2025-07-19T00:00:00"/>
    <d v="2025-07-23T00:00:00"/>
    <m/>
    <n v="4"/>
    <d v="2025-07-24T00:00:00"/>
    <d v="2025-04-26T00:00:00"/>
    <d v="2025-07-24T00:00:00"/>
    <s v="212500931"/>
    <s v="PDTMC"/>
    <d v="2025-07-24T00:00:00"/>
    <x v="57"/>
    <s v="ask revision 21/07/2025"/>
    <s v="DONE"/>
    <n v="5"/>
    <m/>
    <m/>
    <s v="MILL"/>
    <n v="242501677"/>
    <d v="2025-07-30T08:50:30"/>
    <m/>
    <m/>
    <s v="Jul"/>
    <s v="PDTMC_005424-2501"/>
    <m/>
    <m/>
    <m/>
  </r>
  <r>
    <s v="GEX 2"/>
    <s v="8059-25"/>
    <s v="027934-2501"/>
    <s v="N"/>
    <s v="280X160"/>
    <x v="113"/>
    <d v="2025-07-18T00:00:00"/>
    <s v="LAND"/>
    <n v="0"/>
    <n v="0"/>
    <d v="2025-07-22T00:00:00"/>
    <d v="2025-07-23T00:00:00"/>
    <m/>
    <n v="1"/>
    <d v="2025-07-24T00:00:00"/>
    <d v="2025-04-26T00:00:00"/>
    <d v="2025-07-24T00:00:00"/>
    <s v="212500931"/>
    <s v="PHME"/>
    <d v="2025-07-24T00:00:00"/>
    <x v="57"/>
    <m/>
    <s v="DONE"/>
    <n v="5"/>
    <m/>
    <m/>
    <s v="MILL"/>
    <n v="242501706"/>
    <d v="2025-08-07T00:00:00"/>
    <m/>
    <m/>
    <s v="Jul"/>
    <s v="PHME_027934-2501"/>
    <m/>
    <m/>
    <m/>
  </r>
  <r>
    <s v="GEX 2"/>
    <s v="8059-25"/>
    <s v="25IC2-27934"/>
    <s v="T"/>
    <s v="300X100"/>
    <x v="113"/>
    <d v="2025-07-18T00:00:00"/>
    <s v="LAND"/>
    <n v="0"/>
    <n v="0"/>
    <d v="2025-07-22T00:00:00"/>
    <d v="2025-07-23T00:00:00"/>
    <m/>
    <n v="1"/>
    <d v="2025-07-24T00:00:00"/>
    <d v="2025-07-26T00:00:00"/>
    <d v="2025-07-24T00:00:00"/>
    <s v="212500931"/>
    <s v="PHME"/>
    <d v="2025-07-24T00:00:00"/>
    <x v="0"/>
    <m/>
    <s v="DONE"/>
    <n v="5"/>
    <m/>
    <m/>
    <m/>
    <n v="242501706"/>
    <d v="2025-08-07T00:00:00"/>
    <m/>
    <m/>
    <s v="Jul"/>
    <s v="PHME_25IC2-27934"/>
    <m/>
    <m/>
    <m/>
  </r>
  <r>
    <s v="GEX 2"/>
    <s v="8059-25"/>
    <s v="030422-2501"/>
    <s v="N"/>
    <s v="280X160"/>
    <x v="113"/>
    <d v="2025-07-18T00:00:00"/>
    <s v="LAND"/>
    <n v="1"/>
    <n v="4"/>
    <d v="2025-07-22T00:00:00"/>
    <d v="2025-07-23T00:00:00"/>
    <m/>
    <n v="1"/>
    <d v="2025-07-24T00:00:00"/>
    <d v="2025-04-26T00:00:00"/>
    <d v="2025-07-24T00:00:00"/>
    <s v="212500931"/>
    <s v="PHME"/>
    <d v="2025-07-24T00:00:00"/>
    <x v="57"/>
    <m/>
    <s v="DONE"/>
    <n v="5"/>
    <m/>
    <m/>
    <s v="MILL"/>
    <n v="242501706"/>
    <d v="2025-08-07T00:00:00"/>
    <m/>
    <m/>
    <s v="Jul"/>
    <s v="PHME_030422-2501"/>
    <m/>
    <m/>
    <m/>
  </r>
  <r>
    <s v="GEX 2"/>
    <s v="8059-25"/>
    <s v="030426-2501"/>
    <s v="N"/>
    <s v="280X160"/>
    <x v="113"/>
    <d v="2025-07-18T00:00:00"/>
    <s v="LAND"/>
    <n v="1"/>
    <n v="4"/>
    <d v="2025-07-22T00:00:00"/>
    <d v="2025-07-23T00:00:00"/>
    <m/>
    <n v="1"/>
    <d v="2025-07-24T00:00:00"/>
    <d v="2025-04-26T00:00:00"/>
    <d v="2025-07-24T00:00:00"/>
    <s v="212500931"/>
    <s v="PHME"/>
    <d v="2025-07-24T00:00:00"/>
    <x v="57"/>
    <m/>
    <s v="DONE"/>
    <n v="5"/>
    <m/>
    <m/>
    <s v="MILL"/>
    <n v="242501706"/>
    <d v="2025-08-07T00:00:00"/>
    <m/>
    <m/>
    <s v="Jul"/>
    <s v="PHME_030426-2501"/>
    <m/>
    <m/>
    <m/>
  </r>
  <r>
    <s v="GEX 2"/>
    <s v="8059-25"/>
    <s v="027933-2501"/>
    <s v="N"/>
    <s v="320x160"/>
    <x v="113"/>
    <d v="2025-07-18T00:00:00"/>
    <s v="LAND"/>
    <n v="0"/>
    <n v="0"/>
    <d v="2025-07-23T00:00:00"/>
    <d v="2025-07-24T00:00:00"/>
    <s v="YES"/>
    <n v="1"/>
    <d v="2025-07-26T00:00:00"/>
    <d v="2025-07-27T00:00:00"/>
    <d v="2025-07-26T00:00:00"/>
    <s v="212500939"/>
    <s v="PHME"/>
    <d v="2025-07-26T00:00:00"/>
    <x v="57"/>
    <m/>
    <s v="DONE"/>
    <n v="6"/>
    <m/>
    <m/>
    <s v="MILL"/>
    <n v="242501706"/>
    <d v="2025-08-07T00:00:00"/>
    <m/>
    <m/>
    <s v="Jul"/>
    <s v="PHME_027933-2501"/>
    <m/>
    <m/>
    <m/>
  </r>
  <r>
    <s v="GEX 2"/>
    <s v="8059-25"/>
    <s v="25IC2-27933"/>
    <s v="T"/>
    <s v="300X100"/>
    <x v="113"/>
    <d v="2025-07-18T00:00:00"/>
    <s v="LAND"/>
    <n v="0"/>
    <n v="0"/>
    <d v="2025-07-23T00:00:00"/>
    <d v="2025-07-24T00:00:00"/>
    <m/>
    <n v="1"/>
    <d v="2025-07-26T00:00:00"/>
    <d v="2025-07-26T00:00:00"/>
    <d v="2025-07-26T00:00:00"/>
    <s v="212500939"/>
    <s v="PHME"/>
    <d v="2025-07-26T00:00:00"/>
    <x v="0"/>
    <m/>
    <s v="DONE"/>
    <n v="6"/>
    <m/>
    <m/>
    <m/>
    <n v="242501706"/>
    <d v="2025-08-07T00:00:00"/>
    <m/>
    <m/>
    <s v="Jul"/>
    <s v="PHME_25IC2-27933"/>
    <m/>
    <m/>
    <m/>
  </r>
  <r>
    <s v="GEX 1"/>
    <s v="8060-25"/>
    <s v="30430-501"/>
    <s v="N"/>
    <s v="250x160"/>
    <x v="113"/>
    <d v="2025-07-19T00:00:00"/>
    <s v="LAND"/>
    <n v="1"/>
    <n v="1"/>
    <d v="2025-07-22T00:00:00"/>
    <d v="2025-07-24T00:00:00"/>
    <m/>
    <n v="2"/>
    <d v="2025-07-26T00:00:00"/>
    <d v="2025-07-28T00:00:00"/>
    <d v="2025-07-26T00:00:00"/>
    <s v="112503254"/>
    <s v="PDTMC"/>
    <d v="2025-07-26T00:00:00"/>
    <x v="58"/>
    <m/>
    <s v="DONE"/>
    <n v="6"/>
    <m/>
    <m/>
    <s v="Mill, powder, ANODIZING"/>
    <n v="142506373"/>
    <d v="2025-07-30T08:34:06"/>
    <m/>
    <m/>
    <s v="Jul"/>
    <s v="PDTMC_30430-501"/>
    <m/>
    <m/>
    <m/>
  </r>
  <r>
    <s v="GEX 1"/>
    <s v="8060-25"/>
    <s v="30431-501"/>
    <s v="N"/>
    <s v="250x160"/>
    <x v="113"/>
    <d v="2025-07-19T00:00:00"/>
    <s v="LAND"/>
    <n v="3"/>
    <n v="3"/>
    <d v="2025-07-23T00:00:00"/>
    <d v="2025-07-24T00:00:00"/>
    <m/>
    <n v="1"/>
    <d v="2025-07-26T00:00:00"/>
    <d v="2025-07-28T00:00:00"/>
    <d v="2025-07-26T00:00:00"/>
    <s v="112503254"/>
    <s v="PDTMC"/>
    <d v="2025-07-26T00:00:00"/>
    <x v="58"/>
    <m/>
    <s v="DONE"/>
    <n v="6"/>
    <m/>
    <m/>
    <s v="Mill, powder, ANODIZING"/>
    <n v="142506373"/>
    <d v="2025-07-30T08:34:06"/>
    <m/>
    <m/>
    <s v="Jul"/>
    <s v="PDTMC_30431-501"/>
    <m/>
    <m/>
    <m/>
  </r>
  <r>
    <s v="GEX 1"/>
    <s v="8061-25"/>
    <s v="30429-401"/>
    <s v="N"/>
    <s v="220x130"/>
    <x v="113"/>
    <d v="2025-07-19T00:00:00"/>
    <s v="LAND"/>
    <n v="2"/>
    <n v="2"/>
    <d v="2025-07-24T00:00:00"/>
    <d v="2025-07-25T00:00:00"/>
    <m/>
    <n v="1"/>
    <d v="2025-07-31T00:00:00"/>
    <d v="2025-08-02T00:00:00"/>
    <d v="2025-07-31T00:00:00"/>
    <s v="112503328"/>
    <s v="PHME"/>
    <d v="2025-08-16T00:00:00"/>
    <x v="58"/>
    <m/>
    <s v="DONE"/>
    <n v="7"/>
    <m/>
    <m/>
    <s v="Mill, powder, ANODIZING"/>
    <n v="142506736"/>
    <d v="2025-08-18T00:00:00"/>
    <m/>
    <m/>
    <s v="Jul"/>
    <s v="PHME_30429-401"/>
    <m/>
    <m/>
    <m/>
  </r>
  <r>
    <s v="GEX 1"/>
    <s v="8061-25"/>
    <s v="30432-501"/>
    <s v="N"/>
    <s v="250x160"/>
    <x v="113"/>
    <d v="2025-07-19T00:00:00"/>
    <s v="LAND"/>
    <n v="3"/>
    <n v="3"/>
    <d v="2025-07-24T00:00:00"/>
    <d v="2025-07-25T00:00:00"/>
    <m/>
    <n v="1"/>
    <d v="2025-07-31T00:00:00"/>
    <d v="2025-08-02T00:00:00"/>
    <d v="2025-07-31T00:00:00"/>
    <s v="112503328"/>
    <s v="PHME"/>
    <d v="2025-08-16T00:00:00"/>
    <x v="58"/>
    <m/>
    <s v="DONE"/>
    <n v="7"/>
    <m/>
    <m/>
    <s v="Mill, powder, ANODIZING"/>
    <n v="142506736"/>
    <d v="2025-08-18T00:00:00"/>
    <m/>
    <m/>
    <s v="Jul"/>
    <s v="PHME_30432-501"/>
    <m/>
    <m/>
    <m/>
  </r>
  <r>
    <s v="GEX 1"/>
    <s v="8062-25"/>
    <s v="27935-501"/>
    <s v="N"/>
    <s v="250x160"/>
    <x v="113"/>
    <d v="2025-07-21T00:00:00"/>
    <s v="AIR"/>
    <n v="0"/>
    <n v="0"/>
    <d v="2025-07-21T00:00:00"/>
    <d v="2025-07-23T00:00:00"/>
    <m/>
    <n v="2"/>
    <d v="2025-07-24T00:00:00"/>
    <d v="2024-07-26T00:00:00"/>
    <d v="2025-07-24T00:00:00"/>
    <s v="112503221"/>
    <s v="EKSTEK"/>
    <d v="2025-07-24T00:00:00"/>
    <x v="58"/>
    <m/>
    <s v="DONE"/>
    <n v="5"/>
    <m/>
    <m/>
    <s v="Mill, powder, ANODIZING"/>
    <n v="142506534"/>
    <d v="2025-08-04T00:00:00"/>
    <m/>
    <m/>
    <s v="Jul"/>
    <s v="EKSTEK_27935-501"/>
    <m/>
    <m/>
    <m/>
  </r>
  <r>
    <s v="GEX 1"/>
    <s v="8065-25"/>
    <s v="14940-510"/>
    <s v="B"/>
    <s v="320X160"/>
    <x v="113"/>
    <d v="2025-07-21T00:00:00"/>
    <s v="LAND"/>
    <n v="1"/>
    <n v="1"/>
    <d v="2025-07-21T00:00:00"/>
    <d v="2025-07-23T00:00:00"/>
    <m/>
    <n v="2"/>
    <d v="2025-07-26T00:00:00"/>
    <d v="2025-07-28T00:00:00"/>
    <d v="2025-07-26T00:00:00"/>
    <s v="112503255"/>
    <s v="PHME"/>
    <d v="2025-07-26T00:00:00"/>
    <x v="0"/>
    <m/>
    <s v="DONE"/>
    <n v="5"/>
    <m/>
    <m/>
    <m/>
    <n v="142506527"/>
    <d v="2025-08-04T00:00:00"/>
    <m/>
    <m/>
    <s v="Jul"/>
    <s v="PHME_14940-510"/>
    <m/>
    <m/>
    <m/>
  </r>
  <r>
    <s v="GEX 1"/>
    <s v="8067-25"/>
    <s v="14940-511"/>
    <s v="B"/>
    <s v="320X160"/>
    <x v="113"/>
    <d v="2025-07-21T00:00:00"/>
    <s v="AIR"/>
    <n v="1"/>
    <n v="1"/>
    <d v="2025-07-21T00:00:00"/>
    <d v="2025-07-23T00:00:00"/>
    <m/>
    <n v="2"/>
    <d v="2025-07-26T00:00:00"/>
    <d v="2025-07-28T00:00:00"/>
    <d v="2025-07-26T00:00:00"/>
    <s v="112503255"/>
    <s v="EKSTEK"/>
    <d v="2025-07-26T00:00:00"/>
    <x v="0"/>
    <s v="PENDING Design from Supplier "/>
    <s v="DONE"/>
    <n v="5"/>
    <m/>
    <m/>
    <m/>
    <n v="142506379"/>
    <d v="2025-07-31T00:00:00"/>
    <m/>
    <m/>
    <s v="Jul"/>
    <s v="EKSTEK_14940-511"/>
    <m/>
    <m/>
    <m/>
  </r>
  <r>
    <s v="GEX 2"/>
    <s v="8069-25"/>
    <s v="005501-3513"/>
    <s v="C"/>
    <s v="450X250"/>
    <x v="114"/>
    <d v="2025-07-23T00:00:00"/>
    <s v="LAND"/>
    <n v="1"/>
    <n v="1"/>
    <s v="NA"/>
    <s v="NA"/>
    <m/>
    <s v=""/>
    <s v="NA"/>
    <s v="NA"/>
    <s v="NA"/>
    <s v="NA"/>
    <s v="PDTMC"/>
    <s v="NA"/>
    <x v="0"/>
    <s v="Die ordering is cancelled from PDTMC and place the order with Ekstek due to die perfomance"/>
    <s v="CANCELLED"/>
    <n v="0"/>
    <m/>
    <m/>
    <m/>
    <n v="0"/>
    <d v="1899-12-30T00:00:00"/>
    <m/>
    <m/>
    <s v="Jul"/>
    <s v="PDTMC_005501-3513"/>
    <m/>
    <m/>
    <m/>
  </r>
  <r>
    <s v="GEX 1"/>
    <s v="8071-25"/>
    <s v="09593-504"/>
    <s v="B"/>
    <s v="250x160"/>
    <x v="114"/>
    <d v="2025-07-23T00:00:00"/>
    <s v="LAND"/>
    <n v="0"/>
    <n v="0"/>
    <d v="2025-07-23T00:00:00"/>
    <d v="2025-07-24T00:00:00"/>
    <m/>
    <n v="1"/>
    <d v="2025-07-26T00:00:00"/>
    <d v="2025-07-28T00:00:00"/>
    <d v="2025-07-26T00:00:00"/>
    <s v="112503255"/>
    <s v="PDTMC"/>
    <d v="2025-07-26T00:00:00"/>
    <x v="0"/>
    <m/>
    <s v="DONE"/>
    <n v="2"/>
    <m/>
    <m/>
    <m/>
    <n v="142506374"/>
    <d v="2025-07-30T08:49:28"/>
    <m/>
    <m/>
    <s v="Jul"/>
    <s v="PDTMC_09593-504"/>
    <m/>
    <m/>
    <m/>
  </r>
  <r>
    <s v="GEX 1"/>
    <s v="8072-25"/>
    <s v="11928-502"/>
    <s v="B"/>
    <s v="280x160"/>
    <x v="114"/>
    <d v="2025-07-23T00:00:00"/>
    <s v="AIR"/>
    <n v="0"/>
    <n v="0"/>
    <d v="2025-07-24T00:00:00"/>
    <d v="2025-07-26T00:00:00"/>
    <m/>
    <n v="2"/>
    <d v="2025-07-31T00:00:00"/>
    <d v="2025-08-02T00:00:00"/>
    <d v="2025-07-31T00:00:00"/>
    <s v="112503328"/>
    <s v="EKSTEK"/>
    <d v="2025-08-16T00:00:00"/>
    <x v="0"/>
    <m/>
    <s v="DONE"/>
    <n v="4"/>
    <m/>
    <m/>
    <m/>
    <n v="142506844"/>
    <d v="2025-08-15T10:34:19"/>
    <m/>
    <m/>
    <s v="Jul"/>
    <s v="EKSTEK_11928-502"/>
    <m/>
    <m/>
    <m/>
  </r>
  <r>
    <s v="GEX 1"/>
    <s v="8074-25"/>
    <s v="28895-402"/>
    <s v="B"/>
    <s v="250x160"/>
    <x v="114"/>
    <d v="2025-07-23T00:00:00"/>
    <s v="LAND"/>
    <n v="2"/>
    <n v="2"/>
    <d v="2025-07-24T00:00:00"/>
    <d v="2025-07-26T00:00:00"/>
    <m/>
    <n v="2"/>
    <d v="2025-07-31T00:00:00"/>
    <d v="2025-08-02T00:00:00"/>
    <d v="2025-07-31T00:00:00"/>
    <s v="112503328"/>
    <s v="PHME"/>
    <d v="2025-08-16T00:00:00"/>
    <x v="0"/>
    <m/>
    <s v="DONE"/>
    <n v="4"/>
    <m/>
    <m/>
    <m/>
    <n v="142506738"/>
    <d v="2025-08-12T00:00:00"/>
    <m/>
    <m/>
    <s v="Jul"/>
    <s v="PHME_28895-402"/>
    <m/>
    <m/>
    <m/>
  </r>
  <r>
    <s v="GEX 1"/>
    <s v="8074-25"/>
    <s v="13944-406"/>
    <s v="B"/>
    <s v="280x160"/>
    <x v="114"/>
    <d v="2025-07-23T00:00:00"/>
    <s v="LAND"/>
    <n v="1"/>
    <n v="2"/>
    <d v="2025-07-24T00:00:00"/>
    <d v="2025-07-30T00:00:00"/>
    <m/>
    <n v="6"/>
    <d v="2025-08-01T00:00:00"/>
    <d v="2025-08-02T00:00:00"/>
    <d v="2025-08-01T00:00:00"/>
    <s v="112503343"/>
    <s v="PHME"/>
    <d v="2025-08-16T00:00:00"/>
    <x v="0"/>
    <m/>
    <s v="DONE"/>
    <n v="8"/>
    <m/>
    <m/>
    <m/>
    <n v="142506738"/>
    <d v="2025-08-12T00:00:00"/>
    <m/>
    <m/>
    <s v="Jul"/>
    <s v="PHME_13944-406"/>
    <m/>
    <m/>
    <m/>
  </r>
  <r>
    <s v="GEX 1"/>
    <s v="8074-25"/>
    <s v="29551-602"/>
    <s v="B"/>
    <s v="450x250"/>
    <x v="114"/>
    <d v="2025-07-23T00:00:00"/>
    <s v="LAND"/>
    <n v="9"/>
    <n v="9"/>
    <d v="2025-07-24T00:00:00"/>
    <d v="2025-07-28T00:00:00"/>
    <m/>
    <n v="4"/>
    <d v="2025-08-01T00:00:00"/>
    <d v="2025-08-02T00:00:00"/>
    <d v="2025-08-01T00:00:00"/>
    <s v="112503343"/>
    <s v="PHME"/>
    <d v="2025-08-16T00:00:00"/>
    <x v="0"/>
    <m/>
    <s v="DONE"/>
    <n v="6"/>
    <m/>
    <m/>
    <m/>
    <n v="142506738"/>
    <d v="2025-08-12T00:00:00"/>
    <m/>
    <m/>
    <s v="Jul"/>
    <s v="PHME_29551-602"/>
    <m/>
    <m/>
    <m/>
  </r>
  <r>
    <s v="GEX 1"/>
    <s v="8074-25"/>
    <s v="28836-513"/>
    <s v="B"/>
    <s v="440x250"/>
    <x v="114"/>
    <d v="2025-07-23T00:00:00"/>
    <s v="LAND"/>
    <n v="2"/>
    <n v="8"/>
    <d v="2025-07-24T00:00:00"/>
    <d v="2025-07-28T00:00:00"/>
    <m/>
    <n v="4"/>
    <d v="2025-08-01T00:00:00"/>
    <d v="2025-08-02T00:00:00"/>
    <d v="2025-08-01T00:00:00"/>
    <s v="112503344"/>
    <s v="PHME"/>
    <d v="2025-08-01T00:00:00"/>
    <x v="0"/>
    <m/>
    <s v="DONE"/>
    <n v="6"/>
    <m/>
    <m/>
    <m/>
    <n v="142506738"/>
    <d v="2025-08-12T00:00:00"/>
    <m/>
    <m/>
    <s v="Jul"/>
    <s v="PHME_28836-513"/>
    <m/>
    <m/>
    <m/>
  </r>
  <r>
    <s v="GEX 1"/>
    <s v="8073-25"/>
    <s v="13006-519"/>
    <s v="B"/>
    <s v="280x160"/>
    <x v="114"/>
    <d v="2025-07-23T00:00:00"/>
    <s v="AIR"/>
    <n v="1"/>
    <n v="2"/>
    <d v="2025-07-28T00:00:00"/>
    <d v="2025-07-30T00:00:00"/>
    <m/>
    <n v="2"/>
    <d v="2025-08-01T00:00:00"/>
    <d v="2025-08-05T00:00:00"/>
    <d v="2025-08-01T00:00:00"/>
    <s v="112503344"/>
    <s v="JIANGSU"/>
    <d v="2025-08-01T00:00:00"/>
    <x v="0"/>
    <m/>
    <s v="DONE"/>
    <n v="8"/>
    <m/>
    <m/>
    <m/>
    <n v="142506874"/>
    <d v="2025-08-18T06:35:53"/>
    <m/>
    <m/>
    <s v="Jul"/>
    <s v="JIANGSU_13006-519"/>
    <m/>
    <m/>
    <m/>
  </r>
  <r>
    <s v="GEX 1"/>
    <s v="8072-25"/>
    <s v="13940-622"/>
    <s v="B"/>
    <s v="450x250"/>
    <x v="114"/>
    <d v="2025-07-23T00:00:00"/>
    <s v="AIR"/>
    <n v="1"/>
    <n v="2"/>
    <d v="2025-07-23T00:00:00"/>
    <d v="2025-07-28T00:00:00"/>
    <m/>
    <n v="5"/>
    <d v="2025-08-01T00:00:00"/>
    <d v="2025-08-05T00:00:00"/>
    <d v="2025-08-01T00:00:00"/>
    <s v="112503344"/>
    <s v="EKSTEK"/>
    <d v="2025-08-01T00:00:00"/>
    <x v="0"/>
    <m/>
    <s v="DONE"/>
    <n v="6"/>
    <m/>
    <m/>
    <m/>
    <n v="142506844"/>
    <d v="2025-08-15T10:34:19"/>
    <m/>
    <m/>
    <s v="Jul"/>
    <s v="EKSTEK_13940-622"/>
    <m/>
    <m/>
    <m/>
  </r>
  <r>
    <s v="GEX 1"/>
    <s v="8073-25"/>
    <s v="13677-407"/>
    <s v="B"/>
    <s v="280x160"/>
    <x v="114"/>
    <d v="2025-07-23T00:00:00"/>
    <s v="AIR"/>
    <n v="1"/>
    <n v="1"/>
    <d v="2025-07-28T00:00:00"/>
    <d v="2025-08-02T00:00:00"/>
    <m/>
    <n v="5"/>
    <d v="2025-08-04T00:00:00"/>
    <d v="2025-08-05T00:00:00"/>
    <d v="2025-08-04T00:00:00"/>
    <s v="112503388"/>
    <s v="JIANGSU"/>
    <d v="2025-08-04T00:00:00"/>
    <x v="0"/>
    <m/>
    <s v="DONE"/>
    <n v="11"/>
    <m/>
    <m/>
    <m/>
    <n v="142506874"/>
    <d v="2025-08-18T06:35:53"/>
    <m/>
    <m/>
    <s v="Jul"/>
    <s v="JIANGSU_13677-407"/>
    <m/>
    <m/>
    <m/>
  </r>
  <r>
    <s v="GEX 1"/>
    <s v="8072-25"/>
    <s v="05153-402"/>
    <s v="B"/>
    <s v="280X160"/>
    <x v="114"/>
    <d v="2025-07-23T00:00:00"/>
    <s v="AIR"/>
    <n v="1"/>
    <n v="8"/>
    <d v="2025-07-23T00:00:00"/>
    <d v="2025-08-07T00:00:00"/>
    <m/>
    <n v="15"/>
    <d v="2025-08-11T00:00:00"/>
    <d v="2025-08-12T00:00:00"/>
    <d v="2025-08-11T00:00:00"/>
    <s v="112503479"/>
    <s v="EKSTEK"/>
    <d v="2025-08-11T00:00:00"/>
    <x v="0"/>
    <s v="Die size increased to 280X160 as well as cavities increased 6 to 8. waiting for purchase approval. "/>
    <s v="DONE"/>
    <n v="16"/>
    <m/>
    <m/>
    <m/>
    <n v="142506844"/>
    <d v="2025-08-15T10:34:19"/>
    <m/>
    <m/>
    <s v="Jul"/>
    <s v="EKSTEK_05153-402"/>
    <s v="size increased "/>
    <s v="yes"/>
    <s v="220X130 to 280X160  and cavities increased to 6 to 8"/>
  </r>
  <r>
    <s v="GEX 1"/>
    <s v="8073-25"/>
    <s v="14674-516"/>
    <s v="B"/>
    <s v="320x160"/>
    <x v="114"/>
    <d v="2025-07-23T00:00:00"/>
    <s v="AIR"/>
    <n v="1"/>
    <n v="3"/>
    <d v="2025-08-05T00:00:00"/>
    <d v="2025-08-26T00:00:00"/>
    <m/>
    <n v="21"/>
    <d v="2025-08-27T00:00:00"/>
    <d v="2025-08-27T00:00:00"/>
    <d v="2025-08-27T00:00:00"/>
    <s v="112503752"/>
    <s v="JIANGSU"/>
    <d v="2025-08-27T00:00:00"/>
    <x v="0"/>
    <s v="Ask the revision  11/08/2025. we asked revision design along with simulation report."/>
    <s v="DONE"/>
    <n v="35"/>
    <m/>
    <m/>
    <m/>
    <n v="142507727"/>
    <d v="2025-09-16T18:51:03"/>
    <m/>
    <m/>
    <s v="Jul"/>
    <s v="JIANGSU_14674-516"/>
    <m/>
    <m/>
    <m/>
  </r>
  <r>
    <s v="GEX 1"/>
    <s v="8073-25"/>
    <s v="28331-501"/>
    <s v="B"/>
    <s v="280X160"/>
    <x v="114"/>
    <d v="2025-07-23T00:00:00"/>
    <s v="AIR"/>
    <n v="1"/>
    <n v="1"/>
    <d v="2025-07-28T00:00:00"/>
    <d v="2025-07-30T00:00:00"/>
    <m/>
    <n v="2"/>
    <d v="2025-08-04T00:00:00"/>
    <d v="2025-08-07T00:00:00"/>
    <d v="2025-08-04T00:00:00"/>
    <s v="1190398"/>
    <s v="JIANGSU"/>
    <d v="2025-08-04T00:00:00"/>
    <x v="0"/>
    <m/>
    <s v="DONE"/>
    <n v="8"/>
    <m/>
    <m/>
    <m/>
    <n v="142506874"/>
    <d v="2025-08-18T06:35:53"/>
    <m/>
    <m/>
    <s v="Jul"/>
    <s v="JIANGSU_28331-501"/>
    <m/>
    <m/>
    <m/>
  </r>
  <r>
    <s v="GEX 2"/>
    <s v="8069-25"/>
    <s v="030451-2501"/>
    <s v="N"/>
    <s v="250x160"/>
    <x v="114"/>
    <d v="2025-07-23T00:00:00"/>
    <s v="LAND"/>
    <n v="1"/>
    <n v="1"/>
    <d v="2025-07-23T00:00:00"/>
    <d v="2025-07-24T00:00:00"/>
    <m/>
    <n v="1"/>
    <d v="2025-07-26T00:00:00"/>
    <d v="2025-07-27T00:00:00"/>
    <d v="2025-07-26T00:00:00"/>
    <s v="212500939"/>
    <s v="PDTMC"/>
    <d v="2025-07-26T00:00:00"/>
    <x v="63"/>
    <m/>
    <s v="DONE"/>
    <n v="2"/>
    <m/>
    <m/>
    <s v="Mill, powder"/>
    <n v="242501677"/>
    <d v="2025-07-30T08:50:30"/>
    <m/>
    <m/>
    <s v="Jul"/>
    <s v="PDTMC_030451-2501"/>
    <m/>
    <m/>
    <m/>
  </r>
  <r>
    <s v="GEX 2"/>
    <s v="8070-25"/>
    <s v="030330-3502"/>
    <s v="B"/>
    <s v="355X200"/>
    <x v="114"/>
    <d v="2025-07-23T00:00:00"/>
    <s v="LAND"/>
    <n v="2"/>
    <n v="2"/>
    <d v="2025-07-24T00:00:00"/>
    <d v="2025-07-25T00:00:00"/>
    <m/>
    <n v="1"/>
    <d v="2025-07-26T00:00:00"/>
    <d v="2025-07-27T00:00:00"/>
    <d v="2025-07-26T00:00:00"/>
    <s v="212500940"/>
    <s v="PHME"/>
    <d v="2025-07-26T00:00:00"/>
    <x v="0"/>
    <m/>
    <s v="DONE"/>
    <n v="3"/>
    <m/>
    <m/>
    <m/>
    <n v="242501734"/>
    <d v="2025-08-11T00:00:00"/>
    <m/>
    <m/>
    <s v="Jul"/>
    <s v="PHME_030330-3502"/>
    <m/>
    <m/>
    <m/>
  </r>
  <r>
    <s v="GEX 2"/>
    <s v="8070-25"/>
    <s v="030331-3502"/>
    <s v="B"/>
    <s v="355X200"/>
    <x v="114"/>
    <d v="2025-07-23T00:00:00"/>
    <s v="LAND"/>
    <n v="2"/>
    <n v="2"/>
    <d v="2025-07-24T00:00:00"/>
    <d v="2025-07-25T00:00:00"/>
    <m/>
    <n v="1"/>
    <d v="2025-07-26T00:00:00"/>
    <d v="2025-07-27T00:00:00"/>
    <d v="2025-07-26T00:00:00"/>
    <s v="212500940"/>
    <s v="PHME"/>
    <d v="2025-07-26T00:00:00"/>
    <x v="0"/>
    <m/>
    <s v="DONE"/>
    <n v="3"/>
    <m/>
    <m/>
    <m/>
    <n v="242501734"/>
    <d v="2025-08-11T00:00:00"/>
    <m/>
    <m/>
    <s v="Jul"/>
    <s v="PHME_030331-3502"/>
    <s v="size increased "/>
    <m/>
    <s v="450X250 to 355X200"/>
  </r>
  <r>
    <s v="GEX 2"/>
    <s v="8070-25"/>
    <s v="030332-3502"/>
    <s v="B"/>
    <s v="320X200"/>
    <x v="114"/>
    <d v="2025-07-23T00:00:00"/>
    <s v="LAND"/>
    <n v="1"/>
    <n v="1"/>
    <d v="2025-07-24T00:00:00"/>
    <d v="2025-07-25T00:00:00"/>
    <m/>
    <n v="1"/>
    <d v="2025-07-26T00:00:00"/>
    <d v="2025-07-27T00:00:00"/>
    <d v="2025-07-26T00:00:00"/>
    <s v="212500940"/>
    <s v="PHME"/>
    <d v="2025-07-26T00:00:00"/>
    <x v="0"/>
    <m/>
    <s v="DONE"/>
    <n v="3"/>
    <m/>
    <m/>
    <m/>
    <n v="242501734"/>
    <d v="2025-08-11T00:00:00"/>
    <m/>
    <m/>
    <s v="Jul"/>
    <s v="PHME_030332-3502"/>
    <m/>
    <m/>
    <m/>
  </r>
  <r>
    <s v="GEX 2"/>
    <s v="8070-25"/>
    <s v="030333-3502"/>
    <s v="B"/>
    <s v="450X250"/>
    <x v="114"/>
    <d v="2025-07-23T00:00:00"/>
    <s v="LAND"/>
    <n v="2"/>
    <n v="2"/>
    <d v="2025-07-24T00:00:00"/>
    <d v="2025-07-25T00:00:00"/>
    <m/>
    <n v="1"/>
    <d v="2025-07-26T00:00:00"/>
    <d v="2025-07-27T00:00:00"/>
    <d v="2025-07-26T00:00:00"/>
    <s v="212500940"/>
    <s v="PHME"/>
    <d v="2025-07-26T00:00:00"/>
    <x v="0"/>
    <m/>
    <s v="DONE"/>
    <n v="3"/>
    <m/>
    <m/>
    <m/>
    <n v="242501734"/>
    <d v="2025-08-11T00:00:00"/>
    <m/>
    <m/>
    <s v="Jul"/>
    <s v="PHME_030333-3502"/>
    <m/>
    <m/>
    <m/>
  </r>
  <r>
    <s v="GEX 2"/>
    <s v="8098-25"/>
    <s v="005501-3513"/>
    <s v="B"/>
    <s v="450X250"/>
    <x v="114"/>
    <d v="2025-07-28T00:00:00"/>
    <s v="LAND"/>
    <n v="1"/>
    <n v="1"/>
    <d v="2025-07-28T00:00:00"/>
    <d v="2025-07-31T00:00:00"/>
    <m/>
    <n v="3"/>
    <d v="2025-08-01T00:00:00"/>
    <d v="2025-08-02T00:00:00"/>
    <d v="2025-08-01T00:00:00"/>
    <s v="212500969"/>
    <s v="EKSTEK"/>
    <d v="2025-08-02T00:00:00"/>
    <x v="0"/>
    <m/>
    <s v="DONE"/>
    <n v="9"/>
    <m/>
    <m/>
    <m/>
    <n v="242501910"/>
    <d v="2025-08-15T00:00:00"/>
    <m/>
    <m/>
    <s v="Jul"/>
    <s v="EKSTEK_005501-3513"/>
    <m/>
    <m/>
    <m/>
  </r>
  <r>
    <s v="GEX 1"/>
    <s v="8077-25"/>
    <s v="27936-401"/>
    <s v="N"/>
    <s v="280x160"/>
    <x v="115"/>
    <d v="2025-07-23T00:00:00"/>
    <s v="AIR"/>
    <n v="0"/>
    <n v="0"/>
    <d v="2025-07-24T00:00:00"/>
    <d v="2025-07-24T00:00:00"/>
    <m/>
    <n v="0"/>
    <d v="2025-07-26T00:00:00"/>
    <d v="2025-07-28T00:00:00"/>
    <d v="2025-07-26T00:00:00"/>
    <s v="112503254"/>
    <s v="EKSTEK"/>
    <d v="2025-07-26T00:00:00"/>
    <x v="57"/>
    <m/>
    <s v="DONE"/>
    <n v="1"/>
    <m/>
    <m/>
    <s v="MILL"/>
    <n v="142506379"/>
    <d v="2025-07-31T00:00:00"/>
    <m/>
    <m/>
    <s v="Jul"/>
    <s v="EKSTEK_27936-401"/>
    <m/>
    <m/>
    <m/>
  </r>
  <r>
    <s v="GEX 1"/>
    <s v="8079-25"/>
    <s v="27940-401"/>
    <s v="N"/>
    <s v="280X160"/>
    <x v="115"/>
    <d v="2025-07-23T00:00:00"/>
    <s v="LAND"/>
    <n v="0"/>
    <n v="0"/>
    <d v="2025-07-24T00:00:00"/>
    <d v="2025-07-24T00:00:00"/>
    <m/>
    <n v="0"/>
    <d v="2025-07-26T00:00:00"/>
    <d v="2025-07-28T00:00:00"/>
    <d v="2025-07-26T00:00:00"/>
    <s v="112503254"/>
    <s v="PDTMC"/>
    <d v="2025-07-26T00:00:00"/>
    <x v="57"/>
    <m/>
    <s v="DONE"/>
    <n v="1"/>
    <m/>
    <m/>
    <s v="MILL"/>
    <n v="142506372"/>
    <d v="2025-07-30T08:38:31"/>
    <m/>
    <m/>
    <s v="Jul"/>
    <s v="PDTMC_27940-401"/>
    <s v="280X160 to 250X160"/>
    <m/>
    <m/>
  </r>
  <r>
    <s v="GEX 1"/>
    <s v="8077-25"/>
    <s v="27941-401"/>
    <s v="N"/>
    <s v="250X160"/>
    <x v="115"/>
    <d v="2025-07-23T00:00:00"/>
    <s v="AIR"/>
    <n v="0"/>
    <n v="0"/>
    <d v="2025-07-24T00:00:00"/>
    <d v="2025-07-25T00:00:00"/>
    <m/>
    <n v="1"/>
    <d v="2025-07-26T00:00:00"/>
    <d v="2025-07-28T00:00:00"/>
    <d v="2025-07-26T00:00:00"/>
    <s v="112503254"/>
    <s v="EKSTEK"/>
    <d v="2025-07-26T00:00:00"/>
    <x v="57"/>
    <m/>
    <s v="DONE"/>
    <n v="2"/>
    <m/>
    <m/>
    <s v="MILL"/>
    <n v="142506379"/>
    <d v="2025-07-31T00:00:00"/>
    <m/>
    <m/>
    <s v="Jul"/>
    <s v="EKSTEK_27941-401"/>
    <m/>
    <m/>
    <m/>
  </r>
  <r>
    <s v="GEX 1"/>
    <s v="8077-25"/>
    <s v="27942-401"/>
    <s v="N"/>
    <s v="250X160"/>
    <x v="115"/>
    <d v="2025-07-23T00:00:00"/>
    <s v="AIR"/>
    <n v="0"/>
    <n v="0"/>
    <d v="2025-07-24T00:00:00"/>
    <d v="2025-07-24T00:00:00"/>
    <m/>
    <n v="0"/>
    <d v="2025-07-26T00:00:00"/>
    <d v="2025-07-28T00:00:00"/>
    <d v="2025-07-26T00:00:00"/>
    <s v="112503254"/>
    <s v="EKSTEK"/>
    <d v="2025-07-26T00:00:00"/>
    <x v="57"/>
    <m/>
    <s v="DONE"/>
    <n v="1"/>
    <m/>
    <m/>
    <s v="MILL"/>
    <n v="142506379"/>
    <d v="2025-07-31T00:00:00"/>
    <m/>
    <m/>
    <s v="Jul"/>
    <s v="EKSTEK_27942-401"/>
    <m/>
    <m/>
    <m/>
  </r>
  <r>
    <s v="GEX 1"/>
    <s v="8079-25"/>
    <s v="30448-501"/>
    <s v="N"/>
    <s v="280X160"/>
    <x v="115"/>
    <d v="2025-07-23T00:00:00"/>
    <s v="LAND"/>
    <n v="1"/>
    <n v="2"/>
    <d v="2025-07-24T00:00:00"/>
    <d v="2025-07-25T00:00:00"/>
    <m/>
    <n v="1"/>
    <d v="2025-07-26T00:00:00"/>
    <d v="2025-07-28T00:00:00"/>
    <d v="2025-07-26T00:00:00"/>
    <s v="112503254"/>
    <s v="PDTMC"/>
    <d v="2025-07-31T00:00:00"/>
    <x v="57"/>
    <m/>
    <s v="DONE"/>
    <n v="2"/>
    <m/>
    <m/>
    <s v="MILL"/>
    <n v="142506372"/>
    <d v="2025-07-30T08:38:31"/>
    <m/>
    <m/>
    <s v="Jul"/>
    <s v="PDTMC_30448-501"/>
    <m/>
    <m/>
    <m/>
  </r>
  <r>
    <s v="GEX 1"/>
    <s v="8079-25"/>
    <s v="30450-401"/>
    <s v="N"/>
    <s v="280X160"/>
    <x v="115"/>
    <d v="2025-07-23T00:00:00"/>
    <s v="LAND"/>
    <n v="1"/>
    <n v="2"/>
    <d v="2025-07-24T00:00:00"/>
    <d v="2025-07-24T00:00:00"/>
    <m/>
    <n v="0"/>
    <d v="2025-07-26T00:00:00"/>
    <d v="2025-07-28T00:00:00"/>
    <d v="2025-07-26T00:00:00"/>
    <s v="112503254"/>
    <s v="PDTMC"/>
    <d v="2025-07-31T00:00:00"/>
    <x v="57"/>
    <m/>
    <s v="DONE"/>
    <n v="1"/>
    <m/>
    <m/>
    <s v="MILL"/>
    <n v="142506372"/>
    <d v="2025-07-30T08:38:31"/>
    <m/>
    <m/>
    <s v="Jul"/>
    <s v="PDTMC_30450-401"/>
    <m/>
    <m/>
    <m/>
  </r>
  <r>
    <s v="GEX 1"/>
    <s v="8080-25"/>
    <s v="30445-501"/>
    <s v="N"/>
    <s v="280X160"/>
    <x v="115"/>
    <d v="2025-07-23T00:00:00"/>
    <s v="LAND"/>
    <n v="2"/>
    <n v="4"/>
    <d v="2025-07-26T00:00:00"/>
    <d v="2025-07-26T00:00:00"/>
    <m/>
    <n v="0"/>
    <d v="2025-07-31T00:00:00"/>
    <d v="2025-07-31T00:00:00"/>
    <d v="2025-07-31T00:00:00"/>
    <s v="112503328"/>
    <s v="PHME"/>
    <d v="2025-07-31T00:00:00"/>
    <x v="57"/>
    <m/>
    <s v="DONE"/>
    <n v="3"/>
    <m/>
    <m/>
    <s v="MILL"/>
    <n v="142506740"/>
    <d v="2025-08-12T00:00:00"/>
    <m/>
    <m/>
    <s v="Jul"/>
    <s v="PHME_30445-501"/>
    <m/>
    <m/>
    <m/>
  </r>
  <r>
    <s v="GEX 1"/>
    <s v="8080-25"/>
    <s v="30447-501"/>
    <s v="N"/>
    <s v="280X160"/>
    <x v="115"/>
    <d v="2025-07-23T00:00:00"/>
    <s v="LAND"/>
    <n v="2"/>
    <n v="4"/>
    <d v="2025-07-26T00:00:00"/>
    <d v="2025-07-26T00:00:00"/>
    <m/>
    <n v="0"/>
    <d v="2025-07-31T00:00:00"/>
    <d v="2025-07-31T00:00:00"/>
    <d v="2025-07-31T00:00:00"/>
    <s v="112503328"/>
    <s v="PHME"/>
    <d v="2025-07-31T00:00:00"/>
    <x v="57"/>
    <m/>
    <s v="DONE"/>
    <n v="3"/>
    <m/>
    <m/>
    <s v="MILL"/>
    <n v="142506740"/>
    <d v="2025-08-12T00:00:00"/>
    <m/>
    <m/>
    <s v="Jul"/>
    <s v="PHME_30447-501"/>
    <m/>
    <m/>
    <m/>
  </r>
  <r>
    <s v="GEX 1"/>
    <s v="8082-25"/>
    <s v="27952-601"/>
    <s v="N"/>
    <s v="320x160"/>
    <x v="115"/>
    <d v="2025-07-23T00:00:00"/>
    <s v="LAND"/>
    <n v="0"/>
    <n v="0"/>
    <d v="2025-07-25T00:00:00"/>
    <d v="2025-07-26T00:00:00"/>
    <m/>
    <n v="1"/>
    <d v="2025-07-31T00:00:00"/>
    <d v="2025-08-05T00:00:00"/>
    <d v="2025-07-31T00:00:00"/>
    <s v="112503328"/>
    <s v="PDTMC"/>
    <d v="2025-07-31T00:00:00"/>
    <x v="64"/>
    <m/>
    <s v="DONE"/>
    <n v="3"/>
    <m/>
    <m/>
    <s v="Mill, powder, ANODIZING"/>
    <n v="142506604"/>
    <d v="2025-08-06T00:00:00"/>
    <m/>
    <m/>
    <s v="Jul"/>
    <s v="PDTMC_27952-601"/>
    <m/>
    <s v="yes"/>
    <s v="320X200 to 320X160"/>
  </r>
  <r>
    <s v="GEX 1"/>
    <s v="8081-25"/>
    <s v="27949-401"/>
    <s v="N"/>
    <s v="250x160"/>
    <x v="115"/>
    <d v="2025-07-23T00:00:00"/>
    <s v="AIR"/>
    <n v="0"/>
    <n v="0"/>
    <d v="2025-07-25T00:00:00"/>
    <d v="2025-07-26T00:00:00"/>
    <m/>
    <n v="1"/>
    <d v="2025-07-31T00:00:00"/>
    <d v="2025-08-05T00:00:00"/>
    <d v="2025-07-31T00:00:00"/>
    <s v="112503332"/>
    <s v="EKSTEK"/>
    <d v="2025-07-31T00:00:00"/>
    <x v="64"/>
    <m/>
    <s v="DONE"/>
    <n v="3"/>
    <m/>
    <m/>
    <s v="Mill, powder, ANODIZING"/>
    <n v="142506846"/>
    <d v="2025-08-15T00:00:00"/>
    <m/>
    <m/>
    <s v="Jul"/>
    <s v="EKSTEK_27949-401"/>
    <m/>
    <m/>
    <m/>
  </r>
  <r>
    <s v="GEX 1"/>
    <s v="8081-25"/>
    <s v="27948-401"/>
    <s v="N"/>
    <s v="250x160"/>
    <x v="115"/>
    <d v="2025-07-23T00:00:00"/>
    <s v="AIR"/>
    <n v="0"/>
    <n v="0"/>
    <d v="2025-07-25T00:00:00"/>
    <d v="2025-07-26T00:00:00"/>
    <m/>
    <n v="1"/>
    <d v="2025-07-31T00:00:00"/>
    <d v="2025-08-05T00:00:00"/>
    <d v="2025-07-31T00:00:00"/>
    <s v="112503332"/>
    <s v="EKSTEK"/>
    <d v="2025-07-31T00:00:00"/>
    <x v="64"/>
    <m/>
    <s v="DONE"/>
    <n v="3"/>
    <m/>
    <m/>
    <s v="Mill, powder, ANODIZING"/>
    <n v="142506846"/>
    <d v="2025-08-15T00:00:00"/>
    <m/>
    <m/>
    <s v="Jul"/>
    <s v="EKSTEK_27948-401"/>
    <m/>
    <m/>
    <m/>
  </r>
  <r>
    <s v="GEX 1"/>
    <s v="8079-25"/>
    <s v="27943-401"/>
    <s v="N"/>
    <s v="250X160"/>
    <x v="115"/>
    <d v="2025-07-23T00:00:00"/>
    <s v="LAND"/>
    <n v="0"/>
    <n v="0"/>
    <d v="2025-07-25T00:00:00"/>
    <d v="2025-07-30T00:00:00"/>
    <s v="YES"/>
    <n v="5"/>
    <d v="2025-08-01T00:00:00"/>
    <d v="2025-07-31T00:00:00"/>
    <d v="2025-08-01T00:00:00"/>
    <s v="112503344"/>
    <s v="PDTMC"/>
    <d v="2025-08-01T00:00:00"/>
    <x v="57"/>
    <s v="3d received on 26/07"/>
    <s v="DONE"/>
    <n v="7"/>
    <m/>
    <m/>
    <s v="MILL"/>
    <n v="142506720"/>
    <d v="2025-08-11T00:00:00"/>
    <m/>
    <m/>
    <s v="Jul"/>
    <s v="PDTMC_27943-401"/>
    <m/>
    <m/>
    <m/>
  </r>
  <r>
    <s v="GEX 1"/>
    <s v="8078-25"/>
    <s v="27947-401"/>
    <s v="N"/>
    <s v="250X160"/>
    <x v="115"/>
    <d v="2025-07-23T00:00:00"/>
    <s v="LAND"/>
    <n v="0"/>
    <n v="0"/>
    <d v="2025-07-29T00:00:00"/>
    <d v="2025-07-30T00:00:00"/>
    <m/>
    <n v="1"/>
    <d v="2025-08-01T00:00:00"/>
    <d v="2025-07-31T00:00:00"/>
    <d v="2025-08-01T00:00:00"/>
    <s v="112503344"/>
    <s v="PHME"/>
    <d v="2025-08-01T00:00:00"/>
    <x v="57"/>
    <m/>
    <s v="DONE"/>
    <n v="7"/>
    <m/>
    <m/>
    <s v="MILL"/>
    <n v="142506739"/>
    <d v="2025-08-12T00:00:00"/>
    <m/>
    <m/>
    <s v="Jul"/>
    <s v="PHME_27947-401"/>
    <m/>
    <m/>
    <m/>
  </r>
  <r>
    <s v="GEX 1"/>
    <s v="8078-25"/>
    <s v="30433-201"/>
    <s v="N"/>
    <s v="320X160"/>
    <x v="115"/>
    <d v="2025-07-23T00:00:00"/>
    <s v="LAND"/>
    <n v="1"/>
    <n v="1"/>
    <d v="2025-07-28T00:00:00"/>
    <d v="2025-07-31T00:00:00"/>
    <m/>
    <n v="3"/>
    <d v="2025-08-01T00:00:00"/>
    <d v="2025-07-31T00:00:00"/>
    <d v="2025-08-01T00:00:00"/>
    <s v="112503344"/>
    <s v="PHME"/>
    <d v="2025-08-01T00:00:00"/>
    <x v="57"/>
    <m/>
    <s v="DONE"/>
    <n v="8"/>
    <m/>
    <m/>
    <s v="MILL"/>
    <n v="142507029"/>
    <d v="2025-08-29T00:00:00"/>
    <m/>
    <m/>
    <s v="Jul"/>
    <s v="PHME_30433-201"/>
    <m/>
    <m/>
    <m/>
  </r>
  <r>
    <s v="GEX 1"/>
    <s v="8078-25"/>
    <s v="INS-30433"/>
    <s v="T"/>
    <s v="300X100"/>
    <x v="115"/>
    <d v="2025-07-23T00:00:00"/>
    <s v="LAND"/>
    <n v="0"/>
    <n v="0"/>
    <d v="2025-07-28T00:00:00"/>
    <d v="2025-07-31T00:00:00"/>
    <m/>
    <n v="3"/>
    <d v="2025-08-01T00:00:00"/>
    <d v="2025-08-02T00:00:00"/>
    <d v="2025-08-01T00:00:00"/>
    <s v="112503344"/>
    <s v="PHME"/>
    <d v="2025-08-01T00:00:00"/>
    <x v="0"/>
    <m/>
    <s v="DONE"/>
    <n v="8"/>
    <m/>
    <m/>
    <m/>
    <n v="142506739"/>
    <d v="2025-08-12T00:00:00"/>
    <m/>
    <m/>
    <s v="Jul"/>
    <s v="PHME_INS-30433"/>
    <m/>
    <m/>
    <m/>
  </r>
  <r>
    <s v="GEX 1"/>
    <s v="8078-25"/>
    <s v="30434-201"/>
    <s v="N"/>
    <s v="320X160"/>
    <x v="115"/>
    <d v="2025-07-23T00:00:00"/>
    <s v="LAND"/>
    <n v="1"/>
    <n v="1"/>
    <d v="2025-07-28T00:00:00"/>
    <d v="2025-07-31T00:00:00"/>
    <m/>
    <n v="3"/>
    <d v="2025-08-01T00:00:00"/>
    <d v="2025-07-31T00:00:00"/>
    <d v="2025-08-01T00:00:00"/>
    <s v="112503344"/>
    <s v="PHME"/>
    <d v="2025-08-01T00:00:00"/>
    <x v="57"/>
    <m/>
    <s v="DONE"/>
    <n v="8"/>
    <m/>
    <m/>
    <s v="MILL"/>
    <n v="142506739"/>
    <d v="2025-08-12T00:00:00"/>
    <m/>
    <m/>
    <s v="Jul"/>
    <s v="PHME_30434-201"/>
    <m/>
    <m/>
    <m/>
  </r>
  <r>
    <s v="GEX 1"/>
    <s v="8078-25"/>
    <s v="30440-501"/>
    <s v="N"/>
    <s v="280X160"/>
    <x v="115"/>
    <d v="2025-07-23T00:00:00"/>
    <s v="LAND"/>
    <n v="1"/>
    <n v="1"/>
    <d v="2025-07-28T00:00:00"/>
    <d v="2025-07-31T00:00:00"/>
    <m/>
    <n v="3"/>
    <d v="2025-08-01T00:00:00"/>
    <d v="2025-07-31T00:00:00"/>
    <d v="2025-08-01T00:00:00"/>
    <s v="112503344"/>
    <s v="PHME"/>
    <d v="2025-08-01T00:00:00"/>
    <x v="57"/>
    <m/>
    <s v="DONE"/>
    <n v="8"/>
    <m/>
    <m/>
    <s v="MILL"/>
    <n v="142506739"/>
    <d v="2025-08-12T00:00:00"/>
    <m/>
    <m/>
    <s v="Jul"/>
    <s v="PHME_30440-501"/>
    <m/>
    <m/>
    <m/>
  </r>
  <r>
    <s v="GEX 1"/>
    <s v="8078-25"/>
    <s v="INS-30440"/>
    <s v="T"/>
    <s v="300X100"/>
    <x v="115"/>
    <d v="2025-07-23T00:00:00"/>
    <s v="LAND"/>
    <n v="0"/>
    <n v="0"/>
    <d v="2025-07-28T00:00:00"/>
    <d v="2025-07-31T00:00:00"/>
    <m/>
    <n v="3"/>
    <d v="2025-08-01T00:00:00"/>
    <d v="2025-08-02T00:00:00"/>
    <d v="2025-08-01T00:00:00"/>
    <s v="112503344"/>
    <s v="PHME"/>
    <d v="2025-08-01T00:00:00"/>
    <x v="0"/>
    <m/>
    <s v="DONE"/>
    <n v="8"/>
    <m/>
    <m/>
    <m/>
    <n v="142506739"/>
    <d v="2025-08-12T00:00:00"/>
    <m/>
    <m/>
    <s v="Jul"/>
    <s v="PHME_INS-30440"/>
    <m/>
    <m/>
    <m/>
  </r>
  <r>
    <s v="GEX 1"/>
    <s v="8078-25"/>
    <s v="27938-601"/>
    <s v="N"/>
    <s v="450X250"/>
    <x v="115"/>
    <d v="2025-07-23T00:00:00"/>
    <s v="LAND"/>
    <n v="0"/>
    <n v="0"/>
    <d v="2025-07-31T00:00:00"/>
    <d v="2025-08-02T00:00:00"/>
    <m/>
    <n v="2"/>
    <d v="2025-08-04T00:00:00"/>
    <d v="2025-07-31T00:00:00"/>
    <d v="2025-08-04T00:00:00"/>
    <s v="112503386"/>
    <s v="PHME"/>
    <d v="2025-08-04T00:00:00"/>
    <x v="57"/>
    <m/>
    <s v="DONE"/>
    <n v="10"/>
    <m/>
    <m/>
    <s v="MILL"/>
    <n v="142506739"/>
    <d v="2025-08-12T00:00:00"/>
    <m/>
    <m/>
    <s v="Jul"/>
    <s v="PHME_27938-601"/>
    <m/>
    <m/>
    <m/>
  </r>
  <r>
    <s v="GEX 1"/>
    <s v="8078-25"/>
    <s v="INS-27938"/>
    <s v="T"/>
    <s v="460X150"/>
    <x v="115"/>
    <d v="2025-07-23T00:00:00"/>
    <s v="LAND"/>
    <n v="0"/>
    <n v="0"/>
    <d v="2025-07-31T00:00:00"/>
    <d v="2025-08-02T00:00:00"/>
    <m/>
    <n v="2"/>
    <d v="2025-08-04T00:00:00"/>
    <d v="2025-08-05T00:00:00"/>
    <d v="2025-08-04T00:00:00"/>
    <s v="112503386"/>
    <s v="PHME"/>
    <d v="2025-08-04T00:00:00"/>
    <x v="0"/>
    <m/>
    <s v="DONE"/>
    <n v="10"/>
    <m/>
    <m/>
    <m/>
    <n v="142506739"/>
    <d v="2025-08-12T00:00:00"/>
    <m/>
    <m/>
    <s v="Jul"/>
    <s v="PHME_INS-27938"/>
    <m/>
    <m/>
    <m/>
  </r>
  <r>
    <s v="GEX 1"/>
    <s v="8078-25"/>
    <s v="INS-30434"/>
    <s v="T"/>
    <s v="300X100"/>
    <x v="115"/>
    <d v="2025-07-23T00:00:00"/>
    <s v="LAND"/>
    <n v="0"/>
    <n v="0"/>
    <d v="2025-07-28T00:00:00"/>
    <d v="2025-07-31T00:00:00"/>
    <m/>
    <n v="3"/>
    <d v="2025-08-04T00:00:00"/>
    <d v="2025-08-05T00:00:00"/>
    <d v="2025-08-04T00:00:00"/>
    <s v="112503386"/>
    <s v="PHME"/>
    <d v="2025-08-04T00:00:00"/>
    <x v="0"/>
    <m/>
    <s v="DONE"/>
    <n v="8"/>
    <m/>
    <m/>
    <m/>
    <n v="142506739"/>
    <d v="2025-08-12T00:00:00"/>
    <m/>
    <m/>
    <s v="Jul"/>
    <s v="PHME_INS-30434"/>
    <m/>
    <m/>
    <m/>
  </r>
  <r>
    <s v="GEX 1"/>
    <s v="8080-25"/>
    <s v="30441-401"/>
    <s v="N"/>
    <s v="280X160"/>
    <x v="115"/>
    <d v="2025-07-23T00:00:00"/>
    <s v="LAND"/>
    <n v="1"/>
    <n v="2"/>
    <d v="2025-07-28T00:00:00"/>
    <d v="2025-07-30T00:00:00"/>
    <m/>
    <n v="2"/>
    <d v="2025-08-04T00:00:00"/>
    <d v="2025-07-31T00:00:00"/>
    <d v="2025-08-04T00:00:00"/>
    <s v="112503386"/>
    <s v="PHME"/>
    <d v="2025-08-04T00:00:00"/>
    <x v="57"/>
    <m/>
    <s v="DONE"/>
    <n v="7"/>
    <m/>
    <m/>
    <s v="MILL"/>
    <n v="142506740"/>
    <d v="2025-08-12T00:00:00"/>
    <m/>
    <m/>
    <s v="Jul"/>
    <s v="PHME_30441-401"/>
    <m/>
    <m/>
    <m/>
  </r>
  <r>
    <s v="GEX 1"/>
    <s v="8077-25"/>
    <s v="30442-501"/>
    <s v="N"/>
    <s v="280X160"/>
    <x v="115"/>
    <d v="2025-07-23T00:00:00"/>
    <s v="AIR"/>
    <n v="1"/>
    <n v="4"/>
    <d v="2025-07-24T00:00:00"/>
    <d v="2025-07-31T00:00:00"/>
    <m/>
    <n v="7"/>
    <d v="2025-08-04T00:00:00"/>
    <d v="2025-07-31T00:00:00"/>
    <d v="2025-08-04T00:00:00"/>
    <s v="112503386"/>
    <s v="EKSTEK"/>
    <d v="2025-08-04T00:00:00"/>
    <x v="57"/>
    <s v="asked revision 25/7. reminder sent 31/7"/>
    <s v="DONE"/>
    <n v="8"/>
    <m/>
    <m/>
    <s v="MILL"/>
    <n v="142506844"/>
    <d v="2025-08-15T10:34:19"/>
    <m/>
    <m/>
    <s v="Jul"/>
    <s v="EKSTEK_30442-501"/>
    <m/>
    <m/>
    <m/>
  </r>
  <r>
    <s v="GEX 1"/>
    <s v="8080-25"/>
    <s v="30444-501"/>
    <s v="N"/>
    <s v="280X160"/>
    <x v="115"/>
    <d v="2025-07-23T00:00:00"/>
    <s v="LAND"/>
    <n v="2"/>
    <n v="4"/>
    <d v="2025-07-26T00:00:00"/>
    <d v="2025-07-30T00:00:00"/>
    <m/>
    <n v="4"/>
    <d v="2025-08-04T00:00:00"/>
    <d v="2025-07-31T00:00:00"/>
    <d v="2025-08-04T00:00:00"/>
    <s v="112503386"/>
    <s v="PHME"/>
    <d v="2025-08-04T00:00:00"/>
    <x v="57"/>
    <m/>
    <s v="DONE"/>
    <n v="7"/>
    <m/>
    <m/>
    <s v="MILL"/>
    <n v="142506740"/>
    <d v="2025-08-12T00:00:00"/>
    <m/>
    <m/>
    <s v="Jul"/>
    <s v="PHME_30444-501"/>
    <m/>
    <m/>
    <m/>
  </r>
  <r>
    <s v="GEX 1"/>
    <s v="8080-25"/>
    <s v="30446-501"/>
    <s v="N"/>
    <s v="280X160"/>
    <x v="115"/>
    <d v="2025-07-23T00:00:00"/>
    <s v="LAND"/>
    <n v="2"/>
    <n v="4"/>
    <d v="2025-07-26T00:00:00"/>
    <d v="2025-07-30T00:00:00"/>
    <m/>
    <n v="4"/>
    <d v="2025-08-04T00:00:00"/>
    <d v="2025-07-31T00:00:00"/>
    <d v="2025-08-04T00:00:00"/>
    <s v="112503386"/>
    <s v="PHME"/>
    <d v="2025-07-31T00:00:00"/>
    <x v="57"/>
    <m/>
    <s v="DONE"/>
    <n v="7"/>
    <m/>
    <m/>
    <s v="MILL"/>
    <n v="142506740"/>
    <d v="2025-08-12T00:00:00"/>
    <m/>
    <m/>
    <s v="Jul"/>
    <s v="PHME_30446-501"/>
    <m/>
    <m/>
    <m/>
  </r>
  <r>
    <s v="GEX 1"/>
    <s v="8080-25"/>
    <s v="30449-501"/>
    <s v="N"/>
    <s v="280X160"/>
    <x v="115"/>
    <d v="2025-07-23T00:00:00"/>
    <s v="LAND"/>
    <n v="1"/>
    <n v="2"/>
    <d v="2025-07-28T00:00:00"/>
    <d v="2025-07-31T00:00:00"/>
    <m/>
    <n v="3"/>
    <d v="2025-08-04T00:00:00"/>
    <d v="2025-07-31T00:00:00"/>
    <d v="2025-08-04T00:00:00"/>
    <s v="112503386"/>
    <s v="PHME"/>
    <d v="2025-07-31T00:00:00"/>
    <x v="57"/>
    <m/>
    <s v="DONE"/>
    <n v="8"/>
    <m/>
    <m/>
    <s v="MILL"/>
    <n v="142506736"/>
    <d v="2025-08-18T00:00:00"/>
    <m/>
    <m/>
    <s v="Jul"/>
    <s v="PHME_30449-501"/>
    <m/>
    <m/>
    <m/>
  </r>
  <r>
    <s v="GEX 1"/>
    <s v="8081-25"/>
    <s v="30453-401"/>
    <s v="N"/>
    <s v="250x160"/>
    <x v="115"/>
    <d v="2025-07-23T00:00:00"/>
    <s v="AIR"/>
    <n v="1"/>
    <n v="4"/>
    <d v="2025-07-25T00:00:00"/>
    <d v="2025-07-30T00:00:00"/>
    <m/>
    <n v="5"/>
    <d v="2025-08-04T00:00:00"/>
    <d v="2025-08-05T00:00:00"/>
    <d v="2025-08-04T00:00:00"/>
    <s v="112503386"/>
    <s v="EKSTEK"/>
    <d v="2025-08-04T00:00:00"/>
    <x v="64"/>
    <s v="ask revision 26/7"/>
    <s v="DONE"/>
    <n v="7"/>
    <m/>
    <m/>
    <s v="Mill, powder, ANODIZING"/>
    <n v="142506846"/>
    <d v="2025-08-15T00:00:00"/>
    <m/>
    <m/>
    <s v="Jul"/>
    <s v="EKSTEK_30453-401"/>
    <m/>
    <m/>
    <m/>
  </r>
  <r>
    <s v="GEX 1"/>
    <s v="8081-25"/>
    <s v="30452-501"/>
    <s v="N"/>
    <s v="250x160"/>
    <x v="115"/>
    <d v="2025-07-23T00:00:00"/>
    <s v="AIR"/>
    <n v="1"/>
    <n v="4"/>
    <d v="2025-07-25T00:00:00"/>
    <d v="2025-07-26T00:00:00"/>
    <m/>
    <n v="1"/>
    <d v="2025-08-04T00:00:00"/>
    <d v="2025-08-05T00:00:00"/>
    <d v="2025-08-04T00:00:00"/>
    <s v="112503386"/>
    <s v="EKSTEK"/>
    <d v="2025-08-04T00:00:00"/>
    <x v="64"/>
    <m/>
    <s v="DONE"/>
    <n v="3"/>
    <m/>
    <m/>
    <s v="Mill, powder, ANODIZING"/>
    <n v="142506846"/>
    <d v="2025-08-15T00:00:00"/>
    <m/>
    <m/>
    <s v="Jul"/>
    <s v="EKSTEK_30452-501"/>
    <m/>
    <m/>
    <m/>
  </r>
  <r>
    <s v="GEX 1"/>
    <s v="8081-25"/>
    <s v="27950-501"/>
    <s v="N"/>
    <s v="250x160"/>
    <x v="115"/>
    <d v="2025-07-23T00:00:00"/>
    <s v="AIR"/>
    <n v="0"/>
    <n v="0"/>
    <d v="2025-07-25T00:00:00"/>
    <d v="2025-07-26T00:00:00"/>
    <m/>
    <n v="1"/>
    <d v="2025-08-04T00:00:00"/>
    <d v="2025-08-05T00:00:00"/>
    <d v="2025-08-04T00:00:00"/>
    <s v="112503386"/>
    <s v="EKSTEK"/>
    <d v="2025-08-04T00:00:00"/>
    <x v="64"/>
    <m/>
    <s v="DONE"/>
    <n v="3"/>
    <m/>
    <m/>
    <s v="Mill, powder, ANODIZING"/>
    <n v="142506846"/>
    <d v="2025-08-15T00:00:00"/>
    <m/>
    <m/>
    <s v="Jul"/>
    <s v="EKSTEK_27950-501"/>
    <m/>
    <m/>
    <m/>
  </r>
  <r>
    <s v="GEX 1"/>
    <s v="8078-25"/>
    <s v="30437-201"/>
    <s v="N"/>
    <s v="320X200"/>
    <x v="115"/>
    <d v="2025-07-23T00:00:00"/>
    <s v="LAND"/>
    <n v="2"/>
    <n v="2"/>
    <d v="2025-07-28T00:00:00"/>
    <d v="2025-08-05T00:00:00"/>
    <s v="YES"/>
    <n v="8"/>
    <d v="2025-08-06T00:00:00"/>
    <d v="2025-07-31T00:00:00"/>
    <d v="2025-08-06T00:00:00"/>
    <s v="112503424"/>
    <s v="PHME"/>
    <d v="2025-08-06T00:00:00"/>
    <x v="57"/>
    <s v="3d model requsted 31/7 for simulation."/>
    <s v="DONE"/>
    <n v="13"/>
    <m/>
    <m/>
    <s v="MILL"/>
    <n v="142506739"/>
    <d v="2025-08-12T00:00:00"/>
    <m/>
    <m/>
    <s v="Jul"/>
    <s v="PHME_30437-201"/>
    <m/>
    <m/>
    <m/>
  </r>
  <r>
    <s v="GEX 1"/>
    <s v="8078-25"/>
    <s v="INS-30437"/>
    <s v="T"/>
    <s v="300X100"/>
    <x v="115"/>
    <d v="2025-07-23T00:00:00"/>
    <s v="LAND"/>
    <n v="0"/>
    <n v="0"/>
    <d v="2025-07-28T00:00:00"/>
    <d v="2025-08-05T00:00:00"/>
    <m/>
    <n v="8"/>
    <d v="2025-08-06T00:00:00"/>
    <d v="2025-08-07T00:00:00"/>
    <d v="2025-08-06T00:00:00"/>
    <s v="112503424"/>
    <s v="PHME"/>
    <d v="2025-08-06T00:00:00"/>
    <x v="0"/>
    <m/>
    <s v="DONE"/>
    <n v="13"/>
    <m/>
    <m/>
    <m/>
    <n v="142506739"/>
    <d v="2025-08-12T00:00:00"/>
    <m/>
    <m/>
    <s v="Jul"/>
    <s v="PHME_INS-30437"/>
    <m/>
    <m/>
    <m/>
  </r>
  <r>
    <s v="GEX 1"/>
    <s v="8074-25"/>
    <s v="29714-506"/>
    <s v="B"/>
    <s v="250X160"/>
    <x v="115"/>
    <d v="2025-07-23T00:00:00"/>
    <s v="LAND"/>
    <n v="2"/>
    <n v="2"/>
    <d v="2025-07-24T00:00:00"/>
    <d v="2025-08-15T00:00:00"/>
    <s v="YES"/>
    <n v="22"/>
    <d v="2025-08-16T00:00:00"/>
    <d v="2025-08-16T00:00:00"/>
    <d v="2025-08-16T00:00:00"/>
    <s v="112503566"/>
    <s v="PHME"/>
    <d v="2025-08-16T00:00:00"/>
    <x v="0"/>
    <s v="asked revision 25/7. revision received 26/7. ask for 3d as per hod. Waiting for simulation rpt."/>
    <s v="DONE"/>
    <n v="23"/>
    <m/>
    <m/>
    <m/>
    <n v="142507234"/>
    <d v="2025-08-27T00:00:00"/>
    <m/>
    <m/>
    <s v="Jul"/>
    <s v="PHME_29714-506"/>
    <m/>
    <m/>
    <m/>
  </r>
  <r>
    <s v="GEX 2"/>
    <s v="8075-25"/>
    <s v="027937-2501"/>
    <s v="N"/>
    <s v="250x160"/>
    <x v="115"/>
    <d v="2025-07-23T00:00:00"/>
    <s v="LAND"/>
    <n v="0"/>
    <n v="0"/>
    <d v="2025-07-24T00:00:00"/>
    <d v="2025-07-25T00:00:00"/>
    <m/>
    <n v="1"/>
    <d v="2025-07-26T00:00:00"/>
    <d v="2025-07-29T00:00:00"/>
    <d v="2025-07-26T00:00:00"/>
    <s v="212500939"/>
    <s v="PDTMC"/>
    <d v="2025-07-26T00:00:00"/>
    <x v="57"/>
    <m/>
    <s v="DONE"/>
    <n v="2"/>
    <m/>
    <m/>
    <s v="MILL"/>
    <n v="242501677"/>
    <d v="2025-07-30T08:50:30"/>
    <m/>
    <m/>
    <s v="Jul"/>
    <s v="PDTMC_027937-2501"/>
    <m/>
    <m/>
    <m/>
  </r>
  <r>
    <s v="GEX 2"/>
    <s v="8075-25"/>
    <s v="027939-2501"/>
    <s v="N"/>
    <s v="250X160"/>
    <x v="115"/>
    <d v="2025-07-23T00:00:00"/>
    <s v="LAND"/>
    <n v="0"/>
    <n v="0"/>
    <d v="2025-07-24T00:00:00"/>
    <d v="2025-07-25T00:00:00"/>
    <m/>
    <n v="1"/>
    <d v="2025-07-26T00:00:00"/>
    <d v="2025-07-29T00:00:00"/>
    <d v="2025-07-26T00:00:00"/>
    <s v="212500939"/>
    <s v="PDTMC"/>
    <d v="2025-07-26T00:00:00"/>
    <x v="57"/>
    <m/>
    <s v="DONE"/>
    <n v="2"/>
    <m/>
    <m/>
    <s v="MILL"/>
    <n v="242501677"/>
    <d v="2025-07-30T08:50:30"/>
    <m/>
    <m/>
    <s v="Jul"/>
    <s v="PDTMC_027939-2501"/>
    <m/>
    <m/>
    <m/>
  </r>
  <r>
    <s v="GEX 2"/>
    <s v="8075-25"/>
    <s v="027946-2501"/>
    <s v="N"/>
    <s v="280X160"/>
    <x v="115"/>
    <d v="2025-07-23T00:00:00"/>
    <s v="LAND"/>
    <n v="0"/>
    <n v="0"/>
    <d v="2025-07-23T00:00:00"/>
    <d v="2025-07-24T00:00:00"/>
    <m/>
    <n v="1"/>
    <d v="2025-07-26T00:00:00"/>
    <d v="2025-07-29T00:00:00"/>
    <d v="2025-07-26T00:00:00"/>
    <s v="212500939"/>
    <s v="PDTMC"/>
    <d v="2025-07-26T00:00:00"/>
    <x v="57"/>
    <m/>
    <s v="DONE"/>
    <n v="1"/>
    <m/>
    <m/>
    <s v="MILL"/>
    <n v="242501677"/>
    <d v="2025-07-30T08:50:30"/>
    <m/>
    <m/>
    <s v="Jul"/>
    <s v="PDTMC_027946-2501"/>
    <m/>
    <m/>
    <m/>
  </r>
  <r>
    <s v="GEX 2"/>
    <s v="8075-25"/>
    <s v="027944-2501"/>
    <s v="N"/>
    <s v="280X160"/>
    <x v="115"/>
    <d v="2025-07-23T00:00:00"/>
    <s v="LAND"/>
    <n v="0"/>
    <n v="0"/>
    <d v="2025-07-23T00:00:00"/>
    <d v="2025-07-26T00:00:00"/>
    <m/>
    <n v="3"/>
    <d v="2025-07-31T00:00:00"/>
    <d v="2025-08-02T00:00:00"/>
    <d v="2025-07-31T00:00:00"/>
    <s v="212500968"/>
    <s v="PDTMC"/>
    <d v="2025-08-02T00:00:00"/>
    <x v="57"/>
    <s v="ask for revisin 24/7"/>
    <s v="DONE"/>
    <n v="3"/>
    <m/>
    <m/>
    <s v="MILL"/>
    <n v="242501812"/>
    <d v="2025-08-11T00:00:00"/>
    <m/>
    <m/>
    <s v="Jul"/>
    <s v="PDTMC_027944-2501"/>
    <m/>
    <m/>
    <m/>
  </r>
  <r>
    <s v="GEX 2"/>
    <s v="8083-25"/>
    <s v="027951-3501"/>
    <s v="N"/>
    <s v="250x160"/>
    <x v="115"/>
    <d v="2025-07-23T00:00:00"/>
    <s v="LAND"/>
    <n v="0"/>
    <n v="0"/>
    <d v="2025-07-25T00:00:00"/>
    <d v="2025-07-26T00:00:00"/>
    <m/>
    <n v="1"/>
    <d v="2025-07-31T00:00:00"/>
    <d v="2025-08-02T00:00:00"/>
    <d v="2025-07-31T00:00:00"/>
    <s v="212500968"/>
    <s v="PDTMC"/>
    <d v="2025-08-02T00:00:00"/>
    <x v="64"/>
    <m/>
    <s v="DONE"/>
    <n v="3"/>
    <m/>
    <m/>
    <s v="Mill, powder, ANODIZING"/>
    <n v="242501812"/>
    <d v="2025-08-11T00:00:00"/>
    <m/>
    <m/>
    <s v="Jul"/>
    <s v="PDTMC_027951-3501"/>
    <m/>
    <m/>
    <m/>
  </r>
  <r>
    <s v="GEX 2"/>
    <s v="8076-25"/>
    <s v="030436-3501"/>
    <s v="N"/>
    <s v="355X200"/>
    <x v="115"/>
    <d v="2025-07-23T00:00:00"/>
    <s v="LAND"/>
    <n v="1"/>
    <n v="1"/>
    <d v="2025-07-28T00:00:00"/>
    <d v="2025-07-30T00:00:00"/>
    <m/>
    <n v="2"/>
    <d v="2025-08-01T00:00:00"/>
    <d v="2025-08-02T00:00:00"/>
    <d v="2025-08-01T00:00:00"/>
    <s v="212500969"/>
    <s v="PHME"/>
    <d v="2025-08-02T00:00:00"/>
    <x v="57"/>
    <m/>
    <s v="DONE"/>
    <n v="7"/>
    <m/>
    <m/>
    <s v="MILL"/>
    <n v="242501829"/>
    <d v="2025-08-11T00:00:00"/>
    <m/>
    <m/>
    <s v="Jul"/>
    <s v="PHME_030436-3501"/>
    <m/>
    <m/>
    <m/>
  </r>
  <r>
    <s v="GEX 2"/>
    <s v="8076-25"/>
    <s v="030438-3501"/>
    <s v="N"/>
    <s v="355X200"/>
    <x v="115"/>
    <d v="2025-07-23T00:00:00"/>
    <s v="LAND"/>
    <n v="1"/>
    <n v="1"/>
    <d v="2025-07-28T00:00:00"/>
    <d v="2025-07-30T00:00:00"/>
    <m/>
    <n v="2"/>
    <d v="2025-08-01T00:00:00"/>
    <d v="2025-08-02T00:00:00"/>
    <d v="2025-08-01T00:00:00"/>
    <s v="212500969"/>
    <s v="PHME"/>
    <d v="2025-08-02T00:00:00"/>
    <x v="57"/>
    <m/>
    <s v="DONE"/>
    <n v="7"/>
    <m/>
    <m/>
    <s v="MILL"/>
    <n v="242502071"/>
    <d v="2025-08-25T00:00:00"/>
    <m/>
    <m/>
    <s v="Jul"/>
    <s v="PHME_030438-3501"/>
    <m/>
    <m/>
    <m/>
  </r>
  <r>
    <s v="GEX 2"/>
    <s v="8076-25"/>
    <s v="030439-3501"/>
    <s v="N"/>
    <s v="320X200"/>
    <x v="115"/>
    <d v="2025-07-23T00:00:00"/>
    <s v="LAND"/>
    <n v="1"/>
    <n v="1"/>
    <d v="2025-07-29T00:00:00"/>
    <d v="2025-07-31T00:00:00"/>
    <m/>
    <n v="2"/>
    <d v="2025-08-01T00:00:00"/>
    <d v="2025-08-02T00:00:00"/>
    <d v="2025-08-01T00:00:00"/>
    <s v="212500969"/>
    <s v="PHME"/>
    <d v="2025-08-02T00:00:00"/>
    <x v="57"/>
    <m/>
    <s v="DONE"/>
    <n v="8"/>
    <m/>
    <m/>
    <s v="MILL"/>
    <n v="242501816"/>
    <d v="2025-08-11T00:00:00"/>
    <m/>
    <m/>
    <s v="Jul"/>
    <s v="PHME_030439-3501"/>
    <m/>
    <m/>
    <m/>
  </r>
  <r>
    <s v="GEX 2"/>
    <s v="8075-25"/>
    <s v="25IC1-027937"/>
    <s v="T"/>
    <s v="300X100"/>
    <x v="115"/>
    <d v="2025-07-23T00:00:00"/>
    <s v="LAND"/>
    <n v="0"/>
    <n v="0"/>
    <d v="2025-07-24T00:00:00"/>
    <d v="2025-07-25T00:00:00"/>
    <m/>
    <n v="1"/>
    <d v="2025-08-04T00:00:00"/>
    <d v="2025-08-05T00:00:00"/>
    <d v="2025-08-04T00:00:00"/>
    <s v="212500983"/>
    <s v="PDTMC"/>
    <d v="2025-08-04T00:00:00"/>
    <x v="0"/>
    <m/>
    <s v="DONE"/>
    <n v="2"/>
    <m/>
    <m/>
    <m/>
    <n v="242501677"/>
    <d v="2025-07-30T00:00:00"/>
    <m/>
    <m/>
    <s v="Jul"/>
    <s v="PDTMC_25IC1-027937"/>
    <m/>
    <m/>
    <m/>
  </r>
  <r>
    <s v="GEX 2"/>
    <s v="8076-25"/>
    <s v="030435-3501"/>
    <s v="N"/>
    <s v="355X200"/>
    <x v="115"/>
    <d v="2025-07-23T00:00:00"/>
    <s v="LAND"/>
    <n v="2"/>
    <n v="2"/>
    <d v="2025-07-28T00:00:00"/>
    <d v="2025-07-31T00:00:00"/>
    <m/>
    <n v="3"/>
    <d v="2025-08-04T00:00:00"/>
    <d v="2025-08-05T00:00:00"/>
    <d v="2025-08-04T00:00:00"/>
    <s v="212500983"/>
    <s v="PHME"/>
    <d v="2025-08-04T00:00:00"/>
    <x v="57"/>
    <s v="ask revisions 30/7"/>
    <s v="DONE"/>
    <n v="8"/>
    <m/>
    <m/>
    <s v="MILL"/>
    <n v="242501913"/>
    <d v="2025-08-15T00:00:00"/>
    <m/>
    <m/>
    <s v="Jul"/>
    <s v="PHME_030435-3501"/>
    <m/>
    <m/>
    <m/>
  </r>
  <r>
    <s v="GEX 2"/>
    <s v="8076-25"/>
    <s v="35IC1-030436"/>
    <s v="T"/>
    <s v="300X100"/>
    <x v="115"/>
    <d v="2025-07-23T00:00:00"/>
    <s v="LAND"/>
    <n v="0"/>
    <n v="0"/>
    <d v="2025-07-28T00:00:00"/>
    <d v="2025-07-30T00:00:00"/>
    <m/>
    <n v="2"/>
    <d v="2025-08-04T00:00:00"/>
    <d v="2025-08-05T00:00:00"/>
    <d v="2025-08-04T00:00:00"/>
    <s v="212500983"/>
    <s v="PHME"/>
    <d v="2025-08-04T00:00:00"/>
    <x v="0"/>
    <m/>
    <s v="DONE"/>
    <n v="7"/>
    <m/>
    <m/>
    <m/>
    <n v="242501829"/>
    <d v="2025-08-11T00:00:00"/>
    <m/>
    <m/>
    <s v="Jul"/>
    <s v="PHME_35IC1-030436"/>
    <m/>
    <m/>
    <m/>
  </r>
  <r>
    <s v="GEX 2"/>
    <s v="8076-25"/>
    <s v="030443-3501"/>
    <s v="N"/>
    <s v="320X200"/>
    <x v="115"/>
    <d v="2025-07-23T00:00:00"/>
    <s v="LAND"/>
    <n v="2"/>
    <n v="2"/>
    <d v="2025-07-28T00:00:00"/>
    <d v="2025-08-02T00:00:00"/>
    <s v="YES"/>
    <n v="5"/>
    <d v="2025-08-04T00:00:00"/>
    <d v="2025-08-05T00:00:00"/>
    <d v="2025-08-04T00:00:00"/>
    <s v="212500983"/>
    <s v="PHME"/>
    <d v="2025-08-04T00:00:00"/>
    <x v="57"/>
    <s v="wating for simulation results"/>
    <s v="DONE"/>
    <n v="10"/>
    <m/>
    <m/>
    <s v="MILL"/>
    <n v="242501829"/>
    <d v="2025-08-11T00:00:00"/>
    <m/>
    <m/>
    <s v="Jul"/>
    <s v="PHME_030443-3501"/>
    <m/>
    <m/>
    <m/>
  </r>
  <r>
    <s v="GEX 2"/>
    <s v="8076-25"/>
    <s v="35IC1-030443"/>
    <s v="T"/>
    <s v="300X100"/>
    <x v="115"/>
    <d v="2025-07-23T00:00:00"/>
    <s v="LAND"/>
    <n v="0"/>
    <n v="0"/>
    <d v="2025-07-28T00:00:00"/>
    <d v="2025-08-02T00:00:00"/>
    <m/>
    <n v="5"/>
    <d v="2025-08-04T00:00:00"/>
    <d v="2025-08-05T00:00:00"/>
    <d v="2025-08-04T00:00:00"/>
    <s v="212500983"/>
    <s v="PHME"/>
    <d v="2025-08-04T00:00:00"/>
    <x v="0"/>
    <m/>
    <s v="DONE"/>
    <n v="10"/>
    <m/>
    <m/>
    <m/>
    <n v="242501829"/>
    <d v="2025-08-11T00:00:00"/>
    <m/>
    <m/>
    <s v="Jul"/>
    <s v="PHME_35IC1-030443"/>
    <m/>
    <m/>
    <m/>
  </r>
  <r>
    <s v="GEX 2"/>
    <s v="8075-25"/>
    <s v="25IC1-027944"/>
    <s v="T"/>
    <s v="300X100"/>
    <x v="115"/>
    <d v="2025-07-23T00:00:00"/>
    <s v="LAND"/>
    <n v="0"/>
    <n v="0"/>
    <d v="2025-08-04T00:00:00"/>
    <d v="2025-08-11T00:00:00"/>
    <m/>
    <n v="7"/>
    <d v="2025-08-12T00:00:00"/>
    <d v="2025-08-12T00:00:00"/>
    <d v="2025-08-12T00:00:00"/>
    <s v="212501052"/>
    <s v="PDTMC"/>
    <d v="2025-08-12T00:00:00"/>
    <x v="0"/>
    <s v="design revised as for that insert desin also revised"/>
    <s v="DONE"/>
    <n v="19"/>
    <m/>
    <m/>
    <m/>
    <n v="242501917"/>
    <d v="2025-08-14T00:00:00"/>
    <m/>
    <m/>
    <s v="Jul"/>
    <s v="PDTMC_25IC1-027944"/>
    <m/>
    <m/>
    <m/>
  </r>
  <r>
    <s v="GEX 2"/>
    <s v="8076-25"/>
    <s v="35IC1-030438"/>
    <s v="T"/>
    <s v="460X150"/>
    <x v="115"/>
    <d v="2025-07-23T00:00:00"/>
    <s v="LAND"/>
    <n v="0"/>
    <n v="0"/>
    <d v="2025-07-28T00:00:00"/>
    <d v="2025-08-19T00:00:00"/>
    <m/>
    <n v="22"/>
    <d v="2025-08-18T00:00:00"/>
    <d v="2025-08-18T00:00:00"/>
    <d v="2025-08-18T00:00:00"/>
    <s v="212501083"/>
    <s v="PHME"/>
    <d v="2025-08-04T00:00:00"/>
    <x v="0"/>
    <s v="old PR 212500983, DIA 300X100, 212501083 new PR raised as insert revised 460x150 "/>
    <s v="DONE"/>
    <n v="27"/>
    <m/>
    <m/>
    <m/>
    <n v="242502071"/>
    <d v="2025-08-25T00:00:00"/>
    <m/>
    <m/>
    <s v="Jul"/>
    <s v="PHME_35IC1-030438"/>
    <m/>
    <m/>
    <m/>
  </r>
  <r>
    <s v="GEX 1"/>
    <s v="8084-25"/>
    <s v="26771-402"/>
    <s v="B"/>
    <s v="280X160"/>
    <x v="115"/>
    <d v="2025-07-25T00:00:00"/>
    <s v="AIR"/>
    <n v="0"/>
    <n v="0"/>
    <d v="2025-07-25T00:00:00"/>
    <d v="2025-07-26T00:00:00"/>
    <m/>
    <n v="1"/>
    <d v="2025-07-31T00:00:00"/>
    <d v="2025-08-05T00:00:00"/>
    <d v="2025-07-31T00:00:00"/>
    <s v="112503332"/>
    <s v="PHME"/>
    <d v="2025-07-31T00:00:00"/>
    <x v="0"/>
    <m/>
    <s v="DONE"/>
    <n v="3"/>
    <m/>
    <m/>
    <m/>
    <n v="142506741"/>
    <d v="2025-08-11T00:00:00"/>
    <m/>
    <m/>
    <s v="Jul"/>
    <s v="PHME_26771-402"/>
    <m/>
    <m/>
    <m/>
  </r>
  <r>
    <s v="GEX 1"/>
    <s v="8086-25"/>
    <s v="14854-206"/>
    <s v="B"/>
    <s v="320X160"/>
    <x v="115"/>
    <d v="2025-07-25T00:00:00"/>
    <s v="AIR"/>
    <n v="4"/>
    <n v="4"/>
    <d v="2025-07-28T00:00:00"/>
    <d v="2025-07-31T00:00:00"/>
    <m/>
    <n v="3"/>
    <d v="2025-08-04T00:00:00"/>
    <d v="2025-08-05T00:00:00"/>
    <d v="2025-08-04T00:00:00"/>
    <s v="112503388"/>
    <s v="COMPES"/>
    <d v="2025-08-04T00:00:00"/>
    <x v="0"/>
    <m/>
    <s v="DONE"/>
    <n v="8"/>
    <m/>
    <m/>
    <m/>
    <n v="142506871"/>
    <d v="2025-08-20T00:00:00"/>
    <m/>
    <m/>
    <s v="Jul"/>
    <s v="COMPES_14854-206"/>
    <m/>
    <m/>
    <m/>
  </r>
  <r>
    <s v="GEX 1"/>
    <s v="8085-25"/>
    <s v="15803-208"/>
    <s v="B"/>
    <s v="320X160"/>
    <x v="115"/>
    <d v="2025-07-25T00:00:00"/>
    <s v="AIR"/>
    <n v="1"/>
    <n v="3"/>
    <d v="2025-07-08T00:00:00"/>
    <d v="2025-08-03T00:00:00"/>
    <m/>
    <n v="26"/>
    <d v="2025-08-04T00:00:00"/>
    <d v="2025-08-05T00:00:00"/>
    <d v="2025-08-04T00:00:00"/>
    <s v="112503388"/>
    <s v="JIANGSU"/>
    <d v="2025-08-04T00:00:00"/>
    <x v="0"/>
    <s v="ask for revision dimension detail not in design 8/1"/>
    <s v="DONE"/>
    <n v="11"/>
    <m/>
    <m/>
    <m/>
    <n v="142506875"/>
    <d v="2025-08-18T06:35:53"/>
    <m/>
    <m/>
    <s v="Jul"/>
    <s v="JIANGSU_15803-208"/>
    <m/>
    <m/>
    <m/>
  </r>
  <r>
    <s v="GEX 1"/>
    <s v="8085-25"/>
    <s v="15807-408"/>
    <s v="B"/>
    <s v="220X130"/>
    <x v="115"/>
    <d v="2025-07-25T00:00:00"/>
    <s v="AIR"/>
    <n v="1"/>
    <n v="2"/>
    <d v="2025-07-28T00:00:00"/>
    <d v="2025-07-30T00:00:00"/>
    <m/>
    <n v="2"/>
    <d v="2025-08-04T00:00:00"/>
    <d v="2025-08-05T00:00:00"/>
    <d v="2025-08-04T00:00:00"/>
    <s v="112503388"/>
    <s v="JIANGSU"/>
    <d v="2025-08-04T00:00:00"/>
    <x v="0"/>
    <m/>
    <s v="DONE"/>
    <n v="7"/>
    <m/>
    <m/>
    <m/>
    <n v="142506875"/>
    <d v="2025-08-18T06:35:53"/>
    <m/>
    <m/>
    <s v="Jul"/>
    <s v="JIANGSU_15807-408"/>
    <m/>
    <m/>
    <m/>
  </r>
  <r>
    <s v="GEX 1"/>
    <s v="8085-25"/>
    <s v="15825-410"/>
    <s v="B"/>
    <s v="250X160"/>
    <x v="115"/>
    <d v="2025-07-25T00:00:00"/>
    <s v="AIR"/>
    <n v="1"/>
    <n v="1"/>
    <d v="2025-07-28T00:00:00"/>
    <d v="2025-07-30T00:00:00"/>
    <m/>
    <n v="2"/>
    <d v="2025-08-04T00:00:00"/>
    <d v="2025-08-05T00:00:00"/>
    <d v="2025-08-04T00:00:00"/>
    <s v="112503388"/>
    <s v="JIANGSU"/>
    <d v="2025-08-04T00:00:00"/>
    <x v="0"/>
    <m/>
    <s v="DONE"/>
    <n v="7"/>
    <m/>
    <m/>
    <m/>
    <n v="142506875"/>
    <d v="2025-08-18T06:35:53"/>
    <m/>
    <m/>
    <s v="Jul"/>
    <s v="JIANGSU_15825-410"/>
    <m/>
    <m/>
    <m/>
  </r>
  <r>
    <s v="GEX 1"/>
    <s v="8085-25"/>
    <s v="15844-504"/>
    <s v="B"/>
    <s v="250X160"/>
    <x v="115"/>
    <d v="2025-07-25T00:00:00"/>
    <s v="AIR"/>
    <n v="1"/>
    <n v="4"/>
    <d v="2025-07-28T00:00:00"/>
    <d v="2025-08-02T00:00:00"/>
    <m/>
    <n v="5"/>
    <d v="2025-08-04T00:00:00"/>
    <d v="2025-08-05T00:00:00"/>
    <d v="2025-08-04T00:00:00"/>
    <s v="112503388"/>
    <s v="JIANGSU"/>
    <d v="2025-08-04T00:00:00"/>
    <x v="0"/>
    <s v="ask revision. Crimping detail and dimensional drawing"/>
    <s v="DONE"/>
    <n v="10"/>
    <m/>
    <m/>
    <m/>
    <n v="142506875"/>
    <d v="2025-08-18T06:35:53"/>
    <m/>
    <m/>
    <s v="Jul"/>
    <s v="JIANGSU_15844-504"/>
    <m/>
    <m/>
    <m/>
  </r>
  <r>
    <s v="GEX 1"/>
    <s v="8088-25"/>
    <s v="15953-416"/>
    <s v="B"/>
    <s v="250X160"/>
    <x v="115"/>
    <d v="2025-07-25T00:00:00"/>
    <s v="AIR"/>
    <n v="1"/>
    <n v="2"/>
    <d v="2025-07-28T00:00:00"/>
    <d v="2025-07-30T00:00:00"/>
    <m/>
    <n v="2"/>
    <d v="2025-08-04T00:00:00"/>
    <d v="2025-08-05T00:00:00"/>
    <d v="2025-08-04T00:00:00"/>
    <s v="112503388"/>
    <s v="JIANGSU"/>
    <d v="2025-08-04T00:00:00"/>
    <x v="0"/>
    <m/>
    <s v="DONE"/>
    <n v="7"/>
    <m/>
    <m/>
    <m/>
    <n v="142506876"/>
    <d v="2025-08-18T06:35:55"/>
    <m/>
    <m/>
    <s v="Jul"/>
    <s v="JIANGSU_15953-416"/>
    <m/>
    <m/>
    <m/>
  </r>
  <r>
    <s v="GEX 1"/>
    <s v="8088-25"/>
    <s v="17860-403"/>
    <s v="B"/>
    <s v="220X130"/>
    <x v="115"/>
    <d v="2025-07-25T00:00:00"/>
    <s v="AIR"/>
    <n v="1"/>
    <n v="4"/>
    <d v="2025-07-28T00:00:00"/>
    <d v="2025-07-31T00:00:00"/>
    <m/>
    <n v="3"/>
    <d v="2025-08-04T00:00:00"/>
    <d v="2025-08-05T00:00:00"/>
    <d v="2025-08-04T00:00:00"/>
    <s v="112503388"/>
    <s v="JIANGSU"/>
    <d v="2025-08-04T00:00:00"/>
    <x v="0"/>
    <m/>
    <s v="DONE"/>
    <n v="8"/>
    <m/>
    <m/>
    <m/>
    <n v="142506876"/>
    <d v="2025-08-18T06:35:55"/>
    <m/>
    <m/>
    <s v="Jul"/>
    <s v="JIANGSU_17860-403"/>
    <m/>
    <m/>
    <m/>
  </r>
  <r>
    <s v="GEX 1"/>
    <s v="8088-25"/>
    <s v="23485-209"/>
    <s v="B"/>
    <s v="280X160"/>
    <x v="115"/>
    <d v="2025-07-25T00:00:00"/>
    <s v="AIR"/>
    <n v="0"/>
    <n v="0"/>
    <d v="2025-07-28T00:00:00"/>
    <d v="2025-07-30T00:00:00"/>
    <m/>
    <n v="2"/>
    <d v="2025-08-04T00:00:00"/>
    <d v="2025-08-05T00:00:00"/>
    <d v="2025-08-04T00:00:00"/>
    <s v="112503388"/>
    <s v="JIANGSU"/>
    <d v="2025-08-04T00:00:00"/>
    <x v="0"/>
    <m/>
    <s v="DONE"/>
    <n v="7"/>
    <m/>
    <m/>
    <m/>
    <n v="142506876"/>
    <d v="2025-08-18T06:35:55"/>
    <m/>
    <m/>
    <s v="Jul"/>
    <s v="JIANGSU_23485-209"/>
    <m/>
    <m/>
    <m/>
  </r>
  <r>
    <s v="GEX 1"/>
    <s v="8088-25"/>
    <s v="23546-203"/>
    <s v="B"/>
    <s v="280X160"/>
    <x v="115"/>
    <d v="2025-07-25T00:00:00"/>
    <s v="AIR"/>
    <n v="0"/>
    <n v="0"/>
    <d v="2025-07-28T00:00:00"/>
    <d v="2025-07-31T00:00:00"/>
    <m/>
    <n v="3"/>
    <d v="2025-08-04T00:00:00"/>
    <d v="2025-08-05T00:00:00"/>
    <d v="2025-08-04T00:00:00"/>
    <s v="112503388"/>
    <s v="JIANGSU"/>
    <d v="2025-08-04T00:00:00"/>
    <x v="0"/>
    <m/>
    <s v="DONE"/>
    <n v="8"/>
    <m/>
    <m/>
    <m/>
    <n v="142506876"/>
    <d v="2025-08-18T06:35:55"/>
    <m/>
    <m/>
    <s v="Jul"/>
    <s v="JIANGSU_23546-203"/>
    <m/>
    <m/>
    <m/>
  </r>
  <r>
    <s v="GEX 1"/>
    <s v="8087-25"/>
    <s v="28117-504"/>
    <s v="B"/>
    <s v="320X160"/>
    <x v="115"/>
    <d v="2025-07-25T00:00:00"/>
    <s v="AIR"/>
    <n v="1"/>
    <n v="3"/>
    <d v="2025-07-29T00:00:00"/>
    <d v="2025-07-31T00:00:00"/>
    <m/>
    <n v="2"/>
    <d v="2025-08-04T00:00:00"/>
    <d v="2025-08-07T00:00:00"/>
    <d v="2025-08-04T00:00:00"/>
    <s v="112503388"/>
    <s v="PHOENIX "/>
    <d v="2025-08-04T00:00:00"/>
    <x v="0"/>
    <m/>
    <s v="DONE"/>
    <n v="8"/>
    <m/>
    <m/>
    <m/>
    <n v="142506870"/>
    <d v="2025-08-15T16:43:08"/>
    <m/>
    <m/>
    <s v="Jul"/>
    <s v="PHOENIX _28117-504"/>
    <m/>
    <m/>
    <m/>
  </r>
  <r>
    <s v="GEX 1"/>
    <s v="8084-25"/>
    <s v="30377-201"/>
    <s v="B"/>
    <s v="320X160"/>
    <x v="115"/>
    <d v="2025-07-25T00:00:00"/>
    <s v="LAND"/>
    <n v="1"/>
    <n v="1"/>
    <d v="2025-07-28T00:00:00"/>
    <d v="2025-07-29T00:00:00"/>
    <m/>
    <n v="1"/>
    <d v="2025-08-04T00:00:00"/>
    <d v="2025-08-07T00:00:00"/>
    <d v="2025-08-04T00:00:00"/>
    <s v="112503388"/>
    <s v="PHME"/>
    <d v="2025-08-04T00:00:00"/>
    <x v="0"/>
    <m/>
    <s v="DONE"/>
    <n v="6"/>
    <m/>
    <m/>
    <m/>
    <n v="142506741"/>
    <d v="2025-08-11T00:00:00"/>
    <m/>
    <m/>
    <s v="Jul"/>
    <s v="PHME_30377-201"/>
    <m/>
    <m/>
    <m/>
  </r>
  <r>
    <s v="GEX 2"/>
    <s v="8091-25"/>
    <s v="014861-3505"/>
    <s v="B"/>
    <s v="320X160"/>
    <x v="115"/>
    <d v="2025-07-25T00:00:00"/>
    <s v="AIR"/>
    <n v="4"/>
    <n v="4"/>
    <d v="2025-07-28T00:00:00"/>
    <d v="2025-07-28T00:00:00"/>
    <m/>
    <n v="0"/>
    <d v="2025-08-01T00:00:00"/>
    <d v="2025-08-02T00:00:00"/>
    <d v="2025-08-01T00:00:00"/>
    <s v="212500970"/>
    <s v="JIANGSU"/>
    <d v="2025-08-02T00:00:00"/>
    <x v="0"/>
    <m/>
    <s v="DONE"/>
    <n v="5"/>
    <m/>
    <m/>
    <m/>
    <n v="242501915"/>
    <d v="2025-08-15T00:00:00"/>
    <m/>
    <m/>
    <s v="Jul"/>
    <s v="JIANGSU_014861-3505"/>
    <m/>
    <m/>
    <m/>
  </r>
  <r>
    <s v="GEX 2"/>
    <s v="8091-25"/>
    <s v="015651-2507"/>
    <s v="B"/>
    <s v="320X160"/>
    <x v="115"/>
    <d v="2025-07-25T00:00:00"/>
    <s v="AIR"/>
    <n v="1"/>
    <n v="4"/>
    <d v="2025-07-28T00:00:00"/>
    <d v="2025-07-28T00:00:00"/>
    <m/>
    <n v="0"/>
    <d v="2025-08-01T00:00:00"/>
    <d v="2025-08-02T00:00:00"/>
    <d v="2025-08-01T00:00:00"/>
    <s v="212500970"/>
    <s v="JIANGSU"/>
    <d v="2025-08-02T00:00:00"/>
    <x v="0"/>
    <m/>
    <s v="DONE"/>
    <n v="5"/>
    <m/>
    <m/>
    <m/>
    <n v="242501915"/>
    <d v="2025-08-15T00:00:00"/>
    <m/>
    <m/>
    <s v="Jul"/>
    <s v="JIANGSU_015651-2507"/>
    <m/>
    <m/>
    <m/>
  </r>
  <r>
    <s v="GEX 2"/>
    <s v="8090-25"/>
    <s v="026238-3501"/>
    <s v="B"/>
    <s v="355X200"/>
    <x v="115"/>
    <d v="2025-07-25T00:00:00"/>
    <s v="LAND"/>
    <n v="0"/>
    <n v="0"/>
    <d v="2025-07-26T00:00:00"/>
    <d v="2025-07-30T00:00:00"/>
    <m/>
    <n v="4"/>
    <d v="2025-08-01T00:00:00"/>
    <d v="2025-08-02T00:00:00"/>
    <d v="2025-08-01T00:00:00"/>
    <s v="212500970"/>
    <s v="PDTMC"/>
    <d v="2025-08-02T00:00:00"/>
    <x v="0"/>
    <m/>
    <s v="DONE"/>
    <n v="7"/>
    <m/>
    <m/>
    <m/>
    <n v="242501814"/>
    <d v="2025-08-14T00:00:00"/>
    <m/>
    <m/>
    <s v="Jul"/>
    <s v="PDTMC_026238-3501"/>
    <m/>
    <m/>
    <m/>
  </r>
  <r>
    <s v="GEX 2"/>
    <s v="8092-25"/>
    <s v="027047-3502"/>
    <s v="B"/>
    <s v="355X200"/>
    <x v="115"/>
    <d v="2025-07-25T00:00:00"/>
    <s v="LAND"/>
    <n v="0"/>
    <n v="0"/>
    <d v="2025-07-25T00:00:00"/>
    <d v="2025-07-28T00:00:00"/>
    <m/>
    <n v="3"/>
    <d v="2025-08-01T00:00:00"/>
    <d v="2025-08-02T00:00:00"/>
    <d v="2025-08-01T00:00:00"/>
    <s v="212500970"/>
    <s v="PHME"/>
    <d v="2025-08-02T00:00:00"/>
    <x v="0"/>
    <m/>
    <s v="DONE"/>
    <n v="5"/>
    <m/>
    <m/>
    <m/>
    <n v="242501815"/>
    <d v="2025-08-11T00:00:00"/>
    <m/>
    <m/>
    <s v="Jul"/>
    <s v="PHME_027047-3502"/>
    <m/>
    <m/>
    <m/>
  </r>
  <r>
    <s v="GEX 1"/>
    <s v="8088-25"/>
    <s v="090422-502"/>
    <s v="B"/>
    <s v="280X160"/>
    <x v="115"/>
    <d v="2025-07-25T00:00:00"/>
    <s v="AIR"/>
    <n v="0"/>
    <n v="0"/>
    <d v="2025-07-28T00:00:00"/>
    <d v="2025-09-19T00:00:00"/>
    <s v="YES"/>
    <n v="53"/>
    <d v="2025-09-19T00:00:00"/>
    <d v="2025-09-20T00:00:00"/>
    <d v="2025-09-19T00:00:00"/>
    <s v="112504100"/>
    <s v="JIANGSU"/>
    <d v="2025-09-19T00:00:00"/>
    <x v="0"/>
    <s v="ask revision layout and dimensional drawing not in design. Asked for simulation "/>
    <s v="DONE"/>
    <n v="58"/>
    <m/>
    <m/>
    <m/>
    <n v="142508339"/>
    <d v="2025-09-29T13:53:27"/>
    <m/>
    <m/>
    <s v="Jul"/>
    <s v="JIANGSU_090422-502"/>
    <m/>
    <m/>
    <m/>
  </r>
  <r>
    <s v="GEX 1"/>
    <s v="8088-25"/>
    <s v="INS-090422"/>
    <s v="T"/>
    <s v="300X100"/>
    <x v="115"/>
    <d v="2025-07-25T00:00:00"/>
    <s v="AIR"/>
    <n v="0"/>
    <n v="0"/>
    <d v="2025-07-28T00:00:00"/>
    <d v="2025-09-19T00:00:00"/>
    <s v="YES"/>
    <n v="53"/>
    <d v="2025-09-19T00:00:00"/>
    <d v="2025-10-07T00:00:00"/>
    <d v="2025-09-19T00:00:00"/>
    <s v="112504100"/>
    <s v="JIANGSU"/>
    <d v="2025-09-19T00:00:00"/>
    <x v="0"/>
    <s v="ask revision layout and dimensional drawing not in design. Asked for simulation "/>
    <s v="DONE"/>
    <n v="58"/>
    <m/>
    <m/>
    <m/>
    <n v="142508561"/>
    <d v="2025-10-06T17:21:03"/>
    <m/>
    <m/>
    <s v="Jul"/>
    <s v="JIANGSU_INS-090422"/>
    <m/>
    <m/>
    <m/>
  </r>
  <r>
    <s v="GEX 1"/>
    <s v=""/>
    <s v="27945-401"/>
    <s v="N"/>
    <s v="250X160"/>
    <x v="115"/>
    <s v=""/>
    <s v="LAND"/>
    <n v="0"/>
    <n v="0"/>
    <d v="2025-07-24T00:00:00"/>
    <d v="2025-07-24T00:00:00"/>
    <m/>
    <n v="0"/>
    <d v="2025-07-26T00:00:00"/>
    <d v="2025-07-28T00:00:00"/>
    <d v="2025-07-26T00:00:00"/>
    <s v="112503254"/>
    <s v="PDTMC"/>
    <d v="2025-07-26T00:00:00"/>
    <x v="57"/>
    <m/>
    <s v="PENDING FOR ORDERING"/>
    <n v="1"/>
    <m/>
    <m/>
    <s v="MILL"/>
    <s v=""/>
    <s v=""/>
    <m/>
    <m/>
    <s v="Jul"/>
    <s v="PDTMC_27945-401"/>
    <m/>
    <m/>
    <m/>
  </r>
  <r>
    <s v="GEX 1"/>
    <s v="8093-25"/>
    <s v="30416-601"/>
    <s v="C"/>
    <s v="355X200"/>
    <x v="116"/>
    <d v="2025-07-25T00:00:00"/>
    <m/>
    <n v="9"/>
    <n v="9"/>
    <d v="2025-08-01T00:00:00"/>
    <s v="NA"/>
    <s v="YES"/>
    <s v=""/>
    <s v="C"/>
    <s v="C"/>
    <s v="C"/>
    <s v="C"/>
    <s v="PHOENIX "/>
    <s v="C"/>
    <x v="61"/>
    <s v="As discussed with Mr Imran and Mr. Vijeesh due to simulation result not ok die order cancel From Phoenix and send it to ADEX on 19.08.2025_Dinesh Email send to Purchage on 19.08.2025"/>
    <s v="CANCELLED"/>
    <n v="0"/>
    <m/>
    <m/>
    <s v="Mill, powder, ANODIZING"/>
    <n v="142508561"/>
    <d v="2025-10-06T00:00:00"/>
    <m/>
    <m/>
    <s v="Jul"/>
    <s v="PHOENIX _30416-601"/>
    <m/>
    <m/>
    <m/>
  </r>
  <r>
    <s v="GEX 1"/>
    <s v="8089-25"/>
    <s v="05423-602"/>
    <s v="B"/>
    <s v="550X250"/>
    <x v="116"/>
    <d v="2025-07-25T00:00:00"/>
    <s v="LAND"/>
    <n v="1"/>
    <n v="1"/>
    <d v="2025-07-26T00:00:00"/>
    <d v="2025-07-31T00:00:00"/>
    <s v="YES"/>
    <n v="5"/>
    <d v="2025-07-26T00:00:00"/>
    <d v="2025-08-07T00:00:00"/>
    <d v="2025-07-26T00:00:00"/>
    <s v="112503255"/>
    <s v="PHME"/>
    <d v="2025-07-26T00:00:00"/>
    <x v="0"/>
    <s v="Due to urgency and discussed with Mr. Suresh L made and forward for approval on 26.07.2025_Dinesh-asked revision 26/7.  revision and 3d received simulation done 27/7. Under approval "/>
    <s v="DONE"/>
    <n v="7"/>
    <m/>
    <m/>
    <m/>
    <n v="142506717"/>
    <d v="2025-08-08T00:00:00"/>
    <m/>
    <m/>
    <s v="Jul"/>
    <s v="PHME_05423-602"/>
    <m/>
    <m/>
    <m/>
  </r>
  <r>
    <s v="GEX 1"/>
    <s v="8094-25"/>
    <s v="01059-401"/>
    <s v="B"/>
    <s v="250X160"/>
    <x v="117"/>
    <d v="2025-07-25T00:00:00"/>
    <s v="AIR"/>
    <n v="0"/>
    <n v="0"/>
    <d v="2025-07-25T00:00:00"/>
    <d v="2025-07-26T00:00:00"/>
    <m/>
    <n v="1"/>
    <d v="2025-08-04T00:00:00"/>
    <d v="2025-08-07T00:00:00"/>
    <d v="2025-08-04T00:00:00"/>
    <s v="112503388"/>
    <s v="EKSTEK"/>
    <d v="2025-08-04T00:00:00"/>
    <x v="0"/>
    <m/>
    <s v="DONE"/>
    <n v="1"/>
    <m/>
    <m/>
    <m/>
    <n v="142506848"/>
    <d v="2025-08-18T00:00:00"/>
    <m/>
    <m/>
    <s v="Jul"/>
    <s v="EKSTEK_01059-401"/>
    <m/>
    <m/>
    <m/>
  </r>
  <r>
    <s v="GEX 1"/>
    <s v="8095-25"/>
    <s v="29826-209"/>
    <s v="B"/>
    <s v="355X200"/>
    <x v="117"/>
    <d v="2025-07-25T00:00:00"/>
    <s v="LAND"/>
    <n v="4"/>
    <n v="4"/>
    <d v="2025-07-25T00:00:00"/>
    <d v="2025-07-28T00:00:00"/>
    <m/>
    <n v="3"/>
    <d v="2025-08-04T00:00:00"/>
    <d v="2025-08-07T00:00:00"/>
    <d v="2025-08-04T00:00:00"/>
    <s v="112503388"/>
    <s v="PDTMC"/>
    <d v="2025-08-04T00:00:00"/>
    <x v="0"/>
    <m/>
    <s v="DONE"/>
    <n v="3"/>
    <m/>
    <m/>
    <m/>
    <n v="142506720"/>
    <d v="2025-08-11T00:00:00"/>
    <m/>
    <m/>
    <s v="Jul"/>
    <s v="PDTMC_29826-209"/>
    <m/>
    <m/>
    <m/>
  </r>
  <r>
    <s v="GEX 1"/>
    <s v="8096-25"/>
    <s v="27954-401"/>
    <s v="N"/>
    <s v="280x160"/>
    <x v="118"/>
    <d v="2025-07-26T00:00:00"/>
    <s v="AIR"/>
    <n v="0"/>
    <n v="0"/>
    <d v="2025-07-28T00:00:00"/>
    <d v="2025-07-30T00:00:00"/>
    <m/>
    <n v="2"/>
    <d v="2025-08-04T00:00:00"/>
    <d v="2025-08-06T00:00:00"/>
    <d v="2025-08-04T00:00:00"/>
    <s v="112503386"/>
    <s v="EKSTEK"/>
    <d v="2025-08-04T00:00:00"/>
    <x v="33"/>
    <m/>
    <s v="DONE"/>
    <n v="4"/>
    <m/>
    <m/>
    <s v="MILL"/>
    <n v="142506848"/>
    <d v="2025-08-18T06:35:56"/>
    <m/>
    <m/>
    <s v="Jul"/>
    <s v="EKSTEK_27954-401"/>
    <m/>
    <m/>
    <m/>
  </r>
  <r>
    <s v="GEX 2"/>
    <s v="8097-25"/>
    <s v="027955-2501"/>
    <s v="N"/>
    <s v="250X160"/>
    <x v="119"/>
    <d v="2025-07-28T00:00:00"/>
    <s v="AIR"/>
    <n v="0"/>
    <n v="0"/>
    <d v="2025-07-29T00:00:00"/>
    <d v="2025-07-31T00:00:00"/>
    <m/>
    <n v="2"/>
    <d v="2025-08-01T00:00:00"/>
    <d v="2025-08-02T00:00:00"/>
    <d v="2025-08-01T00:00:00"/>
    <s v="212500970"/>
    <s v="EKSTEK"/>
    <d v="2025-08-02T00:00:00"/>
    <x v="65"/>
    <m/>
    <s v="DONE"/>
    <n v="3"/>
    <m/>
    <m/>
    <s v="Mill, ANODIZING"/>
    <n v="242501910"/>
    <d v="2025-08-15T00:00:00"/>
    <m/>
    <m/>
    <s v="Jul"/>
    <s v="EKSTEK_027955-2501"/>
    <m/>
    <m/>
    <m/>
  </r>
  <r>
    <s v="GEX 1"/>
    <s v="8100-25"/>
    <s v="30454-501"/>
    <s v="N"/>
    <s v="320X160"/>
    <x v="120"/>
    <d v="2025-07-30T00:00:00"/>
    <s v="AIR"/>
    <n v="1"/>
    <n v="2"/>
    <d v="2025-07-31T00:00:00"/>
    <d v="2025-08-02T00:00:00"/>
    <m/>
    <n v="2"/>
    <d v="2025-08-04T00:00:00"/>
    <d v="2025-08-07T00:00:00"/>
    <d v="2025-08-04T00:00:00"/>
    <s v="112503386"/>
    <s v="EKSTEK"/>
    <d v="2025-08-04T00:00:00"/>
    <x v="25"/>
    <m/>
    <s v="DONE"/>
    <n v="4"/>
    <m/>
    <m/>
    <s v="Mill, ANODIZING"/>
    <n v="142506849"/>
    <d v="2025-08-18T00:00:00"/>
    <m/>
    <m/>
    <s v="Jul"/>
    <s v="EKSTEK_30454-501"/>
    <m/>
    <m/>
    <m/>
  </r>
  <r>
    <s v="GEX 1"/>
    <s v="8100-25"/>
    <s v="30455-201"/>
    <s v="N"/>
    <s v="355X200"/>
    <x v="120"/>
    <d v="2025-07-30T00:00:00"/>
    <s v="AIR"/>
    <n v="1"/>
    <n v="2"/>
    <d v="2025-07-31T00:00:00"/>
    <d v="2025-08-02T00:00:00"/>
    <m/>
    <n v="2"/>
    <d v="2025-08-04T00:00:00"/>
    <d v="2025-08-07T00:00:00"/>
    <d v="2025-08-04T00:00:00"/>
    <s v="112503386"/>
    <s v="EKSTEK"/>
    <d v="2025-08-04T00:00:00"/>
    <x v="25"/>
    <s v="ask revision for layout"/>
    <s v="DONE"/>
    <n v="4"/>
    <m/>
    <m/>
    <s v="Mill, ANODIZING"/>
    <n v="142506849"/>
    <d v="2025-08-18T00:00:00"/>
    <m/>
    <m/>
    <s v="Jul"/>
    <s v="EKSTEK_30455-201"/>
    <m/>
    <m/>
    <m/>
  </r>
  <r>
    <s v="GEX 1"/>
    <s v="8100-25"/>
    <s v="INS-30459"/>
    <s v="T"/>
    <s v="300X100"/>
    <x v="120"/>
    <d v="2025-07-30T00:00:00"/>
    <s v="AIR"/>
    <n v="0"/>
    <n v="0"/>
    <d v="2025-07-31T00:00:00"/>
    <d v="2025-08-02T00:00:00"/>
    <m/>
    <n v="2"/>
    <d v="2025-08-04T00:00:00"/>
    <d v="2025-08-05T00:00:00"/>
    <d v="2025-08-04T00:00:00"/>
    <s v="112503386"/>
    <s v="EKSTEK"/>
    <d v="2025-08-04T00:00:00"/>
    <x v="0"/>
    <m/>
    <s v="DONE"/>
    <n v="4"/>
    <m/>
    <m/>
    <m/>
    <n v="142506849"/>
    <d v="2025-08-18T00:00:00"/>
    <m/>
    <m/>
    <s v="Jul"/>
    <s v="EKSTEK_INS-30459"/>
    <m/>
    <m/>
    <m/>
  </r>
  <r>
    <s v="GEX 1"/>
    <s v="8100-25"/>
    <s v="30459 -201"/>
    <s v="N"/>
    <s v="355X200"/>
    <x v="120"/>
    <d v="2025-07-30T00:00:00"/>
    <s v="AIR"/>
    <n v="1"/>
    <n v="2"/>
    <d v="2025-07-31T00:00:00"/>
    <d v="2025-08-02T00:00:00"/>
    <m/>
    <n v="2"/>
    <d v="2025-08-06T00:00:00"/>
    <d v="2025-08-07T00:00:00"/>
    <d v="2025-08-06T00:00:00"/>
    <s v="112503424"/>
    <s v="EKSTEK"/>
    <d v="2025-08-06T00:00:00"/>
    <x v="25"/>
    <s v="ask revision for layout"/>
    <s v="DONE"/>
    <n v="4"/>
    <m/>
    <m/>
    <s v="Mill, ANODIZING"/>
    <n v="142506849"/>
    <d v="2025-08-18T00:00:00"/>
    <m/>
    <m/>
    <s v="Jul"/>
    <s v="EKSTEK_30459 -201"/>
    <m/>
    <m/>
    <m/>
  </r>
  <r>
    <s v="GEX 1"/>
    <s v="8102-25"/>
    <s v="30470-501"/>
    <s v="N"/>
    <s v="280X160"/>
    <x v="120"/>
    <d v="2025-07-30T00:00:00"/>
    <s v="AIR"/>
    <n v="2"/>
    <n v="2"/>
    <d v="2025-08-04T00:00:00"/>
    <d v="2025-08-05T00:00:00"/>
    <m/>
    <n v="1"/>
    <d v="2025-08-06T00:00:00"/>
    <d v="2025-08-07T00:00:00"/>
    <d v="2025-08-06T00:00:00"/>
    <s v="112503424"/>
    <s v="JIANGSU"/>
    <d v="2025-08-06T00:00:00"/>
    <x v="25"/>
    <m/>
    <s v="DONE"/>
    <n v="7"/>
    <m/>
    <m/>
    <s v="Mill, ANODIZING"/>
    <n v="142506890"/>
    <d v="2025-08-21T00:00:00"/>
    <m/>
    <m/>
    <s v="Jul"/>
    <s v="JIANGSU_30470-501"/>
    <m/>
    <m/>
    <m/>
  </r>
  <r>
    <s v="GEX 1"/>
    <s v="8102-25"/>
    <s v="30471-401"/>
    <s v="N"/>
    <s v="250X160"/>
    <x v="120"/>
    <d v="2025-07-30T00:00:00"/>
    <s v="AIR"/>
    <n v="1"/>
    <n v="4"/>
    <d v="2025-08-04T00:00:00"/>
    <d v="2025-08-05T00:00:00"/>
    <m/>
    <n v="1"/>
    <d v="2025-08-06T00:00:00"/>
    <d v="2025-08-07T00:00:00"/>
    <d v="2025-08-06T00:00:00"/>
    <s v="112503424"/>
    <s v="JIANGSU"/>
    <d v="2025-08-06T00:00:00"/>
    <x v="25"/>
    <m/>
    <s v="DONE"/>
    <n v="7"/>
    <m/>
    <m/>
    <s v="Mill, ANODIZING"/>
    <n v="142506890"/>
    <d v="2025-08-21T00:00:00"/>
    <m/>
    <m/>
    <s v="Jul"/>
    <s v="JIANGSU_30471-401"/>
    <m/>
    <m/>
    <m/>
  </r>
  <r>
    <s v="GEX 1"/>
    <s v="8101-25"/>
    <s v="30456-501"/>
    <s v="N"/>
    <s v="320X160"/>
    <x v="120"/>
    <d v="2025-07-30T00:00:00"/>
    <s v="LAND"/>
    <n v="1"/>
    <n v="2"/>
    <d v="2025-08-02T00:00:00"/>
    <d v="2025-08-07T00:00:00"/>
    <m/>
    <n v="5"/>
    <d v="2025-08-09T00:00:00"/>
    <d v="2025-08-12T00:00:00"/>
    <d v="2025-08-09T00:00:00"/>
    <s v="112503476"/>
    <s v="PHME"/>
    <d v="2025-08-09T00:00:00"/>
    <x v="25"/>
    <s v="ask revisin 02/08/2025"/>
    <s v="DONE"/>
    <n v="9"/>
    <m/>
    <m/>
    <s v="Mill, ANODIZING"/>
    <n v="142506878"/>
    <d v="2025-08-18T00:00:00"/>
    <m/>
    <m/>
    <s v="Jul"/>
    <s v="PHME_30456-501"/>
    <m/>
    <m/>
    <m/>
  </r>
  <r>
    <s v="GEX 1"/>
    <s v="8101-25"/>
    <s v="INS-30456"/>
    <s v="T"/>
    <s v="300X100"/>
    <x v="120"/>
    <d v="2025-07-30T00:00:00"/>
    <s v="LAND"/>
    <n v="0"/>
    <n v="0"/>
    <d v="2025-08-02T00:00:00"/>
    <d v="2025-08-07T00:00:00"/>
    <m/>
    <n v="5"/>
    <d v="2025-08-09T00:00:00"/>
    <d v="2025-08-12T00:00:00"/>
    <d v="2025-08-09T00:00:00"/>
    <s v="112503476"/>
    <s v="PHME"/>
    <d v="2025-08-09T00:00:00"/>
    <x v="0"/>
    <s v="ask revisin 02/08/2025"/>
    <s v="DONE"/>
    <n v="9"/>
    <m/>
    <m/>
    <m/>
    <n v="142506878"/>
    <d v="2025-08-18T00:00:00"/>
    <m/>
    <m/>
    <s v="Jul"/>
    <s v="PHME_INS-30456"/>
    <m/>
    <m/>
    <m/>
  </r>
  <r>
    <s v="GEX 1"/>
    <s v="8101-25"/>
    <s v="30466-501"/>
    <s v="N"/>
    <s v="320X160"/>
    <x v="120"/>
    <d v="2025-07-30T00:00:00"/>
    <s v="LAND"/>
    <n v="1"/>
    <n v="2"/>
    <d v="2025-08-01T00:00:00"/>
    <d v="2025-08-08T00:00:00"/>
    <m/>
    <n v="7"/>
    <d v="2025-08-09T00:00:00"/>
    <d v="2025-08-12T00:00:00"/>
    <d v="2025-08-09T00:00:00"/>
    <s v="112503476"/>
    <s v="PHME"/>
    <d v="2025-08-09T00:00:00"/>
    <x v="25"/>
    <s v="ask revisin 02/08/2025"/>
    <s v="DONE"/>
    <n v="10"/>
    <m/>
    <m/>
    <s v="Mill, ANODIZING"/>
    <n v="142506878"/>
    <d v="2025-08-18T00:00:00"/>
    <m/>
    <m/>
    <s v="Jul"/>
    <s v="PHME_30466-501"/>
    <m/>
    <m/>
    <m/>
  </r>
  <r>
    <s v="GEX 1"/>
    <s v="8101-25"/>
    <s v="30464 -501"/>
    <s v="N"/>
    <s v="320X160"/>
    <x v="120"/>
    <d v="2025-07-30T00:00:00"/>
    <s v="LAND"/>
    <n v="1"/>
    <n v="2"/>
    <d v="2025-08-01T00:00:00"/>
    <d v="2025-08-07T00:00:00"/>
    <m/>
    <n v="6"/>
    <d v="2025-08-09T00:00:00"/>
    <d v="2025-08-12T00:00:00"/>
    <d v="2025-08-09T00:00:00"/>
    <s v="112503476"/>
    <s v="PHME"/>
    <d v="2025-08-09T00:00:00"/>
    <x v="25"/>
    <s v="ask revision, design not suitable for anodizing"/>
    <s v="DONE"/>
    <n v="9"/>
    <m/>
    <m/>
    <s v="Mill, ANODIZING"/>
    <n v="142506878"/>
    <d v="2025-08-18T00:00:00"/>
    <m/>
    <m/>
    <s v="Jul"/>
    <s v="PHME_30464 -501"/>
    <m/>
    <m/>
    <m/>
  </r>
  <r>
    <s v="GEX 1"/>
    <s v="8101-25"/>
    <s v="30465-501"/>
    <s v="N"/>
    <s v="320X160"/>
    <x v="120"/>
    <d v="2025-07-30T00:00:00"/>
    <s v="LAND"/>
    <n v="1"/>
    <n v="2"/>
    <d v="2025-08-01T00:00:00"/>
    <d v="2025-08-07T00:00:00"/>
    <m/>
    <n v="6"/>
    <d v="2025-08-09T00:00:00"/>
    <d v="2025-08-14T00:00:00"/>
    <d v="2025-08-09T00:00:00"/>
    <s v="112503476"/>
    <s v="PHME"/>
    <d v="2025-08-09T00:00:00"/>
    <x v="25"/>
    <s v="ask revisin 02/08/2025"/>
    <s v="DONE"/>
    <n v="9"/>
    <m/>
    <m/>
    <s v="Mill, ANODIZING"/>
    <n v="142506878"/>
    <d v="2025-08-18T00:00:00"/>
    <m/>
    <m/>
    <s v="Jul"/>
    <s v="PHME_30465-501"/>
    <m/>
    <m/>
    <m/>
  </r>
  <r>
    <s v="GEX 1"/>
    <s v="8101-25"/>
    <s v="INS-30465"/>
    <s v="T"/>
    <s v="300X100"/>
    <x v="120"/>
    <d v="2025-07-30T00:00:00"/>
    <s v="LAND"/>
    <n v="0"/>
    <n v="0"/>
    <d v="2025-08-01T00:00:00"/>
    <d v="2025-08-07T00:00:00"/>
    <m/>
    <n v="6"/>
    <d v="2025-08-09T00:00:00"/>
    <d v="2025-08-12T00:00:00"/>
    <d v="2025-08-09T00:00:00"/>
    <s v="112503476"/>
    <s v="PHME"/>
    <d v="2025-08-09T00:00:00"/>
    <x v="0"/>
    <s v="ask revisin 02/08/2025"/>
    <s v="DONE"/>
    <n v="9"/>
    <m/>
    <m/>
    <m/>
    <n v="142506878"/>
    <d v="2025-08-18T00:00:00"/>
    <m/>
    <m/>
    <s v="Jul"/>
    <s v="PHME_INS-30465"/>
    <m/>
    <m/>
    <m/>
  </r>
  <r>
    <s v="GEX 1"/>
    <s v="8102-25"/>
    <s v="30469-501"/>
    <s v="N"/>
    <s v="280X160"/>
    <x v="120"/>
    <d v="2025-07-30T00:00:00"/>
    <s v="AIR"/>
    <n v="1"/>
    <n v="2"/>
    <d v="2025-08-04T00:00:00"/>
    <d v="2025-08-07T00:00:00"/>
    <m/>
    <n v="3"/>
    <d v="2025-08-09T00:00:00"/>
    <d v="2025-08-14T00:00:00"/>
    <d v="2025-08-09T00:00:00"/>
    <s v="112503476"/>
    <s v="JIANGSU"/>
    <d v="2025-08-09T00:00:00"/>
    <x v="25"/>
    <m/>
    <s v="DONE"/>
    <n v="9"/>
    <m/>
    <m/>
    <s v="Mill, ANODIZING"/>
    <n v="142506949"/>
    <d v="2025-08-21T00:00:00"/>
    <m/>
    <m/>
    <s v="Jul"/>
    <s v="JIANGSU_30469-501"/>
    <m/>
    <m/>
    <m/>
  </r>
  <r>
    <s v="GEX 1"/>
    <s v="8102-25"/>
    <s v="INS-30469"/>
    <s v="T"/>
    <s v="300X100"/>
    <x v="120"/>
    <d v="2025-07-30T00:00:00"/>
    <s v="AIR"/>
    <n v="0"/>
    <n v="0"/>
    <d v="2025-08-04T00:00:00"/>
    <d v="2025-08-07T00:00:00"/>
    <m/>
    <n v="3"/>
    <d v="2025-08-09T00:00:00"/>
    <d v="2025-08-12T00:00:00"/>
    <d v="2025-08-09T00:00:00"/>
    <s v="112503476"/>
    <s v="JIANGSU"/>
    <d v="2025-08-09T00:00:00"/>
    <x v="0"/>
    <m/>
    <s v="DONE"/>
    <n v="9"/>
    <m/>
    <m/>
    <m/>
    <n v="142506949"/>
    <d v="2025-08-21T00:00:00"/>
    <m/>
    <m/>
    <s v="Jul"/>
    <s v="JIANGSU_INS-30469"/>
    <m/>
    <m/>
    <m/>
  </r>
  <r>
    <s v="GEX 1"/>
    <s v="8101-25"/>
    <s v="30457-201"/>
    <s v="N"/>
    <s v="320X160"/>
    <x v="120"/>
    <d v="2025-07-30T00:00:00"/>
    <s v="LAND"/>
    <n v="1"/>
    <n v="2"/>
    <d v="2025-08-01T00:00:00"/>
    <d v="2025-08-07T00:00:00"/>
    <m/>
    <n v="6"/>
    <d v="2025-08-11T00:00:00"/>
    <d v="2025-08-12T00:00:00"/>
    <d v="2025-08-11T00:00:00"/>
    <s v="112503480"/>
    <s v="PHME"/>
    <d v="2025-08-11T00:00:00"/>
    <x v="25"/>
    <s v="ask revisin 02/08/2025"/>
    <s v="DONE"/>
    <n v="9"/>
    <m/>
    <m/>
    <s v="Mill, ANODIZING"/>
    <n v="142506878"/>
    <d v="2025-08-18T00:00:00"/>
    <m/>
    <m/>
    <s v="Jul"/>
    <s v="PHME_30457-201"/>
    <m/>
    <m/>
    <m/>
  </r>
  <r>
    <s v="GEX 1"/>
    <s v="8099-25"/>
    <s v="30458-501"/>
    <s v="N"/>
    <s v="320x160"/>
    <x v="120"/>
    <d v="2025-07-30T00:00:00"/>
    <s v="AIR"/>
    <n v="1"/>
    <n v="2"/>
    <d v="2025-08-04T00:00:00"/>
    <d v="2025-08-08T00:00:00"/>
    <m/>
    <n v="4"/>
    <d v="2025-08-11T00:00:00"/>
    <d v="2025-08-12T00:00:00"/>
    <d v="2025-08-11T00:00:00"/>
    <s v="112503480"/>
    <s v="JIANGSU"/>
    <d v="2025-08-11T00:00:00"/>
    <x v="25"/>
    <s v="ask revision, design not suitable for anodizing"/>
    <s v="DONE"/>
    <n v="10"/>
    <m/>
    <m/>
    <s v="Mill, ANODIZING"/>
    <n v="142506877"/>
    <d v="2025-08-18T06:35:53"/>
    <m/>
    <m/>
    <s v="Jul"/>
    <s v="JIANGSU_30458-501"/>
    <m/>
    <m/>
    <m/>
  </r>
  <r>
    <s v="GEX 1"/>
    <s v="8099-25"/>
    <s v="30460-501"/>
    <s v="N"/>
    <s v="280X160"/>
    <x v="120"/>
    <d v="2025-07-30T00:00:00"/>
    <s v="AIR"/>
    <n v="1"/>
    <n v="1"/>
    <d v="2025-08-04T00:00:00"/>
    <d v="2025-08-08T00:00:00"/>
    <m/>
    <n v="4"/>
    <d v="2025-08-11T00:00:00"/>
    <d v="2025-08-12T00:00:00"/>
    <d v="2025-08-11T00:00:00"/>
    <s v="112503480"/>
    <s v="JIANGSU"/>
    <d v="2025-08-11T00:00:00"/>
    <x v="25"/>
    <s v="ask revision, design not suitable for anodizing"/>
    <s v="DONE"/>
    <n v="10"/>
    <m/>
    <m/>
    <s v="Mill, ANODIZING"/>
    <n v="142506877"/>
    <d v="2025-08-18T06:35:53"/>
    <m/>
    <m/>
    <s v="Jul"/>
    <s v="JIANGSU_30460-501"/>
    <m/>
    <m/>
    <m/>
  </r>
  <r>
    <s v="GEX 1"/>
    <s v="8099-25"/>
    <s v="INS-30460"/>
    <s v="T"/>
    <s v="300X100"/>
    <x v="120"/>
    <d v="2025-07-30T00:00:00"/>
    <s v="AIR"/>
    <n v="0"/>
    <n v="0"/>
    <d v="2025-08-04T00:00:00"/>
    <d v="2025-08-08T00:00:00"/>
    <m/>
    <n v="4"/>
    <d v="2025-08-11T00:00:00"/>
    <d v="2025-08-12T00:00:00"/>
    <d v="2025-08-11T00:00:00"/>
    <s v="112503480"/>
    <s v="JIANGSU"/>
    <d v="2025-08-11T00:00:00"/>
    <x v="0"/>
    <s v="ask revision, design not suitable for anodizing"/>
    <s v="DONE"/>
    <n v="10"/>
    <m/>
    <m/>
    <m/>
    <n v="142506877"/>
    <d v="2025-08-18T06:35:53"/>
    <m/>
    <m/>
    <s v="Jul"/>
    <s v="JIANGSU_INS-30460"/>
    <m/>
    <m/>
    <m/>
  </r>
  <r>
    <s v="GEX 1"/>
    <s v="8099-25"/>
    <s v="30462-501"/>
    <s v="N"/>
    <s v="280X160"/>
    <x v="120"/>
    <d v="2025-07-30T00:00:00"/>
    <s v="AIR"/>
    <n v="1"/>
    <n v="1"/>
    <d v="2025-08-04T00:00:00"/>
    <d v="2025-08-08T00:00:00"/>
    <m/>
    <n v="4"/>
    <d v="2025-08-11T00:00:00"/>
    <d v="2025-08-12T00:00:00"/>
    <d v="2025-08-11T00:00:00"/>
    <s v="112503480"/>
    <s v="JIANGSU"/>
    <d v="2025-08-11T00:00:00"/>
    <x v="25"/>
    <s v="ask revision, design not suitable for anodizing"/>
    <s v="DONE"/>
    <n v="10"/>
    <m/>
    <m/>
    <s v="Mill, ANODIZING"/>
    <n v="142506877"/>
    <d v="2025-08-18T06:35:53"/>
    <m/>
    <m/>
    <s v="Jul"/>
    <s v="JIANGSU_30462-501"/>
    <m/>
    <m/>
    <m/>
  </r>
  <r>
    <s v="GEX 1"/>
    <s v="8102-25"/>
    <s v="30467-501"/>
    <s v="N"/>
    <s v="280X160"/>
    <x v="120"/>
    <d v="2025-07-30T00:00:00"/>
    <s v="AIR"/>
    <n v="1"/>
    <n v="1"/>
    <d v="2025-08-04T00:00:00"/>
    <d v="2025-08-08T00:00:00"/>
    <m/>
    <n v="4"/>
    <d v="2025-08-11T00:00:00"/>
    <d v="2025-08-12T00:00:00"/>
    <d v="2025-08-11T00:00:00"/>
    <s v="112503480"/>
    <s v="JIANGSU"/>
    <d v="2025-08-11T00:00:00"/>
    <x v="25"/>
    <s v="ask revision, design not suitable for anodizing"/>
    <s v="DONE"/>
    <n v="10"/>
    <m/>
    <m/>
    <s v="Mill, ANODIZING"/>
    <n v="142506890"/>
    <d v="2025-08-21T00:00:00"/>
    <m/>
    <m/>
    <s v="Jul"/>
    <s v="JIANGSU_30467-501"/>
    <m/>
    <m/>
    <m/>
  </r>
  <r>
    <s v="GEX 1"/>
    <s v="8102-25"/>
    <s v="30468-501"/>
    <s v="N"/>
    <s v="280X160"/>
    <x v="120"/>
    <d v="2025-07-30T00:00:00"/>
    <s v="AIR"/>
    <n v="1"/>
    <n v="1"/>
    <d v="2025-08-04T00:00:00"/>
    <d v="2025-08-08T00:00:00"/>
    <m/>
    <n v="4"/>
    <d v="2025-08-11T00:00:00"/>
    <d v="2025-08-12T00:00:00"/>
    <d v="2025-08-11T00:00:00"/>
    <s v="112503480"/>
    <s v="JIANGSU"/>
    <d v="2025-08-11T00:00:00"/>
    <x v="25"/>
    <s v="ask revision, design not suitable for anodizing"/>
    <s v="DONE"/>
    <n v="10"/>
    <m/>
    <m/>
    <s v="Mill, ANODIZING"/>
    <n v="142506890"/>
    <d v="2025-08-21T00:00:00"/>
    <m/>
    <m/>
    <s v="Jul"/>
    <s v="JIANGSU_30468-501"/>
    <m/>
    <m/>
    <m/>
  </r>
  <r>
    <s v="GEX 1"/>
    <s v="8099-25"/>
    <s v="30461-401"/>
    <s v="N"/>
    <s v="250X160"/>
    <x v="120"/>
    <d v="2025-07-30T00:00:00"/>
    <s v="AIR"/>
    <n v="1"/>
    <n v="1"/>
    <d v="2025-08-04T00:00:00"/>
    <d v="2025-08-08T00:00:00"/>
    <m/>
    <n v="4"/>
    <d v="2025-08-11T00:00:00"/>
    <d v="2025-08-12T00:00:00"/>
    <d v="2025-08-11T00:00:00"/>
    <s v="112503480"/>
    <s v="JIANGSU"/>
    <d v="2025-08-11T00:00:00"/>
    <x v="25"/>
    <s v="ask revision, design not suitable for anodizing"/>
    <s v="DONE"/>
    <n v="10"/>
    <m/>
    <m/>
    <s v="Mill, ANODIZING"/>
    <n v="142506877"/>
    <d v="2025-08-18T06:35:53"/>
    <m/>
    <m/>
    <s v="Jul"/>
    <s v="JIANGSU_30461-401"/>
    <m/>
    <m/>
    <m/>
  </r>
  <r>
    <s v="GEX 1"/>
    <s v="8099-25"/>
    <s v="30463-501"/>
    <s v="N"/>
    <s v="320X160"/>
    <x v="120"/>
    <d v="2025-07-30T00:00:00"/>
    <s v="AIR"/>
    <n v="1"/>
    <n v="2"/>
    <d v="2025-08-04T00:00:00"/>
    <d v="2025-08-08T00:00:00"/>
    <m/>
    <n v="4"/>
    <d v="2025-08-11T00:00:00"/>
    <d v="2025-08-12T00:00:00"/>
    <d v="2025-08-11T00:00:00"/>
    <s v="112503480"/>
    <s v="JIANGSU"/>
    <d v="2025-08-11T00:00:00"/>
    <x v="25"/>
    <s v="ask revision, design not suitable for anodizing"/>
    <s v="DONE"/>
    <n v="10"/>
    <m/>
    <m/>
    <s v="Mill, ANODIZING"/>
    <n v="142506877"/>
    <d v="2025-08-18T06:35:53"/>
    <m/>
    <m/>
    <s v="Jul"/>
    <s v="JIANGSU_30463-501"/>
    <m/>
    <m/>
    <m/>
  </r>
  <r>
    <s v="GEX 1"/>
    <s v="8102-25"/>
    <s v="30472-401"/>
    <s v="N"/>
    <s v="250X160"/>
    <x v="120"/>
    <d v="2025-07-30T00:00:00"/>
    <s v="AIR"/>
    <n v="1"/>
    <n v="4"/>
    <d v="2025-08-05T00:00:00"/>
    <d v="2025-08-13T00:00:00"/>
    <m/>
    <n v="8"/>
    <d v="2025-08-14T00:00:00"/>
    <d v="2025-08-14T00:00:00"/>
    <d v="2025-08-14T00:00:00"/>
    <s v="112503522"/>
    <s v="JIANGSU"/>
    <d v="2025-08-14T00:00:00"/>
    <x v="25"/>
    <s v="ask revision, design not suitable for anodizing.design received on 6/8 the layout Is not good. Asked  again revision"/>
    <s v="DONE"/>
    <n v="15"/>
    <m/>
    <m/>
    <s v="Mill, ANODIZING"/>
    <n v="142506890"/>
    <d v="2025-08-21T00:00:00"/>
    <m/>
    <m/>
    <s v="Jul"/>
    <s v="JIANGSU_30472-401"/>
    <m/>
    <m/>
    <m/>
  </r>
  <r>
    <s v="GEX 1"/>
    <s v="8099-25"/>
    <s v="27953-501"/>
    <s v="N"/>
    <s v="280x160"/>
    <x v="120"/>
    <d v="2025-07-30T00:00:00"/>
    <s v="AIR"/>
    <n v="0"/>
    <n v="0"/>
    <d v="2025-08-04T00:00:00"/>
    <d v="2025-08-18T00:00:00"/>
    <m/>
    <n v="14"/>
    <d v="2025-08-20T00:00:00"/>
    <d v="2025-08-21T00:00:00"/>
    <d v="2025-08-20T00:00:00"/>
    <s v="112503628"/>
    <s v="JIANGSU"/>
    <d v="2025-08-20T00:00:00"/>
    <x v="25"/>
    <s v="ask revision, design not suitable for anodizing. Ask anthor revision for dimentional detail missing. Die outer diameter was given mistakly and we want to diecap and backer concipet also so revisen design asked 15-08-2025"/>
    <s v="DONE"/>
    <n v="20"/>
    <m/>
    <m/>
    <s v="Mill, ANODIZING"/>
    <n v="142507315"/>
    <d v="2025-08-29T00:00:00"/>
    <m/>
    <m/>
    <s v="Jul"/>
    <s v="JIANGSU_27953-501"/>
    <m/>
    <m/>
    <m/>
  </r>
  <r>
    <s v="GEX 2"/>
    <s v="8104-25"/>
    <s v="027956-2501"/>
    <s v="N"/>
    <s v="280x160"/>
    <x v="121"/>
    <d v="2025-08-04T00:00:00"/>
    <s v="LAND"/>
    <n v="0"/>
    <n v="0"/>
    <d v="2025-08-04T00:00:00"/>
    <d v="2025-08-07T00:00:00"/>
    <m/>
    <n v="3"/>
    <d v="2025-08-09T00:00:00"/>
    <d v="2025-08-12T00:00:00"/>
    <d v="2025-08-09T00:00:00"/>
    <s v="212501018"/>
    <s v="PDTMC"/>
    <d v="2025-08-09T00:00:00"/>
    <x v="23"/>
    <m/>
    <s v="DONE"/>
    <n v="5"/>
    <m/>
    <m/>
    <s v="Powder, ANODIZING"/>
    <n v="242501907"/>
    <d v="2025-08-14T00:00:00"/>
    <m/>
    <m/>
    <s v="Aug"/>
    <s v="PDTMC_027956-2501"/>
    <m/>
    <m/>
    <m/>
  </r>
  <r>
    <s v="GEX 2"/>
    <s v="8103-25"/>
    <s v="005425-2501"/>
    <s v="N"/>
    <s v="320x165"/>
    <x v="121"/>
    <d v="2025-08-04T00:00:00"/>
    <s v="AIR"/>
    <n v="1"/>
    <n v="2"/>
    <d v="2025-08-04T00:00:00"/>
    <d v="2025-08-08T00:00:00"/>
    <m/>
    <n v="4"/>
    <d v="2025-08-09T00:00:00"/>
    <d v="2025-08-12T00:00:00"/>
    <d v="2025-08-09T00:00:00"/>
    <s v="212501018"/>
    <s v="EKSTEK"/>
    <d v="2025-08-09T00:00:00"/>
    <x v="23"/>
    <m/>
    <s v="DONE"/>
    <n v="6"/>
    <m/>
    <m/>
    <s v="Mill, ANODIZING"/>
    <n v="242501910"/>
    <d v="2025-08-15T00:00:00"/>
    <m/>
    <m/>
    <s v="Aug"/>
    <s v="EKSTEK_005425-2501"/>
    <m/>
    <m/>
    <m/>
  </r>
  <r>
    <s v="GEX 1"/>
    <s v="8182-25"/>
    <s v="06097 Insert Mandrel"/>
    <s v="B"/>
    <s v="40.48x15.5"/>
    <x v="122"/>
    <d v="2025-09-04T00:00:00"/>
    <s v="LAND"/>
    <n v="0"/>
    <n v="0"/>
    <d v="2025-09-06T00:00:00"/>
    <d v="2025-09-08T00:00:00"/>
    <m/>
    <m/>
    <d v="2025-09-09T00:00:00"/>
    <d v="2025-09-10T00:00:00"/>
    <d v="2025-09-09T00:00:00"/>
    <s v="112503925"/>
    <s v="PHME"/>
    <d v="2025-09-09T00:00:00"/>
    <x v="0"/>
    <m/>
    <s v="DONE"/>
    <m/>
    <m/>
    <m/>
    <m/>
    <n v="142507876"/>
    <d v="2025-09-23T00:00:00"/>
    <m/>
    <m/>
    <s v="Aug"/>
    <s v="PHME_06097 Insert Mandrel"/>
    <m/>
    <m/>
    <m/>
  </r>
  <r>
    <s v="GEX 1"/>
    <s v="8182-25"/>
    <s v="06098 Insert Mandrel"/>
    <s v="B"/>
    <s v="50.58x15.5"/>
    <x v="122"/>
    <d v="2025-09-03T00:00:00"/>
    <s v="LAND"/>
    <n v="0"/>
    <n v="0"/>
    <d v="2025-09-06T00:00:00"/>
    <d v="2025-09-08T00:00:00"/>
    <m/>
    <m/>
    <d v="2025-09-09T00:00:00"/>
    <d v="2025-09-10T00:00:00"/>
    <d v="2025-09-09T00:00:00"/>
    <s v="112503925"/>
    <s v="PHME"/>
    <d v="2025-09-09T00:00:00"/>
    <x v="0"/>
    <m/>
    <s v="DONE"/>
    <m/>
    <m/>
    <m/>
    <m/>
    <n v="142507876"/>
    <d v="2025-09-23T00:00:00"/>
    <m/>
    <m/>
    <s v="Aug"/>
    <s v="PHME_06098 Insert Mandrel"/>
    <m/>
    <m/>
    <m/>
  </r>
  <r>
    <s v="GEX 1"/>
    <s v="8107-25"/>
    <s v="05069-224"/>
    <s v="B"/>
    <s v="355X200"/>
    <x v="123"/>
    <d v="2025-08-07T00:00:00"/>
    <s v="LAND"/>
    <n v="1"/>
    <n v="1"/>
    <d v="2025-08-11T00:00:00"/>
    <d v="2025-08-11T00:00:00"/>
    <m/>
    <n v="0"/>
    <d v="2025-08-11T00:00:00"/>
    <d v="2025-08-14T00:00:00"/>
    <d v="2025-08-11T00:00:00"/>
    <s v="112503480"/>
    <s v="PHME"/>
    <d v="2025-08-11T00:00:00"/>
    <x v="0"/>
    <m/>
    <s v="DONE"/>
    <n v="5"/>
    <m/>
    <m/>
    <m/>
    <n v="142506891"/>
    <d v="2025-08-18T00:00:00"/>
    <m/>
    <m/>
    <s v="Aug"/>
    <s v="PHME_05069-224"/>
    <m/>
    <m/>
    <m/>
  </r>
  <r>
    <s v="GEX 1"/>
    <s v="8107-25"/>
    <s v="05201-507"/>
    <s v="B"/>
    <s v="280X160"/>
    <x v="123"/>
    <d v="2025-08-07T00:00:00"/>
    <s v="LAND"/>
    <n v="1"/>
    <n v="1"/>
    <d v="2025-08-07T00:00:00"/>
    <d v="2025-08-08T00:00:00"/>
    <m/>
    <n v="1"/>
    <d v="2025-08-11T00:00:00"/>
    <d v="2025-08-14T00:00:00"/>
    <d v="2025-08-11T00:00:00"/>
    <s v="112503480"/>
    <s v="PHME"/>
    <d v="2025-08-11T00:00:00"/>
    <x v="0"/>
    <m/>
    <s v="DONE"/>
    <n v="2"/>
    <m/>
    <m/>
    <m/>
    <n v="142506891"/>
    <d v="2025-08-18T00:00:00"/>
    <m/>
    <m/>
    <s v="Aug"/>
    <s v="PHME_05201-507"/>
    <m/>
    <m/>
    <m/>
  </r>
  <r>
    <s v="GEX 1"/>
    <s v="8109-25"/>
    <s v="14725-209"/>
    <s v="B"/>
    <s v="320X160"/>
    <x v="123"/>
    <d v="2025-08-07T00:00:00"/>
    <s v="AIR"/>
    <n v="1"/>
    <n v="1"/>
    <d v="2025-08-07T00:00:00"/>
    <d v="2025-08-08T00:00:00"/>
    <m/>
    <n v="1"/>
    <d v="2025-08-11T00:00:00"/>
    <d v="2025-08-16T00:00:00"/>
    <d v="2025-08-11T00:00:00"/>
    <s v="112503480"/>
    <s v="COMPES"/>
    <d v="2025-08-11T00:00:00"/>
    <x v="0"/>
    <m/>
    <s v="DONE"/>
    <n v="2"/>
    <m/>
    <m/>
    <m/>
    <n v="142506871"/>
    <d v="2025-08-20T00:00:00"/>
    <m/>
    <m/>
    <s v="Aug"/>
    <s v="COMPES_14725-209"/>
    <m/>
    <m/>
    <m/>
  </r>
  <r>
    <s v="GEX 1"/>
    <s v="8107-25"/>
    <s v="29150-405"/>
    <s v="B"/>
    <s v="250X160"/>
    <x v="123"/>
    <d v="2025-08-07T00:00:00"/>
    <s v="LAND"/>
    <n v="1"/>
    <n v="1"/>
    <d v="2025-08-07T00:00:00"/>
    <d v="2025-08-08T00:00:00"/>
    <m/>
    <n v="1"/>
    <d v="2025-08-11T00:00:00"/>
    <d v="2025-08-16T00:00:00"/>
    <d v="2025-08-11T00:00:00"/>
    <s v="112503480"/>
    <s v="PHME"/>
    <d v="2025-08-11T00:00:00"/>
    <x v="0"/>
    <m/>
    <s v="DONE"/>
    <n v="2"/>
    <m/>
    <m/>
    <m/>
    <n v="142506891"/>
    <d v="2025-08-18T00:00:00"/>
    <m/>
    <m/>
    <s v="Aug"/>
    <s v="PHME_29150-405"/>
    <m/>
    <m/>
    <m/>
  </r>
  <r>
    <s v="GEX 1"/>
    <s v="8107-25"/>
    <s v="29172-403"/>
    <s v="B"/>
    <s v="280X160"/>
    <x v="123"/>
    <d v="2025-08-07T00:00:00"/>
    <s v="LAND"/>
    <n v="2"/>
    <n v="2"/>
    <d v="2025-08-07T00:00:00"/>
    <d v="2025-08-08T00:00:00"/>
    <m/>
    <n v="1"/>
    <d v="2025-08-11T00:00:00"/>
    <d v="2025-08-16T00:00:00"/>
    <d v="2025-08-11T00:00:00"/>
    <s v="112503480"/>
    <s v="PHME"/>
    <d v="2025-08-11T00:00:00"/>
    <x v="0"/>
    <m/>
    <s v="DONE"/>
    <n v="2"/>
    <m/>
    <m/>
    <m/>
    <n v="142507029"/>
    <d v="2025-08-29T00:00:00"/>
    <m/>
    <m/>
    <s v="Aug"/>
    <s v="PHME_29172-403"/>
    <m/>
    <m/>
    <m/>
  </r>
  <r>
    <s v="GEX 1"/>
    <s v="8108-25"/>
    <s v="05201-602"/>
    <s v="B"/>
    <s v="355X200"/>
    <x v="123"/>
    <d v="2025-08-07T00:00:00"/>
    <s v="LAND"/>
    <n v="2"/>
    <n v="2"/>
    <d v="2025-08-07T00:00:00"/>
    <d v="2025-08-11T00:00:00"/>
    <m/>
    <n v="4"/>
    <d v="2025-08-12T00:00:00"/>
    <d v="2025-08-16T00:00:00"/>
    <d v="2025-08-12T00:00:00"/>
    <s v="112503497"/>
    <s v="PDTMC"/>
    <d v="2025-08-12T00:00:00"/>
    <x v="0"/>
    <m/>
    <s v="DONE"/>
    <n v="5"/>
    <m/>
    <m/>
    <m/>
    <n v="142506840"/>
    <d v="2025-08-18T06:35:55"/>
    <m/>
    <m/>
    <s v="Aug"/>
    <s v="PDTMC_05201-602"/>
    <m/>
    <m/>
    <m/>
  </r>
  <r>
    <s v="GEX 1"/>
    <s v="8110-25"/>
    <s v="16051-217"/>
    <s v="B"/>
    <s v="355X200"/>
    <x v="123"/>
    <d v="2025-08-07T00:00:00"/>
    <s v="AIR"/>
    <n v="4"/>
    <n v="4"/>
    <d v="2025-08-08T00:00:00"/>
    <d v="2025-08-11T00:00:00"/>
    <d v="2025-08-14T00:00:00"/>
    <n v="3"/>
    <d v="2025-08-12T00:00:00"/>
    <d v="2025-08-16T00:00:00"/>
    <d v="2025-08-12T00:00:00"/>
    <s v="112503497"/>
    <s v="EKSTEK"/>
    <d v="2025-08-12T00:00:00"/>
    <x v="0"/>
    <m/>
    <s v="DONE"/>
    <n v="5"/>
    <m/>
    <m/>
    <m/>
    <n v="142506849"/>
    <d v="2025-08-18T00:00:00"/>
    <m/>
    <m/>
    <s v="Aug"/>
    <s v="EKSTEK_16051-217"/>
    <m/>
    <m/>
    <m/>
  </r>
  <r>
    <s v="GEX 1"/>
    <s v="8107-25"/>
    <s v="26325-506"/>
    <s v="B"/>
    <s v="320X160"/>
    <x v="123"/>
    <d v="2025-08-07T00:00:00"/>
    <s v="LAND"/>
    <n v="0"/>
    <n v="0"/>
    <d v="2025-08-07T00:00:00"/>
    <d v="2025-08-11T00:00:00"/>
    <m/>
    <n v="4"/>
    <d v="2025-08-12T00:00:00"/>
    <d v="2025-08-16T00:00:00"/>
    <d v="2025-08-12T00:00:00"/>
    <s v="112503497"/>
    <s v="PHME"/>
    <d v="2025-08-12T00:00:00"/>
    <x v="0"/>
    <s v="ask revision 08/08/25"/>
    <s v="DONE"/>
    <n v="5"/>
    <m/>
    <m/>
    <m/>
    <n v="142506891"/>
    <d v="2025-08-18T00:00:00"/>
    <m/>
    <m/>
    <s v="Aug"/>
    <s v="PHME_26325-506"/>
    <m/>
    <m/>
    <m/>
  </r>
  <r>
    <s v="GEX 1"/>
    <s v="8108-25"/>
    <s v="29164-203"/>
    <s v="B"/>
    <s v="320X160"/>
    <x v="123"/>
    <d v="2025-08-07T00:00:00"/>
    <s v="LAND"/>
    <n v="2"/>
    <n v="2"/>
    <d v="2025-08-08T00:00:00"/>
    <d v="2025-08-11T00:00:00"/>
    <m/>
    <n v="3"/>
    <d v="2025-08-12T00:00:00"/>
    <d v="2025-08-16T00:00:00"/>
    <d v="2025-08-12T00:00:00"/>
    <s v="112503497"/>
    <s v="PDTMC"/>
    <d v="2025-08-12T00:00:00"/>
    <x v="0"/>
    <m/>
    <s v="DONE"/>
    <n v="5"/>
    <m/>
    <m/>
    <m/>
    <n v="142506840"/>
    <d v="2025-08-18T06:35:55"/>
    <m/>
    <m/>
    <s v="Aug"/>
    <s v="PDTMC_29164-203"/>
    <m/>
    <m/>
    <m/>
  </r>
  <r>
    <s v="GEX 1"/>
    <s v="8107-25"/>
    <s v="29825-503"/>
    <s v="B"/>
    <s v="320X160"/>
    <x v="123"/>
    <d v="2025-08-07T00:00:00"/>
    <s v="LAND"/>
    <n v="1"/>
    <n v="1"/>
    <d v="2025-08-08T00:00:00"/>
    <d v="2025-08-11T00:00:00"/>
    <m/>
    <n v="3"/>
    <d v="2025-08-12T00:00:00"/>
    <d v="2025-08-16T00:00:00"/>
    <d v="2025-08-12T00:00:00"/>
    <s v="112503497"/>
    <s v="PHME"/>
    <d v="2025-08-12T00:00:00"/>
    <x v="0"/>
    <m/>
    <s v="DONE"/>
    <n v="5"/>
    <m/>
    <m/>
    <m/>
    <n v="142506891"/>
    <d v="2025-08-18T00:00:00"/>
    <m/>
    <m/>
    <s v="Aug"/>
    <s v="PHME_29825-503"/>
    <m/>
    <m/>
    <m/>
  </r>
  <r>
    <s v="GEX 1"/>
    <s v="8106-25"/>
    <s v="05019-407"/>
    <s v="B"/>
    <s v="250X160"/>
    <x v="123"/>
    <d v="2025-08-07T00:00:00"/>
    <s v="AIR"/>
    <n v="2"/>
    <n v="2"/>
    <d v="2025-08-11T00:00:00"/>
    <d v="2025-08-13T00:00:00"/>
    <m/>
    <n v="2"/>
    <d v="2025-08-14T00:00:00"/>
    <d v="2025-08-14T00:00:00"/>
    <d v="2025-08-14T00:00:00"/>
    <s v="112503522"/>
    <s v="JIANGSU"/>
    <d v="2025-08-14T00:00:00"/>
    <x v="0"/>
    <m/>
    <s v="DONE"/>
    <n v="7"/>
    <m/>
    <m/>
    <m/>
    <n v="142506949"/>
    <d v="2025-08-21T00:00:00"/>
    <m/>
    <m/>
    <s v="Aug"/>
    <s v="JIANGSU_05019-407"/>
    <m/>
    <m/>
    <m/>
  </r>
  <r>
    <s v="GEX 1"/>
    <s v="8106-25"/>
    <s v="29897-505"/>
    <s v="B"/>
    <s v="280X160"/>
    <x v="123"/>
    <d v="2025-08-07T00:00:00"/>
    <s v="AIR"/>
    <n v="1"/>
    <n v="1"/>
    <d v="2025-08-11T00:00:00"/>
    <d v="2025-08-13T00:00:00"/>
    <m/>
    <n v="2"/>
    <d v="2025-08-14T00:00:00"/>
    <d v="2025-08-16T00:00:00"/>
    <d v="2025-08-14T00:00:00"/>
    <s v="112503522"/>
    <s v="JIANGSU"/>
    <d v="2025-08-14T00:00:00"/>
    <x v="0"/>
    <m/>
    <s v="DONE"/>
    <n v="7"/>
    <m/>
    <m/>
    <m/>
    <n v="142506949"/>
    <d v="2025-08-21T00:00:00"/>
    <m/>
    <m/>
    <s v="Aug"/>
    <s v="JIANGSU_29897-505"/>
    <m/>
    <m/>
    <m/>
  </r>
  <r>
    <s v="GEX 1"/>
    <s v="8111-25"/>
    <s v="55028-407"/>
    <s v="B"/>
    <s v="220X130"/>
    <x v="123"/>
    <d v="2025-08-07T00:00:00"/>
    <s v="AIR"/>
    <n v="0"/>
    <n v="0"/>
    <d v="2025-08-08T00:00:00"/>
    <d v="2025-08-16T00:00:00"/>
    <m/>
    <n v="8"/>
    <d v="2025-08-14T00:00:00"/>
    <d v="2025-08-16T00:00:00"/>
    <d v="2025-08-14T00:00:00"/>
    <s v="112503522"/>
    <s v="PHOENIX "/>
    <d v="2025-08-14T00:00:00"/>
    <x v="0"/>
    <m/>
    <s v="DONE"/>
    <n v="10"/>
    <m/>
    <m/>
    <m/>
    <n v="142507028"/>
    <d v="2025-08-21T00:00:00"/>
    <m/>
    <m/>
    <s v="Aug"/>
    <s v="PHOENIX _55028-407"/>
    <m/>
    <m/>
    <m/>
  </r>
  <r>
    <s v="GEX 1"/>
    <s v="8108-25"/>
    <s v="05235-503"/>
    <s v="B"/>
    <s v="280X160"/>
    <x v="123"/>
    <d v="2025-08-07T00:00:00"/>
    <s v="LAND"/>
    <n v="2"/>
    <n v="2"/>
    <d v="2025-08-09T00:00:00"/>
    <d v="2025-08-15T00:00:00"/>
    <m/>
    <n v="6"/>
    <d v="2025-08-16T00:00:00"/>
    <d v="2025-08-16T00:00:00"/>
    <d v="2025-08-16T00:00:00"/>
    <s v="112503566"/>
    <s v="PDTMC"/>
    <d v="2025-08-16T00:00:00"/>
    <x v="0"/>
    <m/>
    <s v="DONE"/>
    <n v="9"/>
    <m/>
    <m/>
    <m/>
    <n v="142507236"/>
    <d v="2025-08-27T00:00:00"/>
    <m/>
    <m/>
    <s v="Aug"/>
    <s v="PDTMC_05235-503"/>
    <m/>
    <m/>
    <m/>
  </r>
  <r>
    <s v="GEX 1"/>
    <s v="8106-25"/>
    <s v="05123-519"/>
    <s v="B"/>
    <s v="320X160"/>
    <x v="123"/>
    <d v="2025-08-07T00:00:00"/>
    <s v="AIR"/>
    <n v="4"/>
    <n v="4"/>
    <d v="2025-08-11T00:00:00"/>
    <d v="2025-08-18T00:00:00"/>
    <m/>
    <n v="7"/>
    <d v="2025-08-20T00:00:00"/>
    <d v="2025-08-21T00:00:00"/>
    <d v="2025-08-20T00:00:00"/>
    <s v="112503628"/>
    <s v="JIANGSU"/>
    <d v="2025-08-20T00:00:00"/>
    <x v="0"/>
    <m/>
    <s v="DONE"/>
    <n v="12"/>
    <m/>
    <m/>
    <m/>
    <n v="142507315"/>
    <d v="2025-08-29T00:00:00"/>
    <m/>
    <m/>
    <s v="Aug"/>
    <s v="JIANGSU_05123-519"/>
    <m/>
    <m/>
    <m/>
  </r>
  <r>
    <s v="GEX 1"/>
    <s v="8110-25"/>
    <s v="30353-501"/>
    <s v="B"/>
    <s v="320X160"/>
    <x v="123"/>
    <d v="2025-08-07T00:00:00"/>
    <s v="AIR"/>
    <n v="3"/>
    <n v="3"/>
    <d v="2025-08-08T00:00:00"/>
    <d v="2025-08-22T00:00:00"/>
    <s v="YES"/>
    <n v="14"/>
    <d v="2025-08-23T00:00:00"/>
    <d v="2025-08-25T00:00:00"/>
    <d v="2025-08-23T00:00:00"/>
    <s v="112503705"/>
    <s v="EKSTEK"/>
    <d v="2025-08-23T00:00:00"/>
    <x v="0"/>
    <s v="Asked 3d design"/>
    <s v="DONE"/>
    <n v="16"/>
    <m/>
    <m/>
    <m/>
    <n v="142507316"/>
    <d v="2025-08-31T00:00:00"/>
    <m/>
    <m/>
    <s v="Aug"/>
    <s v="EKSTEK_30353-501"/>
    <m/>
    <m/>
    <m/>
  </r>
  <r>
    <s v="GEX 1"/>
    <s v="8106-25"/>
    <s v="15811-207"/>
    <s v="B"/>
    <s v="320X160"/>
    <x v="123"/>
    <d v="2025-08-07T00:00:00"/>
    <s v="AIR"/>
    <n v="3"/>
    <n v="3"/>
    <d v="2025-08-15T00:00:00"/>
    <d v="2025-08-23T00:00:00"/>
    <m/>
    <n v="8"/>
    <d v="2025-08-26T00:00:00"/>
    <d v="2025-08-26T00:00:00"/>
    <d v="2025-08-26T00:00:00"/>
    <s v="112503738"/>
    <s v="JIANGSU"/>
    <d v="2025-08-26T00:00:00"/>
    <x v="0"/>
    <s v="design revised as for that insert desin also revised"/>
    <s v="DONE"/>
    <n v="17"/>
    <m/>
    <m/>
    <m/>
    <n v="142507731"/>
    <d v="2025-09-15T09:27:38"/>
    <m/>
    <m/>
    <s v="Aug"/>
    <s v="JIANGSU_15811-207"/>
    <m/>
    <m/>
    <m/>
  </r>
  <r>
    <s v="GEX 2"/>
    <s v="8105-25"/>
    <s v="029991-3502"/>
    <s v="B"/>
    <s v="355x200"/>
    <x v="123"/>
    <d v="2025-08-07T00:00:00"/>
    <s v="AIR"/>
    <n v="1"/>
    <n v="1"/>
    <d v="2025-08-08T00:00:00"/>
    <d v="2025-08-11T00:00:00"/>
    <m/>
    <n v="3"/>
    <d v="2025-08-12T00:00:00"/>
    <d v="2025-08-12T00:00:00"/>
    <d v="2025-08-12T00:00:00"/>
    <s v="212501052"/>
    <s v="JIANGSU"/>
    <d v="2025-08-12T00:00:00"/>
    <x v="0"/>
    <m/>
    <s v="DONE"/>
    <n v="5"/>
    <m/>
    <m/>
    <m/>
    <n v="242501915"/>
    <d v="2025-08-15T00:00:00"/>
    <m/>
    <m/>
    <s v="Aug"/>
    <s v="JIANGSU_029991-3502"/>
    <m/>
    <m/>
    <m/>
  </r>
  <r>
    <s v="GEX 2"/>
    <s v="8105-25"/>
    <s v="029990-3502"/>
    <s v="B"/>
    <s v="320x160"/>
    <x v="123"/>
    <d v="2025-08-07T00:00:00"/>
    <s v="AIR"/>
    <n v="1"/>
    <n v="1"/>
    <d v="2025-08-08T00:00:00"/>
    <d v="2025-08-26T00:00:00"/>
    <m/>
    <n v="18"/>
    <d v="2025-08-27T00:00:00"/>
    <d v="2025-08-30T00:00:00"/>
    <d v="2025-08-27T00:00:00"/>
    <s v="212501157"/>
    <s v="JIANGSU"/>
    <d v="2025-08-27T00:00:00"/>
    <x v="0"/>
    <s v="Asked revison 11/08/2025,"/>
    <s v="DONE"/>
    <n v="20"/>
    <m/>
    <m/>
    <m/>
    <n v="242502221"/>
    <d v="2025-09-03T00:00:00"/>
    <m/>
    <m/>
    <s v="Aug"/>
    <s v="JIANGSU_029990-3502"/>
    <m/>
    <m/>
    <m/>
  </r>
  <r>
    <s v="GEX 1"/>
    <s v="8106-25"/>
    <s v="18466-418"/>
    <s v="B"/>
    <s v="250X160"/>
    <x v="123"/>
    <d v="2025-08-07T00:00:00"/>
    <s v="AIR"/>
    <n v="4"/>
    <n v="4"/>
    <d v="2025-08-11T00:00:00"/>
    <d v="2025-09-09T00:00:00"/>
    <s v="YES"/>
    <n v="29"/>
    <d v="2025-09-09T00:00:00"/>
    <d v="2025-09-10T00:00:00"/>
    <d v="2025-09-09T00:00:00"/>
    <s v="112503925"/>
    <s v="JIANGSU"/>
    <d v="2025-09-09T00:00:00"/>
    <x v="0"/>
    <s v="Asked 3d design Revision asked to supplier based on simulation 04-09-2025"/>
    <s v="DONE"/>
    <n v="34"/>
    <m/>
    <m/>
    <m/>
    <n v="142507806"/>
    <d v="2025-09-18T09:33:18"/>
    <m/>
    <m/>
    <s v="Aug"/>
    <s v="JIANGSU_18466-418"/>
    <m/>
    <m/>
    <m/>
  </r>
  <r>
    <s v="GEX 2"/>
    <s v="8112-25"/>
    <s v="027716-3501"/>
    <s v="B"/>
    <s v="280x160"/>
    <x v="124"/>
    <d v="2025-08-07T00:00:00"/>
    <s v="LAND"/>
    <n v="0"/>
    <n v="0"/>
    <d v="2025-08-07T00:00:00"/>
    <d v="2025-08-08T00:00:00"/>
    <m/>
    <n v="1"/>
    <d v="2025-08-09T00:00:00"/>
    <d v="2025-08-12T00:00:00"/>
    <d v="2025-08-09T00:00:00"/>
    <s v="212501018"/>
    <s v="PDTMC"/>
    <d v="2025-08-09T00:00:00"/>
    <x v="0"/>
    <m/>
    <s v="DONE"/>
    <n v="1"/>
    <m/>
    <m/>
    <m/>
    <n v="242501909"/>
    <d v="2025-08-14T00:00:00"/>
    <m/>
    <m/>
    <s v="Aug"/>
    <s v="PDTMC_027716-3501"/>
    <m/>
    <m/>
    <m/>
  </r>
  <r>
    <s v="GEX 2"/>
    <s v="8114-25"/>
    <s v="051145-2501"/>
    <s v="N"/>
    <s v="280x165"/>
    <x v="125"/>
    <d v="2025-08-11T00:00:00"/>
    <s v="LAND"/>
    <n v="2"/>
    <n v="2"/>
    <d v="2025-08-13T00:00:00"/>
    <d v="2025-08-21T00:00:00"/>
    <s v="YES"/>
    <n v="8"/>
    <d v="2025-08-22T00:00:00"/>
    <d v="2025-08-22T00:00:00"/>
    <d v="2025-08-22T00:00:00"/>
    <s v="112501128"/>
    <s v="PDTMC"/>
    <d v="2025-08-22T00:00:00"/>
    <x v="1"/>
    <m/>
    <s v="DONE"/>
    <n v="12"/>
    <m/>
    <m/>
    <s v="Mill , anodizing"/>
    <n v="242502068"/>
    <d v="2025-08-26T00:00:00"/>
    <m/>
    <m/>
    <s v="Aug"/>
    <s v="PDTMC_051145-2501"/>
    <m/>
    <m/>
    <m/>
  </r>
  <r>
    <s v="GEX 1"/>
    <s v="8117-25"/>
    <s v="27958-501"/>
    <s v="N"/>
    <s v="250x160"/>
    <x v="125"/>
    <d v="2025-08-11T00:00:00"/>
    <s v="LAND"/>
    <n v="0"/>
    <n v="0"/>
    <d v="2025-08-12T00:00:00"/>
    <d v="2025-08-14T00:00:00"/>
    <m/>
    <n v="2"/>
    <d v="2025-08-15T00:00:00"/>
    <d v="2025-08-16T00:00:00"/>
    <d v="2025-08-15T00:00:00"/>
    <s v="112503550"/>
    <s v="PDTMC"/>
    <d v="2025-08-15T00:00:00"/>
    <x v="33"/>
    <m/>
    <s v="DONE"/>
    <n v="5"/>
    <m/>
    <m/>
    <s v="Mill , powder, anodizing"/>
    <n v="142507203"/>
    <d v="2025-08-27T00:00:00"/>
    <m/>
    <m/>
    <s v="Aug"/>
    <s v="PDTMC_27958-501"/>
    <m/>
    <m/>
    <m/>
  </r>
  <r>
    <s v="GEX 1"/>
    <s v="8117-25"/>
    <s v="27959-501"/>
    <s v="N"/>
    <s v="250x160"/>
    <x v="125"/>
    <d v="2025-08-11T00:00:00"/>
    <s v="LAND"/>
    <n v="0"/>
    <n v="0"/>
    <d v="2025-08-12T00:00:00"/>
    <d v="2025-08-14T00:00:00"/>
    <m/>
    <n v="2"/>
    <d v="2025-08-15T00:00:00"/>
    <d v="2025-08-16T00:00:00"/>
    <d v="2025-08-15T00:00:00"/>
    <s v="112503550"/>
    <s v="PDTMC"/>
    <d v="2025-08-15T00:00:00"/>
    <x v="33"/>
    <m/>
    <s v="DONE"/>
    <n v="5"/>
    <m/>
    <m/>
    <s v="Mill , powder, anodizing"/>
    <n v="142507203"/>
    <d v="2025-08-27T00:00:00"/>
    <m/>
    <m/>
    <s v="Aug"/>
    <s v="PDTMC_27959-501"/>
    <m/>
    <m/>
    <m/>
  </r>
  <r>
    <s v="GEX 1"/>
    <s v="8117-25"/>
    <s v="27961-501"/>
    <s v="N"/>
    <s v="250x160"/>
    <x v="125"/>
    <d v="2025-08-11T00:00:00"/>
    <s v="LAND"/>
    <n v="0"/>
    <n v="0"/>
    <d v="2025-08-12T00:00:00"/>
    <d v="2025-08-15T00:00:00"/>
    <m/>
    <n v="3"/>
    <d v="2025-08-15T00:00:00"/>
    <d v="2025-08-16T00:00:00"/>
    <d v="2025-08-15T00:00:00"/>
    <s v="112503550"/>
    <s v="PDTMC"/>
    <d v="2025-08-15T00:00:00"/>
    <x v="33"/>
    <m/>
    <s v="DONE"/>
    <n v="6"/>
    <m/>
    <m/>
    <s v="Mill , powder, anodizing"/>
    <n v="142507203"/>
    <d v="2025-08-27T00:00:00"/>
    <m/>
    <m/>
    <s v="Aug"/>
    <s v="PDTMC_27961-501"/>
    <m/>
    <m/>
    <m/>
  </r>
  <r>
    <s v="GEX 1"/>
    <s v="8116-25"/>
    <s v="30474-601"/>
    <s v="N"/>
    <s v="355x200"/>
    <x v="125"/>
    <d v="2025-08-11T00:00:00"/>
    <s v="LAND"/>
    <n v="1"/>
    <n v="1"/>
    <d v="2025-08-13T00:00:00"/>
    <d v="2025-08-15T00:00:00"/>
    <s v="YES"/>
    <n v="2"/>
    <d v="2025-08-15T00:00:00"/>
    <d v="2025-08-16T00:00:00"/>
    <d v="2025-08-15T00:00:00"/>
    <s v="112503550"/>
    <s v="PHME"/>
    <d v="2025-08-15T00:00:00"/>
    <x v="33"/>
    <s v="a) Reqired 3d design. B) Design approval without simulation results. C) Simulation Feedback we will used for correction"/>
    <s v="DONE"/>
    <n v="6"/>
    <m/>
    <m/>
    <s v="Mill , powder, anodizing"/>
    <n v="142507206"/>
    <d v="2025-08-26T00:00:00"/>
    <m/>
    <m/>
    <s v="Aug"/>
    <s v="PHME_30474-601"/>
    <m/>
    <m/>
    <m/>
  </r>
  <r>
    <s v="GEX 1"/>
    <s v="8116-25"/>
    <s v="INS-30474"/>
    <s v="T"/>
    <s v="460X150"/>
    <x v="125"/>
    <d v="2025-08-11T00:00:00"/>
    <s v="LAND"/>
    <n v="0"/>
    <n v="0"/>
    <d v="2025-08-13T00:00:00"/>
    <d v="2025-08-15T00:00:00"/>
    <m/>
    <n v="2"/>
    <d v="2025-08-15T00:00:00"/>
    <d v="2025-08-16T00:00:00"/>
    <d v="2025-08-15T00:00:00"/>
    <s v="112503550"/>
    <s v="PHME"/>
    <d v="2025-08-15T00:00:00"/>
    <x v="0"/>
    <m/>
    <s v="DONE"/>
    <n v="6"/>
    <m/>
    <m/>
    <m/>
    <n v="142507206"/>
    <d v="2025-08-26T00:00:00"/>
    <m/>
    <m/>
    <s v="Aug"/>
    <s v="PHME_INS-30474"/>
    <m/>
    <m/>
    <m/>
  </r>
  <r>
    <s v="GEX 1"/>
    <s v="8116-25"/>
    <s v="30475-601"/>
    <s v="N"/>
    <s v="450x250"/>
    <x v="125"/>
    <d v="2025-08-11T00:00:00"/>
    <s v="LAND"/>
    <n v="1"/>
    <n v="1"/>
    <d v="2025-08-12T00:00:00"/>
    <d v="2025-08-15T00:00:00"/>
    <m/>
    <n v="3"/>
    <d v="2025-08-15T00:00:00"/>
    <d v="2025-08-16T00:00:00"/>
    <d v="2025-08-15T00:00:00"/>
    <s v="112503550"/>
    <s v="PHME"/>
    <d v="2025-08-15T00:00:00"/>
    <x v="33"/>
    <m/>
    <s v="DONE"/>
    <n v="6"/>
    <m/>
    <m/>
    <s v="Mill , powder, anodizing"/>
    <n v="142507206"/>
    <d v="2025-08-26T00:00:00"/>
    <m/>
    <m/>
    <s v="Aug"/>
    <s v="PHME_30475-601"/>
    <m/>
    <m/>
    <m/>
  </r>
  <r>
    <s v="GEX 1"/>
    <s v="8116-25"/>
    <s v="INS-30475"/>
    <s v="T"/>
    <s v="460X150"/>
    <x v="125"/>
    <d v="2025-08-11T00:00:00"/>
    <s v="LAND"/>
    <n v="0"/>
    <n v="0"/>
    <d v="2025-08-12T00:00:00"/>
    <d v="2025-08-15T00:00:00"/>
    <m/>
    <n v="3"/>
    <d v="2025-08-15T00:00:00"/>
    <d v="2025-08-16T00:00:00"/>
    <d v="2025-08-15T00:00:00"/>
    <s v="112503550"/>
    <s v="PHME"/>
    <d v="2025-08-15T00:00:00"/>
    <x v="0"/>
    <m/>
    <s v="DONE"/>
    <n v="6"/>
    <m/>
    <m/>
    <m/>
    <n v="142507206"/>
    <d v="2025-08-26T00:00:00"/>
    <m/>
    <m/>
    <s v="Aug"/>
    <s v="PHME_INS-30475"/>
    <m/>
    <m/>
    <m/>
  </r>
  <r>
    <s v="GEX 1"/>
    <s v="8116-25"/>
    <s v="30478-601"/>
    <s v="N"/>
    <s v="450x250"/>
    <x v="125"/>
    <d v="2025-08-11T00:00:00"/>
    <s v="LAND"/>
    <n v="1"/>
    <n v="1"/>
    <d v="2025-08-12T00:00:00"/>
    <d v="2025-08-14T00:00:00"/>
    <m/>
    <n v="2"/>
    <d v="2025-08-15T00:00:00"/>
    <d v="2025-08-16T00:00:00"/>
    <d v="2025-08-15T00:00:00"/>
    <s v="112503550"/>
    <s v="PHME"/>
    <d v="2025-08-15T00:00:00"/>
    <x v="33"/>
    <m/>
    <s v="DONE"/>
    <n v="5"/>
    <m/>
    <m/>
    <s v="Mill , powder, anodizing"/>
    <n v="142507206"/>
    <d v="2025-08-26T00:00:00"/>
    <m/>
    <m/>
    <s v="Aug"/>
    <s v="PHME_30478-601"/>
    <m/>
    <m/>
    <m/>
  </r>
  <r>
    <s v="GEX 1"/>
    <s v="8116-25"/>
    <s v="30473-601"/>
    <s v="N"/>
    <s v="450x250"/>
    <x v="125"/>
    <d v="2025-08-11T00:00:00"/>
    <s v="LAND"/>
    <n v="2"/>
    <n v="2"/>
    <d v="2025-08-14T00:00:00"/>
    <d v="2025-08-19T00:00:00"/>
    <s v="YES"/>
    <n v="5"/>
    <d v="2025-08-20T00:00:00"/>
    <d v="2025-08-16T00:00:00"/>
    <d v="2025-08-20T00:00:00"/>
    <s v="112503628"/>
    <s v="PHME"/>
    <d v="2025-08-20T00:00:00"/>
    <x v="33"/>
    <s v="Ask Revised design 14/08 and 3d model"/>
    <s v="DONE"/>
    <n v="10"/>
    <m/>
    <m/>
    <s v="Mill , powder, anodizing"/>
    <n v="142507206"/>
    <d v="2025-08-26T00:00:00"/>
    <m/>
    <m/>
    <s v="Aug"/>
    <s v="PHME_30473-601"/>
    <m/>
    <m/>
    <m/>
  </r>
  <r>
    <s v="GEX 1"/>
    <s v="8116-25"/>
    <s v="INS-30473"/>
    <s v="T"/>
    <s v="460X150"/>
    <x v="125"/>
    <d v="2025-08-11T00:00:00"/>
    <s v="LAND"/>
    <n v="0"/>
    <n v="0"/>
    <d v="2025-08-14T00:00:00"/>
    <d v="2025-08-19T00:00:00"/>
    <m/>
    <n v="5"/>
    <d v="2025-08-20T00:00:00"/>
    <d v="2025-08-20T00:00:00"/>
    <d v="2025-08-20T00:00:00"/>
    <s v="112503628"/>
    <s v="PHME"/>
    <d v="2025-08-20T00:00:00"/>
    <x v="0"/>
    <m/>
    <s v="DONE"/>
    <n v="10"/>
    <m/>
    <m/>
    <m/>
    <n v="142507206"/>
    <d v="2025-08-26T00:00:00"/>
    <m/>
    <m/>
    <s v="Aug"/>
    <s v="PHME_INS-30473"/>
    <m/>
    <m/>
    <m/>
  </r>
  <r>
    <s v="GEX 1"/>
    <s v="8115-25"/>
    <s v="27960-601"/>
    <s v="N"/>
    <s v="355x200"/>
    <x v="125"/>
    <d v="2025-08-11T00:00:00"/>
    <s v="LAND"/>
    <n v="0"/>
    <n v="0"/>
    <d v="2025-08-12T00:00:00"/>
    <d v="2025-08-21T00:00:00"/>
    <s v="YES"/>
    <n v="9"/>
    <d v="2025-08-22T00:00:00"/>
    <d v="2025-08-16T00:00:00"/>
    <d v="2025-08-22T00:00:00"/>
    <s v="112503669"/>
    <s v="PHME"/>
    <d v="2025-08-22T00:00:00"/>
    <x v="33"/>
    <s v="asked revision 14/08"/>
    <s v="DONE"/>
    <n v="12"/>
    <m/>
    <m/>
    <s v="Mill , powder, anodizing"/>
    <n v="142507329"/>
    <d v="2025-08-29T00:00:00"/>
    <m/>
    <m/>
    <s v="Aug"/>
    <s v="PHME_27960-601"/>
    <m/>
    <m/>
    <m/>
  </r>
  <r>
    <s v="GEX 1"/>
    <s v="8115-25"/>
    <s v="INS-27957"/>
    <s v="T"/>
    <s v="460X150"/>
    <x v="125"/>
    <d v="2025-08-11T00:00:00"/>
    <s v="LAND"/>
    <n v="0"/>
    <n v="0"/>
    <d v="2025-08-12T00:00:00"/>
    <d v="2025-08-19T00:00:00"/>
    <m/>
    <n v="7"/>
    <d v="2025-08-22T00:00:00"/>
    <d v="2025-08-22T00:00:00"/>
    <d v="2025-08-22T00:00:00"/>
    <s v="112503669"/>
    <s v="PHME"/>
    <d v="2025-08-22T00:00:00"/>
    <x v="0"/>
    <m/>
    <s v="DONE"/>
    <n v="10"/>
    <m/>
    <m/>
    <m/>
    <n v="142507329"/>
    <d v="2025-08-29T00:00:00"/>
    <m/>
    <m/>
    <s v="Aug"/>
    <s v="PHME_INS-27957"/>
    <m/>
    <m/>
    <m/>
  </r>
  <r>
    <s v="GEX 1"/>
    <s v="8115-25"/>
    <s v="27957-601"/>
    <s v="N"/>
    <s v="355x200"/>
    <x v="125"/>
    <d v="2025-08-11T00:00:00"/>
    <s v="LAND"/>
    <n v="0"/>
    <n v="0"/>
    <d v="2025-08-12T00:00:00"/>
    <d v="2025-08-22T00:00:00"/>
    <s v="YES"/>
    <n v="10"/>
    <d v="2025-08-23T00:00:00"/>
    <d v="2025-08-16T00:00:00"/>
    <d v="2025-08-23T00:00:00"/>
    <s v="112503705"/>
    <s v="PHME"/>
    <d v="2025-08-23T00:00:00"/>
    <x v="33"/>
    <s v="asked revision 14/08"/>
    <s v="DONE"/>
    <n v="13"/>
    <m/>
    <m/>
    <s v="Mill , powder, anodizing"/>
    <n v="142507329"/>
    <d v="2025-08-29T00:00:00"/>
    <m/>
    <m/>
    <s v="Aug"/>
    <s v="PHME_27957-601"/>
    <m/>
    <m/>
    <m/>
  </r>
  <r>
    <s v="GEX 1"/>
    <s v="8116-25"/>
    <s v="30479-601"/>
    <s v="N"/>
    <s v="450x250"/>
    <x v="125"/>
    <d v="2025-08-11T00:00:00"/>
    <s v="LAND"/>
    <n v="1"/>
    <n v="1"/>
    <d v="2025-08-12T00:00:00"/>
    <d v="2025-08-22T00:00:00"/>
    <s v="YES"/>
    <n v="10"/>
    <d v="2025-08-23T00:00:00"/>
    <d v="2025-08-16T00:00:00"/>
    <d v="2025-08-23T00:00:00"/>
    <s v="112503705"/>
    <s v="PHME"/>
    <d v="2025-08-23T00:00:00"/>
    <x v="33"/>
    <s v="asked revised design and 3d model"/>
    <s v="DONE"/>
    <n v="13"/>
    <m/>
    <m/>
    <s v="Mill , powder, anodizing"/>
    <n v="142507329"/>
    <d v="2025-08-29T00:00:00"/>
    <m/>
    <m/>
    <s v="Aug"/>
    <s v="PHME_30479-601"/>
    <m/>
    <m/>
    <m/>
  </r>
  <r>
    <s v="GEX 2"/>
    <s v="8114-25"/>
    <s v="030476-3501"/>
    <s v="N"/>
    <s v="400x260"/>
    <x v="125"/>
    <d v="2025-08-11T00:00:00"/>
    <s v="LAND"/>
    <n v="1"/>
    <n v="1"/>
    <d v="2025-08-12T00:00:00"/>
    <d v="2025-08-15T00:00:00"/>
    <m/>
    <n v="3"/>
    <d v="2025-08-15T00:00:00"/>
    <d v="2025-08-16T00:00:00"/>
    <d v="2025-08-15T00:00:00"/>
    <s v="212501071"/>
    <s v="PDTMC"/>
    <d v="2025-08-15T00:00:00"/>
    <x v="33"/>
    <s v="ready"/>
    <s v="DONE"/>
    <n v="6"/>
    <m/>
    <m/>
    <s v="Mill , powder, anodizing"/>
    <n v="242502068"/>
    <d v="2025-08-26T00:00:00"/>
    <m/>
    <m/>
    <s v="Aug"/>
    <s v="PDTMC_030476-3501"/>
    <m/>
    <m/>
    <m/>
  </r>
  <r>
    <s v="GEX 2"/>
    <s v="8114-25"/>
    <s v="35IC1-030476"/>
    <s v="T"/>
    <s v="460X150"/>
    <x v="125"/>
    <d v="2025-08-11T00:00:00"/>
    <s v="LAND"/>
    <n v="0"/>
    <n v="0"/>
    <d v="2025-08-12T00:00:00"/>
    <d v="2025-08-15T00:00:00"/>
    <m/>
    <n v="3"/>
    <d v="2025-08-15T00:00:00"/>
    <d v="2025-08-16T00:00:00"/>
    <d v="2025-08-15T00:00:00"/>
    <s v="212501071"/>
    <s v="PDTMC"/>
    <d v="2025-08-15T00:00:00"/>
    <x v="0"/>
    <m/>
    <s v="DONE"/>
    <n v="6"/>
    <m/>
    <m/>
    <m/>
    <n v="242502068"/>
    <d v="2025-08-26T00:00:00"/>
    <m/>
    <m/>
    <s v="Aug"/>
    <s v="PDTMC_35IC1-030476"/>
    <m/>
    <m/>
    <m/>
  </r>
  <r>
    <s v="GEX 2"/>
    <s v="8114-25"/>
    <s v="055077-2501"/>
    <s v="N"/>
    <s v="250X160"/>
    <x v="125"/>
    <d v="2025-08-11T00:00:00"/>
    <s v="LAND"/>
    <n v="0"/>
    <n v="0"/>
    <d v="2025-08-12T00:00:00"/>
    <d v="2025-08-14T00:00:00"/>
    <s v="YES"/>
    <n v="2"/>
    <d v="2025-08-15T00:00:00"/>
    <d v="2025-08-16T00:00:00"/>
    <d v="2025-08-15T00:00:00"/>
    <s v="212501071"/>
    <s v="PDTMC"/>
    <d v="2025-08-15T00:00:00"/>
    <x v="1"/>
    <m/>
    <s v="DONE"/>
    <n v="5"/>
    <m/>
    <m/>
    <s v="Mill , anodizing"/>
    <n v="242502068"/>
    <d v="2025-08-26T00:00:00"/>
    <m/>
    <m/>
    <s v="Aug"/>
    <s v="PDTMC_055077-2501"/>
    <m/>
    <m/>
    <m/>
  </r>
  <r>
    <s v="GEX 2"/>
    <s v="8113-25"/>
    <s v="051144-3501"/>
    <s v="N"/>
    <s v="280X185"/>
    <x v="125"/>
    <d v="2025-08-11T00:00:00"/>
    <s v="LAND"/>
    <n v="1"/>
    <n v="1"/>
    <d v="2025-08-13T00:00:00"/>
    <d v="2025-08-21T00:00:00"/>
    <s v="YES"/>
    <n v="8"/>
    <d v="2025-08-22T00:00:00"/>
    <d v="2025-08-22T00:00:00"/>
    <d v="2025-08-22T00:00:00"/>
    <s v="212501127"/>
    <s v="PHME"/>
    <d v="2025-08-22T00:00:00"/>
    <x v="1"/>
    <s v="Asked revised design"/>
    <s v="DONE"/>
    <n v="12"/>
    <m/>
    <m/>
    <s v="Mill , anodizing"/>
    <n v="242502312"/>
    <d v="2025-09-11T00:00:00"/>
    <m/>
    <m/>
    <s v="Aug"/>
    <s v="PHME_051144-3501"/>
    <m/>
    <m/>
    <m/>
  </r>
  <r>
    <s v="GEX 1"/>
    <s v="8121-25"/>
    <s v="30477-601"/>
    <s v="N"/>
    <s v="550x250"/>
    <x v="125"/>
    <d v="2025-08-12T00:00:00"/>
    <s v="AIR"/>
    <n v="5"/>
    <n v="5"/>
    <d v="2025-08-21T00:00:00"/>
    <d v="2025-08-30T00:00:00"/>
    <s v="YES"/>
    <n v="9"/>
    <d v="2025-09-02T00:00:00"/>
    <d v="2025-08-16T00:00:00"/>
    <d v="2025-09-02T00:00:00"/>
    <s v="112503844"/>
    <s v="ADEX"/>
    <d v="2025-09-02T00:00:00"/>
    <x v="33"/>
    <m/>
    <s v="DONE"/>
    <n v="21"/>
    <m/>
    <m/>
    <s v="Mill , powder, anodizing"/>
    <n v="142507739"/>
    <d v="2025-09-26T19:30:01"/>
    <m/>
    <m/>
    <s v="Aug"/>
    <s v="ADEX_30477-601"/>
    <m/>
    <m/>
    <m/>
  </r>
  <r>
    <s v="GEX 1"/>
    <s v="8121-25"/>
    <s v="INS-30477"/>
    <s v="T"/>
    <s v="560X150"/>
    <x v="125"/>
    <d v="2025-08-12T00:00:00"/>
    <s v="AIR"/>
    <n v="0"/>
    <n v="0"/>
    <d v="2025-08-21T00:00:00"/>
    <d v="2025-08-30T00:00:00"/>
    <m/>
    <n v="9"/>
    <d v="2025-09-02T00:00:00"/>
    <d v="2025-08-16T00:00:00"/>
    <d v="2025-09-02T00:00:00"/>
    <s v="112503844"/>
    <s v="ADEX"/>
    <d v="2025-09-02T00:00:00"/>
    <x v="0"/>
    <m/>
    <s v="DONE"/>
    <n v="21"/>
    <m/>
    <m/>
    <m/>
    <n v="142507739"/>
    <d v="2025-09-26T19:30:01"/>
    <m/>
    <m/>
    <s v="Aug"/>
    <s v="ADEX_INS-30477"/>
    <m/>
    <m/>
    <m/>
  </r>
  <r>
    <s v="GEX 1"/>
    <s v="8119-25"/>
    <s v="27963-601"/>
    <s v="N"/>
    <s v="355X200"/>
    <x v="126"/>
    <d v="2025-08-12T00:00:00"/>
    <s v="AIR"/>
    <n v="0"/>
    <n v="0"/>
    <d v="2025-08-13T00:00:00"/>
    <d v="2025-08-14T00:00:00"/>
    <m/>
    <n v="1"/>
    <d v="2025-08-15T00:00:00"/>
    <d v="2025-08-16T00:00:00"/>
    <d v="2025-08-15T00:00:00"/>
    <s v="112503550"/>
    <s v="JIANGSU"/>
    <d v="2025-08-15T00:00:00"/>
    <x v="66"/>
    <m/>
    <s v="DONE"/>
    <n v="3"/>
    <m/>
    <m/>
    <s v="Mill , powder, anodizing"/>
    <n v="142507233"/>
    <d v="2025-08-28T00:00:00"/>
    <m/>
    <m/>
    <s v="Aug"/>
    <s v="JIANGSU_27963-601"/>
    <m/>
    <m/>
    <m/>
  </r>
  <r>
    <s v="GEX 1"/>
    <s v="8120-25"/>
    <s v="35IC1-026906"/>
    <s v="T"/>
    <s v="460X150"/>
    <x v="126"/>
    <d v="2025-08-12T00:00:00"/>
    <s v="LAND"/>
    <n v="0"/>
    <n v="0"/>
    <d v="2025-08-13T00:00:00"/>
    <d v="2025-08-18T00:00:00"/>
    <m/>
    <n v="5"/>
    <d v="2025-08-20T00:00:00"/>
    <d v="2025-08-20T00:00:00"/>
    <d v="2025-08-20T00:00:00"/>
    <s v="112503628"/>
    <s v="PDTMC"/>
    <d v="2025-08-20T00:00:00"/>
    <x v="0"/>
    <m/>
    <s v="DONE"/>
    <n v="7"/>
    <m/>
    <m/>
    <m/>
    <n v="142507325"/>
    <d v="2025-08-29T00:00:00"/>
    <m/>
    <m/>
    <s v="Aug"/>
    <s v="PDTMC_35IC1-026906"/>
    <m/>
    <m/>
    <m/>
  </r>
  <r>
    <s v="GEX 2"/>
    <s v="8118-25"/>
    <s v="027962-3501"/>
    <s v="N"/>
    <s v="250X160"/>
    <x v="126"/>
    <d v="2025-08-12T00:00:00"/>
    <s v="AIR"/>
    <n v="0"/>
    <n v="0"/>
    <d v="2025-08-13T00:00:00"/>
    <d v="2025-08-14T00:00:00"/>
    <m/>
    <n v="1"/>
    <d v="2025-08-15T00:00:00"/>
    <d v="2025-08-16T00:00:00"/>
    <d v="2025-08-15T00:00:00"/>
    <s v="212501071"/>
    <s v="JIANGSU"/>
    <d v="2025-08-15T00:00:00"/>
    <x v="66"/>
    <m/>
    <s v="DONE"/>
    <n v="3"/>
    <m/>
    <m/>
    <s v="Mill , powder, anodizing"/>
    <n v="242502092"/>
    <d v="2025-09-03T00:00:00"/>
    <m/>
    <m/>
    <s v="Aug"/>
    <s v="JIANGSU_027962-3501"/>
    <m/>
    <m/>
    <m/>
  </r>
  <r>
    <s v="GEX 2"/>
    <s v="8118-25"/>
    <s v="35IC1-027962"/>
    <s v="T"/>
    <s v="300X100"/>
    <x v="126"/>
    <d v="2025-08-12T00:00:00"/>
    <s v="AIR"/>
    <n v="0"/>
    <n v="0"/>
    <d v="2025-08-13T00:00:00"/>
    <d v="2025-08-14T00:00:00"/>
    <m/>
    <n v="1"/>
    <d v="2025-08-15T00:00:00"/>
    <d v="2025-08-16T00:00:00"/>
    <d v="2025-08-15T00:00:00"/>
    <s v="212501071"/>
    <s v="JIANGSU"/>
    <d v="2025-08-15T00:00:00"/>
    <x v="0"/>
    <m/>
    <s v="DONE"/>
    <n v="3"/>
    <m/>
    <m/>
    <m/>
    <n v="242502092"/>
    <d v="2025-09-03T00:00:00"/>
    <m/>
    <m/>
    <s v="Aug"/>
    <s v="JIANGSU_35IC1-027962"/>
    <m/>
    <m/>
    <m/>
  </r>
  <r>
    <s v="GEX 1"/>
    <s v="8128-25"/>
    <s v="28180-502"/>
    <s v="B"/>
    <s v="280x160"/>
    <x v="127"/>
    <d v="2025-08-13T00:00:00"/>
    <s v="LAND"/>
    <n v="2"/>
    <n v="2"/>
    <d v="2025-08-13T00:00:00"/>
    <d v="2025-08-19T00:00:00"/>
    <m/>
    <n v="6"/>
    <d v="2025-08-20T00:00:00"/>
    <d v="2025-08-21T00:00:00"/>
    <d v="2025-08-20T00:00:00"/>
    <s v="112503628"/>
    <s v="PHME"/>
    <d v="2025-08-20T00:00:00"/>
    <x v="0"/>
    <m/>
    <s v="DONE"/>
    <n v="7"/>
    <m/>
    <m/>
    <m/>
    <n v="142507616"/>
    <d v="2025-09-11T00:00:00"/>
    <m/>
    <m/>
    <s v="Aug"/>
    <s v="PHME_28180-502"/>
    <m/>
    <m/>
    <m/>
  </r>
  <r>
    <s v="GEX 1"/>
    <s v="8122-25"/>
    <s v="07099-602"/>
    <s v="B"/>
    <s v="280x160"/>
    <x v="128"/>
    <d v="2025-08-13T00:00:00"/>
    <s v="LAND"/>
    <n v="0"/>
    <n v="0"/>
    <d v="2025-08-13T00:00:00"/>
    <d v="2025-08-13T00:00:00"/>
    <m/>
    <n v="0"/>
    <d v="2025-08-14T00:00:00"/>
    <d v="2025-08-16T00:00:00"/>
    <d v="2025-08-14T00:00:00"/>
    <s v="112503522"/>
    <s v="PHME"/>
    <d v="2025-08-14T00:00:00"/>
    <x v="0"/>
    <m/>
    <s v="DONE"/>
    <n v="0"/>
    <m/>
    <m/>
    <m/>
    <n v="142506736"/>
    <d v="2025-08-18T00:00:00"/>
    <m/>
    <m/>
    <s v="Aug"/>
    <s v="PHME_07099-602"/>
    <m/>
    <m/>
    <m/>
  </r>
  <r>
    <s v="GEX 2"/>
    <s v="8125-25"/>
    <s v="030296-3502"/>
    <s v="B"/>
    <s v="320x160"/>
    <x v="128"/>
    <d v="2025-08-13T00:00:00"/>
    <s v="LAND"/>
    <n v="2"/>
    <n v="2"/>
    <d v="2025-08-14T00:00:00"/>
    <d v="2025-08-16T00:00:00"/>
    <m/>
    <n v="2"/>
    <d v="2025-08-16T00:00:00"/>
    <d v="2025-08-16T00:00:00"/>
    <d v="2025-08-16T00:00:00"/>
    <s v="212501080"/>
    <s v="PHME"/>
    <d v="2025-08-16T00:00:00"/>
    <x v="0"/>
    <m/>
    <s v="DONE"/>
    <n v="3"/>
    <m/>
    <m/>
    <m/>
    <n v="242502084"/>
    <d v="2025-08-26T00:00:00"/>
    <m/>
    <m/>
    <s v="Aug"/>
    <s v="PHME_030296-3502"/>
    <m/>
    <m/>
    <m/>
  </r>
  <r>
    <s v="GEX 2"/>
    <s v="8125-25"/>
    <s v="030113-3507"/>
    <s v="B"/>
    <s v="355x200"/>
    <x v="128"/>
    <d v="2025-08-13T00:00:00"/>
    <s v="LAND"/>
    <n v="2"/>
    <n v="4"/>
    <d v="2025-08-14T00:00:00"/>
    <d v="2025-08-16T00:00:00"/>
    <m/>
    <n v="2"/>
    <d v="2025-08-16T00:00:00"/>
    <d v="2025-08-16T00:00:00"/>
    <d v="2025-08-16T00:00:00"/>
    <s v="212501080"/>
    <s v="PHME"/>
    <d v="2025-08-16T00:00:00"/>
    <x v="0"/>
    <m/>
    <s v="DONE"/>
    <n v="3"/>
    <m/>
    <m/>
    <m/>
    <n v="242502084"/>
    <d v="2025-08-26T00:00:00"/>
    <m/>
    <m/>
    <s v="Aug"/>
    <s v="PHME_030113-3507"/>
    <m/>
    <m/>
    <m/>
  </r>
  <r>
    <s v="GEX 2"/>
    <s v="8125-25"/>
    <s v="029780-2507"/>
    <s v="B"/>
    <s v="475x280"/>
    <x v="128"/>
    <d v="2025-08-13T00:00:00"/>
    <s v="LAND"/>
    <n v="2"/>
    <n v="8"/>
    <d v="2025-08-14T00:00:00"/>
    <d v="2025-08-16T00:00:00"/>
    <m/>
    <n v="2"/>
    <d v="2025-08-16T00:00:00"/>
    <d v="2025-08-16T00:00:00"/>
    <d v="2025-08-16T00:00:00"/>
    <s v="212501080"/>
    <s v="PHME"/>
    <d v="2025-08-16T00:00:00"/>
    <x v="0"/>
    <m/>
    <s v="DONE"/>
    <n v="3"/>
    <m/>
    <m/>
    <m/>
    <n v="242502084"/>
    <d v="2025-08-26T00:00:00"/>
    <m/>
    <m/>
    <s v="Aug"/>
    <s v="PHME_029780-2507"/>
    <m/>
    <m/>
    <m/>
  </r>
  <r>
    <s v="GEX 2"/>
    <s v="8125-25"/>
    <s v="030296-3502"/>
    <s v="B"/>
    <s v="320X160"/>
    <x v="128"/>
    <d v="2025-08-13T00:00:00"/>
    <s v="LAND"/>
    <n v="2"/>
    <n v="2"/>
    <d v="2025-08-14T00:00:00"/>
    <d v="2025-08-16T00:00:00"/>
    <m/>
    <n v="2"/>
    <d v="2025-08-22T00:00:00"/>
    <d v="2025-08-22T00:00:00"/>
    <d v="2025-08-22T00:00:00"/>
    <s v="212501127"/>
    <s v="PHME"/>
    <d v="2025-08-22T00:00:00"/>
    <x v="0"/>
    <m/>
    <s v="DONE"/>
    <n v="3"/>
    <m/>
    <m/>
    <m/>
    <n v="242502084"/>
    <d v="2025-08-26T00:00:00"/>
    <m/>
    <m/>
    <s v="Aug"/>
    <s v="PHME_030296-3502"/>
    <m/>
    <m/>
    <m/>
  </r>
  <r>
    <s v="GEX 2"/>
    <s v="8123-25"/>
    <s v="011057-2503"/>
    <s v="B"/>
    <s v="250X160"/>
    <x v="128"/>
    <d v="2025-08-14T00:00:00"/>
    <s v="AIR"/>
    <n v="0"/>
    <n v="0"/>
    <d v="2025-08-15T00:00:00"/>
    <d v="2025-08-21T00:00:00"/>
    <m/>
    <n v="6"/>
    <d v="2025-08-22T00:00:00"/>
    <d v="2025-08-22T00:00:00"/>
    <d v="2025-08-22T00:00:00"/>
    <s v="112501128"/>
    <s v="JIANGSU"/>
    <d v="2025-08-22T00:00:00"/>
    <x v="0"/>
    <s v="Ask Revised design 16/08"/>
    <s v="DONE"/>
    <n v="8"/>
    <m/>
    <m/>
    <m/>
    <n v="242502092"/>
    <d v="2025-09-03T00:00:00"/>
    <m/>
    <m/>
    <s v="Aug"/>
    <s v="JIANGSU_011057-2503"/>
    <m/>
    <m/>
    <m/>
  </r>
  <r>
    <s v="GEX 1"/>
    <s v="8127-25"/>
    <s v="14752-217"/>
    <s v="B"/>
    <s v="320x160"/>
    <x v="128"/>
    <d v="2025-08-14T00:00:00"/>
    <s v="LAND"/>
    <n v="1"/>
    <n v="1"/>
    <d v="2025-08-14T00:00:00"/>
    <d v="2025-08-26T00:00:00"/>
    <m/>
    <n v="12"/>
    <d v="2025-08-27T00:00:00"/>
    <d v="2025-08-27T00:00:00"/>
    <d v="2025-08-27T00:00:00"/>
    <s v="112503752"/>
    <s v="PDTMC"/>
    <d v="2025-08-27T00:00:00"/>
    <x v="0"/>
    <s v="We asked revised design on 22-08-2025"/>
    <s v="DONE"/>
    <n v="13"/>
    <m/>
    <m/>
    <m/>
    <n v="142507428"/>
    <d v="2025-09-02T00:00:00"/>
    <m/>
    <m/>
    <s v="Aug"/>
    <s v="PDTMC_14752-217"/>
    <m/>
    <m/>
    <m/>
  </r>
  <r>
    <s v="GEX 2"/>
    <s v="8123-25"/>
    <s v="021494-2503"/>
    <s v="B"/>
    <s v="280X160"/>
    <x v="128"/>
    <d v="2025-08-14T00:00:00"/>
    <s v="AIR"/>
    <n v="0"/>
    <n v="0"/>
    <d v="2025-08-15T00:00:00"/>
    <d v="2025-08-16T00:00:00"/>
    <m/>
    <n v="1"/>
    <d v="2025-08-16T00:00:00"/>
    <d v="2025-08-16T00:00:00"/>
    <d v="2025-08-16T00:00:00"/>
    <s v="212501080"/>
    <s v="JIANGSU"/>
    <d v="2025-08-16T00:00:00"/>
    <x v="0"/>
    <m/>
    <s v="DONE"/>
    <n v="3"/>
    <m/>
    <m/>
    <m/>
    <n v="242502092"/>
    <d v="2025-09-03T00:00:00"/>
    <m/>
    <m/>
    <s v="Aug"/>
    <s v="JIANGSU_021494-2503"/>
    <m/>
    <m/>
    <m/>
  </r>
  <r>
    <s v="GEX 2"/>
    <s v="8123-25"/>
    <s v="005336-2504"/>
    <s v="B"/>
    <s v="280x160"/>
    <x v="128"/>
    <d v="2025-08-14T00:00:00"/>
    <s v="LAND"/>
    <n v="2"/>
    <n v="2"/>
    <d v="2025-08-15T00:00:00"/>
    <d v="2025-08-15T00:00:00"/>
    <m/>
    <n v="0"/>
    <d v="2025-08-16T00:00:00"/>
    <d v="2025-08-16T00:00:00"/>
    <d v="2025-08-16T00:00:00"/>
    <s v="212501080"/>
    <s v="JIANGSU"/>
    <d v="2025-08-16T00:00:00"/>
    <x v="0"/>
    <m/>
    <s v="DONE"/>
    <n v="2"/>
    <m/>
    <m/>
    <m/>
    <n v="242502092"/>
    <d v="2025-09-03T00:00:00"/>
    <m/>
    <m/>
    <s v="Aug"/>
    <s v="JIANGSU_005336-2504"/>
    <m/>
    <m/>
    <m/>
  </r>
  <r>
    <s v="GEX 2"/>
    <s v="8124-25"/>
    <s v="013938-3503"/>
    <s v="B"/>
    <s v="355x200"/>
    <x v="128"/>
    <d v="2025-08-14T00:00:00"/>
    <s v="LAND"/>
    <n v="1"/>
    <n v="1"/>
    <d v="2025-08-15T00:00:00"/>
    <d v="2025-08-22T00:00:00"/>
    <m/>
    <n v="7"/>
    <d v="2025-08-23T00:00:00"/>
    <d v="2025-08-26T00:00:00"/>
    <d v="2025-08-23T00:00:00"/>
    <s v="212501132"/>
    <s v="PDTMC"/>
    <d v="2025-08-23T00:00:00"/>
    <x v="0"/>
    <m/>
    <s v="DONE"/>
    <n v="9"/>
    <m/>
    <m/>
    <m/>
    <n v="242502184"/>
    <d v="2025-08-29T00:00:00"/>
    <m/>
    <m/>
    <s v="Aug"/>
    <s v="PDTMC_013938-3503"/>
    <m/>
    <m/>
    <m/>
  </r>
  <r>
    <s v="GEX 1"/>
    <s v="8147-25"/>
    <s v="28055-602"/>
    <s v="B"/>
    <s v="450x250"/>
    <x v="128"/>
    <d v="2025-08-21T00:00:00"/>
    <s v="AIR"/>
    <n v="1"/>
    <n v="1"/>
    <d v="2025-08-27T00:00:00"/>
    <d v="2025-08-28T00:00:00"/>
    <m/>
    <n v="1"/>
    <d v="2025-08-30T00:00:00"/>
    <d v="2025-09-01T00:00:00"/>
    <d v="2025-08-30T00:00:00"/>
    <s v="112503798"/>
    <s v="WEFA"/>
    <d v="2025-08-30T00:00:00"/>
    <x v="0"/>
    <s v="Supplier changed from ADEX to wefa by Purchase team"/>
    <s v="DONE"/>
    <n v="15"/>
    <m/>
    <m/>
    <m/>
    <n v="142507755"/>
    <d v="2025-09-26T10:03:02"/>
    <m/>
    <m/>
    <s v="Aug"/>
    <s v="WEFA_28055-602"/>
    <m/>
    <m/>
    <m/>
  </r>
  <r>
    <s v="GEX 2"/>
    <s v="8126-25"/>
    <s v="005158-3507"/>
    <s v="B"/>
    <s v="450x260"/>
    <x v="128"/>
    <d v="2025-08-21T00:00:00"/>
    <s v="LAND"/>
    <n v="1"/>
    <n v="1"/>
    <d v="2025-08-27T00:00:00"/>
    <d v="2025-08-28T00:00:00"/>
    <m/>
    <n v="1"/>
    <d v="2025-08-30T00:00:00"/>
    <d v="2025-08-30T00:00:00"/>
    <d v="2025-08-30T00:00:00"/>
    <s v="212501183"/>
    <s v="WEFA"/>
    <d v="2025-08-30T00:00:00"/>
    <x v="0"/>
    <s v="Supplier changed from ADEX to wefa by Purchase team"/>
    <s v="DONE"/>
    <n v="15"/>
    <m/>
    <m/>
    <m/>
    <n v="242502347"/>
    <d v="2025-09-26T15:17:36"/>
    <m/>
    <m/>
    <s v="Aug"/>
    <s v="WEFA_005158-3507"/>
    <m/>
    <m/>
    <m/>
  </r>
  <r>
    <s v="GEX 1"/>
    <s v="8131-25"/>
    <s v="05113-505"/>
    <s v="B"/>
    <s v="280x160"/>
    <x v="129"/>
    <d v="2025-08-15T00:00:00"/>
    <s v="AIR"/>
    <n v="8"/>
    <n v="8"/>
    <d v="2025-08-15T00:00:00"/>
    <d v="2025-08-18T00:00:00"/>
    <m/>
    <n v="3"/>
    <d v="2025-08-20T00:00:00"/>
    <d v="2025-08-21T00:00:00"/>
    <d v="2025-08-20T00:00:00"/>
    <s v="112503628"/>
    <s v="EKSTEK"/>
    <d v="2025-08-20T00:00:00"/>
    <x v="0"/>
    <m/>
    <s v="DONE"/>
    <n v="4"/>
    <m/>
    <m/>
    <m/>
    <n v="142507316"/>
    <d v="2025-08-31T00:00:00"/>
    <m/>
    <m/>
    <s v="Aug"/>
    <s v="EKSTEK_05113-505"/>
    <m/>
    <m/>
    <m/>
  </r>
  <r>
    <s v="GEX 1"/>
    <s v="8130-25"/>
    <s v="05200-608"/>
    <s v="B"/>
    <s v="475x280"/>
    <x v="129"/>
    <d v="2025-08-15T00:00:00"/>
    <s v="LAND"/>
    <n v="1"/>
    <m/>
    <d v="2025-08-16T00:00:00"/>
    <d v="2025-08-18T00:00:00"/>
    <m/>
    <n v="2"/>
    <d v="2025-08-20T00:00:00"/>
    <d v="2025-08-21T00:00:00"/>
    <d v="2025-08-20T00:00:00"/>
    <s v="112503628"/>
    <s v="PDTMC"/>
    <d v="2025-08-20T00:00:00"/>
    <x v="0"/>
    <m/>
    <s v="DONE"/>
    <n v="4"/>
    <m/>
    <m/>
    <m/>
    <n v="142507211"/>
    <d v="2025-08-26T00:00:00"/>
    <m/>
    <m/>
    <s v="Aug"/>
    <s v="PDTMC_05200-608"/>
    <m/>
    <m/>
    <m/>
  </r>
  <r>
    <s v="GEX 1"/>
    <s v="8132-25"/>
    <s v="09724-202"/>
    <s v="B"/>
    <s v="250x160"/>
    <x v="129"/>
    <d v="2025-08-15T00:00:00"/>
    <s v="AIR"/>
    <n v="0"/>
    <n v="0"/>
    <d v="2025-08-18T00:00:00"/>
    <d v="2025-08-19T00:00:00"/>
    <m/>
    <n v="1"/>
    <d v="2025-08-20T00:00:00"/>
    <d v="2025-08-21T00:00:00"/>
    <d v="2025-08-20T00:00:00"/>
    <s v="112503628"/>
    <s v="JIANGSU"/>
    <d v="2025-08-20T00:00:00"/>
    <x v="0"/>
    <m/>
    <s v="DONE"/>
    <n v="5"/>
    <m/>
    <m/>
    <m/>
    <n v="142507308"/>
    <d v="2025-08-29T00:00:00"/>
    <m/>
    <m/>
    <s v="Aug"/>
    <s v="JIANGSU_09724-202"/>
    <m/>
    <m/>
    <m/>
  </r>
  <r>
    <s v="GEX 1"/>
    <s v="8133-25"/>
    <s v="10266-551"/>
    <s v="B"/>
    <s v="280x160"/>
    <x v="129"/>
    <d v="2025-08-15T00:00:00"/>
    <s v="LAND"/>
    <n v="0"/>
    <n v="0"/>
    <d v="2025-08-15T00:00:00"/>
    <d v="2025-08-18T00:00:00"/>
    <m/>
    <n v="3"/>
    <d v="2025-08-20T00:00:00"/>
    <d v="2025-08-21T00:00:00"/>
    <d v="2025-08-20T00:00:00"/>
    <s v="112503628"/>
    <s v="PHME"/>
    <d v="2025-08-20T00:00:00"/>
    <x v="0"/>
    <m/>
    <s v="DONE"/>
    <n v="4"/>
    <m/>
    <m/>
    <m/>
    <n v="142507207"/>
    <d v="2025-08-26T00:00:00"/>
    <m/>
    <m/>
    <s v="Aug"/>
    <s v="PHME_10266-551"/>
    <m/>
    <m/>
    <m/>
  </r>
  <r>
    <s v="GEX 1"/>
    <s v="8133-25"/>
    <s v="10372-411"/>
    <s v="B"/>
    <s v="220x130"/>
    <x v="129"/>
    <d v="2025-08-15T00:00:00"/>
    <s v="LAND"/>
    <n v="0"/>
    <n v="0"/>
    <d v="2025-08-15T00:00:00"/>
    <d v="2025-08-18T00:00:00"/>
    <m/>
    <n v="3"/>
    <d v="2025-08-20T00:00:00"/>
    <d v="2025-08-21T00:00:00"/>
    <d v="2025-08-20T00:00:00"/>
    <s v="112503628"/>
    <s v="PHME"/>
    <d v="2025-08-20T00:00:00"/>
    <x v="0"/>
    <m/>
    <s v="DONE"/>
    <n v="4"/>
    <m/>
    <m/>
    <m/>
    <n v="142507207"/>
    <d v="2025-08-26T00:00:00"/>
    <m/>
    <m/>
    <s v="Aug"/>
    <s v="PHME_10372-411"/>
    <m/>
    <m/>
    <m/>
  </r>
  <r>
    <s v="GEX 1"/>
    <s v="8132-25"/>
    <s v="10744-208"/>
    <s v="B"/>
    <s v="320x160"/>
    <x v="129"/>
    <d v="2025-08-15T00:00:00"/>
    <s v="AIR"/>
    <n v="0"/>
    <n v="0"/>
    <d v="2025-08-18T00:00:00"/>
    <d v="2025-08-19T00:00:00"/>
    <m/>
    <n v="1"/>
    <d v="2025-08-20T00:00:00"/>
    <d v="2025-08-21T00:00:00"/>
    <d v="2025-08-20T00:00:00"/>
    <s v="112503628"/>
    <s v="JIANGSU"/>
    <d v="2025-08-20T00:00:00"/>
    <x v="0"/>
    <m/>
    <s v="DONE"/>
    <n v="5"/>
    <m/>
    <m/>
    <m/>
    <n v="142507308"/>
    <d v="2025-08-29T00:00:00"/>
    <m/>
    <m/>
    <s v="Aug"/>
    <s v="JIANGSU_10744-208"/>
    <m/>
    <m/>
    <m/>
  </r>
  <r>
    <s v="GEX 1"/>
    <s v="8130-25"/>
    <s v="11597-526"/>
    <s v="B"/>
    <s v="280x160"/>
    <x v="129"/>
    <d v="2025-08-15T00:00:00"/>
    <s v="AIR"/>
    <n v="0"/>
    <n v="0"/>
    <d v="2025-08-16T00:00:00"/>
    <d v="2025-08-18T00:00:00"/>
    <m/>
    <n v="2"/>
    <d v="2025-08-20T00:00:00"/>
    <d v="2025-08-21T00:00:00"/>
    <d v="2025-08-20T00:00:00"/>
    <s v="112503628"/>
    <s v="PDTMC"/>
    <d v="2025-08-20T00:00:00"/>
    <x v="0"/>
    <m/>
    <s v="DONE"/>
    <n v="4"/>
    <m/>
    <m/>
    <m/>
    <n v="142507211"/>
    <d v="2025-08-26T00:00:00"/>
    <m/>
    <m/>
    <s v="Aug"/>
    <s v="PDTMC_11597-526"/>
    <m/>
    <m/>
    <m/>
  </r>
  <r>
    <s v="GEX 1"/>
    <s v="8132-25"/>
    <s v="12014-208"/>
    <s v="B"/>
    <s v="250x160"/>
    <x v="129"/>
    <d v="2025-08-15T00:00:00"/>
    <s v="AIR"/>
    <n v="4"/>
    <n v="4"/>
    <d v="2025-08-18T00:00:00"/>
    <d v="2025-08-19T00:00:00"/>
    <m/>
    <n v="1"/>
    <d v="2025-08-20T00:00:00"/>
    <d v="2025-08-21T00:00:00"/>
    <d v="2025-08-20T00:00:00"/>
    <s v="112503628"/>
    <s v="JIANGSU"/>
    <d v="2025-08-20T00:00:00"/>
    <x v="0"/>
    <m/>
    <s v="DONE"/>
    <n v="5"/>
    <m/>
    <m/>
    <m/>
    <n v="142507308"/>
    <d v="2025-08-29T00:00:00"/>
    <m/>
    <m/>
    <s v="Aug"/>
    <s v="JIANGSU_12014-208"/>
    <m/>
    <m/>
    <m/>
  </r>
  <r>
    <s v="GEX 1"/>
    <s v="8133-25"/>
    <s v="13872-209"/>
    <s v="B"/>
    <s v="320x200"/>
    <x v="129"/>
    <d v="2025-08-15T00:00:00"/>
    <s v="LAND"/>
    <n v="1"/>
    <n v="1"/>
    <d v="2025-08-15T00:00:00"/>
    <d v="2025-08-18T00:00:00"/>
    <m/>
    <n v="3"/>
    <d v="2025-08-20T00:00:00"/>
    <d v="2025-08-21T00:00:00"/>
    <d v="2025-08-20T00:00:00"/>
    <s v="112503628"/>
    <s v="PHME"/>
    <d v="2025-08-20T00:00:00"/>
    <x v="0"/>
    <m/>
    <s v="DONE"/>
    <n v="4"/>
    <m/>
    <m/>
    <m/>
    <n v="142507207"/>
    <d v="2025-08-26T00:00:00"/>
    <m/>
    <m/>
    <s v="Aug"/>
    <s v="PHME_13872-209"/>
    <m/>
    <m/>
    <m/>
  </r>
  <r>
    <s v="GEX 1"/>
    <s v="8132-25"/>
    <s v="14500-202"/>
    <s v="B"/>
    <s v="280x160"/>
    <x v="129"/>
    <d v="2025-08-15T00:00:00"/>
    <s v="AIR"/>
    <n v="4"/>
    <n v="4"/>
    <d v="2025-08-18T00:00:00"/>
    <d v="2025-08-19T00:00:00"/>
    <m/>
    <n v="1"/>
    <d v="2025-08-20T00:00:00"/>
    <d v="2025-08-21T00:00:00"/>
    <d v="2025-08-20T00:00:00"/>
    <s v="112503628"/>
    <s v="JIANGSU"/>
    <d v="2025-08-20T00:00:00"/>
    <x v="0"/>
    <m/>
    <s v="DONE"/>
    <n v="5"/>
    <m/>
    <m/>
    <m/>
    <n v="142507308"/>
    <d v="2025-08-29T00:00:00"/>
    <m/>
    <m/>
    <s v="Aug"/>
    <s v="JIANGSU_14500-202"/>
    <m/>
    <m/>
    <m/>
  </r>
  <r>
    <s v="GEX 1"/>
    <s v="8132-25"/>
    <s v="14504-505"/>
    <s v="B"/>
    <s v="320x160"/>
    <x v="129"/>
    <d v="2025-08-15T00:00:00"/>
    <s v="AIR"/>
    <n v="4"/>
    <n v="4"/>
    <d v="2025-08-18T00:00:00"/>
    <d v="2025-08-19T00:00:00"/>
    <m/>
    <n v="1"/>
    <d v="2025-08-20T00:00:00"/>
    <d v="2025-08-21T00:00:00"/>
    <d v="2025-08-20T00:00:00"/>
    <s v="112503628"/>
    <s v="JIANGSU"/>
    <d v="2025-08-20T00:00:00"/>
    <x v="0"/>
    <m/>
    <s v="DONE"/>
    <n v="5"/>
    <m/>
    <m/>
    <m/>
    <n v="142507308"/>
    <d v="2025-08-29T00:00:00"/>
    <m/>
    <m/>
    <s v="Aug"/>
    <s v="JIANGSU_14504-505"/>
    <m/>
    <m/>
    <m/>
  </r>
  <r>
    <s v="GEX 1"/>
    <s v="8133-25"/>
    <s v="16441-603"/>
    <s v="B"/>
    <s v="450x250"/>
    <x v="129"/>
    <d v="2025-08-15T00:00:00"/>
    <s v="AIR"/>
    <n v="2"/>
    <n v="2"/>
    <d v="2025-08-15T00:00:00"/>
    <d v="2025-08-18T00:00:00"/>
    <m/>
    <n v="3"/>
    <d v="2025-08-20T00:00:00"/>
    <d v="2025-08-21T00:00:00"/>
    <d v="2025-08-20T00:00:00"/>
    <s v="112503628"/>
    <s v="PHME"/>
    <d v="2025-08-20T00:00:00"/>
    <x v="0"/>
    <m/>
    <s v="DONE"/>
    <n v="4"/>
    <m/>
    <m/>
    <m/>
    <n v="142507207"/>
    <d v="2025-08-26T00:00:00"/>
    <m/>
    <m/>
    <s v="Aug"/>
    <s v="PHME_16441-603"/>
    <m/>
    <m/>
    <m/>
  </r>
  <r>
    <s v="GEX 1"/>
    <s v="8133-25"/>
    <s v="16441-604"/>
    <s v="B"/>
    <s v="450x250"/>
    <x v="129"/>
    <d v="2025-08-15T00:00:00"/>
    <s v="LAND"/>
    <n v="2"/>
    <n v="2"/>
    <d v="2025-08-15T00:00:00"/>
    <d v="2025-08-18T00:00:00"/>
    <m/>
    <n v="3"/>
    <d v="2025-08-20T00:00:00"/>
    <d v="2025-08-21T00:00:00"/>
    <d v="2025-08-20T00:00:00"/>
    <s v="112503628"/>
    <s v="PHME"/>
    <d v="2025-08-20T00:00:00"/>
    <x v="0"/>
    <m/>
    <s v="DONE"/>
    <n v="4"/>
    <m/>
    <m/>
    <m/>
    <n v="142507207"/>
    <d v="2025-08-26T00:00:00"/>
    <m/>
    <m/>
    <s v="Aug"/>
    <s v="PHME_16441-604"/>
    <m/>
    <m/>
    <m/>
  </r>
  <r>
    <s v="GEX 1"/>
    <s v="8136-25"/>
    <s v="16748-516"/>
    <s v="B"/>
    <s v="320x160"/>
    <x v="129"/>
    <d v="2025-08-15T00:00:00"/>
    <s v="AIR"/>
    <n v="2"/>
    <n v="2"/>
    <d v="2025-08-18T00:00:00"/>
    <d v="2025-08-19T00:00:00"/>
    <m/>
    <n v="1"/>
    <d v="2025-08-20T00:00:00"/>
    <d v="2025-08-21T00:00:00"/>
    <d v="2025-08-20T00:00:00"/>
    <s v="112503628"/>
    <s v="JIANGSU"/>
    <d v="2025-08-20T00:00:00"/>
    <x v="0"/>
    <m/>
    <s v="DONE"/>
    <n v="5"/>
    <m/>
    <m/>
    <m/>
    <n v="142507309"/>
    <d v="2025-09-11T00:00:00"/>
    <m/>
    <m/>
    <s v="Aug"/>
    <s v="JIANGSU_16748-516"/>
    <m/>
    <m/>
    <m/>
  </r>
  <r>
    <s v="GEX 1"/>
    <s v="8134-25"/>
    <s v="19972-602"/>
    <s v="B"/>
    <s v="550x250"/>
    <x v="129"/>
    <d v="2025-08-15T00:00:00"/>
    <s v="LAND"/>
    <n v="1"/>
    <n v="1"/>
    <d v="2025-08-19T00:00:00"/>
    <d v="2025-08-19T00:00:00"/>
    <m/>
    <n v="0"/>
    <d v="2025-08-20T00:00:00"/>
    <d v="2025-08-21T00:00:00"/>
    <d v="2025-08-20T00:00:00"/>
    <s v="112503628"/>
    <s v="PHOENIX "/>
    <d v="2025-08-20T00:00:00"/>
    <x v="0"/>
    <m/>
    <s v="DONE"/>
    <n v="5"/>
    <m/>
    <m/>
    <m/>
    <n v="142507323"/>
    <d v="2025-08-29T00:00:00"/>
    <m/>
    <m/>
    <s v="Aug"/>
    <s v="PHOENIX _19972-602"/>
    <m/>
    <m/>
    <m/>
  </r>
  <r>
    <s v="GEX 1"/>
    <s v="8130-25"/>
    <s v="28112-208"/>
    <s v="B"/>
    <s v="320x200"/>
    <x v="129"/>
    <d v="2025-08-15T00:00:00"/>
    <s v="LAND"/>
    <n v="1"/>
    <n v="1"/>
    <d v="2025-08-18T00:00:00"/>
    <d v="2025-08-18T00:00:00"/>
    <m/>
    <n v="0"/>
    <d v="2025-08-20T00:00:00"/>
    <d v="2025-08-21T00:00:00"/>
    <d v="2025-08-20T00:00:00"/>
    <s v="112503628"/>
    <s v="PDTMC"/>
    <d v="2025-08-20T00:00:00"/>
    <x v="0"/>
    <m/>
    <s v="DONE"/>
    <n v="4"/>
    <m/>
    <m/>
    <m/>
    <n v="142507211"/>
    <d v="2025-08-26T00:00:00"/>
    <m/>
    <m/>
    <s v="Aug"/>
    <s v="PDTMC_28112-208"/>
    <m/>
    <m/>
    <m/>
  </r>
  <r>
    <s v="GEX 1"/>
    <s v="8130-25"/>
    <s v="05076-403"/>
    <s v="B"/>
    <s v="250x160"/>
    <x v="129"/>
    <d v="2025-08-15T00:00:00"/>
    <s v="LAND"/>
    <n v="2"/>
    <n v="2"/>
    <d v="2025-08-16T00:00:00"/>
    <d v="2025-08-21T00:00:00"/>
    <m/>
    <m/>
    <d v="2025-08-22T00:00:00"/>
    <d v="2025-09-02T00:00:00"/>
    <d v="2025-08-22T00:00:00"/>
    <s v="112503669"/>
    <s v="PDTMC"/>
    <d v="2025-08-22T00:00:00"/>
    <x v="0"/>
    <m/>
    <s v="DONE"/>
    <m/>
    <m/>
    <m/>
    <m/>
    <n v="142507427"/>
    <d v="2025-09-11T00:00:00"/>
    <m/>
    <m/>
    <s v="Aug"/>
    <s v="PDTMC_05076-403"/>
    <m/>
    <m/>
    <m/>
  </r>
  <r>
    <s v="GEX 1"/>
    <s v="8136-25"/>
    <s v="15925-504"/>
    <s v="B"/>
    <s v="320x160"/>
    <x v="129"/>
    <d v="2025-08-15T00:00:00"/>
    <s v="AIR"/>
    <n v="2"/>
    <n v="2"/>
    <d v="2025-08-18T00:00:00"/>
    <d v="2025-08-22T00:00:00"/>
    <m/>
    <n v="4"/>
    <d v="2025-08-23T00:00:00"/>
    <d v="2025-08-25T00:00:00"/>
    <d v="2025-08-23T00:00:00"/>
    <s v="112503705"/>
    <s v="JIANGSU"/>
    <d v="2025-08-23T00:00:00"/>
    <x v="0"/>
    <m/>
    <s v="DONE"/>
    <n v="8"/>
    <m/>
    <m/>
    <m/>
    <n v="142507309"/>
    <d v="2025-09-11T00:00:00"/>
    <m/>
    <m/>
    <s v="Aug"/>
    <s v="JIANGSU_15925-504"/>
    <m/>
    <m/>
    <m/>
  </r>
  <r>
    <s v="GEX 1"/>
    <s v="8131-25"/>
    <s v="17928-538"/>
    <s v="B"/>
    <s v="440x250"/>
    <x v="129"/>
    <d v="2025-08-15T00:00:00"/>
    <s v="AIR"/>
    <n v="4"/>
    <n v="8"/>
    <d v="2025-08-15T00:00:00"/>
    <d v="2025-08-22T00:00:00"/>
    <m/>
    <n v="7"/>
    <d v="2025-08-23T00:00:00"/>
    <d v="2025-08-25T00:00:00"/>
    <d v="2025-08-23T00:00:00"/>
    <s v="112503705"/>
    <s v="EKSTEK"/>
    <d v="2025-08-23T00:00:00"/>
    <x v="0"/>
    <m/>
    <s v="DONE"/>
    <n v="8"/>
    <m/>
    <m/>
    <m/>
    <n v="142507316"/>
    <d v="2025-08-31T00:00:00"/>
    <m/>
    <m/>
    <s v="Aug"/>
    <s v="EKSTEK_17928-538"/>
    <m/>
    <m/>
    <m/>
  </r>
  <r>
    <s v="GEX 1"/>
    <s v="8135-25"/>
    <s v="29714-507"/>
    <s v="B"/>
    <s v="250x160"/>
    <x v="129"/>
    <d v="2025-08-15T00:00:00"/>
    <s v="AIR"/>
    <n v="2"/>
    <n v="2"/>
    <d v="2025-08-20T00:00:00"/>
    <d v="2025-08-22T00:00:00"/>
    <m/>
    <n v="2"/>
    <d v="2025-08-23T00:00:00"/>
    <d v="2025-08-25T00:00:00"/>
    <d v="2025-08-23T00:00:00"/>
    <s v="112503705"/>
    <s v="COMPES"/>
    <d v="2025-08-23T00:00:00"/>
    <x v="0"/>
    <m/>
    <s v="DONE"/>
    <n v="8"/>
    <m/>
    <m/>
    <m/>
    <n v="142507322"/>
    <d v="2025-09-01T00:00:00"/>
    <m/>
    <m/>
    <s v="Aug"/>
    <s v="COMPES_29714-507"/>
    <m/>
    <m/>
    <m/>
  </r>
  <r>
    <s v="GEX 1"/>
    <s v="8130-25"/>
    <s v="16441-227"/>
    <s v="B"/>
    <s v="320x160"/>
    <x v="129"/>
    <d v="2025-08-15T00:00:00"/>
    <s v="AIR"/>
    <n v="1"/>
    <n v="1"/>
    <d v="2025-08-16T00:00:00"/>
    <d v="2025-08-25T00:00:00"/>
    <m/>
    <n v="9"/>
    <d v="2025-08-26T00:00:00"/>
    <d v="2025-08-26T00:00:00"/>
    <d v="2025-08-26T00:00:00"/>
    <s v="112503738"/>
    <s v="PDTMC"/>
    <d v="2025-08-26T00:00:00"/>
    <x v="0"/>
    <m/>
    <s v="DONE"/>
    <n v="11"/>
    <m/>
    <m/>
    <m/>
    <n v="142507427"/>
    <d v="2025-09-11T00:00:00"/>
    <m/>
    <m/>
    <s v="Aug"/>
    <s v="PDTMC_16441-227"/>
    <m/>
    <m/>
    <m/>
  </r>
  <r>
    <s v="GEX 1"/>
    <s v="8136-25"/>
    <s v="15926-407"/>
    <s v="B"/>
    <s v="250x160"/>
    <x v="129"/>
    <d v="2025-08-15T00:00:00"/>
    <s v="AIR"/>
    <n v="2"/>
    <n v="2"/>
    <d v="2025-08-23T00:00:00"/>
    <d v="2025-08-26T00:00:00"/>
    <m/>
    <n v="3"/>
    <d v="2025-08-27T00:00:00"/>
    <d v="2025-08-27T00:00:00"/>
    <d v="2025-08-27T00:00:00"/>
    <s v="112503752"/>
    <s v="JIANGSU"/>
    <d v="2025-08-27T00:00:00"/>
    <x v="0"/>
    <m/>
    <s v="DONE"/>
    <n v="12"/>
    <m/>
    <m/>
    <m/>
    <n v="142507565"/>
    <d v="2025-09-16T12:13:44"/>
    <m/>
    <m/>
    <s v="Aug"/>
    <s v="JIANGSU_15926-407"/>
    <m/>
    <m/>
    <m/>
  </r>
  <r>
    <s v="GEX 1"/>
    <s v="8136-25"/>
    <s v="18802-503"/>
    <s v="B"/>
    <s v="320x160"/>
    <x v="129"/>
    <d v="2025-08-15T00:00:00"/>
    <s v="AIR"/>
    <n v="2"/>
    <n v="2"/>
    <d v="2025-08-18T00:00:00"/>
    <d v="2025-08-26T00:00:00"/>
    <m/>
    <n v="8"/>
    <d v="2025-08-27T00:00:00"/>
    <d v="2025-08-27T00:00:00"/>
    <d v="2025-08-27T00:00:00"/>
    <s v="112503752"/>
    <s v="JIANGSU"/>
    <d v="2025-08-27T00:00:00"/>
    <x v="0"/>
    <s v="We asked simulation report"/>
    <s v="DONE"/>
    <n v="12"/>
    <m/>
    <m/>
    <m/>
    <n v="142507565"/>
    <d v="2025-09-16T12:13:44"/>
    <m/>
    <m/>
    <s v="Aug"/>
    <s v="JIANGSU_18802-503"/>
    <m/>
    <m/>
    <m/>
  </r>
  <r>
    <s v="GEX 1"/>
    <s v="8131-25"/>
    <s v="29466-205"/>
    <s v="B"/>
    <s v="475x280"/>
    <x v="129"/>
    <d v="2025-08-15T00:00:00"/>
    <s v="AIR"/>
    <n v="2"/>
    <n v="2"/>
    <d v="2025-08-15T00:00:00"/>
    <d v="2025-08-28T00:00:00"/>
    <m/>
    <n v="13"/>
    <d v="2025-08-30T00:00:00"/>
    <d v="2025-09-01T00:00:00"/>
    <d v="2025-08-30T00:00:00"/>
    <s v="112503798"/>
    <s v="EKSTEK"/>
    <d v="2025-08-30T00:00:00"/>
    <x v="0"/>
    <s v="Revision Asked 18-08"/>
    <s v="DONE"/>
    <n v="14"/>
    <m/>
    <m/>
    <m/>
    <n v="142507756"/>
    <d v="2025-09-15T09:28:22"/>
    <m/>
    <m/>
    <s v="Aug"/>
    <s v="EKSTEK_29466-205"/>
    <m/>
    <m/>
    <m/>
  </r>
  <r>
    <s v="GEX 2"/>
    <s v="8138-25"/>
    <s v="030481-2501"/>
    <s v="C"/>
    <s v="280x160"/>
    <x v="130"/>
    <d v="2025-08-15T00:00:00"/>
    <s v="AIR"/>
    <n v="1"/>
    <n v="4"/>
    <d v="2025-08-17T00:00:00"/>
    <d v="2025-08-21T00:00:00"/>
    <m/>
    <n v="4"/>
    <d v="2025-08-22T00:00:00"/>
    <d v="2025-08-22T00:00:00"/>
    <d v="2025-08-22T00:00:00"/>
    <s v="212501127"/>
    <s v="JIANGSU"/>
    <d v="2025-08-22T00:00:00"/>
    <x v="57"/>
    <s v="As dicussed with HOD-Supplier changed from As Giansun to PDTMC on 19.09.2025"/>
    <s v="CANCELLED"/>
    <n v="0"/>
    <m/>
    <m/>
    <s v="Mill, powder"/>
    <n v="242502092"/>
    <d v="2025-09-03T00:00:00"/>
    <m/>
    <m/>
    <s v="Aug"/>
    <s v="JIANGSU_030481-2501"/>
    <m/>
    <m/>
    <m/>
  </r>
  <r>
    <s v="GEX 1"/>
    <s v="8139-25"/>
    <s v="30480-601"/>
    <s v="N"/>
    <s v="450x250"/>
    <x v="130"/>
    <d v="2025-08-15T00:00:00"/>
    <s v="AIR"/>
    <n v="1"/>
    <n v="1"/>
    <d v="2025-08-17T00:00:00"/>
    <d v="2025-08-18T00:00:00"/>
    <m/>
    <n v="1"/>
    <d v="2025-08-20T00:00:00"/>
    <d v="2025-08-21T00:00:00"/>
    <d v="2025-08-20T00:00:00"/>
    <s v="112503628"/>
    <s v="JIANGSU"/>
    <d v="2025-08-20T00:00:00"/>
    <x v="67"/>
    <m/>
    <s v="DONE"/>
    <n v="3"/>
    <m/>
    <m/>
    <s v="Mill, powder"/>
    <n v="142507309"/>
    <d v="2025-09-11T00:00:00"/>
    <m/>
    <m/>
    <s v="Aug"/>
    <s v="JIANGSU_30480-601"/>
    <m/>
    <m/>
    <m/>
  </r>
  <r>
    <s v="GEX 1"/>
    <s v="8139-25"/>
    <s v="27964-401"/>
    <s v="N"/>
    <s v="250X160"/>
    <x v="130"/>
    <d v="2025-08-15T00:00:00"/>
    <s v="AIR"/>
    <n v="0"/>
    <n v="0"/>
    <d v="2025-08-17T00:00:00"/>
    <d v="2025-08-19T00:00:00"/>
    <m/>
    <n v="2"/>
    <d v="2025-08-20T00:00:00"/>
    <d v="2025-08-21T00:00:00"/>
    <d v="2025-08-20T00:00:00"/>
    <s v="112503628"/>
    <s v="JIANGSU"/>
    <d v="2025-08-20T00:00:00"/>
    <x v="57"/>
    <s v="Revision Asked 18-08"/>
    <s v="DONE"/>
    <n v="4"/>
    <m/>
    <m/>
    <s v="Mill, powder"/>
    <n v="142507309"/>
    <d v="2025-09-11T00:00:00"/>
    <m/>
    <m/>
    <s v="Aug"/>
    <s v="JIANGSU_27964-401"/>
    <m/>
    <m/>
    <m/>
  </r>
  <r>
    <s v="GEX 1"/>
    <s v="8139-25"/>
    <s v="27966-401"/>
    <s v="N"/>
    <s v="250x160"/>
    <x v="130"/>
    <d v="2025-08-15T00:00:00"/>
    <s v="AIR"/>
    <n v="0"/>
    <n v="0"/>
    <d v="2025-08-17T00:00:00"/>
    <d v="2025-08-22T00:00:00"/>
    <m/>
    <n v="5"/>
    <d v="2025-08-23T00:00:00"/>
    <d v="2025-08-25T00:00:00"/>
    <d v="2025-08-23T00:00:00"/>
    <s v="112503705"/>
    <s v="JIANGSU"/>
    <d v="2025-08-23T00:00:00"/>
    <x v="68"/>
    <s v="First design received 17.08.2025, asked rev 18.08.2025, Die in design stage 21.08.2025"/>
    <s v="DONE"/>
    <n v="7"/>
    <m/>
    <m/>
    <s v="powder"/>
    <n v="142507309"/>
    <d v="2025-09-11T00:00:00"/>
    <m/>
    <m/>
    <s v="Aug"/>
    <s v="JIANGSU_27966-401"/>
    <m/>
    <m/>
    <m/>
  </r>
  <r>
    <s v="GEX 1"/>
    <s v="8137-25"/>
    <s v="16441-228"/>
    <s v="B"/>
    <s v="320x160"/>
    <x v="130"/>
    <d v="2025-08-15T00:00:00"/>
    <s v="LAND"/>
    <n v="1"/>
    <n v="1"/>
    <d v="2025-08-16T00:00:00"/>
    <d v="2025-08-25T00:00:00"/>
    <m/>
    <n v="9"/>
    <d v="2025-08-26T00:00:00"/>
    <d v="2025-08-26T00:00:00"/>
    <d v="2025-08-26T00:00:00"/>
    <s v="112503738"/>
    <s v="PDTMC"/>
    <d v="2025-08-26T00:00:00"/>
    <x v="0"/>
    <s v="Powdercoating design asked 18-08-2025"/>
    <s v="DONE"/>
    <n v="10"/>
    <m/>
    <m/>
    <m/>
    <n v="142507428"/>
    <d v="2025-09-02T00:00:00"/>
    <m/>
    <m/>
    <s v="Aug"/>
    <s v="PDTMC_16441-228"/>
    <m/>
    <m/>
    <m/>
  </r>
  <r>
    <s v="GEX 1"/>
    <s v="8129-25"/>
    <s v="27965-601"/>
    <s v="N"/>
    <s v="550x250"/>
    <x v="130"/>
    <d v="2025-08-21T00:00:00"/>
    <s v="AIR"/>
    <n v="0"/>
    <n v="0"/>
    <d v="2025-08-28T00:00:00"/>
    <d v="2025-09-09T00:00:00"/>
    <s v="YES"/>
    <n v="12"/>
    <d v="2025-09-09T00:00:00"/>
    <d v="2025-09-10T00:00:00"/>
    <d v="2025-09-09T00:00:00"/>
    <s v="112503925"/>
    <s v="ALMAX"/>
    <d v="2025-09-09T00:00:00"/>
    <x v="68"/>
    <s v="Die Still pending for ordering With purchage 21.08.2025"/>
    <s v="DONE"/>
    <n v="25"/>
    <m/>
    <m/>
    <s v="powder"/>
    <n v="142507803"/>
    <d v="2025-09-19T08:10:02"/>
    <m/>
    <m/>
    <s v="Aug"/>
    <s v="ALMAX_27965-601"/>
    <m/>
    <m/>
    <m/>
  </r>
  <r>
    <s v="GEX 1"/>
    <s v="8142-25"/>
    <s v="27967-601"/>
    <s v="N"/>
    <s v="700x500"/>
    <x v="130"/>
    <d v="2025-08-21T00:00:00"/>
    <s v="AIR"/>
    <n v="0"/>
    <n v="0"/>
    <d v="2025-08-27T00:00:00"/>
    <d v="2025-09-04T00:00:00"/>
    <s v="YES"/>
    <n v="8"/>
    <d v="2025-09-06T00:00:00"/>
    <d v="2025-09-06T00:00:00"/>
    <d v="2025-09-06T00:00:00"/>
    <s v="112503898"/>
    <s v="COMPES"/>
    <d v="2025-09-06T00:00:00"/>
    <x v="68"/>
    <s v="Die Still pending for ordering With purchage 21.08.2025, Die order change from almax to compes as discuss with Suresh L as Viswitha 26.08.2025, First design approved 700x400 after discussion with Mr. IMRAN again design approved 700x500"/>
    <s v="DONE"/>
    <n v="20"/>
    <m/>
    <m/>
    <s v="powder"/>
    <n v="142507865"/>
    <d v="2025-09-19T08:10:49"/>
    <m/>
    <m/>
    <s v="Aug"/>
    <s v="COMPES_27967-601"/>
    <m/>
    <m/>
    <m/>
  </r>
  <r>
    <s v="GEX 1"/>
    <s v="8129-25"/>
    <s v="30482-601"/>
    <s v="N"/>
    <s v="450x250"/>
    <x v="130"/>
    <d v="2025-08-21T00:00:00"/>
    <s v="AIR"/>
    <n v="4"/>
    <n v="4"/>
    <d v="2025-08-26T00:00:00"/>
    <d v="2025-09-08T00:00:00"/>
    <s v="YES"/>
    <n v="13"/>
    <d v="2025-09-09T00:00:00"/>
    <d v="2025-09-10T00:00:00"/>
    <d v="2025-09-09T00:00:00"/>
    <s v="112503925"/>
    <s v="ALMAX"/>
    <d v="2025-09-09T00:00:00"/>
    <x v="68"/>
    <s v="First order send to compes on 15.08.2025, compes is  not able to guarantee what is mentioned in our drawing 18.08.2025, As per Mr. Imran email to purchage, Kindly proceed with canceling the order from COMPES. We will explore alternate suppliers for this requirement, Still pending for ordering with purchage 21.08.2025"/>
    <s v="DONE"/>
    <n v="24"/>
    <m/>
    <m/>
    <s v="powder"/>
    <n v="142507803"/>
    <d v="2025-09-19T08:10:02"/>
    <m/>
    <m/>
    <s v="Aug"/>
    <s v="ALMAX_30482-601"/>
    <m/>
    <m/>
    <m/>
  </r>
  <r>
    <s v="GEX 1"/>
    <s v="8129-25"/>
    <s v="INS-30482"/>
    <s v="T"/>
    <s v="460X150"/>
    <x v="130"/>
    <d v="2025-08-21T00:00:00"/>
    <s v="AIR"/>
    <n v="0"/>
    <n v="0"/>
    <d v="2025-08-26T00:00:00"/>
    <d v="2025-09-08T00:00:00"/>
    <m/>
    <n v="13"/>
    <d v="2025-09-09T00:00:00"/>
    <d v="2025-09-10T00:00:00"/>
    <d v="2025-09-09T00:00:00"/>
    <s v="112503925"/>
    <s v="ALMAX"/>
    <d v="2025-09-09T00:00:00"/>
    <x v="0"/>
    <m/>
    <s v="DONE"/>
    <n v="24"/>
    <m/>
    <m/>
    <m/>
    <n v="142507803"/>
    <d v="2025-09-19T08:10:02"/>
    <m/>
    <m/>
    <s v="Aug"/>
    <s v="ALMAX_INS-30482"/>
    <m/>
    <m/>
    <m/>
  </r>
  <r>
    <s v="GEX 1"/>
    <s v="8142-25"/>
    <s v="BOL-27967"/>
    <s v="T"/>
    <s v="700x196"/>
    <x v="130"/>
    <d v="2025-08-21T00:00:00"/>
    <s v="AIR"/>
    <n v="0"/>
    <n v="0"/>
    <d v="2025-08-27T00:00:00"/>
    <d v="2025-09-04T00:00:00"/>
    <m/>
    <n v="8"/>
    <d v="2025-09-06T00:00:00"/>
    <d v="2025-09-06T00:00:00"/>
    <d v="2025-09-06T00:00:00"/>
    <s v="112503898"/>
    <s v="COMPES"/>
    <d v="2025-09-06T00:00:00"/>
    <x v="0"/>
    <m/>
    <s v="DONE"/>
    <m/>
    <m/>
    <m/>
    <m/>
    <n v="142507865"/>
    <d v="2025-09-19T08:10:49"/>
    <m/>
    <m/>
    <s v="Aug"/>
    <s v="COMPES_BOL-27967"/>
    <m/>
    <m/>
    <m/>
  </r>
  <r>
    <s v="GEX 1"/>
    <s v="8143-25"/>
    <s v="27550-602"/>
    <s v="C"/>
    <s v="280x160"/>
    <x v="131"/>
    <d v="2025-08-19T00:00:00"/>
    <s v="LAND"/>
    <n v="1"/>
    <n v="1"/>
    <d v="2025-08-19T00:00:00"/>
    <s v="NA"/>
    <m/>
    <s v=""/>
    <s v="C"/>
    <s v="C"/>
    <s v="C"/>
    <s v="C"/>
    <s v="PDTMC"/>
    <s v="C"/>
    <x v="0"/>
    <s v="As discuss with Mr.suresh L, please hold the design-21.08.2025 "/>
    <s v="CANCELLED"/>
    <n v="0"/>
    <m/>
    <m/>
    <m/>
    <n v="0"/>
    <d v="1899-12-30T00:00:00"/>
    <m/>
    <m/>
    <s v="Aug"/>
    <s v="PDTMC_27550-602"/>
    <m/>
    <m/>
    <m/>
  </r>
  <r>
    <s v="GEX 1"/>
    <s v="8141-25"/>
    <s v="27751-202"/>
    <s v="B"/>
    <s v="320x160"/>
    <x v="131"/>
    <d v="2025-08-18T00:00:00"/>
    <s v="LAND"/>
    <n v="0"/>
    <n v="0"/>
    <d v="2025-08-18T00:00:00"/>
    <d v="2025-08-19T00:00:00"/>
    <m/>
    <n v="1"/>
    <d v="2025-08-20T00:00:00"/>
    <d v="2025-08-21T00:00:00"/>
    <d v="2025-08-20T00:00:00"/>
    <s v="112503628"/>
    <s v="PHME"/>
    <d v="2025-08-20T00:00:00"/>
    <x v="0"/>
    <s v="27751-201 ACTUAL DIE 27751-202_Dinesh"/>
    <s v="DONE"/>
    <n v="1"/>
    <m/>
    <m/>
    <m/>
    <n v="142507616"/>
    <d v="2025-09-11T00:00:00"/>
    <m/>
    <m/>
    <s v="Aug"/>
    <s v="PHME_27751-202"/>
    <m/>
    <m/>
    <m/>
  </r>
  <r>
    <s v="GEX 1"/>
    <s v="8144-25"/>
    <s v="29780-523"/>
    <s v="B"/>
    <s v="440x250"/>
    <x v="131"/>
    <d v="2025-08-19T00:00:00"/>
    <s v="AIR"/>
    <n v="4"/>
    <n v="8"/>
    <d v="2025-08-19T00:00:00"/>
    <d v="2025-08-21T00:00:00"/>
    <m/>
    <n v="2"/>
    <d v="2025-08-22T00:00:00"/>
    <d v="2025-08-25T00:00:00"/>
    <d v="2025-08-22T00:00:00"/>
    <s v="112503669"/>
    <s v="EKSTEK"/>
    <d v="2025-08-22T00:00:00"/>
    <x v="0"/>
    <m/>
    <s v="DONE"/>
    <n v="3"/>
    <m/>
    <m/>
    <m/>
    <n v="142507316"/>
    <d v="2025-08-31T00:00:00"/>
    <m/>
    <m/>
    <s v="Aug"/>
    <s v="EKSTEK_29780-523"/>
    <m/>
    <m/>
    <m/>
  </r>
  <r>
    <s v="GEX 1"/>
    <s v="8143-25"/>
    <s v="15954-202"/>
    <s v="B"/>
    <s v="280x160"/>
    <x v="131"/>
    <d v="2025-08-19T00:00:00"/>
    <s v="LAND"/>
    <n v="1"/>
    <n v="1"/>
    <d v="2025-08-20T00:00:00"/>
    <d v="2025-08-22T00:00:00"/>
    <m/>
    <n v="2"/>
    <d v="2025-08-23T00:00:00"/>
    <d v="2025-08-25T00:00:00"/>
    <d v="2025-10-17T00:00:00"/>
    <s v="112503705"/>
    <s v="PDTMC"/>
    <d v="2025-10-17T00:00:00"/>
    <x v="0"/>
    <m/>
    <s v="DONE"/>
    <n v="4"/>
    <m/>
    <m/>
    <m/>
    <n v="142507325"/>
    <d v="2025-08-29T00:00:00"/>
    <m/>
    <m/>
    <s v="Aug"/>
    <s v="PDTMC_15954-202"/>
    <m/>
    <m/>
    <m/>
  </r>
  <r>
    <s v="GEX 1"/>
    <s v=""/>
    <s v="16441-229"/>
    <s v="H"/>
    <s v="320x160"/>
    <x v="131"/>
    <s v=""/>
    <s v="AIR"/>
    <n v="1"/>
    <n v="1"/>
    <m/>
    <m/>
    <m/>
    <s v=""/>
    <m/>
    <m/>
    <m/>
    <m/>
    <s v="WEFA"/>
    <m/>
    <x v="0"/>
    <s v="Die 16441-229, has been kept on HOLD as per Mr. Suresh instruction"/>
    <s v="PENDING FOR ORDERING"/>
    <n v="0"/>
    <m/>
    <m/>
    <m/>
    <s v=""/>
    <s v=""/>
    <m/>
    <m/>
    <s v="Aug"/>
    <s v="WEFA_16441-229"/>
    <m/>
    <m/>
    <m/>
  </r>
  <r>
    <s v="GEX 1"/>
    <s v="8145-25"/>
    <s v="30483-201"/>
    <s v="N"/>
    <s v="355X200"/>
    <x v="132"/>
    <d v="2025-08-21T00:00:00"/>
    <s v="LAND"/>
    <n v="1"/>
    <n v="1"/>
    <d v="2025-08-23T00:00:00"/>
    <d v="2025-08-27T00:00:00"/>
    <s v="YES"/>
    <n v="4"/>
    <d v="2025-08-30T00:00:00"/>
    <d v="2025-09-01T00:00:00"/>
    <d v="2025-08-30T00:00:00"/>
    <s v="112503798"/>
    <s v="PHME"/>
    <d v="2025-08-30T00:00:00"/>
    <x v="33"/>
    <s v="We asked revised design on 23-08-2025"/>
    <s v="DONE"/>
    <n v="7"/>
    <m/>
    <m/>
    <s v="Mill, powder"/>
    <n v="142507757"/>
    <d v="2025-09-18T09:41:19"/>
    <m/>
    <m/>
    <s v="Aug"/>
    <s v="PHME_30483-201"/>
    <m/>
    <m/>
    <m/>
  </r>
  <r>
    <s v="GEX 2"/>
    <s v="8150-25"/>
    <s v="029986-3504"/>
    <s v="C"/>
    <s v="355X200"/>
    <x v="133"/>
    <d v="2025-08-23T00:00:00"/>
    <s v="LAND"/>
    <n v="2"/>
    <n v="2"/>
    <d v="2025-08-26T00:00:00"/>
    <m/>
    <s v="YES"/>
    <s v=""/>
    <m/>
    <m/>
    <m/>
    <m/>
    <s v="PDTMC"/>
    <m/>
    <x v="0"/>
    <s v="Asked 3d design Revision asked to supplier based on simulation 04-09-2025"/>
    <s v="CANCELLED"/>
    <m/>
    <m/>
    <m/>
    <m/>
    <n v="0"/>
    <d v="1899-12-30T00:00:00"/>
    <m/>
    <m/>
    <s v="Aug"/>
    <s v="PDTMC_029986-3504"/>
    <m/>
    <m/>
    <m/>
  </r>
  <r>
    <s v="GEX 1"/>
    <s v="8152-25"/>
    <s v="55042-410"/>
    <s v="B"/>
    <s v="250x160"/>
    <x v="133"/>
    <d v="2025-08-23T00:00:00"/>
    <s v="LAND"/>
    <n v="0"/>
    <n v="0"/>
    <d v="2025-08-25T00:00:00"/>
    <d v="2025-08-25T00:00:00"/>
    <m/>
    <n v="0"/>
    <d v="2025-08-26T00:00:00"/>
    <d v="2025-09-01T00:00:00"/>
    <d v="2025-08-26T00:00:00"/>
    <s v="112503738"/>
    <s v="PHME"/>
    <d v="2025-08-26T00:00:00"/>
    <x v="0"/>
    <m/>
    <s v="DONE"/>
    <m/>
    <m/>
    <m/>
    <m/>
    <n v="142507738"/>
    <d v="2025-09-13T16:34:41"/>
    <m/>
    <m/>
    <s v="Aug"/>
    <s v="PHME_55042-410"/>
    <m/>
    <m/>
    <m/>
  </r>
  <r>
    <s v="GEX 1"/>
    <s v="8151-25"/>
    <s v="55042-411"/>
    <s v="B"/>
    <s v="250X160"/>
    <x v="133"/>
    <d v="2025-08-23T00:00:00"/>
    <s v="AIR"/>
    <n v="0"/>
    <n v="0"/>
    <d v="2025-08-25T00:00:00"/>
    <d v="2025-08-26T00:00:00"/>
    <m/>
    <n v="1"/>
    <d v="2025-08-27T00:00:00"/>
    <d v="2025-09-01T00:00:00"/>
    <d v="2025-08-27T00:00:00"/>
    <s v="112503752"/>
    <s v="PHOENIX "/>
    <d v="2025-08-27T00:00:00"/>
    <x v="0"/>
    <m/>
    <s v="DONE"/>
    <m/>
    <m/>
    <m/>
    <m/>
    <n v="142507713"/>
    <d v="2025-09-15T09:26:10"/>
    <m/>
    <m/>
    <s v="Aug"/>
    <s v="PHOENIX _55042-411"/>
    <m/>
    <m/>
    <m/>
  </r>
  <r>
    <s v="GEX 1"/>
    <s v="8153-25"/>
    <s v="15126-204"/>
    <s v="B"/>
    <s v="250x160"/>
    <x v="133"/>
    <d v="2025-08-23T00:00:00"/>
    <s v="AIR"/>
    <n v="1"/>
    <n v="1"/>
    <d v="2025-08-27T00:00:00"/>
    <d v="2025-08-28T00:00:00"/>
    <m/>
    <n v="1"/>
    <d v="2025-08-30T00:00:00"/>
    <d v="2025-09-01T00:00:00"/>
    <d v="2025-08-30T00:00:00"/>
    <s v="112503798"/>
    <s v="JIANGSU"/>
    <d v="2025-08-30T00:00:00"/>
    <x v="0"/>
    <m/>
    <s v="DONE"/>
    <m/>
    <m/>
    <m/>
    <m/>
    <n v="142507565"/>
    <d v="2025-09-16T12:13:44"/>
    <m/>
    <m/>
    <s v="Aug"/>
    <s v="JIANGSU_15126-204"/>
    <m/>
    <m/>
    <m/>
  </r>
  <r>
    <s v="GEX 1"/>
    <s v="8153-25"/>
    <s v="05426-601"/>
    <s v="N"/>
    <s v="355x200"/>
    <x v="133"/>
    <d v="2025-08-23T00:00:00"/>
    <s v="AIR"/>
    <n v="1"/>
    <n v="1"/>
    <d v="2025-08-27T00:00:00"/>
    <d v="2025-08-27T00:00:00"/>
    <m/>
    <n v="0"/>
    <d v="2025-08-30T00:00:00"/>
    <d v="2025-09-01T00:00:00"/>
    <d v="2025-08-30T00:00:00"/>
    <s v="112503798"/>
    <s v="JIANGSU"/>
    <d v="2025-08-30T00:00:00"/>
    <x v="69"/>
    <m/>
    <s v="DONE"/>
    <m/>
    <m/>
    <m/>
    <s v="MILL"/>
    <n v="142507565"/>
    <d v="2025-09-16T12:13:44"/>
    <m/>
    <m/>
    <s v="Aug"/>
    <s v="JIANGSU_05426-601"/>
    <m/>
    <m/>
    <m/>
  </r>
  <r>
    <s v="GEX 2"/>
    <s v="8148-25"/>
    <s v="005195-3506"/>
    <s v="B"/>
    <s v="600X300"/>
    <x v="133"/>
    <d v="2025-08-23T00:00:00"/>
    <s v="AIR"/>
    <n v="1"/>
    <n v="1"/>
    <d v="2026-08-25T00:00:00"/>
    <d v="2025-08-26T00:00:00"/>
    <m/>
    <n v="-364"/>
    <d v="2025-08-27T00:00:00"/>
    <d v="2025-08-30T00:00:00"/>
    <d v="2025-08-27T00:00:00"/>
    <s v="212501157"/>
    <s v="COMPES"/>
    <d v="2025-08-27T00:00:00"/>
    <x v="0"/>
    <m/>
    <s v="DONE"/>
    <m/>
    <m/>
    <m/>
    <m/>
    <n v="242502223"/>
    <d v="2025-09-03T00:00:00"/>
    <m/>
    <m/>
    <s v="Aug"/>
    <s v="COMPES_005195-3506"/>
    <m/>
    <m/>
    <m/>
  </r>
  <r>
    <s v="GEX 2"/>
    <s v="8150-25"/>
    <s v="024216-2501"/>
    <s v="B"/>
    <s v="320X160"/>
    <x v="133"/>
    <d v="2025-08-23T00:00:00"/>
    <s v="LAND"/>
    <n v="0"/>
    <n v="0"/>
    <d v="2026-08-25T00:00:00"/>
    <d v="2025-08-26T00:00:00"/>
    <m/>
    <n v="-364"/>
    <d v="2025-08-27T00:00:00"/>
    <d v="2025-08-30T00:00:00"/>
    <d v="2025-08-27T00:00:00"/>
    <s v="212501157"/>
    <s v="PDTMC"/>
    <d v="2025-08-27T00:00:00"/>
    <x v="0"/>
    <m/>
    <s v="DONE"/>
    <m/>
    <m/>
    <m/>
    <m/>
    <n v="242502308"/>
    <d v="2025-09-10T00:00:00"/>
    <m/>
    <m/>
    <s v="Aug"/>
    <s v="PDTMC_024216-2501"/>
    <m/>
    <m/>
    <m/>
  </r>
  <r>
    <s v="GEX 2"/>
    <s v="8149-25"/>
    <s v="030113-3508"/>
    <s v="B"/>
    <s v="355X200"/>
    <x v="133"/>
    <d v="2025-08-23T00:00:00"/>
    <s v="LAND"/>
    <n v="2"/>
    <n v="4"/>
    <d v="2025-08-25T00:00:00"/>
    <d v="2025-08-26T00:00:00"/>
    <m/>
    <n v="1"/>
    <d v="2025-08-27T00:00:00"/>
    <d v="2025-08-30T00:00:00"/>
    <d v="2025-08-27T00:00:00"/>
    <s v="212501157"/>
    <s v="PHME"/>
    <d v="2025-08-27T00:00:00"/>
    <x v="0"/>
    <m/>
    <s v="DONE"/>
    <m/>
    <m/>
    <m/>
    <m/>
    <n v="242502226"/>
    <d v="2025-09-03T00:00:00"/>
    <m/>
    <m/>
    <s v="Aug"/>
    <s v="PHME_030113-3508"/>
    <m/>
    <m/>
    <m/>
  </r>
  <r>
    <s v="GEX 2"/>
    <s v="8154-25"/>
    <s v="002106-2501"/>
    <s v="N"/>
    <s v="280x160"/>
    <x v="133"/>
    <d v="2025-08-23T00:00:00"/>
    <s v="AIR"/>
    <n v="0"/>
    <n v="0"/>
    <d v="2026-08-25T00:00:00"/>
    <d v="2025-09-01T00:00:00"/>
    <m/>
    <n v="-358"/>
    <d v="2025-09-04T00:00:00"/>
    <d v="2025-09-04T00:00:00"/>
    <d v="2025-09-04T00:00:00"/>
    <s v="212501197"/>
    <s v="JIANGSU"/>
    <d v="2025-09-04T00:00:00"/>
    <x v="69"/>
    <s v="Awaqiting for Revised design"/>
    <s v="DONE"/>
    <m/>
    <m/>
    <m/>
    <s v="MILL"/>
    <n v="242502339"/>
    <d v="2025-09-16T12:15:36"/>
    <m/>
    <m/>
    <s v="Aug"/>
    <s v="JIANGSU_002106-2501"/>
    <m/>
    <m/>
    <m/>
  </r>
  <r>
    <s v="GEX 1"/>
    <s v="8155-25"/>
    <s v="30484-601"/>
    <s v="N"/>
    <s v="450X250"/>
    <x v="134"/>
    <d v="2025-08-23T00:00:00"/>
    <s v="LAND"/>
    <n v="7"/>
    <n v="7"/>
    <d v="2025-08-27T00:00:00"/>
    <d v="2025-09-01T00:00:00"/>
    <s v="YES"/>
    <n v="5"/>
    <d v="2025-09-03T00:00:00"/>
    <d v="2025-09-04T00:00:00"/>
    <d v="2025-09-03T00:00:00"/>
    <s v="112503855"/>
    <s v="PHME"/>
    <d v="2025-09-03T00:00:00"/>
    <x v="50"/>
    <m/>
    <s v="DONE"/>
    <m/>
    <m/>
    <m/>
    <s v="Mill, powder,"/>
    <n v="142507810"/>
    <d v="2025-09-16T22:29:27"/>
    <m/>
    <m/>
    <s v="Aug"/>
    <s v="PHME_30484-601"/>
    <m/>
    <m/>
    <m/>
  </r>
  <r>
    <s v="GEX 1"/>
    <s v="8155-25"/>
    <s v="30485-601"/>
    <s v="N"/>
    <s v="355X200"/>
    <x v="134"/>
    <d v="2025-08-23T00:00:00"/>
    <s v="LAND"/>
    <n v="7"/>
    <n v="7"/>
    <d v="2025-08-27T00:00:00"/>
    <d v="2025-09-01T00:00:00"/>
    <s v="YES"/>
    <n v="5"/>
    <d v="2025-09-03T00:00:00"/>
    <d v="2025-09-04T00:00:00"/>
    <d v="2025-09-03T00:00:00"/>
    <s v="112503855"/>
    <s v="PHME"/>
    <d v="2025-09-03T00:00:00"/>
    <x v="50"/>
    <m/>
    <s v="DONE"/>
    <m/>
    <m/>
    <m/>
    <s v="Mill, powder,"/>
    <n v="142507810"/>
    <d v="2025-09-16T22:29:27"/>
    <m/>
    <m/>
    <s v="Aug"/>
    <s v="PHME_30485-601"/>
    <m/>
    <m/>
    <m/>
  </r>
  <r>
    <s v="GEX 1"/>
    <s v="8155-25"/>
    <s v="30486-601"/>
    <s v="N"/>
    <s v="355X200"/>
    <x v="134"/>
    <d v="2025-08-23T00:00:00"/>
    <s v="LAND"/>
    <n v="7"/>
    <n v="7"/>
    <d v="2025-08-27T00:00:00"/>
    <d v="2025-09-01T00:00:00"/>
    <s v="YES"/>
    <n v="5"/>
    <d v="2025-09-03T00:00:00"/>
    <d v="2025-09-04T00:00:00"/>
    <d v="2025-09-03T00:00:00"/>
    <s v="112503855"/>
    <s v="PHME"/>
    <d v="2025-09-03T00:00:00"/>
    <x v="50"/>
    <m/>
    <s v="DONE"/>
    <m/>
    <m/>
    <m/>
    <s v="Mill, powder,"/>
    <n v="142507810"/>
    <d v="2025-09-16T22:29:27"/>
    <m/>
    <m/>
    <s v="Aug"/>
    <s v="PHME_30486-601"/>
    <m/>
    <m/>
    <m/>
  </r>
  <r>
    <s v="GEX 1"/>
    <s v="8155-25"/>
    <s v="30487-601"/>
    <s v="N"/>
    <s v="355X200"/>
    <x v="134"/>
    <d v="2025-08-23T00:00:00"/>
    <s v="LAND"/>
    <n v="6"/>
    <n v="6"/>
    <d v="2025-08-27T00:00:00"/>
    <d v="2025-09-01T00:00:00"/>
    <s v="YES"/>
    <n v="5"/>
    <d v="2025-09-03T00:00:00"/>
    <d v="2025-09-04T00:00:00"/>
    <d v="2025-09-03T00:00:00"/>
    <s v="112503855"/>
    <s v="PHME"/>
    <d v="2025-09-03T00:00:00"/>
    <x v="50"/>
    <m/>
    <s v="DONE"/>
    <m/>
    <m/>
    <m/>
    <s v="Mill, powder,"/>
    <n v="142507810"/>
    <d v="2025-09-16T22:29:27"/>
    <m/>
    <m/>
    <s v="Aug"/>
    <s v="PHME_30487-601"/>
    <m/>
    <m/>
    <m/>
  </r>
  <r>
    <s v="GEX 1"/>
    <s v="8155-25"/>
    <s v="30488-601"/>
    <s v="N"/>
    <s v="355X200"/>
    <x v="134"/>
    <d v="2025-08-23T00:00:00"/>
    <s v="LAND"/>
    <n v="6"/>
    <n v="6"/>
    <d v="2025-08-27T00:00:00"/>
    <d v="2025-09-01T00:00:00"/>
    <s v="YES"/>
    <n v="5"/>
    <d v="2025-09-03T00:00:00"/>
    <d v="2025-09-04T00:00:00"/>
    <d v="2025-09-03T00:00:00"/>
    <s v="112503855"/>
    <s v="PHME"/>
    <d v="2025-09-03T00:00:00"/>
    <x v="50"/>
    <m/>
    <s v="DONE"/>
    <m/>
    <m/>
    <m/>
    <s v="Mill, powder,"/>
    <n v="142507810"/>
    <d v="2025-09-16T22:29:27"/>
    <m/>
    <m/>
    <s v="Aug"/>
    <s v="PHME_30488-601"/>
    <m/>
    <m/>
    <m/>
  </r>
  <r>
    <s v="GEX 1"/>
    <s v="8152-25"/>
    <s v="30489-601"/>
    <s v="N"/>
    <s v="355X200"/>
    <x v="134"/>
    <d v="2025-08-23T00:00:00"/>
    <s v="LAND"/>
    <n v="6"/>
    <n v="6"/>
    <d v="2025-08-27T00:00:00"/>
    <d v="2025-09-01T00:00:00"/>
    <s v="YES"/>
    <n v="5"/>
    <d v="2025-09-03T00:00:00"/>
    <d v="2025-09-04T00:00:00"/>
    <d v="2025-09-03T00:00:00"/>
    <s v="112503855"/>
    <s v="PHME"/>
    <d v="2025-09-03T00:00:00"/>
    <x v="50"/>
    <m/>
    <s v="DONE"/>
    <m/>
    <m/>
    <m/>
    <s v="Mill, powder,"/>
    <n v="142507809"/>
    <d v="2025-09-19T00:00:00"/>
    <m/>
    <m/>
    <s v="Aug"/>
    <s v="PHME_30489-601"/>
    <m/>
    <m/>
    <m/>
  </r>
  <r>
    <s v="GEX 1"/>
    <s v="8152-25"/>
    <s v="30490-601"/>
    <s v="N"/>
    <s v="355X200"/>
    <x v="134"/>
    <d v="2025-08-23T00:00:00"/>
    <s v="LAND"/>
    <n v="6"/>
    <n v="6"/>
    <d v="2025-08-27T00:00:00"/>
    <d v="2025-09-01T00:00:00"/>
    <s v="YES"/>
    <n v="5"/>
    <d v="2025-09-03T00:00:00"/>
    <d v="2025-09-04T00:00:00"/>
    <d v="2025-09-03T00:00:00"/>
    <s v="112503855"/>
    <s v="PHME"/>
    <d v="2025-09-03T00:00:00"/>
    <x v="50"/>
    <m/>
    <s v="DONE"/>
    <m/>
    <m/>
    <m/>
    <s v="Mill, powder,"/>
    <n v="142507809"/>
    <d v="2025-09-19T00:00:00"/>
    <m/>
    <m/>
    <s v="Aug"/>
    <s v="PHME_30490-601"/>
    <m/>
    <m/>
    <m/>
  </r>
  <r>
    <s v="GEX 1"/>
    <s v="8152-25"/>
    <s v="30346-402"/>
    <s v="B"/>
    <s v="280X160"/>
    <x v="134"/>
    <d v="2025-08-23T00:00:00"/>
    <s v="LAND"/>
    <n v="1"/>
    <n v="3"/>
    <d v="2025-08-27T00:00:00"/>
    <d v="2025-09-02T00:00:00"/>
    <s v="YES"/>
    <n v="6"/>
    <d v="2025-09-04T00:00:00"/>
    <d v="2025-09-04T00:00:00"/>
    <d v="2025-09-04T00:00:00"/>
    <s v="112503885"/>
    <s v="PHME"/>
    <d v="2025-09-04T00:00:00"/>
    <x v="0"/>
    <m/>
    <s v="DONE"/>
    <m/>
    <m/>
    <m/>
    <m/>
    <n v="142507878"/>
    <d v="2025-09-23T00:00:00"/>
    <m/>
    <m/>
    <s v="Aug"/>
    <s v="PHME_30346-402"/>
    <m/>
    <m/>
    <m/>
  </r>
  <r>
    <s v="GEX 1"/>
    <s v="8152-25"/>
    <s v="INS-30346"/>
    <s v="B"/>
    <s v="300x100"/>
    <x v="134"/>
    <d v="2025-09-02T00:00:00"/>
    <s v="LAND"/>
    <n v="0"/>
    <n v="0"/>
    <d v="2025-08-27T00:00:00"/>
    <d v="2025-09-02T00:00:00"/>
    <m/>
    <n v="6"/>
    <d v="2025-09-04T00:00:00"/>
    <d v="2025-09-04T00:00:00"/>
    <d v="2025-09-04T00:00:00"/>
    <s v="112503885"/>
    <s v="PHME"/>
    <d v="2025-09-04T00:00:00"/>
    <x v="0"/>
    <m/>
    <s v="DONE"/>
    <m/>
    <m/>
    <m/>
    <m/>
    <s v=""/>
    <s v=""/>
    <m/>
    <m/>
    <s v="Aug"/>
    <s v="PHME_INS-30346"/>
    <m/>
    <m/>
    <m/>
  </r>
  <r>
    <s v="GEX 2"/>
    <s v="8156-25"/>
    <s v="029990-3501 DP"/>
    <s v="T"/>
    <s v="320X75"/>
    <x v="135"/>
    <d v="2025-08-26T00:00:00"/>
    <s v="LAND"/>
    <n v="0"/>
    <n v="0"/>
    <d v="2025-08-26T00:00:00"/>
    <d v="2025-08-26T00:00:00"/>
    <m/>
    <n v="0"/>
    <d v="2025-08-26T00:00:00"/>
    <d v="2025-08-30T00:00:00"/>
    <d v="2025-08-26T00:00:00"/>
    <s v="212501151"/>
    <s v="PHME"/>
    <d v="2025-08-26T00:00:00"/>
    <x v="0"/>
    <m/>
    <s v="DONE"/>
    <m/>
    <m/>
    <m/>
    <m/>
    <n v="242502225"/>
    <d v="2025-09-03T00:00:00"/>
    <m/>
    <m/>
    <s v="Aug"/>
    <s v="PHME_029990-3501 DP"/>
    <m/>
    <m/>
    <m/>
  </r>
  <r>
    <s v="GEX 1"/>
    <s v="8157-25"/>
    <s v="05411-504"/>
    <s v="B"/>
    <s v="320X160"/>
    <x v="136"/>
    <d v="2025-08-27T00:00:00"/>
    <s v="LAND"/>
    <n v="1"/>
    <n v="1"/>
    <d v="2025-08-29T00:00:00"/>
    <d v="2025-09-01T00:00:00"/>
    <m/>
    <n v="3"/>
    <d v="2025-09-03T00:00:00"/>
    <d v="2025-09-04T00:00:00"/>
    <d v="2025-09-03T00:00:00"/>
    <s v="112503855"/>
    <s v="PHME"/>
    <d v="2025-09-03T00:00:00"/>
    <x v="0"/>
    <m/>
    <s v="DONE"/>
    <m/>
    <m/>
    <m/>
    <m/>
    <n v="142507811"/>
    <d v="2025-09-18T09:32:20"/>
    <m/>
    <m/>
    <s v="Aug"/>
    <s v="PHME_05411-504"/>
    <m/>
    <m/>
    <m/>
  </r>
  <r>
    <s v="GEX 1"/>
    <s v="8158-25"/>
    <s v="090407-401"/>
    <s v="B"/>
    <s v="250X160"/>
    <x v="136"/>
    <d v="2025-08-27T00:00:00"/>
    <s v="AIR"/>
    <n v="0"/>
    <n v="0"/>
    <d v="2025-09-02T00:00:00"/>
    <d v="2025-09-02T00:00:00"/>
    <m/>
    <n v="0"/>
    <d v="2025-09-03T00:00:00"/>
    <d v="2025-09-04T00:00:00"/>
    <d v="2025-09-03T00:00:00"/>
    <s v="112503855"/>
    <s v="JIANGSU"/>
    <d v="2025-09-03T00:00:00"/>
    <x v="0"/>
    <m/>
    <s v="DONE"/>
    <m/>
    <m/>
    <m/>
    <m/>
    <n v="142507731"/>
    <d v="2025-09-15T09:27:38"/>
    <m/>
    <m/>
    <s v="Aug"/>
    <s v="JIANGSU_090407-401"/>
    <m/>
    <m/>
    <m/>
  </r>
  <r>
    <s v="GEX 1"/>
    <s v="8038-25"/>
    <s v="BOL-05215"/>
    <s v="T"/>
    <s v="440x200"/>
    <x v="137"/>
    <d v="2025-07-14T00:00:00"/>
    <s v="AIR"/>
    <n v="0"/>
    <n v="0"/>
    <d v="2025-08-20T00:00:00"/>
    <d v="2025-08-26T00:00:00"/>
    <m/>
    <n v="6"/>
    <d v="2025-08-27T00:00:00"/>
    <d v="2025-09-01T00:00:00"/>
    <d v="2025-08-27T00:00:00"/>
    <s v="112503750"/>
    <s v="ADEX"/>
    <d v="2025-08-27T00:00:00"/>
    <x v="0"/>
    <m/>
    <s v="DONE"/>
    <m/>
    <m/>
    <m/>
    <m/>
    <n v="142507429"/>
    <d v="2025-09-07T00:00:00"/>
    <m/>
    <m/>
    <s v="Aug"/>
    <s v="ADEX_BOL-05215"/>
    <m/>
    <m/>
    <m/>
  </r>
  <r>
    <s v="GEX 2"/>
    <s v="8161-25"/>
    <s v="051125-2502"/>
    <s v="B"/>
    <s v="280X165"/>
    <x v="137"/>
    <d v="2025-08-27T00:00:00"/>
    <s v="LAND"/>
    <n v="1"/>
    <n v="1"/>
    <d v="2025-08-28T00:00:00"/>
    <d v="2025-08-28T00:00:00"/>
    <m/>
    <n v="0"/>
    <d v="2025-08-30T00:00:00"/>
    <d v="2025-08-30T00:00:00"/>
    <d v="2025-08-30T00:00:00"/>
    <s v="212501183"/>
    <s v="PDTMC"/>
    <d v="2025-08-30T00:00:00"/>
    <x v="0"/>
    <m/>
    <s v="DONE"/>
    <m/>
    <m/>
    <m/>
    <m/>
    <n v="242502309"/>
    <d v="2025-09-11T00:00:00"/>
    <m/>
    <m/>
    <s v="Aug"/>
    <s v="PDTMC_051125-2502"/>
    <m/>
    <m/>
    <m/>
  </r>
  <r>
    <s v="GEX 2"/>
    <s v="8160-25"/>
    <s v="030124-3502"/>
    <s v="B"/>
    <s v="320X160"/>
    <x v="137"/>
    <d v="2025-08-27T00:00:00"/>
    <s v="AIR"/>
    <n v="1"/>
    <n v="1"/>
    <d v="2025-08-27T00:00:00"/>
    <d v="2025-08-28T00:00:00"/>
    <m/>
    <n v="1"/>
    <d v="2025-08-30T00:00:00"/>
    <d v="2025-08-30T00:00:00"/>
    <d v="2025-08-30T00:00:00"/>
    <s v="212501183"/>
    <s v="EKSTEK"/>
    <d v="2025-08-30T00:00:00"/>
    <x v="0"/>
    <m/>
    <s v="DONE"/>
    <m/>
    <m/>
    <m/>
    <m/>
    <n v="242502349"/>
    <d v="2025-09-16T12:16:34"/>
    <m/>
    <m/>
    <s v="Aug"/>
    <s v="EKSTEK_030124-3502"/>
    <m/>
    <m/>
    <m/>
  </r>
  <r>
    <s v="GEX 2"/>
    <s v="8159-25"/>
    <s v="016124-3504"/>
    <s v="B"/>
    <s v="355X200"/>
    <x v="137"/>
    <d v="2025-08-27T00:00:00"/>
    <s v="AIR"/>
    <n v="1"/>
    <n v="1"/>
    <d v="2025-08-29T00:00:00"/>
    <d v="2025-08-29T00:00:00"/>
    <m/>
    <n v="0"/>
    <d v="2025-08-30T00:00:00"/>
    <d v="2025-08-30T00:00:00"/>
    <d v="2025-08-30T00:00:00"/>
    <s v="212501183"/>
    <s v="JIANGSU"/>
    <d v="2025-08-30T00:00:00"/>
    <x v="0"/>
    <m/>
    <s v="DONE"/>
    <m/>
    <m/>
    <m/>
    <m/>
    <n v="242502348"/>
    <d v="2025-09-15T09:44:45"/>
    <m/>
    <m/>
    <s v="Aug"/>
    <s v="JIANGSU_016124-3504"/>
    <m/>
    <m/>
    <m/>
  </r>
  <r>
    <s v="GEX 2"/>
    <s v="8159-25"/>
    <s v="015936-2501"/>
    <s v="B"/>
    <s v="220X130"/>
    <x v="137"/>
    <d v="2025-08-27T00:00:00"/>
    <s v="AIR"/>
    <n v="4"/>
    <n v="4"/>
    <d v="2025-08-29T00:00:00"/>
    <d v="2025-08-29T00:00:00"/>
    <m/>
    <n v="0"/>
    <d v="2025-08-30T00:00:00"/>
    <d v="2025-08-30T00:00:00"/>
    <d v="2025-08-30T00:00:00"/>
    <s v="212501183"/>
    <s v="JIANGSU"/>
    <d v="2025-08-30T00:00:00"/>
    <x v="0"/>
    <m/>
    <s v="DONE"/>
    <m/>
    <m/>
    <m/>
    <m/>
    <n v="242502348"/>
    <d v="2025-09-15T09:44:45"/>
    <m/>
    <m/>
    <s v="Aug"/>
    <s v="JIANGSU_015936-2501"/>
    <m/>
    <m/>
    <m/>
  </r>
  <r>
    <s v="GEX 2"/>
    <s v="8161-25"/>
    <s v="007099-2504"/>
    <s v="B"/>
    <s v="250X160"/>
    <x v="137"/>
    <d v="2025-08-27T00:00:00"/>
    <s v="LAND"/>
    <n v="0"/>
    <n v="0"/>
    <d v="2025-08-28T00:00:00"/>
    <d v="2025-08-29T00:00:00"/>
    <m/>
    <n v="1"/>
    <d v="2025-08-30T00:00:00"/>
    <d v="2025-08-30T00:00:00"/>
    <d v="2025-08-30T00:00:00"/>
    <s v="212501183"/>
    <s v="PDTMC"/>
    <d v="2025-08-30T00:00:00"/>
    <x v="0"/>
    <m/>
    <s v="DONE"/>
    <m/>
    <m/>
    <m/>
    <m/>
    <n v="242502309"/>
    <d v="2025-09-11T00:00:00"/>
    <m/>
    <m/>
    <s v="Aug"/>
    <s v="PDTMC_007099-2504"/>
    <m/>
    <m/>
    <m/>
  </r>
  <r>
    <s v="GEX 2"/>
    <s v="8160-25"/>
    <s v="006161-2504"/>
    <s v="B"/>
    <s v="250X140"/>
    <x v="137"/>
    <d v="2025-08-27T00:00:00"/>
    <s v="AIR"/>
    <n v="1"/>
    <n v="2"/>
    <d v="2025-08-28T00:00:00"/>
    <d v="2025-08-29T00:00:00"/>
    <m/>
    <n v="1"/>
    <d v="2025-08-30T00:00:00"/>
    <d v="2025-08-30T00:00:00"/>
    <d v="2025-08-30T00:00:00"/>
    <s v="212501183"/>
    <s v="EKSTEK"/>
    <d v="2025-08-30T00:00:00"/>
    <x v="0"/>
    <m/>
    <s v="DONE"/>
    <m/>
    <m/>
    <m/>
    <m/>
    <n v="242502349"/>
    <d v="2025-09-16T12:16:34"/>
    <m/>
    <m/>
    <s v="Aug"/>
    <s v="EKSTEK_006161-2504"/>
    <m/>
    <m/>
    <m/>
  </r>
  <r>
    <s v="GEX 2"/>
    <s v="8159-25"/>
    <s v="005088-2501"/>
    <s v="B"/>
    <s v="320X160"/>
    <x v="137"/>
    <d v="2025-08-27T00:00:00"/>
    <s v="AIR"/>
    <n v="1"/>
    <n v="1"/>
    <d v="2025-08-29T00:00:00"/>
    <d v="2025-08-29T00:00:00"/>
    <m/>
    <n v="0"/>
    <d v="2025-08-30T00:00:00"/>
    <d v="2025-08-30T00:00:00"/>
    <d v="2025-08-30T00:00:00"/>
    <s v="212501183"/>
    <s v="JIANGSU"/>
    <d v="2025-08-30T00:00:00"/>
    <x v="0"/>
    <m/>
    <s v="DONE"/>
    <m/>
    <m/>
    <m/>
    <m/>
    <n v="242502348"/>
    <d v="2025-09-15T09:44:45"/>
    <m/>
    <m/>
    <s v="Aug"/>
    <s v="JIANGSU_005088-2501"/>
    <m/>
    <m/>
    <m/>
  </r>
  <r>
    <s v="GEX 2"/>
    <s v="8162-25"/>
    <s v="051129-2502"/>
    <s v="B"/>
    <s v="280X165"/>
    <x v="137"/>
    <d v="2025-08-27T00:00:00"/>
    <s v="LAND"/>
    <n v="3"/>
    <n v="3"/>
    <d v="2025-08-29T00:00:00"/>
    <d v="2025-09-04T00:00:00"/>
    <m/>
    <n v="6"/>
    <d v="2025-09-06T00:00:00"/>
    <d v="2025-09-07T00:00:00"/>
    <d v="2025-09-06T00:00:00"/>
    <s v="212501202"/>
    <s v="PHME"/>
    <d v="2025-09-06T00:00:00"/>
    <x v="0"/>
    <m/>
    <s v="DONE"/>
    <m/>
    <m/>
    <m/>
    <m/>
    <n v="242502387"/>
    <d v="2025-09-23T00:00:00"/>
    <m/>
    <m/>
    <s v="Aug"/>
    <s v="PHME_051129-2502"/>
    <m/>
    <m/>
    <m/>
  </r>
  <r>
    <s v="GEX 2"/>
    <s v="8163-25"/>
    <s v="055055-2518"/>
    <s v="B"/>
    <s v="250X160"/>
    <x v="138"/>
    <d v="2025-08-27T00:00:00"/>
    <s v="AIR"/>
    <n v="0"/>
    <n v="0"/>
    <d v="2025-08-28T00:00:00"/>
    <d v="2025-09-04T00:00:00"/>
    <m/>
    <n v="7"/>
    <d v="2025-09-09T00:00:00"/>
    <d v="2025-09-12T00:00:00"/>
    <d v="2025-09-09T00:00:00"/>
    <s v="212501213"/>
    <s v="WEFA"/>
    <d v="2025-09-09T00:00:00"/>
    <x v="0"/>
    <m/>
    <s v="DONE"/>
    <m/>
    <m/>
    <m/>
    <m/>
    <n v="242502361"/>
    <d v="2025-09-18T09:30:22"/>
    <m/>
    <m/>
    <s v="Aug"/>
    <s v="WEFA_055055-2518"/>
    <m/>
    <m/>
    <m/>
  </r>
  <r>
    <s v="GEX 1"/>
    <s v="8164-25"/>
    <s v="05158-212"/>
    <s v="B"/>
    <s v="475x280"/>
    <x v="138"/>
    <d v="2025-08-29T00:00:00"/>
    <s v="AIR"/>
    <n v="1"/>
    <n v="1"/>
    <d v="2025-09-02T00:00:00"/>
    <d v="2025-09-10T00:00:00"/>
    <m/>
    <n v="8"/>
    <d v="2025-09-11T00:00:00"/>
    <d v="2025-09-13T00:00:00"/>
    <d v="2025-09-11T00:00:00"/>
    <s v="112503972"/>
    <s v="WEFA"/>
    <d v="2025-09-11T00:00:00"/>
    <x v="0"/>
    <s v="we  asked revesion design from suplier"/>
    <s v="DONE"/>
    <m/>
    <m/>
    <m/>
    <m/>
    <n v="142507989"/>
    <d v="2025-09-22T00:00:00"/>
    <m/>
    <m/>
    <s v="Aug"/>
    <s v="WEFA_05158-212"/>
    <m/>
    <m/>
    <m/>
  </r>
  <r>
    <s v="GEX 2"/>
    <s v="8165-25"/>
    <s v="005350-3505"/>
    <s v="B"/>
    <s v="450X250"/>
    <x v="138"/>
    <d v="2025-08-31T00:00:00"/>
    <s v="LAND"/>
    <n v="1"/>
    <n v="1"/>
    <d v="2025-09-01T00:00:00"/>
    <d v="2025-09-01T00:00:00"/>
    <m/>
    <n v="0"/>
    <d v="2025-09-04T00:00:00"/>
    <d v="2025-09-04T00:00:00"/>
    <d v="2025-09-04T00:00:00"/>
    <s v="212501197"/>
    <s v="PHME"/>
    <d v="2025-09-04T00:00:00"/>
    <x v="0"/>
    <m/>
    <s v="DONE"/>
    <m/>
    <m/>
    <m/>
    <m/>
    <n v="242502362"/>
    <d v="2025-09-18T09:42:02"/>
    <m/>
    <m/>
    <s v="Aug"/>
    <s v="PHME_005350-3505"/>
    <m/>
    <m/>
    <m/>
  </r>
  <r>
    <s v="GEX 2"/>
    <s v="8165-25"/>
    <s v="051004-2503"/>
    <s v="B"/>
    <s v="250X140"/>
    <x v="138"/>
    <d v="2025-08-31T00:00:00"/>
    <s v="LAND"/>
    <n v="1"/>
    <n v="2"/>
    <d v="2025-09-01T00:00:00"/>
    <d v="2025-09-01T00:00:00"/>
    <m/>
    <n v="0"/>
    <d v="2025-09-04T00:00:00"/>
    <d v="2025-09-04T00:00:00"/>
    <d v="2025-09-04T00:00:00"/>
    <s v="212501197"/>
    <s v="PHME"/>
    <d v="2025-09-04T00:00:00"/>
    <x v="0"/>
    <m/>
    <s v="DONE"/>
    <m/>
    <m/>
    <m/>
    <m/>
    <n v="242502362"/>
    <d v="2025-09-18T09:42:02"/>
    <m/>
    <m/>
    <s v="Aug"/>
    <s v="PHME_051004-2503"/>
    <m/>
    <m/>
    <m/>
  </r>
  <r>
    <s v="GEX 2"/>
    <s v="8166-25"/>
    <s v="013010-2509"/>
    <s v="B"/>
    <s v="250X160"/>
    <x v="138"/>
    <d v="2025-08-31T00:00:00"/>
    <s v="AIR"/>
    <n v="2"/>
    <n v="2"/>
    <d v="2025-09-01T00:00:00"/>
    <d v="2025-09-01T00:00:00"/>
    <m/>
    <n v="0"/>
    <d v="2025-09-04T00:00:00"/>
    <d v="2025-09-04T00:00:00"/>
    <d v="2025-09-04T00:00:00"/>
    <s v="212501197"/>
    <s v="JIANGSU"/>
    <d v="2025-09-04T00:00:00"/>
    <x v="0"/>
    <m/>
    <s v="DONE"/>
    <m/>
    <m/>
    <m/>
    <m/>
    <n v="242502339"/>
    <d v="2025-09-16T12:15:36"/>
    <m/>
    <m/>
    <s v="Aug"/>
    <s v="JIANGSU_013010-2509"/>
    <m/>
    <m/>
    <m/>
  </r>
  <r>
    <s v="GEX 2"/>
    <s v="8167-25"/>
    <s v="027604-2502"/>
    <s v="B"/>
    <s v="280X160"/>
    <x v="138"/>
    <d v="2025-08-31T00:00:00"/>
    <s v="LAND"/>
    <n v="0"/>
    <n v="0"/>
    <d v="2025-09-03T00:00:00"/>
    <d v="2025-09-04T00:00:00"/>
    <m/>
    <n v="1"/>
    <d v="2025-09-06T00:00:00"/>
    <d v="2025-09-07T00:00:00"/>
    <d v="2025-09-06T00:00:00"/>
    <s v="212501202"/>
    <s v="PDTMC"/>
    <d v="2025-09-06T00:00:00"/>
    <x v="0"/>
    <m/>
    <s v="DONE"/>
    <m/>
    <m/>
    <m/>
    <m/>
    <n v="242502363"/>
    <d v="2025-09-15T16:20:57"/>
    <m/>
    <m/>
    <s v="Aug"/>
    <s v="PDTMC_027604-2502"/>
    <m/>
    <m/>
    <m/>
  </r>
  <r>
    <s v="GEX 2"/>
    <s v="8167-25"/>
    <s v="051110-3507"/>
    <s v="B"/>
    <s v="400X260"/>
    <x v="138"/>
    <d v="2025-08-31T00:00:00"/>
    <s v="LAND"/>
    <n v="3"/>
    <n v="3"/>
    <d v="2025-09-03T00:00:00"/>
    <d v="2025-09-24T00:00:00"/>
    <s v="YES"/>
    <n v="21"/>
    <d v="2025-09-25T00:00:00"/>
    <d v="2025-09-27T00:00:00"/>
    <d v="2025-09-25T00:00:00"/>
    <s v="212501314"/>
    <s v="PDTMC"/>
    <d v="2025-09-25T00:00:00"/>
    <x v="0"/>
    <s v="We asked 3d model for simulation 09-09-2025"/>
    <s v="DONE"/>
    <m/>
    <m/>
    <m/>
    <m/>
    <n v="242502516"/>
    <d v="2025-09-30T00:00:00"/>
    <m/>
    <m/>
    <s v="Aug"/>
    <s v="PDTMC_051110-3507"/>
    <m/>
    <m/>
    <m/>
  </r>
  <r>
    <s v="GEX 1"/>
    <s v="8168-25"/>
    <s v="27968-201"/>
    <s v="N"/>
    <s v="355x200"/>
    <x v="139"/>
    <d v="2025-09-01T00:00:00"/>
    <s v="LAND"/>
    <n v="0"/>
    <n v="0"/>
    <d v="2025-09-03T00:00:00"/>
    <d v="2025-09-04T00:00:00"/>
    <m/>
    <n v="1"/>
    <d v="2025-09-06T00:00:00"/>
    <d v="2025-09-06T00:00:00"/>
    <d v="2025-09-06T00:00:00"/>
    <s v="112503898"/>
    <s v="PHME"/>
    <d v="2025-09-06T00:00:00"/>
    <x v="50"/>
    <m/>
    <s v="DONE"/>
    <m/>
    <m/>
    <m/>
    <s v="Mill, powder,"/>
    <n v="142507812"/>
    <d v="2025-09-15T16:06:26"/>
    <m/>
    <m/>
    <s v="Sep"/>
    <s v="PHME_27968-201"/>
    <m/>
    <m/>
    <m/>
  </r>
  <r>
    <s v="GEX 1"/>
    <s v="8171-25"/>
    <s v="11618-402"/>
    <s v="B"/>
    <s v="220x130"/>
    <x v="139"/>
    <d v="2025-09-03T00:00:00"/>
    <s v="AIR"/>
    <n v="0"/>
    <n v="0"/>
    <d v="2025-09-04T00:00:00"/>
    <d v="2025-09-08T00:00:00"/>
    <m/>
    <n v="4"/>
    <d v="2025-09-09T00:00:00"/>
    <d v="2025-09-10T00:00:00"/>
    <d v="2025-09-09T00:00:00"/>
    <s v="112503925"/>
    <s v="EKSTEK"/>
    <d v="2025-09-09T00:00:00"/>
    <x v="0"/>
    <m/>
    <s v="DONE"/>
    <m/>
    <m/>
    <m/>
    <m/>
    <n v="142507808"/>
    <d v="2025-09-16T12:08:25"/>
    <m/>
    <m/>
    <s v="Sep"/>
    <s v="EKSTEK_11618-402"/>
    <m/>
    <m/>
    <m/>
  </r>
  <r>
    <s v="GEX 1"/>
    <s v="8172-25"/>
    <s v="11057-407"/>
    <s v="B"/>
    <s v="220x130"/>
    <x v="139"/>
    <d v="2025-09-03T00:00:00"/>
    <s v="AIR"/>
    <n v="0"/>
    <n v="0"/>
    <d v="2025-09-06T00:00:00"/>
    <d v="2025-09-08T00:00:00"/>
    <m/>
    <n v="2"/>
    <d v="2025-09-09T00:00:00"/>
    <d v="2025-09-10T00:00:00"/>
    <d v="2025-09-09T00:00:00"/>
    <s v="112503925"/>
    <s v="JIANGSU"/>
    <d v="2025-09-09T00:00:00"/>
    <x v="0"/>
    <m/>
    <s v="DONE"/>
    <m/>
    <m/>
    <m/>
    <m/>
    <n v="142507806"/>
    <d v="2025-09-18T09:33:18"/>
    <m/>
    <m/>
    <s v="Sep"/>
    <s v="JIANGSU_11057-407"/>
    <m/>
    <m/>
    <m/>
  </r>
  <r>
    <s v="GEX 1"/>
    <s v="8176-25"/>
    <s v="30347-502"/>
    <s v="B"/>
    <s v="280x160"/>
    <x v="139"/>
    <d v="2025-09-03T00:00:00"/>
    <s v="AIR"/>
    <n v="1"/>
    <n v="4"/>
    <d v="2025-09-06T00:00:00"/>
    <d v="2025-09-10T00:00:00"/>
    <m/>
    <n v="4"/>
    <d v="2025-09-11T00:00:00"/>
    <d v="2025-09-13T00:00:00"/>
    <d v="2025-09-11T00:00:00"/>
    <s v="112503972"/>
    <s v="JIANGSU"/>
    <d v="2025-09-11T00:00:00"/>
    <x v="0"/>
    <m/>
    <s v="DONE"/>
    <m/>
    <m/>
    <m/>
    <m/>
    <n v="142507807"/>
    <d v="2025-09-15T14:01:48"/>
    <m/>
    <m/>
    <s v="Sep"/>
    <s v="JIANGSU_30347-502"/>
    <m/>
    <m/>
    <m/>
  </r>
  <r>
    <s v="GEX 1"/>
    <s v="8171-25"/>
    <s v="29780-525"/>
    <s v="B"/>
    <s v="440x250"/>
    <x v="139"/>
    <d v="2025-09-03T00:00:00"/>
    <s v="AIR"/>
    <n v="2"/>
    <n v="8"/>
    <d v="2025-09-04T00:00:00"/>
    <d v="2025-09-09T00:00:00"/>
    <m/>
    <n v="5"/>
    <d v="2025-09-09T00:00:00"/>
    <d v="2025-09-10T00:00:00"/>
    <d v="2025-09-09T00:00:00"/>
    <s v="112503925"/>
    <s v="EKSTEK"/>
    <d v="2025-09-09T00:00:00"/>
    <x v="0"/>
    <m/>
    <s v="DONE"/>
    <m/>
    <m/>
    <m/>
    <m/>
    <n v="142507808"/>
    <d v="2025-09-16T12:08:25"/>
    <m/>
    <m/>
    <s v="Sep"/>
    <s v="EKSTEK_29780-525"/>
    <m/>
    <m/>
    <m/>
  </r>
  <r>
    <s v="GEX 1"/>
    <s v="8168-25"/>
    <s v="27969-201"/>
    <s v="N"/>
    <s v="355x200"/>
    <x v="139"/>
    <d v="2025-09-01T00:00:00"/>
    <s v="LAND"/>
    <n v="0"/>
    <n v="0"/>
    <d v="2025-09-04T00:00:00"/>
    <d v="2025-09-11T00:00:00"/>
    <m/>
    <n v="7"/>
    <d v="2025-09-13T00:00:00"/>
    <d v="2025-09-15T00:00:00"/>
    <d v="2025-09-13T00:00:00"/>
    <s v="112504011"/>
    <s v="PHME"/>
    <d v="2025-09-13T00:00:00"/>
    <x v="50"/>
    <s v="we asked revised design"/>
    <s v="DONE"/>
    <m/>
    <m/>
    <m/>
    <s v="Mill, powder,"/>
    <n v="142507895"/>
    <d v="2025-09-19T00:00:00"/>
    <m/>
    <m/>
    <s v="Sep"/>
    <s v="PHME_27969-201"/>
    <m/>
    <m/>
    <m/>
  </r>
  <r>
    <s v="GEX 1"/>
    <s v="8168-25"/>
    <s v="27970-201"/>
    <s v="N"/>
    <s v="355x200"/>
    <x v="139"/>
    <d v="2025-09-01T00:00:00"/>
    <s v="LAND"/>
    <n v="0"/>
    <n v="0"/>
    <d v="2025-09-04T00:00:00"/>
    <d v="2025-09-11T00:00:00"/>
    <m/>
    <n v="7"/>
    <d v="2025-09-13T00:00:00"/>
    <d v="2025-09-15T00:00:00"/>
    <d v="2025-09-13T00:00:00"/>
    <s v="112504011"/>
    <s v="PHME"/>
    <d v="2025-09-13T00:00:00"/>
    <x v="50"/>
    <s v="we asked revised design"/>
    <s v="DONE"/>
    <m/>
    <m/>
    <m/>
    <s v="Mill, powder,"/>
    <n v="142507895"/>
    <d v="2025-09-19T00:00:00"/>
    <m/>
    <m/>
    <s v="Sep"/>
    <s v="PHME_27970-201"/>
    <m/>
    <m/>
    <m/>
  </r>
  <r>
    <s v="GEX 1"/>
    <s v="8174-25"/>
    <s v="28484-507"/>
    <s v="B"/>
    <s v="250x160"/>
    <x v="139"/>
    <d v="2025-09-15T00:00:00"/>
    <s v="AIR"/>
    <n v="7"/>
    <n v="7"/>
    <d v="2025-09-17T00:00:00"/>
    <d v="2025-09-19T00:00:00"/>
    <m/>
    <n v="2"/>
    <d v="2025-09-22T00:00:00"/>
    <d v="2025-09-22T00:00:00"/>
    <d v="2025-09-22T00:00:00"/>
    <s v="112504129"/>
    <s v="WEFA"/>
    <d v="2025-09-22T00:00:00"/>
    <x v="0"/>
    <m/>
    <s v="DONE"/>
    <m/>
    <m/>
    <m/>
    <m/>
    <n v="142508340"/>
    <d v="2025-09-29T00:00:00"/>
    <m/>
    <m/>
    <s v="Sep"/>
    <s v="WEFA_28484-507"/>
    <m/>
    <m/>
    <m/>
  </r>
  <r>
    <s v="GEX 1"/>
    <s v="8176-25"/>
    <s v="30348-501"/>
    <s v="B"/>
    <s v="280x160"/>
    <x v="139"/>
    <d v="2025-09-03T00:00:00"/>
    <s v="AIR"/>
    <n v="1"/>
    <n v="4"/>
    <d v="2025-09-06T00:00:00"/>
    <d v="2025-10-02T00:00:00"/>
    <s v="YES"/>
    <n v="26"/>
    <d v="2025-10-08T00:00:00"/>
    <d v="2025-10-11T00:00:00"/>
    <d v="2025-10-08T00:00:00"/>
    <s v="112504383"/>
    <s v="JIANGSU"/>
    <d v="2025-10-08T00:00:00"/>
    <x v="0"/>
    <s v="witing for 3d model"/>
    <s v="DONE"/>
    <m/>
    <m/>
    <m/>
    <m/>
    <n v="142508850"/>
    <d v="2025-10-17T01:10:23"/>
    <m/>
    <m/>
    <s v="Sep"/>
    <s v="JIANGSU_30348-501"/>
    <m/>
    <m/>
    <m/>
  </r>
  <r>
    <s v="GEX 1"/>
    <s v="8175-25"/>
    <s v="30345-501"/>
    <s v="B"/>
    <s v="280x160"/>
    <x v="139"/>
    <d v="2025-09-03T00:00:00"/>
    <s v="AIR"/>
    <n v="1"/>
    <n v="2"/>
    <d v="2025-09-10T00:00:00"/>
    <d v="2025-09-11T00:00:00"/>
    <m/>
    <n v="1"/>
    <d v="2025-09-13T00:00:00"/>
    <d v="2025-09-15T00:00:00"/>
    <d v="2025-09-13T00:00:00"/>
    <s v="112504011"/>
    <s v="JIANGSU"/>
    <d v="2025-09-13T00:00:00"/>
    <x v="0"/>
    <s v="Insert revised INS-120221"/>
    <s v="DONE"/>
    <m/>
    <m/>
    <m/>
    <m/>
    <n v="142507992"/>
    <d v="2025-09-22T00:00:00"/>
    <m/>
    <m/>
    <s v="Sep"/>
    <s v="JIANGSU_30345-501"/>
    <m/>
    <m/>
    <m/>
  </r>
  <r>
    <s v="GEX 1"/>
    <s v="8173-25"/>
    <s v="13823-202"/>
    <s v="B"/>
    <s v="320x200"/>
    <x v="139"/>
    <d v="2025-09-15T00:00:00"/>
    <s v="AIR"/>
    <n v="2"/>
    <n v="2"/>
    <d v="2025-09-17T00:00:00"/>
    <d v="2025-09-18T00:00:00"/>
    <m/>
    <n v="1"/>
    <d v="2025-09-19T00:00:00"/>
    <d v="2025-09-20T00:00:00"/>
    <d v="2025-09-19T00:00:00"/>
    <s v="112504101"/>
    <s v="PHOENIX "/>
    <d v="2025-09-19T00:00:00"/>
    <x v="0"/>
    <s v="supplier changed from ADEX  phoenix by Purchase team"/>
    <s v="DONE"/>
    <m/>
    <m/>
    <m/>
    <m/>
    <n v="142508108"/>
    <d v="2025-09-24T00:00:00"/>
    <m/>
    <m/>
    <s v="Sep"/>
    <s v="PHOENIX _13823-202"/>
    <m/>
    <m/>
    <m/>
  </r>
  <r>
    <s v="GEX 1"/>
    <s v="8172-25"/>
    <s v="12893-429"/>
    <s v="B"/>
    <s v="250x160"/>
    <x v="139"/>
    <d v="2025-09-03T00:00:00"/>
    <s v="AIR"/>
    <n v="1"/>
    <n v="1"/>
    <d v="2025-09-06T00:00:00"/>
    <d v="2025-09-09T00:00:00"/>
    <m/>
    <n v="3"/>
    <d v="2025-09-09T00:00:00"/>
    <d v="2025-09-10T00:00:00"/>
    <d v="2025-09-09T00:00:00"/>
    <s v="112503925"/>
    <s v="JIANGSU"/>
    <d v="2025-09-09T00:00:00"/>
    <x v="0"/>
    <m/>
    <s v="DONE"/>
    <m/>
    <m/>
    <m/>
    <m/>
    <n v="142507806"/>
    <d v="2025-09-18T09:33:18"/>
    <m/>
    <m/>
    <s v="Sep"/>
    <s v="JIANGSU_12893-429"/>
    <m/>
    <m/>
    <m/>
  </r>
  <r>
    <s v="GEX 1"/>
    <s v="8175-25"/>
    <s v="30344-402"/>
    <s v="B"/>
    <s v="280x160"/>
    <x v="139"/>
    <d v="2025-09-03T00:00:00"/>
    <s v="AIR"/>
    <n v="1"/>
    <n v="3"/>
    <d v="2025-09-11T00:00:00"/>
    <d v="2025-09-16T00:00:00"/>
    <s v="YES"/>
    <n v="5"/>
    <d v="2025-09-17T00:00:00"/>
    <d v="2025-09-20T00:00:00"/>
    <d v="2025-09-17T00:00:00"/>
    <s v="112504068"/>
    <s v="JIANGSU"/>
    <d v="2025-09-17T00:00:00"/>
    <x v="0"/>
    <m/>
    <s v="DONE"/>
    <m/>
    <m/>
    <m/>
    <m/>
    <n v="142508339"/>
    <d v="2025-09-29T13:53:27"/>
    <m/>
    <m/>
    <s v="Sep"/>
    <s v="JIANGSU_30344-402"/>
    <m/>
    <m/>
    <m/>
  </r>
  <r>
    <s v="GEX 1"/>
    <s v="8172-25"/>
    <s v="11546-501"/>
    <s v="B"/>
    <s v="250x160"/>
    <x v="139"/>
    <d v="2025-09-03T00:00:00"/>
    <s v="AIR"/>
    <n v="0"/>
    <n v="0"/>
    <d v="2025-09-06T00:00:00"/>
    <d v="2025-09-10T00:00:00"/>
    <m/>
    <n v="4"/>
    <d v="2025-09-11T00:00:00"/>
    <d v="2025-09-13T00:00:00"/>
    <d v="2025-09-11T00:00:00"/>
    <s v="112503972"/>
    <s v="JIANGSU"/>
    <d v="2025-09-11T00:00:00"/>
    <x v="0"/>
    <s v="We asked revision design on 09-09-2025"/>
    <s v="DONE"/>
    <m/>
    <m/>
    <m/>
    <m/>
    <n v="142507806"/>
    <d v="2025-09-18T09:33:18"/>
    <m/>
    <m/>
    <s v="Sep"/>
    <s v="JIANGSU_11546-501"/>
    <m/>
    <m/>
    <m/>
  </r>
  <r>
    <s v="GEX 1"/>
    <s v="8170-25"/>
    <s v="06177-503"/>
    <s v="B"/>
    <s v="280x160"/>
    <x v="139"/>
    <d v="2025-09-03T00:00:00"/>
    <s v="LAND"/>
    <n v="1"/>
    <n v="1"/>
    <d v="2025-09-03T00:00:00"/>
    <d v="2025-09-04T00:00:00"/>
    <m/>
    <n v="1"/>
    <d v="2025-09-06T00:00:00"/>
    <d v="2025-09-06T00:00:00"/>
    <d v="2025-09-06T00:00:00"/>
    <s v="112503898"/>
    <s v="PHME"/>
    <d v="2025-09-06T00:00:00"/>
    <x v="0"/>
    <m/>
    <s v="DONE"/>
    <m/>
    <m/>
    <m/>
    <m/>
    <n v="142507813"/>
    <d v="2025-09-16T12:19:34"/>
    <m/>
    <m/>
    <s v="Sep"/>
    <s v="PHME_06177-503"/>
    <m/>
    <m/>
    <m/>
  </r>
  <r>
    <s v="GEX 1"/>
    <s v="8172-25"/>
    <s v="05038-504"/>
    <s v="B"/>
    <s v="320x160"/>
    <x v="139"/>
    <d v="2025-09-03T00:00:00"/>
    <s v="AIR"/>
    <n v="1"/>
    <n v="2"/>
    <d v="2025-09-06T00:00:00"/>
    <d v="2025-09-08T00:00:00"/>
    <m/>
    <n v="2"/>
    <d v="2025-09-09T00:00:00"/>
    <d v="2025-09-10T00:00:00"/>
    <d v="2025-09-09T00:00:00"/>
    <s v="112503925"/>
    <s v="JIANGSU"/>
    <d v="2025-09-09T00:00:00"/>
    <x v="0"/>
    <m/>
    <s v="DONE"/>
    <m/>
    <m/>
    <m/>
    <m/>
    <n v="142507806"/>
    <d v="2025-09-18T09:33:18"/>
    <m/>
    <m/>
    <s v="Sep"/>
    <s v="JIANGSU_05038-504"/>
    <m/>
    <m/>
    <m/>
  </r>
  <r>
    <s v="GEX 1"/>
    <s v="8169-25"/>
    <s v="03161-501"/>
    <s v="B"/>
    <s v="320X160"/>
    <x v="139"/>
    <d v="2025-09-03T00:00:00"/>
    <s v="LAND"/>
    <n v="0"/>
    <n v="0"/>
    <d v="2025-09-03T00:00:00"/>
    <d v="2025-09-08T00:00:00"/>
    <m/>
    <n v="5"/>
    <d v="2025-09-09T00:00:00"/>
    <d v="2025-09-10T00:00:00"/>
    <d v="2025-09-09T00:00:00"/>
    <s v="112503926"/>
    <s v="PDTMC"/>
    <d v="2025-09-09T00:00:00"/>
    <x v="0"/>
    <m/>
    <s v="DONE"/>
    <m/>
    <m/>
    <m/>
    <m/>
    <n v="142507801"/>
    <d v="2025-09-18T09:31:54"/>
    <m/>
    <m/>
    <s v="Sep"/>
    <s v="PDTMC_03161-501"/>
    <m/>
    <m/>
    <m/>
  </r>
  <r>
    <s v="GEX 1"/>
    <s v="8170-25"/>
    <s v="26204-603"/>
    <s v="B"/>
    <s v="355X200"/>
    <x v="139"/>
    <d v="2025-09-03T00:00:00"/>
    <s v="LAND"/>
    <n v="1"/>
    <n v="1"/>
    <d v="2025-09-03T00:00:00"/>
    <d v="2025-09-04T00:00:00"/>
    <m/>
    <n v="1"/>
    <d v="2025-09-06T00:00:00"/>
    <d v="2025-09-06T00:00:00"/>
    <d v="2025-09-06T00:00:00"/>
    <s v="112503898"/>
    <s v="PHME"/>
    <d v="2025-09-06T00:00:00"/>
    <x v="0"/>
    <m/>
    <s v="DONE"/>
    <m/>
    <m/>
    <m/>
    <m/>
    <n v="142508270"/>
    <d v="2025-09-29T14:42:23"/>
    <m/>
    <m/>
    <s v="Sep"/>
    <s v="PHME_26204-603"/>
    <m/>
    <m/>
    <m/>
  </r>
  <r>
    <s v="GEX 1"/>
    <s v="8170-25"/>
    <s v="26267-203"/>
    <s v="B"/>
    <s v="355X200"/>
    <x v="139"/>
    <d v="2025-09-03T00:00:00"/>
    <s v="LAND"/>
    <n v="0"/>
    <n v="0"/>
    <d v="2025-09-03T00:00:00"/>
    <d v="2025-09-04T00:00:00"/>
    <m/>
    <n v="1"/>
    <d v="2025-09-06T00:00:00"/>
    <d v="2025-09-06T00:00:00"/>
    <d v="2025-09-06T00:00:00"/>
    <s v="112503898"/>
    <s v="PHME"/>
    <d v="2025-09-06T00:00:00"/>
    <x v="0"/>
    <m/>
    <s v="DONE"/>
    <m/>
    <m/>
    <m/>
    <m/>
    <n v="142507813"/>
    <d v="2025-09-16T12:19:34"/>
    <m/>
    <m/>
    <s v="Sep"/>
    <s v="PHME_26267-203"/>
    <m/>
    <m/>
    <m/>
  </r>
  <r>
    <s v="GEX 1"/>
    <s v="8178-25"/>
    <s v="26280-502"/>
    <s v="B"/>
    <s v="280X160"/>
    <x v="139"/>
    <d v="2025-09-03T00:00:00"/>
    <s v="LAND"/>
    <n v="0"/>
    <n v="0"/>
    <d v="2025-09-03T00:00:00"/>
    <d v="2025-09-04T00:00:00"/>
    <m/>
    <n v="1"/>
    <d v="2025-09-06T00:00:00"/>
    <d v="2025-09-06T00:00:00"/>
    <d v="2025-09-06T00:00:00"/>
    <s v="112503898"/>
    <s v="PHME"/>
    <d v="2025-09-06T00:00:00"/>
    <x v="0"/>
    <s v="PDTMC"/>
    <s v="DONE"/>
    <m/>
    <m/>
    <m/>
    <m/>
    <n v="142507814"/>
    <d v="2025-09-17T17:49:34"/>
    <m/>
    <m/>
    <s v="Sep"/>
    <s v="PHME_26280-502"/>
    <m/>
    <m/>
    <m/>
  </r>
  <r>
    <s v="GEX 1"/>
    <s v="8178-25"/>
    <s v="26281-502"/>
    <s v="B"/>
    <s v="280X160"/>
    <x v="139"/>
    <d v="2025-09-03T00:00:00"/>
    <s v="LAND"/>
    <n v="0"/>
    <n v="0"/>
    <d v="2025-09-03T00:00:00"/>
    <d v="2025-09-04T00:00:00"/>
    <m/>
    <n v="1"/>
    <d v="2025-09-06T00:00:00"/>
    <d v="2025-09-06T00:00:00"/>
    <d v="2025-09-06T00:00:00"/>
    <s v="112503898"/>
    <s v="PHME"/>
    <d v="2025-09-06T00:00:00"/>
    <x v="0"/>
    <s v="PDTMC"/>
    <s v="DONE"/>
    <m/>
    <m/>
    <m/>
    <m/>
    <n v="142507814"/>
    <d v="2025-09-17T17:49:34"/>
    <m/>
    <m/>
    <s v="Sep"/>
    <s v="PHME_26281-502"/>
    <m/>
    <m/>
    <m/>
  </r>
  <r>
    <s v="GEX 1"/>
    <s v="8176-25"/>
    <s v="26283-502"/>
    <s v="B"/>
    <s v="220X130"/>
    <x v="139"/>
    <d v="2025-09-03T00:00:00"/>
    <s v="AIR"/>
    <n v="0"/>
    <n v="0"/>
    <d v="2025-09-06T00:00:00"/>
    <d v="2025-09-09T00:00:00"/>
    <m/>
    <n v="3"/>
    <d v="2025-09-09T00:00:00"/>
    <d v="2025-09-10T00:00:00"/>
    <d v="2025-09-09T00:00:00"/>
    <s v="112503925"/>
    <s v="JIANGSU"/>
    <d v="2025-09-09T00:00:00"/>
    <x v="0"/>
    <s v="PDTMC"/>
    <s v="DONE"/>
    <m/>
    <m/>
    <m/>
    <m/>
    <n v="142507807"/>
    <d v="2025-09-15T14:01:48"/>
    <m/>
    <m/>
    <s v="Sep"/>
    <s v="JIANGSU_26283-502"/>
    <m/>
    <m/>
    <m/>
  </r>
  <r>
    <s v="GEX 1"/>
    <s v="8178-25"/>
    <s v="26286-202"/>
    <s v="B"/>
    <s v="320X160"/>
    <x v="139"/>
    <d v="2025-09-03T00:00:00"/>
    <s v="LAND"/>
    <n v="0"/>
    <n v="0"/>
    <d v="2025-09-03T00:00:00"/>
    <d v="2025-09-04T00:00:00"/>
    <m/>
    <n v="1"/>
    <d v="2025-09-06T00:00:00"/>
    <d v="2025-09-06T00:00:00"/>
    <d v="2025-09-06T00:00:00"/>
    <s v="112503898"/>
    <s v="PHME"/>
    <d v="2025-09-06T00:00:00"/>
    <x v="0"/>
    <s v="PDTMC"/>
    <s v="DONE"/>
    <m/>
    <m/>
    <m/>
    <m/>
    <n v="142507814"/>
    <d v="2025-09-17T17:49:34"/>
    <m/>
    <m/>
    <s v="Sep"/>
    <s v="PHME_26286-202"/>
    <m/>
    <m/>
    <m/>
  </r>
  <r>
    <s v="GEX 1"/>
    <s v="8178-25"/>
    <s v="26287-203"/>
    <s v="B"/>
    <s v="320X160"/>
    <x v="139"/>
    <d v="2025-09-03T00:00:00"/>
    <s v="LAND"/>
    <n v="0"/>
    <n v="0"/>
    <d v="2025-09-03T00:00:00"/>
    <d v="2025-09-04T00:00:00"/>
    <m/>
    <n v="1"/>
    <d v="2025-09-06T00:00:00"/>
    <d v="2025-09-06T00:00:00"/>
    <d v="2025-09-06T00:00:00"/>
    <s v="112503898"/>
    <s v="PHME"/>
    <d v="2025-09-06T00:00:00"/>
    <x v="0"/>
    <s v="PDTMC"/>
    <s v="DONE"/>
    <m/>
    <m/>
    <m/>
    <m/>
    <n v="142507814"/>
    <d v="2025-09-17T17:49:34"/>
    <m/>
    <m/>
    <s v="Sep"/>
    <s v="PHME_26287-203"/>
    <m/>
    <m/>
    <m/>
  </r>
  <r>
    <s v="GEX 1"/>
    <s v="8169-25"/>
    <s v="26323-503"/>
    <s v="B"/>
    <s v="280X160"/>
    <x v="139"/>
    <d v="2025-09-03T00:00:00"/>
    <s v="LAND"/>
    <n v="0"/>
    <n v="0"/>
    <d v="2025-09-04T00:00:00"/>
    <d v="2025-09-04T00:00:00"/>
    <m/>
    <n v="0"/>
    <d v="2025-09-06T00:00:00"/>
    <d v="2025-09-06T00:00:00"/>
    <d v="2025-09-06T00:00:00"/>
    <s v="112503898"/>
    <s v="PDTMC"/>
    <d v="2025-09-06T00:00:00"/>
    <x v="0"/>
    <m/>
    <s v="DONE"/>
    <m/>
    <m/>
    <m/>
    <m/>
    <n v="142507801"/>
    <d v="2025-09-18T09:31:54"/>
    <m/>
    <m/>
    <s v="Sep"/>
    <s v="PDTMC_26323-503"/>
    <m/>
    <m/>
    <m/>
  </r>
  <r>
    <s v="GEX 1"/>
    <s v="8170-25"/>
    <s v="27273-203"/>
    <s v="B"/>
    <s v="355X200"/>
    <x v="139"/>
    <d v="2025-09-03T00:00:00"/>
    <s v="LAND"/>
    <n v="0"/>
    <n v="0"/>
    <d v="2025-09-03T00:00:00"/>
    <d v="2025-09-04T00:00:00"/>
    <m/>
    <n v="1"/>
    <d v="2025-09-06T00:00:00"/>
    <d v="2025-09-06T00:00:00"/>
    <d v="2025-09-06T00:00:00"/>
    <s v="112503898"/>
    <s v="PHME"/>
    <d v="2025-09-06T00:00:00"/>
    <x v="0"/>
    <s v="PDTMC"/>
    <s v="DONE"/>
    <m/>
    <m/>
    <m/>
    <m/>
    <n v="142507813"/>
    <d v="2025-09-16T12:19:34"/>
    <m/>
    <m/>
    <s v="Sep"/>
    <s v="PHME_27273-203"/>
    <m/>
    <m/>
    <m/>
  </r>
  <r>
    <s v="GEX 1"/>
    <s v="8177-25"/>
    <s v="27274-503"/>
    <s v="B"/>
    <s v="280X160"/>
    <x v="139"/>
    <d v="2025-09-03T00:00:00"/>
    <s v="LAND"/>
    <n v="0"/>
    <n v="0"/>
    <d v="2025-09-03T00:00:00"/>
    <d v="2025-09-04T00:00:00"/>
    <m/>
    <n v="1"/>
    <d v="2025-09-06T00:00:00"/>
    <d v="2025-09-06T00:00:00"/>
    <d v="2025-09-06T00:00:00"/>
    <s v="112503898"/>
    <s v="PHME"/>
    <d v="2025-09-06T00:00:00"/>
    <x v="0"/>
    <s v="PDTMC"/>
    <s v="DONE"/>
    <m/>
    <m/>
    <m/>
    <m/>
    <n v="142507981"/>
    <d v="2025-09-23T00:00:00"/>
    <m/>
    <m/>
    <s v="Sep"/>
    <s v="PHME_27274-503"/>
    <m/>
    <m/>
    <m/>
  </r>
  <r>
    <s v="GEX 1"/>
    <s v="8169-25"/>
    <s v="27752-502"/>
    <s v="B"/>
    <s v="280X160"/>
    <x v="139"/>
    <d v="2025-09-03T00:00:00"/>
    <s v="LAND"/>
    <n v="0"/>
    <n v="0"/>
    <d v="2025-09-04T00:00:00"/>
    <d v="2025-09-04T00:00:00"/>
    <m/>
    <n v="0"/>
    <d v="2025-09-06T00:00:00"/>
    <d v="2025-09-06T00:00:00"/>
    <d v="2025-09-06T00:00:00"/>
    <s v="112503898"/>
    <s v="PDTMC"/>
    <d v="2025-09-06T00:00:00"/>
    <x v="0"/>
    <m/>
    <s v="DONE"/>
    <m/>
    <m/>
    <m/>
    <m/>
    <n v="142507801"/>
    <d v="2025-09-18T09:31:54"/>
    <m/>
    <m/>
    <s v="Sep"/>
    <s v="PDTMC_27752-502"/>
    <m/>
    <m/>
    <m/>
  </r>
  <r>
    <s v="GEX 1"/>
    <s v="8169-25"/>
    <s v="27753-502"/>
    <s v="B"/>
    <s v="280X160"/>
    <x v="139"/>
    <d v="2025-09-03T00:00:00"/>
    <s v="LAND"/>
    <n v="0"/>
    <n v="0"/>
    <d v="2025-09-04T00:00:00"/>
    <d v="2025-09-04T00:00:00"/>
    <m/>
    <n v="0"/>
    <d v="2025-09-06T00:00:00"/>
    <d v="2025-09-07T00:00:00"/>
    <d v="2025-09-06T00:00:00"/>
    <s v="112503898"/>
    <s v="PDTMC"/>
    <d v="2025-09-06T00:00:00"/>
    <x v="0"/>
    <m/>
    <s v="DONE"/>
    <m/>
    <m/>
    <m/>
    <m/>
    <n v="142507801"/>
    <d v="2025-09-18T09:31:54"/>
    <m/>
    <m/>
    <s v="Sep"/>
    <s v="PDTMC_27753-502"/>
    <m/>
    <m/>
    <m/>
  </r>
  <r>
    <s v="GEX 1"/>
    <s v="8177-25"/>
    <s v="28293-202"/>
    <s v="B"/>
    <s v="250X160"/>
    <x v="139"/>
    <d v="2025-09-03T00:00:00"/>
    <s v="LAND"/>
    <n v="3"/>
    <n v="3"/>
    <d v="2025-09-03T00:00:00"/>
    <d v="2025-09-04T00:00:00"/>
    <m/>
    <n v="1"/>
    <d v="2025-09-06T00:00:00"/>
    <d v="2025-09-07T00:00:00"/>
    <d v="2025-09-06T00:00:00"/>
    <s v="112503898"/>
    <s v="PHME"/>
    <d v="2025-09-06T00:00:00"/>
    <x v="0"/>
    <s v="PDTMC"/>
    <s v="DONE"/>
    <m/>
    <m/>
    <m/>
    <m/>
    <n v="142507981"/>
    <d v="2025-09-23T00:00:00"/>
    <m/>
    <m/>
    <s v="Sep"/>
    <s v="PHME_28293-202"/>
    <m/>
    <m/>
    <m/>
  </r>
  <r>
    <s v="GEX 1"/>
    <s v="8176-25"/>
    <s v="28294-502"/>
    <s v="B"/>
    <s v="280X160"/>
    <x v="139"/>
    <d v="2025-09-03T00:00:00"/>
    <s v="AIR"/>
    <n v="1"/>
    <n v="2"/>
    <d v="2025-09-06T00:00:00"/>
    <d v="2025-09-09T00:00:00"/>
    <m/>
    <n v="3"/>
    <d v="2025-09-09T00:00:00"/>
    <d v="2025-09-10T00:00:00"/>
    <d v="2025-09-09T00:00:00"/>
    <s v="112503925"/>
    <s v="JIANGSU"/>
    <d v="2025-09-09T00:00:00"/>
    <x v="0"/>
    <m/>
    <s v="DONE"/>
    <m/>
    <m/>
    <m/>
    <m/>
    <n v="142507807"/>
    <d v="2025-09-15T14:01:48"/>
    <m/>
    <m/>
    <s v="Sep"/>
    <s v="JIANGSU_28294-502"/>
    <m/>
    <m/>
    <m/>
  </r>
  <r>
    <s v="GEX 1"/>
    <s v="8177-25"/>
    <s v="28360-502"/>
    <s v="B"/>
    <s v="250X160"/>
    <x v="139"/>
    <d v="2025-09-03T00:00:00"/>
    <s v="LAND"/>
    <n v="3"/>
    <n v="3"/>
    <d v="2025-09-03T00:00:00"/>
    <d v="2025-09-04T00:00:00"/>
    <m/>
    <n v="1"/>
    <d v="2025-09-06T00:00:00"/>
    <d v="2025-09-07T00:00:00"/>
    <d v="2025-09-06T00:00:00"/>
    <s v="112503898"/>
    <s v="PHME"/>
    <d v="2025-09-06T00:00:00"/>
    <x v="0"/>
    <s v="PDTMC"/>
    <s v="DONE"/>
    <m/>
    <m/>
    <m/>
    <m/>
    <n v="142507981"/>
    <d v="2025-09-23T00:00:00"/>
    <m/>
    <m/>
    <s v="Sep"/>
    <s v="PHME_28360-502"/>
    <m/>
    <m/>
    <m/>
  </r>
  <r>
    <s v="GEX 1"/>
    <s v="8170-25"/>
    <s v="28775-602"/>
    <s v="B"/>
    <s v="355X200"/>
    <x v="139"/>
    <d v="2025-09-03T00:00:00"/>
    <s v="LAND"/>
    <n v="6"/>
    <n v="6"/>
    <d v="2025-09-03T00:00:00"/>
    <d v="2025-09-04T00:00:00"/>
    <m/>
    <n v="1"/>
    <d v="2025-09-06T00:00:00"/>
    <d v="2025-09-07T00:00:00"/>
    <d v="2025-09-06T00:00:00"/>
    <s v="112503898"/>
    <s v="PHME"/>
    <d v="2025-09-06T00:00:00"/>
    <x v="0"/>
    <m/>
    <s v="DONE"/>
    <m/>
    <m/>
    <m/>
    <m/>
    <n v="142508270"/>
    <d v="2025-09-29T14:42:23"/>
    <m/>
    <m/>
    <s v="Sep"/>
    <s v="PHME_28775-602"/>
    <m/>
    <m/>
    <m/>
  </r>
  <r>
    <s v="GEX 1"/>
    <s v="8178-25"/>
    <s v="30201-602"/>
    <s v="B"/>
    <s v="450X250"/>
    <x v="139"/>
    <d v="2025-09-03T00:00:00"/>
    <s v="LAND"/>
    <n v="7"/>
    <n v="7"/>
    <d v="2025-09-03T00:00:00"/>
    <d v="2025-09-04T00:00:00"/>
    <m/>
    <n v="1"/>
    <d v="2025-09-06T00:00:00"/>
    <d v="2025-09-07T00:00:00"/>
    <d v="2025-09-06T00:00:00"/>
    <s v="112503898"/>
    <s v="PHME"/>
    <d v="2025-09-06T00:00:00"/>
    <x v="0"/>
    <m/>
    <s v="DONE"/>
    <m/>
    <m/>
    <m/>
    <m/>
    <n v="142507981"/>
    <d v="2025-09-23T00:00:00"/>
    <m/>
    <m/>
    <s v="Sep"/>
    <s v="PHME_30201-602"/>
    <m/>
    <m/>
    <m/>
  </r>
  <r>
    <s v="GEX 1"/>
    <s v="8175-25"/>
    <s v="29171-504"/>
    <s v="B"/>
    <s v="280x160"/>
    <x v="139"/>
    <d v="2025-09-03T00:00:00"/>
    <s v="AIR"/>
    <n v="1"/>
    <n v="2"/>
    <d v="2025-09-11T00:00:00"/>
    <d v="2025-09-22T00:00:00"/>
    <m/>
    <n v="11"/>
    <d v="2025-09-23T00:00:00"/>
    <d v="2025-09-23T00:00:00"/>
    <d v="2025-09-23T00:00:00"/>
    <s v="112504154"/>
    <s v="JIANGSU"/>
    <d v="2025-09-23T00:00:00"/>
    <x v="0"/>
    <s v="We asked revision design"/>
    <s v="DONE"/>
    <m/>
    <m/>
    <m/>
    <m/>
    <n v="142508339"/>
    <d v="2025-09-29T13:53:27"/>
    <m/>
    <m/>
    <s v="Sep"/>
    <s v="JIANGSU_29171-504"/>
    <m/>
    <m/>
    <m/>
  </r>
  <r>
    <s v="GEX 1"/>
    <s v="8177-25"/>
    <s v="29135-503"/>
    <s v="B"/>
    <s v="250x160"/>
    <x v="139"/>
    <d v="2025-09-03T00:00:00"/>
    <s v="LAND"/>
    <n v="1"/>
    <n v="4"/>
    <d v="2025-09-03T00:00:00"/>
    <d v="2025-09-22T00:00:00"/>
    <s v="YES"/>
    <n v="19"/>
    <d v="2025-09-23T00:00:00"/>
    <d v="2025-09-23T00:00:00"/>
    <d v="2025-09-23T00:00:00"/>
    <s v="112504154"/>
    <s v="PHME"/>
    <d v="2025-09-23T00:00:00"/>
    <x v="0"/>
    <s v="under simulation"/>
    <s v="DONE"/>
    <m/>
    <m/>
    <m/>
    <m/>
    <n v="142508560"/>
    <d v="2025-10-06T09:44:24"/>
    <m/>
    <m/>
    <s v="Sep"/>
    <s v="PHME_29135-503"/>
    <m/>
    <m/>
    <m/>
  </r>
  <r>
    <s v="GEX 1"/>
    <s v="8175-25"/>
    <s v="19482-501"/>
    <s v="B"/>
    <s v="280x160"/>
    <x v="139"/>
    <d v="2025-09-03T00:00:00"/>
    <s v="AIR"/>
    <n v="2"/>
    <n v="4"/>
    <d v="2025-09-11T00:00:00"/>
    <d v="2025-09-15T00:00:00"/>
    <m/>
    <n v="4"/>
    <d v="2025-09-16T00:00:00"/>
    <d v="2025-09-20T00:00:00"/>
    <d v="2025-09-16T00:00:00"/>
    <s v="112504045"/>
    <s v="JIANGSU"/>
    <d v="2025-09-16T00:00:00"/>
    <x v="0"/>
    <s v="Revision asked 13-09-2025"/>
    <s v="DONE"/>
    <m/>
    <m/>
    <m/>
    <m/>
    <n v="142507992"/>
    <d v="2025-09-22T00:00:00"/>
    <m/>
    <m/>
    <s v="Sep"/>
    <s v="JIANGSU_19482-501"/>
    <m/>
    <m/>
    <m/>
  </r>
  <r>
    <s v="GEX 1"/>
    <s v="8175-25"/>
    <s v="15125-405"/>
    <s v="B"/>
    <s v="220x130"/>
    <x v="139"/>
    <d v="2025-09-03T00:00:00"/>
    <s v="AIR"/>
    <n v="1"/>
    <n v="2"/>
    <d v="2025-09-12T00:00:00"/>
    <d v="2025-09-13T00:00:00"/>
    <m/>
    <n v="1"/>
    <d v="2025-09-13T00:00:00"/>
    <d v="2025-09-15T00:00:00"/>
    <d v="2025-09-13T00:00:00"/>
    <s v="112504011"/>
    <s v="JIANGSU"/>
    <d v="2025-09-13T00:00:00"/>
    <x v="0"/>
    <m/>
    <s v="DONE"/>
    <m/>
    <m/>
    <m/>
    <m/>
    <n v="142507992"/>
    <d v="2025-09-22T00:00:00"/>
    <m/>
    <m/>
    <s v="Sep"/>
    <s v="JIANGSU_15125-405"/>
    <m/>
    <m/>
    <m/>
  </r>
  <r>
    <s v="GEX 1"/>
    <s v="8172-25"/>
    <s v="12265-201"/>
    <s v="B"/>
    <s v="280x160"/>
    <x v="139"/>
    <d v="2025-09-03T00:00:00"/>
    <s v="AIR"/>
    <n v="1"/>
    <n v="6"/>
    <d v="2025-09-06T00:00:00"/>
    <d v="2025-09-17T00:00:00"/>
    <m/>
    <n v="11"/>
    <d v="2025-09-19T00:00:00"/>
    <d v="2025-09-20T00:00:00"/>
    <d v="2025-09-19T00:00:00"/>
    <s v="112504101"/>
    <s v="JIANGSU"/>
    <d v="2025-09-19T00:00:00"/>
    <x v="0"/>
    <s v="We asked revision design on 09-09-2025"/>
    <s v="DONE"/>
    <m/>
    <m/>
    <m/>
    <m/>
    <n v="142508112"/>
    <d v="2025-09-26T15:19:13"/>
    <m/>
    <m/>
    <s v="Sep"/>
    <s v="JIANGSU_12265-201"/>
    <m/>
    <m/>
    <m/>
  </r>
  <r>
    <s v="GEX 2"/>
    <s v="8179-25"/>
    <s v="027971-2501"/>
    <s v="N"/>
    <s v="320x100"/>
    <x v="140"/>
    <d v="2025-09-03T00:00:00"/>
    <s v="LAND"/>
    <n v="0"/>
    <n v="0"/>
    <d v="2025-09-04T00:00:00"/>
    <d v="2025-09-09T00:00:00"/>
    <m/>
    <n v="5"/>
    <d v="2025-09-09T00:00:00"/>
    <d v="2025-09-12T00:00:00"/>
    <d v="2025-09-09T00:00:00"/>
    <s v="212501213"/>
    <s v="PDTMC"/>
    <d v="2025-09-09T00:00:00"/>
    <x v="33"/>
    <m/>
    <s v="DONE"/>
    <m/>
    <m/>
    <m/>
    <s v="Mill, powder,"/>
    <n v="242502360"/>
    <d v="2025-09-16T12:14:31"/>
    <m/>
    <m/>
    <s v="Sep"/>
    <s v="PDTMC_027971-2501"/>
    <m/>
    <m/>
    <m/>
  </r>
  <r>
    <s v="GEX 2"/>
    <s v="8179-25"/>
    <s v="25IC1-027971"/>
    <s v="T"/>
    <s v="300X100"/>
    <x v="140"/>
    <d v="2025-09-03T00:00:00"/>
    <s v="LAND"/>
    <n v="0"/>
    <n v="0"/>
    <d v="2025-09-04T00:00:00"/>
    <d v="2025-09-09T00:00:00"/>
    <m/>
    <n v="5"/>
    <d v="2025-09-09T00:00:00"/>
    <d v="2025-09-10T00:00:00"/>
    <d v="2025-09-09T00:00:00"/>
    <s v="212501213"/>
    <s v="PDTMC"/>
    <d v="2025-09-09T00:00:00"/>
    <x v="0"/>
    <m/>
    <s v="DONE"/>
    <m/>
    <m/>
    <m/>
    <m/>
    <n v="242502360"/>
    <d v="2025-09-16T12:14:31"/>
    <m/>
    <m/>
    <s v="Sep"/>
    <s v="PDTMC_25IC1-027971"/>
    <m/>
    <m/>
    <m/>
  </r>
  <r>
    <s v="GEX 1"/>
    <s v="8180-25"/>
    <s v="27972-401"/>
    <s v="N"/>
    <s v="250X160"/>
    <x v="140"/>
    <d v="2025-09-03T00:00:00"/>
    <s v="LAND"/>
    <n v="0"/>
    <n v="0"/>
    <d v="2025-09-04T00:00:00"/>
    <d v="2025-09-09T00:00:00"/>
    <m/>
    <n v="5"/>
    <d v="2025-09-09T00:00:00"/>
    <d v="2025-09-10T00:00:00"/>
    <d v="2025-09-09T00:00:00"/>
    <s v="112503925"/>
    <s v="PDTMC"/>
    <d v="2025-09-09T00:00:00"/>
    <x v="33"/>
    <m/>
    <s v="DONE"/>
    <m/>
    <m/>
    <m/>
    <s v="Mill, powder,"/>
    <n v="142507802"/>
    <d v="2025-09-16T18:48:10"/>
    <m/>
    <m/>
    <s v="Sep"/>
    <s v="PDTMC_27972-401"/>
    <m/>
    <m/>
    <m/>
  </r>
  <r>
    <s v="GEX 1"/>
    <s v="8181-25"/>
    <s v="30491-601"/>
    <s v="N"/>
    <s v="450X250"/>
    <x v="140"/>
    <d v="2025-09-03T00:00:00"/>
    <s v="LAND"/>
    <n v="1"/>
    <n v="1"/>
    <d v="2025-09-04T00:00:00"/>
    <d v="2025-09-09T00:00:00"/>
    <m/>
    <n v="5"/>
    <d v="2025-09-09T00:00:00"/>
    <d v="2025-09-15T00:00:00"/>
    <d v="2025-09-09T00:00:00"/>
    <s v="112503925"/>
    <s v="PHME"/>
    <d v="2025-09-09T00:00:00"/>
    <x v="33"/>
    <m/>
    <s v="DONE"/>
    <m/>
    <m/>
    <m/>
    <s v="Mill, powder,"/>
    <n v="142507984"/>
    <d v="2025-09-23T00:00:00"/>
    <m/>
    <m/>
    <s v="Sep"/>
    <s v="PHME_30491-601"/>
    <m/>
    <m/>
    <m/>
  </r>
  <r>
    <s v="GEX 2"/>
    <s v="8183-25"/>
    <s v="013237-2502"/>
    <s v="B"/>
    <s v="280X160"/>
    <x v="141"/>
    <d v="2025-09-06T00:00:00"/>
    <s v="AIR"/>
    <n v="1"/>
    <n v="2"/>
    <d v="2025-09-10T00:00:00"/>
    <d v="2025-09-16T00:00:00"/>
    <m/>
    <n v="6"/>
    <d v="2025-09-16T00:00:00"/>
    <d v="2025-09-16T00:00:00"/>
    <d v="2025-09-16T00:00:00"/>
    <s v="212501251"/>
    <s v="JIANGSU"/>
    <d v="2025-09-16T00:00:00"/>
    <x v="0"/>
    <s v="we asked revision design"/>
    <s v="DONE"/>
    <m/>
    <m/>
    <m/>
    <m/>
    <n v="242502393"/>
    <d v="2025-09-26T10:17:30"/>
    <m/>
    <m/>
    <s v="Sep"/>
    <s v="JIANGSU_013237-2502"/>
    <m/>
    <m/>
    <m/>
  </r>
  <r>
    <s v="GEX 2"/>
    <s v="8183-25"/>
    <s v="015106-3501"/>
    <s v="B"/>
    <s v="355X160"/>
    <x v="141"/>
    <d v="2025-09-06T00:00:00"/>
    <s v="AIR"/>
    <n v="1"/>
    <n v="1"/>
    <d v="2025-09-10T00:00:00"/>
    <d v="2025-09-16T00:00:00"/>
    <m/>
    <n v="6"/>
    <d v="2025-09-16T00:00:00"/>
    <d v="2025-09-16T00:00:00"/>
    <d v="2025-09-16T00:00:00"/>
    <s v="212501251"/>
    <s v="JIANGSU"/>
    <d v="2025-09-16T00:00:00"/>
    <x v="0"/>
    <s v="we asked revision design"/>
    <s v="DONE"/>
    <m/>
    <m/>
    <m/>
    <m/>
    <n v="242502393"/>
    <d v="2025-09-26T10:17:30"/>
    <m/>
    <m/>
    <s v="Sep"/>
    <s v="JIANGSU_015106-3501"/>
    <m/>
    <m/>
    <m/>
  </r>
  <r>
    <s v="GEX 2"/>
    <s v="8183-25"/>
    <s v="015617-2502"/>
    <s v="B"/>
    <s v="250X160"/>
    <x v="141"/>
    <d v="2025-09-06T00:00:00"/>
    <s v="AIR"/>
    <n v="1"/>
    <n v="2"/>
    <d v="2025-09-10T00:00:00"/>
    <d v="2025-09-16T00:00:00"/>
    <m/>
    <n v="6"/>
    <d v="2025-09-16T00:00:00"/>
    <d v="2025-09-16T00:00:00"/>
    <d v="2025-09-16T00:00:00"/>
    <s v="212501251"/>
    <s v="JIANGSU"/>
    <d v="2025-09-16T00:00:00"/>
    <x v="0"/>
    <s v="we asked revision design"/>
    <s v="DONE"/>
    <m/>
    <m/>
    <m/>
    <m/>
    <n v="242502393"/>
    <d v="2025-09-26T10:17:30"/>
    <m/>
    <m/>
    <s v="Sep"/>
    <s v="JIANGSU_015617-2502"/>
    <m/>
    <m/>
    <m/>
  </r>
  <r>
    <s v="GEX 2"/>
    <s v="8183-25"/>
    <s v="015808-2502"/>
    <s v="B"/>
    <s v="250X160"/>
    <x v="141"/>
    <d v="2025-09-06T00:00:00"/>
    <s v="AIR"/>
    <n v="1"/>
    <n v="4"/>
    <d v="2025-09-10T00:00:00"/>
    <d v="2025-09-16T00:00:00"/>
    <m/>
    <n v="6"/>
    <d v="2025-09-16T00:00:00"/>
    <d v="2025-09-16T00:00:00"/>
    <d v="2025-09-16T00:00:00"/>
    <s v="212501251"/>
    <s v="JIANGSU"/>
    <d v="2025-09-16T00:00:00"/>
    <x v="0"/>
    <s v="we asked revision design"/>
    <s v="DONE"/>
    <m/>
    <m/>
    <m/>
    <m/>
    <n v="242502393"/>
    <d v="2025-09-26T10:17:30"/>
    <m/>
    <m/>
    <s v="Sep"/>
    <s v="JIANGSU_015808-2502"/>
    <m/>
    <m/>
    <m/>
  </r>
  <r>
    <s v="GEX 2"/>
    <s v="8184-25"/>
    <s v="055049-2504"/>
    <s v="B"/>
    <s v="320X165"/>
    <x v="141"/>
    <d v="2025-09-06T00:00:00"/>
    <s v="AIR"/>
    <n v="0"/>
    <n v="0"/>
    <d v="2025-09-15T00:00:00"/>
    <d v="2025-09-16T00:00:00"/>
    <m/>
    <n v="1"/>
    <d v="2025-09-16T00:00:00"/>
    <d v="2025-09-16T00:00:00"/>
    <d v="2025-09-16T00:00:00"/>
    <s v="212501251"/>
    <s v="PHOENIX "/>
    <d v="2025-09-16T00:00:00"/>
    <x v="0"/>
    <m/>
    <s v="DONE"/>
    <m/>
    <m/>
    <m/>
    <m/>
    <n v="242502403"/>
    <d v="2025-09-26T15:11:58"/>
    <m/>
    <m/>
    <s v="Sep"/>
    <s v="PHOENIX _055049-2504"/>
    <m/>
    <m/>
    <m/>
  </r>
  <r>
    <s v="GEX 2"/>
    <s v="8185-25"/>
    <s v="029969-3504"/>
    <s v="B"/>
    <s v="450X250"/>
    <x v="141"/>
    <d v="2025-09-06T00:00:00"/>
    <s v="LAND"/>
    <n v="1"/>
    <n v="1"/>
    <d v="2025-09-08T00:00:00"/>
    <d v="2025-09-09T00:00:00"/>
    <m/>
    <n v="1"/>
    <d v="2025-09-09T00:00:00"/>
    <d v="2025-09-12T00:00:00"/>
    <d v="2025-09-09T00:00:00"/>
    <s v="212501213"/>
    <s v="PHME"/>
    <d v="2025-09-09T00:00:00"/>
    <x v="0"/>
    <m/>
    <s v="DONE"/>
    <m/>
    <m/>
    <m/>
    <m/>
    <n v="242502387"/>
    <d v="2025-09-23T00:00:00"/>
    <m/>
    <m/>
    <s v="Sep"/>
    <s v="PHME_029969-3504"/>
    <m/>
    <m/>
    <m/>
  </r>
  <r>
    <s v="GEX 1"/>
    <s v="8186-25"/>
    <s v="29240-202"/>
    <s v="B"/>
    <s v="250X160"/>
    <x v="142"/>
    <d v="2025-09-09T00:00:00"/>
    <s v="AIR"/>
    <n v="2"/>
    <n v="2"/>
    <d v="2025-09-09T00:00:00"/>
    <d v="2025-09-10T00:00:00"/>
    <m/>
    <n v="1"/>
    <d v="2025-09-11T00:00:00"/>
    <d v="2025-09-13T00:00:00"/>
    <d v="2025-09-11T00:00:00"/>
    <s v="112503972"/>
    <s v="EKSTEK"/>
    <d v="2025-09-11T00:00:00"/>
    <x v="0"/>
    <m/>
    <s v="DONE"/>
    <m/>
    <m/>
    <m/>
    <m/>
    <n v="142507808"/>
    <d v="2025-09-16T12:08:25"/>
    <m/>
    <m/>
    <s v="Sep"/>
    <s v="EKSTEK_29240-202"/>
    <m/>
    <m/>
    <m/>
  </r>
  <r>
    <s v="GEX 1"/>
    <s v="8187-25"/>
    <s v="29903-604"/>
    <s v="B"/>
    <s v="450X250"/>
    <x v="142"/>
    <d v="2025-09-09T00:00:00"/>
    <s v="LAND"/>
    <n v="1"/>
    <n v="1"/>
    <d v="2025-09-09T00:00:00"/>
    <d v="2025-09-10T00:00:00"/>
    <m/>
    <n v="1"/>
    <d v="2025-09-11T00:00:00"/>
    <d v="2025-09-13T00:00:00"/>
    <d v="2025-09-11T00:00:00"/>
    <s v="112503972"/>
    <s v="PHME"/>
    <d v="2025-09-11T00:00:00"/>
    <x v="0"/>
    <m/>
    <s v="DONE"/>
    <m/>
    <m/>
    <m/>
    <m/>
    <n v="142507983"/>
    <d v="2025-09-22T00:00:00"/>
    <m/>
    <m/>
    <s v="Sep"/>
    <s v="PHME_29903-604"/>
    <m/>
    <m/>
    <m/>
  </r>
  <r>
    <s v="GEX 1"/>
    <s v="8187-25"/>
    <s v="29134-505"/>
    <s v="B"/>
    <s v="250X160"/>
    <x v="142"/>
    <d v="2025-09-09T00:00:00"/>
    <s v="LAND"/>
    <n v="2"/>
    <n v="2"/>
    <d v="2025-09-09T00:00:00"/>
    <d v="2025-09-12T00:00:00"/>
    <m/>
    <n v="3"/>
    <d v="2025-09-13T00:00:00"/>
    <d v="2025-09-15T00:00:00"/>
    <d v="2025-09-13T00:00:00"/>
    <s v="112504011"/>
    <s v="PHME"/>
    <d v="2025-09-13T00:00:00"/>
    <x v="0"/>
    <m/>
    <s v="DONE"/>
    <m/>
    <m/>
    <m/>
    <m/>
    <n v="142508366"/>
    <d v="2025-10-01T00:00:00"/>
    <m/>
    <m/>
    <s v="Sep"/>
    <s v="PHME_29134-505"/>
    <m/>
    <m/>
    <m/>
  </r>
  <r>
    <s v="GEX 2"/>
    <s v="8188-25"/>
    <s v="030492-3501"/>
    <s v="N"/>
    <s v="280X160"/>
    <x v="143"/>
    <d v="2025-09-11T00:00:00"/>
    <s v="AIR"/>
    <n v="2"/>
    <n v="2"/>
    <d v="2025-09-18T00:00:00"/>
    <d v="2025-09-22T00:00:00"/>
    <m/>
    <n v="4"/>
    <d v="2025-09-23T00:00:00"/>
    <d v="2025-09-23T00:00:00"/>
    <d v="2025-09-23T00:00:00"/>
    <s v="212501289"/>
    <s v="JIANGSU"/>
    <d v="2025-09-23T00:00:00"/>
    <x v="70"/>
    <m/>
    <s v="DONE"/>
    <m/>
    <m/>
    <m/>
    <s v="MILL"/>
    <n v="242502491"/>
    <d v="2025-09-26T10:04:25"/>
    <m/>
    <m/>
    <s v="Sep"/>
    <s v="JIANGSU_030492-3501"/>
    <m/>
    <m/>
    <m/>
  </r>
  <r>
    <s v="GEX 2"/>
    <s v="8188-25"/>
    <s v="030493-3501"/>
    <s v="N"/>
    <s v="280x160"/>
    <x v="143"/>
    <d v="2025-09-11T00:00:00"/>
    <s v="AIR"/>
    <n v="2"/>
    <n v="2"/>
    <d v="2025-09-18T00:00:00"/>
    <d v="2025-09-22T00:00:00"/>
    <m/>
    <n v="4"/>
    <d v="2025-09-23T00:00:00"/>
    <d v="2025-09-23T00:00:00"/>
    <d v="2025-09-23T00:00:00"/>
    <s v="212501289"/>
    <s v="JIANGSU"/>
    <d v="2025-09-23T00:00:00"/>
    <x v="70"/>
    <m/>
    <s v="DONE"/>
    <m/>
    <m/>
    <m/>
    <s v="MILL"/>
    <n v="242502491"/>
    <d v="2025-09-26T10:04:25"/>
    <m/>
    <m/>
    <s v="Sep"/>
    <s v="JIANGSU_030493-3501"/>
    <m/>
    <m/>
    <m/>
  </r>
  <r>
    <s v="GEX 1"/>
    <s v="8189-25"/>
    <s v="27973-401"/>
    <s v="N"/>
    <s v="250x160"/>
    <x v="143"/>
    <d v="2025-09-11T00:00:00"/>
    <s v="AIR"/>
    <n v="0"/>
    <n v="0"/>
    <d v="2025-09-18T00:00:00"/>
    <d v="2025-09-26T00:00:00"/>
    <m/>
    <n v="8"/>
    <d v="2025-09-28T00:00:00"/>
    <d v="2025-10-07T00:00:00"/>
    <d v="2025-09-28T00:00:00"/>
    <s v="112504229"/>
    <s v="JIANGSU"/>
    <d v="2025-09-28T00:00:00"/>
    <x v="71"/>
    <s v="asked revised design"/>
    <s v="DONE"/>
    <m/>
    <m/>
    <m/>
    <s v="Mill, powder"/>
    <n v="142508698"/>
    <d v="2025-10-08T17:43:55"/>
    <m/>
    <m/>
    <s v="Sep"/>
    <s v="JIANGSU_27973-401"/>
    <m/>
    <m/>
    <m/>
  </r>
  <r>
    <s v="GEX 1"/>
    <s v="8191-25"/>
    <s v="30494-601"/>
    <s v="N"/>
    <s v="550x250"/>
    <x v="144"/>
    <d v="2025-09-11T00:00:00"/>
    <s v="LAND"/>
    <n v="2"/>
    <n v="2"/>
    <d v="2025-09-11T00:00:00"/>
    <d v="2025-09-16T00:00:00"/>
    <m/>
    <n v="5"/>
    <d v="2025-09-17T00:00:00"/>
    <d v="2025-09-20T00:00:00"/>
    <d v="2025-09-17T00:00:00"/>
    <s v="112504068"/>
    <s v="PHME"/>
    <d v="2025-09-17T00:00:00"/>
    <x v="72"/>
    <m/>
    <s v="DONE"/>
    <m/>
    <m/>
    <m/>
    <s v="MILL"/>
    <n v="142508338"/>
    <d v="2025-09-29T00:00:00"/>
    <m/>
    <m/>
    <s v="Sep"/>
    <s v="PHME_30494-601"/>
    <m/>
    <m/>
    <m/>
  </r>
  <r>
    <s v="GEX 1"/>
    <s v="8189-25"/>
    <s v="05171-608"/>
    <s v="B"/>
    <s v="550x250"/>
    <x v="144"/>
    <d v="2025-09-11T00:00:00"/>
    <s v="AIR"/>
    <n v="1"/>
    <n v="1"/>
    <d v="2025-09-17T00:00:00"/>
    <d v="2025-09-17T00:00:00"/>
    <m/>
    <n v="0"/>
    <d v="2025-09-19T00:00:00"/>
    <d v="2025-09-22T00:00:00"/>
    <d v="2025-09-19T00:00:00"/>
    <s v="112504101"/>
    <s v="JIANGSU"/>
    <d v="2025-09-19T00:00:00"/>
    <x v="0"/>
    <m/>
    <s v="DONE"/>
    <m/>
    <m/>
    <m/>
    <m/>
    <n v="142508112"/>
    <d v="2025-09-26T15:19:13"/>
    <m/>
    <m/>
    <s v="Sep"/>
    <s v="JIANGSU_05171-608"/>
    <m/>
    <m/>
    <m/>
  </r>
  <r>
    <s v="GEX 1"/>
    <s v="8192-25"/>
    <s v="15651-274"/>
    <s v="B"/>
    <s v="320x160"/>
    <x v="144"/>
    <d v="2025-09-11T00:00:00"/>
    <s v="LAND"/>
    <n v="1"/>
    <n v="4"/>
    <d v="2025-09-12T00:00:00"/>
    <d v="2025-09-13T00:00:00"/>
    <m/>
    <n v="1"/>
    <d v="2025-09-13T00:00:00"/>
    <d v="2025-09-22T00:00:00"/>
    <d v="2025-09-13T00:00:00"/>
    <s v="112504011"/>
    <s v="PHOENIX "/>
    <d v="2025-09-13T00:00:00"/>
    <x v="0"/>
    <s v="PR  Wrongly entered supplier with PHME This is typing error, informed to Ms Viswith to change supplier PHME to Phoenix on 18.09.2025."/>
    <s v="DONE"/>
    <m/>
    <m/>
    <m/>
    <m/>
    <n v="142508108"/>
    <d v="2025-09-24T00:00:00"/>
    <m/>
    <m/>
    <s v="Sep"/>
    <s v="PHOENIX _15651-274"/>
    <m/>
    <m/>
    <m/>
  </r>
  <r>
    <s v="GEX 1"/>
    <s v="8190-25"/>
    <s v="11053-403"/>
    <s v="B"/>
    <s v="220x130"/>
    <x v="144"/>
    <d v="2025-09-11T00:00:00"/>
    <s v="LAND"/>
    <n v="0"/>
    <n v="0"/>
    <d v="2025-09-12T00:00:00"/>
    <d v="2025-09-15T00:00:00"/>
    <m/>
    <n v="3"/>
    <d v="2025-09-16T00:00:00"/>
    <d v="2025-09-22T00:00:00"/>
    <d v="2025-09-16T00:00:00"/>
    <s v="112504045"/>
    <s v="PDTMC"/>
    <d v="2025-09-13T00:00:00"/>
    <x v="0"/>
    <m/>
    <s v="DONE"/>
    <m/>
    <m/>
    <m/>
    <m/>
    <n v="142507991"/>
    <d v="2025-09-24T00:00:00"/>
    <m/>
    <m/>
    <s v="Sep"/>
    <s v="PDTMC_11053-403"/>
    <m/>
    <m/>
    <m/>
  </r>
  <r>
    <s v="GEX 1"/>
    <s v="8191-25"/>
    <s v="29608-602"/>
    <s v="B"/>
    <s v="450x250"/>
    <x v="144"/>
    <d v="2025-09-11T00:00:00"/>
    <s v="LAND"/>
    <n v="1"/>
    <n v="1"/>
    <d v="2025-09-11T00:00:00"/>
    <d v="2025-09-11T00:00:00"/>
    <m/>
    <n v="0"/>
    <d v="2025-09-13T00:00:00"/>
    <d v="2025-09-22T00:00:00"/>
    <d v="2025-09-13T00:00:00"/>
    <s v="112504011"/>
    <s v="PHME"/>
    <d v="2025-09-13T00:00:00"/>
    <x v="0"/>
    <m/>
    <s v="DONE"/>
    <m/>
    <m/>
    <m/>
    <m/>
    <n v="142507984"/>
    <d v="2025-09-23T00:00:00"/>
    <m/>
    <m/>
    <s v="Sep"/>
    <s v="PHME_29608-602"/>
    <m/>
    <m/>
    <m/>
  </r>
  <r>
    <s v="GEX 1"/>
    <s v="8193-25"/>
    <s v="26325-507"/>
    <s v="B"/>
    <s v="320x160"/>
    <x v="145"/>
    <d v="2025-09-13T00:00:00"/>
    <s v="LAND"/>
    <n v="0"/>
    <n v="0"/>
    <d v="2025-09-13T00:00:00"/>
    <d v="2025-09-13T00:00:00"/>
    <m/>
    <n v="0"/>
    <d v="2025-09-13T00:00:00"/>
    <d v="2025-09-13T00:00:00"/>
    <d v="2025-09-13T00:00:00"/>
    <s v="112504013"/>
    <s v="PHME"/>
    <d v="2025-09-13T00:00:00"/>
    <x v="0"/>
    <m/>
    <s v="DONE"/>
    <m/>
    <m/>
    <m/>
    <m/>
    <n v="142507994"/>
    <d v="2025-09-23T00:00:00"/>
    <m/>
    <m/>
    <s v="Sep"/>
    <s v="PHME_26325-507"/>
    <m/>
    <m/>
    <m/>
  </r>
  <r>
    <s v="GEX 1"/>
    <s v="8193-25"/>
    <s v="27751-203"/>
    <s v="B"/>
    <s v="320x160"/>
    <x v="145"/>
    <d v="2025-09-13T00:00:00"/>
    <s v="LAND"/>
    <n v="0"/>
    <n v="0"/>
    <d v="2025-09-13T00:00:00"/>
    <d v="2025-09-13T00:00:00"/>
    <m/>
    <n v="0"/>
    <d v="2025-09-13T00:00:00"/>
    <d v="2025-09-13T00:00:00"/>
    <d v="2025-09-13T00:00:00"/>
    <s v="112504013"/>
    <s v="PHME"/>
    <d v="2025-09-13T00:00:00"/>
    <x v="0"/>
    <m/>
    <s v="DONE"/>
    <m/>
    <m/>
    <m/>
    <m/>
    <n v="142507994"/>
    <d v="2025-09-23T00:00:00"/>
    <m/>
    <m/>
    <s v="Sep"/>
    <s v="PHME_27751-203"/>
    <m/>
    <m/>
    <m/>
  </r>
  <r>
    <s v="GEX 1"/>
    <s v="8194-25"/>
    <s v="27751-204"/>
    <s v="B"/>
    <s v="320x160"/>
    <x v="145"/>
    <d v="2025-09-15T00:00:00"/>
    <s v="LAND"/>
    <n v="0"/>
    <n v="0"/>
    <d v="2025-09-18T00:00:00"/>
    <d v="2025-09-23T00:00:00"/>
    <s v="YES"/>
    <n v="5"/>
    <d v="2025-09-24T00:00:00"/>
    <d v="2025-09-27T00:00:00"/>
    <d v="2025-09-24T00:00:00"/>
    <s v="112504180"/>
    <s v="PDTMC"/>
    <d v="2025-09-24T00:00:00"/>
    <x v="0"/>
    <m/>
    <s v="DONE"/>
    <m/>
    <m/>
    <m/>
    <m/>
    <n v="142508828"/>
    <d v="2025-10-21T13:19:08"/>
    <m/>
    <m/>
    <s v="Sep"/>
    <s v="PDTMC_27751-204"/>
    <m/>
    <m/>
    <m/>
  </r>
  <r>
    <s v="GEX 2"/>
    <s v="8198-25"/>
    <s v="001012-2502"/>
    <s v="B"/>
    <s v="280x160"/>
    <x v="146"/>
    <d v="2025-09-16T00:00:00"/>
    <s v="LAND"/>
    <n v="0"/>
    <n v="0"/>
    <d v="2025-09-18T00:00:00"/>
    <d v="2025-09-19T00:00:00"/>
    <m/>
    <n v="1"/>
    <d v="2025-09-20T00:00:00"/>
    <d v="2025-09-20T00:00:00"/>
    <d v="2025-09-20T00:00:00"/>
    <s v="212501271"/>
    <s v="PDTMC"/>
    <d v="2025-09-20T00:00:00"/>
    <x v="0"/>
    <m/>
    <s v="DONE"/>
    <m/>
    <m/>
    <m/>
    <m/>
    <n v="242502487"/>
    <d v="2025-09-26T10:02:45"/>
    <m/>
    <m/>
    <s v="Sep"/>
    <s v="PDTMC_001012-2502"/>
    <m/>
    <m/>
    <m/>
  </r>
  <r>
    <s v="GEX 2"/>
    <s v="8199-25"/>
    <s v="005151-3508"/>
    <s v="B"/>
    <s v="355x200"/>
    <x v="146"/>
    <d v="2025-09-16T00:00:00"/>
    <s v="AIR"/>
    <n v="1"/>
    <n v="2"/>
    <d v="2025-09-18T00:00:00"/>
    <d v="2025-09-19T00:00:00"/>
    <m/>
    <n v="1"/>
    <d v="2025-09-20T00:00:00"/>
    <d v="2025-09-20T00:00:00"/>
    <d v="2025-09-20T00:00:00"/>
    <s v="212501271"/>
    <s v="JIANGSU"/>
    <d v="2025-09-20T00:00:00"/>
    <x v="0"/>
    <m/>
    <s v="DONE"/>
    <m/>
    <m/>
    <m/>
    <m/>
    <n v="242502492"/>
    <d v="2025-09-29T17:43:34"/>
    <m/>
    <m/>
    <s v="Sep"/>
    <s v="JIANGSU_005151-3508"/>
    <m/>
    <m/>
    <m/>
  </r>
  <r>
    <s v="GEX 2"/>
    <s v="8199-25"/>
    <s v="005345-2502"/>
    <s v="B"/>
    <s v="280x160"/>
    <x v="146"/>
    <d v="2025-09-16T00:00:00"/>
    <s v="AIR"/>
    <n v="1"/>
    <n v="1"/>
    <d v="2025-09-18T00:00:00"/>
    <d v="2025-09-19T00:00:00"/>
    <m/>
    <n v="1"/>
    <d v="2025-09-20T00:00:00"/>
    <d v="2025-09-20T00:00:00"/>
    <d v="2025-09-20T00:00:00"/>
    <s v="212501271"/>
    <s v="JIANGSU"/>
    <d v="2025-09-20T00:00:00"/>
    <x v="0"/>
    <m/>
    <s v="DONE"/>
    <m/>
    <m/>
    <m/>
    <m/>
    <n v="242502492"/>
    <d v="2025-09-29T17:43:34"/>
    <m/>
    <m/>
    <s v="Sep"/>
    <s v="JIANGSU_005345-2502"/>
    <m/>
    <m/>
    <m/>
  </r>
  <r>
    <s v="GEX 2"/>
    <s v="8198-25"/>
    <s v="009029-2504"/>
    <s v="B"/>
    <s v="320x160"/>
    <x v="146"/>
    <d v="2025-09-16T00:00:00"/>
    <s v="LAND"/>
    <n v="0"/>
    <n v="0"/>
    <d v="2025-09-17T00:00:00"/>
    <d v="2025-09-17T00:00:00"/>
    <m/>
    <n v="0"/>
    <d v="2025-09-20T00:00:00"/>
    <d v="2025-09-20T00:00:00"/>
    <d v="2025-09-20T00:00:00"/>
    <s v="212501271"/>
    <s v="PDTMC"/>
    <d v="2025-09-20T00:00:00"/>
    <x v="0"/>
    <m/>
    <s v="DONE"/>
    <m/>
    <m/>
    <m/>
    <m/>
    <n v="242502487"/>
    <d v="2025-09-26T10:02:45"/>
    <m/>
    <m/>
    <s v="Sep"/>
    <s v="PDTMC_009029-2504"/>
    <m/>
    <m/>
    <m/>
  </r>
  <r>
    <s v="GEX 2"/>
    <s v="8198-25"/>
    <s v="009504-2502"/>
    <s v="B"/>
    <s v="250x140"/>
    <x v="146"/>
    <d v="2025-09-16T00:00:00"/>
    <s v="LAND"/>
    <n v="0"/>
    <n v="0"/>
    <d v="2025-09-18T00:00:00"/>
    <d v="2025-09-19T00:00:00"/>
    <m/>
    <n v="1"/>
    <d v="2025-09-20T00:00:00"/>
    <d v="2025-09-20T00:00:00"/>
    <d v="2025-09-20T00:00:00"/>
    <s v="212501271"/>
    <s v="PDTMC"/>
    <d v="2025-09-20T00:00:00"/>
    <x v="0"/>
    <m/>
    <s v="DONE"/>
    <m/>
    <m/>
    <m/>
    <m/>
    <n v="242502487"/>
    <d v="2025-09-26T10:02:45"/>
    <m/>
    <m/>
    <s v="Sep"/>
    <s v="PDTMC_009504-2502"/>
    <m/>
    <m/>
    <m/>
  </r>
  <r>
    <s v="GEX 2"/>
    <s v="8199-25"/>
    <s v="012535-2502"/>
    <s v="B"/>
    <s v="250x140"/>
    <x v="146"/>
    <d v="2025-09-16T00:00:00"/>
    <s v="AIR"/>
    <n v="1"/>
    <n v="2"/>
    <d v="2025-09-18T00:00:00"/>
    <d v="2025-09-19T00:00:00"/>
    <m/>
    <n v="1"/>
    <d v="2025-09-20T00:00:00"/>
    <d v="2025-09-20T00:00:00"/>
    <d v="2025-09-20T00:00:00"/>
    <s v="212501271"/>
    <s v="JIANGSU"/>
    <d v="2025-09-20T00:00:00"/>
    <x v="0"/>
    <m/>
    <s v="DONE"/>
    <m/>
    <m/>
    <m/>
    <m/>
    <n v="242502492"/>
    <d v="2025-09-29T17:43:34"/>
    <m/>
    <m/>
    <s v="Sep"/>
    <s v="JIANGSU_012535-2502"/>
    <m/>
    <m/>
    <m/>
  </r>
  <r>
    <s v="GEX 2"/>
    <s v="8199-25"/>
    <s v="012991-3502"/>
    <s v="B"/>
    <s v="320x160"/>
    <x v="146"/>
    <d v="2025-09-16T00:00:00"/>
    <s v="AIR"/>
    <n v="1"/>
    <n v="4"/>
    <d v="2025-09-18T00:00:00"/>
    <d v="2025-09-19T00:00:00"/>
    <m/>
    <n v="1"/>
    <d v="2025-09-20T00:00:00"/>
    <d v="2025-09-20T00:00:00"/>
    <d v="2025-09-20T00:00:00"/>
    <s v="212501271"/>
    <s v="JIANGSU"/>
    <d v="2025-09-20T00:00:00"/>
    <x v="0"/>
    <m/>
    <s v="DONE"/>
    <m/>
    <m/>
    <m/>
    <m/>
    <n v="242502492"/>
    <d v="2025-09-29T17:43:34"/>
    <m/>
    <m/>
    <s v="Sep"/>
    <s v="JIANGSU_012991-3502"/>
    <m/>
    <m/>
    <m/>
  </r>
  <r>
    <s v="GEX 2"/>
    <s v="8199-25"/>
    <s v="014857-3501"/>
    <s v="B"/>
    <s v="320x160"/>
    <x v="146"/>
    <d v="2025-09-16T00:00:00"/>
    <s v="AIR"/>
    <n v="1"/>
    <n v="1"/>
    <d v="2025-09-18T00:00:00"/>
    <d v="2025-09-19T00:00:00"/>
    <m/>
    <n v="1"/>
    <d v="2025-09-20T00:00:00"/>
    <d v="2025-09-20T00:00:00"/>
    <d v="2025-09-20T00:00:00"/>
    <s v="212501271"/>
    <s v="JIANGSU"/>
    <d v="2025-09-20T00:00:00"/>
    <x v="0"/>
    <m/>
    <s v="DONE"/>
    <m/>
    <m/>
    <m/>
    <m/>
    <n v="242502492"/>
    <d v="2025-09-29T17:43:34"/>
    <m/>
    <m/>
    <s v="Sep"/>
    <s v="JIANGSU_014857-3501"/>
    <m/>
    <m/>
    <m/>
  </r>
  <r>
    <s v="GEX 2"/>
    <s v="8198-25"/>
    <s v="015811-3502"/>
    <s v="B"/>
    <s v="280x185"/>
    <x v="146"/>
    <d v="2025-09-16T00:00:00"/>
    <s v="LAND"/>
    <n v="1"/>
    <n v="2"/>
    <d v="2025-09-19T00:00:00"/>
    <d v="2025-09-23T00:00:00"/>
    <m/>
    <n v="4"/>
    <d v="2025-09-23T00:00:00"/>
    <d v="2025-09-23T00:00:00"/>
    <d v="2025-09-23T00:00:00"/>
    <s v="212501289"/>
    <s v="PDTMC"/>
    <d v="2025-09-23T00:00:00"/>
    <x v="0"/>
    <m/>
    <s v="DONE"/>
    <m/>
    <m/>
    <m/>
    <m/>
    <n v="242502487"/>
    <d v="2025-09-26T10:02:45"/>
    <m/>
    <m/>
    <s v="Sep"/>
    <s v="PDTMC_015811-3502"/>
    <m/>
    <m/>
    <m/>
  </r>
  <r>
    <s v="GEX 2"/>
    <s v="8197-25"/>
    <s v="025576-2504"/>
    <s v="B"/>
    <s v="350x210"/>
    <x v="146"/>
    <d v="2025-09-16T00:00:00"/>
    <s v="AIR"/>
    <n v="0"/>
    <n v="0"/>
    <d v="2025-09-18T00:00:00"/>
    <d v="2025-09-19T00:00:00"/>
    <m/>
    <n v="1"/>
    <d v="2025-09-20T00:00:00"/>
    <d v="2025-09-20T00:00:00"/>
    <d v="2025-09-20T00:00:00"/>
    <s v="212501271"/>
    <s v="COMES"/>
    <d v="2025-09-20T00:00:00"/>
    <x v="0"/>
    <m/>
    <s v="DONE"/>
    <m/>
    <m/>
    <m/>
    <m/>
    <n v="242502489"/>
    <d v="2025-09-26T08:45:39"/>
    <m/>
    <m/>
    <s v="Sep"/>
    <s v="COMES_025576-2504"/>
    <m/>
    <m/>
    <m/>
  </r>
  <r>
    <s v="GEX 2"/>
    <s v="8196-25"/>
    <s v="030295-3503"/>
    <s v="B"/>
    <s v="355x200"/>
    <x v="146"/>
    <d v="2025-09-18T00:00:00"/>
    <s v="AIR"/>
    <n v="1"/>
    <n v="2"/>
    <d v="2025-09-29T00:00:00"/>
    <d v="2025-09-29T00:00:00"/>
    <m/>
    <n v="0"/>
    <d v="2025-09-30T00:00:00"/>
    <d v="2025-09-30T00:00:00"/>
    <d v="2025-09-30T00:00:00"/>
    <s v="212501345"/>
    <s v="ALMAX"/>
    <d v="2025-09-30T00:00:00"/>
    <x v="0"/>
    <s v="Insert design sented"/>
    <s v="DONE"/>
    <m/>
    <m/>
    <m/>
    <m/>
    <n v="242502642"/>
    <d v="2025-10-09T10:04:28"/>
    <m/>
    <m/>
    <s v="Sep"/>
    <s v="ALMAX_030295-3503"/>
    <m/>
    <m/>
    <m/>
  </r>
  <r>
    <s v="GEX 2"/>
    <s v="8195-25"/>
    <s v="055030-2503"/>
    <s v="B"/>
    <s v="250x160"/>
    <x v="146"/>
    <d v="2025-09-16T00:00:00"/>
    <s v="AIR"/>
    <n v="0"/>
    <n v="0"/>
    <d v="2025-09-18T00:00:00"/>
    <d v="2025-09-23T00:00:00"/>
    <m/>
    <n v="5"/>
    <d v="2025-09-23T00:00:00"/>
    <d v="2025-09-23T00:00:00"/>
    <d v="2025-09-23T00:00:00"/>
    <s v="212501289"/>
    <s v="COMPES"/>
    <d v="2025-09-23T00:00:00"/>
    <x v="0"/>
    <m/>
    <s v="DONE"/>
    <m/>
    <m/>
    <m/>
    <m/>
    <n v="242502490"/>
    <d v="2025-09-28T00:55:46"/>
    <m/>
    <m/>
    <s v="Sep"/>
    <s v="COMPES_055030-2503"/>
    <m/>
    <m/>
    <m/>
  </r>
  <r>
    <s v="GEX 1"/>
    <s v="8200-25"/>
    <s v="26325-508"/>
    <s v="B"/>
    <s v="320X160"/>
    <x v="146"/>
    <d v="2025-09-16T00:00:00"/>
    <s v="LAND"/>
    <n v="0"/>
    <n v="0"/>
    <d v="2025-09-24T00:00:00"/>
    <d v="2025-09-24T00:00:00"/>
    <m/>
    <n v="0"/>
    <d v="2025-09-25T00:00:00"/>
    <d v="2025-09-27T00:00:00"/>
    <d v="2025-09-25T00:00:00"/>
    <s v="112504199"/>
    <s v="PDTMC"/>
    <d v="2025-09-25T00:00:00"/>
    <x v="0"/>
    <m/>
    <s v="DONE"/>
    <m/>
    <m/>
    <m/>
    <m/>
    <n v="142508828"/>
    <d v="2025-10-21T13:19:08"/>
    <m/>
    <m/>
    <s v="Sep"/>
    <s v="PDTMC_26325-508"/>
    <m/>
    <m/>
    <m/>
  </r>
  <r>
    <s v="GEX 1"/>
    <s v="8201-25"/>
    <s v="30495-601"/>
    <s v="N"/>
    <s v="355X200"/>
    <x v="146"/>
    <d v="2025-09-17T00:00:00"/>
    <s v="AIR"/>
    <n v="10"/>
    <n v="10"/>
    <d v="2025-09-18T00:00:00"/>
    <d v="2025-09-18T00:00:00"/>
    <s v="YES"/>
    <n v="0"/>
    <d v="2025-09-19T00:00:00"/>
    <d v="2025-09-22T00:00:00"/>
    <d v="2025-09-19T00:00:00"/>
    <s v="112504101"/>
    <s v="PHME"/>
    <d v="2025-09-19T00:00:00"/>
    <x v="73"/>
    <s v="Supplier changed from  Phoenix to PHME  by Purchase team"/>
    <s v="DONE"/>
    <m/>
    <m/>
    <m/>
    <s v="Mill , anodizing"/>
    <n v="142508067"/>
    <d v="2025-09-22T00:00:00"/>
    <m/>
    <m/>
    <s v="Sep"/>
    <s v="PHME_30495-601"/>
    <m/>
    <m/>
    <m/>
  </r>
  <r>
    <s v="GEX 1"/>
    <s v="8201-25"/>
    <s v="INS-30495"/>
    <s v="T"/>
    <s v="460X150"/>
    <x v="146"/>
    <d v="2025-09-17T00:00:00"/>
    <s v="AIR"/>
    <n v="0"/>
    <n v="0"/>
    <d v="2025-09-18T00:00:00"/>
    <d v="2025-09-18T00:00:00"/>
    <m/>
    <n v="0"/>
    <d v="2025-09-19T00:00:00"/>
    <d v="2025-09-22T00:00:00"/>
    <d v="2025-09-19T00:00:00"/>
    <s v="112504101"/>
    <s v="PHME"/>
    <d v="2025-09-19T00:00:00"/>
    <x v="0"/>
    <s v="Supplier changed from  Phoenix to PHME  by Purchase team"/>
    <s v="DONE"/>
    <m/>
    <m/>
    <m/>
    <m/>
    <n v="142508067"/>
    <d v="2025-09-22T00:00:00"/>
    <m/>
    <m/>
    <s v="Sep"/>
    <s v="PHME_INS-30495"/>
    <m/>
    <m/>
    <m/>
  </r>
  <r>
    <s v="GEX 1"/>
    <s v="8203-25"/>
    <s v="11047-502"/>
    <s v="B"/>
    <s v="220X130"/>
    <x v="147"/>
    <d v="2025-09-17T00:00:00"/>
    <s v="AIR"/>
    <n v="0"/>
    <n v="0"/>
    <d v="2025-09-19T00:00:00"/>
    <d v="2025-09-22T00:00:00"/>
    <m/>
    <n v="3"/>
    <d v="2025-09-23T00:00:00"/>
    <d v="2025-09-23T00:00:00"/>
    <d v="2025-09-23T00:00:00"/>
    <s v="112504154"/>
    <s v="JIANGSU"/>
    <d v="2025-09-23T00:00:00"/>
    <x v="0"/>
    <m/>
    <s v="DONE"/>
    <m/>
    <m/>
    <m/>
    <m/>
    <n v="142508339"/>
    <d v="2025-09-29T13:53:27"/>
    <m/>
    <m/>
    <s v="Sep"/>
    <s v="JIANGSU_11047-502"/>
    <m/>
    <m/>
    <m/>
  </r>
  <r>
    <s v="GEX 1"/>
    <s v="8202-25"/>
    <s v="29780-526"/>
    <s v="B"/>
    <s v="440X250"/>
    <x v="147"/>
    <d v="2025-09-17T00:00:00"/>
    <s v="AIR"/>
    <n v="2"/>
    <n v="8"/>
    <d v="2025-09-18T00:00:00"/>
    <d v="2025-09-19T00:00:00"/>
    <m/>
    <n v="1"/>
    <d v="2025-09-22T00:00:00"/>
    <d v="2025-09-22T00:00:00"/>
    <d v="2025-09-22T00:00:00"/>
    <s v="112504129"/>
    <s v="EKSTEK"/>
    <d v="2025-09-22T00:00:00"/>
    <x v="0"/>
    <m/>
    <s v="DONE"/>
    <m/>
    <m/>
    <m/>
    <m/>
    <n v="142508300"/>
    <d v="2025-09-29T13:43:29"/>
    <m/>
    <m/>
    <s v="Sep"/>
    <s v="EKSTEK_29780-526"/>
    <m/>
    <m/>
    <m/>
  </r>
  <r>
    <s v="GEX 1"/>
    <s v="8204-25"/>
    <s v="27912-602"/>
    <s v="B"/>
    <s v="450x250"/>
    <x v="148"/>
    <d v="2025-09-18T00:00:00"/>
    <s v="LAND"/>
    <n v="0"/>
    <n v="0"/>
    <d v="2025-09-20T00:00:00"/>
    <d v="2025-09-23T00:00:00"/>
    <m/>
    <n v="3"/>
    <d v="2025-09-25T00:00:00"/>
    <d v="2025-09-27T00:00:00"/>
    <d v="2025-09-25T00:00:00"/>
    <s v="112504129"/>
    <s v="PDTMC"/>
    <d v="2025-09-25T00:00:00"/>
    <x v="0"/>
    <m/>
    <s v="DONE"/>
    <m/>
    <m/>
    <m/>
    <m/>
    <n v="142508341"/>
    <d v="2025-10-01T00:00:00"/>
    <m/>
    <m/>
    <s v="Sep"/>
    <s v="PDTMC_27912-602"/>
    <m/>
    <m/>
    <m/>
  </r>
  <r>
    <s v="GEX 1"/>
    <s v="8215-25"/>
    <s v="29780-524"/>
    <s v="B"/>
    <s v="440x250"/>
    <x v="149"/>
    <d v="2025-09-24T00:00:00"/>
    <s v="AIR"/>
    <n v="2"/>
    <n v="8"/>
    <d v="2025-09-24T00:00:00"/>
    <d v="2025-10-01T00:00:00"/>
    <s v="YES"/>
    <n v="7"/>
    <d v="2025-10-02T00:00:00"/>
    <d v="2025-10-07T00:00:00"/>
    <d v="2025-10-02T00:00:00"/>
    <s v="112504323"/>
    <s v="EKSTEK"/>
    <d v="2025-10-02T00:00:00"/>
    <x v="0"/>
    <s v="First die order to Giansun on 22.09.2025 and die order cancel on 19.09.2025-As below . Revision Asked 29-08 Zero braing design. As discussed with Mr. Verra and Mr. Suresh L Die order cancel from Giansun and send it to EKSTEK  due to an unsuitable die design concept 19.09.2025"/>
    <s v="DONE"/>
    <m/>
    <m/>
    <m/>
    <m/>
    <n v="142508847"/>
    <d v="2025-10-22T00:00:00"/>
    <m/>
    <m/>
    <s v="Sep"/>
    <s v="EKSTEK_29780-524"/>
    <m/>
    <m/>
    <m/>
  </r>
  <r>
    <s v="GEX 2"/>
    <s v="8205-25"/>
    <s v="024216-2502"/>
    <s v="B"/>
    <s v="320x160"/>
    <x v="149"/>
    <d v="2025-09-19T00:00:00"/>
    <s v="LAND"/>
    <n v="0"/>
    <n v="0"/>
    <d v="2025-09-19T00:00:00"/>
    <d v="2025-09-19T00:00:00"/>
    <m/>
    <n v="0"/>
    <d v="2025-09-20T00:00:00"/>
    <d v="2025-09-20T00:00:00"/>
    <d v="2025-09-20T00:00:00"/>
    <s v="212501271"/>
    <s v="PDTMC"/>
    <d v="2025-09-20T00:00:00"/>
    <x v="0"/>
    <m/>
    <s v="DONE"/>
    <m/>
    <m/>
    <m/>
    <m/>
    <n v="242502488"/>
    <d v="2025-09-26T09:30:14"/>
    <m/>
    <m/>
    <s v="Sep"/>
    <s v="PDTMC_024216-2502"/>
    <m/>
    <m/>
    <m/>
  </r>
  <r>
    <s v="GEX 1"/>
    <s v="8208-25"/>
    <s v="30496-601"/>
    <s v="N"/>
    <s v="700x500"/>
    <x v="149"/>
    <d v="2025-09-19T00:00:00"/>
    <s v="AIR"/>
    <n v="4"/>
    <n v="4"/>
    <d v="2025-09-24T00:00:00"/>
    <d v="2025-09-26T00:00:00"/>
    <m/>
    <n v="2"/>
    <d v="2025-09-28T00:00:00"/>
    <d v="2025-09-29T00:00:00"/>
    <d v="2025-09-28T00:00:00"/>
    <s v="112504230"/>
    <s v="PHOENIX "/>
    <d v="2025-09-28T00:00:00"/>
    <x v="74"/>
    <m/>
    <s v="DONE"/>
    <m/>
    <m/>
    <m/>
    <s v="Mill, powder"/>
    <n v="142508696"/>
    <d v="2025-10-09T12:13:26"/>
    <m/>
    <m/>
    <s v="Sep"/>
    <s v="PHOENIX _30496-601"/>
    <m/>
    <m/>
    <m/>
  </r>
  <r>
    <s v="GEX 1"/>
    <s v="8208-25"/>
    <s v="30497-601"/>
    <s v="N"/>
    <s v="450x250"/>
    <x v="149"/>
    <d v="2025-09-19T00:00:00"/>
    <s v="AIR"/>
    <n v="2"/>
    <n v="2"/>
    <d v="2025-09-24T00:00:00"/>
    <d v="2025-09-25T00:00:00"/>
    <m/>
    <n v="1"/>
    <d v="2025-09-25T00:00:00"/>
    <d v="2025-09-27T00:00:00"/>
    <d v="2025-09-25T00:00:00"/>
    <s v="112504201"/>
    <s v="PHOENIX "/>
    <d v="2025-09-25T00:00:00"/>
    <x v="74"/>
    <m/>
    <s v="DONE"/>
    <m/>
    <m/>
    <m/>
    <s v="Mill, powder"/>
    <n v="142508815"/>
    <d v="2025-10-23T00:00:00"/>
    <m/>
    <m/>
    <s v="Sep"/>
    <s v="PHOENIX _30497-601"/>
    <m/>
    <m/>
    <m/>
  </r>
  <r>
    <s v="GEX 2"/>
    <s v="8206-25"/>
    <s v="027974-3501"/>
    <s v="N"/>
    <s v="350x210"/>
    <x v="149"/>
    <d v="2025-09-19T00:00:00"/>
    <s v="LAND"/>
    <n v="0"/>
    <n v="0"/>
    <d v="2025-09-22T00:00:00"/>
    <d v="2025-09-24T00:00:00"/>
    <m/>
    <n v="2"/>
    <d v="2025-09-25T00:00:00"/>
    <d v="2025-09-27T00:00:00"/>
    <d v="2025-09-25T00:00:00"/>
    <s v="212501314"/>
    <s v="PDTMC"/>
    <d v="2025-09-25T00:00:00"/>
    <x v="75"/>
    <m/>
    <s v="DONE"/>
    <m/>
    <m/>
    <m/>
    <s v="MILL"/>
    <n v="242502516"/>
    <d v="2025-09-30T00:00:00"/>
    <m/>
    <m/>
    <s v="Sep"/>
    <s v="PDTMC_027974-3501"/>
    <m/>
    <m/>
    <m/>
  </r>
  <r>
    <s v="GEX 2"/>
    <s v="8206-25"/>
    <s v="027975-3501"/>
    <s v="N"/>
    <s v="350x210"/>
    <x v="149"/>
    <d v="2025-09-19T00:00:00"/>
    <s v="LAND"/>
    <n v="0"/>
    <n v="0"/>
    <d v="2025-09-22T00:00:00"/>
    <d v="2025-09-24T00:00:00"/>
    <m/>
    <n v="2"/>
    <d v="2025-09-25T00:00:00"/>
    <d v="2025-09-27T00:00:00"/>
    <d v="2025-09-25T00:00:00"/>
    <s v="212501314"/>
    <s v="PDTMC"/>
    <d v="2025-09-25T00:00:00"/>
    <x v="75"/>
    <m/>
    <s v="DONE"/>
    <m/>
    <m/>
    <m/>
    <s v="MILL"/>
    <n v="242502516"/>
    <d v="2025-09-30T00:00:00"/>
    <m/>
    <m/>
    <s v="Sep"/>
    <s v="PDTMC_027975-3501"/>
    <m/>
    <m/>
    <m/>
  </r>
  <r>
    <s v="GEX 2"/>
    <s v="8210-25"/>
    <s v="005030-2502"/>
    <s v="B"/>
    <s v="280x160"/>
    <x v="149"/>
    <d v="2025-09-22T00:00:00"/>
    <s v="AIR"/>
    <n v="1"/>
    <n v="1"/>
    <d v="2025-09-29T00:00:00"/>
    <d v="2025-09-29T00:00:00"/>
    <m/>
    <n v="0"/>
    <d v="2025-09-29T00:00:00"/>
    <d v="2025-09-30T00:00:00"/>
    <d v="2025-09-29T00:00:00"/>
    <s v="212501330"/>
    <s v="JIANGSU"/>
    <d v="2025-09-29T00:00:00"/>
    <x v="0"/>
    <m/>
    <s v="DONE"/>
    <m/>
    <m/>
    <m/>
    <m/>
    <n v="242502646"/>
    <d v="2025-10-09T10:06:02"/>
    <m/>
    <m/>
    <s v="Sep"/>
    <s v="JIANGSU_005030-2502"/>
    <m/>
    <m/>
    <m/>
  </r>
  <r>
    <s v="GEX 2"/>
    <s v="8210-25"/>
    <s v="005037-2502"/>
    <s v="B"/>
    <s v="280x160"/>
    <x v="149"/>
    <d v="2025-09-22T00:00:00"/>
    <s v="AIR"/>
    <n v="1"/>
    <n v="2"/>
    <d v="2025-09-29T00:00:00"/>
    <d v="2025-09-29T00:00:00"/>
    <m/>
    <n v="0"/>
    <d v="2025-09-29T00:00:00"/>
    <d v="2025-09-30T00:00:00"/>
    <d v="2025-09-29T00:00:00"/>
    <s v="212501331"/>
    <s v="JIANGSU"/>
    <d v="2025-09-29T00:00:00"/>
    <x v="0"/>
    <m/>
    <s v="DONE"/>
    <m/>
    <m/>
    <m/>
    <m/>
    <n v="242502646"/>
    <d v="2025-10-09T10:06:02"/>
    <m/>
    <m/>
    <s v="Sep"/>
    <s v="JIANGSU_005037-2502"/>
    <m/>
    <m/>
    <m/>
  </r>
  <r>
    <s v="GEX 2"/>
    <s v="8210-25"/>
    <s v="005040-2502"/>
    <s v="B"/>
    <s v="280X160"/>
    <x v="149"/>
    <d v="2025-09-22T00:00:00"/>
    <s v="AIR"/>
    <n v="1"/>
    <n v="2"/>
    <d v="2025-09-29T00:00:00"/>
    <d v="2025-09-29T00:00:00"/>
    <m/>
    <n v="0"/>
    <d v="2025-09-29T00:00:00"/>
    <d v="2025-09-30T00:00:00"/>
    <d v="2025-09-29T00:00:00"/>
    <s v="212501331"/>
    <s v="JIANGSU"/>
    <d v="2025-09-29T00:00:00"/>
    <x v="0"/>
    <m/>
    <s v="DONE"/>
    <m/>
    <m/>
    <m/>
    <m/>
    <n v="242502646"/>
    <d v="2025-10-09T10:06:02"/>
    <m/>
    <m/>
    <s v="Sep"/>
    <s v="JIANGSU_005040-2502"/>
    <m/>
    <m/>
    <m/>
  </r>
  <r>
    <s v="GEX 2"/>
    <s v="8211-25"/>
    <s v="005058-3502"/>
    <s v="B"/>
    <s v="320X185"/>
    <x v="149"/>
    <d v="2025-09-22T00:00:00"/>
    <s v="LAND"/>
    <n v="1"/>
    <n v="2"/>
    <d v="2025-09-24T00:00:00"/>
    <d v="2025-09-29T00:00:00"/>
    <m/>
    <n v="5"/>
    <d v="2025-09-30T00:00:00"/>
    <d v="2025-09-30T00:00:00"/>
    <d v="2025-09-30T00:00:00"/>
    <s v="212501345"/>
    <s v="PDTMC"/>
    <d v="2025-09-30T00:00:00"/>
    <x v="0"/>
    <m/>
    <s v="DONE"/>
    <m/>
    <m/>
    <m/>
    <m/>
    <n v="242502645"/>
    <d v="2025-10-09T10:04:06"/>
    <m/>
    <m/>
    <s v="Sep"/>
    <s v="PDTMC_005058-3502"/>
    <m/>
    <m/>
    <m/>
  </r>
  <r>
    <s v="GEX 2"/>
    <s v="8210-25"/>
    <s v="005333-2504"/>
    <s v="B"/>
    <s v="250X160"/>
    <x v="149"/>
    <d v="2025-09-22T00:00:00"/>
    <s v="AIR"/>
    <n v="1"/>
    <n v="2"/>
    <d v="2025-09-29T00:00:00"/>
    <d v="2025-09-29T00:00:00"/>
    <m/>
    <n v="0"/>
    <d v="2025-09-29T00:00:00"/>
    <d v="2025-09-30T00:00:00"/>
    <d v="2025-09-29T00:00:00"/>
    <s v="212501331"/>
    <s v="JIANGSU"/>
    <d v="2025-09-29T00:00:00"/>
    <x v="0"/>
    <m/>
    <s v="DONE"/>
    <m/>
    <m/>
    <m/>
    <m/>
    <n v="242502646"/>
    <d v="2025-10-09T10:06:02"/>
    <m/>
    <m/>
    <s v="Sep"/>
    <s v="JIANGSU_005333-2504"/>
    <m/>
    <m/>
    <m/>
  </r>
  <r>
    <s v="GEX 2"/>
    <s v="8212-25"/>
    <s v="014700-3503"/>
    <s v="B"/>
    <s v="350X210"/>
    <x v="149"/>
    <d v="2025-09-22T00:00:00"/>
    <s v="AIR"/>
    <n v="1"/>
    <n v="1"/>
    <d v="2025-09-25T00:00:00"/>
    <d v="2025-09-28T00:00:00"/>
    <m/>
    <n v="3"/>
    <d v="2025-09-29T00:00:00"/>
    <d v="2025-09-30T00:00:00"/>
    <d v="2025-09-29T00:00:00"/>
    <s v="212501332"/>
    <s v="COMPES"/>
    <d v="2025-09-29T00:00:00"/>
    <x v="0"/>
    <m/>
    <s v="DONE"/>
    <m/>
    <m/>
    <m/>
    <m/>
    <n v="242502640"/>
    <d v="2025-10-10T12:05:29"/>
    <m/>
    <m/>
    <s v="Sep"/>
    <s v="COMPES_014700-3503"/>
    <m/>
    <m/>
    <m/>
  </r>
  <r>
    <s v="GEX 2"/>
    <s v="8210-25"/>
    <s v="019101-2503"/>
    <s v="B"/>
    <s v="280X160"/>
    <x v="149"/>
    <d v="2025-09-22T00:00:00"/>
    <s v="AIR"/>
    <n v="1"/>
    <n v="4"/>
    <d v="2025-09-29T00:00:00"/>
    <d v="2025-10-03T00:00:00"/>
    <m/>
    <n v="4"/>
    <d v="2025-10-06T00:00:00"/>
    <d v="2025-10-10T00:00:00"/>
    <d v="2025-10-06T00:00:00"/>
    <s v="212501366"/>
    <s v="JIANGSU"/>
    <d v="2025-10-06T00:00:00"/>
    <x v="0"/>
    <m/>
    <s v="DONE"/>
    <m/>
    <m/>
    <m/>
    <m/>
    <n v="242502851"/>
    <d v="2025-10-27T14:15:56"/>
    <m/>
    <m/>
    <s v="Sep"/>
    <s v="JIANGSU_019101-2503"/>
    <m/>
    <m/>
    <m/>
  </r>
  <r>
    <s v="GEX 1"/>
    <s v="8207-25"/>
    <s v="24216-605"/>
    <s v="B"/>
    <s v="450x250"/>
    <x v="149"/>
    <d v="2025-09-19T00:00:00"/>
    <s v="LAND"/>
    <n v="0"/>
    <n v="0"/>
    <d v="2025-09-20T00:00:00"/>
    <d v="2025-09-20T00:00:00"/>
    <m/>
    <n v="0"/>
    <d v="2025-09-20T00:00:00"/>
    <d v="2025-09-27T00:00:00"/>
    <d v="2025-09-20T00:00:00"/>
    <s v="112504119"/>
    <s v="PDTMC"/>
    <d v="2025-10-17T00:00:00"/>
    <x v="0"/>
    <m/>
    <s v="DONE"/>
    <m/>
    <m/>
    <m/>
    <m/>
    <n v="142508271"/>
    <d v="2025-09-29T14:04:37"/>
    <m/>
    <m/>
    <s v="Sep"/>
    <s v="PDTMC_24216-605"/>
    <m/>
    <m/>
    <m/>
  </r>
  <r>
    <s v="GEX 2"/>
    <s v="8213-25"/>
    <s v="030481-2501"/>
    <s v="N"/>
    <s v="280x160"/>
    <x v="149"/>
    <d v="2025-09-19T00:00:00"/>
    <s v="LAND"/>
    <n v="1"/>
    <n v="4"/>
    <d v="2025-09-19T00:00:00"/>
    <d v="2025-09-20T00:00:00"/>
    <m/>
    <n v="1"/>
    <d v="2025-09-20T00:00:00"/>
    <d v="2025-09-22T00:00:00"/>
    <d v="2025-09-20T00:00:00"/>
    <s v="212501272"/>
    <s v="PDTMC"/>
    <m/>
    <x v="57"/>
    <s v="As dicussed with HOD-Supplier changed from As Giansun to PDTMC on 19.09.2025"/>
    <s v="PENDING FOR DESIGN TO EMS"/>
    <m/>
    <m/>
    <m/>
    <m/>
    <n v="242502477"/>
    <d v="2025-09-24T00:00:00"/>
    <m/>
    <m/>
    <s v="Sep"/>
    <s v="PDTMC_030481-2501"/>
    <m/>
    <m/>
    <m/>
  </r>
  <r>
    <s v="GEX 1"/>
    <s v="8209-25"/>
    <s v="28115-602"/>
    <s v="B"/>
    <s v="700X500"/>
    <x v="150"/>
    <d v="2025-09-22T00:00:00"/>
    <s v="AIR"/>
    <n v="4"/>
    <n v="4"/>
    <d v="2025-09-29T00:00:00"/>
    <d v="2025-09-30T00:00:00"/>
    <m/>
    <n v="1"/>
    <d v="2025-10-02T00:00:00"/>
    <d v="2025-10-07T00:00:00"/>
    <d v="2025-10-02T00:00:00"/>
    <s v="112504323"/>
    <s v="PHOENIX "/>
    <d v="2025-10-02T00:00:00"/>
    <x v="0"/>
    <m/>
    <s v="DONE"/>
    <m/>
    <m/>
    <m/>
    <m/>
    <n v="142508815"/>
    <d v="2025-10-23T00:00:00"/>
    <m/>
    <m/>
    <s v="Sep"/>
    <s v="PHOENIX _28115-602"/>
    <m/>
    <m/>
    <m/>
  </r>
  <r>
    <s v="GEX 1"/>
    <s v="8219-25"/>
    <s v="09047-601"/>
    <s v="B"/>
    <s v="250x160"/>
    <x v="151"/>
    <d v="2025-09-24T00:00:00"/>
    <s v="LAND"/>
    <n v="0"/>
    <n v="0"/>
    <d v="2025-09-24T00:00:00"/>
    <d v="2025-09-27T00:00:00"/>
    <m/>
    <n v="3"/>
    <d v="2025-09-28T00:00:00"/>
    <d v="2025-09-23T00:00:00"/>
    <d v="2025-09-30T00:00:00"/>
    <s v="112504231"/>
    <s v="PDTMC"/>
    <d v="2025-09-28T00:00:00"/>
    <x v="0"/>
    <m/>
    <s v="DONE"/>
    <m/>
    <m/>
    <m/>
    <m/>
    <n v="142508617"/>
    <d v="2025-10-08T12:15:50"/>
    <m/>
    <m/>
    <s v="Sep"/>
    <s v="PDTMC_09047-601"/>
    <m/>
    <m/>
    <m/>
  </r>
  <r>
    <s v="GEX 1"/>
    <s v="8219-25"/>
    <s v="27708-502"/>
    <s v="B"/>
    <s v="320x160"/>
    <x v="151"/>
    <d v="2025-09-24T00:00:00"/>
    <s v="LAND"/>
    <n v="0"/>
    <n v="0"/>
    <d v="2025-09-24T00:00:00"/>
    <d v="2025-09-26T00:00:00"/>
    <m/>
    <n v="2"/>
    <d v="2025-09-28T00:00:00"/>
    <d v="2025-09-23T00:00:00"/>
    <d v="2025-09-30T00:00:00"/>
    <s v="112504231"/>
    <s v="PDTMC"/>
    <d v="2025-09-28T00:00:00"/>
    <x v="0"/>
    <m/>
    <s v="DONE"/>
    <m/>
    <m/>
    <m/>
    <m/>
    <n v="142508617"/>
    <d v="2025-10-08T12:15:50"/>
    <m/>
    <m/>
    <s v="Sep"/>
    <s v="PDTMC_27708-502"/>
    <m/>
    <m/>
    <m/>
  </r>
  <r>
    <s v="GEX 2"/>
    <s v="8216-25"/>
    <s v="005151-2507"/>
    <s v="B"/>
    <s v="280X160"/>
    <x v="152"/>
    <d v="2025-09-24T00:00:00"/>
    <s v="AIR"/>
    <n v="1"/>
    <n v="1"/>
    <d v="2025-09-27T00:00:00"/>
    <d v="2025-09-29T00:00:00"/>
    <m/>
    <n v="2"/>
    <d v="2025-09-29T00:00:00"/>
    <d v="2025-09-30T00:00:00"/>
    <d v="2025-09-29T00:00:00"/>
    <s v="212501331"/>
    <s v="JIANGSU"/>
    <d v="2025-09-29T00:00:00"/>
    <x v="0"/>
    <m/>
    <s v="DONE"/>
    <m/>
    <m/>
    <m/>
    <m/>
    <n v="242502647"/>
    <d v="2025-10-09T10:05:15"/>
    <m/>
    <m/>
    <s v="Sep"/>
    <s v="JIANGSU_005151-2507"/>
    <m/>
    <m/>
    <m/>
  </r>
  <r>
    <s v="GEX 2"/>
    <s v="8217-25"/>
    <s v="014854-3502"/>
    <s v="B"/>
    <s v="320X160"/>
    <x v="152"/>
    <d v="2025-09-24T00:00:00"/>
    <s v="AIR"/>
    <n v="4"/>
    <n v="4"/>
    <d v="2025-09-29T00:00:00"/>
    <d v="2025-10-03T00:00:00"/>
    <m/>
    <n v="4"/>
    <d v="2025-10-06T00:00:00"/>
    <d v="2025-10-10T00:00:00"/>
    <d v="2025-10-06T00:00:00"/>
    <s v="212501366"/>
    <s v="COMPES"/>
    <d v="2025-10-06T00:00:00"/>
    <x v="0"/>
    <m/>
    <s v="DONE"/>
    <m/>
    <m/>
    <m/>
    <m/>
    <n v="242502712"/>
    <d v="2025-10-28T14:06:46"/>
    <m/>
    <m/>
    <s v="Sep"/>
    <s v="COMPES_014854-3502"/>
    <m/>
    <m/>
    <m/>
  </r>
  <r>
    <s v="GEX 2"/>
    <s v="8216-25"/>
    <s v="027557-2502"/>
    <s v="B"/>
    <s v="280X160"/>
    <x v="152"/>
    <d v="2025-09-24T00:00:00"/>
    <s v="AIR"/>
    <n v="0"/>
    <n v="0"/>
    <d v="2025-09-27T00:00:00"/>
    <d v="2025-09-29T00:00:00"/>
    <m/>
    <n v="2"/>
    <d v="2025-09-29T00:00:00"/>
    <d v="2025-10-01T00:00:00"/>
    <d v="2025-09-29T00:00:00"/>
    <s v="212501331"/>
    <s v="JIANGSU"/>
    <d v="2025-09-29T00:00:00"/>
    <x v="0"/>
    <m/>
    <s v="DONE"/>
    <m/>
    <m/>
    <m/>
    <m/>
    <n v="242502647"/>
    <d v="2025-10-09T10:05:15"/>
    <m/>
    <m/>
    <s v="Sep"/>
    <s v="JIANGSU_027557-2502"/>
    <m/>
    <m/>
    <m/>
  </r>
  <r>
    <s v="GEX 1"/>
    <s v="8219-25"/>
    <s v="27978-501"/>
    <s v="N"/>
    <s v="250X160"/>
    <x v="152"/>
    <d v="2025-09-24T00:00:00"/>
    <s v="LAND"/>
    <n v="0"/>
    <n v="0"/>
    <d v="2025-09-26T00:00:00"/>
    <d v="2025-09-27T00:00:00"/>
    <m/>
    <n v="1"/>
    <d v="2025-09-28T00:00:00"/>
    <d v="2025-10-07T00:00:00"/>
    <d v="2025-09-30T00:00:00"/>
    <s v="112504231"/>
    <s v="PDTMC"/>
    <d v="2025-09-28T00:00:00"/>
    <x v="21"/>
    <m/>
    <s v="DONE"/>
    <m/>
    <m/>
    <m/>
    <s v="MILL"/>
    <n v="142508617"/>
    <d v="2025-10-08T12:15:50"/>
    <m/>
    <m/>
    <s v="Sep"/>
    <s v="PDTMC_27978-501"/>
    <m/>
    <m/>
    <m/>
  </r>
  <r>
    <s v="GEX 2"/>
    <s v="8218-25"/>
    <s v="027976-2501"/>
    <s v="N"/>
    <s v="250X160"/>
    <x v="152"/>
    <d v="2025-09-24T00:00:00"/>
    <s v="LAND"/>
    <n v="0"/>
    <n v="0"/>
    <d v="2025-09-27T00:00:00"/>
    <d v="2025-09-29T00:00:00"/>
    <m/>
    <n v="2"/>
    <d v="2025-09-29T00:00:00"/>
    <d v="2025-10-01T00:00:00"/>
    <d v="2025-09-29T00:00:00"/>
    <s v="212501332"/>
    <s v="PDTMC"/>
    <d v="2025-09-29T00:00:00"/>
    <x v="76"/>
    <m/>
    <s v="DONE"/>
    <m/>
    <m/>
    <m/>
    <s v="MILL"/>
    <n v="242502594"/>
    <d v="2025-10-09T10:03:12"/>
    <m/>
    <m/>
    <s v="Sep"/>
    <s v="PDTMC_027976-2501"/>
    <m/>
    <m/>
    <m/>
  </r>
  <r>
    <s v="GEX 2"/>
    <s v="8218-25"/>
    <s v="25IC1-027976"/>
    <s v="T"/>
    <s v="300X100"/>
    <x v="152"/>
    <d v="2025-09-24T00:00:00"/>
    <s v="LAND"/>
    <n v="0"/>
    <n v="0"/>
    <d v="2025-09-27T00:00:00"/>
    <d v="2025-09-30T00:00:00"/>
    <m/>
    <m/>
    <d v="2025-10-02T00:00:00"/>
    <d v="2025-10-07T00:00:00"/>
    <d v="2025-10-02T00:00:00"/>
    <s v="212501356"/>
    <s v="PDTMC"/>
    <d v="2025-10-02T00:00:00"/>
    <x v="76"/>
    <s v="We asked revision"/>
    <s v="DONE"/>
    <m/>
    <m/>
    <m/>
    <s v="MILL"/>
    <n v="242502704"/>
    <d v="2025-10-21T13:47:18"/>
    <m/>
    <m/>
    <s v="Sep"/>
    <s v="PDTMC_25IC1-027976"/>
    <m/>
    <m/>
    <m/>
  </r>
  <r>
    <s v="GEX 2"/>
    <s v="8218-25"/>
    <s v="027977-2501 "/>
    <s v="N"/>
    <s v="250X160"/>
    <x v="152"/>
    <d v="2025-09-24T00:00:00"/>
    <s v="LAND"/>
    <n v="0"/>
    <n v="0"/>
    <d v="2025-09-27T00:00:00"/>
    <d v="2025-09-29T00:00:00"/>
    <m/>
    <n v="2"/>
    <d v="2025-09-29T00:00:00"/>
    <d v="2025-10-01T00:00:00"/>
    <d v="2025-09-29T00:00:00"/>
    <s v="212501332"/>
    <s v="PDTMC"/>
    <d v="2025-09-29T00:00:00"/>
    <x v="76"/>
    <m/>
    <s v="DONE"/>
    <m/>
    <m/>
    <m/>
    <s v="MILL"/>
    <n v="242502594"/>
    <d v="2025-10-09T10:03:12"/>
    <m/>
    <m/>
    <s v="Sep"/>
    <s v="PDTMC_027977-2501 "/>
    <m/>
    <m/>
    <m/>
  </r>
  <r>
    <s v="GEX 2"/>
    <s v="8217-25"/>
    <s v="030498-3501"/>
    <s v="N"/>
    <s v="450X250"/>
    <x v="152"/>
    <d v="2025-09-24T00:00:00"/>
    <s v="AIR"/>
    <n v="1"/>
    <n v="1"/>
    <d v="2025-09-26T00:00:00"/>
    <d v="2025-09-29T00:00:00"/>
    <m/>
    <n v="3"/>
    <d v="2025-09-29T00:00:00"/>
    <d v="2025-10-01T00:00:00"/>
    <d v="2025-09-29T00:00:00"/>
    <s v="212501332"/>
    <s v="COMPES"/>
    <d v="2025-09-29T00:00:00"/>
    <x v="76"/>
    <m/>
    <s v="DONE"/>
    <m/>
    <m/>
    <m/>
    <s v="MILL"/>
    <n v="242502640"/>
    <d v="2025-10-10T12:05:29"/>
    <m/>
    <m/>
    <s v="Sep"/>
    <s v="COMPES_030498-3501"/>
    <m/>
    <m/>
    <m/>
  </r>
  <r>
    <s v="GEX 2"/>
    <s v="8217-25"/>
    <s v="030499-3501"/>
    <s v="N"/>
    <s v="355X200"/>
    <x v="152"/>
    <d v="2025-09-24T00:00:00"/>
    <s v="AIR"/>
    <n v="1"/>
    <n v="1"/>
    <d v="2025-09-29T00:00:00"/>
    <d v="2025-09-29T00:00:00"/>
    <m/>
    <n v="0"/>
    <d v="2025-09-30T00:00:00"/>
    <d v="2025-10-01T00:00:00"/>
    <d v="2025-09-30T00:00:00"/>
    <s v="212501345"/>
    <s v="COMPES"/>
    <d v="2025-09-30T00:00:00"/>
    <x v="76"/>
    <m/>
    <s v="DONE"/>
    <m/>
    <m/>
    <m/>
    <s v="MILL"/>
    <n v="242502640"/>
    <d v="2025-10-10T12:05:29"/>
    <m/>
    <m/>
    <s v="Sep"/>
    <s v="COMPES_030499-3501"/>
    <m/>
    <m/>
    <m/>
  </r>
  <r>
    <s v="GEX 2"/>
    <s v="8218-25"/>
    <s v="030500-3501 "/>
    <s v="N"/>
    <s v="320X200"/>
    <x v="152"/>
    <d v="2025-09-24T00:00:00"/>
    <s v="LAND"/>
    <n v="1"/>
    <n v="1"/>
    <d v="2025-09-26T00:00:00"/>
    <d v="2025-09-29T00:00:00"/>
    <m/>
    <n v="3"/>
    <d v="2025-09-29T00:00:00"/>
    <d v="2025-10-01T00:00:00"/>
    <d v="2025-09-29T00:00:00"/>
    <s v="212501332"/>
    <s v="PDTMC"/>
    <d v="2025-09-29T00:00:00"/>
    <x v="76"/>
    <m/>
    <s v="DONE"/>
    <m/>
    <m/>
    <m/>
    <s v="MILL"/>
    <n v="242502594"/>
    <d v="2025-10-09T10:03:12"/>
    <m/>
    <m/>
    <s v="Sep"/>
    <s v="PDTMC_030500-3501 "/>
    <m/>
    <m/>
    <m/>
  </r>
  <r>
    <s v="GEX 2"/>
    <s v="8218-25"/>
    <s v="030501-3501 "/>
    <s v="N"/>
    <s v="280X160"/>
    <x v="152"/>
    <d v="2025-09-24T00:00:00"/>
    <s v="LAND"/>
    <n v="1"/>
    <n v="1"/>
    <d v="2025-09-26T00:00:00"/>
    <d v="2025-09-29T00:00:00"/>
    <m/>
    <n v="3"/>
    <d v="2025-09-29T00:00:00"/>
    <d v="2025-10-01T00:00:00"/>
    <d v="2025-09-29T00:00:00"/>
    <s v="212501332"/>
    <s v="PDTMC"/>
    <d v="2025-09-29T00:00:00"/>
    <x v="76"/>
    <m/>
    <s v="DONE"/>
    <m/>
    <m/>
    <m/>
    <s v="MILL"/>
    <n v="242502594"/>
    <d v="2025-10-09T10:03:12"/>
    <m/>
    <m/>
    <s v="Sep"/>
    <s v="PDTMC_030501-3501 "/>
    <m/>
    <m/>
    <m/>
  </r>
  <r>
    <s v="GEX 1"/>
    <s v="8219-25"/>
    <s v="INS-27978"/>
    <s v="T"/>
    <s v="300x100"/>
    <x v="152"/>
    <d v="2025-09-24T00:00:00"/>
    <s v="LAND"/>
    <n v="0"/>
    <n v="0"/>
    <d v="2025-09-26T00:00:00"/>
    <d v="2025-09-27T00:00:00"/>
    <m/>
    <m/>
    <d v="2025-10-02T00:00:00"/>
    <d v="2025-10-07T00:00:00"/>
    <d v="2025-10-02T00:00:00"/>
    <s v="112504323"/>
    <s v="PDTMC"/>
    <d v="2025-10-02T00:00:00"/>
    <x v="0"/>
    <m/>
    <s v="DONE"/>
    <m/>
    <m/>
    <m/>
    <m/>
    <n v="142508886"/>
    <d v="2025-10-17T01:10:58"/>
    <m/>
    <m/>
    <s v="Sep"/>
    <s v="PDTMC_INS-27978"/>
    <m/>
    <m/>
    <m/>
  </r>
  <r>
    <s v="GEX 2"/>
    <s v="8218-25"/>
    <s v="014855-3505"/>
    <s v="B"/>
    <s v="320X160"/>
    <x v="152"/>
    <d v="2025-09-24T00:00:00"/>
    <s v="LAND"/>
    <n v="4"/>
    <n v="4"/>
    <d v="2025-09-25T00:00:00"/>
    <d v="2025-09-26T00:00:00"/>
    <m/>
    <n v="1"/>
    <d v="2025-09-26T00:00:00"/>
    <d v="2025-09-27T00:00:00"/>
    <d v="2025-09-26T00:00:00"/>
    <s v="212501324"/>
    <s v="PDTMC"/>
    <m/>
    <x v="0"/>
    <m/>
    <s v="PENDING FOR DESIGN TO EMS"/>
    <m/>
    <m/>
    <m/>
    <m/>
    <n v="242502704"/>
    <d v="2025-10-21T13:47:18"/>
    <m/>
    <m/>
    <s v="Sep"/>
    <s v="PDTMC_014855-3505"/>
    <m/>
    <m/>
    <m/>
  </r>
  <r>
    <s v="GEX 2"/>
    <s v="8218-25"/>
    <s v="014858-3504"/>
    <s v="B"/>
    <s v="320X160"/>
    <x v="152"/>
    <d v="2025-09-24T00:00:00"/>
    <s v="LAND"/>
    <n v="1"/>
    <n v="1"/>
    <d v="2025-09-25T00:00:00"/>
    <d v="2025-09-26T00:00:00"/>
    <m/>
    <n v="1"/>
    <d v="2025-09-26T00:00:00"/>
    <d v="2025-09-27T00:00:00"/>
    <d v="2025-09-26T00:00:00"/>
    <s v="212501324"/>
    <s v="PDTMC"/>
    <m/>
    <x v="0"/>
    <m/>
    <s v="PENDING FOR DESIGN TO EMS"/>
    <m/>
    <m/>
    <m/>
    <m/>
    <n v="242502645"/>
    <d v="2025-10-09T10:04:06"/>
    <m/>
    <m/>
    <s v="Sep"/>
    <s v="PDTMC_014858-3504"/>
    <m/>
    <m/>
    <m/>
  </r>
  <r>
    <s v="GEX 1"/>
    <s v="8219-25"/>
    <s v="26204-604"/>
    <s v="B"/>
    <s v="355X200"/>
    <x v="152"/>
    <d v="2025-09-24T00:00:00"/>
    <s v="LAND"/>
    <n v="0"/>
    <n v="0"/>
    <d v="2025-10-01T00:00:00"/>
    <d v="2025-10-15T00:00:00"/>
    <s v="YES"/>
    <n v="14"/>
    <d v="2025-10-17T00:00:00"/>
    <d v="2025-10-18T00:00:00"/>
    <d v="2025-10-17T00:00:00"/>
    <s v="112504496"/>
    <s v="PDTMC"/>
    <d v="2025-10-17T00:00:00"/>
    <x v="0"/>
    <s v="We  asked 3d model for simulation  from suplier"/>
    <s v="DONE"/>
    <m/>
    <m/>
    <m/>
    <m/>
    <n v="142509404"/>
    <d v="2025-10-29T09:05:29"/>
    <m/>
    <m/>
    <s v="Sep"/>
    <s v="PDTMC_26204-604"/>
    <m/>
    <m/>
    <m/>
  </r>
  <r>
    <s v="GEX 1"/>
    <s v="8220-25"/>
    <s v="27720-501"/>
    <s v="B"/>
    <s v="280x160"/>
    <x v="153"/>
    <d v="2025-09-24T00:00:00"/>
    <s v="LAND"/>
    <n v="0"/>
    <n v="0"/>
    <d v="2025-09-27T00:00:00"/>
    <d v="2025-09-27T00:00:00"/>
    <m/>
    <n v="0"/>
    <d v="2025-09-29T00:00:00"/>
    <d v="2025-10-07T00:00:00"/>
    <d v="2025-09-29T00:00:00"/>
    <s v="112504256"/>
    <s v="PDTMC"/>
    <d v="2025-09-29T00:00:00"/>
    <x v="0"/>
    <m/>
    <s v="DONE"/>
    <m/>
    <m/>
    <m/>
    <m/>
    <n v="142508617"/>
    <d v="2025-10-08T12:15:50"/>
    <m/>
    <m/>
    <s v="Sep"/>
    <s v="PDTMC_27720-501"/>
    <m/>
    <m/>
    <m/>
  </r>
  <r>
    <s v="GEX 2"/>
    <s v="8231-25"/>
    <s v="029986-3504"/>
    <s v="B"/>
    <s v="355X200"/>
    <x v="153"/>
    <d v="2025-10-03T00:00:00"/>
    <s v="AIR"/>
    <n v="2"/>
    <n v="2"/>
    <d v="2025-10-10T00:00:00"/>
    <d v="2025-10-21T00:00:00"/>
    <m/>
    <n v="11"/>
    <d v="2025-10-28T00:00:00"/>
    <d v="2025-11-01T00:00:00"/>
    <d v="2025-10-28T00:00:00"/>
    <s v="212501471"/>
    <s v="ALMAX"/>
    <d v="2025-11-01T00:00:00"/>
    <x v="0"/>
    <s v="Supplier start the manufuctring"/>
    <s v="DONE"/>
    <m/>
    <m/>
    <m/>
    <m/>
    <n v="242502938"/>
    <d v="2025-11-03T09:14:04"/>
    <m/>
    <m/>
    <s v="Sep"/>
    <s v="ALMAX_029986-3504"/>
    <m/>
    <m/>
    <m/>
  </r>
  <r>
    <s v="GEX 1"/>
    <s v="8221-25"/>
    <s v="03041-502"/>
    <s v="B"/>
    <s v="250X160"/>
    <x v="154"/>
    <d v="2025-10-02T00:00:00"/>
    <s v="LAND"/>
    <n v="0"/>
    <n v="0"/>
    <d v="2025-10-03T00:00:00"/>
    <d v="2025-10-06T00:00:00"/>
    <m/>
    <n v="3"/>
    <d v="2025-10-08T00:00:00"/>
    <d v="2025-10-11T00:00:00"/>
    <d v="2025-10-08T00:00:00"/>
    <s v="112504383"/>
    <s v="PDTMC"/>
    <d v="2025-10-08T00:00:00"/>
    <x v="0"/>
    <m/>
    <s v="DONE"/>
    <m/>
    <m/>
    <m/>
    <m/>
    <n v="142508852"/>
    <d v="2025-10-24T08:10:11"/>
    <m/>
    <m/>
    <s v="Oct"/>
    <s v="PDTMC_03041-502"/>
    <m/>
    <m/>
    <m/>
  </r>
  <r>
    <s v="GEX 1"/>
    <s v="8221-25"/>
    <s v="05273-608"/>
    <s v="B"/>
    <s v="550X250"/>
    <x v="154"/>
    <d v="2025-10-02T00:00:00"/>
    <s v="LAND"/>
    <n v="1"/>
    <n v="1"/>
    <d v="2025-10-03T00:00:00"/>
    <d v="2025-10-06T00:00:00"/>
    <m/>
    <n v="3"/>
    <d v="2025-10-08T00:00:00"/>
    <d v="2025-10-11T00:00:00"/>
    <d v="2025-10-08T00:00:00"/>
    <s v="112504383"/>
    <s v="PDTMC"/>
    <d v="2025-10-08T00:00:00"/>
    <x v="0"/>
    <m/>
    <s v="DONE"/>
    <m/>
    <m/>
    <m/>
    <m/>
    <n v="142508852"/>
    <d v="2025-10-24T08:10:11"/>
    <m/>
    <m/>
    <s v="Oct"/>
    <s v="PDTMC_05273-608"/>
    <m/>
    <m/>
    <m/>
  </r>
  <r>
    <s v="GEX 1"/>
    <s v="8221-25"/>
    <s v="07108-502"/>
    <s v="B"/>
    <s v="220X130"/>
    <x v="154"/>
    <d v="2025-10-02T00:00:00"/>
    <s v="LAND"/>
    <n v="0"/>
    <n v="0"/>
    <d v="2025-10-04T00:00:00"/>
    <d v="2025-10-06T00:00:00"/>
    <m/>
    <n v="2"/>
    <d v="2025-10-08T00:00:00"/>
    <d v="2025-10-11T00:00:00"/>
    <d v="2025-10-08T00:00:00"/>
    <s v="112504383"/>
    <s v="PDTMC"/>
    <d v="2025-10-08T00:00:00"/>
    <x v="0"/>
    <m/>
    <s v="DONE"/>
    <m/>
    <m/>
    <m/>
    <m/>
    <n v="142508852"/>
    <d v="2025-10-24T08:10:11"/>
    <m/>
    <m/>
    <s v="Oct"/>
    <s v="PDTMC_07108-502"/>
    <m/>
    <m/>
    <m/>
  </r>
  <r>
    <s v="GEX 1"/>
    <s v="8222-25"/>
    <s v="13640-507"/>
    <s v="B"/>
    <s v="320X160"/>
    <x v="154"/>
    <d v="2025-10-02T00:00:00"/>
    <s v="LAND"/>
    <n v="1"/>
    <n v="2"/>
    <d v="2025-10-05T00:00:00"/>
    <d v="2025-10-06T00:00:00"/>
    <m/>
    <n v="1"/>
    <d v="2025-10-08T00:00:00"/>
    <d v="2025-10-11T00:00:00"/>
    <d v="2025-10-08T00:00:00"/>
    <s v="112504383"/>
    <s v="PDTMC"/>
    <d v="2025-10-08T00:00:00"/>
    <x v="0"/>
    <m/>
    <s v="DONE"/>
    <m/>
    <m/>
    <m/>
    <m/>
    <n v="142508853"/>
    <d v="2025-10-24T08:10:11"/>
    <m/>
    <m/>
    <s v="Oct"/>
    <s v="PDTMC_13640-507"/>
    <m/>
    <m/>
    <m/>
  </r>
  <r>
    <s v="GEX 1"/>
    <s v="8226-25"/>
    <s v="13940-623"/>
    <s v="B"/>
    <s v="450X250"/>
    <x v="154"/>
    <d v="2025-10-02T00:00:00"/>
    <s v="AIR"/>
    <n v="1"/>
    <n v="2"/>
    <d v="2025-10-02T00:00:00"/>
    <d v="2025-10-03T00:00:00"/>
    <m/>
    <n v="1"/>
    <d v="2025-10-06T00:00:00"/>
    <d v="2025-10-07T00:00:00"/>
    <d v="2025-10-06T00:00:00"/>
    <s v="112504355"/>
    <s v="EKSTEK"/>
    <d v="2025-10-06T00:00:00"/>
    <x v="0"/>
    <m/>
    <s v="DONE"/>
    <m/>
    <m/>
    <m/>
    <m/>
    <n v="142508848"/>
    <d v="2025-10-23T08:18:10"/>
    <m/>
    <m/>
    <s v="Oct"/>
    <s v="EKSTEK_13940-623"/>
    <m/>
    <m/>
    <m/>
  </r>
  <r>
    <s v="GEX 1"/>
    <s v="8223-25"/>
    <s v="07045-402"/>
    <s v="B"/>
    <s v="280X160"/>
    <x v="154"/>
    <d v="2025-10-02T00:00:00"/>
    <s v="AIR"/>
    <n v="0"/>
    <n v="0"/>
    <d v="2025-10-11T00:00:00"/>
    <d v="2025-10-17T00:00:00"/>
    <m/>
    <n v="6"/>
    <d v="2025-10-19T00:00:00"/>
    <d v="2025-10-21T00:00:00"/>
    <d v="2025-10-19T00:00:00"/>
    <s v="112504529"/>
    <s v="JIANGSU"/>
    <d v="2025-10-19T00:00:00"/>
    <x v="0"/>
    <m/>
    <s v="DONE"/>
    <m/>
    <m/>
    <m/>
    <m/>
    <n v="142509204"/>
    <d v="2025-10-28T14:02:32"/>
    <m/>
    <m/>
    <s v="Oct"/>
    <s v="JIANGSU_07045-402"/>
    <m/>
    <m/>
    <m/>
  </r>
  <r>
    <s v="GEX 1"/>
    <s v="8223-25"/>
    <s v="05190-503"/>
    <s v="B"/>
    <s v="220X130"/>
    <x v="154"/>
    <d v="2025-10-02T00:00:00"/>
    <s v="AIR"/>
    <n v="1"/>
    <n v="1"/>
    <d v="2025-10-10T00:00:00"/>
    <d v="2025-10-15T00:00:00"/>
    <m/>
    <n v="5"/>
    <d v="2025-10-17T00:00:00"/>
    <d v="2025-10-18T00:00:00"/>
    <d v="2025-10-17T00:00:00"/>
    <s v="112504503"/>
    <s v="JIANGSU"/>
    <d v="2025-10-17T00:00:00"/>
    <x v="0"/>
    <m/>
    <s v="DONE"/>
    <m/>
    <m/>
    <m/>
    <m/>
    <n v="142509204"/>
    <d v="2025-10-28T14:02:32"/>
    <m/>
    <m/>
    <s v="Oct"/>
    <s v="JIANGSU_05190-503"/>
    <m/>
    <m/>
    <m/>
  </r>
  <r>
    <s v="GEX 1"/>
    <s v="8223-25"/>
    <s v="05405-602"/>
    <s v="B"/>
    <s v="475X280"/>
    <x v="154"/>
    <d v="2025-10-02T00:00:00"/>
    <s v="AIR"/>
    <n v="1"/>
    <n v="1"/>
    <d v="2025-10-11T00:00:00"/>
    <d v="2025-10-15T00:00:00"/>
    <m/>
    <n v="4"/>
    <d v="2025-10-17T00:00:00"/>
    <d v="2025-10-18T00:00:00"/>
    <d v="2025-10-17T00:00:00"/>
    <s v="112504503"/>
    <s v="JIANGSU"/>
    <d v="2025-10-17T00:00:00"/>
    <x v="0"/>
    <m/>
    <s v="DONE"/>
    <m/>
    <m/>
    <m/>
    <m/>
    <n v="142509204"/>
    <d v="2025-10-28T14:02:32"/>
    <m/>
    <m/>
    <s v="Oct"/>
    <s v="JIANGSU_05405-602"/>
    <m/>
    <m/>
    <m/>
  </r>
  <r>
    <s v="GEX 1"/>
    <s v="8223-25"/>
    <s v="11388-505"/>
    <s v="B"/>
    <s v="250X160"/>
    <x v="154"/>
    <d v="2025-10-02T00:00:00"/>
    <s v="AIR"/>
    <n v="0"/>
    <n v="0"/>
    <d v="2025-10-11T00:00:00"/>
    <d v="2025-10-15T00:00:00"/>
    <m/>
    <n v="4"/>
    <d v="2025-10-17T00:00:00"/>
    <d v="2025-10-18T00:00:00"/>
    <d v="2025-10-17T00:00:00"/>
    <s v="112504503"/>
    <s v="JIANGSU"/>
    <d v="2025-10-17T00:00:00"/>
    <x v="0"/>
    <m/>
    <s v="DONE"/>
    <m/>
    <m/>
    <m/>
    <m/>
    <n v="142509204"/>
    <d v="2025-10-28T14:02:32"/>
    <m/>
    <m/>
    <s v="Oct"/>
    <s v="JIANGSU_11388-505"/>
    <m/>
    <m/>
    <m/>
  </r>
  <r>
    <s v="GEX 1"/>
    <s v="8224-25"/>
    <s v="13640-201"/>
    <s v="B"/>
    <s v="320X160"/>
    <x v="154"/>
    <d v="2025-10-02T00:00:00"/>
    <s v="AIR"/>
    <n v="1"/>
    <n v="2"/>
    <d v="2025-10-11T00:00:00"/>
    <d v="2025-10-15T00:00:00"/>
    <m/>
    <n v="4"/>
    <d v="2025-10-17T00:00:00"/>
    <d v="2025-10-18T00:00:00"/>
    <d v="2025-10-17T00:00:00"/>
    <s v="112504503"/>
    <s v="JIANGSU"/>
    <d v="2025-10-17T00:00:00"/>
    <x v="0"/>
    <m/>
    <s v="DONE"/>
    <m/>
    <m/>
    <m/>
    <m/>
    <n v="142509205"/>
    <d v="2025-10-28T15:16:52"/>
    <m/>
    <m/>
    <s v="Oct"/>
    <s v="JIANGSU_13640-201"/>
    <m/>
    <m/>
    <m/>
  </r>
  <r>
    <s v="GEX 1"/>
    <s v="8221-25"/>
    <s v="05154-207"/>
    <s v="B"/>
    <s v="475X280"/>
    <x v="155"/>
    <d v="2025-10-02T00:00:00"/>
    <s v="LAND"/>
    <n v="1"/>
    <n v="1"/>
    <d v="2025-10-03T00:00:00"/>
    <d v="2025-10-06T00:00:00"/>
    <m/>
    <n v="3"/>
    <d v="2025-10-08T00:00:00"/>
    <d v="2025-10-11T00:00:00"/>
    <d v="2025-10-08T00:00:00"/>
    <s v="112504383"/>
    <s v="PDTMC"/>
    <d v="2025-10-08T00:00:00"/>
    <x v="0"/>
    <m/>
    <s v="DONE"/>
    <m/>
    <m/>
    <m/>
    <m/>
    <n v="142508852"/>
    <d v="2025-10-24T08:10:11"/>
    <m/>
    <m/>
    <s v="Oct"/>
    <s v="PDTMC_05154-207"/>
    <m/>
    <m/>
    <m/>
  </r>
  <r>
    <s v="GEX 1"/>
    <s v="8229-25"/>
    <s v="13711-420"/>
    <s v="B"/>
    <s v="250X160"/>
    <x v="155"/>
    <d v="2025-10-02T00:00:00"/>
    <s v="LAND"/>
    <n v="1"/>
    <n v="4"/>
    <d v="2025-10-02T00:00:00"/>
    <d v="2025-10-03T00:00:00"/>
    <m/>
    <n v="1"/>
    <d v="2025-10-06T00:00:00"/>
    <d v="2025-10-07T00:00:00"/>
    <d v="2025-10-06T00:00:00"/>
    <s v="112504355"/>
    <s v="PHME"/>
    <d v="2025-10-06T00:00:00"/>
    <x v="0"/>
    <m/>
    <s v="DONE"/>
    <m/>
    <m/>
    <m/>
    <m/>
    <n v="142508854"/>
    <d v="2025-10-23T00:00:00"/>
    <m/>
    <m/>
    <s v="Oct"/>
    <s v="PHME_13711-420"/>
    <m/>
    <m/>
    <m/>
  </r>
  <r>
    <s v="GEX 1"/>
    <s v="8226-25"/>
    <s v="17928-539"/>
    <s v="B"/>
    <s v="440X250"/>
    <x v="155"/>
    <d v="2025-10-02T00:00:00"/>
    <s v="AIR"/>
    <n v="2"/>
    <n v="8"/>
    <d v="2025-10-02T00:00:00"/>
    <d v="2025-10-03T00:00:00"/>
    <m/>
    <n v="1"/>
    <d v="2025-10-06T00:00:00"/>
    <d v="2025-10-07T00:00:00"/>
    <d v="2025-10-06T00:00:00"/>
    <s v="112504355"/>
    <s v="EKSTEK"/>
    <d v="2025-10-06T00:00:00"/>
    <x v="0"/>
    <m/>
    <s v="DONE"/>
    <m/>
    <m/>
    <m/>
    <m/>
    <n v="142508848"/>
    <d v="2025-10-23T08:18:10"/>
    <m/>
    <m/>
    <s v="Oct"/>
    <s v="EKSTEK_17928-539"/>
    <m/>
    <m/>
    <m/>
  </r>
  <r>
    <s v="GEX 1"/>
    <s v="8222-25"/>
    <s v="24216-606"/>
    <s v="B"/>
    <s v="450X250"/>
    <x v="155"/>
    <d v="2025-10-02T00:00:00"/>
    <s v="LAND"/>
    <n v="0"/>
    <n v="0"/>
    <d v="2025-10-03T00:00:00"/>
    <d v="2025-10-06T00:00:00"/>
    <m/>
    <n v="3"/>
    <d v="2025-10-08T00:00:00"/>
    <d v="2025-10-11T00:00:00"/>
    <d v="2025-10-08T00:00:00"/>
    <s v="112504383"/>
    <s v="PDTMC"/>
    <d v="2025-10-08T00:00:00"/>
    <x v="0"/>
    <m/>
    <s v="DONE"/>
    <m/>
    <m/>
    <m/>
    <m/>
    <n v="142508853"/>
    <d v="2025-10-24T08:10:11"/>
    <m/>
    <m/>
    <s v="Oct"/>
    <s v="PDTMC_24216-606"/>
    <m/>
    <m/>
    <m/>
  </r>
  <r>
    <s v="GEX 1"/>
    <s v="8229-25"/>
    <s v="26196-502"/>
    <s v="B"/>
    <s v="220X130"/>
    <x v="155"/>
    <d v="2025-10-02T00:00:00"/>
    <s v="LAND"/>
    <n v="0"/>
    <n v="0"/>
    <d v="2025-10-02T00:00:00"/>
    <d v="2025-10-03T00:00:00"/>
    <m/>
    <n v="1"/>
    <d v="2025-10-06T00:00:00"/>
    <d v="2025-10-07T00:00:00"/>
    <d v="2025-10-06T00:00:00"/>
    <s v="112504355"/>
    <s v="PHME"/>
    <d v="2025-10-06T00:00:00"/>
    <x v="0"/>
    <m/>
    <s v="DONE"/>
    <m/>
    <m/>
    <m/>
    <m/>
    <n v="142508854"/>
    <d v="2025-10-23T00:00:00"/>
    <m/>
    <m/>
    <s v="Oct"/>
    <s v="PHME_26196-502"/>
    <m/>
    <m/>
    <m/>
  </r>
  <r>
    <s v="GEX 1"/>
    <s v="8222-25"/>
    <s v="26257-503"/>
    <s v="B"/>
    <s v="280X160"/>
    <x v="155"/>
    <d v="2025-10-02T00:00:00"/>
    <s v="LAND"/>
    <n v="0"/>
    <n v="0"/>
    <d v="2025-10-05T00:00:00"/>
    <d v="2025-10-06T00:00:00"/>
    <m/>
    <n v="1"/>
    <d v="2025-10-08T00:00:00"/>
    <d v="2025-10-11T00:00:00"/>
    <d v="2025-10-08T00:00:00"/>
    <s v="112504383"/>
    <s v="PDTMC"/>
    <d v="2025-10-08T00:00:00"/>
    <x v="0"/>
    <m/>
    <s v="DONE"/>
    <m/>
    <m/>
    <m/>
    <m/>
    <n v="142508853"/>
    <d v="2025-10-24T08:10:11"/>
    <m/>
    <m/>
    <s v="Oct"/>
    <s v="PDTMC_26257-503"/>
    <m/>
    <m/>
    <m/>
  </r>
  <r>
    <s v="GEX 1"/>
    <s v="8226-25"/>
    <s v="26326-502"/>
    <s v="B"/>
    <s v="220x130"/>
    <x v="155"/>
    <d v="2025-10-02T00:00:00"/>
    <s v="AIR"/>
    <n v="0"/>
    <n v="0"/>
    <d v="2025-10-03T00:00:00"/>
    <d v="2025-10-06T00:00:00"/>
    <m/>
    <n v="3"/>
    <d v="2025-10-08T00:00:00"/>
    <d v="2025-10-11T00:00:00"/>
    <d v="2025-10-08T00:00:00"/>
    <s v="112504383"/>
    <s v="EKSTEK"/>
    <d v="2025-10-08T00:00:00"/>
    <x v="0"/>
    <m/>
    <s v="DONE"/>
    <m/>
    <m/>
    <m/>
    <m/>
    <n v="142508848"/>
    <d v="2025-10-23T08:18:10"/>
    <m/>
    <m/>
    <s v="Oct"/>
    <s v="EKSTEK_26326-502"/>
    <m/>
    <m/>
    <m/>
  </r>
  <r>
    <s v="GEX 1"/>
    <s v="8222-25"/>
    <s v="28112-209"/>
    <s v="B"/>
    <s v="320X200"/>
    <x v="155"/>
    <d v="2025-10-02T00:00:00"/>
    <s v="LAND"/>
    <n v="1"/>
    <n v="1"/>
    <d v="2025-10-03T00:00:00"/>
    <d v="2025-10-06T00:00:00"/>
    <m/>
    <n v="3"/>
    <d v="2025-10-08T00:00:00"/>
    <d v="2025-10-11T00:00:00"/>
    <d v="2025-10-08T00:00:00"/>
    <s v="112504383"/>
    <s v="PDTMC"/>
    <d v="2025-10-08T00:00:00"/>
    <x v="0"/>
    <m/>
    <s v="DONE"/>
    <m/>
    <m/>
    <m/>
    <m/>
    <n v="142508853"/>
    <d v="2025-10-24T08:10:11"/>
    <m/>
    <m/>
    <s v="Oct"/>
    <s v="PDTMC_28112-209"/>
    <m/>
    <m/>
    <m/>
  </r>
  <r>
    <s v="GEX 1"/>
    <s v="8227-25"/>
    <s v="28117-435"/>
    <s v="B"/>
    <s v="250x160"/>
    <x v="155"/>
    <d v="2025-10-02T00:00:00"/>
    <s v="AIR"/>
    <n v="1"/>
    <n v="2"/>
    <d v="2025-10-02T00:00:00"/>
    <d v="2025-10-06T00:00:00"/>
    <s v="YES"/>
    <n v="4"/>
    <d v="2025-10-08T00:00:00"/>
    <d v="2025-10-11T00:00:00"/>
    <d v="2025-10-08T00:00:00"/>
    <s v="112504383"/>
    <s v="COMES"/>
    <d v="2025-10-08T00:00:00"/>
    <x v="0"/>
    <m/>
    <s v="DONE"/>
    <m/>
    <m/>
    <m/>
    <m/>
    <n v="142508845"/>
    <d v="2025-10-17T01:09:22"/>
    <m/>
    <m/>
    <s v="Oct"/>
    <s v="COMES_28117-435"/>
    <m/>
    <m/>
    <m/>
  </r>
  <r>
    <s v="GEX 1"/>
    <s v="8226-25"/>
    <s v="28825-202"/>
    <s v="B"/>
    <s v="280x160"/>
    <x v="155"/>
    <d v="2025-10-02T00:00:00"/>
    <s v="AIR"/>
    <n v="1"/>
    <n v="2"/>
    <d v="2025-10-03T00:00:00"/>
    <d v="2025-10-03T00:00:00"/>
    <m/>
    <n v="0"/>
    <d v="2025-10-06T00:00:00"/>
    <d v="2025-10-07T00:00:00"/>
    <d v="2025-10-06T00:00:00"/>
    <s v="112504355"/>
    <s v="EKSTEK"/>
    <d v="2025-10-06T00:00:00"/>
    <x v="0"/>
    <m/>
    <s v="DONE"/>
    <m/>
    <m/>
    <m/>
    <m/>
    <n v="142508848"/>
    <d v="2025-10-23T08:18:10"/>
    <m/>
    <m/>
    <s v="Oct"/>
    <s v="EKSTEK_28825-202"/>
    <m/>
    <m/>
    <m/>
  </r>
  <r>
    <s v="GEX 1"/>
    <s v="8229-25"/>
    <s v="29443-402"/>
    <s v="B"/>
    <s v="280x160"/>
    <x v="155"/>
    <d v="2025-10-02T00:00:00"/>
    <s v="LAND"/>
    <n v="1"/>
    <n v="2"/>
    <d v="2025-10-03T00:00:00"/>
    <d v="2025-10-03T00:00:00"/>
    <m/>
    <n v="0"/>
    <d v="2025-10-06T00:00:00"/>
    <d v="2025-10-07T00:00:00"/>
    <d v="2025-10-06T00:00:00"/>
    <s v="112504355"/>
    <s v="PHME"/>
    <d v="2025-10-06T00:00:00"/>
    <x v="0"/>
    <m/>
    <s v="DONE"/>
    <m/>
    <m/>
    <m/>
    <m/>
    <n v="142508854"/>
    <d v="2025-10-23T00:00:00"/>
    <m/>
    <m/>
    <s v="Oct"/>
    <s v="PHME_29443-402"/>
    <m/>
    <m/>
    <m/>
  </r>
  <r>
    <s v="GEX 1"/>
    <s v="8226-25"/>
    <s v="29466-206"/>
    <s v="B"/>
    <s v="475x280"/>
    <x v="155"/>
    <d v="2025-10-02T00:00:00"/>
    <s v="AIR"/>
    <n v="1"/>
    <n v="2"/>
    <d v="2025-10-03T00:00:00"/>
    <d v="2025-10-07T00:00:00"/>
    <m/>
    <n v="4"/>
    <d v="2025-10-08T00:00:00"/>
    <d v="2025-10-11T00:00:00"/>
    <d v="2025-10-08T00:00:00"/>
    <s v="112504383"/>
    <s v="EKSTEK"/>
    <d v="2025-10-08T00:00:00"/>
    <x v="0"/>
    <m/>
    <s v="DONE"/>
    <m/>
    <m/>
    <m/>
    <m/>
    <n v="142508848"/>
    <d v="2025-10-23T08:18:10"/>
    <m/>
    <m/>
    <s v="Oct"/>
    <s v="EKSTEK_29466-206"/>
    <m/>
    <m/>
    <m/>
  </r>
  <r>
    <s v="GEX 1"/>
    <s v="8228-25"/>
    <s v="30291-602"/>
    <s v="B"/>
    <s v="700x300"/>
    <x v="155"/>
    <d v="2025-10-02T00:00:00"/>
    <s v="AIR"/>
    <n v="5"/>
    <n v="5"/>
    <d v="2025-10-03T00:00:00"/>
    <d v="2025-10-06T00:00:00"/>
    <m/>
    <n v="3"/>
    <d v="2025-10-08T00:00:00"/>
    <d v="2025-10-11T00:00:00"/>
    <d v="2025-10-08T00:00:00"/>
    <s v="112504383"/>
    <s v="COMPES"/>
    <d v="2025-10-08T00:00:00"/>
    <x v="0"/>
    <m/>
    <s v="DONE"/>
    <m/>
    <m/>
    <m/>
    <m/>
    <n v="142508846"/>
    <d v="2025-10-15T16:21:08"/>
    <m/>
    <m/>
    <s v="Oct"/>
    <s v="COMPES_30291-602"/>
    <m/>
    <m/>
    <m/>
  </r>
  <r>
    <s v="GEX 1"/>
    <s v="8225-25"/>
    <s v="16686-502"/>
    <s v="B"/>
    <s v="320X160"/>
    <x v="155"/>
    <d v="2025-10-02T00:00:00"/>
    <s v="AIR"/>
    <n v="1"/>
    <n v="2"/>
    <d v="2025-10-11T00:00:00"/>
    <d v="2025-10-20T00:00:00"/>
    <m/>
    <n v="9"/>
    <d v="2025-10-22T00:00:00"/>
    <d v="2025-10-23T00:00:00"/>
    <d v="2025-10-22T00:00:00"/>
    <s v="112504596"/>
    <s v="JIANGSU"/>
    <d v="2025-10-22T00:00:00"/>
    <x v="0"/>
    <s v="Witing for revised design 16-Oct-2025"/>
    <s v="DONE"/>
    <m/>
    <m/>
    <m/>
    <m/>
    <n v="142509486"/>
    <d v="2025-10-31T08:46:15"/>
    <m/>
    <m/>
    <s v="Oct"/>
    <s v="JIANGSU_16686-502"/>
    <m/>
    <m/>
    <m/>
  </r>
  <r>
    <s v="GEX 1"/>
    <s v="8225-25"/>
    <s v="29466-504"/>
    <s v="B"/>
    <s v="280x160"/>
    <x v="155"/>
    <d v="2025-10-02T00:00:00"/>
    <s v="AIR"/>
    <n v="1"/>
    <n v="1"/>
    <d v="2025-10-11T00:00:00"/>
    <d v="2025-10-20T00:00:00"/>
    <m/>
    <n v="9"/>
    <d v="2025-10-22T00:00:00"/>
    <d v="2025-10-23T00:00:00"/>
    <d v="2025-10-22T00:00:00"/>
    <s v="112504596"/>
    <s v="JIANGSU"/>
    <d v="2025-10-22T00:00:00"/>
    <x v="0"/>
    <s v="Die dia change requsted 320x160 to 280x160 15/10/2025"/>
    <s v="DONE"/>
    <m/>
    <m/>
    <m/>
    <m/>
    <n v="142509486"/>
    <d v="2025-10-31T08:46:15"/>
    <m/>
    <m/>
    <s v="Oct"/>
    <s v="JIANGSU_29466-504"/>
    <m/>
    <m/>
    <m/>
  </r>
  <r>
    <s v="GEX 1"/>
    <s v="8225-25"/>
    <s v="090425-503"/>
    <s v="B"/>
    <s v="280x160"/>
    <x v="155"/>
    <d v="2025-10-02T00:00:00"/>
    <s v="AIR"/>
    <n v="0"/>
    <n v="0"/>
    <d v="2025-10-11T00:00:00"/>
    <d v="2025-10-20T00:00:00"/>
    <m/>
    <n v="9"/>
    <d v="2025-10-22T00:00:00"/>
    <d v="2025-10-23T00:00:00"/>
    <d v="2025-10-22T00:00:00"/>
    <s v="112504596"/>
    <s v="JIANGSU"/>
    <d v="2025-10-22T00:00:00"/>
    <x v="0"/>
    <s v="Revision designasked in 280x160"/>
    <s v="DONE"/>
    <m/>
    <m/>
    <m/>
    <m/>
    <n v="142509486"/>
    <d v="2025-10-31T08:46:15"/>
    <m/>
    <m/>
    <s v="Oct"/>
    <s v="JIANGSU_090425-503"/>
    <m/>
    <m/>
    <m/>
  </r>
  <r>
    <s v="GEX 1"/>
    <s v="8230-25"/>
    <s v="Ins-30286"/>
    <s v="T"/>
    <s v="300X100"/>
    <x v="155"/>
    <d v="2025-10-02T00:00:00"/>
    <s v="LAND"/>
    <m/>
    <m/>
    <d v="2025-10-02T00:00:00"/>
    <d v="2025-10-03T00:00:00"/>
    <m/>
    <n v="1"/>
    <d v="2025-10-02T00:00:00"/>
    <d v="2025-10-07T00:00:00"/>
    <d v="2025-10-02T00:00:00"/>
    <s v="112504306"/>
    <s v="PDTMC"/>
    <m/>
    <x v="0"/>
    <m/>
    <s v="PENDING FOR DESIGN TO EMS"/>
    <m/>
    <m/>
    <m/>
    <m/>
    <n v="142509248"/>
    <d v="2025-10-27T14:16:58"/>
    <m/>
    <m/>
    <s v="Oct"/>
    <s v="PDTMC_Ins-30286"/>
    <m/>
    <m/>
    <m/>
  </r>
  <r>
    <s v="GEX 1"/>
    <s v="8221-25"/>
    <s v="05077-216"/>
    <s v="B"/>
    <s v="355X200"/>
    <x v="155"/>
    <d v="2025-10-02T00:00:00"/>
    <s v="LAND"/>
    <n v="1"/>
    <n v="1"/>
    <d v="2025-10-03T00:00:00"/>
    <d v="2025-10-09T00:00:00"/>
    <m/>
    <n v="6"/>
    <d v="2025-10-17T00:00:00"/>
    <d v="2025-10-18T00:00:00"/>
    <m/>
    <s v="112504499"/>
    <s v="PDTMC"/>
    <m/>
    <x v="0"/>
    <s v="Revision asked on 06-10-2025"/>
    <s v="PENDING FOR DESIGN TO EMS"/>
    <m/>
    <m/>
    <m/>
    <m/>
    <n v="142509263"/>
    <d v="2025-10-28T14:07:29"/>
    <m/>
    <m/>
    <s v="Oct"/>
    <s v="PDTMC_05077-216"/>
    <m/>
    <m/>
    <m/>
  </r>
  <r>
    <s v="GEX 1"/>
    <s v="8223-25"/>
    <s v="05225-608"/>
    <s v="B"/>
    <s v="700X400"/>
    <x v="155"/>
    <d v="2025-10-02T00:00:00"/>
    <s v="AIR"/>
    <n v="1"/>
    <n v="1"/>
    <d v="2025-10-11T00:00:00"/>
    <d v="2025-10-16T00:00:00"/>
    <m/>
    <n v="5"/>
    <d v="2025-10-17T00:00:00"/>
    <d v="2025-10-18T00:00:00"/>
    <m/>
    <s v="112504503"/>
    <s v="JIANGSU"/>
    <m/>
    <x v="0"/>
    <m/>
    <s v="PENDING FOR DESIGN TO EMS"/>
    <m/>
    <m/>
    <m/>
    <m/>
    <n v="142509348"/>
    <d v="2025-10-28T08:31:24"/>
    <m/>
    <m/>
    <s v="Oct"/>
    <s v="JIANGSU_05225-608"/>
    <m/>
    <m/>
    <s v="Supplier devalopment"/>
  </r>
  <r>
    <s v="GEX 1"/>
    <s v="8224-25"/>
    <s v="13133-510"/>
    <s v="B"/>
    <s v="280X160"/>
    <x v="155"/>
    <d v="2025-10-02T00:00:00"/>
    <s v="AIR"/>
    <n v="1"/>
    <n v="1"/>
    <d v="2025-10-11T00:00:00"/>
    <d v="2025-10-15T00:00:00"/>
    <m/>
    <n v="4"/>
    <d v="2025-10-17T00:00:00"/>
    <d v="2025-10-18T00:00:00"/>
    <m/>
    <s v="112504503"/>
    <s v="JIANGSU"/>
    <m/>
    <x v="0"/>
    <m/>
    <s v="PENDING FOR DESIGN TO EMS"/>
    <m/>
    <m/>
    <m/>
    <m/>
    <n v="142509205"/>
    <d v="2025-10-28T15:16:52"/>
    <m/>
    <m/>
    <s v="Oct"/>
    <s v="JIANGSU_13133-510"/>
    <m/>
    <m/>
    <m/>
  </r>
  <r>
    <s v="GEX 1"/>
    <s v="8224-25"/>
    <s v="13711-201"/>
    <s v="B"/>
    <s v="280X160"/>
    <x v="155"/>
    <d v="2025-10-02T00:00:00"/>
    <s v="AIR"/>
    <n v="1"/>
    <n v="6"/>
    <d v="2025-10-11T00:00:00"/>
    <d v="2025-10-15T00:00:00"/>
    <m/>
    <n v="4"/>
    <d v="2025-10-17T00:00:00"/>
    <d v="2025-10-18T00:00:00"/>
    <m/>
    <s v="112504503"/>
    <s v="JIANGSU"/>
    <m/>
    <x v="0"/>
    <m/>
    <s v="PENDING FOR DESIGN TO EMS"/>
    <m/>
    <m/>
    <m/>
    <m/>
    <n v="142509205"/>
    <d v="2025-10-28T15:16:52"/>
    <m/>
    <m/>
    <s v="Oct"/>
    <s v="JIANGSU_13711-201"/>
    <m/>
    <m/>
    <m/>
  </r>
  <r>
    <s v="GEX 1"/>
    <s v="8224-25"/>
    <s v="13978-406"/>
    <s v="B"/>
    <s v="250X160"/>
    <x v="155"/>
    <d v="2025-10-02T00:00:00"/>
    <s v="AIR"/>
    <n v="1"/>
    <n v="2"/>
    <d v="2025-10-11T00:00:00"/>
    <d v="2025-10-15T00:00:00"/>
    <m/>
    <n v="4"/>
    <d v="2025-10-17T00:00:00"/>
    <d v="2025-10-18T00:00:00"/>
    <m/>
    <s v="112504508"/>
    <s v="JIANGSU"/>
    <m/>
    <x v="0"/>
    <m/>
    <s v="PENDING FOR DESIGN TO EMS"/>
    <m/>
    <m/>
    <m/>
    <m/>
    <n v="142509205"/>
    <d v="2025-10-28T15:16:52"/>
    <m/>
    <m/>
    <s v="Oct"/>
    <s v="JIANGSU_13978-406"/>
    <m/>
    <m/>
    <m/>
  </r>
  <r>
    <s v="GEX 1"/>
    <s v="8224-25"/>
    <s v="14699-208"/>
    <s v="B"/>
    <s v="355X200"/>
    <x v="155"/>
    <d v="2025-10-02T00:00:00"/>
    <s v="AIR"/>
    <n v="1"/>
    <n v="1"/>
    <d v="2025-10-11T00:00:00"/>
    <d v="2025-10-15T00:00:00"/>
    <m/>
    <n v="4"/>
    <d v="2025-10-17T00:00:00"/>
    <d v="2025-10-18T00:00:00"/>
    <m/>
    <s v="112504508"/>
    <s v="JIANGSU"/>
    <m/>
    <x v="0"/>
    <m/>
    <s v="PENDING FOR DESIGN TO EMS"/>
    <m/>
    <m/>
    <m/>
    <m/>
    <n v="142509205"/>
    <d v="2025-10-28T15:16:52"/>
    <m/>
    <m/>
    <s v="Oct"/>
    <s v="JIANGSU_14699-208"/>
    <m/>
    <m/>
    <m/>
  </r>
  <r>
    <s v="GEX 1"/>
    <s v="8225-25"/>
    <s v="15617-404"/>
    <s v="B"/>
    <s v="250X160"/>
    <x v="155"/>
    <d v="2025-10-02T00:00:00"/>
    <s v="AIR"/>
    <n v="1"/>
    <n v="2"/>
    <d v="2025-10-11T00:00:00"/>
    <d v="2025-10-15T00:00:00"/>
    <m/>
    <n v="4"/>
    <d v="2025-10-17T00:00:00"/>
    <d v="2025-10-18T00:00:00"/>
    <m/>
    <s v="112504508"/>
    <s v="JIANGSU"/>
    <m/>
    <x v="0"/>
    <m/>
    <s v="PENDING FOR DESIGN TO EMS"/>
    <m/>
    <m/>
    <m/>
    <m/>
    <n v="142509268"/>
    <d v="2025-10-28T15:10:26"/>
    <m/>
    <m/>
    <s v="Oct"/>
    <s v="JIANGSU_15617-404"/>
    <m/>
    <m/>
    <m/>
  </r>
  <r>
    <s v="GEX 1"/>
    <s v="8245-25"/>
    <s v="28238-606"/>
    <s v="B"/>
    <s v="450x250"/>
    <x v="155"/>
    <d v="2025-10-10T00:00:00"/>
    <s v="AIR"/>
    <n v="14"/>
    <n v="14"/>
    <d v="2025-10-10T00:00:00"/>
    <d v="2025-10-16T00:00:00"/>
    <m/>
    <n v="6"/>
    <d v="2025-10-19T00:00:00"/>
    <d v="2025-10-21T00:00:00"/>
    <d v="2025-10-19T00:00:00"/>
    <s v="112504529"/>
    <s v="ALMAX"/>
    <d v="2025-10-19T00:00:00"/>
    <x v="0"/>
    <m/>
    <s v="DONE"/>
    <m/>
    <m/>
    <m/>
    <m/>
    <n v="142509465"/>
    <d v="2025-11-04T00:00:00"/>
    <m/>
    <m/>
    <s v="Oct"/>
    <s v="ALMAX_28238-606"/>
    <m/>
    <m/>
    <m/>
  </r>
  <r>
    <s v="GEX 1"/>
    <s v="8245-25"/>
    <s v="28239-608"/>
    <s v="B"/>
    <s v="450x250"/>
    <x v="155"/>
    <d v="2025-10-10T00:00:00"/>
    <s v="AIR"/>
    <n v="13"/>
    <n v="13"/>
    <d v="2025-10-10T00:00:00"/>
    <d v="2025-10-15T00:00:00"/>
    <m/>
    <n v="5"/>
    <d v="2025-10-19T00:00:00"/>
    <d v="2025-10-21T00:00:00"/>
    <d v="2025-10-19T00:00:00"/>
    <s v="112504529"/>
    <s v="ALMAX"/>
    <d v="2025-10-19T00:00:00"/>
    <x v="0"/>
    <m/>
    <s v="DONE"/>
    <m/>
    <m/>
    <m/>
    <m/>
    <n v="142509465"/>
    <d v="2025-11-04T00:00:00"/>
    <m/>
    <m/>
    <s v="Oct"/>
    <s v="ALMAX_28239-608"/>
    <m/>
    <m/>
    <m/>
  </r>
  <r>
    <s v="GEX 1"/>
    <s v="8226-25"/>
    <s v="29466-207"/>
    <s v="B"/>
    <s v="475x280"/>
    <x v="155"/>
    <d v="2025-10-02T00:00:00"/>
    <s v="AIR"/>
    <n v="1"/>
    <n v="2"/>
    <d v="2025-10-03T00:00:00"/>
    <d v="2025-10-08T00:00:00"/>
    <s v="YES"/>
    <n v="5"/>
    <d v="2025-10-19T00:00:00"/>
    <d v="2025-10-21T00:00:00"/>
    <d v="2025-10-19T00:00:00"/>
    <s v="112504529"/>
    <s v="EKSTEK"/>
    <d v="2025-10-19T00:00:00"/>
    <x v="0"/>
    <m/>
    <s v="DONE"/>
    <m/>
    <m/>
    <m/>
    <m/>
    <n v="142509267"/>
    <d v="2025-10-28T15:02:11"/>
    <m/>
    <m/>
    <s v="Oct"/>
    <s v="EKSTEK_29466-207"/>
    <m/>
    <m/>
    <m/>
  </r>
  <r>
    <s v="GEX 1"/>
    <s v="8225-25"/>
    <s v="120469-404"/>
    <s v="B"/>
    <s v="250x160"/>
    <x v="155"/>
    <d v="2025-10-02T00:00:00"/>
    <s v="AIR"/>
    <n v="1"/>
    <n v="2"/>
    <d v="2025-10-11T00:00:00"/>
    <d v="2025-10-15T00:00:00"/>
    <m/>
    <n v="4"/>
    <d v="2025-10-17T00:00:00"/>
    <d v="2025-10-18T00:00:00"/>
    <m/>
    <s v="112504508"/>
    <s v="JIANGSU"/>
    <m/>
    <x v="0"/>
    <m/>
    <s v="PENDING FOR DESIGN TO EMS"/>
    <m/>
    <m/>
    <m/>
    <m/>
    <n v="142509268"/>
    <d v="2025-10-28T15:10:26"/>
    <m/>
    <m/>
    <s v="Oct"/>
    <s v="JIANGSU_120469-404"/>
    <m/>
    <m/>
    <m/>
  </r>
  <r>
    <s v="GEX 1"/>
    <s v="8232-25"/>
    <s v="14796-201 B"/>
    <s v="T"/>
    <s v="475X40"/>
    <x v="156"/>
    <d v="2025-10-03T00:00:00"/>
    <s v="LAND"/>
    <n v="0"/>
    <n v="0"/>
    <d v="2025-10-03T00:00:00"/>
    <d v="2025-10-03T00:00:00"/>
    <m/>
    <n v="0"/>
    <d v="2025-10-29T00:00:00"/>
    <d v="2025-10-29T00:00:00"/>
    <d v="2025-10-29T00:00:00"/>
    <s v="112504711"/>
    <s v="PDTMC"/>
    <m/>
    <x v="0"/>
    <m/>
    <s v="PENDING FOR DESIGN TO EMS"/>
    <m/>
    <m/>
    <m/>
    <m/>
    <n v="142509599"/>
    <d v="2025-11-05T09:50:13"/>
    <m/>
    <m/>
    <s v="Oct"/>
    <s v="PDTMC_14796-201 B"/>
    <m/>
    <m/>
    <m/>
  </r>
  <r>
    <s v="GEX 2"/>
    <s v="8234-25"/>
    <s v="015860-2502"/>
    <s v="B"/>
    <s v="280X160"/>
    <x v="157"/>
    <d v="2025-10-06T00:00:00"/>
    <s v="AIR"/>
    <n v="1"/>
    <n v="2"/>
    <d v="2025-10-06T00:00:00"/>
    <d v="2025-10-07T00:00:00"/>
    <m/>
    <n v="1"/>
    <d v="2025-10-08T00:00:00"/>
    <d v="2025-10-10T00:00:00"/>
    <d v="2025-10-08T00:00:00"/>
    <s v="212501375"/>
    <s v="EKSTEK"/>
    <d v="2025-10-08T00:00:00"/>
    <x v="0"/>
    <m/>
    <s v="DONE"/>
    <m/>
    <m/>
    <m/>
    <m/>
    <n v="242502717"/>
    <d v="2025-10-22T00:00:00"/>
    <m/>
    <m/>
    <s v="Oct"/>
    <s v="EKSTEK_015860-2502"/>
    <m/>
    <m/>
    <m/>
  </r>
  <r>
    <s v="GEX 2"/>
    <s v="8235-25"/>
    <s v="027048-2502"/>
    <s v="B"/>
    <s v="280X160"/>
    <x v="157"/>
    <d v="2025-10-06T00:00:00"/>
    <s v="LAND"/>
    <n v="0"/>
    <n v="0"/>
    <d v="2025-10-06T00:00:00"/>
    <d v="2025-10-06T00:00:00"/>
    <m/>
    <n v="0"/>
    <d v="2025-10-08T00:00:00"/>
    <d v="2025-10-10T00:00:00"/>
    <d v="2025-10-08T00:00:00"/>
    <s v="212501375"/>
    <s v="PHME"/>
    <d v="2025-10-08T00:00:00"/>
    <x v="0"/>
    <m/>
    <s v="DONE"/>
    <m/>
    <m/>
    <m/>
    <m/>
    <n v="242502720"/>
    <d v="2025-10-22T00:00:00"/>
    <m/>
    <m/>
    <s v="Oct"/>
    <s v="PHME_027048-2502"/>
    <m/>
    <m/>
    <m/>
  </r>
  <r>
    <s v="GEX 2"/>
    <s v="8235-25"/>
    <s v="027603-2502"/>
    <s v="B"/>
    <s v="350X210"/>
    <x v="157"/>
    <d v="2025-10-06T00:00:00"/>
    <s v="LAND"/>
    <n v="0"/>
    <n v="0"/>
    <d v="2025-10-06T00:00:00"/>
    <d v="2025-10-06T00:00:00"/>
    <m/>
    <n v="0"/>
    <d v="2025-10-08T00:00:00"/>
    <d v="2025-10-10T00:00:00"/>
    <d v="2025-10-08T00:00:00"/>
    <s v="212501375"/>
    <s v="PHME"/>
    <d v="2025-10-08T00:00:00"/>
    <x v="0"/>
    <m/>
    <s v="DONE"/>
    <m/>
    <m/>
    <m/>
    <m/>
    <n v="242502720"/>
    <d v="2025-10-22T00:00:00"/>
    <m/>
    <m/>
    <s v="Oct"/>
    <s v="PHME_027603-2502"/>
    <m/>
    <m/>
    <m/>
  </r>
  <r>
    <s v="GEX 2"/>
    <s v="8234-25"/>
    <s v="051123-3502"/>
    <s v="B"/>
    <s v="280X185"/>
    <x v="157"/>
    <d v="2025-10-06T00:00:00"/>
    <s v="AIR"/>
    <n v="1"/>
    <n v="1"/>
    <d v="2025-10-06T00:00:00"/>
    <d v="2025-10-07T00:00:00"/>
    <m/>
    <n v="1"/>
    <d v="2025-10-08T00:00:00"/>
    <d v="2025-10-10T00:00:00"/>
    <d v="2025-10-08T00:00:00"/>
    <s v="212501375"/>
    <s v="EKSTEK"/>
    <d v="2025-10-08T00:00:00"/>
    <x v="0"/>
    <m/>
    <s v="DONE"/>
    <m/>
    <m/>
    <m/>
    <m/>
    <n v="242502717"/>
    <d v="2025-10-22T00:00:00"/>
    <m/>
    <m/>
    <s v="Oct"/>
    <s v="EKSTEK_051123-3502"/>
    <m/>
    <m/>
    <m/>
  </r>
  <r>
    <s v="GEX 2"/>
    <s v="8237-25"/>
    <s v="012164-2503"/>
    <s v="B"/>
    <s v="280X160"/>
    <x v="157"/>
    <d v="2025-10-06T00:00:00"/>
    <s v="AIR"/>
    <n v="1"/>
    <n v="1"/>
    <d v="2025-10-11T00:00:00"/>
    <d v="2025-10-17T00:00:00"/>
    <m/>
    <n v="6"/>
    <d v="2025-10-26T00:00:00"/>
    <d v="2025-10-27T00:00:00"/>
    <d v="2025-10-26T00:00:00"/>
    <s v="212501457"/>
    <s v="JIANGSU"/>
    <d v="2025-10-26T00:00:00"/>
    <x v="0"/>
    <s v="Revision asked for inser shape and number"/>
    <s v="DONE"/>
    <m/>
    <m/>
    <m/>
    <m/>
    <n v="242502923"/>
    <d v="2025-11-03T09:09:37"/>
    <m/>
    <m/>
    <s v="Oct"/>
    <s v="JIANGSU_012164-2503"/>
    <m/>
    <m/>
    <m/>
  </r>
  <r>
    <s v="GEX 2"/>
    <s v="8237-25"/>
    <s v="013009-2518"/>
    <s v="B"/>
    <s v="250X160"/>
    <x v="157"/>
    <d v="2025-10-06T00:00:00"/>
    <s v="AIR"/>
    <n v="2"/>
    <n v="2"/>
    <d v="2025-10-11T00:00:00"/>
    <d v="2025-10-17T00:00:00"/>
    <m/>
    <n v="6"/>
    <d v="2025-10-26T00:00:00"/>
    <d v="2025-10-27T00:00:00"/>
    <d v="2025-10-26T00:00:00"/>
    <s v="212501457"/>
    <s v="JIANGSU"/>
    <d v="2025-10-26T00:00:00"/>
    <x v="0"/>
    <m/>
    <s v="DONE"/>
    <m/>
    <m/>
    <m/>
    <m/>
    <n v="242502923"/>
    <d v="2025-11-03T09:09:37"/>
    <m/>
    <m/>
    <s v="Oct"/>
    <s v="JIANGSU_013009-2518"/>
    <m/>
    <m/>
    <m/>
  </r>
  <r>
    <s v="GEX 2"/>
    <s v="8237-25"/>
    <s v="013036-2504"/>
    <s v="B"/>
    <s v="250X160"/>
    <x v="157"/>
    <d v="2025-10-06T00:00:00"/>
    <s v="AIR"/>
    <n v="1"/>
    <n v="1"/>
    <d v="2025-10-15T00:00:00"/>
    <d v="2025-10-28T00:00:00"/>
    <s v="YES"/>
    <n v="13"/>
    <d v="2025-10-28T00:00:00"/>
    <d v="2025-11-01T00:00:00"/>
    <d v="2025-10-28T00:00:00"/>
    <s v="212501474"/>
    <s v="JIANGSU"/>
    <d v="2025-11-01T00:00:00"/>
    <x v="0"/>
    <s v="we asked 3d model for simulation"/>
    <s v="DONE"/>
    <m/>
    <m/>
    <m/>
    <m/>
    <n v="242502986"/>
    <d v="2025-11-05T00:00:00"/>
    <m/>
    <m/>
    <s v="Oct"/>
    <s v="JIANGSU_013036-2504"/>
    <m/>
    <m/>
    <m/>
  </r>
  <r>
    <s v="GEX 2"/>
    <s v="8236-25"/>
    <s v="014806-3503"/>
    <s v="B"/>
    <s v="450X250"/>
    <x v="157"/>
    <d v="2025-10-06T00:00:00"/>
    <s v="AIR"/>
    <n v="1"/>
    <n v="1"/>
    <d v="2025-10-08T00:00:00"/>
    <d v="2025-10-17T00:00:00"/>
    <m/>
    <n v="9"/>
    <d v="2025-10-26T00:00:00"/>
    <d v="2025-10-27T00:00:00"/>
    <d v="2025-10-26T00:00:00"/>
    <s v="212501458"/>
    <s v="COMPES"/>
    <d v="2025-10-26T00:00:00"/>
    <x v="0"/>
    <m/>
    <s v="DONE"/>
    <m/>
    <m/>
    <m/>
    <m/>
    <n v="242502893"/>
    <d v="2025-10-31T08:52:35"/>
    <m/>
    <m/>
    <s v="Oct"/>
    <s v="COMPES_014806-3503"/>
    <m/>
    <m/>
    <m/>
  </r>
  <r>
    <s v="GEX 2"/>
    <s v="8237-25"/>
    <s v="015113-2502"/>
    <s v="B"/>
    <s v="220X130"/>
    <x v="157"/>
    <d v="2025-10-06T00:00:00"/>
    <s v="AIR"/>
    <n v="3"/>
    <n v="3"/>
    <d v="2025-10-11T00:00:00"/>
    <d v="2025-10-17T00:00:00"/>
    <m/>
    <n v="6"/>
    <d v="2025-10-26T00:00:00"/>
    <d v="2025-10-27T00:00:00"/>
    <d v="2025-10-26T00:00:00"/>
    <s v="212501457"/>
    <s v="JIANGSU"/>
    <d v="2025-10-26T00:00:00"/>
    <x v="0"/>
    <m/>
    <s v="DONE"/>
    <m/>
    <m/>
    <m/>
    <m/>
    <n v="242502923"/>
    <d v="2025-11-03T09:09:37"/>
    <m/>
    <m/>
    <s v="Oct"/>
    <s v="JIANGSU_015113-2502"/>
    <m/>
    <m/>
    <m/>
  </r>
  <r>
    <s v="GEX 2"/>
    <s v="8238-25"/>
    <s v="015907-2502"/>
    <s v="B"/>
    <s v="250X140"/>
    <x v="157"/>
    <d v="2025-10-06T00:00:00"/>
    <s v="AIR"/>
    <n v="1"/>
    <n v="2"/>
    <d v="2025-10-11T00:00:00"/>
    <d v="2025-10-17T00:00:00"/>
    <m/>
    <n v="6"/>
    <d v="2025-10-26T00:00:00"/>
    <d v="2025-10-27T00:00:00"/>
    <d v="2025-10-26T00:00:00"/>
    <s v="212501457"/>
    <s v="JIANGSU"/>
    <d v="2025-10-26T00:00:00"/>
    <x v="0"/>
    <m/>
    <s v="DONE"/>
    <m/>
    <m/>
    <m/>
    <m/>
    <n v="242502927"/>
    <d v="2025-10-31T08:47:54"/>
    <m/>
    <m/>
    <s v="Oct"/>
    <s v="JIANGSU_015907-2502"/>
    <m/>
    <m/>
    <m/>
  </r>
  <r>
    <s v="GEX 2"/>
    <s v="8238-25"/>
    <s v="022153-2503"/>
    <s v="B"/>
    <s v="280X160"/>
    <x v="157"/>
    <d v="2025-10-06T00:00:00"/>
    <s v="AIR"/>
    <n v="0"/>
    <n v="0"/>
    <d v="2025-10-11T00:00:00"/>
    <d v="2025-10-17T00:00:00"/>
    <m/>
    <n v="6"/>
    <d v="2025-10-26T00:00:00"/>
    <d v="2025-10-27T00:00:00"/>
    <d v="2025-10-26T00:00:00"/>
    <s v="212501457"/>
    <s v="JIANGSU"/>
    <d v="2025-10-26T00:00:00"/>
    <x v="0"/>
    <m/>
    <s v="DONE"/>
    <m/>
    <m/>
    <m/>
    <m/>
    <n v="242502927"/>
    <d v="2025-10-31T08:47:54"/>
    <m/>
    <m/>
    <s v="Oct"/>
    <s v="JIANGSU_022153-2503"/>
    <m/>
    <m/>
    <m/>
  </r>
  <r>
    <s v="GEX 2"/>
    <s v="8238-25"/>
    <s v="024216-3505"/>
    <s v="B"/>
    <s v="450X250"/>
    <x v="157"/>
    <d v="2025-10-06T00:00:00"/>
    <s v="AIR"/>
    <n v="0"/>
    <n v="0"/>
    <d v="2025-10-11T00:00:00"/>
    <d v="2025-10-17T00:00:00"/>
    <m/>
    <n v="6"/>
    <d v="2025-10-26T00:00:00"/>
    <d v="2025-10-27T00:00:00"/>
    <d v="2025-10-26T00:00:00"/>
    <s v="212501457"/>
    <s v="JIANGSU"/>
    <d v="2025-10-26T00:00:00"/>
    <x v="0"/>
    <m/>
    <s v="DONE"/>
    <m/>
    <m/>
    <m/>
    <m/>
    <n v="242502927"/>
    <d v="2025-10-31T08:47:54"/>
    <m/>
    <m/>
    <s v="Oct"/>
    <s v="JIANGSU_024216-3505"/>
    <m/>
    <m/>
    <m/>
  </r>
  <r>
    <s v="GEX 2"/>
    <s v="8233-25"/>
    <s v="010372-2503"/>
    <s v="B"/>
    <s v="250X240"/>
    <x v="157"/>
    <d v="2025-10-06T00:00:00"/>
    <s v="LAND"/>
    <n v="0"/>
    <n v="0"/>
    <d v="2025-10-07T00:00:00"/>
    <d v="2025-10-16T00:00:00"/>
    <m/>
    <n v="9"/>
    <d v="2025-10-16T00:00:00"/>
    <d v="2025-10-17T00:00:00"/>
    <m/>
    <s v="212501407"/>
    <s v="PDTMC"/>
    <d v="2025-10-17T00:00:00"/>
    <x v="0"/>
    <m/>
    <s v="DONE"/>
    <m/>
    <m/>
    <m/>
    <m/>
    <n v="242502818"/>
    <d v="2025-10-28T14:04:37"/>
    <m/>
    <m/>
    <s v="Oct"/>
    <s v="PDTMC_010372-2503"/>
    <m/>
    <m/>
    <m/>
  </r>
  <r>
    <s v="GEX 2"/>
    <s v="8233-25"/>
    <s v="051120-2502"/>
    <s v="B"/>
    <s v="280X165"/>
    <x v="157"/>
    <d v="2025-10-06T00:00:00"/>
    <s v="LAND"/>
    <n v="1"/>
    <n v="1"/>
    <d v="2025-10-07T00:00:00"/>
    <d v="2025-10-08T00:00:00"/>
    <m/>
    <n v="1"/>
    <d v="2025-10-16T00:00:00"/>
    <d v="2025-10-17T00:00:00"/>
    <m/>
    <s v="212501407"/>
    <s v="PDTMC"/>
    <d v="2025-10-17T00:00:00"/>
    <x v="0"/>
    <m/>
    <s v="DONE"/>
    <m/>
    <m/>
    <m/>
    <m/>
    <n v="242502818"/>
    <d v="2025-10-28T14:04:37"/>
    <m/>
    <m/>
    <s v="Oct"/>
    <s v="PDTMC_051120-2502"/>
    <m/>
    <m/>
    <m/>
  </r>
  <r>
    <s v="GEX 2"/>
    <s v="8233-25"/>
    <s v="051121-2502"/>
    <s v="B"/>
    <s v="280X165"/>
    <x v="157"/>
    <d v="2025-10-06T00:00:00"/>
    <s v="LAND"/>
    <n v="1"/>
    <n v="4"/>
    <d v="2025-10-07T00:00:00"/>
    <d v="2025-10-08T00:00:00"/>
    <m/>
    <n v="1"/>
    <d v="2025-10-16T00:00:00"/>
    <d v="2025-10-17T00:00:00"/>
    <m/>
    <s v="212501407"/>
    <s v="PDTMC"/>
    <d v="2025-10-17T00:00:00"/>
    <x v="0"/>
    <m/>
    <s v="DONE"/>
    <m/>
    <m/>
    <m/>
    <m/>
    <n v="242502818"/>
    <d v="2025-10-28T14:04:37"/>
    <m/>
    <m/>
    <s v="Oct"/>
    <s v="PDTMC_051121-2502"/>
    <m/>
    <m/>
    <m/>
  </r>
  <r>
    <s v="GEX 2"/>
    <s v="8233-25"/>
    <s v="051122-2502"/>
    <s v="B"/>
    <s v="280X165"/>
    <x v="157"/>
    <d v="2025-10-06T00:00:00"/>
    <s v="LAND"/>
    <n v="1"/>
    <n v="2"/>
    <d v="2025-10-07T00:00:00"/>
    <d v="2025-10-08T00:00:00"/>
    <m/>
    <n v="1"/>
    <d v="2025-10-16T00:00:00"/>
    <d v="2025-10-17T00:00:00"/>
    <m/>
    <s v="212501407"/>
    <s v="PDTMC"/>
    <d v="2025-10-17T00:00:00"/>
    <x v="0"/>
    <m/>
    <s v="DONE"/>
    <m/>
    <m/>
    <m/>
    <m/>
    <n v="242502818"/>
    <d v="2025-10-28T14:04:37"/>
    <m/>
    <m/>
    <s v="Oct"/>
    <s v="PDTMC_051122-2502"/>
    <m/>
    <m/>
    <m/>
  </r>
  <r>
    <s v="GEX 2"/>
    <s v="8237-25"/>
    <s v="005063-2501"/>
    <s v="B"/>
    <s v="250x160"/>
    <x v="157"/>
    <d v="2025-10-06T00:00:00"/>
    <s v="AIR"/>
    <n v="1"/>
    <n v="4"/>
    <d v="2025-10-11T00:00:00"/>
    <d v="2025-10-16T00:00:00"/>
    <m/>
    <n v="5"/>
    <d v="2025-10-26T00:00:00"/>
    <d v="2025-10-27T00:00:00"/>
    <d v="2025-10-26T00:00:00"/>
    <s v="212501457"/>
    <s v="JIANGSU"/>
    <d v="2025-10-26T00:00:00"/>
    <x v="0"/>
    <m/>
    <s v="DONE"/>
    <m/>
    <m/>
    <m/>
    <m/>
    <n v="242502923"/>
    <d v="2025-11-03T09:09:37"/>
    <m/>
    <m/>
    <s v="Oct"/>
    <s v="JIANGSU_005063-2501"/>
    <m/>
    <m/>
    <m/>
  </r>
  <r>
    <s v="GEX 2"/>
    <s v="8241-25"/>
    <s v="051132-3502"/>
    <s v="B"/>
    <s v="250X160"/>
    <x v="158"/>
    <d v="2025-10-07T00:00:00"/>
    <s v="AIR"/>
    <n v="2"/>
    <n v="2"/>
    <d v="2025-10-09T00:00:00"/>
    <d v="2025-10-20T00:00:00"/>
    <s v="YES"/>
    <n v="11"/>
    <d v="2025-10-28T00:00:00"/>
    <d v="2025-11-01T00:00:00"/>
    <d v="2025-10-28T00:00:00"/>
    <s v="212501474"/>
    <s v="EKSTEK"/>
    <d v="2025-11-01T00:00:00"/>
    <x v="0"/>
    <s v="We asked for revision"/>
    <s v="DONE"/>
    <m/>
    <m/>
    <m/>
    <m/>
    <n v="242502987"/>
    <d v="2025-11-05T00:00:00"/>
    <m/>
    <m/>
    <s v="Oct"/>
    <s v="EKSTEK_051132-3502"/>
    <m/>
    <m/>
    <m/>
  </r>
  <r>
    <s v="GEX 2"/>
    <s v="8241-25"/>
    <s v="051124-3502"/>
    <s v="B"/>
    <s v="350X210"/>
    <x v="158"/>
    <d v="2025-10-07T00:00:00"/>
    <s v="AIR"/>
    <n v="2"/>
    <n v="2"/>
    <d v="2025-10-09T00:00:00"/>
    <d v="2025-10-09T00:00:00"/>
    <m/>
    <n v="0"/>
    <d v="2025-10-16T00:00:00"/>
    <d v="2025-10-17T00:00:00"/>
    <m/>
    <s v="212501414"/>
    <s v="EKSTEK"/>
    <d v="2025-10-17T00:00:00"/>
    <x v="0"/>
    <m/>
    <s v="DONE"/>
    <m/>
    <m/>
    <m/>
    <m/>
    <n v="242502832"/>
    <d v="2025-10-31T08:53:33"/>
    <m/>
    <m/>
    <s v="Oct"/>
    <s v="EKSTEK_051124-3502"/>
    <m/>
    <m/>
    <m/>
  </r>
  <r>
    <s v="GEX 2"/>
    <s v="8241-25"/>
    <s v="051126-3502"/>
    <s v="B"/>
    <s v="280X185"/>
    <x v="158"/>
    <d v="2025-10-07T00:00:00"/>
    <s v="AIR"/>
    <n v="1"/>
    <n v="1"/>
    <d v="2025-10-09T00:00:00"/>
    <d v="2025-10-09T00:00:00"/>
    <m/>
    <n v="0"/>
    <d v="2025-10-16T00:00:00"/>
    <d v="2025-10-17T00:00:00"/>
    <m/>
    <s v="212501414"/>
    <s v="EKSTEK"/>
    <d v="2025-10-17T00:00:00"/>
    <x v="0"/>
    <m/>
    <s v="DONE"/>
    <m/>
    <m/>
    <m/>
    <m/>
    <n v="242502832"/>
    <d v="2025-10-31T08:53:33"/>
    <m/>
    <m/>
    <s v="Oct"/>
    <s v="EKSTEK_051126-3502"/>
    <m/>
    <m/>
    <m/>
  </r>
  <r>
    <s v="GEX 2"/>
    <s v="8240-25"/>
    <s v="051127-3502"/>
    <s v="B"/>
    <s v="350X210"/>
    <x v="158"/>
    <d v="2025-10-07T00:00:00"/>
    <s v="LAND"/>
    <n v="1"/>
    <n v="1"/>
    <d v="2025-10-08T00:00:00"/>
    <d v="2025-10-09T00:00:00"/>
    <m/>
    <n v="1"/>
    <d v="2025-10-16T00:00:00"/>
    <d v="2025-10-17T00:00:00"/>
    <m/>
    <s v="212501407"/>
    <s v="PDTMC"/>
    <d v="2025-10-17T00:00:00"/>
    <x v="0"/>
    <m/>
    <s v="DONE"/>
    <m/>
    <m/>
    <m/>
    <m/>
    <n v="242502796"/>
    <d v="2025-10-24T00:00:00"/>
    <m/>
    <m/>
    <s v="Oct"/>
    <s v="PDTMC_051127-3502"/>
    <m/>
    <m/>
    <m/>
  </r>
  <r>
    <s v="GEX 2"/>
    <s v="8240-25"/>
    <s v="051128-2502"/>
    <s v="B"/>
    <s v="280X165"/>
    <x v="158"/>
    <d v="2025-10-07T00:00:00"/>
    <s v="LAND"/>
    <n v="2"/>
    <n v="2"/>
    <d v="2025-10-08T00:00:00"/>
    <d v="2025-10-09T00:00:00"/>
    <m/>
    <n v="1"/>
    <d v="2025-10-16T00:00:00"/>
    <d v="2025-10-17T00:00:00"/>
    <m/>
    <s v="212501412"/>
    <s v="PDTMC"/>
    <d v="2025-10-17T00:00:00"/>
    <x v="0"/>
    <m/>
    <s v="DONE"/>
    <m/>
    <m/>
    <m/>
    <m/>
    <n v="242502796"/>
    <d v="2025-10-24T00:00:00"/>
    <m/>
    <m/>
    <s v="Oct"/>
    <s v="PDTMC_051128-2502"/>
    <m/>
    <m/>
    <m/>
  </r>
  <r>
    <s v="GEX 2"/>
    <s v="8240-25"/>
    <s v="051130-3502"/>
    <s v="B"/>
    <s v="450X260"/>
    <x v="158"/>
    <d v="2025-10-07T00:00:00"/>
    <s v="LAND"/>
    <n v="3"/>
    <n v="3"/>
    <d v="2025-10-08T00:00:00"/>
    <d v="2025-10-09T00:00:00"/>
    <m/>
    <n v="1"/>
    <d v="2025-10-16T00:00:00"/>
    <d v="2025-10-17T00:00:00"/>
    <m/>
    <s v="212501412"/>
    <s v="PDTMC"/>
    <d v="2025-10-17T00:00:00"/>
    <x v="0"/>
    <m/>
    <s v="DONE"/>
    <m/>
    <m/>
    <m/>
    <m/>
    <n v="242502796"/>
    <d v="2025-10-24T00:00:00"/>
    <m/>
    <m/>
    <s v="Oct"/>
    <s v="PDTMC_051130-3502"/>
    <m/>
    <m/>
    <m/>
  </r>
  <r>
    <s v="GEX 2"/>
    <s v="8240-25"/>
    <s v="051131-3502"/>
    <s v="B"/>
    <s v="280X165"/>
    <x v="158"/>
    <d v="2025-10-07T00:00:00"/>
    <s v="LAND"/>
    <n v="1"/>
    <n v="4"/>
    <d v="2025-10-08T00:00:00"/>
    <d v="2025-10-09T00:00:00"/>
    <m/>
    <n v="1"/>
    <d v="2025-10-16T00:00:00"/>
    <d v="2025-10-17T00:00:00"/>
    <m/>
    <s v="212501412"/>
    <s v="PDTMC"/>
    <d v="2025-10-17T00:00:00"/>
    <x v="0"/>
    <m/>
    <s v="DONE"/>
    <m/>
    <m/>
    <m/>
    <m/>
    <n v="242502796"/>
    <d v="2025-10-24T00:00:00"/>
    <m/>
    <m/>
    <s v="Oct"/>
    <s v="PDTMC_051131-3502"/>
    <m/>
    <m/>
    <m/>
  </r>
  <r>
    <s v="GEX 2"/>
    <s v="8241-25"/>
    <s v="051133-2502"/>
    <s v="B"/>
    <s v="220X130"/>
    <x v="158"/>
    <d v="2025-10-07T00:00:00"/>
    <s v="AIR"/>
    <n v="1"/>
    <n v="4"/>
    <d v="2025-10-09T00:00:00"/>
    <d v="2025-10-09T00:00:00"/>
    <m/>
    <n v="0"/>
    <d v="2025-10-16T00:00:00"/>
    <d v="2025-10-17T00:00:00"/>
    <m/>
    <s v="212501414"/>
    <s v="EKSTEK"/>
    <d v="2025-10-17T00:00:00"/>
    <x v="0"/>
    <m/>
    <s v="DONE"/>
    <m/>
    <m/>
    <m/>
    <m/>
    <n v="242502832"/>
    <d v="2025-10-31T08:53:33"/>
    <m/>
    <m/>
    <s v="Oct"/>
    <s v="EKSTEK_051133-2502"/>
    <m/>
    <m/>
    <m/>
  </r>
  <r>
    <s v="GEX 2"/>
    <s v="8239-25"/>
    <s v="030287-3503"/>
    <s v="B"/>
    <s v="355X200"/>
    <x v="158"/>
    <d v="2025-10-07T00:00:00"/>
    <s v="LAND"/>
    <n v="1"/>
    <n v="1"/>
    <d v="2025-10-07T00:00:00"/>
    <d v="2025-10-08T00:00:00"/>
    <m/>
    <n v="1"/>
    <d v="2025-10-16T00:00:00"/>
    <d v="2025-10-17T00:00:00"/>
    <m/>
    <s v="212501413"/>
    <s v="PHME"/>
    <d v="2025-10-17T00:00:00"/>
    <x v="0"/>
    <m/>
    <s v="DONE"/>
    <m/>
    <m/>
    <m/>
    <m/>
    <n v="242502819"/>
    <d v="2025-10-28T15:40:24"/>
    <m/>
    <m/>
    <s v="Oct"/>
    <s v="PHME_030287-3503"/>
    <m/>
    <m/>
    <m/>
  </r>
  <r>
    <s v="GEX 2"/>
    <s v="8242-25"/>
    <s v="007040-3501"/>
    <s v="B"/>
    <s v="320X160"/>
    <x v="158"/>
    <d v="2025-10-09T00:00:00"/>
    <s v="LAND"/>
    <n v="0"/>
    <n v="0"/>
    <d v="2025-10-07T00:00:00"/>
    <d v="2025-10-07T00:00:00"/>
    <m/>
    <n v="0"/>
    <d v="2025-10-16T00:00:00"/>
    <d v="2025-10-17T00:00:00"/>
    <m/>
    <s v="212501412"/>
    <s v="PDTMC"/>
    <d v="2025-10-17T00:00:00"/>
    <x v="0"/>
    <m/>
    <s v="DONE"/>
    <m/>
    <m/>
    <m/>
    <m/>
    <n v="242502830"/>
    <d v="2025-10-28T14:05:38"/>
    <m/>
    <m/>
    <s v="Oct"/>
    <s v="PDTMC_007040-3501"/>
    <m/>
    <m/>
    <m/>
  </r>
  <r>
    <s v="GEX 2"/>
    <s v="8240-25"/>
    <s v="011321-2503"/>
    <s v="B"/>
    <s v="250X160"/>
    <x v="158"/>
    <d v="2025-10-07T00:00:00"/>
    <s v="LAND"/>
    <n v="0"/>
    <n v="0"/>
    <d v="2025-10-08T00:00:00"/>
    <d v="2025-10-09T00:00:00"/>
    <m/>
    <n v="1"/>
    <d v="2025-10-16T00:00:00"/>
    <d v="2025-10-17T00:00:00"/>
    <m/>
    <s v="212501412"/>
    <s v="PDTMC"/>
    <d v="2025-10-17T00:00:00"/>
    <x v="0"/>
    <m/>
    <s v="DONE"/>
    <m/>
    <m/>
    <m/>
    <m/>
    <n v="242502796"/>
    <d v="2025-10-24T00:00:00"/>
    <m/>
    <m/>
    <s v="Oct"/>
    <s v="PDTMC_011321-2503"/>
    <m/>
    <m/>
    <m/>
  </r>
  <r>
    <s v="GEX 1"/>
    <s v="8243-25"/>
    <s v="18109-612"/>
    <s v="C"/>
    <s v="355X200"/>
    <x v="159"/>
    <d v="2025-10-09T00:00:00"/>
    <s v="LAND"/>
    <n v="1"/>
    <n v="2"/>
    <s v="C"/>
    <s v="C"/>
    <m/>
    <s v=""/>
    <s v="C"/>
    <s v="C"/>
    <m/>
    <s v="C"/>
    <s v="PDTMC"/>
    <m/>
    <x v="0"/>
    <s v="Al baddad  order"/>
    <s v="CANCELLED"/>
    <m/>
    <m/>
    <m/>
    <m/>
    <n v="0"/>
    <d v="1899-12-30T00:00:00"/>
    <m/>
    <m/>
    <s v="Oct"/>
    <s v="PDTMC_18109-612"/>
    <m/>
    <m/>
    <m/>
  </r>
  <r>
    <s v="GEX 1"/>
    <s v="8247-25"/>
    <s v="29663-210"/>
    <s v="B"/>
    <s v="355X200"/>
    <x v="159"/>
    <d v="2025-10-10T00:00:00"/>
    <s v="LAND"/>
    <n v="1"/>
    <n v="2"/>
    <d v="2025-10-14T00:00:00"/>
    <d v="2025-10-16T00:00:00"/>
    <m/>
    <n v="2"/>
    <d v="2025-10-17T00:00:00"/>
    <d v="2025-10-18T00:00:00"/>
    <m/>
    <s v="112504496"/>
    <s v="PDTMC"/>
    <m/>
    <x v="0"/>
    <m/>
    <s v="PENDING FOR DESIGN TO EMS"/>
    <m/>
    <m/>
    <m/>
    <m/>
    <n v="142509206"/>
    <d v="2025-10-28T17:56:01"/>
    <m/>
    <m/>
    <s v="Oct"/>
    <s v="PDTMC_29663-210"/>
    <m/>
    <m/>
    <m/>
  </r>
  <r>
    <s v="GEX 1"/>
    <s v="8247-25"/>
    <s v="19782-406"/>
    <s v="B"/>
    <s v="250X160"/>
    <x v="159"/>
    <d v="2025-10-10T00:00:00"/>
    <s v="LAND"/>
    <n v="2"/>
    <n v="2"/>
    <d v="2025-10-14T00:00:00"/>
    <d v="2025-10-16T00:00:00"/>
    <m/>
    <n v="2"/>
    <d v="2025-10-17T00:00:00"/>
    <d v="2025-10-18T00:00:00"/>
    <m/>
    <s v="112504496"/>
    <s v="PDTMC"/>
    <m/>
    <x v="0"/>
    <m/>
    <s v="PENDING FOR DESIGN TO EMS"/>
    <m/>
    <m/>
    <m/>
    <m/>
    <n v="142509404"/>
    <d v="2025-10-29T09:05:29"/>
    <m/>
    <m/>
    <s v="Oct"/>
    <s v="PDTMC_19782-406"/>
    <m/>
    <m/>
    <m/>
  </r>
  <r>
    <s v="GEX 1"/>
    <s v="8247-25"/>
    <s v="05188-203"/>
    <s v="B"/>
    <s v="355X200"/>
    <x v="159"/>
    <d v="2025-10-10T00:00:00"/>
    <s v="LAND"/>
    <n v="1"/>
    <n v="3"/>
    <d v="2025-10-14T00:00:00"/>
    <d v="2025-10-15T00:00:00"/>
    <m/>
    <n v="1"/>
    <d v="2025-10-17T00:00:00"/>
    <d v="2025-10-18T00:00:00"/>
    <m/>
    <s v="112504496"/>
    <s v="PDTMC"/>
    <m/>
    <x v="0"/>
    <m/>
    <s v="PENDING FOR DESIGN TO EMS"/>
    <m/>
    <m/>
    <m/>
    <m/>
    <n v="142509206"/>
    <d v="2025-10-28T17:56:01"/>
    <m/>
    <m/>
    <s v="Oct"/>
    <s v="PDTMC_05188-203"/>
    <m/>
    <m/>
    <m/>
  </r>
  <r>
    <s v="GEX 1"/>
    <s v="8272-25"/>
    <s v="05225-609"/>
    <s v="B"/>
    <s v="700X400"/>
    <x v="159"/>
    <d v="2025-10-30T00:00:00"/>
    <s v="AIR"/>
    <n v="1"/>
    <n v="1"/>
    <d v="2025-10-30T00:00:00"/>
    <d v="2025-10-31T00:00:00"/>
    <m/>
    <n v="1"/>
    <d v="2025-11-01T00:00:00"/>
    <d v="2025-11-03T00:00:00"/>
    <d v="2025-11-01T00:00:00"/>
    <s v="112504733"/>
    <s v="ADEX"/>
    <d v="2025-11-01T00:00:00"/>
    <x v="0"/>
    <m/>
    <s v="DONE"/>
    <m/>
    <m/>
    <m/>
    <m/>
    <n v="142509662"/>
    <d v="2025-11-07T17:17:44"/>
    <m/>
    <m/>
    <s v="Oct"/>
    <s v="ADEX_05225-609"/>
    <m/>
    <m/>
    <m/>
  </r>
  <r>
    <s v="GEX 1"/>
    <s v="8249-25"/>
    <s v="28117-505"/>
    <s v="B"/>
    <s v="320X160"/>
    <x v="159"/>
    <d v="2025-10-10T00:00:00"/>
    <s v="AIR"/>
    <n v="1"/>
    <n v="3"/>
    <d v="2025-10-14T00:00:00"/>
    <d v="2025-10-16T00:00:00"/>
    <m/>
    <n v="2"/>
    <d v="2025-10-19T00:00:00"/>
    <d v="2025-10-21T00:00:00"/>
    <d v="2025-10-19T00:00:00"/>
    <s v="112504529"/>
    <s v="PHOENIX "/>
    <d v="2025-10-19T00:00:00"/>
    <x v="0"/>
    <m/>
    <s v="DONE"/>
    <m/>
    <m/>
    <m/>
    <m/>
    <n v="142509266"/>
    <d v="2025-10-28T15:39:40"/>
    <m/>
    <m/>
    <s v="Oct"/>
    <s v="PHOENIX _28117-505"/>
    <m/>
    <m/>
    <m/>
  </r>
  <r>
    <s v="GEX 1"/>
    <s v="8246-25"/>
    <s v="28117-436"/>
    <s v="B"/>
    <s v="250X160"/>
    <x v="159"/>
    <d v="2025-10-11T00:00:00"/>
    <s v="AIR"/>
    <n v="1"/>
    <n v="2"/>
    <d v="2025-10-14T00:00:00"/>
    <d v="2025-10-16T00:00:00"/>
    <m/>
    <n v="2"/>
    <d v="2025-10-17T00:00:00"/>
    <d v="2025-10-18T00:00:00"/>
    <m/>
    <s v="112504508"/>
    <s v="JIANGSU"/>
    <m/>
    <x v="0"/>
    <m/>
    <s v="PENDING FOR DESIGN TO EMS"/>
    <m/>
    <m/>
    <m/>
    <m/>
    <n v="142509303"/>
    <d v="2025-10-27T14:19:54"/>
    <m/>
    <m/>
    <s v="Oct"/>
    <s v="JIANGSU_28117-436"/>
    <m/>
    <m/>
    <m/>
  </r>
  <r>
    <s v="GEX 1"/>
    <s v="8243-25"/>
    <s v="27983-401"/>
    <s v="N"/>
    <s v="250X160"/>
    <x v="159"/>
    <d v="2025-10-09T00:00:00"/>
    <s v="LAND"/>
    <n v="0"/>
    <n v="0"/>
    <d v="2025-10-13T00:00:00"/>
    <d v="2025-10-16T00:00:00"/>
    <m/>
    <n v="3"/>
    <d v="2025-10-17T00:00:00"/>
    <d v="2025-10-18T00:00:00"/>
    <d v="2025-09-30T00:00:00"/>
    <s v="112504499"/>
    <s v="PDTMC"/>
    <m/>
    <x v="77"/>
    <m/>
    <s v="PENDING FOR DESIGN TO EMS"/>
    <m/>
    <m/>
    <m/>
    <m/>
    <n v="142509208"/>
    <d v="2025-10-28T15:17:52"/>
    <m/>
    <m/>
    <s v="Oct"/>
    <s v="PDTMC_27983-401"/>
    <m/>
    <m/>
    <m/>
  </r>
  <r>
    <s v="GEX 1"/>
    <s v="8243-25"/>
    <s v="27984-401"/>
    <s v="N"/>
    <s v="250X160"/>
    <x v="159"/>
    <d v="2025-10-09T00:00:00"/>
    <s v="LAND"/>
    <n v="0"/>
    <n v="0"/>
    <d v="2025-10-14T00:00:00"/>
    <d v="2025-10-16T00:00:00"/>
    <m/>
    <n v="2"/>
    <d v="2025-10-17T00:00:00"/>
    <d v="2025-10-18T00:00:00"/>
    <d v="2025-09-30T00:00:00"/>
    <s v="112504499"/>
    <s v="PDTMC"/>
    <m/>
    <x v="77"/>
    <m/>
    <s v="PENDING FOR DESIGN TO EMS"/>
    <m/>
    <m/>
    <m/>
    <m/>
    <n v="142509208"/>
    <d v="2025-10-28T15:17:52"/>
    <m/>
    <m/>
    <s v="Oct"/>
    <s v="PDTMC_27984-401"/>
    <m/>
    <m/>
    <m/>
  </r>
  <r>
    <s v="GEX 1"/>
    <s v="8243-25"/>
    <s v="27985-401"/>
    <s v="N"/>
    <s v="280X160"/>
    <x v="159"/>
    <d v="2025-10-09T00:00:00"/>
    <s v="LAND"/>
    <n v="0"/>
    <n v="0"/>
    <d v="2025-10-14T00:00:00"/>
    <d v="2025-10-16T00:00:00"/>
    <m/>
    <n v="2"/>
    <d v="2025-10-17T00:00:00"/>
    <d v="2025-10-18T00:00:00"/>
    <d v="2025-09-30T00:00:00"/>
    <s v="112504499"/>
    <s v="PDTMC"/>
    <m/>
    <x v="77"/>
    <m/>
    <s v="PENDING FOR DESIGN TO EMS"/>
    <m/>
    <m/>
    <m/>
    <m/>
    <n v="142509208"/>
    <d v="2025-10-28T15:17:52"/>
    <m/>
    <m/>
    <s v="Oct"/>
    <s v="PDTMC_27985-401"/>
    <m/>
    <m/>
    <m/>
  </r>
  <r>
    <s v="GEX 1"/>
    <s v="8244-25"/>
    <s v="30502-601"/>
    <s v="N"/>
    <s v="450X250"/>
    <x v="159"/>
    <d v="2025-10-09T00:00:00"/>
    <s v="LAND"/>
    <n v="14"/>
    <n v="14"/>
    <d v="2025-10-14T00:00:00"/>
    <d v="2025-10-21T00:00:00"/>
    <s v="YES"/>
    <n v="7"/>
    <d v="2025-10-28T00:00:00"/>
    <d v="2025-10-29T00:00:00"/>
    <d v="2025-10-28T00:00:00"/>
    <s v="112504636"/>
    <s v="PHME"/>
    <d v="2025-10-28T00:00:00"/>
    <x v="78"/>
    <s v="Rev-02 on going"/>
    <s v="DONE"/>
    <m/>
    <m/>
    <m/>
    <m/>
    <n v="142509442"/>
    <d v="2025-10-30T12:15:08"/>
    <m/>
    <m/>
    <s v="Oct"/>
    <s v="PHME_30502-601"/>
    <m/>
    <m/>
    <m/>
  </r>
  <r>
    <s v="GEX 1"/>
    <s v="8244-25"/>
    <s v="27982-501"/>
    <s v="N"/>
    <s v="320x160"/>
    <x v="159"/>
    <d v="2025-10-09T00:00:00"/>
    <s v="LAND"/>
    <n v="0"/>
    <n v="0"/>
    <d v="2025-10-10T00:00:00"/>
    <d v="2025-10-20T00:00:00"/>
    <s v="YES"/>
    <n v="10"/>
    <d v="2025-10-28T00:00:00"/>
    <d v="2025-10-29T00:00:00"/>
    <d v="2025-10-28T00:00:00"/>
    <s v="112504636"/>
    <s v="PHME"/>
    <d v="2025-10-28T00:00:00"/>
    <x v="77"/>
    <s v="simulation running"/>
    <s v="DONE"/>
    <m/>
    <m/>
    <m/>
    <m/>
    <n v="142509442"/>
    <d v="2025-10-30T12:15:08"/>
    <m/>
    <m/>
    <s v="Oct"/>
    <s v="PHME_27982-501"/>
    <m/>
    <m/>
    <m/>
  </r>
  <r>
    <s v="GEX 1"/>
    <s v="8244-25"/>
    <s v="Ins-30502"/>
    <s v="T"/>
    <s v="460X150"/>
    <x v="159"/>
    <d v="2025-10-09T00:00:00"/>
    <s v="LAND"/>
    <n v="0"/>
    <n v="0"/>
    <d v="2025-10-14T00:00:00"/>
    <d v="2025-10-21T00:00:00"/>
    <m/>
    <n v="7"/>
    <d v="2025-10-28T00:00:00"/>
    <d v="2025-10-29T00:00:00"/>
    <d v="2025-10-28T00:00:00"/>
    <s v="112504636"/>
    <s v="PHME"/>
    <d v="2025-10-28T00:00:00"/>
    <x v="0"/>
    <m/>
    <s v="DONE"/>
    <m/>
    <m/>
    <m/>
    <m/>
    <n v="142509442"/>
    <d v="2025-10-30T00:00:00"/>
    <m/>
    <m/>
    <s v="Oct"/>
    <s v="PHME_Ins-30502"/>
    <m/>
    <m/>
    <m/>
  </r>
  <r>
    <s v="GEX 2"/>
    <s v="8250-25"/>
    <s v="014855-3506"/>
    <s v="B"/>
    <s v="320X160"/>
    <x v="160"/>
    <d v="2025-10-11T00:00:00"/>
    <s v="LAND"/>
    <n v="4"/>
    <n v="4"/>
    <d v="2025-10-17T00:00:00"/>
    <d v="2025-10-30T00:00:00"/>
    <s v="YES"/>
    <n v="13"/>
    <d v="2025-11-01T00:00:00"/>
    <d v="2025-11-03T00:00:00"/>
    <d v="2025-11-01T00:00:00"/>
    <s v="212501484"/>
    <s v="PDTMC"/>
    <d v="2025-11-01T00:00:00"/>
    <x v="0"/>
    <s v="previos die 3505 was send to PDTMS as for has for suplier correction we requsted to 3506 revision along with simulation. "/>
    <s v="DONE"/>
    <m/>
    <m/>
    <m/>
    <m/>
    <n v="242503071"/>
    <d v="2025-11-13T00:00:00"/>
    <m/>
    <m/>
    <s v="Oct"/>
    <s v="PDTMC_014855-3506"/>
    <m/>
    <m/>
    <m/>
  </r>
  <r>
    <s v="GEX 1"/>
    <s v="8248-25"/>
    <s v="28239-609"/>
    <s v="B"/>
    <s v="450X250"/>
    <x v="160"/>
    <d v="2025-10-10T00:00:00"/>
    <s v="LAND"/>
    <n v="13"/>
    <n v="13"/>
    <d v="2025-10-15T00:00:00"/>
    <m/>
    <s v="YES"/>
    <s v=""/>
    <m/>
    <m/>
    <m/>
    <m/>
    <s v="PHME"/>
    <m/>
    <x v="0"/>
    <s v="Revision simulation done on 28-07-2025 "/>
    <s v="UNDER SIMULATION"/>
    <m/>
    <m/>
    <m/>
    <m/>
    <n v="0"/>
    <d v="1899-12-30T00:00:00"/>
    <m/>
    <m/>
    <s v="Oct"/>
    <s v="PHME_28239-609"/>
    <m/>
    <m/>
    <m/>
  </r>
  <r>
    <s v="GEX 2"/>
    <s v="8250-25"/>
    <s v="014858-3505"/>
    <s v="B"/>
    <s v="320X160"/>
    <x v="160"/>
    <d v="2025-10-11T00:00:00"/>
    <s v="LAND"/>
    <n v="1"/>
    <n v="1"/>
    <d v="2025-10-14T00:00:00"/>
    <d v="2025-10-16T00:00:00"/>
    <m/>
    <n v="2"/>
    <d v="2025-10-16T00:00:00"/>
    <d v="2025-10-17T00:00:00"/>
    <m/>
    <s v="212501412"/>
    <s v="PDTMC"/>
    <d v="2025-10-17T00:00:00"/>
    <x v="0"/>
    <m/>
    <s v="DONE"/>
    <m/>
    <m/>
    <m/>
    <m/>
    <n v="242502830"/>
    <d v="2025-10-28T14:05:38"/>
    <m/>
    <m/>
    <s v="Oct"/>
    <s v="PDTMC_014858-3505"/>
    <m/>
    <m/>
    <m/>
  </r>
  <r>
    <s v="GEX 1"/>
    <s v="8247-25"/>
    <s v="29826-210"/>
    <s v="B"/>
    <s v="355X200"/>
    <x v="160"/>
    <d v="2025-10-10T00:00:00"/>
    <s v="LAND"/>
    <n v="4"/>
    <n v="4"/>
    <d v="2025-10-14T00:00:00"/>
    <d v="2025-10-16T00:00:00"/>
    <m/>
    <n v="2"/>
    <d v="2025-10-17T00:00:00"/>
    <d v="2025-10-18T00:00:00"/>
    <m/>
    <s v="112504496"/>
    <s v="PDTMC"/>
    <m/>
    <x v="0"/>
    <m/>
    <s v="PENDING FOR DESIGN TO EMS"/>
    <m/>
    <m/>
    <m/>
    <m/>
    <n v="142509302"/>
    <d v="2025-10-28T08:42:01"/>
    <m/>
    <m/>
    <s v="Oct"/>
    <s v="PDTMC_29826-210"/>
    <m/>
    <m/>
    <m/>
  </r>
  <r>
    <s v="GEX 1"/>
    <s v="8247-25"/>
    <s v="29897-506"/>
    <s v="B"/>
    <s v="280X160"/>
    <x v="160"/>
    <d v="2025-10-10T00:00:00"/>
    <s v="LAND"/>
    <n v="1"/>
    <n v="1"/>
    <d v="2025-10-14T00:00:00"/>
    <d v="2025-10-16T00:00:00"/>
    <m/>
    <n v="2"/>
    <d v="2025-10-17T00:00:00"/>
    <d v="2025-10-18T00:00:00"/>
    <m/>
    <s v="112504496"/>
    <s v="PDTMC"/>
    <m/>
    <x v="0"/>
    <m/>
    <s v="PENDING FOR DESIGN TO EMS"/>
    <m/>
    <m/>
    <m/>
    <m/>
    <n v="142509206"/>
    <d v="2025-10-28T17:56:01"/>
    <m/>
    <m/>
    <s v="Oct"/>
    <s v="PDTMC_29897-506"/>
    <m/>
    <m/>
    <m/>
  </r>
  <r>
    <s v="GEX 1"/>
    <s v="8248-25"/>
    <s v="28238-607"/>
    <s v="B"/>
    <s v="450X250"/>
    <x v="160"/>
    <d v="2025-10-10T00:00:00"/>
    <s v="LAND"/>
    <n v="14"/>
    <n v="14"/>
    <d v="2025-10-15T00:00:00"/>
    <m/>
    <s v="YES"/>
    <s v=""/>
    <m/>
    <m/>
    <m/>
    <m/>
    <s v="PHME"/>
    <m/>
    <x v="0"/>
    <s v="1st simulation done 18rd asked to revise design based on the sinulation results Rev-3 simulation done on 1-Sep-2025. "/>
    <s v="UNDER SIMULATION"/>
    <m/>
    <m/>
    <m/>
    <m/>
    <n v="0"/>
    <d v="1899-12-30T00:00:00"/>
    <m/>
    <m/>
    <s v="Oct"/>
    <s v="PHME_28238-607"/>
    <m/>
    <m/>
    <m/>
  </r>
  <r>
    <s v="GEX 1"/>
    <s v="8251-25"/>
    <s v="18109-612"/>
    <s v="B"/>
    <s v="355X200"/>
    <x v="161"/>
    <d v="2025-10-13T00:00:00"/>
    <s v="LAND"/>
    <n v="1"/>
    <n v="2"/>
    <d v="2025-10-15T00:00:00"/>
    <d v="2025-10-18T00:00:00"/>
    <s v="YES"/>
    <n v="3"/>
    <d v="2025-10-28T00:00:00"/>
    <d v="2025-10-29T00:00:00"/>
    <d v="2025-10-28T00:00:00"/>
    <s v="112504636"/>
    <s v="PHME"/>
    <d v="2025-10-28T00:00:00"/>
    <x v="0"/>
    <m/>
    <s v="DONE"/>
    <m/>
    <m/>
    <m/>
    <m/>
    <n v="142509464"/>
    <d v="2025-11-04T00:00:00"/>
    <m/>
    <m/>
    <s v="Oct"/>
    <s v="PHME_18109-612"/>
    <m/>
    <m/>
    <m/>
  </r>
  <r>
    <s v="GEX 1"/>
    <s v=""/>
    <s v="Ins-18109"/>
    <s v="T"/>
    <s v="460X150"/>
    <x v="161"/>
    <s v=""/>
    <s v="LAND"/>
    <n v="0"/>
    <n v="0"/>
    <d v="2025-10-15T00:00:00"/>
    <d v="2025-10-18T00:00:00"/>
    <m/>
    <m/>
    <d v="2025-10-28T00:00:00"/>
    <d v="2025-10-29T00:00:00"/>
    <d v="2025-10-28T00:00:00"/>
    <s v="112504712"/>
    <s v="PHME"/>
    <d v="2025-10-28T00:00:00"/>
    <x v="0"/>
    <m/>
    <s v="PENDING FOR ORDERING"/>
    <m/>
    <m/>
    <m/>
    <m/>
    <s v=""/>
    <s v=""/>
    <m/>
    <m/>
    <s v="Oct"/>
    <s v="PHME_Ins-18109"/>
    <m/>
    <m/>
    <m/>
  </r>
  <r>
    <s v="GEX 1"/>
    <s v="8253-25"/>
    <s v="13938-223"/>
    <s v="B"/>
    <s v="355X200"/>
    <x v="162"/>
    <d v="2025-10-15T00:00:00"/>
    <s v="LAND"/>
    <n v="1"/>
    <n v="1"/>
    <d v="2025-10-17T00:00:00"/>
    <d v="2025-10-20T00:00:00"/>
    <m/>
    <n v="3"/>
    <d v="2025-10-22T00:00:00"/>
    <d v="2025-10-23T00:00:00"/>
    <d v="2025-10-22T00:00:00"/>
    <s v="112504597"/>
    <s v="PDTMC"/>
    <d v="2025-10-22T00:00:00"/>
    <x v="0"/>
    <m/>
    <s v="DONE"/>
    <m/>
    <m/>
    <m/>
    <m/>
    <n v="142509469"/>
    <d v="2025-10-31T08:55:14"/>
    <m/>
    <m/>
    <s v="Oct"/>
    <s v="PDTMC_13938-223"/>
    <m/>
    <m/>
    <m/>
  </r>
  <r>
    <s v="GEX 1"/>
    <s v="8252-25"/>
    <s v="19329-602"/>
    <s v="B"/>
    <s v="355X200"/>
    <x v="162"/>
    <d v="2025-10-15T00:00:00"/>
    <s v="LAND"/>
    <n v="1"/>
    <n v="1"/>
    <d v="2025-10-16T00:00:00"/>
    <d v="2025-10-17T00:00:00"/>
    <m/>
    <n v="1"/>
    <d v="2025-10-22T00:00:00"/>
    <d v="2025-10-23T00:00:00"/>
    <d v="2025-10-22T00:00:00"/>
    <s v="112504598"/>
    <s v="PHME"/>
    <d v="2025-10-22T00:00:00"/>
    <x v="0"/>
    <m/>
    <s v="DONE"/>
    <m/>
    <m/>
    <m/>
    <m/>
    <n v="142509464"/>
    <d v="2025-11-04T00:00:00"/>
    <m/>
    <m/>
    <s v="Oct"/>
    <s v="PHME_19329-602"/>
    <m/>
    <m/>
    <m/>
  </r>
  <r>
    <s v="GEX 1"/>
    <s v="8253-25"/>
    <s v="27720-502"/>
    <s v="B"/>
    <s v="280X160"/>
    <x v="162"/>
    <d v="2025-10-15T00:00:00"/>
    <s v="LAND"/>
    <n v="0"/>
    <n v="0"/>
    <d v="2025-10-17T00:00:00"/>
    <d v="2025-10-20T00:00:00"/>
    <m/>
    <n v="3"/>
    <d v="2025-10-22T00:00:00"/>
    <d v="2025-10-23T00:00:00"/>
    <d v="2025-10-22T00:00:00"/>
    <s v="112504597"/>
    <s v="PDTMC"/>
    <d v="2025-10-22T00:00:00"/>
    <x v="0"/>
    <m/>
    <s v="DONE"/>
    <m/>
    <m/>
    <m/>
    <m/>
    <n v="142509469"/>
    <d v="2025-10-31T08:55:14"/>
    <m/>
    <m/>
    <s v="Oct"/>
    <s v="PDTMC_27720-502"/>
    <m/>
    <m/>
    <m/>
  </r>
  <r>
    <s v="GEX 1"/>
    <s v="8253-25"/>
    <s v="29812-602"/>
    <s v="B"/>
    <s v="320x160"/>
    <x v="162"/>
    <d v="2025-10-15T00:00:00"/>
    <s v="LAND"/>
    <n v="1"/>
    <n v="1"/>
    <d v="2025-10-18T00:00:00"/>
    <d v="2025-10-20T00:00:00"/>
    <m/>
    <n v="2"/>
    <d v="2025-10-22T00:00:00"/>
    <d v="2025-10-23T00:00:00"/>
    <d v="2025-10-22T00:00:00"/>
    <s v="112504597"/>
    <s v="PDTMC"/>
    <d v="2025-10-22T00:00:00"/>
    <x v="0"/>
    <m/>
    <s v="DONE"/>
    <m/>
    <m/>
    <m/>
    <m/>
    <n v="142509469"/>
    <d v="2025-10-31T08:55:14"/>
    <m/>
    <m/>
    <s v="Oct"/>
    <s v="PDTMC_29812-602"/>
    <m/>
    <m/>
    <m/>
  </r>
  <r>
    <s v="GEX 1"/>
    <s v="8254-25"/>
    <s v="30288-602"/>
    <s v="B"/>
    <s v="450X250"/>
    <x v="162"/>
    <d v="2025-10-15T00:00:00"/>
    <s v="AIR"/>
    <n v="3"/>
    <n v="3"/>
    <d v="2025-10-16T00:00:00"/>
    <d v="2025-10-17T00:00:00"/>
    <m/>
    <n v="1"/>
    <d v="2025-10-18T00:00:00"/>
    <d v="2025-10-29T00:00:00"/>
    <d v="2025-10-28T00:00:00"/>
    <s v="112504691"/>
    <s v="PHOENIX "/>
    <d v="2025-10-28T00:00:00"/>
    <x v="0"/>
    <m/>
    <s v="DONE"/>
    <m/>
    <m/>
    <m/>
    <m/>
    <n v="142509604"/>
    <d v="2025-11-06T11:14:47"/>
    <m/>
    <m/>
    <s v="Oct"/>
    <s v="PHOENIX _30288-602"/>
    <m/>
    <m/>
    <m/>
  </r>
  <r>
    <s v="GEX 2"/>
    <s v="8255-25"/>
    <s v="005329-3503"/>
    <s v="B"/>
    <s v="320X160"/>
    <x v="162"/>
    <d v="2025-10-15T00:00:00"/>
    <s v="LAND"/>
    <n v="1"/>
    <n v="4"/>
    <d v="2025-10-17T00:00:00"/>
    <d v="2025-10-20T00:00:00"/>
    <m/>
    <n v="3"/>
    <d v="2025-10-26T00:00:00"/>
    <d v="2025-10-27T00:00:00"/>
    <d v="2025-10-26T00:00:00"/>
    <s v="212501458"/>
    <s v="PDTMC"/>
    <d v="2025-10-26T00:00:00"/>
    <x v="0"/>
    <m/>
    <s v="DONE"/>
    <m/>
    <m/>
    <m/>
    <m/>
    <n v="242502904"/>
    <d v="2025-10-31T08:51:54"/>
    <m/>
    <m/>
    <s v="Oct"/>
    <s v="PDTMC_005329-3503"/>
    <m/>
    <m/>
    <m/>
  </r>
  <r>
    <s v="GEX 2"/>
    <s v="8256-25"/>
    <s v="011443-2504"/>
    <s v="B"/>
    <s v="280X160"/>
    <x v="162"/>
    <d v="2025-10-15T00:00:00"/>
    <s v="AIR"/>
    <n v="0"/>
    <n v="0"/>
    <d v="2025-10-17T00:00:00"/>
    <d v="2025-10-17T00:00:00"/>
    <m/>
    <n v="0"/>
    <d v="2025-10-26T00:00:00"/>
    <d v="2025-10-27T00:00:00"/>
    <d v="2025-10-26T00:00:00"/>
    <s v="212501457"/>
    <s v="JIANGSU"/>
    <d v="2025-10-26T00:00:00"/>
    <x v="0"/>
    <m/>
    <s v="DONE"/>
    <m/>
    <m/>
    <m/>
    <m/>
    <n v="242502927"/>
    <d v="2025-10-31T08:47:54"/>
    <m/>
    <m/>
    <s v="Oct"/>
    <s v="JIANGSU_011443-2504"/>
    <m/>
    <m/>
    <m/>
  </r>
  <r>
    <s v="GEX 2"/>
    <s v="8256-25"/>
    <s v="013640-2502"/>
    <s v="B"/>
    <s v="280X160"/>
    <x v="162"/>
    <d v="2025-10-15T00:00:00"/>
    <s v="AIR"/>
    <n v="1"/>
    <n v="2"/>
    <d v="2025-10-25T00:00:00"/>
    <d v="2025-10-31T00:00:00"/>
    <m/>
    <n v="6"/>
    <d v="2025-11-01T00:00:00"/>
    <d v="2025-11-03T00:00:00"/>
    <d v="2025-11-01T00:00:00"/>
    <s v="212501485"/>
    <s v="JIANGSU"/>
    <d v="2025-11-01T00:00:00"/>
    <x v="0"/>
    <s v="asked revised design  reminder sent on 30-10-25"/>
    <s v="DONE"/>
    <m/>
    <m/>
    <m/>
    <m/>
    <n v="242503030"/>
    <d v="2025-11-09T00:00:00"/>
    <m/>
    <m/>
    <s v="Oct"/>
    <s v="JIANGSU_013640-2502"/>
    <m/>
    <m/>
    <m/>
  </r>
  <r>
    <s v="GEX 2"/>
    <s v="8266-25"/>
    <s v="051142-3502"/>
    <s v="B"/>
    <s v="400X260"/>
    <x v="162"/>
    <d v="2025-10-23T00:00:00"/>
    <s v="AIR"/>
    <n v="4"/>
    <n v="4"/>
    <d v="2025-10-24T00:00:00"/>
    <d v="2025-10-29T00:00:00"/>
    <m/>
    <n v="5"/>
    <d v="2025-11-01T00:00:00"/>
    <d v="2025-11-03T00:00:00"/>
    <d v="2025-11-01T00:00:00"/>
    <s v="212501484"/>
    <s v="ALMAX"/>
    <d v="2025-11-01T00:00:00"/>
    <x v="0"/>
    <s v="Suplier sented with out die opening sheet"/>
    <s v="DONE"/>
    <m/>
    <m/>
    <m/>
    <m/>
    <n v="242503068"/>
    <d v="1899-12-30T00:00:00"/>
    <m/>
    <m/>
    <s v="Oct"/>
    <s v="ALMAX_051142-3502"/>
    <m/>
    <m/>
    <m/>
  </r>
  <r>
    <s v="GEX 2"/>
    <s v="8266-25"/>
    <s v="051142-3504"/>
    <s v="B"/>
    <s v="400X260"/>
    <x v="162"/>
    <d v="2025-10-23T00:00:00"/>
    <s v="AIR"/>
    <n v="4"/>
    <n v="4"/>
    <d v="2025-10-24T00:00:00"/>
    <d v="2025-10-29T00:00:00"/>
    <m/>
    <n v="5"/>
    <d v="2025-11-01T00:00:00"/>
    <d v="2025-11-03T00:00:00"/>
    <d v="2025-11-01T00:00:00"/>
    <s v="212501484"/>
    <s v="ALMAX"/>
    <d v="2025-11-01T00:00:00"/>
    <x v="0"/>
    <s v="Suplier sented with out die opening sheet we reminder sent"/>
    <s v="DONE"/>
    <m/>
    <m/>
    <m/>
    <m/>
    <n v="242503068"/>
    <d v="1899-12-30T00:00:00"/>
    <m/>
    <m/>
    <s v="Oct"/>
    <s v="ALMAX_051142-3504"/>
    <m/>
    <m/>
    <m/>
  </r>
  <r>
    <s v="GEX 1"/>
    <s v="8252-25"/>
    <s v="19782-407"/>
    <s v="B"/>
    <s v="250X160"/>
    <x v="163"/>
    <d v="2025-10-15T00:00:00"/>
    <s v="LAND"/>
    <n v="2"/>
    <n v="2"/>
    <d v="2025-10-16T00:00:00"/>
    <d v="2025-10-28T00:00:00"/>
    <s v="YES"/>
    <n v="12"/>
    <d v="2025-10-29T00:00:00"/>
    <d v="2025-10-29T00:00:00"/>
    <d v="2025-10-29T00:00:00"/>
    <s v="112504702"/>
    <s v="PHME"/>
    <d v="2025-10-29T00:00:00"/>
    <x v="0"/>
    <s v="1st simulation done 23rd asked to revise design based on the sinulation results "/>
    <s v="DONE"/>
    <m/>
    <m/>
    <m/>
    <m/>
    <n v="142509603"/>
    <d v="2025-11-06T00:00:00"/>
    <m/>
    <m/>
    <s v="Oct"/>
    <s v="PHME_19782-407"/>
    <m/>
    <m/>
    <m/>
  </r>
  <r>
    <s v="GEX 1"/>
    <s v="8252-25"/>
    <s v="27938-602"/>
    <s v="B"/>
    <s v="450X250"/>
    <x v="163"/>
    <d v="2025-10-15T00:00:00"/>
    <s v="LAND"/>
    <n v="0"/>
    <n v="0"/>
    <d v="2025-10-16T00:00:00"/>
    <d v="2025-10-17T00:00:00"/>
    <m/>
    <n v="1"/>
    <d v="2025-10-22T00:00:00"/>
    <d v="2025-10-29T00:00:00"/>
    <d v="2025-10-22T00:00:00"/>
    <s v="112504598"/>
    <s v="PHME"/>
    <d v="2025-10-22T00:00:00"/>
    <x v="0"/>
    <m/>
    <s v="DONE"/>
    <m/>
    <m/>
    <m/>
    <m/>
    <n v="142509464"/>
    <d v="2025-11-04T00:00:00"/>
    <m/>
    <m/>
    <s v="Oct"/>
    <s v="PHME_27938-602"/>
    <m/>
    <m/>
    <m/>
  </r>
  <r>
    <s v="GEX 1"/>
    <s v="8252-25"/>
    <s v="30200-602"/>
    <s v="B"/>
    <s v="355X200"/>
    <x v="163"/>
    <d v="2025-10-15T00:00:00"/>
    <s v="LAND"/>
    <n v="6"/>
    <n v="6"/>
    <d v="2025-10-16T00:00:00"/>
    <d v="2025-10-17T00:00:00"/>
    <m/>
    <n v="1"/>
    <d v="2025-10-22T00:00:00"/>
    <d v="2025-10-29T00:00:00"/>
    <d v="2025-10-22T00:00:00"/>
    <s v="112504598"/>
    <s v="PHME"/>
    <d v="2025-10-22T00:00:00"/>
    <x v="0"/>
    <m/>
    <s v="DONE"/>
    <m/>
    <m/>
    <m/>
    <m/>
    <n v="142509464"/>
    <d v="2025-11-04T00:00:00"/>
    <m/>
    <m/>
    <s v="Oct"/>
    <s v="PHME_30200-602"/>
    <m/>
    <m/>
    <m/>
  </r>
  <r>
    <s v="GEX 1"/>
    <s v="8257-25"/>
    <s v="30433-202"/>
    <s v="B"/>
    <s v="320X160"/>
    <x v="164"/>
    <d v="2025-10-16T00:00:00"/>
    <s v="LAND"/>
    <n v="1"/>
    <n v="1"/>
    <d v="2025-10-17T00:00:00"/>
    <d v="2025-10-17T00:00:00"/>
    <m/>
    <n v="0"/>
    <d v="2025-10-22T00:00:00"/>
    <d v="2025-10-29T00:00:00"/>
    <d v="2025-10-22T00:00:00"/>
    <s v="112504598"/>
    <s v="PHME"/>
    <d v="2025-10-22T00:00:00"/>
    <x v="0"/>
    <m/>
    <s v="DONE"/>
    <m/>
    <m/>
    <m/>
    <m/>
    <n v="142509466"/>
    <d v="2025-10-31T09:02:04"/>
    <m/>
    <m/>
    <s v="Oct"/>
    <s v="PHME_30433-202"/>
    <m/>
    <m/>
    <m/>
  </r>
  <r>
    <s v="GEX 1"/>
    <s v="8258-25"/>
    <s v="30483-202"/>
    <s v="B"/>
    <s v="355X200"/>
    <x v="165"/>
    <d v="2025-10-18T00:00:00"/>
    <s v="LAND"/>
    <n v="1"/>
    <n v="1"/>
    <d v="2025-10-19T00:00:00"/>
    <d v="2025-10-23T00:00:00"/>
    <m/>
    <n v="4"/>
    <d v="2025-10-28T00:00:00"/>
    <d v="2025-10-29T00:00:00"/>
    <d v="2025-10-28T00:00:00"/>
    <s v="112504693"/>
    <s v="PDTMC"/>
    <d v="2025-10-28T00:00:00"/>
    <x v="0"/>
    <m/>
    <s v="DONE"/>
    <m/>
    <m/>
    <m/>
    <m/>
    <n v="142509601"/>
    <d v="1899-12-30T00:00:00"/>
    <m/>
    <m/>
    <s v="Oct"/>
    <s v="PDTMC_30483-202"/>
    <m/>
    <m/>
    <m/>
  </r>
  <r>
    <s v="GEX 1"/>
    <s v="8259-25"/>
    <s v="30503-501"/>
    <s v="N"/>
    <s v="250X160"/>
    <x v="166"/>
    <d v="2025-10-21T00:00:00"/>
    <s v="LAND"/>
    <n v="1"/>
    <n v="1"/>
    <d v="2025-10-23T00:00:00"/>
    <d v="2025-10-24T00:00:00"/>
    <m/>
    <n v="1"/>
    <d v="2025-10-28T00:00:00"/>
    <d v="2025-10-29T00:00:00"/>
    <d v="2025-10-28T00:00:00"/>
    <s v="112504636"/>
    <s v="PHME"/>
    <d v="2025-10-28T00:00:00"/>
    <x v="33"/>
    <m/>
    <s v="DONE"/>
    <m/>
    <m/>
    <m/>
    <m/>
    <n v="142509485"/>
    <d v="2025-10-31T09:01:15"/>
    <m/>
    <m/>
    <s v="Oct"/>
    <s v="PHME_30503-501"/>
    <m/>
    <m/>
    <m/>
  </r>
  <r>
    <s v="GEX 1"/>
    <s v="8259-25"/>
    <s v="Ins-30503"/>
    <s v="T"/>
    <s v="300X100"/>
    <x v="166"/>
    <d v="2025-10-21T00:00:00"/>
    <s v="LAND"/>
    <n v="0"/>
    <n v="0"/>
    <d v="2025-10-23T00:00:00"/>
    <d v="2025-10-24T00:00:00"/>
    <m/>
    <n v="1"/>
    <d v="2025-10-28T00:00:00"/>
    <d v="2025-10-29T00:00:00"/>
    <d v="2025-10-28T00:00:00"/>
    <s v="112504636"/>
    <s v="PHME"/>
    <d v="2025-10-28T00:00:00"/>
    <x v="0"/>
    <m/>
    <s v="DONE"/>
    <m/>
    <m/>
    <m/>
    <m/>
    <n v="142509485"/>
    <d v="2025-10-31T09:01:15"/>
    <m/>
    <m/>
    <s v="Oct"/>
    <s v="PHME_Ins-30503"/>
    <m/>
    <m/>
    <m/>
  </r>
  <r>
    <s v="GEX 2"/>
    <s v="8260-25"/>
    <s v="30504-2501"/>
    <s v="N"/>
    <s v="280X160"/>
    <x v="166"/>
    <d v="2025-10-21T00:00:00"/>
    <s v="LAND"/>
    <n v="1"/>
    <n v="2"/>
    <d v="2025-10-23T00:00:00"/>
    <d v="2025-10-24T00:00:00"/>
    <m/>
    <n v="1"/>
    <d v="2025-10-28T00:00:00"/>
    <d v="2025-11-01T00:00:00"/>
    <d v="2025-10-28T00:00:00"/>
    <s v="212501474"/>
    <s v="PHME"/>
    <d v="2025-11-01T00:00:00"/>
    <x v="79"/>
    <m/>
    <s v="DONE"/>
    <m/>
    <m/>
    <m/>
    <m/>
    <n v="242502985"/>
    <d v="2025-11-06T00:00:00"/>
    <m/>
    <m/>
    <s v="Oct"/>
    <s v="PHME_30504-2501"/>
    <m/>
    <m/>
    <m/>
  </r>
  <r>
    <s v="GEX 1"/>
    <s v="8261-25"/>
    <s v="13013-209"/>
    <s v="B"/>
    <s v="280X160"/>
    <x v="167"/>
    <d v="2025-10-25T00:00:00"/>
    <s v="LAND"/>
    <n v="1"/>
    <n v="2"/>
    <d v="2025-10-23T00:00:00"/>
    <d v="2025-10-24T00:00:00"/>
    <m/>
    <n v="1"/>
    <d v="2025-10-28T00:00:00"/>
    <d v="2025-10-29T00:00:00"/>
    <d v="2025-10-28T00:00:00"/>
    <s v="112504636"/>
    <s v="PHME"/>
    <d v="2025-10-28T00:00:00"/>
    <x v="0"/>
    <m/>
    <s v="DONE"/>
    <m/>
    <m/>
    <m/>
    <m/>
    <n v="142509466"/>
    <d v="2025-10-31T09:02:04"/>
    <m/>
    <m/>
    <s v="Oct"/>
    <s v="PHME_13013-209"/>
    <m/>
    <m/>
    <m/>
  </r>
  <r>
    <s v="GEX 1"/>
    <s v="8262-25"/>
    <s v="13794-282"/>
    <s v="B"/>
    <s v="355X200"/>
    <x v="167"/>
    <d v="2025-10-25T00:00:00"/>
    <s v="AIR"/>
    <n v="1"/>
    <n v="2"/>
    <d v="2025-10-24T00:00:00"/>
    <d v="2025-10-28T00:00:00"/>
    <m/>
    <n v="4"/>
    <d v="2025-10-29T00:00:00"/>
    <d v="2025-10-29T00:00:00"/>
    <d v="2025-10-29T00:00:00"/>
    <s v="112504702"/>
    <s v="JIANGSU"/>
    <d v="2025-10-29T00:00:00"/>
    <x v="0"/>
    <s v="revised design asked on 24th oct"/>
    <s v="DONE"/>
    <m/>
    <m/>
    <m/>
    <m/>
    <n v="142509605"/>
    <d v="2025-11-11T00:00:00"/>
    <m/>
    <m/>
    <s v="Oct"/>
    <s v="JIANGSU_13794-282"/>
    <m/>
    <m/>
    <m/>
  </r>
  <r>
    <s v="GEX 1"/>
    <s v="8263-25"/>
    <s v="13794-624"/>
    <s v="B"/>
    <s v="355X200"/>
    <x v="167"/>
    <d v="2025-10-25T00:00:00"/>
    <s v="AIR"/>
    <n v="1"/>
    <n v="2"/>
    <d v="2025-10-23T00:00:00"/>
    <d v="2025-10-24T00:00:00"/>
    <m/>
    <n v="1"/>
    <d v="2025-10-29T00:00:00"/>
    <d v="2025-10-29T00:00:00"/>
    <d v="2025-10-29T00:00:00"/>
    <s v="112504702"/>
    <s v="EKSTEK"/>
    <d v="2025-10-29T00:00:00"/>
    <x v="0"/>
    <m/>
    <s v="DONE"/>
    <m/>
    <m/>
    <m/>
    <m/>
    <n v="142509606"/>
    <d v="2025-11-06T11:15:36"/>
    <m/>
    <m/>
    <s v="Oct"/>
    <s v="EKSTEK_13794-624"/>
    <m/>
    <m/>
    <m/>
  </r>
  <r>
    <s v="GEX 1"/>
    <s v="8261-25"/>
    <s v="15698-604"/>
    <s v="B"/>
    <s v="320X200"/>
    <x v="167"/>
    <d v="2025-10-25T00:00:00"/>
    <s v="LAND"/>
    <n v="1"/>
    <n v="1"/>
    <d v="2025-10-23T00:00:00"/>
    <d v="2025-10-23T00:00:00"/>
    <m/>
    <n v="0"/>
    <d v="2025-10-29T00:00:00"/>
    <d v="2025-10-29T00:00:00"/>
    <d v="2025-10-29T00:00:00"/>
    <s v="112504702"/>
    <s v="PHME"/>
    <d v="2025-10-29T00:00:00"/>
    <x v="0"/>
    <m/>
    <s v="DONE"/>
    <m/>
    <m/>
    <m/>
    <m/>
    <n v="142509603"/>
    <d v="2025-11-06T11:16:20"/>
    <m/>
    <m/>
    <s v="Oct"/>
    <s v="PHME_15698-604"/>
    <m/>
    <m/>
    <m/>
  </r>
  <r>
    <s v="GEX 1"/>
    <s v="8264-25"/>
    <s v="06176-402  Mandrel Insert"/>
    <s v="T"/>
    <s v="63.68X28"/>
    <x v="167"/>
    <d v="2025-10-25T00:00:00"/>
    <s v="LAND"/>
    <n v="1"/>
    <n v="1"/>
    <d v="2025-10-27T00:00:00"/>
    <d v="2025-10-28T00:00:00"/>
    <m/>
    <n v="1"/>
    <d v="2025-10-29T00:00:00"/>
    <d v="2025-10-29T00:00:00"/>
    <d v="2025-10-29T00:00:00"/>
    <s v="112504702"/>
    <s v="PHME"/>
    <d v="2025-10-29T00:00:00"/>
    <x v="0"/>
    <m/>
    <s v="DONE"/>
    <m/>
    <m/>
    <m/>
    <m/>
    <n v="142509715"/>
    <d v="2025-11-09T20:18:44"/>
    <m/>
    <m/>
    <s v="Oct"/>
    <s v="PHME_06176-402  Mandrel Insert"/>
    <m/>
    <m/>
    <m/>
  </r>
  <r>
    <s v="GEX 1"/>
    <s v="8265-25"/>
    <s v="11882-602"/>
    <s v="B"/>
    <s v="450X250"/>
    <x v="167"/>
    <d v="2025-10-25T00:00:00"/>
    <s v="LAND"/>
    <n v="0"/>
    <n v="0"/>
    <d v="2025-10-27T00:00:00"/>
    <d v="2025-10-28T00:00:00"/>
    <m/>
    <n v="1"/>
    <d v="2025-10-28T00:00:00"/>
    <d v="2025-10-29T00:00:00"/>
    <d v="2025-10-28T00:00:00"/>
    <s v="112504693"/>
    <s v="PDTMC"/>
    <d v="2025-10-28T00:00:00"/>
    <x v="0"/>
    <m/>
    <s v="DONE"/>
    <m/>
    <m/>
    <m/>
    <m/>
    <n v="142509602"/>
    <d v="2025-11-11T00:00:00"/>
    <m/>
    <m/>
    <s v="Oct"/>
    <s v="PDTMC_11882-602"/>
    <m/>
    <m/>
    <m/>
  </r>
  <r>
    <s v="GEX 2"/>
    <s v="8275-25"/>
    <s v="014719-3506"/>
    <s v="B"/>
    <s v="320X200"/>
    <x v="168"/>
    <d v="2025-10-31T00:00:00"/>
    <s v="AIR"/>
    <n v="4"/>
    <n v="4"/>
    <d v="2025-11-06T00:00:00"/>
    <d v="2025-11-11T00:00:00"/>
    <m/>
    <n v="5"/>
    <d v="2025-11-14T00:00:00"/>
    <d v="2025-11-17T00:00:00"/>
    <d v="2025-11-14T00:00:00"/>
    <s v="212501548"/>
    <s v="ALMAX"/>
    <d v="2025-11-14T00:00:00"/>
    <x v="0"/>
    <m/>
    <s v="DONE"/>
    <m/>
    <m/>
    <m/>
    <m/>
    <n v="0"/>
    <d v="1899-12-30T00:00:00"/>
    <m/>
    <m/>
    <s v="Oct"/>
    <s v="ALMAX_014719-3506"/>
    <m/>
    <m/>
    <m/>
  </r>
  <r>
    <s v="GEX 1"/>
    <s v="8264-25"/>
    <s v="16055-602"/>
    <s v="B"/>
    <s v="400X250"/>
    <x v="168"/>
    <d v="2025-10-25T00:00:00"/>
    <s v="LAND"/>
    <n v="1"/>
    <n v="1"/>
    <d v="2025-11-01T00:00:00"/>
    <d v="2025-11-10T00:00:00"/>
    <s v="YES"/>
    <n v="9"/>
    <d v="2025-11-11T00:00:00"/>
    <d v="2025-11-15T00:00:00"/>
    <d v="2025-11-11T00:00:00"/>
    <s v="112504879"/>
    <s v="PHME"/>
    <d v="2025-11-11T00:00:00"/>
    <x v="0"/>
    <s v="Suplier change we asked 215 dessign from compes. As for discus mr lakshman design change to press-2 to press-6 Simulation Dine on 07/11/25"/>
    <s v="DONE"/>
    <m/>
    <m/>
    <m/>
    <m/>
    <n v="0"/>
    <d v="1899-12-30T00:00:00"/>
    <m/>
    <m/>
    <s v="Oct"/>
    <s v="PHME_16055-602"/>
    <m/>
    <m/>
    <m/>
  </r>
  <r>
    <s v="GEX 1"/>
    <s v="8264-25"/>
    <s v="27911-603"/>
    <s v="B"/>
    <s v="450X250"/>
    <x v="168"/>
    <d v="2025-10-25T00:00:00"/>
    <s v="LAND"/>
    <n v="0"/>
    <n v="0"/>
    <d v="2025-10-27T00:00:00"/>
    <d v="2025-10-28T00:00:00"/>
    <m/>
    <n v="1"/>
    <d v="2025-10-29T00:00:00"/>
    <d v="2025-10-29T00:00:00"/>
    <d v="2025-10-29T00:00:00"/>
    <s v="112504702"/>
    <s v="PHME"/>
    <d v="2025-10-29T00:00:00"/>
    <x v="0"/>
    <m/>
    <s v="DONE"/>
    <m/>
    <m/>
    <m/>
    <m/>
    <n v="142509716"/>
    <d v="2025-11-10T00:00:00"/>
    <m/>
    <m/>
    <s v="Oct"/>
    <s v="PHME_27911-603"/>
    <m/>
    <m/>
    <m/>
  </r>
  <r>
    <s v="GEX 1"/>
    <s v="8265-25"/>
    <s v="29826-211"/>
    <s v="B"/>
    <s v="355X200"/>
    <x v="168"/>
    <d v="2025-10-25T00:00:00"/>
    <s v="LAND"/>
    <n v="4"/>
    <n v="4"/>
    <d v="2025-10-27T00:00:00"/>
    <d v="2025-10-28T00:00:00"/>
    <m/>
    <n v="1"/>
    <d v="2025-10-28T00:00:00"/>
    <d v="2025-10-29T00:00:00"/>
    <d v="2025-10-28T00:00:00"/>
    <s v="112504693"/>
    <s v="PDTMC"/>
    <d v="2025-10-28T00:00:00"/>
    <x v="0"/>
    <m/>
    <s v="DONE"/>
    <m/>
    <m/>
    <m/>
    <m/>
    <n v="142509602"/>
    <d v="1899-12-30T00:00:00"/>
    <m/>
    <m/>
    <s v="Oct"/>
    <s v="PDTMC_29826-211"/>
    <m/>
    <m/>
    <m/>
  </r>
  <r>
    <s v="GEX 2"/>
    <s v="8267-25"/>
    <s v="027092-3502"/>
    <s v="B"/>
    <s v="475X280"/>
    <x v="169"/>
    <d v="2025-10-25T00:00:00"/>
    <s v="LAND"/>
    <n v="0"/>
    <n v="0"/>
    <d v="2025-10-31T00:00:00"/>
    <d v="2025-11-03T00:00:00"/>
    <s v="YES"/>
    <n v="3"/>
    <d v="2025-11-06T00:00:00"/>
    <d v="2025-11-08T00:00:00"/>
    <d v="2025-11-06T00:00:00"/>
    <s v="212501515"/>
    <s v="PHME"/>
    <d v="2025-11-06T00:00:00"/>
    <x v="0"/>
    <s v="We send insert design to suplie . Simulation done on 01/11/25"/>
    <s v="DONE"/>
    <m/>
    <m/>
    <m/>
    <m/>
    <n v="242503142"/>
    <d v="1899-12-30T00:00:00"/>
    <m/>
    <m/>
    <s v="Oct"/>
    <s v="PHME_027092-3502"/>
    <m/>
    <m/>
    <m/>
  </r>
  <r>
    <s v="GEX 1"/>
    <s v="8264-25"/>
    <s v="30380-501"/>
    <s v="T"/>
    <s v="280X60"/>
    <x v="169"/>
    <d v="2025-10-25T00:00:00"/>
    <s v="LAND"/>
    <n v="0"/>
    <n v="0"/>
    <d v="2025-10-27T00:00:00"/>
    <d v="2025-10-29T00:00:00"/>
    <m/>
    <m/>
    <d v="2025-11-01T00:00:00"/>
    <d v="2025-10-25T00:00:00"/>
    <d v="2025-11-01T00:00:00"/>
    <s v="112504733"/>
    <s v="PHME"/>
    <d v="2025-11-01T00:00:00"/>
    <x v="0"/>
    <s v="We approved for dieplate only"/>
    <s v="DONE"/>
    <m/>
    <m/>
    <m/>
    <m/>
    <n v="142509886"/>
    <d v="1899-12-30T00:00:00"/>
    <m/>
    <m/>
    <s v="Oct"/>
    <s v="PHME_30380-501"/>
    <m/>
    <m/>
    <m/>
  </r>
  <r>
    <s v="GEX 1"/>
    <s v="8268-25"/>
    <s v="30380-502"/>
    <s v="B"/>
    <s v="280X160"/>
    <x v="169"/>
    <d v="2025-10-25T00:00:00"/>
    <s v="AIR"/>
    <n v="5"/>
    <n v="5"/>
    <d v="2025-10-27T00:00:00"/>
    <d v="2025-10-29T00:00:00"/>
    <m/>
    <m/>
    <d v="2025-11-01T00:00:00"/>
    <d v="2025-11-03T00:00:00"/>
    <d v="2025-11-01T00:00:00"/>
    <s v="112504733"/>
    <s v="PHOENIX "/>
    <d v="2025-11-01T00:00:00"/>
    <x v="0"/>
    <s v="die opening not match as for die order DXf we asked revised design."/>
    <s v="DONE"/>
    <m/>
    <m/>
    <m/>
    <m/>
    <n v="142509804"/>
    <d v="1899-12-30T00:00:00"/>
    <m/>
    <m/>
    <s v="Oct"/>
    <s v="PHOENIX _30380-502"/>
    <m/>
    <m/>
    <m/>
  </r>
  <r>
    <s v="GEX 1"/>
    <s v="8269-25"/>
    <s v="15680-403"/>
    <s v="B"/>
    <s v="220X130"/>
    <x v="170"/>
    <d v="2025-10-28T00:00:00"/>
    <s v="LAND"/>
    <n v="1"/>
    <n v="1"/>
    <d v="2025-10-29T00:00:00"/>
    <d v="2025-10-30T00:00:00"/>
    <m/>
    <m/>
    <d v="2025-11-01T00:00:00"/>
    <d v="2025-11-03T00:00:00"/>
    <d v="2025-11-01T00:00:00"/>
    <s v="112504733"/>
    <s v="PDTMC"/>
    <d v="2025-11-01T00:00:00"/>
    <x v="0"/>
    <m/>
    <s v="DONE"/>
    <m/>
    <m/>
    <m/>
    <m/>
    <n v="142509602"/>
    <d v="1899-12-30T00:00:00"/>
    <m/>
    <m/>
    <s v="Oct"/>
    <s v="PDTMC_15680-403"/>
    <m/>
    <m/>
    <m/>
  </r>
  <r>
    <s v="GEX 1"/>
    <s v="8278-25"/>
    <s v="19958-603"/>
    <s v="B"/>
    <s v="280X160"/>
    <x v="170"/>
    <d v="2025-10-31T00:00:00"/>
    <s v="AIR"/>
    <n v="13"/>
    <n v="13"/>
    <d v="2025-11-06T00:00:00"/>
    <m/>
    <s v="YES"/>
    <m/>
    <m/>
    <m/>
    <m/>
    <m/>
    <s v="ADEX"/>
    <m/>
    <x v="0"/>
    <m/>
    <s v="UNDER SIMULATION"/>
    <m/>
    <m/>
    <m/>
    <m/>
    <n v="0"/>
    <d v="1899-12-30T00:00:00"/>
    <m/>
    <m/>
    <s v="Oct"/>
    <s v="ADEX_19958-603"/>
    <m/>
    <m/>
    <m/>
  </r>
  <r>
    <s v="GEX 2"/>
    <s v="8270-25"/>
    <s v="27986-2501"/>
    <s v="N"/>
    <s v="250X160"/>
    <x v="171"/>
    <d v="2025-10-28T00:00:00"/>
    <s v="LAND"/>
    <n v="0"/>
    <n v="0"/>
    <d v="2025-10-29T00:00:00"/>
    <d v="2025-10-30T00:00:00"/>
    <m/>
    <n v="1"/>
    <d v="2025-11-01T00:00:00"/>
    <d v="2025-11-03T00:00:00"/>
    <d v="2025-11-01T00:00:00"/>
    <s v="212501484"/>
    <s v="PDTMC"/>
    <d v="2025-11-01T00:00:00"/>
    <x v="80"/>
    <m/>
    <s v="DONE"/>
    <m/>
    <m/>
    <m/>
    <m/>
    <n v="242503032"/>
    <d v="2025-11-11T00:00:00"/>
    <m/>
    <m/>
    <s v="Oct"/>
    <s v="PDTMC_27986-2501"/>
    <m/>
    <m/>
    <m/>
  </r>
  <r>
    <s v="GEX 1"/>
    <s v="8271-25"/>
    <s v="30505-601"/>
    <s v="N"/>
    <s v="700X500"/>
    <x v="171"/>
    <d v="2025-10-28T00:00:00"/>
    <s v="AIR"/>
    <n v="4"/>
    <n v="4"/>
    <d v="2025-10-28T00:00:00"/>
    <d v="2025-10-29T00:00:00"/>
    <m/>
    <m/>
    <d v="2025-11-01T00:00:00"/>
    <d v="2025-11-03T00:00:00"/>
    <d v="2025-11-01T00:00:00"/>
    <s v="112504733"/>
    <s v="ADEX"/>
    <d v="2025-11-01T00:00:00"/>
    <x v="81"/>
    <m/>
    <s v="DONE"/>
    <m/>
    <m/>
    <m/>
    <m/>
    <n v="142509662"/>
    <d v="2025-11-07T17:17:44"/>
    <m/>
    <m/>
    <s v="Oct"/>
    <s v="ADEX_30505-601"/>
    <m/>
    <m/>
    <m/>
  </r>
  <r>
    <s v="GEX 1"/>
    <s v="8273-25"/>
    <s v="12537-501"/>
    <s v="B"/>
    <s v="280X160"/>
    <x v="172"/>
    <d v="2025-10-31T00:00:00"/>
    <s v="LAND"/>
    <n v="0"/>
    <n v="0"/>
    <d v="2025-11-05T00:00:00"/>
    <d v="2025-11-05T00:00:00"/>
    <m/>
    <m/>
    <d v="2025-11-06T00:00:00"/>
    <d v="2025-11-08T00:00:00"/>
    <d v="2025-11-06T00:00:00"/>
    <s v="112504794"/>
    <s v="PDTMC"/>
    <d v="2025-11-06T00:00:00"/>
    <x v="0"/>
    <m/>
    <s v="DONE"/>
    <m/>
    <m/>
    <m/>
    <m/>
    <n v="142509806"/>
    <d v="2025-11-13T00:00:00"/>
    <m/>
    <m/>
    <s v="Oct"/>
    <s v="PDTMC_12537-501"/>
    <m/>
    <m/>
    <m/>
  </r>
  <r>
    <s v="GEX 2"/>
    <s v="8276-25"/>
    <s v="014855-3504 M"/>
    <s v="T"/>
    <s v="320X95"/>
    <x v="172"/>
    <d v="2025-10-31T00:00:00"/>
    <s v="LAND"/>
    <n v="4"/>
    <n v="4"/>
    <d v="2025-10-29T00:00:00"/>
    <d v="2025-10-30T00:00:00"/>
    <m/>
    <n v="1"/>
    <d v="2025-11-01T00:00:00"/>
    <d v="2025-11-03T00:00:00"/>
    <d v="2025-11-01T00:00:00"/>
    <s v="212501484"/>
    <s v="PDTMC"/>
    <d v="2025-11-01T00:00:00"/>
    <x v="0"/>
    <m/>
    <s v="DONE"/>
    <m/>
    <m/>
    <m/>
    <m/>
    <n v="242503031"/>
    <d v="1899-12-30T00:00:00"/>
    <m/>
    <m/>
    <s v="Oct"/>
    <s v="PDTMC_014855-3504 M"/>
    <m/>
    <m/>
    <m/>
  </r>
  <r>
    <s v="GEX 1"/>
    <s v="8274-25"/>
    <s v="14855-208"/>
    <s v="B"/>
    <s v="320X160"/>
    <x v="172"/>
    <d v="2025-10-31T00:00:00"/>
    <s v="LAND"/>
    <n v="4"/>
    <n v="4"/>
    <d v="2025-11-01T00:00:00"/>
    <m/>
    <s v="YES"/>
    <m/>
    <m/>
    <m/>
    <m/>
    <m/>
    <s v="PHME"/>
    <m/>
    <x v="0"/>
    <s v="Simulation done on 05-Nov we asked revised design from suplier"/>
    <s v="UNDER SIMULATION"/>
    <m/>
    <m/>
    <m/>
    <m/>
    <n v="0"/>
    <d v="1899-12-30T00:00:00"/>
    <m/>
    <m/>
    <s v="Oct"/>
    <s v="PHME_14855-208"/>
    <m/>
    <m/>
    <m/>
  </r>
  <r>
    <s v="GEX 1"/>
    <s v="8274-25"/>
    <s v="14855-209"/>
    <s v="B"/>
    <s v="320X160"/>
    <x v="172"/>
    <d v="2025-10-31T00:00:00"/>
    <s v="LAND"/>
    <n v="4"/>
    <n v="4"/>
    <d v="2025-11-01T00:00:00"/>
    <m/>
    <s v="YES"/>
    <m/>
    <m/>
    <m/>
    <m/>
    <m/>
    <s v="PHME"/>
    <m/>
    <x v="0"/>
    <m/>
    <s v="UNDER SIMULATION"/>
    <m/>
    <m/>
    <m/>
    <m/>
    <n v="0"/>
    <d v="1899-12-30T00:00:00"/>
    <m/>
    <m/>
    <s v="Oct"/>
    <s v="PHME_14855-209"/>
    <m/>
    <m/>
    <m/>
  </r>
  <r>
    <s v="GEX 1"/>
    <s v="8274-25"/>
    <s v="27063-202"/>
    <s v="B"/>
    <s v="355X200"/>
    <x v="172"/>
    <d v="2025-10-31T00:00:00"/>
    <s v="LAND"/>
    <n v="0"/>
    <n v="0"/>
    <d v="2025-10-31T00:00:00"/>
    <d v="2025-11-03T00:00:00"/>
    <m/>
    <m/>
    <d v="2025-11-06T00:00:00"/>
    <d v="2025-11-08T00:00:00"/>
    <d v="2025-11-06T00:00:00"/>
    <s v="112504795"/>
    <s v="PHME"/>
    <d v="2025-11-06T00:00:00"/>
    <x v="0"/>
    <m/>
    <s v="DONE"/>
    <m/>
    <m/>
    <m/>
    <m/>
    <n v="142509809"/>
    <d v="2025-11-13T00:00:00"/>
    <m/>
    <m/>
    <s v="Oct"/>
    <s v="PHME_27063-202"/>
    <m/>
    <m/>
    <m/>
  </r>
  <r>
    <s v="GEX 1"/>
    <s v="8274-25"/>
    <s v="27070-503"/>
    <s v="B"/>
    <s v="280X160"/>
    <x v="172"/>
    <d v="2025-10-31T00:00:00"/>
    <s v="LAND"/>
    <n v="0"/>
    <n v="0"/>
    <d v="2025-10-31T00:00:00"/>
    <d v="2025-10-31T00:00:00"/>
    <m/>
    <m/>
    <d v="2025-11-01T00:00:00"/>
    <d v="2025-11-03T00:00:00"/>
    <d v="2025-11-01T00:00:00"/>
    <s v="112504733"/>
    <s v="PHME"/>
    <d v="2025-11-01T00:00:00"/>
    <x v="0"/>
    <m/>
    <s v="DONE"/>
    <m/>
    <m/>
    <m/>
    <m/>
    <n v="142509976"/>
    <d v="1899-12-30T00:00:00"/>
    <m/>
    <m/>
    <s v="Oct"/>
    <s v="PHME_27070-503"/>
    <m/>
    <m/>
    <m/>
  </r>
  <r>
    <s v="GEX 1"/>
    <s v="8274-25"/>
    <s v="27071-503"/>
    <s v="B"/>
    <s v="280X160"/>
    <x v="172"/>
    <d v="2025-10-31T00:00:00"/>
    <s v="LAND"/>
    <n v="0"/>
    <n v="0"/>
    <d v="2025-10-31T00:00:00"/>
    <d v="2025-10-31T00:00:00"/>
    <m/>
    <m/>
    <d v="2025-11-01T00:00:00"/>
    <d v="2025-11-03T00:00:00"/>
    <d v="2025-11-01T00:00:00"/>
    <s v="112504733"/>
    <s v="PHME"/>
    <d v="2025-11-01T00:00:00"/>
    <x v="0"/>
    <m/>
    <s v="DONE"/>
    <m/>
    <m/>
    <m/>
    <m/>
    <n v="142509976"/>
    <d v="1899-12-30T00:00:00"/>
    <m/>
    <m/>
    <s v="Oct"/>
    <s v="PHME_27071-503"/>
    <m/>
    <m/>
    <m/>
  </r>
  <r>
    <s v="GEX 2"/>
    <s v="8277-25"/>
    <s v="029210-3501"/>
    <s v="B"/>
    <s v="450X260"/>
    <x v="172"/>
    <d v="2025-10-31T00:00:00"/>
    <s v="LAND"/>
    <n v="1"/>
    <n v="1"/>
    <d v="2025-11-03T00:00:00"/>
    <d v="2025-11-05T00:00:00"/>
    <m/>
    <m/>
    <d v="2025-11-07T00:00:00"/>
    <d v="2025-11-08T00:00:00"/>
    <d v="2025-11-07T00:00:00"/>
    <s v="212501518"/>
    <s v="PHME"/>
    <d v="2025-11-07T00:00:00"/>
    <x v="0"/>
    <s v="Die assembly changed 475x280 to 450x260 on 05/11/2025"/>
    <s v="DONE"/>
    <m/>
    <m/>
    <m/>
    <m/>
    <n v="242503101"/>
    <d v="1899-12-30T00:00:00"/>
    <m/>
    <m/>
    <s v="Oct"/>
    <s v="PHME_029210-3501"/>
    <m/>
    <m/>
    <m/>
  </r>
  <r>
    <s v="GEX 1"/>
    <s v="8274-25"/>
    <s v="29224-602"/>
    <s v="B"/>
    <s v="320X160"/>
    <x v="172"/>
    <d v="2025-10-31T00:00:00"/>
    <s v="LAND"/>
    <n v="1"/>
    <n v="1"/>
    <d v="2025-11-03T00:00:00"/>
    <d v="2025-11-10T00:00:00"/>
    <s v="YES"/>
    <m/>
    <d v="2025-11-11T00:00:00"/>
    <d v="2025-11-15T00:00:00"/>
    <d v="2025-11-11T00:00:00"/>
    <s v="112504882"/>
    <s v="PHME"/>
    <d v="2025-11-11T00:00:00"/>
    <x v="0"/>
    <s v="Simulation done on 05-Nov we asked revised design from suplier"/>
    <s v="DONE"/>
    <m/>
    <m/>
    <m/>
    <m/>
    <n v="142509976"/>
    <d v="1899-12-30T00:00:00"/>
    <m/>
    <m/>
    <s v="Oct"/>
    <s v="PHME_29224-602"/>
    <m/>
    <m/>
    <m/>
  </r>
  <r>
    <s v="GEX 1"/>
    <s v="8273-25"/>
    <s v="29225-204"/>
    <s v="C"/>
    <s v="320X160"/>
    <x v="172"/>
    <d v="2025-10-31T00:00:00"/>
    <s v="LAND"/>
    <n v="1"/>
    <n v="1"/>
    <d v="2025-11-01T00:00:00"/>
    <m/>
    <s v="YES"/>
    <m/>
    <m/>
    <m/>
    <m/>
    <m/>
    <s v="PDTMC"/>
    <m/>
    <x v="0"/>
    <s v="We asked 3d model for simulation Order Canceld"/>
    <s v="CANCELLED"/>
    <m/>
    <m/>
    <m/>
    <m/>
    <n v="0"/>
    <d v="1899-12-30T00:00:00"/>
    <m/>
    <m/>
    <s v="Oct"/>
    <s v="PDTMC_29225-204"/>
    <m/>
    <m/>
    <m/>
  </r>
  <r>
    <s v="GEX 1"/>
    <s v="8274-25"/>
    <s v="30394-202"/>
    <s v="B"/>
    <s v="280X160"/>
    <x v="172"/>
    <d v="2025-10-31T00:00:00"/>
    <s v="LAND"/>
    <n v="1"/>
    <n v="1"/>
    <d v="2025-10-31T00:00:00"/>
    <d v="2025-10-31T00:00:00"/>
    <m/>
    <m/>
    <d v="2025-11-03T00:00:00"/>
    <d v="2025-11-03T00:00:00"/>
    <d v="2025-11-03T00:00:00"/>
    <s v="112504742"/>
    <s v="PHME"/>
    <d v="2025-11-01T00:00:00"/>
    <x v="0"/>
    <s v="old PR 112504733-Request send to Purchage on 03.11.2025 to follow new PR 112504742"/>
    <s v="DONE"/>
    <m/>
    <m/>
    <m/>
    <m/>
    <n v="142509887"/>
    <d v="1899-12-30T00:00:00"/>
    <m/>
    <m/>
    <s v="Oct"/>
    <s v="PHME_30394-202"/>
    <m/>
    <m/>
    <m/>
  </r>
  <r>
    <s v="GEX 1"/>
    <s v="8280-25"/>
    <s v="27720-501 DP"/>
    <s v="T"/>
    <s v="280X60"/>
    <x v="173"/>
    <d v="2025-10-31T00:00:00"/>
    <s v="LAND"/>
    <n v="0"/>
    <n v="0"/>
    <d v="2025-10-31T00:00:00"/>
    <d v="2025-11-03T00:00:00"/>
    <m/>
    <m/>
    <d v="2025-11-06T00:00:00"/>
    <d v="2025-11-08T00:00:00"/>
    <d v="2025-11-06T00:00:00"/>
    <s v="112504795"/>
    <s v="PDTMC"/>
    <d v="2025-11-06T00:00:00"/>
    <x v="0"/>
    <m/>
    <s v="DONE"/>
    <m/>
    <m/>
    <m/>
    <m/>
    <n v="142509807"/>
    <d v="2025-11-13T00:00:00"/>
    <m/>
    <m/>
    <s v="Oct"/>
    <s v="PDTMC_27720-501 DP"/>
    <m/>
    <m/>
    <m/>
  </r>
  <r>
    <s v="GEX 2"/>
    <s v="8282-25"/>
    <s v="030113-3509"/>
    <s v="B"/>
    <s v="355X200"/>
    <x v="173"/>
    <d v="2025-10-31T00:00:00"/>
    <s v="LAND"/>
    <n v="2"/>
    <n v="4"/>
    <d v="2025-11-01T00:00:00"/>
    <d v="2025-11-05T00:00:00"/>
    <m/>
    <m/>
    <d v="2025-11-06T00:00:00"/>
    <d v="2025-11-08T00:00:00"/>
    <d v="2025-11-06T00:00:00"/>
    <s v="212501515"/>
    <s v="PHME"/>
    <d v="2025-11-06T00:00:00"/>
    <x v="0"/>
    <m/>
    <s v="DONE"/>
    <m/>
    <m/>
    <m/>
    <m/>
    <n v="242503072"/>
    <d v="2025-11-13T00:00:00"/>
    <m/>
    <m/>
    <s v="Oct"/>
    <s v="PHME_030113-3509"/>
    <m/>
    <m/>
    <m/>
  </r>
  <r>
    <s v="GEX 1"/>
    <s v="8280-25"/>
    <s v="27979-201"/>
    <s v="N"/>
    <s v="250X160"/>
    <x v="173"/>
    <d v="2025-10-31T00:00:00"/>
    <s v="LAND"/>
    <n v="0"/>
    <n v="0"/>
    <d v="2025-11-01T00:00:00"/>
    <d v="2025-11-05T00:00:00"/>
    <m/>
    <m/>
    <d v="2025-11-06T00:00:00"/>
    <d v="2025-11-08T00:00:00"/>
    <d v="2025-11-06T00:00:00"/>
    <s v="112504795"/>
    <s v="PDTMC"/>
    <d v="2025-11-06T00:00:00"/>
    <x v="25"/>
    <s v="Die not created on 08.11.2025, Today die created 17.11.2025_Dinesh"/>
    <s v="DONE"/>
    <m/>
    <m/>
    <m/>
    <s v="Mill, ANODIZING"/>
    <n v="142509805"/>
    <d v="2025-11-12T00:00:00"/>
    <m/>
    <m/>
    <s v="Oct"/>
    <s v="PDTMC_27979-201"/>
    <m/>
    <m/>
    <m/>
  </r>
  <r>
    <s v="GEX 1"/>
    <s v="8281-25"/>
    <s v="27980-401"/>
    <s v="N"/>
    <s v="250X160"/>
    <x v="173"/>
    <d v="2025-10-31T00:00:00"/>
    <s v="LAND"/>
    <n v="0"/>
    <n v="0"/>
    <d v="2025-11-03T00:00:00"/>
    <d v="2025-11-04T00:00:00"/>
    <m/>
    <m/>
    <d v="2025-11-06T00:00:00"/>
    <d v="2025-11-08T00:00:00"/>
    <d v="2025-11-06T00:00:00"/>
    <s v="112504795"/>
    <s v="PHME"/>
    <d v="2025-11-06T00:00:00"/>
    <x v="25"/>
    <m/>
    <s v="DONE"/>
    <m/>
    <m/>
    <m/>
    <s v="Mill, ANODIZING"/>
    <n v="142509809"/>
    <d v="2025-11-13T00:00:00"/>
    <m/>
    <m/>
    <s v="Oct"/>
    <s v="PHME_27980-401"/>
    <m/>
    <m/>
    <m/>
  </r>
  <r>
    <s v="GEX 1"/>
    <s v="8281-25"/>
    <s v="27981-401"/>
    <s v="N"/>
    <s v="250X160"/>
    <x v="173"/>
    <d v="2025-10-31T00:00:00"/>
    <s v="LAND"/>
    <n v="0"/>
    <n v="0"/>
    <d v="2025-11-03T00:00:00"/>
    <d v="2025-11-05T00:00:00"/>
    <m/>
    <m/>
    <d v="2025-11-06T00:00:00"/>
    <d v="2025-11-08T00:00:00"/>
    <d v="2025-11-06T00:00:00"/>
    <s v="112504795"/>
    <s v="PHME"/>
    <d v="2025-11-06T00:00:00"/>
    <x v="25"/>
    <m/>
    <s v="DONE"/>
    <m/>
    <m/>
    <m/>
    <s v="Mill, ANODIZING"/>
    <n v="142509809"/>
    <d v="2025-11-13T00:00:00"/>
    <m/>
    <m/>
    <s v="Oct"/>
    <s v="PHME_27981-401"/>
    <m/>
    <m/>
    <m/>
  </r>
  <r>
    <s v="GEX 1"/>
    <s v="8283-25"/>
    <s v="16486-602"/>
    <s v="B"/>
    <s v="450X250"/>
    <x v="174"/>
    <d v="2025-10-31T00:00:00"/>
    <s v="LAND"/>
    <n v="3"/>
    <n v="3"/>
    <d v="2025-11-01T00:00:00"/>
    <d v="2025-11-03T00:00:00"/>
    <m/>
    <m/>
    <d v="2025-11-06T00:00:00"/>
    <d v="2025-11-08T00:00:00"/>
    <d v="2025-11-06T00:00:00"/>
    <s v="112504795"/>
    <s v="PHME"/>
    <d v="2025-11-06T00:00:00"/>
    <x v="0"/>
    <m/>
    <s v="DONE"/>
    <m/>
    <m/>
    <m/>
    <m/>
    <n v="142509808"/>
    <d v="2025-11-13T00:00:00"/>
    <m/>
    <m/>
    <s v="Nov"/>
    <s v="PHME_16486-602"/>
    <m/>
    <m/>
    <m/>
  </r>
  <r>
    <s v="GEX 1"/>
    <s v="8284-25"/>
    <s v="19890-603"/>
    <s v="B"/>
    <s v="700X400"/>
    <x v="175"/>
    <d v="2025-11-03T00:00:00"/>
    <s v="AIR"/>
    <n v="5"/>
    <n v="5"/>
    <d v="2025-11-10T00:00:00"/>
    <m/>
    <s v="YES"/>
    <m/>
    <m/>
    <m/>
    <m/>
    <m/>
    <s v="JIANGSU"/>
    <m/>
    <x v="0"/>
    <m/>
    <s v="UNDER SIMULATION"/>
    <m/>
    <m/>
    <m/>
    <m/>
    <n v="0"/>
    <d v="1899-12-30T00:00:00"/>
    <m/>
    <m/>
    <s v="Nov"/>
    <s v="JIANGSU_19890-603"/>
    <s v="suppliar changed"/>
    <m/>
    <m/>
  </r>
  <r>
    <s v="GEX 1"/>
    <s v="8284-25"/>
    <s v="05273-609"/>
    <s v="B"/>
    <s v="550X300"/>
    <x v="175"/>
    <d v="2025-11-03T00:00:00"/>
    <s v="AIR"/>
    <n v="0"/>
    <n v="0"/>
    <d v="2025-11-10T00:00:00"/>
    <d v="2025-11-14T00:00:00"/>
    <s v="YES"/>
    <m/>
    <d v="2025-11-15T00:00:00"/>
    <d v="2025-11-15T00:00:00"/>
    <d v="2025-11-15T00:00:00"/>
    <s v="112504985"/>
    <s v="JIANGSU"/>
    <d v="2025-11-15T00:00:00"/>
    <x v="0"/>
    <m/>
    <s v="DONE"/>
    <m/>
    <m/>
    <m/>
    <m/>
    <n v="0"/>
    <d v="1899-12-30T00:00:00"/>
    <m/>
    <m/>
    <s v="Nov"/>
    <s v="JIANGSU_05273-609"/>
    <s v="suppliar changed"/>
    <m/>
    <m/>
  </r>
  <r>
    <s v="GEX 2"/>
    <s v="8285-25"/>
    <s v="030290-3501 M"/>
    <s v="T"/>
    <s v="355X100"/>
    <x v="175"/>
    <d v="2025-11-04T00:00:00"/>
    <s v="LAND"/>
    <n v="1"/>
    <n v="1"/>
    <d v="2025-11-04T00:00:00"/>
    <d v="2025-11-06T00:00:00"/>
    <m/>
    <m/>
    <d v="2025-11-07T00:00:00"/>
    <d v="2025-11-08T00:00:00"/>
    <d v="2025-11-07T00:00:00"/>
    <s v="212501518"/>
    <s v="PDTMC"/>
    <d v="2025-11-07T00:00:00"/>
    <x v="0"/>
    <m/>
    <s v="DONE"/>
    <m/>
    <m/>
    <m/>
    <m/>
    <n v="242503132"/>
    <d v="1899-12-30T00:00:00"/>
    <m/>
    <m/>
    <s v="Nov"/>
    <s v="PDTMC_030290-3501 M"/>
    <m/>
    <m/>
    <m/>
  </r>
  <r>
    <s v="GEX 2"/>
    <s v="8286-25"/>
    <s v="030290-3502"/>
    <s v="B"/>
    <s v="355X200"/>
    <x v="175"/>
    <d v="2025-11-04T00:00:00"/>
    <s v="LAND"/>
    <n v="1"/>
    <n v="1"/>
    <d v="2025-11-07T00:00:00"/>
    <d v="2025-11-08T00:00:00"/>
    <m/>
    <m/>
    <d v="2025-11-11T00:00:00"/>
    <d v="2025-11-12T00:00:00"/>
    <d v="2025-11-11T00:00:00"/>
    <s v="212501537"/>
    <s v="PHME"/>
    <d v="2025-11-11T00:00:00"/>
    <x v="0"/>
    <m/>
    <s v="DONE"/>
    <m/>
    <m/>
    <m/>
    <m/>
    <n v="242503101"/>
    <d v="1899-12-30T00:00:00"/>
    <m/>
    <m/>
    <s v="Nov"/>
    <s v="PHME_030290-3502"/>
    <m/>
    <m/>
    <m/>
  </r>
  <r>
    <s v="GEX 2"/>
    <s v="8285-25"/>
    <s v="030110-2501"/>
    <s v="B"/>
    <s v="320X160"/>
    <x v="175"/>
    <d v="2025-11-04T00:00:00"/>
    <s v="LAND"/>
    <n v="1"/>
    <n v="1"/>
    <d v="2025-11-06T00:00:00"/>
    <d v="2025-11-07T00:00:00"/>
    <s v="YES"/>
    <m/>
    <d v="2025-11-09T00:00:00"/>
    <d v="2025-11-12T00:00:00"/>
    <d v="2025-11-09T00:00:00"/>
    <s v="212501524"/>
    <s v="PDTMC"/>
    <d v="2025-11-09T00:00:00"/>
    <x v="0"/>
    <m/>
    <s v="DONE"/>
    <m/>
    <m/>
    <m/>
    <m/>
    <n v="242503151"/>
    <d v="1899-12-30T00:00:00"/>
    <m/>
    <m/>
    <s v="Nov"/>
    <s v="PDTMC_030110-2501"/>
    <m/>
    <m/>
    <m/>
  </r>
  <r>
    <s v="GEX 2"/>
    <s v="8287-25"/>
    <s v="30508-2501"/>
    <s v="N"/>
    <s v="280X160"/>
    <x v="176"/>
    <d v="2025-11-05T00:00:00"/>
    <s v="AIR"/>
    <n v="1"/>
    <n v="1"/>
    <d v="2025-11-06T00:00:00"/>
    <d v="2025-11-10T00:00:00"/>
    <m/>
    <m/>
    <d v="2025-11-11T00:00:00"/>
    <d v="2025-11-12T00:00:00"/>
    <d v="2025-11-11T00:00:00"/>
    <s v="212501537"/>
    <s v="JIANGSU"/>
    <d v="2025-11-11T00:00:00"/>
    <x v="82"/>
    <s v="we asked revised design along with insert 25B2C2C"/>
    <s v="DONE"/>
    <m/>
    <m/>
    <m/>
    <m/>
    <n v="242503133"/>
    <d v="1899-12-30T00:00:00"/>
    <m/>
    <m/>
    <s v="Nov"/>
    <s v="JIANGSU_30508-2501"/>
    <m/>
    <m/>
    <m/>
  </r>
  <r>
    <s v="GEX 1"/>
    <s v="8288-25"/>
    <s v="27987-401"/>
    <s v="N"/>
    <s v="220X130"/>
    <x v="176"/>
    <d v="2025-11-05T00:00:00"/>
    <s v="LAND"/>
    <n v="0"/>
    <n v="0"/>
    <d v="2025-11-07T00:00:00"/>
    <d v="2025-11-10T00:00:00"/>
    <m/>
    <m/>
    <d v="2025-11-11T00:00:00"/>
    <d v="2025-11-15T00:00:00"/>
    <d v="2025-11-11T00:00:00"/>
    <s v="112504882"/>
    <s v="PHME"/>
    <d v="2025-11-11T00:00:00"/>
    <x v="82"/>
    <s v="We Suggusted insurt instadded off  I-05066 to 17007"/>
    <s v="DONE"/>
    <m/>
    <m/>
    <m/>
    <m/>
    <n v="142509977"/>
    <d v="1899-12-30T00:00:00"/>
    <m/>
    <m/>
    <s v="Nov"/>
    <s v="PHME_27987-401"/>
    <m/>
    <m/>
    <m/>
  </r>
  <r>
    <s v="GEX 1"/>
    <s v="8289-25"/>
    <s v="27988-501"/>
    <s v="N"/>
    <s v="250X160"/>
    <x v="176"/>
    <d v="2025-11-05T00:00:00"/>
    <s v="LAND"/>
    <n v="0"/>
    <n v="0"/>
    <d v="2025-11-07T00:00:00"/>
    <d v="2025-11-14T00:00:00"/>
    <s v="YES"/>
    <m/>
    <d v="2025-11-15T00:00:00"/>
    <d v="2025-11-15T00:00:00"/>
    <d v="2025-11-15T00:00:00"/>
    <s v="112504985"/>
    <s v="PDTMC"/>
    <d v="2025-11-15T00:00:00"/>
    <x v="82"/>
    <s v="We asked 3d model for simulation"/>
    <s v="DONE"/>
    <m/>
    <m/>
    <m/>
    <m/>
    <n v="0"/>
    <d v="1899-12-30T00:00:00"/>
    <m/>
    <m/>
    <s v="Nov"/>
    <s v="PDTMC_27988-501"/>
    <m/>
    <m/>
    <m/>
  </r>
  <r>
    <s v="GEX 1"/>
    <s v="8289-25"/>
    <s v="27989-501"/>
    <s v="N"/>
    <s v="250X160"/>
    <x v="176"/>
    <d v="2025-11-05T00:00:00"/>
    <s v="LAND"/>
    <n v="0"/>
    <n v="0"/>
    <d v="2025-11-07T00:00:00"/>
    <d v="2025-11-14T00:00:00"/>
    <s v="YES"/>
    <m/>
    <d v="2025-11-15T00:00:00"/>
    <d v="2025-11-15T00:00:00"/>
    <d v="2025-11-15T00:00:00"/>
    <s v="112504985"/>
    <s v="PDTMC"/>
    <d v="2025-11-15T00:00:00"/>
    <x v="82"/>
    <s v="We asked 3d model for simulation"/>
    <s v="DONE"/>
    <m/>
    <m/>
    <m/>
    <m/>
    <n v="0"/>
    <d v="1899-12-30T00:00:00"/>
    <m/>
    <m/>
    <s v="Nov"/>
    <s v="PDTMC_27989-501"/>
    <m/>
    <m/>
    <m/>
  </r>
  <r>
    <s v="GEX 1"/>
    <s v="8288-25"/>
    <s v="30506-401"/>
    <s v="N"/>
    <s v="220X130"/>
    <x v="176"/>
    <d v="2025-11-05T00:00:00"/>
    <s v="LAND"/>
    <n v="2"/>
    <n v="2"/>
    <d v="2025-11-11T00:00:00"/>
    <d v="2025-11-14T00:00:00"/>
    <m/>
    <m/>
    <d v="2025-11-15T00:00:00"/>
    <d v="2025-11-15T00:00:00"/>
    <d v="2025-11-15T00:00:00"/>
    <s v="112504985"/>
    <s v="PHME"/>
    <d v="2025-11-15T00:00:00"/>
    <x v="82"/>
    <s v="We asked revised design "/>
    <s v="DONE"/>
    <m/>
    <m/>
    <m/>
    <m/>
    <n v="0"/>
    <d v="1899-12-30T00:00:00"/>
    <m/>
    <m/>
    <s v="Nov"/>
    <s v="PHME_30506-401"/>
    <m/>
    <m/>
    <m/>
  </r>
  <r>
    <s v="GEX 1"/>
    <s v="8290-25"/>
    <s v="30507-501"/>
    <s v="N"/>
    <s v="250X160"/>
    <x v="176"/>
    <d v="2025-11-05T00:00:00"/>
    <s v="AIR"/>
    <n v="1"/>
    <n v="1"/>
    <d v="2025-11-07T00:00:00"/>
    <d v="2025-11-17T00:00:00"/>
    <s v="YES"/>
    <m/>
    <m/>
    <m/>
    <m/>
    <m/>
    <s v="JIANGSU"/>
    <m/>
    <x v="82"/>
    <m/>
    <s v="PENDING FOR PR"/>
    <m/>
    <m/>
    <m/>
    <m/>
    <n v="0"/>
    <d v="1899-12-30T00:00:00"/>
    <m/>
    <m/>
    <s v="Nov"/>
    <s v="JIANGSU_30507-501"/>
    <m/>
    <m/>
    <m/>
  </r>
  <r>
    <s v="GEX 1"/>
    <s v="8292-25"/>
    <s v="01052-402"/>
    <s v="B"/>
    <s v="220X130"/>
    <x v="177"/>
    <d v="2025-11-07T00:00:00"/>
    <s v="AIR"/>
    <n v="0"/>
    <n v="0"/>
    <d v="2025-11-10T00:00:00"/>
    <d v="2025-11-11T00:00:00"/>
    <m/>
    <m/>
    <d v="2025-11-14T00:00:00"/>
    <d v="2025-11-15T00:00:00"/>
    <d v="2025-11-14T00:00:00"/>
    <s v="112504953"/>
    <s v="JIANGSU"/>
    <d v="2025-11-14T00:00:00"/>
    <x v="0"/>
    <m/>
    <s v="DONE"/>
    <m/>
    <m/>
    <m/>
    <m/>
    <n v="0"/>
    <d v="1899-12-30T00:00:00"/>
    <m/>
    <m/>
    <s v="Nov"/>
    <s v="JIANGSU_01052-402"/>
    <m/>
    <m/>
    <m/>
  </r>
  <r>
    <s v="GEX 1"/>
    <s v="8293-25"/>
    <s v="05034-401"/>
    <s v="B"/>
    <s v="280X160"/>
    <x v="177"/>
    <d v="2025-11-07T00:00:00"/>
    <s v="LAND"/>
    <n v="1"/>
    <n v="3"/>
    <m/>
    <m/>
    <m/>
    <m/>
    <m/>
    <m/>
    <m/>
    <m/>
    <s v="PDTMC"/>
    <m/>
    <x v="0"/>
    <m/>
    <s v="AWAITING FOR DESIGN"/>
    <m/>
    <m/>
    <m/>
    <m/>
    <n v="0"/>
    <d v="1899-12-30T00:00:00"/>
    <m/>
    <m/>
    <s v="Nov"/>
    <s v="PDTMC_05034-401"/>
    <m/>
    <m/>
    <m/>
  </r>
  <r>
    <s v="GEX 1"/>
    <s v="8294-25"/>
    <s v="05035-404"/>
    <s v="B"/>
    <s v="280X160"/>
    <x v="177"/>
    <d v="2025-11-07T00:00:00"/>
    <s v="LAND"/>
    <n v="1"/>
    <n v="4"/>
    <d v="2025-11-13T00:00:00"/>
    <d v="2025-11-14T00:00:00"/>
    <m/>
    <m/>
    <d v="2025-11-15T00:00:00"/>
    <d v="2025-11-15T00:00:00"/>
    <d v="2025-11-15T00:00:00"/>
    <s v="112504985"/>
    <s v="PHME"/>
    <d v="2025-11-15T00:00:00"/>
    <x v="0"/>
    <m/>
    <s v="DONE"/>
    <m/>
    <m/>
    <m/>
    <m/>
    <n v="0"/>
    <d v="1899-12-30T00:00:00"/>
    <m/>
    <m/>
    <s v="Nov"/>
    <s v="PHME_05035-404"/>
    <m/>
    <m/>
    <m/>
  </r>
  <r>
    <s v="GEX 1"/>
    <s v="8293-25"/>
    <s v="05152-603"/>
    <s v="B"/>
    <s v="450X250"/>
    <x v="177"/>
    <d v="2025-11-07T00:00:00"/>
    <s v="LAND"/>
    <n v="1"/>
    <n v="1"/>
    <d v="2025-11-08T00:00:00"/>
    <d v="2025-11-10T00:00:00"/>
    <m/>
    <m/>
    <d v="2025-11-11T00:00:00"/>
    <d v="2025-11-15T00:00:00"/>
    <d v="2025-11-11T00:00:00"/>
    <s v="112504882"/>
    <s v="PDTMC"/>
    <d v="2025-11-11T00:00:00"/>
    <x v="0"/>
    <m/>
    <s v="DONE"/>
    <m/>
    <m/>
    <m/>
    <m/>
    <n v="142509980"/>
    <d v="1899-12-30T00:00:00"/>
    <m/>
    <m/>
    <s v="Nov"/>
    <s v="PDTMC_05152-603"/>
    <m/>
    <m/>
    <m/>
  </r>
  <r>
    <s v="GEX 1"/>
    <s v="8294-25"/>
    <s v="09723-401"/>
    <s v="B"/>
    <s v="250X160"/>
    <x v="177"/>
    <d v="2025-11-07T00:00:00"/>
    <s v="LAND"/>
    <n v="0"/>
    <n v="0"/>
    <d v="2025-11-12T00:00:00"/>
    <d v="2025-11-13T00:00:00"/>
    <m/>
    <m/>
    <d v="2025-11-14T00:00:00"/>
    <d v="2025-11-15T00:00:00"/>
    <d v="2025-11-14T00:00:00"/>
    <s v="112504953"/>
    <s v="PHME"/>
    <d v="2025-11-14T00:00:00"/>
    <x v="0"/>
    <m/>
    <s v="DONE"/>
    <m/>
    <m/>
    <m/>
    <m/>
    <n v="0"/>
    <d v="1899-12-30T00:00:00"/>
    <m/>
    <m/>
    <s v="Nov"/>
    <s v="PHME_09723-401"/>
    <m/>
    <m/>
    <m/>
  </r>
  <r>
    <s v="GEX 1"/>
    <s v="8293-25"/>
    <s v="11690-502"/>
    <s v="B"/>
    <s v="320X160"/>
    <x v="177"/>
    <d v="2025-11-07T00:00:00"/>
    <s v="LAND"/>
    <n v="0"/>
    <n v="0"/>
    <d v="2025-11-10T00:00:00"/>
    <d v="2025-11-11T00:00:00"/>
    <m/>
    <m/>
    <d v="2025-11-14T00:00:00"/>
    <d v="2025-11-17T00:00:00"/>
    <d v="2025-11-14T00:00:00"/>
    <s v="112504953"/>
    <s v="PDTMC"/>
    <d v="2025-11-14T00:00:00"/>
    <x v="0"/>
    <m/>
    <s v="DONE"/>
    <m/>
    <m/>
    <m/>
    <m/>
    <n v="0"/>
    <d v="1899-12-30T00:00:00"/>
    <m/>
    <m/>
    <s v="Nov"/>
    <s v="PDTMC_11690-502"/>
    <m/>
    <m/>
    <m/>
  </r>
  <r>
    <s v="GEX 1"/>
    <s v="8294-25"/>
    <s v="12535-410"/>
    <s v="B"/>
    <s v="250X160"/>
    <x v="177"/>
    <d v="2025-11-07T00:00:00"/>
    <s v="LAND"/>
    <n v="1"/>
    <n v="2"/>
    <d v="2025-11-08T00:00:00"/>
    <d v="2025-11-10T00:00:00"/>
    <m/>
    <m/>
    <d v="2025-11-11T00:00:00"/>
    <d v="2025-11-15T00:00:00"/>
    <d v="2025-11-11T00:00:00"/>
    <s v="112504882"/>
    <s v="PHME"/>
    <d v="2025-11-11T00:00:00"/>
    <x v="0"/>
    <m/>
    <s v="DONE"/>
    <m/>
    <m/>
    <m/>
    <m/>
    <n v="142509976"/>
    <d v="1899-12-30T00:00:00"/>
    <m/>
    <m/>
    <s v="Nov"/>
    <s v="PHME_12535-410"/>
    <m/>
    <m/>
    <m/>
  </r>
  <r>
    <s v="GEX 1"/>
    <s v="8292-25"/>
    <s v="13794-412"/>
    <s v="B"/>
    <s v="250X160"/>
    <x v="177"/>
    <d v="2025-11-07T00:00:00"/>
    <s v="AIR"/>
    <n v="1"/>
    <n v="1"/>
    <d v="2025-11-10T00:00:00"/>
    <d v="2025-11-11T00:00:00"/>
    <m/>
    <m/>
    <d v="2025-11-14T00:00:00"/>
    <d v="2025-11-17T00:00:00"/>
    <d v="2025-11-14T00:00:00"/>
    <s v="112504953"/>
    <s v="JIANGSU"/>
    <d v="2025-11-14T00:00:00"/>
    <x v="0"/>
    <m/>
    <s v="DONE"/>
    <m/>
    <m/>
    <m/>
    <m/>
    <n v="0"/>
    <d v="1899-12-30T00:00:00"/>
    <m/>
    <m/>
    <s v="Nov"/>
    <s v="JIANGSU_13794-412"/>
    <m/>
    <m/>
    <m/>
  </r>
  <r>
    <s v="GEX 2"/>
    <s v="8291-25"/>
    <s v="014855-3507"/>
    <s v="B"/>
    <s v="320X160"/>
    <x v="177"/>
    <d v="2025-11-06T00:00:00"/>
    <s v="LAND"/>
    <n v="4"/>
    <n v="4"/>
    <d v="2025-11-08T00:00:00"/>
    <m/>
    <m/>
    <m/>
    <m/>
    <m/>
    <m/>
    <m/>
    <s v="PHME"/>
    <m/>
    <x v="0"/>
    <s v="Hold"/>
    <s v="PENDING FOR DESIGN APPROVAL"/>
    <m/>
    <m/>
    <m/>
    <m/>
    <n v="0"/>
    <d v="1899-12-30T00:00:00"/>
    <m/>
    <m/>
    <s v="Nov"/>
    <s v="PHME_014855-3507"/>
    <m/>
    <m/>
    <m/>
  </r>
  <r>
    <s v="GEX 1"/>
    <s v="8295-25"/>
    <s v="15616-405"/>
    <s v="B"/>
    <s v="220X130"/>
    <x v="177"/>
    <d v="2025-11-07T00:00:00"/>
    <s v="AIR"/>
    <n v="2"/>
    <n v="2"/>
    <d v="2025-11-11T00:00:00"/>
    <d v="2025-11-11T00:00:00"/>
    <m/>
    <m/>
    <d v="2025-11-14T00:00:00"/>
    <d v="2025-11-17T00:00:00"/>
    <d v="2025-11-14T00:00:00"/>
    <s v="112504953"/>
    <s v="COMPES"/>
    <d v="2025-11-14T00:00:00"/>
    <x v="0"/>
    <m/>
    <s v="DONE"/>
    <m/>
    <m/>
    <m/>
    <m/>
    <n v="0"/>
    <d v="1899-12-30T00:00:00"/>
    <m/>
    <m/>
    <s v="Nov"/>
    <s v="COMPES_15616-405"/>
    <m/>
    <m/>
    <m/>
  </r>
  <r>
    <s v="GEX 1"/>
    <s v="8294-25"/>
    <s v="15651-275"/>
    <s v="B"/>
    <s v="320X160"/>
    <x v="177"/>
    <d v="2025-11-07T00:00:00"/>
    <s v="LAND"/>
    <n v="1"/>
    <n v="4"/>
    <d v="2025-11-08T00:00:00"/>
    <d v="2025-11-11T00:00:00"/>
    <m/>
    <m/>
    <d v="2025-11-14T00:00:00"/>
    <d v="2025-11-17T00:00:00"/>
    <d v="2025-11-14T00:00:00"/>
    <s v="112504953"/>
    <s v="PHME"/>
    <d v="2025-11-14T00:00:00"/>
    <x v="0"/>
    <m/>
    <s v="DONE"/>
    <m/>
    <m/>
    <m/>
    <m/>
    <n v="0"/>
    <d v="1899-12-30T00:00:00"/>
    <m/>
    <m/>
    <s v="Nov"/>
    <s v="PHME_15651-275"/>
    <m/>
    <m/>
    <m/>
  </r>
  <r>
    <s v="GEX 1"/>
    <s v="8296-25"/>
    <s v="17928-540"/>
    <s v="B"/>
    <s v="440X250"/>
    <x v="177"/>
    <d v="2025-11-07T00:00:00"/>
    <s v="AIR"/>
    <n v="2"/>
    <n v="8"/>
    <d v="2025-11-07T00:00:00"/>
    <d v="2025-11-08T00:00:00"/>
    <m/>
    <m/>
    <d v="2025-11-11T00:00:00"/>
    <d v="2025-11-15T00:00:00"/>
    <d v="2025-11-11T00:00:00"/>
    <s v="112504882"/>
    <s v="EKSTEK"/>
    <d v="2025-11-11T00:00:00"/>
    <x v="0"/>
    <m/>
    <s v="DONE"/>
    <m/>
    <m/>
    <m/>
    <m/>
    <n v="142509978"/>
    <d v="1899-12-30T00:00:00"/>
    <m/>
    <m/>
    <s v="Nov"/>
    <s v="EKSTEK_17928-540"/>
    <m/>
    <m/>
    <m/>
  </r>
  <r>
    <s v="GEX 1"/>
    <s v="8294-25"/>
    <s v="19958-604"/>
    <s v="B"/>
    <s v="280X160"/>
    <x v="177"/>
    <d v="2025-11-07T00:00:00"/>
    <s v="LAND"/>
    <n v="16"/>
    <n v="16"/>
    <d v="2025-11-11T00:00:00"/>
    <m/>
    <s v="YES"/>
    <m/>
    <m/>
    <m/>
    <m/>
    <m/>
    <s v="PHME"/>
    <m/>
    <x v="0"/>
    <m/>
    <s v="UNDER SIMULATION"/>
    <m/>
    <m/>
    <m/>
    <m/>
    <n v="0"/>
    <d v="1899-12-30T00:00:00"/>
    <m/>
    <m/>
    <s v="Nov"/>
    <s v="PHME_19958-604"/>
    <m/>
    <m/>
    <m/>
  </r>
  <r>
    <s v="GEX 1"/>
    <s v="8293-25"/>
    <s v="21408-501"/>
    <s v="B"/>
    <s v="250X160"/>
    <x v="177"/>
    <d v="2025-11-07T00:00:00"/>
    <s v="LAND"/>
    <n v="0"/>
    <n v="0"/>
    <d v="2025-11-08T00:00:00"/>
    <m/>
    <m/>
    <m/>
    <m/>
    <m/>
    <m/>
    <m/>
    <s v="PDTMC"/>
    <m/>
    <x v="0"/>
    <m/>
    <s v="PENDING FOR DESIGN APPROVAL"/>
    <m/>
    <m/>
    <m/>
    <m/>
    <n v="0"/>
    <d v="1899-12-30T00:00:00"/>
    <m/>
    <m/>
    <s v="Nov"/>
    <s v="PDTMC_21408-501"/>
    <m/>
    <m/>
    <m/>
  </r>
  <r>
    <s v="GEX 1"/>
    <s v="8297-25"/>
    <s v="27965-602 DP"/>
    <s v="B"/>
    <s v="550X80"/>
    <x v="177"/>
    <d v="2025-11-07T00:00:00"/>
    <s v="AIR"/>
    <n v="0"/>
    <n v="0"/>
    <d v="2025-11-07T00:00:00"/>
    <d v="2025-11-10T00:00:00"/>
    <m/>
    <m/>
    <d v="2025-11-11T00:00:00"/>
    <d v="2025-11-17T00:00:00"/>
    <d v="2025-11-11T00:00:00"/>
    <s v="112504882"/>
    <s v="ALMAX"/>
    <d v="2025-11-11T00:00:00"/>
    <x v="0"/>
    <m/>
    <s v="DONE"/>
    <m/>
    <m/>
    <m/>
    <m/>
    <n v="142509979"/>
    <d v="1899-12-30T00:00:00"/>
    <m/>
    <m/>
    <s v="Nov"/>
    <s v="ALMAX_27965-602 DP"/>
    <m/>
    <m/>
    <m/>
  </r>
  <r>
    <s v="GEX 1"/>
    <s v="8294-25"/>
    <s v="28161-202"/>
    <s v="B"/>
    <s v="355X200"/>
    <x v="177"/>
    <d v="2025-11-07T00:00:00"/>
    <s v="LAND"/>
    <n v="1"/>
    <n v="1"/>
    <d v="2025-11-08T00:00:00"/>
    <d v="2025-11-10T00:00:00"/>
    <m/>
    <m/>
    <d v="2025-11-11T00:00:00"/>
    <d v="2025-11-15T00:00:00"/>
    <d v="2025-11-11T00:00:00"/>
    <s v="112504882"/>
    <s v="PHME"/>
    <d v="2025-11-11T00:00:00"/>
    <x v="0"/>
    <m/>
    <s v="DONE"/>
    <m/>
    <m/>
    <m/>
    <m/>
    <n v="142509976"/>
    <d v="1899-12-30T00:00:00"/>
    <m/>
    <m/>
    <s v="Nov"/>
    <s v="PHME_28161-202"/>
    <m/>
    <m/>
    <m/>
  </r>
  <r>
    <s v="GEX 1"/>
    <s v="8293-25"/>
    <s v="29504-504"/>
    <s v="B"/>
    <s v="280X160"/>
    <x v="177"/>
    <d v="2025-11-07T00:00:00"/>
    <s v="LAND"/>
    <n v="1"/>
    <n v="2"/>
    <d v="2025-11-08T00:00:00"/>
    <d v="2025-11-14T00:00:00"/>
    <m/>
    <m/>
    <d v="2025-11-15T00:00:00"/>
    <d v="2025-11-17T00:00:00"/>
    <d v="2025-11-15T00:00:00"/>
    <s v="112504985"/>
    <s v="PDTMC"/>
    <d v="2025-11-15T00:00:00"/>
    <x v="0"/>
    <m/>
    <s v="DONE"/>
    <m/>
    <m/>
    <m/>
    <m/>
    <n v="0"/>
    <d v="1899-12-30T00:00:00"/>
    <m/>
    <m/>
    <s v="Nov"/>
    <s v="PDTMC_29504-504"/>
    <m/>
    <m/>
    <m/>
  </r>
  <r>
    <s v="GEX 2"/>
    <s v="8298-25"/>
    <s v="27993-2501"/>
    <s v="N"/>
    <s v="250X160"/>
    <x v="178"/>
    <d v="2025-11-07T00:00:00"/>
    <s v="LAND"/>
    <n v="0"/>
    <n v="0"/>
    <d v="2025-11-08T00:00:00"/>
    <d v="2025-11-10T00:00:00"/>
    <m/>
    <m/>
    <d v="2025-11-11T00:00:00"/>
    <d v="2025-11-12T00:00:00"/>
    <d v="2025-11-11T00:00:00"/>
    <s v="212501537"/>
    <s v="PDTMC"/>
    <d v="2025-11-11T00:00:00"/>
    <x v="83"/>
    <s v="tooling was changed in design stage."/>
    <s v="DONE"/>
    <m/>
    <m/>
    <m/>
    <m/>
    <n v="242503151"/>
    <d v="1899-12-30T00:00:00"/>
    <m/>
    <m/>
    <s v="Nov"/>
    <s v="PDTMC_27993-2501"/>
    <m/>
    <m/>
    <m/>
  </r>
  <r>
    <s v="GEX 2"/>
    <s v="8298-25"/>
    <s v="27994-2501"/>
    <s v="N"/>
    <s v="250X160"/>
    <x v="178"/>
    <d v="2025-11-07T00:00:00"/>
    <s v="LAND"/>
    <n v="0"/>
    <n v="0"/>
    <d v="2025-11-10T00:00:00"/>
    <d v="2025-11-10T00:00:00"/>
    <m/>
    <m/>
    <d v="2025-11-11T00:00:00"/>
    <d v="2025-11-12T00:00:00"/>
    <d v="2025-11-11T00:00:00"/>
    <s v="212501537"/>
    <s v="PDTMC"/>
    <d v="2025-11-11T00:00:00"/>
    <x v="83"/>
    <s v="tooling was changed in design stage."/>
    <s v="DONE"/>
    <m/>
    <m/>
    <m/>
    <m/>
    <n v="242503151"/>
    <d v="1899-12-30T00:00:00"/>
    <m/>
    <m/>
    <s v="Nov"/>
    <s v="PDTMC_27994-2501"/>
    <m/>
    <m/>
    <m/>
  </r>
  <r>
    <s v="GEX 2"/>
    <s v="8299-25"/>
    <s v="30509-2501"/>
    <s v="N"/>
    <s v="280X160"/>
    <x v="178"/>
    <d v="2025-11-07T00:00:00"/>
    <s v="LAND"/>
    <n v="3"/>
    <n v="3"/>
    <d v="2025-11-12T00:00:00"/>
    <d v="2025-11-13T00:00:00"/>
    <m/>
    <m/>
    <d v="2025-11-14T00:00:00"/>
    <d v="2025-11-17T00:00:00"/>
    <d v="2025-11-14T00:00:00"/>
    <s v="212501548"/>
    <s v="PHME"/>
    <d v="2025-11-14T00:00:00"/>
    <x v="83"/>
    <m/>
    <s v="DONE"/>
    <m/>
    <m/>
    <m/>
    <m/>
    <n v="0"/>
    <d v="1899-12-30T00:00:00"/>
    <m/>
    <m/>
    <s v="Nov"/>
    <s v="PHME_30509-2501"/>
    <m/>
    <m/>
    <m/>
  </r>
  <r>
    <s v="GEX 2"/>
    <s v="8300-25"/>
    <s v="019884-3503"/>
    <s v="B"/>
    <s v="450X260"/>
    <x v="179"/>
    <d v="2025-11-10T00:00:00"/>
    <s v="LAND"/>
    <n v="1"/>
    <n v="1"/>
    <d v="2025-11-10T00:00:00"/>
    <d v="2025-11-10T00:00:00"/>
    <m/>
    <m/>
    <d v="2025-11-11T00:00:00"/>
    <d v="2025-11-12T00:00:00"/>
    <d v="2025-11-11T00:00:00"/>
    <s v="212501537"/>
    <s v="PDTMC"/>
    <d v="2025-11-11T00:00:00"/>
    <x v="0"/>
    <m/>
    <s v="DONE"/>
    <m/>
    <m/>
    <m/>
    <m/>
    <n v="242503150"/>
    <d v="1899-12-30T00:00:00"/>
    <m/>
    <m/>
    <s v="Nov"/>
    <s v="PDTMC_019884-3503"/>
    <m/>
    <m/>
    <m/>
  </r>
  <r>
    <s v="GEX 2"/>
    <s v="8300-25"/>
    <s v="026209-2501"/>
    <s v="B"/>
    <s v="280X160"/>
    <x v="179"/>
    <d v="2025-11-10T00:00:00"/>
    <s v="LAND"/>
    <n v="0"/>
    <n v="0"/>
    <d v="2025-11-12T00:00:00"/>
    <d v="2025-11-17T00:00:00"/>
    <m/>
    <m/>
    <m/>
    <m/>
    <m/>
    <m/>
    <s v="PDTMC"/>
    <m/>
    <x v="0"/>
    <m/>
    <s v="PENDING FOR PR"/>
    <m/>
    <m/>
    <m/>
    <m/>
    <n v="0"/>
    <d v="1899-12-30T00:00:00"/>
    <m/>
    <m/>
    <s v="Nov"/>
    <s v="PDTMC_026209-2501"/>
    <m/>
    <m/>
    <m/>
  </r>
  <r>
    <s v="GEX 1"/>
    <s v="8301-25"/>
    <s v="07098-606"/>
    <s v="B"/>
    <s v="320X160"/>
    <x v="180"/>
    <d v="2025-10-11T00:00:00"/>
    <s v="LAND"/>
    <n v="0"/>
    <n v="0"/>
    <d v="2025-11-14T00:00:00"/>
    <d v="2025-11-14T00:00:00"/>
    <m/>
    <m/>
    <d v="2025-11-15T00:00:00"/>
    <d v="2025-11-17T00:00:00"/>
    <d v="2025-11-15T00:00:00"/>
    <s v="112504985"/>
    <s v="PHME"/>
    <d v="2025-11-15T00:00:00"/>
    <x v="0"/>
    <m/>
    <s v="DONE"/>
    <m/>
    <m/>
    <m/>
    <m/>
    <n v="0"/>
    <d v="1899-12-30T00:00:00"/>
    <m/>
    <m/>
    <s v="Nov"/>
    <s v="PHME_07098-606"/>
    <m/>
    <m/>
    <m/>
  </r>
  <r>
    <s v="GEX 2"/>
    <s v="8302-25"/>
    <s v="007111-3501"/>
    <s v="B"/>
    <s v="250X160"/>
    <x v="180"/>
    <d v="2025-10-11T00:00:00"/>
    <s v="LAND"/>
    <n v="0"/>
    <n v="0"/>
    <d v="2025-11-14T00:00:00"/>
    <d v="2025-11-14T00:00:00"/>
    <m/>
    <m/>
    <d v="2025-11-15T00:00:00"/>
    <d v="2025-11-17T00:00:00"/>
    <d v="2025-11-15T00:00:00"/>
    <s v="212501554"/>
    <s v="PHME"/>
    <d v="2025-11-15T00:00:00"/>
    <x v="0"/>
    <m/>
    <s v="DONE"/>
    <m/>
    <m/>
    <m/>
    <m/>
    <n v="0"/>
    <d v="1899-12-30T00:00:00"/>
    <m/>
    <m/>
    <s v="Nov"/>
    <s v="PHME_007111-3501"/>
    <m/>
    <m/>
    <m/>
  </r>
  <r>
    <s v="GEX 2"/>
    <s v="8302-25"/>
    <s v="019884-3504"/>
    <s v="B"/>
    <s v="450X260"/>
    <x v="180"/>
    <d v="2025-10-11T00:00:00"/>
    <s v="LAND"/>
    <n v="1"/>
    <n v="1"/>
    <d v="2025-11-13T00:00:00"/>
    <d v="2025-11-17T00:00:00"/>
    <m/>
    <m/>
    <d v="2025-11-17T00:00:00"/>
    <d v="2025-11-17T00:00:00"/>
    <s v="17//11"/>
    <s v="212501558"/>
    <s v="PHME"/>
    <d v="2025-11-17T00:00:00"/>
    <x v="0"/>
    <m/>
    <s v="DONE"/>
    <m/>
    <m/>
    <m/>
    <m/>
    <n v="0"/>
    <d v="1899-12-30T00:00:00"/>
    <m/>
    <m/>
    <s v="Nov"/>
    <s v="PHME_019884-3504"/>
    <m/>
    <m/>
    <m/>
  </r>
  <r>
    <s v="GEX 1"/>
    <s v="8301-25"/>
    <s v="19884-607"/>
    <s v="B"/>
    <s v="450X250"/>
    <x v="180"/>
    <d v="2025-10-11T00:00:00"/>
    <s v="LAND"/>
    <n v="1"/>
    <n v="1"/>
    <d v="2025-11-12T00:00:00"/>
    <d v="2025-11-14T00:00:00"/>
    <m/>
    <m/>
    <d v="2025-11-15T00:00:00"/>
    <d v="2025-11-17T00:00:00"/>
    <d v="2025-11-15T00:00:00"/>
    <s v="112504985"/>
    <s v="PHME"/>
    <d v="2025-11-15T00:00:00"/>
    <x v="0"/>
    <m/>
    <s v="DONE"/>
    <m/>
    <m/>
    <m/>
    <m/>
    <n v="0"/>
    <d v="1899-12-30T00:00:00"/>
    <m/>
    <m/>
    <s v="Nov"/>
    <s v="PHME_19884-607"/>
    <m/>
    <m/>
    <m/>
  </r>
  <r>
    <s v="GEX 1"/>
    <s v="8301-25"/>
    <s v="26248-604"/>
    <s v="B"/>
    <s v="320X200"/>
    <x v="180"/>
    <d v="2025-10-11T00:00:00"/>
    <s v="LAND"/>
    <n v="0"/>
    <n v="0"/>
    <d v="2025-11-12T00:00:00"/>
    <d v="2025-11-14T00:00:00"/>
    <m/>
    <m/>
    <d v="2025-11-15T00:00:00"/>
    <d v="2025-11-17T00:00:00"/>
    <d v="2025-11-15T00:00:00"/>
    <s v="112504985"/>
    <s v="PHME"/>
    <d v="2025-11-15T00:00:00"/>
    <x v="0"/>
    <m/>
    <s v="DONE"/>
    <m/>
    <m/>
    <m/>
    <m/>
    <n v="0"/>
    <d v="1899-12-30T00:00:00"/>
    <m/>
    <m/>
    <s v="Nov"/>
    <s v="PHME_26248-604"/>
    <m/>
    <m/>
    <m/>
  </r>
  <r>
    <s v="GEX 2"/>
    <s v="8303-25"/>
    <s v="026287-2501"/>
    <s v="B"/>
    <s v="320X160"/>
    <x v="180"/>
    <d v="2025-10-11T00:00:00"/>
    <s v="LAND"/>
    <n v="0"/>
    <n v="0"/>
    <d v="2025-11-14T00:00:00"/>
    <d v="2025-11-17T00:00:00"/>
    <m/>
    <m/>
    <d v="2025-11-17T00:00:00"/>
    <d v="2025-11-17T00:00:00"/>
    <s v="17//11"/>
    <s v="212501558"/>
    <s v="PDTMC"/>
    <d v="2025-11-17T00:00:00"/>
    <x v="0"/>
    <m/>
    <s v="DONE"/>
    <m/>
    <m/>
    <m/>
    <m/>
    <n v="0"/>
    <d v="1899-12-30T00:00:00"/>
    <m/>
    <m/>
    <s v="Nov"/>
    <s v="PDTMC_026287-2501"/>
    <m/>
    <m/>
    <m/>
  </r>
  <r>
    <s v="GEX 1"/>
    <s v=""/>
    <s v="30392-602"/>
    <s v="B"/>
    <s v="450X250"/>
    <x v="180"/>
    <s v=""/>
    <s v="AIR"/>
    <n v="7"/>
    <n v="7"/>
    <m/>
    <m/>
    <m/>
    <m/>
    <m/>
    <m/>
    <m/>
    <m/>
    <s v="WEFA"/>
    <m/>
    <x v="0"/>
    <m/>
    <s v="PENDING FOR ORDERING"/>
    <m/>
    <m/>
    <m/>
    <m/>
    <s v=""/>
    <s v=""/>
    <m/>
    <m/>
    <s v="Nov"/>
    <s v="WEFA_30392-602"/>
    <m/>
    <m/>
    <m/>
  </r>
  <r>
    <s v="GEX 1"/>
    <s v="8304-25"/>
    <s v="27995-601"/>
    <s v="N"/>
    <s v="400X250"/>
    <x v="181"/>
    <d v="2025-11-12T00:00:00"/>
    <s v="LAND"/>
    <n v="0"/>
    <n v="0"/>
    <d v="2025-11-14T00:00:00"/>
    <m/>
    <m/>
    <m/>
    <m/>
    <m/>
    <m/>
    <m/>
    <s v="PHME"/>
    <m/>
    <x v="33"/>
    <s v="revisen asked dieplate and backer concept"/>
    <s v="PENDING FOR DESIGN APPROVAL"/>
    <m/>
    <m/>
    <m/>
    <m/>
    <n v="0"/>
    <d v="1899-12-30T00:00:00"/>
    <m/>
    <m/>
    <s v="Nov"/>
    <s v="PHME_27995-601"/>
    <m/>
    <m/>
    <m/>
  </r>
  <r>
    <s v="GEX 1"/>
    <s v="8304-25"/>
    <s v="Ins-27995"/>
    <s v="T"/>
    <s v="460X150"/>
    <x v="181"/>
    <d v="2025-11-12T00:00:00"/>
    <s v="LAND"/>
    <n v="0"/>
    <n v="0"/>
    <d v="2025-11-14T00:00:00"/>
    <m/>
    <m/>
    <m/>
    <m/>
    <m/>
    <m/>
    <m/>
    <s v="PHME"/>
    <m/>
    <x v="33"/>
    <m/>
    <s v="PENDING FOR DESIGN APPROVAL"/>
    <m/>
    <m/>
    <m/>
    <m/>
    <n v="0"/>
    <d v="1899-12-30T00:00:00"/>
    <m/>
    <m/>
    <s v="Nov"/>
    <s v="PHME_Ins-27995"/>
    <m/>
    <m/>
    <m/>
  </r>
  <r>
    <s v="GEX 1"/>
    <s v="8304-25"/>
    <s v="27996-601"/>
    <s v="N"/>
    <s v="400X250"/>
    <x v="181"/>
    <d v="2025-11-12T00:00:00"/>
    <s v="LAND"/>
    <n v="0"/>
    <n v="0"/>
    <d v="2025-11-14T00:00:00"/>
    <m/>
    <m/>
    <m/>
    <m/>
    <m/>
    <m/>
    <m/>
    <s v="PHME"/>
    <m/>
    <x v="33"/>
    <s v="revisen asked dieplate and backer concept"/>
    <s v="PENDING FOR DESIGN APPROVAL"/>
    <m/>
    <m/>
    <m/>
    <m/>
    <n v="0"/>
    <d v="1899-12-30T00:00:00"/>
    <m/>
    <m/>
    <s v="Nov"/>
    <s v="PHME_27996-601"/>
    <m/>
    <m/>
    <m/>
  </r>
  <r>
    <s v="GEX 1"/>
    <s v="8304-25"/>
    <s v="30510-601"/>
    <s v="N"/>
    <s v="450X250"/>
    <x v="181"/>
    <d v="2025-11-12T00:00:00"/>
    <s v="LAND"/>
    <n v="2"/>
    <n v="2"/>
    <d v="2025-11-14T00:00:00"/>
    <d v="2025-11-17T00:00:00"/>
    <m/>
    <m/>
    <m/>
    <m/>
    <m/>
    <m/>
    <s v="PHME"/>
    <m/>
    <x v="33"/>
    <m/>
    <s v="PENDING FOR PR"/>
    <m/>
    <m/>
    <m/>
    <m/>
    <n v="0"/>
    <d v="1899-12-30T00:00:00"/>
    <m/>
    <m/>
    <s v="Nov"/>
    <s v="PHME_30510-601"/>
    <m/>
    <m/>
    <m/>
  </r>
  <r>
    <s v="GEX 1"/>
    <s v="8304-25"/>
    <s v="27997-201"/>
    <s v="N"/>
    <s v="355X200"/>
    <x v="181"/>
    <d v="2025-11-12T00:00:00"/>
    <s v="LAND"/>
    <n v="0"/>
    <n v="0"/>
    <d v="2025-11-14T00:00:00"/>
    <d v="2025-11-17T00:00:00"/>
    <m/>
    <m/>
    <d v="2025-11-17T00:00:00"/>
    <d v="2025-11-17T00:00:00"/>
    <d v="2025-11-17T00:00:00"/>
    <s v="112504995"/>
    <s v="PHME"/>
    <d v="2025-11-17T00:00:00"/>
    <x v="50"/>
    <m/>
    <s v="DONE"/>
    <m/>
    <m/>
    <m/>
    <m/>
    <n v="0"/>
    <d v="1899-12-30T00:00:00"/>
    <m/>
    <m/>
    <s v="Nov"/>
    <s v="PHME_27997-201"/>
    <m/>
    <m/>
    <m/>
  </r>
  <r>
    <s v="GEX 1"/>
    <s v="8304-25"/>
    <s v="27998-201"/>
    <s v="N"/>
    <s v="355X200"/>
    <x v="181"/>
    <d v="2025-11-12T00:00:00"/>
    <s v="LAND"/>
    <n v="0"/>
    <n v="0"/>
    <d v="2025-11-14T00:00:00"/>
    <d v="2025-11-15T00:00:00"/>
    <m/>
    <m/>
    <d v="2025-11-17T00:00:00"/>
    <d v="2025-11-17T00:00:00"/>
    <d v="2025-11-17T00:00:00"/>
    <s v="112504988"/>
    <s v="PHME"/>
    <d v="2025-11-17T00:00:00"/>
    <x v="50"/>
    <m/>
    <s v="DONE"/>
    <m/>
    <m/>
    <m/>
    <m/>
    <n v="0"/>
    <d v="1899-12-30T00:00:00"/>
    <m/>
    <m/>
    <s v="Nov"/>
    <s v="PHME_27998-201"/>
    <m/>
    <m/>
    <m/>
  </r>
  <r>
    <s v="GEX 2"/>
    <s v="8309-25"/>
    <s v="005206-3508"/>
    <s v="B"/>
    <s v="320X160"/>
    <x v="181"/>
    <d v="2025-11-13T00:00:00"/>
    <s v="LAND"/>
    <n v="1"/>
    <n v="1"/>
    <d v="2025-11-15T00:00:00"/>
    <d v="2025-11-17T00:00:00"/>
    <m/>
    <m/>
    <m/>
    <m/>
    <m/>
    <m/>
    <s v="PHME"/>
    <m/>
    <x v="0"/>
    <m/>
    <s v="PENDING FOR PR"/>
    <m/>
    <m/>
    <m/>
    <m/>
    <n v="0"/>
    <d v="1899-12-30T00:00:00"/>
    <m/>
    <m/>
    <s v="Nov"/>
    <s v="PHME_005206-3508"/>
    <m/>
    <m/>
    <m/>
  </r>
  <r>
    <s v="GEX 2"/>
    <s v="8308-25"/>
    <s v="013794-2507"/>
    <s v="B"/>
    <s v="280X160"/>
    <x v="181"/>
    <d v="2025-11-13T00:00:00"/>
    <s v="AIR"/>
    <n v="1"/>
    <n v="1"/>
    <d v="2025-11-15T00:00:00"/>
    <d v="2025-11-17T00:00:00"/>
    <m/>
    <m/>
    <m/>
    <m/>
    <m/>
    <m/>
    <s v="JIANGSU"/>
    <m/>
    <x v="0"/>
    <m/>
    <s v="PENDING FOR PR"/>
    <m/>
    <m/>
    <m/>
    <m/>
    <n v="0"/>
    <d v="1899-12-30T00:00:00"/>
    <m/>
    <m/>
    <s v="Nov"/>
    <s v="JIANGSU_013794-2507"/>
    <m/>
    <m/>
    <m/>
  </r>
  <r>
    <s v="GEX 2"/>
    <s v="8308-25"/>
    <s v="013794-2508"/>
    <s v="B"/>
    <s v="250X160"/>
    <x v="181"/>
    <d v="2025-11-13T00:00:00"/>
    <s v="AIR"/>
    <n v="1"/>
    <n v="1"/>
    <d v="2025-11-17T00:00:00"/>
    <d v="2025-11-17T00:00:00"/>
    <m/>
    <m/>
    <m/>
    <m/>
    <m/>
    <m/>
    <s v="JIANGSU"/>
    <m/>
    <x v="0"/>
    <m/>
    <s v="PENDING FOR PR"/>
    <m/>
    <m/>
    <m/>
    <m/>
    <n v="0"/>
    <d v="1899-12-30T00:00:00"/>
    <m/>
    <m/>
    <s v="Nov"/>
    <s v="JIANGSU_013794-2508"/>
    <m/>
    <m/>
    <m/>
  </r>
  <r>
    <s v="GEX 2"/>
    <s v="8309-25"/>
    <s v="014700-3504"/>
    <s v="B"/>
    <s v="355X200"/>
    <x v="181"/>
    <d v="2025-11-13T00:00:00"/>
    <s v="LAND"/>
    <n v="1"/>
    <n v="1"/>
    <d v="2025-11-15T00:00:00"/>
    <d v="2025-11-17T00:00:00"/>
    <m/>
    <m/>
    <m/>
    <m/>
    <m/>
    <m/>
    <s v="PHME"/>
    <m/>
    <x v="0"/>
    <m/>
    <s v="PENDING FOR PR"/>
    <m/>
    <m/>
    <m/>
    <m/>
    <n v="0"/>
    <d v="1899-12-30T00:00:00"/>
    <m/>
    <m/>
    <s v="Nov"/>
    <s v="PHME_014700-3504"/>
    <m/>
    <m/>
    <m/>
  </r>
  <r>
    <s v="GEX 2"/>
    <s v="8308-25"/>
    <s v="015648-2504"/>
    <s v="B"/>
    <s v="280X160"/>
    <x v="181"/>
    <d v="2025-11-13T00:00:00"/>
    <s v="AIR"/>
    <n v="1"/>
    <n v="2"/>
    <d v="2025-11-17T00:00:00"/>
    <d v="2025-11-17T00:00:00"/>
    <m/>
    <m/>
    <m/>
    <m/>
    <m/>
    <m/>
    <s v="JIANGSU"/>
    <m/>
    <x v="0"/>
    <m/>
    <s v="PENDING FOR PR"/>
    <m/>
    <m/>
    <m/>
    <m/>
    <n v="0"/>
    <d v="1899-12-30T00:00:00"/>
    <m/>
    <m/>
    <s v="Nov"/>
    <s v="JIANGSU_015648-2504"/>
    <m/>
    <m/>
    <m/>
  </r>
  <r>
    <s v="GEX 2"/>
    <s v="8309-25"/>
    <s v="029202-3501"/>
    <s v="B"/>
    <s v="355X200"/>
    <x v="181"/>
    <d v="2025-11-13T00:00:00"/>
    <s v="LAND"/>
    <n v="7"/>
    <n v="7"/>
    <m/>
    <m/>
    <m/>
    <m/>
    <m/>
    <m/>
    <m/>
    <m/>
    <s v="PHME"/>
    <m/>
    <x v="0"/>
    <m/>
    <s v="AWAITING FOR DESIGN"/>
    <m/>
    <m/>
    <m/>
    <m/>
    <n v="0"/>
    <d v="1899-12-30T00:00:00"/>
    <m/>
    <m/>
    <s v="Nov"/>
    <s v="PHME_029202-3501"/>
    <m/>
    <m/>
    <m/>
  </r>
  <r>
    <s v="GEX 2"/>
    <s v="8309-25"/>
    <s v="029663-3501"/>
    <s v="B"/>
    <s v="355X200"/>
    <x v="181"/>
    <d v="2025-11-13T00:00:00"/>
    <s v="LAND"/>
    <n v="1"/>
    <n v="2"/>
    <m/>
    <m/>
    <m/>
    <m/>
    <m/>
    <m/>
    <m/>
    <m/>
    <s v="PHME"/>
    <m/>
    <x v="0"/>
    <m/>
    <s v="AWAITING FOR DESIGN"/>
    <m/>
    <m/>
    <m/>
    <m/>
    <n v="0"/>
    <d v="1899-12-30T00:00:00"/>
    <m/>
    <m/>
    <s v="Nov"/>
    <s v="PHME_029663-3501"/>
    <m/>
    <m/>
    <m/>
  </r>
  <r>
    <s v="GEX 1"/>
    <s v="8306-25"/>
    <s v="05013-501"/>
    <s v="B"/>
    <s v="250X160"/>
    <x v="181"/>
    <d v="2025-11-13T00:00:00"/>
    <s v="LAND"/>
    <n v="1"/>
    <n v="2"/>
    <d v="2025-11-17T00:00:00"/>
    <m/>
    <m/>
    <m/>
    <m/>
    <m/>
    <m/>
    <m/>
    <s v="PDTMC"/>
    <m/>
    <x v="0"/>
    <m/>
    <s v="PENDING FOR DESIGN APPROVAL"/>
    <m/>
    <m/>
    <m/>
    <m/>
    <n v="0"/>
    <d v="1899-12-30T00:00:00"/>
    <m/>
    <m/>
    <s v="Nov"/>
    <s v="PDTMC_05013-501"/>
    <m/>
    <m/>
    <m/>
  </r>
  <r>
    <s v="GEX 1"/>
    <s v="8307-25"/>
    <s v="05016-408"/>
    <s v="B"/>
    <s v="250X160"/>
    <x v="181"/>
    <d v="2025-11-13T00:00:00"/>
    <s v="AIR"/>
    <n v="1"/>
    <n v="4"/>
    <d v="2025-11-17T00:00:00"/>
    <m/>
    <m/>
    <m/>
    <m/>
    <m/>
    <m/>
    <m/>
    <s v="JIANGSU"/>
    <m/>
    <x v="0"/>
    <m/>
    <s v="PENDING FOR DESIGN APPROVAL"/>
    <m/>
    <m/>
    <m/>
    <m/>
    <n v="0"/>
    <d v="1899-12-30T00:00:00"/>
    <m/>
    <m/>
    <s v="Nov"/>
    <s v="JIANGSU_05016-408"/>
    <m/>
    <m/>
    <m/>
  </r>
  <r>
    <s v="GEX 1"/>
    <s v="8307-25"/>
    <s v="05060-501"/>
    <s v="B"/>
    <s v="280X160"/>
    <x v="181"/>
    <d v="2025-11-13T00:00:00"/>
    <s v="AIR"/>
    <n v="1"/>
    <n v="2"/>
    <d v="2025-11-17T00:00:00"/>
    <m/>
    <m/>
    <m/>
    <m/>
    <m/>
    <m/>
    <m/>
    <s v="JIANGSU"/>
    <m/>
    <x v="0"/>
    <m/>
    <s v="PENDING FOR DESIGN APPROVAL"/>
    <m/>
    <m/>
    <m/>
    <m/>
    <n v="0"/>
    <d v="1899-12-30T00:00:00"/>
    <m/>
    <m/>
    <s v="Nov"/>
    <s v="JIANGSU_05060-501"/>
    <m/>
    <m/>
    <m/>
  </r>
  <r>
    <s v="GEX 1"/>
    <s v="8307-25"/>
    <s v="05192-209"/>
    <s v="B"/>
    <s v="320X160"/>
    <x v="181"/>
    <d v="2025-11-13T00:00:00"/>
    <s v="AIR"/>
    <n v="1"/>
    <n v="1"/>
    <d v="2025-11-17T00:00:00"/>
    <m/>
    <m/>
    <m/>
    <m/>
    <m/>
    <m/>
    <m/>
    <s v="JIANGSU"/>
    <m/>
    <x v="0"/>
    <m/>
    <s v="PENDING FOR DESIGN APPROVAL"/>
    <m/>
    <m/>
    <m/>
    <m/>
    <n v="0"/>
    <d v="1899-12-30T00:00:00"/>
    <m/>
    <m/>
    <s v="Nov"/>
    <s v="JIANGSU_05192-209"/>
    <m/>
    <m/>
    <m/>
  </r>
  <r>
    <s v="GEX 1"/>
    <s v="8305-25"/>
    <s v="05233-603"/>
    <s v="B"/>
    <s v="400X250"/>
    <x v="181"/>
    <d v="2025-11-12T00:00:00"/>
    <s v="LAND"/>
    <n v="1"/>
    <n v="2"/>
    <m/>
    <m/>
    <m/>
    <m/>
    <m/>
    <m/>
    <m/>
    <m/>
    <s v="PHME"/>
    <m/>
    <x v="0"/>
    <m/>
    <s v="AWAITING FOR DESIGN"/>
    <m/>
    <m/>
    <m/>
    <m/>
    <n v="0"/>
    <d v="1899-12-30T00:00:00"/>
    <m/>
    <m/>
    <s v="Nov"/>
    <s v="PHME_05233-603"/>
    <s v="400X250"/>
    <s v="2cav"/>
    <m/>
  </r>
  <r>
    <s v="GEX 1"/>
    <s v="8306-25"/>
    <s v="12045-204"/>
    <s v="B"/>
    <s v="250X160"/>
    <x v="181"/>
    <d v="2025-11-13T00:00:00"/>
    <s v="LAND"/>
    <n v="1"/>
    <n v="4"/>
    <d v="2025-11-17T00:00:00"/>
    <m/>
    <m/>
    <m/>
    <m/>
    <m/>
    <m/>
    <m/>
    <s v="PDTMC"/>
    <m/>
    <x v="0"/>
    <m/>
    <s v="PENDING FOR DESIGN APPROVAL"/>
    <m/>
    <m/>
    <m/>
    <m/>
    <n v="0"/>
    <d v="1899-12-30T00:00:00"/>
    <m/>
    <m/>
    <s v="Nov"/>
    <s v="PDTMC_12045-204"/>
    <m/>
    <m/>
    <m/>
  </r>
  <r>
    <s v="GEX 1"/>
    <s v="8305-25"/>
    <s v="12987-511"/>
    <s v="B"/>
    <s v="280X160"/>
    <x v="181"/>
    <d v="2025-11-12T00:00:00"/>
    <s v="LAND"/>
    <n v="1"/>
    <n v="2"/>
    <d v="2025-11-14T00:00:00"/>
    <d v="2025-11-17T00:00:00"/>
    <m/>
    <m/>
    <d v="2025-11-17T00:00:00"/>
    <m/>
    <d v="2025-11-17T00:00:00"/>
    <s v="112504995"/>
    <s v="PHME"/>
    <d v="2025-11-17T00:00:00"/>
    <x v="0"/>
    <m/>
    <s v="PENDING FOR ORACLE ENTRY"/>
    <m/>
    <m/>
    <m/>
    <m/>
    <n v="0"/>
    <d v="1899-12-30T00:00:00"/>
    <m/>
    <m/>
    <s v="Nov"/>
    <s v="PHME_12987-511"/>
    <m/>
    <m/>
    <m/>
  </r>
  <r>
    <s v="GEX 1"/>
    <s v="8305-25"/>
    <s v="14700-210"/>
    <s v="B"/>
    <s v="355X200"/>
    <x v="181"/>
    <d v="2025-11-12T00:00:00"/>
    <s v="LAND"/>
    <n v="1"/>
    <n v="1"/>
    <d v="2025-11-14T00:00:00"/>
    <d v="2025-11-17T00:00:00"/>
    <m/>
    <m/>
    <d v="2025-11-17T00:00:00"/>
    <m/>
    <d v="2025-11-17T00:00:00"/>
    <s v="112504995"/>
    <s v="PHME"/>
    <d v="2025-11-17T00:00:00"/>
    <x v="0"/>
    <m/>
    <s v="PENDING FOR ORACLE ENTRY"/>
    <m/>
    <m/>
    <m/>
    <m/>
    <n v="0"/>
    <d v="1899-12-30T00:00:00"/>
    <m/>
    <m/>
    <s v="Nov"/>
    <s v="PHME_14700-210"/>
    <m/>
    <m/>
    <m/>
  </r>
  <r>
    <s v="GEX 1"/>
    <s v="8306-25"/>
    <s v="30437-202"/>
    <s v="B"/>
    <s v="320X160"/>
    <x v="181"/>
    <d v="2025-11-13T00:00:00"/>
    <s v="LAND"/>
    <n v="2"/>
    <n v="2"/>
    <m/>
    <m/>
    <m/>
    <m/>
    <m/>
    <m/>
    <m/>
    <m/>
    <s v="PDTMC"/>
    <m/>
    <x v="0"/>
    <m/>
    <s v="AWAITING FOR DESIGN"/>
    <m/>
    <m/>
    <m/>
    <m/>
    <n v="0"/>
    <d v="1899-12-30T00:00:00"/>
    <m/>
    <m/>
    <s v="Nov"/>
    <s v="PDTMC_30437-202"/>
    <m/>
    <m/>
    <m/>
  </r>
  <r>
    <s v="GEX 1"/>
    <s v="8305-25"/>
    <s v="30502-602"/>
    <s v="B"/>
    <s v="450X250"/>
    <x v="181"/>
    <d v="2025-11-12T00:00:00"/>
    <s v="LAND"/>
    <n v="14"/>
    <n v="14"/>
    <d v="2025-11-13T00:00:00"/>
    <d v="2025-11-17T00:00:00"/>
    <m/>
    <m/>
    <m/>
    <m/>
    <m/>
    <m/>
    <s v="PHME"/>
    <m/>
    <x v="0"/>
    <m/>
    <s v="PENDING FOR PR"/>
    <m/>
    <m/>
    <m/>
    <m/>
    <n v="0"/>
    <d v="1899-12-30T00:00:00"/>
    <m/>
    <m/>
    <s v="Nov"/>
    <s v="PHME_30502-602"/>
    <m/>
    <m/>
    <m/>
  </r>
  <r>
    <s v="GEX 1"/>
    <s v="8306-25"/>
    <s v="BOL-2-2-A"/>
    <s v="T"/>
    <s v="475X220"/>
    <x v="181"/>
    <d v="2025-11-13T00:00:00"/>
    <s v="LAND"/>
    <n v="0"/>
    <n v="0"/>
    <m/>
    <m/>
    <m/>
    <m/>
    <m/>
    <m/>
    <m/>
    <m/>
    <s v="PDTMC"/>
    <m/>
    <x v="0"/>
    <m/>
    <s v="AWAITING FOR DESIGN"/>
    <m/>
    <m/>
    <m/>
    <m/>
    <n v="0"/>
    <d v="1899-12-30T00:00:00"/>
    <m/>
    <m/>
    <s v="Nov"/>
    <s v="PDTMC_BOL-2-2-A"/>
    <m/>
    <m/>
    <m/>
  </r>
  <r>
    <s v="GEX 2"/>
    <s v="8311-25"/>
    <s v="007098-2508"/>
    <s v="B"/>
    <s v="250X160"/>
    <x v="182"/>
    <d v="2025-11-13T00:00:00"/>
    <s v="LAND"/>
    <n v="0"/>
    <n v="0"/>
    <d v="2025-11-15T00:00:00"/>
    <d v="2025-11-17T00:00:00"/>
    <m/>
    <m/>
    <m/>
    <m/>
    <m/>
    <m/>
    <s v="PHME"/>
    <m/>
    <x v="0"/>
    <m/>
    <s v="PENDING FOR PR"/>
    <m/>
    <m/>
    <m/>
    <m/>
    <n v="0"/>
    <d v="1899-12-30T00:00:00"/>
    <m/>
    <m/>
    <s v="Nov"/>
    <s v="PHME_007098-2508"/>
    <m/>
    <m/>
    <m/>
  </r>
  <r>
    <s v="GEX 2"/>
    <s v="8311-25"/>
    <s v="007098-2509"/>
    <s v="B"/>
    <s v="250X160"/>
    <x v="182"/>
    <d v="2025-11-13T00:00:00"/>
    <s v="LAND"/>
    <n v="0"/>
    <n v="0"/>
    <d v="2025-11-15T00:00:00"/>
    <d v="2025-11-17T00:00:00"/>
    <m/>
    <m/>
    <m/>
    <m/>
    <m/>
    <m/>
    <s v="PHME"/>
    <m/>
    <x v="0"/>
    <m/>
    <s v="PENDING FOR PR"/>
    <m/>
    <m/>
    <m/>
    <m/>
    <n v="0"/>
    <d v="1899-12-30T00:00:00"/>
    <m/>
    <m/>
    <s v="Nov"/>
    <s v="PHME_007098-2509"/>
    <m/>
    <m/>
    <m/>
  </r>
  <r>
    <s v="GEX 1"/>
    <s v="8310-25"/>
    <s v="29225-204"/>
    <s v="B"/>
    <s v="320X160"/>
    <x v="182"/>
    <d v="2025-11-13T00:00:00"/>
    <s v="LAND"/>
    <n v="1"/>
    <n v="1"/>
    <d v="2025-11-14T00:00:00"/>
    <d v="2025-11-14T00:00:00"/>
    <m/>
    <m/>
    <d v="2025-11-15T00:00:00"/>
    <m/>
    <d v="2025-11-15T00:00:00"/>
    <s v="112504985"/>
    <s v="PHME"/>
    <d v="2025-11-15T00:00:00"/>
    <x v="0"/>
    <m/>
    <s v="PENDING FOR ORACLE ENTRY"/>
    <m/>
    <m/>
    <m/>
    <m/>
    <n v="0"/>
    <d v="1899-12-30T00:00:00"/>
    <m/>
    <m/>
    <s v="Nov"/>
    <s v="PHME_29225-204"/>
    <m/>
    <m/>
    <m/>
  </r>
  <r>
    <s v="GEX 1"/>
    <s v="8315-25"/>
    <s v="27999-501"/>
    <s v="N"/>
    <s v="250X160"/>
    <x v="182"/>
    <d v="2025-11-13T00:00:00"/>
    <s v="AIR"/>
    <n v="0"/>
    <n v="0"/>
    <d v="2025-11-17T00:00:00"/>
    <m/>
    <m/>
    <m/>
    <m/>
    <m/>
    <m/>
    <m/>
    <s v="EKSTEK"/>
    <m/>
    <x v="84"/>
    <m/>
    <s v="PENDING FOR DESIGN APPROVAL"/>
    <m/>
    <m/>
    <m/>
    <m/>
    <n v="0"/>
    <d v="1899-12-30T00:00:00"/>
    <m/>
    <m/>
    <s v="Nov"/>
    <s v="EKSTEK_27999-501"/>
    <m/>
    <m/>
    <m/>
  </r>
  <r>
    <s v="GEX 1"/>
    <s v="8312-25"/>
    <s v="32000-401"/>
    <s v="N"/>
    <s v="280X160"/>
    <x v="182"/>
    <d v="2025-11-13T00:00:00"/>
    <s v="LAND"/>
    <n v="0"/>
    <n v="0"/>
    <d v="2025-11-17T00:00:00"/>
    <m/>
    <m/>
    <m/>
    <m/>
    <m/>
    <m/>
    <m/>
    <s v="PHME"/>
    <m/>
    <x v="84"/>
    <m/>
    <s v="PENDING FOR DESIGN APPROVAL"/>
    <m/>
    <m/>
    <m/>
    <m/>
    <n v="0"/>
    <d v="1899-12-30T00:00:00"/>
    <m/>
    <m/>
    <s v="Nov"/>
    <s v="PHME_32000-401"/>
    <m/>
    <m/>
    <m/>
  </r>
  <r>
    <s v="GEX 1"/>
    <s v="8316-25"/>
    <s v="30512-501"/>
    <s v="N"/>
    <s v="280x160"/>
    <x v="183"/>
    <d v="2025-11-13T00:00:00"/>
    <s v="LAND"/>
    <n v="4"/>
    <n v="4"/>
    <d v="2025-11-15T00:00:00"/>
    <m/>
    <m/>
    <m/>
    <m/>
    <m/>
    <m/>
    <m/>
    <s v="PHME"/>
    <m/>
    <x v="85"/>
    <m/>
    <s v="PENDING FOR DESIGN APPROVAL"/>
    <m/>
    <m/>
    <m/>
    <s v="Mill &amp; Anodizing"/>
    <n v="0"/>
    <d v="1899-12-30T00:00:00"/>
    <m/>
    <m/>
    <s v="Nov"/>
    <s v="PHME_30512-501"/>
    <m/>
    <m/>
    <m/>
  </r>
  <r>
    <s v="GEX 1"/>
    <s v="8316-25"/>
    <s v="30513-501"/>
    <s v="N"/>
    <s v="280x160"/>
    <x v="183"/>
    <d v="2025-11-13T00:00:00"/>
    <s v="LAND"/>
    <n v="4"/>
    <n v="4"/>
    <d v="2025-11-17T00:00:00"/>
    <m/>
    <m/>
    <m/>
    <m/>
    <m/>
    <m/>
    <m/>
    <s v="PHME"/>
    <m/>
    <x v="85"/>
    <m/>
    <s v="PENDING FOR DESIGN APPROVAL"/>
    <m/>
    <m/>
    <m/>
    <s v="Mill &amp; Anodizing"/>
    <n v="0"/>
    <d v="1899-12-30T00:00:00"/>
    <m/>
    <m/>
    <s v="Nov"/>
    <s v="PHME_30513-501"/>
    <m/>
    <m/>
    <m/>
  </r>
  <r>
    <s v="GEX 1"/>
    <s v="8317-25"/>
    <s v="30514-401"/>
    <s v="N"/>
    <s v="280x160"/>
    <x v="183"/>
    <d v="2025-11-13T00:00:00"/>
    <s v="LAND"/>
    <n v="2"/>
    <n v="2"/>
    <d v="2025-11-16T00:00:00"/>
    <m/>
    <s v="YES"/>
    <m/>
    <m/>
    <m/>
    <m/>
    <m/>
    <s v="PDTMC"/>
    <m/>
    <x v="85"/>
    <m/>
    <s v="UNDER SIMULATION"/>
    <m/>
    <m/>
    <m/>
    <s v="Mill &amp; Anodizing"/>
    <n v="0"/>
    <d v="1899-12-30T00:00:00"/>
    <m/>
    <m/>
    <s v="Nov"/>
    <s v="PDTMC_30514-401"/>
    <m/>
    <m/>
    <m/>
  </r>
  <r>
    <s v="GEX 1"/>
    <s v="8316-25"/>
    <s v="30515-401"/>
    <s v="N"/>
    <s v="280x160"/>
    <x v="183"/>
    <d v="2025-11-13T00:00:00"/>
    <s v="LAND"/>
    <n v="6"/>
    <n v="6"/>
    <d v="2025-11-15T00:00:00"/>
    <d v="2025-11-17T00:00:00"/>
    <m/>
    <m/>
    <d v="2025-11-17T00:00:00"/>
    <m/>
    <d v="2025-11-17T00:00:00"/>
    <s v="112504995"/>
    <s v="PHME"/>
    <d v="2025-11-17T00:00:00"/>
    <x v="85"/>
    <m/>
    <s v="PENDING FOR ORACLE ENTRY"/>
    <m/>
    <m/>
    <m/>
    <s v="Mill &amp; Anodizing"/>
    <n v="0"/>
    <d v="1899-12-30T00:00:00"/>
    <m/>
    <m/>
    <s v="Nov"/>
    <s v="PHME_30515-401"/>
    <m/>
    <m/>
    <m/>
  </r>
  <r>
    <s v="GEX 1"/>
    <s v="8316-25"/>
    <s v="30516-501"/>
    <s v="N"/>
    <s v="280x160"/>
    <x v="183"/>
    <d v="2025-11-13T00:00:00"/>
    <s v="LAND"/>
    <n v="4"/>
    <n v="4"/>
    <d v="2025-11-15T00:00:00"/>
    <m/>
    <m/>
    <m/>
    <m/>
    <m/>
    <m/>
    <m/>
    <s v="PHME"/>
    <m/>
    <x v="85"/>
    <m/>
    <s v="PENDING FOR DESIGN APPROVAL"/>
    <m/>
    <m/>
    <m/>
    <s v="Mill &amp; Anodizing"/>
    <n v="0"/>
    <d v="1899-12-30T00:00:00"/>
    <m/>
    <m/>
    <s v="Nov"/>
    <s v="PHME_30516-501"/>
    <m/>
    <m/>
    <m/>
  </r>
  <r>
    <s v="GEX 1"/>
    <s v="8316-25"/>
    <s v="30517-501"/>
    <s v="N"/>
    <s v="280x160"/>
    <x v="183"/>
    <d v="2025-11-13T00:00:00"/>
    <s v="LAND"/>
    <n v="4"/>
    <n v="4"/>
    <d v="2025-11-15T00:00:00"/>
    <m/>
    <m/>
    <m/>
    <m/>
    <m/>
    <m/>
    <m/>
    <s v="PHME"/>
    <m/>
    <x v="85"/>
    <m/>
    <s v="PENDING FOR DESIGN APPROVAL"/>
    <m/>
    <m/>
    <m/>
    <s v="Mill &amp; Anodizing"/>
    <n v="0"/>
    <d v="1899-12-30T00:00:00"/>
    <m/>
    <m/>
    <s v="Nov"/>
    <s v="PHME_30517-501"/>
    <m/>
    <m/>
    <m/>
  </r>
  <r>
    <s v="GEX 1"/>
    <s v="8317-25"/>
    <s v="30518-401"/>
    <s v="N"/>
    <s v="280x160"/>
    <x v="183"/>
    <d v="2025-11-13T00:00:00"/>
    <s v="LAND"/>
    <n v="2"/>
    <n v="2"/>
    <d v="2025-11-16T00:00:00"/>
    <d v="2025-11-17T00:00:00"/>
    <m/>
    <m/>
    <m/>
    <m/>
    <m/>
    <m/>
    <s v="PDTMC"/>
    <m/>
    <x v="85"/>
    <m/>
    <s v="PENDING FOR PR"/>
    <m/>
    <m/>
    <m/>
    <s v="Mill &amp; Anodizing"/>
    <n v="0"/>
    <d v="1899-12-30T00:00:00"/>
    <m/>
    <m/>
    <s v="Nov"/>
    <s v="PDTMC_30518-401"/>
    <m/>
    <m/>
    <m/>
  </r>
  <r>
    <s v="GEX 1"/>
    <s v="8316-25"/>
    <s v="30519-401"/>
    <s v="N"/>
    <s v="280x160"/>
    <x v="183"/>
    <d v="2025-11-13T00:00:00"/>
    <s v="LAND"/>
    <n v="2"/>
    <n v="1"/>
    <d v="2025-11-15T00:00:00"/>
    <m/>
    <s v="YES"/>
    <m/>
    <m/>
    <m/>
    <m/>
    <m/>
    <s v="PHME"/>
    <m/>
    <x v="85"/>
    <m/>
    <s v="UNDER SIMULATION"/>
    <m/>
    <m/>
    <m/>
    <s v="Mill &amp; Anodizing"/>
    <n v="0"/>
    <d v="1899-12-30T00:00:00"/>
    <m/>
    <m/>
    <s v="Nov"/>
    <s v="PHME_30519-401"/>
    <m/>
    <m/>
    <m/>
  </r>
  <r>
    <s v="GEX 1"/>
    <s v="8316-25"/>
    <s v="Ins-30519"/>
    <s v="T"/>
    <s v="300X100"/>
    <x v="183"/>
    <d v="2025-11-13T00:00:00"/>
    <s v="LAND"/>
    <n v="0"/>
    <n v="0"/>
    <d v="2025-11-15T00:00:00"/>
    <m/>
    <m/>
    <m/>
    <m/>
    <m/>
    <m/>
    <m/>
    <s v="PHME"/>
    <m/>
    <x v="85"/>
    <m/>
    <s v="PENDING FOR DESIGN APPROVAL"/>
    <m/>
    <m/>
    <m/>
    <m/>
    <n v="0"/>
    <d v="1899-12-30T00:00:00"/>
    <m/>
    <m/>
    <s v="Nov"/>
    <s v="PHME_Ins-30519"/>
    <m/>
    <m/>
    <m/>
  </r>
  <r>
    <s v="GEX 1"/>
    <s v="8317-25"/>
    <s v="32001-501"/>
    <s v="N"/>
    <s v="320x160"/>
    <x v="183"/>
    <d v="2025-11-13T00:00:00"/>
    <s v="LAND"/>
    <n v="0"/>
    <n v="0"/>
    <d v="2025-11-15T00:00:00"/>
    <m/>
    <m/>
    <m/>
    <m/>
    <m/>
    <m/>
    <m/>
    <s v="PDTMC"/>
    <m/>
    <x v="85"/>
    <m/>
    <s v="PENDING FOR DESIGN APPROVAL"/>
    <m/>
    <m/>
    <m/>
    <s v="Mill &amp; Anodizing"/>
    <n v="0"/>
    <d v="1899-12-30T00:00:00"/>
    <m/>
    <m/>
    <s v="Nov"/>
    <s v="PDTMC_32001-501"/>
    <m/>
    <m/>
    <m/>
  </r>
  <r>
    <s v="GEX 1"/>
    <s v="8317-25"/>
    <s v="INS-32001"/>
    <s v="T"/>
    <s v="300x100"/>
    <x v="183"/>
    <d v="2025-11-13T00:00:00"/>
    <s v="LAND"/>
    <n v="0"/>
    <n v="0"/>
    <d v="2025-11-15T00:00:00"/>
    <m/>
    <m/>
    <m/>
    <m/>
    <m/>
    <m/>
    <m/>
    <s v="PDTMC"/>
    <m/>
    <x v="85"/>
    <m/>
    <s v="PENDING FOR DESIGN APPROVAL"/>
    <m/>
    <m/>
    <m/>
    <s v="Mill &amp; Anodizing"/>
    <n v="0"/>
    <d v="1899-12-30T00:00:00"/>
    <m/>
    <m/>
    <s v="Nov"/>
    <s v="PDTMC_INS-32001"/>
    <m/>
    <m/>
    <m/>
  </r>
  <r>
    <s v="GEX 1"/>
    <s v="8317-25"/>
    <s v="32002-501"/>
    <s v="N"/>
    <s v="320x160"/>
    <x v="183"/>
    <d v="2025-11-13T00:00:00"/>
    <s v="LAND"/>
    <n v="0"/>
    <n v="0"/>
    <d v="2025-11-16T00:00:00"/>
    <m/>
    <s v="YES"/>
    <m/>
    <m/>
    <m/>
    <m/>
    <m/>
    <s v="PDTMC"/>
    <m/>
    <x v="85"/>
    <m/>
    <s v="UNDER SIMULATION"/>
    <m/>
    <m/>
    <m/>
    <s v="Mill &amp; Anodizing"/>
    <n v="0"/>
    <d v="1899-12-30T00:00:00"/>
    <m/>
    <m/>
    <s v="Nov"/>
    <s v="PDTMC_32002-501"/>
    <m/>
    <m/>
    <m/>
  </r>
  <r>
    <s v="GEX 1"/>
    <s v="8317-25"/>
    <s v="32003-401"/>
    <s v="N"/>
    <s v="280x160"/>
    <x v="183"/>
    <d v="2025-11-13T00:00:00"/>
    <s v="LAND"/>
    <n v="0"/>
    <n v="0"/>
    <d v="2025-11-15T00:00:00"/>
    <m/>
    <s v="YES"/>
    <m/>
    <m/>
    <m/>
    <m/>
    <m/>
    <s v="PDTMC"/>
    <m/>
    <x v="85"/>
    <m/>
    <s v="UNDER SIMULATION"/>
    <m/>
    <m/>
    <m/>
    <s v="Mill &amp; Anodizing"/>
    <n v="0"/>
    <d v="1899-12-30T00:00:00"/>
    <m/>
    <m/>
    <s v="Nov"/>
    <s v="PDTMC_32003-401"/>
    <m/>
    <m/>
    <m/>
  </r>
  <r>
    <s v="GEX 1"/>
    <s v="8317-25"/>
    <s v="INS-32003"/>
    <s v="T"/>
    <s v="300x100"/>
    <x v="183"/>
    <d v="2025-11-13T00:00:00"/>
    <s v="LAND"/>
    <n v="0"/>
    <n v="0"/>
    <d v="2025-11-15T00:00:00"/>
    <m/>
    <m/>
    <m/>
    <m/>
    <m/>
    <m/>
    <m/>
    <s v="PDTMC"/>
    <m/>
    <x v="85"/>
    <m/>
    <s v="PENDING FOR DESIGN APPROVAL"/>
    <m/>
    <m/>
    <m/>
    <s v="Mill &amp; Anodizing"/>
    <n v="0"/>
    <d v="1899-12-30T00:00:00"/>
    <m/>
    <m/>
    <s v="Nov"/>
    <s v="PDTMC_INS-32003"/>
    <m/>
    <m/>
    <m/>
  </r>
  <r>
    <s v="GEX 1"/>
    <s v="8317-25"/>
    <s v="32004-401"/>
    <s v="N"/>
    <s v="280x160"/>
    <x v="183"/>
    <d v="2025-11-13T00:00:00"/>
    <s v="LAND"/>
    <n v="0"/>
    <n v="0"/>
    <d v="2025-11-15T00:00:00"/>
    <m/>
    <m/>
    <m/>
    <m/>
    <m/>
    <m/>
    <m/>
    <s v="PDTMC"/>
    <m/>
    <x v="85"/>
    <m/>
    <s v="PENDING FOR DESIGN APPROVAL"/>
    <m/>
    <m/>
    <m/>
    <s v="Mill &amp; Anodizing"/>
    <n v="0"/>
    <d v="1899-12-30T00:00:00"/>
    <m/>
    <m/>
    <s v="Nov"/>
    <s v="PDTMC_32004-401"/>
    <m/>
    <m/>
    <m/>
  </r>
  <r>
    <s v="GEX 2"/>
    <s v="8311-25"/>
    <s v="006159-3511"/>
    <s v="B"/>
    <s v="320X160"/>
    <x v="183"/>
    <d v="2025-11-13T00:00:00"/>
    <s v="LAND"/>
    <n v="1"/>
    <n v="1"/>
    <d v="2025-11-14T00:00:00"/>
    <d v="2025-11-17T00:00:00"/>
    <m/>
    <m/>
    <m/>
    <m/>
    <m/>
    <m/>
    <s v="PHME"/>
    <m/>
    <x v="20"/>
    <m/>
    <s v="PENDING FOR PR"/>
    <m/>
    <m/>
    <m/>
    <m/>
    <n v="0"/>
    <d v="1899-12-30T00:00:00"/>
    <m/>
    <m/>
    <s v="Nov"/>
    <s v="PHME_006159-3511"/>
    <m/>
    <m/>
    <m/>
  </r>
  <r>
    <s v="GEX 1"/>
    <s v="8312-25"/>
    <s v="10371-506"/>
    <s v="B"/>
    <s v="220X130"/>
    <x v="183"/>
    <d v="2025-11-13T00:00:00"/>
    <s v="LAND"/>
    <n v="0"/>
    <n v="0"/>
    <d v="2025-11-14T00:00:00"/>
    <d v="2025-11-17T00:00:00"/>
    <m/>
    <m/>
    <d v="2025-11-17T00:00:00"/>
    <m/>
    <d v="2025-11-17T00:00:00"/>
    <s v="112504995"/>
    <s v="PHME"/>
    <d v="2025-11-17T00:00:00"/>
    <x v="20"/>
    <m/>
    <s v="PENDING FOR ORACLE ENTRY"/>
    <m/>
    <m/>
    <m/>
    <m/>
    <n v="0"/>
    <d v="1899-12-30T00:00:00"/>
    <m/>
    <m/>
    <s v="Nov"/>
    <s v="PHME_10371-506"/>
    <m/>
    <m/>
    <m/>
  </r>
  <r>
    <s v="GEX 1"/>
    <s v="8312-25"/>
    <s v="12984-508"/>
    <s v="B"/>
    <s v="320X160"/>
    <x v="183"/>
    <d v="2025-11-13T00:00:00"/>
    <s v="LAND"/>
    <n v="1"/>
    <n v="2"/>
    <d v="2025-11-15T00:00:00"/>
    <d v="2025-11-17T00:00:00"/>
    <m/>
    <m/>
    <d v="2025-11-17T00:00:00"/>
    <m/>
    <d v="2025-11-17T00:00:00"/>
    <s v="112504995"/>
    <s v="PHME"/>
    <d v="2025-11-17T00:00:00"/>
    <x v="20"/>
    <m/>
    <s v="PENDING FOR ORACLE ENTRY"/>
    <m/>
    <m/>
    <m/>
    <m/>
    <n v="0"/>
    <d v="1899-12-30T00:00:00"/>
    <m/>
    <m/>
    <s v="Nov"/>
    <s v="PHME_12984-508"/>
    <m/>
    <m/>
    <m/>
  </r>
  <r>
    <s v="GEX 1"/>
    <s v="8314-25"/>
    <s v="29818-603"/>
    <s v="B"/>
    <s v="320X160"/>
    <x v="183"/>
    <d v="2025-11-13T00:00:00"/>
    <s v="LAND"/>
    <n v="9"/>
    <n v="9"/>
    <d v="2025-11-17T00:00:00"/>
    <m/>
    <m/>
    <m/>
    <m/>
    <m/>
    <m/>
    <m/>
    <s v="ADEX"/>
    <m/>
    <x v="20"/>
    <m/>
    <s v="PENDING FOR DESIGN APPROVAL"/>
    <m/>
    <m/>
    <m/>
    <m/>
    <n v="0"/>
    <d v="1899-12-30T00:00:00"/>
    <m/>
    <m/>
    <s v="Nov"/>
    <s v="ADEX_29818-603"/>
    <m/>
    <m/>
    <m/>
  </r>
  <r>
    <s v="GEX 1"/>
    <s v="8313-25"/>
    <s v="29908-501"/>
    <s v="B"/>
    <s v="280x160"/>
    <x v="183"/>
    <d v="2025-11-13T00:00:00"/>
    <s v="LAND"/>
    <n v="2"/>
    <n v="2"/>
    <d v="2025-11-15T00:00:00"/>
    <d v="2025-11-17T00:00:00"/>
    <m/>
    <m/>
    <d v="2025-11-17T00:00:00"/>
    <m/>
    <d v="2025-11-17T00:00:00"/>
    <s v="112504995"/>
    <s v="PDTMC"/>
    <d v="2025-11-17T00:00:00"/>
    <x v="20"/>
    <m/>
    <s v="PENDING FOR ORACLE ENTRY"/>
    <m/>
    <m/>
    <m/>
    <m/>
    <n v="0"/>
    <d v="1899-12-30T00:00:00"/>
    <m/>
    <m/>
    <s v="Nov"/>
    <s v="PDTMC_29908-501"/>
    <m/>
    <m/>
    <m/>
  </r>
  <r>
    <s v="GEX 1"/>
    <s v="8313-25"/>
    <s v="29910-602"/>
    <s v="B"/>
    <s v="450X250"/>
    <x v="183"/>
    <d v="2025-11-13T00:00:00"/>
    <s v="LAND"/>
    <n v="1"/>
    <n v="1"/>
    <d v="2025-11-14T00:00:00"/>
    <d v="2025-11-17T00:00:00"/>
    <m/>
    <m/>
    <d v="2025-11-17T00:00:00"/>
    <m/>
    <d v="2025-11-17T00:00:00"/>
    <s v="112504995"/>
    <s v="PDTMC"/>
    <d v="2025-11-17T00:00:00"/>
    <x v="20"/>
    <m/>
    <s v="PENDING FOR ORACLE ENTRY"/>
    <m/>
    <m/>
    <m/>
    <m/>
    <n v="0"/>
    <d v="1899-12-30T00:00:00"/>
    <m/>
    <m/>
    <s v="Nov"/>
    <s v="PDTMC_29910-602"/>
    <m/>
    <m/>
    <m/>
  </r>
  <r>
    <s v="GEX 1"/>
    <s v="8312-25"/>
    <s v="29911-602"/>
    <s v="B"/>
    <s v="355X200"/>
    <x v="183"/>
    <d v="2025-11-13T00:00:00"/>
    <s v="LAND"/>
    <n v="1"/>
    <n v="1"/>
    <d v="2025-11-17T00:00:00"/>
    <m/>
    <s v="YES"/>
    <m/>
    <m/>
    <m/>
    <m/>
    <m/>
    <s v="PHME"/>
    <m/>
    <x v="20"/>
    <m/>
    <s v="UNDER SIMULATION"/>
    <m/>
    <m/>
    <m/>
    <m/>
    <n v="0"/>
    <d v="1899-12-30T00:00:00"/>
    <m/>
    <m/>
    <s v="Nov"/>
    <s v="PHME_29911-602"/>
    <m/>
    <m/>
    <m/>
  </r>
  <r>
    <s v="GEX 2"/>
    <s v="8311-25"/>
    <s v="120658-3506"/>
    <s v="B"/>
    <s v="400X260"/>
    <x v="183"/>
    <d v="2025-11-13T00:00:00"/>
    <s v="LAND"/>
    <n v="4"/>
    <n v="4"/>
    <d v="2025-11-14T00:00:00"/>
    <m/>
    <m/>
    <m/>
    <m/>
    <m/>
    <m/>
    <m/>
    <s v="PHME"/>
    <m/>
    <x v="20"/>
    <m/>
    <s v="PENDING FOR DESIGN APPROVAL"/>
    <m/>
    <m/>
    <m/>
    <m/>
    <n v="0"/>
    <d v="1899-12-30T00:00:00"/>
    <m/>
    <m/>
    <s v="Nov"/>
    <s v="PHME_120658-3506"/>
    <m/>
    <m/>
    <m/>
  </r>
  <r>
    <s v="GEX 1"/>
    <s v="8316-25"/>
    <s v="30520-601"/>
    <s v="N"/>
    <s v="450X250"/>
    <x v="183"/>
    <d v="2025-11-13T00:00:00"/>
    <s v="LAND"/>
    <n v="1"/>
    <n v="1"/>
    <m/>
    <m/>
    <m/>
    <m/>
    <m/>
    <m/>
    <m/>
    <m/>
    <s v="PHME"/>
    <m/>
    <x v="0"/>
    <m/>
    <s v="AWAITING FOR DESIGN"/>
    <m/>
    <m/>
    <m/>
    <m/>
    <n v="0"/>
    <d v="1899-12-30T00:00:00"/>
    <m/>
    <m/>
    <s v="Nov"/>
    <s v="PHME_30520-601"/>
    <m/>
    <m/>
    <m/>
  </r>
  <r>
    <s v="GEX 1"/>
    <s v="8312-25"/>
    <s v="06246-602"/>
    <s v="B"/>
    <s v="320X160"/>
    <x v="183"/>
    <d v="2025-11-13T00:00:00"/>
    <s v="LAND"/>
    <n v="1"/>
    <n v="1"/>
    <d v="2025-11-14T00:00:00"/>
    <d v="2025-11-17T00:00:00"/>
    <m/>
    <m/>
    <d v="2025-11-17T00:00:00"/>
    <m/>
    <d v="2025-11-17T00:00:00"/>
    <s v="112504995"/>
    <s v="PHME"/>
    <d v="2025-11-17T00:00:00"/>
    <x v="20"/>
    <m/>
    <s v="PENDING FOR ORACLE ENTRY"/>
    <m/>
    <m/>
    <m/>
    <m/>
    <n v="0"/>
    <d v="1899-12-30T00:00:00"/>
    <m/>
    <m/>
    <s v="Nov"/>
    <m/>
    <m/>
    <m/>
    <m/>
  </r>
  <r>
    <s v="GEX 1"/>
    <s v="8318-25"/>
    <s v="30511-401"/>
    <s v="N"/>
    <s v="250X160"/>
    <x v="184"/>
    <d v="2025-11-17T00:00:00"/>
    <s v="LAND"/>
    <n v="3"/>
    <n v="3"/>
    <m/>
    <m/>
    <m/>
    <m/>
    <m/>
    <m/>
    <m/>
    <m/>
    <s v="PDTMC"/>
    <m/>
    <x v="0"/>
    <m/>
    <s v="AWAITING FOR DESIGN"/>
    <m/>
    <m/>
    <m/>
    <m/>
    <n v="0"/>
    <d v="1899-12-30T00:00:00"/>
    <m/>
    <m/>
    <s v="Nov"/>
    <s v="PDTMC_30511-401"/>
    <m/>
    <m/>
    <m/>
  </r>
  <r>
    <m/>
    <m/>
    <m/>
    <m/>
    <m/>
    <x v="185"/>
    <m/>
    <m/>
    <m/>
    <m/>
    <m/>
    <m/>
    <m/>
    <m/>
    <m/>
    <m/>
    <m/>
    <m/>
    <m/>
    <m/>
    <x v="0"/>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0">
  <r>
    <x v="0"/>
    <s v="7613-25"/>
    <x v="0"/>
    <s v="T"/>
    <s v="300X100"/>
    <d v="2025-01-03T00:00:00"/>
    <d v="2025-01-03T00:00:00"/>
    <s v="LAND"/>
    <n v="0"/>
    <n v="0"/>
    <d v="2025-01-03T00:00:00"/>
    <d v="2025-01-03T00:00:00"/>
    <m/>
    <n v="0"/>
    <d v="2025-01-04T00:00:00"/>
    <d v="2025-01-04T00:00:00"/>
    <d v="2025-01-04T00:00:00"/>
    <n v="112500030"/>
    <x v="0"/>
    <d v="2025-01-04T00:00:00"/>
    <m/>
    <m/>
    <x v="0"/>
    <n v="0"/>
    <m/>
    <s v=""/>
    <m/>
    <n v="142500270"/>
    <d v="2025-01-12T00:00:00"/>
    <m/>
    <m/>
    <s v="Jan"/>
    <s v="PDTMC_INS-25033"/>
    <m/>
    <m/>
    <m/>
  </r>
  <r>
    <x v="0"/>
    <s v="7610-25"/>
    <x v="1"/>
    <s v="B"/>
    <s v="250X160"/>
    <d v="2025-01-03T00:00:00"/>
    <d v="2025-01-03T00:00:00"/>
    <s v="AIR"/>
    <n v="0"/>
    <n v="0"/>
    <d v="2025-01-03T00:00:00"/>
    <d v="2025-01-04T00:00:00"/>
    <m/>
    <n v="1"/>
    <d v="2025-01-08T00:00:00"/>
    <d v="2025-01-09T00:00:00"/>
    <d v="2025-01-08T00:00:00"/>
    <n v="112500093"/>
    <x v="1"/>
    <d v="2025-01-08T00:00:00"/>
    <m/>
    <m/>
    <x v="0"/>
    <n v="1"/>
    <m/>
    <s v=""/>
    <m/>
    <n v="142500488"/>
    <d v="2025-01-24T00:00:00"/>
    <m/>
    <m/>
    <s v="Jan"/>
    <s v="EKSTEK_01001-402"/>
    <m/>
    <m/>
    <m/>
  </r>
  <r>
    <x v="0"/>
    <s v="7610-25"/>
    <x v="2"/>
    <s v="B"/>
    <s v="320X160"/>
    <d v="2025-01-03T00:00:00"/>
    <d v="2025-01-03T00:00:00"/>
    <s v="AIR"/>
    <n v="1"/>
    <n v="1"/>
    <d v="2025-01-03T00:00:00"/>
    <d v="2025-01-04T00:00:00"/>
    <m/>
    <n v="1"/>
    <d v="2025-01-08T00:00:00"/>
    <d v="2025-01-09T00:00:00"/>
    <d v="2025-01-08T00:00:00"/>
    <n v="112500093"/>
    <x v="1"/>
    <d v="2025-01-08T00:00:00"/>
    <m/>
    <m/>
    <x v="0"/>
    <n v="1"/>
    <m/>
    <s v=""/>
    <m/>
    <n v="142500488"/>
    <d v="2025-01-24T00:00:00"/>
    <m/>
    <m/>
    <s v="Jan"/>
    <s v="EKSTEK_14940-509"/>
    <m/>
    <m/>
    <m/>
  </r>
  <r>
    <x v="0"/>
    <s v="7612-25"/>
    <x v="3"/>
    <s v="B"/>
    <s v="320X160"/>
    <d v="2025-01-03T00:00:00"/>
    <d v="2025-01-03T00:00:00"/>
    <s v="AIR"/>
    <n v="0"/>
    <n v="0"/>
    <d v="2025-01-03T00:00:00"/>
    <d v="2025-01-04T00:00:00"/>
    <m/>
    <n v="1"/>
    <d v="2025-01-08T00:00:00"/>
    <d v="2025-01-09T00:00:00"/>
    <d v="2025-01-08T00:00:00"/>
    <n v="112500093"/>
    <x v="2"/>
    <d v="2025-01-08T00:00:00"/>
    <m/>
    <m/>
    <x v="0"/>
    <n v="1"/>
    <m/>
    <s v=""/>
    <m/>
    <n v="142500502"/>
    <d v="2025-01-27T00:00:00"/>
    <m/>
    <m/>
    <s v="Jan"/>
    <s v="PHOENIX _27562-502"/>
    <m/>
    <m/>
    <m/>
  </r>
  <r>
    <x v="0"/>
    <s v="7612-25"/>
    <x v="4"/>
    <s v="B"/>
    <s v="355X200"/>
    <d v="2025-01-03T00:00:00"/>
    <d v="2025-01-03T00:00:00"/>
    <s v="AIR"/>
    <n v="0"/>
    <n v="0"/>
    <d v="2025-01-03T00:00:00"/>
    <d v="2025-01-04T00:00:00"/>
    <m/>
    <n v="1"/>
    <d v="2025-01-08T00:00:00"/>
    <d v="2025-01-09T00:00:00"/>
    <d v="2025-01-08T00:00:00"/>
    <n v="112500093"/>
    <x v="2"/>
    <d v="2025-01-08T00:00:00"/>
    <m/>
    <m/>
    <x v="0"/>
    <n v="1"/>
    <m/>
    <s v=""/>
    <m/>
    <n v="142500502"/>
    <d v="2025-01-27T00:00:00"/>
    <m/>
    <m/>
    <s v="Jan"/>
    <s v="PHOENIX _27660-202"/>
    <m/>
    <m/>
    <m/>
  </r>
  <r>
    <x v="0"/>
    <s v="7613-25"/>
    <x v="5"/>
    <s v="T"/>
    <s v="700X196"/>
    <d v="2025-01-03T00:00:00"/>
    <d v="2025-01-03T00:00:00"/>
    <s v="LAND"/>
    <n v="0"/>
    <n v="0"/>
    <d v="2025-01-06T00:00:00"/>
    <d v="2025-01-06T00:00:00"/>
    <m/>
    <n v="0"/>
    <d v="2025-01-08T00:00:00"/>
    <d v="2025-01-08T00:00:00"/>
    <d v="2025-01-08T00:00:00"/>
    <n v="112500093"/>
    <x v="0"/>
    <d v="2025-01-10T00:00:00"/>
    <m/>
    <m/>
    <x v="0"/>
    <n v="3"/>
    <m/>
    <s v=""/>
    <m/>
    <n v="142500499"/>
    <d v="2025-04-15T00:00:00"/>
    <m/>
    <m/>
    <s v="Jan"/>
    <s v="PDTMC_BOL-6-2-B"/>
    <m/>
    <m/>
    <m/>
  </r>
  <r>
    <x v="0"/>
    <s v="7611-25"/>
    <x v="6"/>
    <s v="B"/>
    <s v="220X130"/>
    <d v="2025-01-03T00:00:00"/>
    <d v="2025-01-03T00:00:00"/>
    <s v="LAND"/>
    <n v="0"/>
    <n v="0"/>
    <d v="2025-01-08T00:00:00"/>
    <d v="2025-01-09T00:00:00"/>
    <m/>
    <n v="1"/>
    <d v="2025-01-10T00:00:00"/>
    <d v="2025-01-13T00:00:00"/>
    <d v="2025-01-10T00:00:00"/>
    <n v="112500165"/>
    <x v="0"/>
    <d v="2025-01-10T00:00:00"/>
    <m/>
    <m/>
    <x v="0"/>
    <n v="6"/>
    <m/>
    <s v=""/>
    <m/>
    <n v="142500703"/>
    <d v="2025-01-26T00:00:00"/>
    <m/>
    <m/>
    <s v="Jan"/>
    <s v="PDTMC_10485-501"/>
    <m/>
    <m/>
    <m/>
  </r>
  <r>
    <x v="0"/>
    <s v="7612-25"/>
    <x v="7"/>
    <s v="B"/>
    <s v="320X160"/>
    <d v="2025-01-03T00:00:00"/>
    <d v="2025-01-03T00:00:00"/>
    <s v="AIR"/>
    <n v="1"/>
    <n v="2"/>
    <d v="2025-01-07T00:00:00"/>
    <d v="2025-01-09T00:00:00"/>
    <m/>
    <n v="2"/>
    <d v="2025-01-10T00:00:00"/>
    <d v="2025-01-13T00:00:00"/>
    <d v="2025-01-10T00:00:00"/>
    <n v="112500165"/>
    <x v="2"/>
    <d v="2025-01-10T00:00:00"/>
    <m/>
    <m/>
    <x v="0"/>
    <n v="6"/>
    <m/>
    <s v=""/>
    <m/>
    <n v="142500603"/>
    <d v="2025-01-27T00:00:00"/>
    <m/>
    <m/>
    <s v="Jan"/>
    <s v="PHOENIX _13640-506"/>
    <m/>
    <m/>
    <m/>
  </r>
  <r>
    <x v="0"/>
    <s v="7612-25"/>
    <x v="8"/>
    <s v="B"/>
    <s v="280X160"/>
    <d v="2025-01-03T00:00:00"/>
    <d v="2025-01-03T00:00:00"/>
    <s v="AIR"/>
    <n v="4"/>
    <n v="8"/>
    <d v="2025-01-07T00:00:00"/>
    <d v="2025-01-09T00:00:00"/>
    <m/>
    <n v="2"/>
    <d v="2025-01-10T00:00:00"/>
    <d v="2025-01-13T00:00:00"/>
    <d v="2025-01-10T00:00:00"/>
    <n v="112500165"/>
    <x v="2"/>
    <d v="2025-01-10T00:00:00"/>
    <m/>
    <m/>
    <x v="0"/>
    <n v="6"/>
    <m/>
    <s v=""/>
    <m/>
    <n v="142500603"/>
    <d v="2025-01-27T00:00:00"/>
    <m/>
    <m/>
    <s v="Jan"/>
    <s v="PHOENIX _14853-204"/>
    <m/>
    <m/>
    <m/>
  </r>
  <r>
    <x v="0"/>
    <s v="7612-25"/>
    <x v="9"/>
    <s v="B"/>
    <s v="250X160"/>
    <d v="2025-01-03T00:00:00"/>
    <d v="2025-01-03T00:00:00"/>
    <s v="AIR"/>
    <n v="1"/>
    <n v="2"/>
    <d v="2025-01-07T00:00:00"/>
    <d v="2025-01-09T00:00:00"/>
    <m/>
    <n v="2"/>
    <d v="2025-01-10T00:00:00"/>
    <d v="2025-01-13T00:00:00"/>
    <d v="2025-01-10T00:00:00"/>
    <n v="112500165"/>
    <x v="2"/>
    <d v="2025-01-10T00:00:00"/>
    <m/>
    <m/>
    <x v="0"/>
    <n v="6"/>
    <m/>
    <s v=""/>
    <m/>
    <n v="142500603"/>
    <d v="2025-01-27T00:00:00"/>
    <m/>
    <m/>
    <s v="Jan"/>
    <s v="PHOENIX _19105-403"/>
    <m/>
    <m/>
    <m/>
  </r>
  <r>
    <x v="0"/>
    <s v="7612-25"/>
    <x v="10"/>
    <s v="B"/>
    <s v="320X160"/>
    <d v="2025-01-03T00:00:00"/>
    <d v="2025-01-03T00:00:00"/>
    <s v="AIR"/>
    <n v="1"/>
    <n v="1"/>
    <d v="2025-01-07T00:00:00"/>
    <d v="2025-01-09T00:00:00"/>
    <m/>
    <n v="2"/>
    <d v="2025-01-10T00:00:00"/>
    <d v="2025-01-13T00:00:00"/>
    <d v="2025-01-10T00:00:00"/>
    <n v="112500165"/>
    <x v="2"/>
    <d v="2025-01-10T00:00:00"/>
    <m/>
    <m/>
    <x v="0"/>
    <n v="6"/>
    <m/>
    <s v=""/>
    <m/>
    <n v="142500701"/>
    <d v="2025-01-27T00:00:00"/>
    <m/>
    <m/>
    <s v="Jan"/>
    <s v="PHOENIX _28424-202"/>
    <m/>
    <m/>
    <m/>
  </r>
  <r>
    <x v="0"/>
    <s v="7610-25"/>
    <x v="11"/>
    <s v="B"/>
    <s v="280X160"/>
    <d v="2025-01-03T00:00:00"/>
    <d v="2025-01-03T00:00:00"/>
    <s v="AIR"/>
    <n v="1"/>
    <n v="2"/>
    <d v="2025-01-03T00:00:00"/>
    <d v="2025-01-11T00:00:00"/>
    <m/>
    <n v="8"/>
    <d v="2025-01-13T00:00:00"/>
    <d v="2025-01-13T00:00:00"/>
    <d v="2025-01-13T00:00:00"/>
    <n v="112500175"/>
    <x v="1"/>
    <d v="2025-01-13T00:00:00"/>
    <m/>
    <s v="desigh received on  03/01/2025 similar die is in simulation (14674-427)  both dies will be sent for approval together 06/01/2025"/>
    <x v="0"/>
    <n v="8"/>
    <m/>
    <s v=""/>
    <m/>
    <n v="142500487"/>
    <d v="2025-01-19T00:00:00"/>
    <m/>
    <m/>
    <s v="Jan"/>
    <s v="EKSTEK_12726-503"/>
    <m/>
    <m/>
    <m/>
  </r>
  <r>
    <x v="0"/>
    <s v="7611-25"/>
    <x v="12"/>
    <s v="B"/>
    <s v="250X160"/>
    <d v="2025-01-03T00:00:00"/>
    <d v="2025-01-03T00:00:00"/>
    <s v="LAND"/>
    <n v="1"/>
    <n v="4"/>
    <d v="2025-01-13T00:00:00"/>
    <d v="2025-01-15T00:00:00"/>
    <m/>
    <n v="2"/>
    <d v="2025-01-16T00:00:00"/>
    <d v="2025-01-18T00:00:00"/>
    <d v="2025-01-16T00:00:00"/>
    <n v="112500254"/>
    <x v="0"/>
    <d v="2025-01-16T00:00:00"/>
    <m/>
    <s v="ask for revision 09/01/2025"/>
    <x v="0"/>
    <n v="12"/>
    <m/>
    <s v=""/>
    <m/>
    <n v="142501911"/>
    <d v="2025-03-03T00:00:00"/>
    <m/>
    <s v="cav increased"/>
    <s v="Jan"/>
    <s v="PDTMC_05203-201"/>
    <m/>
    <m/>
    <m/>
  </r>
  <r>
    <x v="0"/>
    <s v="7611-25"/>
    <x v="13"/>
    <s v="B"/>
    <s v="250X160"/>
    <d v="2025-01-03T00:00:00"/>
    <d v="2025-01-03T00:00:00"/>
    <s v="LAND"/>
    <n v="1"/>
    <n v="1"/>
    <d v="2025-01-09T00:00:00"/>
    <d v="2025-01-16T00:00:00"/>
    <m/>
    <n v="7"/>
    <d v="2025-01-18T00:00:00"/>
    <d v="2025-01-18T00:00:00"/>
    <d v="2025-01-18T00:00:00"/>
    <n v="112500275"/>
    <x v="0"/>
    <d v="2025-01-18T00:00:00"/>
    <m/>
    <m/>
    <x v="0"/>
    <n v="13"/>
    <m/>
    <s v=""/>
    <m/>
    <n v="142500748"/>
    <d v="2025-01-28T00:00:00"/>
    <m/>
    <m/>
    <s v="Jan"/>
    <s v="PDTMC_12441-406"/>
    <m/>
    <m/>
    <m/>
  </r>
  <r>
    <x v="0"/>
    <s v="7612-25"/>
    <x v="14"/>
    <s v="B"/>
    <s v="280X160"/>
    <d v="2025-01-03T00:00:00"/>
    <d v="2025-01-03T00:00:00"/>
    <s v="AIR"/>
    <n v="1"/>
    <n v="1"/>
    <d v="2025-01-08T00:00:00"/>
    <d v="2025-01-16T00:00:00"/>
    <m/>
    <n v="8"/>
    <d v="2025-01-18T00:00:00"/>
    <d v="2025-01-18T00:00:00"/>
    <d v="2025-01-18T00:00:00"/>
    <n v="112500275"/>
    <x v="2"/>
    <d v="2025-01-18T00:00:00"/>
    <m/>
    <m/>
    <x v="0"/>
    <n v="13"/>
    <m/>
    <s v=""/>
    <m/>
    <n v="142500749"/>
    <d v="2025-01-28T00:00:00"/>
    <m/>
    <m/>
    <s v="Jan"/>
    <s v="PHOENIX _14856-203"/>
    <m/>
    <m/>
    <m/>
  </r>
  <r>
    <x v="0"/>
    <s v="7612-25"/>
    <x v="15"/>
    <s v="B"/>
    <s v="320X160"/>
    <d v="2025-01-03T00:00:00"/>
    <d v="2025-01-03T00:00:00"/>
    <s v="AIR"/>
    <n v="1"/>
    <n v="1"/>
    <d v="2025-01-08T00:00:00"/>
    <d v="2025-01-16T00:00:00"/>
    <m/>
    <n v="8"/>
    <d v="2025-01-18T00:00:00"/>
    <d v="2025-01-18T00:00:00"/>
    <d v="2025-01-18T00:00:00"/>
    <n v="112500275"/>
    <x v="2"/>
    <d v="2025-01-18T00:00:00"/>
    <m/>
    <m/>
    <x v="0"/>
    <n v="13"/>
    <m/>
    <s v=""/>
    <m/>
    <n v="142500749"/>
    <d v="2025-01-28T00:00:00"/>
    <m/>
    <m/>
    <s v="Jan"/>
    <s v="PHOENIX _14857-203"/>
    <m/>
    <m/>
    <m/>
  </r>
  <r>
    <x v="1"/>
    <s v="7614-25"/>
    <x v="16"/>
    <s v="N"/>
    <s v="280X165"/>
    <d v="2025-01-06T00:00:00"/>
    <d v="2025-01-06T00:00:00"/>
    <s v="LAND"/>
    <n v="1"/>
    <n v="1"/>
    <d v="2025-01-08T00:00:00"/>
    <d v="2025-01-11T00:00:00"/>
    <s v="YES"/>
    <n v="3"/>
    <d v="2025-01-14T00:00:00"/>
    <d v="2025-01-17T00:00:00"/>
    <d v="2025-01-14T00:00:00"/>
    <n v="1300001099"/>
    <x v="0"/>
    <d v="2025-01-17T00:00:00"/>
    <s v="APT"/>
    <m/>
    <x v="0"/>
    <n v="5"/>
    <m/>
    <s v=""/>
    <m/>
    <s v="M124"/>
    <d v="2025-02-05T00:00:00"/>
    <m/>
    <m/>
    <s v="Jan"/>
    <s v="PDTMC_051137-2501"/>
    <m/>
    <m/>
    <m/>
  </r>
  <r>
    <x v="1"/>
    <s v="7614-25"/>
    <x v="17"/>
    <s v="N"/>
    <s v="350X210"/>
    <d v="2025-01-06T00:00:00"/>
    <d v="2025-01-06T00:00:00"/>
    <s v="LAND"/>
    <n v="1"/>
    <n v="1"/>
    <d v="2025-01-08T00:00:00"/>
    <d v="2025-01-13T00:00:00"/>
    <s v="YES"/>
    <n v="5"/>
    <d v="2025-01-14T00:00:00"/>
    <d v="2025-01-17T00:00:00"/>
    <d v="2025-01-14T00:00:00"/>
    <n v="1300001099"/>
    <x v="0"/>
    <d v="2025-01-17T00:00:00"/>
    <s v="APT"/>
    <m/>
    <x v="0"/>
    <n v="7"/>
    <m/>
    <s v=""/>
    <m/>
    <s v="M124"/>
    <d v="2025-02-05T00:00:00"/>
    <m/>
    <m/>
    <s v="Jan"/>
    <s v="PDTMC_051138-3501"/>
    <m/>
    <m/>
    <m/>
  </r>
  <r>
    <x v="1"/>
    <s v="7614-25"/>
    <x v="18"/>
    <s v="N"/>
    <s v="280X165"/>
    <d v="2025-01-06T00:00:00"/>
    <d v="2025-01-06T00:00:00"/>
    <s v="LAND"/>
    <n v="1"/>
    <n v="1"/>
    <d v="2025-01-09T00:00:00"/>
    <d v="2025-01-11T00:00:00"/>
    <s v="YES"/>
    <n v="2"/>
    <d v="2025-01-14T00:00:00"/>
    <d v="2025-01-17T00:00:00"/>
    <d v="2025-01-14T00:00:00"/>
    <n v="1300001099"/>
    <x v="0"/>
    <d v="2025-01-17T00:00:00"/>
    <s v="APT"/>
    <m/>
    <x v="0"/>
    <n v="5"/>
    <m/>
    <s v=""/>
    <m/>
    <s v="M124"/>
    <d v="2025-02-05T00:00:00"/>
    <m/>
    <m/>
    <s v="Jan"/>
    <s v="PDTMC_051139-2501"/>
    <m/>
    <m/>
    <m/>
  </r>
  <r>
    <x v="1"/>
    <s v="7614-25"/>
    <x v="19"/>
    <s v="N"/>
    <s v="280X165"/>
    <d v="2025-01-06T00:00:00"/>
    <d v="2025-01-06T00:00:00"/>
    <s v="LAND"/>
    <n v="1"/>
    <n v="1"/>
    <d v="2025-01-08T00:00:00"/>
    <d v="2025-01-11T00:00:00"/>
    <s v="YES"/>
    <n v="3"/>
    <d v="2025-01-14T00:00:00"/>
    <d v="2025-01-17T00:00:00"/>
    <d v="2025-01-14T00:00:00"/>
    <n v="1300001099"/>
    <x v="0"/>
    <d v="2025-01-17T00:00:00"/>
    <s v="APT"/>
    <m/>
    <x v="0"/>
    <n v="5"/>
    <m/>
    <s v=""/>
    <m/>
    <s v="M124"/>
    <d v="2025-02-05T00:00:00"/>
    <m/>
    <m/>
    <s v="Jan"/>
    <s v="PDTMC_051140-2501"/>
    <m/>
    <m/>
    <m/>
  </r>
  <r>
    <x v="1"/>
    <s v="7615-25"/>
    <x v="20"/>
    <s v="N"/>
    <s v="250X160"/>
    <d v="2025-01-06T00:00:00"/>
    <d v="2025-01-06T00:00:00"/>
    <s v="AIR"/>
    <n v="1"/>
    <n v="1"/>
    <d v="2025-01-07T00:00:00"/>
    <d v="2025-01-11T00:00:00"/>
    <m/>
    <n v="4"/>
    <d v="2025-01-14T00:00:00"/>
    <d v="2025-01-17T00:00:00"/>
    <d v="2025-01-14T00:00:00"/>
    <n v="1300001099"/>
    <x v="1"/>
    <d v="2025-01-18T00:00:00"/>
    <s v="M A N S WOODSTOCK GENERAL TRADING L.L.C"/>
    <m/>
    <x v="0"/>
    <n v="5"/>
    <m/>
    <s v=""/>
    <m/>
    <s v="M083"/>
    <d v="2025-01-27T00:00:00"/>
    <m/>
    <m/>
    <s v="Jan"/>
    <s v="EKSTEK_030188-2501"/>
    <m/>
    <m/>
    <m/>
  </r>
  <r>
    <x v="1"/>
    <s v="7615-25"/>
    <x v="21"/>
    <s v="N"/>
    <s v="280X160"/>
    <d v="2025-01-06T00:00:00"/>
    <d v="2025-01-06T00:00:00"/>
    <s v="AIR"/>
    <n v="2"/>
    <n v="2"/>
    <d v="2025-01-07T00:00:00"/>
    <d v="2025-01-11T00:00:00"/>
    <m/>
    <n v="4"/>
    <d v="2025-01-14T00:00:00"/>
    <d v="2025-01-17T00:00:00"/>
    <d v="2025-01-14T00:00:00"/>
    <n v="1300001099"/>
    <x v="1"/>
    <d v="2025-01-17T00:00:00"/>
    <s v="M A N S WOODSTOCK GENERAL TRADING L.L.C"/>
    <m/>
    <x v="0"/>
    <n v="5"/>
    <m/>
    <s v=""/>
    <m/>
    <s v="M083"/>
    <d v="2025-01-27T00:00:00"/>
    <m/>
    <m/>
    <s v="Jan"/>
    <s v="EKSTEK_030189-2501"/>
    <m/>
    <m/>
    <m/>
  </r>
  <r>
    <x v="0"/>
    <s v="7616-25"/>
    <x v="22"/>
    <s v="N"/>
    <s v="550x250"/>
    <d v="2025-01-09T00:00:00"/>
    <d v="2025-01-09T00:00:00"/>
    <s v="AIR"/>
    <n v="1"/>
    <n v="1"/>
    <d v="2025-01-09T00:00:00"/>
    <d v="2025-01-11T00:00:00"/>
    <m/>
    <n v="2"/>
    <d v="2025-01-13T00:00:00"/>
    <d v="2025-01-13T00:00:00"/>
    <d v="2025-01-13T00:00:00"/>
    <n v="112500175"/>
    <x v="3"/>
    <d v="2025-01-13T00:00:00"/>
    <s v="Alqusair"/>
    <m/>
    <x v="0"/>
    <n v="2"/>
    <m/>
    <s v=""/>
    <s v="MILL"/>
    <n v="142500494"/>
    <d v="2025-01-26T00:00:00"/>
    <m/>
    <m/>
    <s v="Jan"/>
    <s v="COMPES_30190-601"/>
    <m/>
    <m/>
    <m/>
  </r>
  <r>
    <x v="0"/>
    <s v="7616-25"/>
    <x v="23"/>
    <s v="N"/>
    <s v="550x250"/>
    <d v="2025-01-09T00:00:00"/>
    <d v="2025-01-09T00:00:00"/>
    <s v="AIR"/>
    <n v="1"/>
    <n v="3"/>
    <d v="2025-01-09T00:00:00"/>
    <d v="2025-01-11T00:00:00"/>
    <m/>
    <n v="2"/>
    <d v="2025-01-13T00:00:00"/>
    <d v="2025-01-13T00:00:00"/>
    <d v="2025-01-13T00:00:00"/>
    <n v="112500175"/>
    <x v="3"/>
    <d v="2025-01-13T00:00:00"/>
    <s v="Alqusair"/>
    <m/>
    <x v="0"/>
    <n v="2"/>
    <m/>
    <s v=""/>
    <s v="MILL"/>
    <n v="142500494"/>
    <d v="2025-01-26T00:00:00"/>
    <m/>
    <m/>
    <s v="Jan"/>
    <s v="COMPES_30191-601"/>
    <m/>
    <m/>
    <m/>
  </r>
  <r>
    <x v="0"/>
    <s v="7617-25"/>
    <x v="24"/>
    <s v="N"/>
    <s v="250X160"/>
    <d v="2025-01-09T00:00:00"/>
    <d v="2025-01-09T00:00:00"/>
    <s v="LAND"/>
    <n v="0"/>
    <n v="0"/>
    <d v="2025-01-11T00:00:00"/>
    <d v="2025-01-11T00:00:00"/>
    <m/>
    <n v="0"/>
    <d v="2025-01-13T00:00:00"/>
    <d v="2025-01-13T00:00:00"/>
    <d v="2025-01-13T00:00:00"/>
    <n v="112500175"/>
    <x v="0"/>
    <d v="2025-01-13T00:00:00"/>
    <s v="Insulux Metal"/>
    <m/>
    <x v="0"/>
    <n v="2"/>
    <m/>
    <s v=""/>
    <s v="MILL,, POWDER, ANODIZING"/>
    <n v="142500459"/>
    <d v="2025-01-23T00:00:00"/>
    <m/>
    <m/>
    <s v="Jan"/>
    <s v="PDTMC_27789-501"/>
    <m/>
    <m/>
    <m/>
  </r>
  <r>
    <x v="0"/>
    <s v="7617-25"/>
    <x v="25"/>
    <s v="N"/>
    <s v="250X160"/>
    <d v="2025-01-09T00:00:00"/>
    <d v="2025-01-09T00:00:00"/>
    <s v="LAND"/>
    <n v="1"/>
    <n v="4"/>
    <d v="2025-01-10T00:00:00"/>
    <d v="2025-01-11T00:00:00"/>
    <m/>
    <n v="1"/>
    <d v="2025-01-13T00:00:00"/>
    <d v="2025-01-13T00:00:00"/>
    <d v="2025-01-13T00:00:00"/>
    <n v="112500175"/>
    <x v="0"/>
    <d v="2025-01-13T00:00:00"/>
    <s v="Insulux Metal"/>
    <m/>
    <x v="0"/>
    <n v="2"/>
    <m/>
    <s v=""/>
    <s v="MILL,, POWDER, ANODIZING"/>
    <n v="142500459"/>
    <d v="2025-01-23T00:00:00"/>
    <m/>
    <m/>
    <s v="Jan"/>
    <s v="PDTMC_30195-501"/>
    <m/>
    <m/>
    <m/>
  </r>
  <r>
    <x v="0"/>
    <s v="7617-25"/>
    <x v="26"/>
    <s v="N"/>
    <s v="355X200"/>
    <d v="2025-01-09T00:00:00"/>
    <d v="2025-01-09T00:00:00"/>
    <s v="LAND"/>
    <n v="1"/>
    <n v="1"/>
    <d v="2025-01-13T00:00:00"/>
    <d v="2025-01-15T00:00:00"/>
    <m/>
    <n v="2"/>
    <d v="2025-01-16T00:00:00"/>
    <d v="2025-01-18T00:00:00"/>
    <d v="2025-01-16T00:00:00"/>
    <n v="112500258"/>
    <x v="0"/>
    <d v="2025-01-16T00:00:00"/>
    <s v="Insulux Metal"/>
    <m/>
    <x v="0"/>
    <n v="6"/>
    <m/>
    <s v=""/>
    <s v="MILL,, POWDER, ANODIZING"/>
    <n v="142500534"/>
    <d v="2025-01-26T00:00:00"/>
    <m/>
    <m/>
    <s v="Jan"/>
    <s v="PDTMC_30192-201"/>
    <m/>
    <m/>
    <m/>
  </r>
  <r>
    <x v="0"/>
    <s v="7617-25"/>
    <x v="27"/>
    <s v="N"/>
    <s v="320X160"/>
    <d v="2025-01-09T00:00:00"/>
    <d v="2025-01-09T00:00:00"/>
    <s v="LAND"/>
    <n v="1"/>
    <n v="2"/>
    <d v="2025-01-13T00:00:00"/>
    <d v="2025-01-16T00:00:00"/>
    <s v="YES"/>
    <n v="3"/>
    <d v="2025-01-16T00:00:00"/>
    <d v="2025-01-18T00:00:00"/>
    <d v="2025-01-16T00:00:00"/>
    <n v="112500258"/>
    <x v="0"/>
    <d v="2025-01-16T00:00:00"/>
    <s v="Insulux Metal"/>
    <m/>
    <x v="0"/>
    <n v="7"/>
    <m/>
    <s v=""/>
    <s v="MILL,, POWDER, ANODIZING"/>
    <n v="142500534"/>
    <d v="2025-01-26T00:00:00"/>
    <m/>
    <m/>
    <s v="Jan"/>
    <s v="PDTMC_30196-201"/>
    <m/>
    <m/>
    <m/>
  </r>
  <r>
    <x v="0"/>
    <s v="7617-25"/>
    <x v="28"/>
    <s v="N"/>
    <s v="320X160"/>
    <d v="2025-01-09T00:00:00"/>
    <d v="2025-01-09T00:00:00"/>
    <s v="LAND"/>
    <n v="1"/>
    <n v="1"/>
    <d v="2025-01-13T00:00:00"/>
    <d v="2025-01-15T00:00:00"/>
    <m/>
    <n v="2"/>
    <d v="2025-01-16T00:00:00"/>
    <d v="2025-01-18T00:00:00"/>
    <d v="2025-01-16T00:00:00"/>
    <n v="112500258"/>
    <x v="0"/>
    <d v="2025-01-16T00:00:00"/>
    <s v="Insulux Metal"/>
    <m/>
    <x v="0"/>
    <n v="6"/>
    <m/>
    <s v=""/>
    <s v="MILL,, POWDER, ANODIZING"/>
    <n v="142500534"/>
    <d v="2025-01-26T00:00:00"/>
    <m/>
    <m/>
    <s v="Jan"/>
    <s v="PDTMC_30197-201"/>
    <m/>
    <m/>
    <m/>
  </r>
  <r>
    <x v="0"/>
    <s v="7617-25"/>
    <x v="29"/>
    <s v="N"/>
    <s v="355X200"/>
    <d v="2025-01-09T00:00:00"/>
    <d v="2025-01-09T00:00:00"/>
    <s v="LAND"/>
    <n v="1"/>
    <n v="2"/>
    <d v="2025-01-13T00:00:00"/>
    <d v="2025-01-16T00:00:00"/>
    <s v="YES"/>
    <n v="3"/>
    <d v="2025-01-18T00:00:00"/>
    <d v="2025-01-18T00:00:00"/>
    <d v="2025-01-18T00:00:00"/>
    <n v="112500275"/>
    <x v="0"/>
    <d v="2025-01-18T00:00:00"/>
    <s v="Insulux Metal"/>
    <m/>
    <x v="0"/>
    <n v="7"/>
    <m/>
    <s v=""/>
    <s v="MILL,, POWDER, ANODIZING"/>
    <n v="142500608"/>
    <d v="2025-01-24T00:00:00"/>
    <m/>
    <m/>
    <s v="Jan"/>
    <s v="PDTMC_30193-601"/>
    <m/>
    <m/>
    <m/>
  </r>
  <r>
    <x v="0"/>
    <s v="7617-25"/>
    <x v="30"/>
    <s v="N"/>
    <s v="320X160"/>
    <d v="2025-01-09T00:00:00"/>
    <d v="2025-01-09T00:00:00"/>
    <s v="LAND"/>
    <n v="1"/>
    <n v="1"/>
    <d v="2025-01-15T00:00:00"/>
    <d v="2025-01-16T00:00:00"/>
    <m/>
    <n v="1"/>
    <d v="2025-01-18T00:00:00"/>
    <d v="2025-01-18T00:00:00"/>
    <d v="2025-01-18T00:00:00"/>
    <n v="112500275"/>
    <x v="0"/>
    <d v="2025-01-18T00:00:00"/>
    <s v="Insulux Metal"/>
    <s v="desgn received 13/01/2025 ask for revision 15/01/2025"/>
    <x v="0"/>
    <n v="7"/>
    <m/>
    <s v=""/>
    <s v="MILL,, POWDER, ANODIZING"/>
    <n v="142500608"/>
    <d v="2025-01-24T00:00:00"/>
    <m/>
    <m/>
    <s v="Jan"/>
    <s v="PDTMC_30194-201"/>
    <m/>
    <m/>
    <m/>
  </r>
  <r>
    <x v="0"/>
    <s v="7622-25"/>
    <x v="31"/>
    <s v="C"/>
    <s v="550x300"/>
    <d v="2025-01-10T00:00:00"/>
    <d v="2025-01-10T00:00:00"/>
    <s v="AIR"/>
    <n v="6"/>
    <n v="6"/>
    <d v="2025-01-17T00:00:00"/>
    <s v="NA"/>
    <s v="YES"/>
    <s v=""/>
    <s v="NA"/>
    <s v="NA"/>
    <s v="NA"/>
    <s v="NA"/>
    <x v="3"/>
    <s v="NA"/>
    <s v="Dural System"/>
    <s v="die size revised 16/01/205. design received 17/01/2025  asked for 3d 18/01/2025. stp received 23/01. simulation resut not good  and ask rev 24/01/25. remind sent to supplier 29/01/2025.design received 29/01.simulation result not satisfiable and we asked.  supplier for an online meeting.30/01/2025. dsgn rcvd with simulatin resutl by supplier. result not satisfactery.05/02/2025 ."/>
    <x v="1"/>
    <n v="0"/>
    <m/>
    <s v=""/>
    <s v="Anodizing"/>
    <n v="0"/>
    <d v="1899-12-30T00:00:00"/>
    <m/>
    <m/>
    <s v="Jan"/>
    <s v="COMPES_30199-601"/>
    <m/>
    <m/>
    <m/>
  </r>
  <r>
    <x v="0"/>
    <s v="7618-25"/>
    <x v="32"/>
    <s v="B"/>
    <s v="320X160"/>
    <d v="2025-01-10T00:00:00"/>
    <d v="2025-01-10T00:00:00"/>
    <s v="AIR"/>
    <n v="0"/>
    <n v="0"/>
    <d v="2025-01-13T00:00:00"/>
    <d v="2025-01-15T00:00:00"/>
    <m/>
    <n v="2"/>
    <d v="2025-01-16T00:00:00"/>
    <d v="2025-01-18T00:00:00"/>
    <d v="2025-01-16T00:00:00"/>
    <n v="112500258"/>
    <x v="2"/>
    <d v="2025-01-16T00:00:00"/>
    <m/>
    <m/>
    <x v="0"/>
    <n v="5"/>
    <m/>
    <s v=""/>
    <m/>
    <n v="142500695"/>
    <d v="2025-01-28T00:00:00"/>
    <m/>
    <m/>
    <s v="Jan"/>
    <s v="PHOENIX _09153-204"/>
    <m/>
    <m/>
    <m/>
  </r>
  <r>
    <x v="0"/>
    <s v="7620-25"/>
    <x v="33"/>
    <s v="B"/>
    <s v="355X200"/>
    <d v="2025-01-10T00:00:00"/>
    <d v="2025-01-10T00:00:00"/>
    <s v="AIR"/>
    <n v="1"/>
    <n v="2"/>
    <d v="2025-01-10T00:00:00"/>
    <d v="2025-01-15T00:00:00"/>
    <m/>
    <n v="5"/>
    <d v="2025-01-16T00:00:00"/>
    <d v="2025-01-18T00:00:00"/>
    <d v="2025-01-16T00:00:00"/>
    <n v="112500258"/>
    <x v="1"/>
    <d v="2025-01-16T00:00:00"/>
    <m/>
    <m/>
    <x v="0"/>
    <n v="5"/>
    <m/>
    <s v=""/>
    <m/>
    <n v="142500744"/>
    <d v="2025-01-28T00:00:00"/>
    <m/>
    <m/>
    <s v="Jan"/>
    <s v="EKSTEK_13794-621"/>
    <m/>
    <m/>
    <m/>
  </r>
  <r>
    <x v="0"/>
    <s v="7623-25"/>
    <x v="34"/>
    <s v="N"/>
    <s v="355X200"/>
    <d v="2025-01-10T00:00:00"/>
    <d v="2025-01-10T00:00:00"/>
    <s v="LAND"/>
    <n v="6"/>
    <n v="6"/>
    <d v="2025-01-13T00:00:00"/>
    <d v="2025-01-15T00:00:00"/>
    <m/>
    <n v="2"/>
    <d v="2025-01-16T00:00:00"/>
    <d v="2025-01-18T00:00:00"/>
    <d v="2025-01-16T00:00:00"/>
    <n v="112500258"/>
    <x v="4"/>
    <d v="2025-01-16T00:00:00"/>
    <s v="VERTIV GULF LLC OPC"/>
    <m/>
    <x v="0"/>
    <n v="5"/>
    <m/>
    <s v=""/>
    <s v="Mill, powder"/>
    <n v="142500574"/>
    <d v="2025-01-26T00:00:00"/>
    <m/>
    <m/>
    <s v="Jan"/>
    <s v="PHME_30200-601"/>
    <m/>
    <m/>
    <m/>
  </r>
  <r>
    <x v="0"/>
    <s v="7623-25"/>
    <x v="35"/>
    <s v="N"/>
    <s v="450X250"/>
    <d v="2025-01-10T00:00:00"/>
    <d v="2025-01-10T00:00:00"/>
    <s v="LAND"/>
    <n v="7"/>
    <n v="7"/>
    <d v="2025-01-13T00:00:00"/>
    <d v="2025-01-15T00:00:00"/>
    <m/>
    <n v="2"/>
    <d v="2025-01-16T00:00:00"/>
    <d v="2025-01-18T00:00:00"/>
    <d v="2025-01-16T00:00:00"/>
    <n v="112500258"/>
    <x v="4"/>
    <d v="2025-01-16T00:00:00"/>
    <s v="VERTIV GULF LLC OPC"/>
    <m/>
    <x v="0"/>
    <n v="5"/>
    <m/>
    <s v=""/>
    <s v="Mill, powder"/>
    <n v="142500574"/>
    <d v="2025-01-26T00:00:00"/>
    <m/>
    <m/>
    <s v="Jan"/>
    <s v="PHME_30201-601"/>
    <m/>
    <m/>
    <m/>
  </r>
  <r>
    <x v="0"/>
    <s v="7622-25"/>
    <x v="36"/>
    <s v="N"/>
    <s v="550x250"/>
    <d v="2025-01-10T00:00:00"/>
    <d v="2025-01-10T00:00:00"/>
    <s v="AIR"/>
    <n v="1"/>
    <n v="1"/>
    <d v="2025-01-16T00:00:00"/>
    <d v="2025-01-16T00:00:00"/>
    <m/>
    <n v="0"/>
    <d v="2025-01-18T00:00:00"/>
    <d v="2025-01-18T00:00:00"/>
    <d v="2025-01-18T00:00:00"/>
    <n v="112500275"/>
    <x v="3"/>
    <d v="2025-01-18T00:00:00"/>
    <s v="Dural System"/>
    <m/>
    <x v="0"/>
    <n v="6"/>
    <m/>
    <s v="Gex-1"/>
    <s v="Anodizing"/>
    <n v="142500747"/>
    <d v="2025-02-05T00:00:00"/>
    <m/>
    <m/>
    <s v="Jan"/>
    <s v="COMPES_30198-601"/>
    <m/>
    <m/>
    <m/>
  </r>
  <r>
    <x v="0"/>
    <s v="7619-25"/>
    <x v="37"/>
    <s v="B"/>
    <s v="700x400"/>
    <d v="2025-01-10T00:00:00"/>
    <d v="2025-01-10T00:00:00"/>
    <s v="AIR"/>
    <n v="1"/>
    <n v="1"/>
    <d v="2025-01-23T00:00:00"/>
    <d v="2025-01-24T00:00:00"/>
    <m/>
    <n v="1"/>
    <d v="2025-01-25T00:00:00"/>
    <d v="2025-01-27T00:00:00"/>
    <d v="2025-01-25T00:00:00"/>
    <n v="112500378"/>
    <x v="5"/>
    <d v="2025-01-25T00:00:00"/>
    <m/>
    <m/>
    <x v="0"/>
    <n v="14"/>
    <m/>
    <s v=""/>
    <m/>
    <n v="142500934"/>
    <d v="2025-02-04T00:00:00"/>
    <m/>
    <m/>
    <s v="Jan"/>
    <s v="ADEX_05225-605"/>
    <m/>
    <m/>
    <m/>
  </r>
  <r>
    <x v="0"/>
    <s v="7618-25"/>
    <x v="38"/>
    <s v="B"/>
    <s v="320X160"/>
    <d v="2025-01-10T00:00:00"/>
    <d v="2025-01-10T00:00:00"/>
    <s v="AIR"/>
    <n v="1"/>
    <n v="3"/>
    <d v="2025-01-30T00:00:00"/>
    <d v="2025-01-31T00:00:00"/>
    <s v="YES"/>
    <n v="1"/>
    <d v="2025-02-01T00:00:00"/>
    <d v="2025-02-06T00:00:00"/>
    <d v="2025-02-01T00:00:00"/>
    <n v="112500467"/>
    <x v="2"/>
    <d v="2025-02-01T00:00:00"/>
    <m/>
    <s v="des rec 13/01. simulatin asked 16/01. simulation came 17/01. entry dia more 207, revised simulation and 2d design received 18/01. simulation rest not good 22/01. ask for revision 22/01 rev rec 22/01/25 7.45 Pm under simulation.simulation result not good aske for revision and chang conventional design istead of mono brigd 28/01. design received 30/01"/>
    <x v="0"/>
    <n v="21"/>
    <m/>
    <s v="Gex-1"/>
    <m/>
    <n v="142501303"/>
    <d v="2025-02-14T00:00:00"/>
    <m/>
    <m/>
    <s v="Jan"/>
    <s v="PHOENIX _14674-515"/>
    <m/>
    <m/>
    <m/>
  </r>
  <r>
    <x v="0"/>
    <s v="7618-25"/>
    <x v="39"/>
    <s v="B"/>
    <s v="300X100"/>
    <d v="2025-01-10T00:00:00"/>
    <d v="2025-01-10T00:00:00"/>
    <s v="AIR"/>
    <n v="0"/>
    <n v="0"/>
    <d v="2025-01-24T00:00:00"/>
    <d v="2025-01-28T00:00:00"/>
    <m/>
    <n v="4"/>
    <d v="2025-02-01T00:00:00"/>
    <d v="2025-02-06T00:00:00"/>
    <d v="2025-02-01T00:00:00"/>
    <n v="112500468"/>
    <x v="2"/>
    <d v="2025-02-01T00:00:00"/>
    <m/>
    <m/>
    <x v="0"/>
    <n v="18"/>
    <m/>
    <s v=""/>
    <m/>
    <n v="142501247"/>
    <d v="2025-02-12T00:00:00"/>
    <m/>
    <m/>
    <s v="Jan"/>
    <s v="PHOENIX _INS-05019"/>
    <m/>
    <m/>
    <m/>
  </r>
  <r>
    <x v="0"/>
    <s v="7618-25"/>
    <x v="40"/>
    <s v="B"/>
    <s v="355X200"/>
    <d v="2025-01-10T00:00:00"/>
    <d v="2025-01-10T00:00:00"/>
    <s v="AIR"/>
    <n v="1"/>
    <n v="3"/>
    <d v="2025-01-24T00:00:00"/>
    <d v="2025-01-28T00:00:00"/>
    <s v="YES"/>
    <n v="4"/>
    <d v="2025-02-08T00:00:00"/>
    <d v="2025-02-06T00:00:00"/>
    <d v="2025-02-08T00:00:00"/>
    <n v="112500588"/>
    <x v="2"/>
    <d v="2025-02-01T00:00:00"/>
    <m/>
    <s v="design received 16/1. 3d model awaited 16/01/2025.  revision aske 17/01/25. stp receive and ask for die size changes 20/01/2025  simulation result not good ask for revi 23/01/2025.revi received 24/01/2025 4:22 Pm in the evining. evining under simulation 27/01/2025.Wrong PR-112500468"/>
    <x v="0"/>
    <n v="18"/>
    <m/>
    <s v=""/>
    <m/>
    <n v="142501306"/>
    <d v="2025-02-14T00:00:00"/>
    <m/>
    <s v="cav increased"/>
    <s v="Jan"/>
    <s v="PHOENIX _13212-601"/>
    <m/>
    <m/>
    <m/>
  </r>
  <r>
    <x v="0"/>
    <s v="7621-25"/>
    <x v="41"/>
    <s v="B"/>
    <s v="320X160"/>
    <d v="2025-01-10T00:00:00"/>
    <d v="2025-01-10T00:00:00"/>
    <s v="AIR"/>
    <n v="3"/>
    <n v="3"/>
    <d v="2025-02-05T00:00:00"/>
    <d v="2025-02-11T00:00:00"/>
    <s v="YES"/>
    <n v="6"/>
    <d v="2025-02-12T00:00:00"/>
    <d v="2025-02-15T00:00:00"/>
    <d v="2025-02-12T00:00:00"/>
    <n v="112500644"/>
    <x v="3"/>
    <d v="2025-02-12T00:00:00"/>
    <m/>
    <s v="des rec 16/01/2025 ask for simu 17/1 simulation corupt 18/01 rivs stp rec 20/1.  simulatio result not good ask rev 24/01/2025.rvs design recved 28/01/2025 under simulation , 3d model received 05.02.2025"/>
    <x v="0"/>
    <n v="32"/>
    <m/>
    <s v=""/>
    <m/>
    <n v="142501559"/>
    <d v="2025-03-03T00:00:00"/>
    <m/>
    <m/>
    <s v="Jan"/>
    <s v="COMPES_14854-204"/>
    <m/>
    <m/>
    <m/>
  </r>
  <r>
    <x v="0"/>
    <s v="7628-25"/>
    <x v="42"/>
    <s v="C"/>
    <s v="700X500"/>
    <d v="2025-01-13T00:00:00"/>
    <d v="2025-01-13T00:00:00"/>
    <s v="AIR"/>
    <n v="4"/>
    <n v="4"/>
    <s v="NA"/>
    <s v="NA"/>
    <m/>
    <s v=""/>
    <s v="NA"/>
    <s v="NA"/>
    <s v="NA"/>
    <s v="NA"/>
    <x v="5"/>
    <m/>
    <m/>
    <m/>
    <x v="1"/>
    <n v="0"/>
    <m/>
    <s v=""/>
    <m/>
    <n v="0"/>
    <d v="1899-12-30T00:00:00"/>
    <m/>
    <m/>
    <s v="Jan"/>
    <s v="ADEX_29979-602"/>
    <m/>
    <m/>
    <m/>
  </r>
  <r>
    <x v="0"/>
    <s v="7626-25"/>
    <x v="43"/>
    <s v="B"/>
    <s v="220X130"/>
    <d v="2025-01-13T00:00:00"/>
    <d v="2025-01-13T00:00:00"/>
    <s v="LAND"/>
    <n v="1"/>
    <n v="1"/>
    <d v="2025-01-13T00:00:00"/>
    <d v="2025-01-15T00:00:00"/>
    <m/>
    <n v="2"/>
    <d v="2025-01-16T00:00:00"/>
    <d v="2025-01-18T00:00:00"/>
    <d v="2025-01-16T00:00:00"/>
    <n v="112500258"/>
    <x v="0"/>
    <d v="2025-01-16T00:00:00"/>
    <m/>
    <m/>
    <x v="0"/>
    <n v="2"/>
    <m/>
    <s v=""/>
    <m/>
    <n v="142500742"/>
    <d v="2025-02-04T00:00:00"/>
    <m/>
    <m/>
    <s v="Jan"/>
    <s v="PDTMC_13212-408"/>
    <m/>
    <m/>
    <m/>
  </r>
  <r>
    <x v="0"/>
    <s v="7626-25"/>
    <x v="44"/>
    <s v="B"/>
    <s v="355X200"/>
    <d v="2025-01-13T00:00:00"/>
    <d v="2025-01-13T00:00:00"/>
    <s v="LAND"/>
    <n v="1"/>
    <n v="1"/>
    <d v="2025-01-13T00:00:00"/>
    <d v="2025-01-15T00:00:00"/>
    <m/>
    <n v="2"/>
    <d v="2025-01-16T00:00:00"/>
    <d v="2025-01-18T00:00:00"/>
    <d v="2025-01-16T00:00:00"/>
    <n v="112500258"/>
    <x v="0"/>
    <d v="2025-01-16T00:00:00"/>
    <m/>
    <m/>
    <x v="0"/>
    <n v="2"/>
    <m/>
    <s v=""/>
    <m/>
    <n v="142500742"/>
    <d v="2025-02-04T00:00:00"/>
    <m/>
    <m/>
    <s v="Jan"/>
    <s v="PDTMC_16124-210"/>
    <m/>
    <m/>
    <m/>
  </r>
  <r>
    <x v="0"/>
    <s v="7626-25"/>
    <x v="45"/>
    <s v="B"/>
    <s v="355X200"/>
    <d v="2025-01-13T00:00:00"/>
    <d v="2025-01-13T00:00:00"/>
    <s v="LAND"/>
    <n v="1"/>
    <n v="2"/>
    <d v="2025-01-13T00:00:00"/>
    <d v="2025-01-15T00:00:00"/>
    <m/>
    <n v="2"/>
    <d v="2025-01-16T00:00:00"/>
    <d v="2025-01-18T00:00:00"/>
    <d v="2025-01-16T00:00:00"/>
    <n v="112500258"/>
    <x v="0"/>
    <d v="2025-01-16T00:00:00"/>
    <m/>
    <m/>
    <x v="0"/>
    <n v="2"/>
    <m/>
    <s v=""/>
    <m/>
    <n v="142500742"/>
    <d v="2025-02-04T00:00:00"/>
    <m/>
    <m/>
    <s v="Jan"/>
    <s v="PDTMC_29663-208"/>
    <m/>
    <m/>
    <m/>
  </r>
  <r>
    <x v="0"/>
    <s v="7629-25"/>
    <x v="46"/>
    <s v="B"/>
    <s v="355X200"/>
    <d v="2025-01-13T00:00:00"/>
    <d v="2025-01-13T00:00:00"/>
    <s v="AIR"/>
    <n v="1"/>
    <n v="2"/>
    <d v="2025-01-13T00:00:00"/>
    <d v="2025-01-15T00:00:00"/>
    <m/>
    <n v="2"/>
    <d v="2025-01-16T00:00:00"/>
    <d v="2025-01-18T00:00:00"/>
    <d v="2025-01-16T00:00:00"/>
    <n v="112500258"/>
    <x v="2"/>
    <d v="2025-01-16T00:00:00"/>
    <m/>
    <m/>
    <x v="0"/>
    <n v="2"/>
    <m/>
    <s v=""/>
    <m/>
    <n v="142500535"/>
    <d v="2025-01-27T00:00:00"/>
    <m/>
    <m/>
    <s v="Jan"/>
    <s v="PHOENIX _13794-622"/>
    <m/>
    <m/>
    <m/>
  </r>
  <r>
    <x v="0"/>
    <s v="7629-25"/>
    <x v="47"/>
    <s v="B"/>
    <s v="220X130"/>
    <d v="2025-01-13T00:00:00"/>
    <d v="2025-01-13T00:00:00"/>
    <s v="AIR"/>
    <n v="0"/>
    <n v="0"/>
    <d v="2025-01-13T00:00:00"/>
    <d v="2025-01-14T00:00:00"/>
    <m/>
    <n v="1"/>
    <d v="2025-01-16T00:00:00"/>
    <d v="2025-01-18T00:00:00"/>
    <d v="2025-01-16T00:00:00"/>
    <n v="112500258"/>
    <x v="2"/>
    <d v="2025-01-16T00:00:00"/>
    <m/>
    <m/>
    <x v="0"/>
    <n v="1"/>
    <m/>
    <s v=""/>
    <m/>
    <n v="142500535"/>
    <d v="2025-01-27T00:00:00"/>
    <m/>
    <m/>
    <s v="Jan"/>
    <s v="PHOENIX _23556-502"/>
    <m/>
    <m/>
    <m/>
  </r>
  <r>
    <x v="0"/>
    <s v="7627-25"/>
    <x v="48"/>
    <s v="B"/>
    <s v="440X250"/>
    <d v="2025-01-13T00:00:00"/>
    <d v="2025-01-13T00:00:00"/>
    <s v="AIR"/>
    <n v="2"/>
    <n v="8"/>
    <d v="2025-01-16T00:00:00"/>
    <d v="2025-01-17T00:00:00"/>
    <m/>
    <n v="1"/>
    <d v="2025-01-18T00:00:00"/>
    <d v="2025-01-21T00:00:00"/>
    <d v="2025-01-18T00:00:00"/>
    <n v="112500277"/>
    <x v="2"/>
    <d v="2025-01-18T00:00:00"/>
    <m/>
    <m/>
    <x v="0"/>
    <n v="4"/>
    <m/>
    <s v=""/>
    <m/>
    <n v="142500921"/>
    <d v="2025-02-06T00:00:00"/>
    <m/>
    <m/>
    <s v="Jan"/>
    <s v="PHOENIX _29780-515"/>
    <m/>
    <m/>
    <m/>
  </r>
  <r>
    <x v="0"/>
    <s v="7627-25"/>
    <x v="49"/>
    <s v="B"/>
    <s v="440X250"/>
    <d v="2025-01-13T00:00:00"/>
    <d v="2025-01-13T00:00:00"/>
    <s v="AIR"/>
    <n v="2"/>
    <n v="8"/>
    <d v="2025-01-16T00:00:00"/>
    <d v="2025-01-17T00:00:00"/>
    <m/>
    <n v="1"/>
    <d v="2025-01-18T00:00:00"/>
    <d v="2025-01-21T00:00:00"/>
    <d v="2025-01-18T00:00:00"/>
    <n v="112500277"/>
    <x v="2"/>
    <d v="2025-01-18T00:00:00"/>
    <m/>
    <m/>
    <x v="0"/>
    <n v="4"/>
    <m/>
    <s v=""/>
    <m/>
    <n v="142500921"/>
    <d v="2025-02-06T00:00:00"/>
    <m/>
    <m/>
    <s v="Jan"/>
    <s v="PHOENIX _29780-516"/>
    <m/>
    <m/>
    <m/>
  </r>
  <r>
    <x v="0"/>
    <s v="7629-25"/>
    <x v="50"/>
    <s v="B"/>
    <s v="280X160"/>
    <d v="2025-01-13T00:00:00"/>
    <d v="2025-01-13T00:00:00"/>
    <s v="AIR"/>
    <n v="0"/>
    <n v="0"/>
    <d v="2025-01-21T00:00:00"/>
    <d v="2025-01-22T00:00:00"/>
    <s v="YES"/>
    <n v="1"/>
    <d v="2025-01-23T00:00:00"/>
    <d v="2025-01-27T00:00:00"/>
    <d v="2025-01-23T00:00:00"/>
    <n v="112500330"/>
    <x v="1"/>
    <d v="2025-01-23T00:00:00"/>
    <m/>
    <s v="des rec 16/01/2025 rev asked with3d model 17/01/2025 simulation resut sent to supplier and asked for revised design and 3d for re simulation."/>
    <x v="0"/>
    <n v="9"/>
    <m/>
    <s v=""/>
    <m/>
    <n v="142500932"/>
    <d v="2025-02-02T00:00:00"/>
    <m/>
    <m/>
    <s v="Jan"/>
    <s v="EKSTEK_27596-501"/>
    <m/>
    <m/>
    <m/>
  </r>
  <r>
    <x v="0"/>
    <s v="7630-25"/>
    <x v="51"/>
    <s v="B"/>
    <s v="355X200"/>
    <d v="2025-01-13T00:00:00"/>
    <d v="2025-01-13T00:00:00"/>
    <s v="AIR"/>
    <n v="1"/>
    <n v="1"/>
    <d v="2025-01-15T00:00:00"/>
    <d v="2025-01-20T00:00:00"/>
    <m/>
    <n v="5"/>
    <d v="2025-01-23T00:00:00"/>
    <d v="2025-01-27T00:00:00"/>
    <d v="2025-01-23T00:00:00"/>
    <n v="112500330"/>
    <x v="3"/>
    <d v="2025-01-23T00:00:00"/>
    <m/>
    <m/>
    <x v="0"/>
    <n v="7"/>
    <m/>
    <s v=""/>
    <m/>
    <n v="142500925"/>
    <d v="2025-02-03T00:00:00"/>
    <m/>
    <s v="cav increased"/>
    <s v="Jan"/>
    <s v="COMPES_16124-209"/>
    <m/>
    <m/>
    <m/>
  </r>
  <r>
    <x v="0"/>
    <s v="7632-25"/>
    <x v="52"/>
    <s v="N"/>
    <s v="550x300"/>
    <d v="2025-01-13T00:00:00"/>
    <d v="2025-01-13T00:00:00"/>
    <s v="LAND"/>
    <n v="1"/>
    <n v="1"/>
    <d v="2025-01-20T00:00:00"/>
    <d v="2025-01-21T00:00:00"/>
    <m/>
    <n v="1"/>
    <d v="2025-01-23T00:00:00"/>
    <d v="2025-01-27T00:00:00"/>
    <d v="2025-01-23T00:00:00"/>
    <n v="112500335"/>
    <x v="0"/>
    <d v="2025-01-23T00:00:00"/>
    <s v="New Broadway(For gulfex)"/>
    <s v="(7597-24)This die was order on 26.12.2024 to ADEX,Die order cancel from adex and send it to PDTMC by Purchage dept ON 13..01.2025_Dinesh.design received 18/01/2025 asked for revised design 18/01/2025"/>
    <x v="0"/>
    <n v="8"/>
    <m/>
    <s v=""/>
    <m/>
    <n v="142500938"/>
    <d v="2025-02-07T00:00:00"/>
    <m/>
    <m/>
    <s v="Jan"/>
    <s v="PDTMC_05422-601"/>
    <m/>
    <m/>
    <m/>
  </r>
  <r>
    <x v="0"/>
    <s v="7627-25"/>
    <x v="53"/>
    <s v="B"/>
    <s v="320X160"/>
    <d v="2025-01-13T00:00:00"/>
    <d v="2025-01-13T00:00:00"/>
    <s v="AIR"/>
    <n v="2"/>
    <n v="8"/>
    <d v="2025-01-30T00:00:00"/>
    <d v="2025-01-31T00:00:00"/>
    <s v="YES"/>
    <n v="1"/>
    <d v="2025-02-01T00:00:00"/>
    <d v="2025-02-06T00:00:00"/>
    <d v="2025-02-01T00:00:00"/>
    <n v="112500467"/>
    <x v="2"/>
    <d v="2025-02-01T00:00:00"/>
    <m/>
    <s v="design rcd 15/01/25 ask for 3d 18/01/25 3d recived 20/01/25. Die corrector not aggreed to this design. We should go for Jiangsu design. "/>
    <x v="0"/>
    <n v="18"/>
    <m/>
    <s v=""/>
    <m/>
    <n v="142501320"/>
    <d v="2025-02-17T00:00:00"/>
    <m/>
    <m/>
    <s v="Jan"/>
    <s v="PHOENIX _120241-210"/>
    <m/>
    <m/>
    <m/>
  </r>
  <r>
    <x v="0"/>
    <s v="7627-25"/>
    <x v="54"/>
    <s v="B"/>
    <s v="320X160"/>
    <d v="2025-01-13T00:00:00"/>
    <d v="2025-01-13T00:00:00"/>
    <s v="AIR"/>
    <n v="1"/>
    <n v="3"/>
    <d v="2025-01-30T00:00:00"/>
    <d v="2025-01-31T00:00:00"/>
    <s v="YES"/>
    <n v="1"/>
    <d v="2025-02-01T00:00:00"/>
    <d v="2025-02-06T00:00:00"/>
    <d v="2025-02-01T00:00:00"/>
    <n v="112500467"/>
    <x v="2"/>
    <d v="2025-02-01T00:00:00"/>
    <m/>
    <s v="design receive 17/1 waiting for 14674-515 simulation resut. Simulation result not good. Ask for reivesed design. rev rcd 23/01/2025. 5:38 pm under simulation. Simulation not good ask for revison with conventional bridge 28/01/2025. "/>
    <x v="0"/>
    <n v="18"/>
    <m/>
    <s v=""/>
    <m/>
    <n v="142501320"/>
    <d v="2025-02-17T00:00:00"/>
    <m/>
    <m/>
    <s v="Jan"/>
    <s v="PHOENIX _29779-501"/>
    <m/>
    <m/>
    <m/>
  </r>
  <r>
    <x v="0"/>
    <s v="7627-25"/>
    <x v="55"/>
    <s v="B"/>
    <s v="280X160"/>
    <d v="2025-01-13T00:00:00"/>
    <d v="2025-01-13T00:00:00"/>
    <s v="AIR"/>
    <n v="0"/>
    <n v="0"/>
    <d v="2025-01-22T00:00:00"/>
    <d v="2025-02-11T00:00:00"/>
    <s v="YES"/>
    <n v="20"/>
    <d v="2025-02-12T00:00:00"/>
    <d v="2025-02-15T00:00:00"/>
    <d v="2025-02-12T00:00:00"/>
    <n v="112500644"/>
    <x v="2"/>
    <d v="2025-02-12T00:00:00"/>
    <m/>
    <s v="des received 22/01/2025 under simulation. Simulation result not good ask for revision 29/01/25, revision 3d model received 07.02.2025"/>
    <x v="0"/>
    <n v="29"/>
    <m/>
    <s v=""/>
    <m/>
    <n v="142501617"/>
    <d v="2025-03-03T00:00:00"/>
    <m/>
    <s v="cav increased"/>
    <s v="Jan"/>
    <s v="PHOENIX _24817-501"/>
    <m/>
    <m/>
    <m/>
  </r>
  <r>
    <x v="0"/>
    <s v="7627-25"/>
    <x v="56"/>
    <s v="B"/>
    <s v="450X250"/>
    <d v="2025-01-13T00:00:00"/>
    <d v="2025-01-13T00:00:00"/>
    <s v="AIR"/>
    <n v="1"/>
    <n v="3"/>
    <d v="2025-01-30T00:00:00"/>
    <d v="2025-02-11T00:00:00"/>
    <s v="YES"/>
    <n v="12"/>
    <d v="2025-02-12T00:00:00"/>
    <d v="2025-02-15T00:00:00"/>
    <d v="2025-02-12T00:00:00"/>
    <n v="112500644"/>
    <x v="2"/>
    <d v="2025-02-12T00:00:00"/>
    <m/>
    <s v="design receive 17/01/25 asked revi  20/01/2025. rev rcd 22/01/25. 7:9 pm. Under simulation. simulation result not satisfiable ask for revision 28/1 rev and stp received on 29/01/2025. under simulation."/>
    <x v="0"/>
    <n v="29"/>
    <m/>
    <s v=""/>
    <m/>
    <n v="142501618"/>
    <d v="2025-03-10T00:00:00"/>
    <m/>
    <s v="cav increased"/>
    <s v="Jan"/>
    <s v="PHOENIX _29663-601"/>
    <m/>
    <m/>
    <m/>
  </r>
  <r>
    <x v="0"/>
    <s v="7630-25"/>
    <x v="57"/>
    <s v="B"/>
    <s v="320X160"/>
    <d v="2025-01-13T00:00:00"/>
    <d v="2025-01-13T00:00:00"/>
    <s v="AIR"/>
    <n v="1"/>
    <n v="3"/>
    <d v="2025-01-23T00:00:00"/>
    <d v="2025-02-11T00:00:00"/>
    <s v="YES"/>
    <n v="19"/>
    <d v="2025-02-12T00:00:00"/>
    <d v="2025-02-15T00:00:00"/>
    <d v="2025-02-12T00:00:00"/>
    <n v="112500644"/>
    <x v="3"/>
    <d v="2025-02-12T00:00:00"/>
    <m/>
    <s v="des rcd 21/01 entry dia more mail sent to supplier 23/01/2025. simulation result and runout are not satisfying. Ask for revision 29/01/2025, rev received 03.02.2025"/>
    <x v="0"/>
    <n v="29"/>
    <m/>
    <s v=""/>
    <s v="MILL,, POWDER, ANODIZING"/>
    <n v="142501644"/>
    <d v="2025-02-25T00:00:00"/>
    <m/>
    <m/>
    <s v="Jan"/>
    <s v="COMPES_29713-501"/>
    <m/>
    <m/>
    <m/>
  </r>
  <r>
    <x v="1"/>
    <s v="7624-25"/>
    <x v="58"/>
    <s v="B"/>
    <s v="450X260"/>
    <d v="2025-01-13T00:00:00"/>
    <d v="2025-01-13T00:00:00"/>
    <s v="LAND"/>
    <n v="4"/>
    <n v="4"/>
    <d v="2025-01-15T00:00:00"/>
    <d v="2025-01-15T00:00:00"/>
    <m/>
    <n v="0"/>
    <d v="2025-01-15T00:00:00"/>
    <d v="2025-01-21T00:00:00"/>
    <d v="2025-01-15T00:00:00"/>
    <n v="1300001100"/>
    <x v="0"/>
    <d v="2025-01-21T00:00:00"/>
    <m/>
    <m/>
    <x v="0"/>
    <n v="2"/>
    <m/>
    <s v=""/>
    <m/>
    <s v="M087"/>
    <d v="2025-01-31T00:00:00"/>
    <m/>
    <m/>
    <s v="Jan"/>
    <s v="PDTMC_051118-3522"/>
    <m/>
    <m/>
    <m/>
  </r>
  <r>
    <x v="1"/>
    <s v="7624-25"/>
    <x v="59"/>
    <s v="B"/>
    <s v="450X260"/>
    <d v="2025-01-13T00:00:00"/>
    <d v="2025-01-13T00:00:00"/>
    <s v="LAND"/>
    <n v="4"/>
    <n v="4"/>
    <d v="2025-01-15T00:00:00"/>
    <d v="2025-01-15T00:00:00"/>
    <m/>
    <n v="0"/>
    <d v="2025-01-18T00:00:00"/>
    <d v="2025-01-21T00:00:00"/>
    <d v="2025-01-18T00:00:00"/>
    <n v="1300001103"/>
    <x v="0"/>
    <d v="2025-01-21T00:00:00"/>
    <m/>
    <m/>
    <x v="0"/>
    <n v="2"/>
    <m/>
    <s v=""/>
    <m/>
    <s v="M180"/>
    <d v="2025-02-03T00:00:00"/>
    <m/>
    <m/>
    <s v="Jan"/>
    <s v="PDTMC_051118-3523"/>
    <m/>
    <m/>
    <m/>
  </r>
  <r>
    <x v="1"/>
    <s v="7625-25"/>
    <x v="60"/>
    <s v="B"/>
    <s v="280X160"/>
    <d v="2025-01-13T00:00:00"/>
    <d v="2025-01-13T00:00:00"/>
    <s v="AIR"/>
    <n v="0"/>
    <n v="0"/>
    <d v="2025-01-15T00:00:00"/>
    <d v="2025-01-15T00:00:00"/>
    <m/>
    <n v="0"/>
    <d v="2025-01-18T00:00:00"/>
    <d v="2025-01-21T00:00:00"/>
    <d v="2025-01-18T00:00:00"/>
    <n v="1300001103"/>
    <x v="2"/>
    <d v="2025-01-21T00:00:00"/>
    <m/>
    <m/>
    <x v="0"/>
    <n v="2"/>
    <m/>
    <s v=""/>
    <m/>
    <n v="242500661"/>
    <d v="2025-02-06T00:00:00"/>
    <m/>
    <m/>
    <s v="Jan"/>
    <s v="PHOENIX _009153-2503"/>
    <m/>
    <m/>
    <m/>
  </r>
  <r>
    <x v="1"/>
    <s v="7625-25"/>
    <x v="61"/>
    <s v="B"/>
    <s v="355X200"/>
    <d v="2025-01-13T00:00:00"/>
    <d v="2025-01-13T00:00:00"/>
    <s v="AIR"/>
    <n v="0"/>
    <n v="0"/>
    <d v="2025-01-13T00:00:00"/>
    <d v="2025-01-15T00:00:00"/>
    <m/>
    <n v="2"/>
    <d v="2025-01-18T00:00:00"/>
    <d v="2025-01-21T00:00:00"/>
    <d v="2025-01-18T00:00:00"/>
    <n v="1300001103"/>
    <x v="2"/>
    <d v="2025-01-21T00:00:00"/>
    <m/>
    <m/>
    <x v="0"/>
    <n v="2"/>
    <m/>
    <s v=""/>
    <m/>
    <n v="242500661"/>
    <d v="2025-02-06T00:00:00"/>
    <m/>
    <m/>
    <s v="Jan"/>
    <s v="PHOENIX _022161-3501"/>
    <m/>
    <m/>
    <m/>
  </r>
  <r>
    <x v="1"/>
    <s v="7631-25"/>
    <x v="62"/>
    <s v="B"/>
    <s v="280X160"/>
    <d v="2025-01-13T00:00:00"/>
    <d v="2025-01-13T00:00:00"/>
    <s v="LAND"/>
    <n v="0"/>
    <n v="0"/>
    <d v="2025-01-13T00:00:00"/>
    <d v="2025-01-15T00:00:00"/>
    <m/>
    <n v="2"/>
    <d v="2025-01-18T00:00:00"/>
    <d v="2025-01-21T00:00:00"/>
    <d v="2025-01-18T00:00:00"/>
    <n v="1300001103"/>
    <x v="0"/>
    <d v="2025-01-21T00:00:00"/>
    <m/>
    <m/>
    <x v="0"/>
    <n v="2"/>
    <m/>
    <s v=""/>
    <m/>
    <n v="242502857"/>
    <d v="2025-02-06T00:00:00"/>
    <m/>
    <m/>
    <s v="Jan"/>
    <s v="PDTMC_007122-2503"/>
    <m/>
    <m/>
    <m/>
  </r>
  <r>
    <x v="1"/>
    <s v="7631-25"/>
    <x v="63"/>
    <s v="B"/>
    <s v="280X160"/>
    <d v="2025-01-13T00:00:00"/>
    <d v="2025-01-13T00:00:00"/>
    <s v="LAND"/>
    <n v="0"/>
    <n v="0"/>
    <d v="2025-01-13T00:00:00"/>
    <d v="2025-01-15T00:00:00"/>
    <m/>
    <n v="2"/>
    <d v="2025-01-18T00:00:00"/>
    <d v="2025-01-21T00:00:00"/>
    <d v="2025-01-18T00:00:00"/>
    <n v="1300001103"/>
    <x v="0"/>
    <d v="2025-01-21T00:00:00"/>
    <m/>
    <m/>
    <x v="0"/>
    <n v="2"/>
    <m/>
    <s v=""/>
    <m/>
    <s v="M181"/>
    <d v="2025-02-06T00:00:00"/>
    <m/>
    <m/>
    <s v="Jan"/>
    <s v="PDTMC_007122-2504"/>
    <m/>
    <m/>
    <m/>
  </r>
  <r>
    <x v="1"/>
    <s v="7624-25"/>
    <x v="64"/>
    <s v="B"/>
    <s v="320X160"/>
    <d v="2025-01-13T00:00:00"/>
    <d v="2025-01-13T00:00:00"/>
    <s v="LAND"/>
    <n v="0"/>
    <n v="0"/>
    <d v="2025-01-13T00:00:00"/>
    <d v="2025-01-13T00:00:00"/>
    <m/>
    <n v="0"/>
    <d v="2025-01-25T00:00:00"/>
    <d v="2025-01-15T00:00:00"/>
    <d v="2025-01-25T00:00:00"/>
    <n v="1300001104"/>
    <x v="0"/>
    <d v="2025-01-15T00:00:00"/>
    <m/>
    <m/>
    <x v="0"/>
    <n v="0"/>
    <m/>
    <s v=""/>
    <m/>
    <n v="242500219"/>
    <d v="2025-03-26T08:01:19"/>
    <m/>
    <m/>
    <s v="Jan"/>
    <s v="PDTMC_007208-2504"/>
    <m/>
    <m/>
    <m/>
  </r>
  <r>
    <x v="1"/>
    <s v="7624-25"/>
    <x v="65"/>
    <s v="B"/>
    <s v="320X160"/>
    <d v="2025-01-13T00:00:00"/>
    <d v="2025-01-13T00:00:00"/>
    <s v="LAND"/>
    <n v="0"/>
    <n v="0"/>
    <d v="2025-01-13T00:00:00"/>
    <d v="2025-01-27T00:00:00"/>
    <m/>
    <n v="14"/>
    <d v="2025-01-25T00:00:00"/>
    <d v="2025-01-28T00:00:00"/>
    <d v="2025-01-25T00:00:00"/>
    <n v="1300001104"/>
    <x v="0"/>
    <d v="2025-01-28T00:00:00"/>
    <m/>
    <m/>
    <x v="0"/>
    <n v="14"/>
    <m/>
    <s v=""/>
    <m/>
    <n v="242500219"/>
    <d v="2025-03-26T08:01:19"/>
    <m/>
    <m/>
    <s v="Jan"/>
    <s v="PDTMC_007208-2505"/>
    <m/>
    <m/>
    <m/>
  </r>
  <r>
    <x v="1"/>
    <s v="7624-25"/>
    <x v="66"/>
    <s v="B"/>
    <s v="280X160"/>
    <d v="2025-01-13T00:00:00"/>
    <d v="2025-01-13T00:00:00"/>
    <s v="LAND"/>
    <n v="0"/>
    <n v="0"/>
    <d v="2025-01-13T00:00:00"/>
    <d v="2025-01-27T00:00:00"/>
    <m/>
    <n v="14"/>
    <d v="2025-01-25T00:00:00"/>
    <d v="2025-01-28T00:00:00"/>
    <d v="2025-01-25T00:00:00"/>
    <n v="1300001105"/>
    <x v="0"/>
    <d v="2025-01-28T00:00:00"/>
    <m/>
    <m/>
    <x v="0"/>
    <n v="14"/>
    <m/>
    <s v=""/>
    <m/>
    <s v="M240"/>
    <d v="2025-02-13T00:00:00"/>
    <m/>
    <m/>
    <s v="Jan"/>
    <s v="PDTMC_007108-2502"/>
    <m/>
    <m/>
    <m/>
  </r>
  <r>
    <x v="1"/>
    <s v="7624-25"/>
    <x v="67"/>
    <s v="B"/>
    <s v="280X165"/>
    <d v="2025-01-13T00:00:00"/>
    <d v="2025-01-13T00:00:00"/>
    <s v="LAND"/>
    <n v="1"/>
    <n v="2"/>
    <d v="2025-01-13T00:00:00"/>
    <d v="2025-01-22T00:00:00"/>
    <m/>
    <n v="9"/>
    <d v="2025-02-06T00:00:00"/>
    <d v="2025-01-27T00:00:00"/>
    <d v="2025-02-06T00:00:00"/>
    <n v="1300001113"/>
    <x v="0"/>
    <d v="2025-01-27T00:00:00"/>
    <m/>
    <m/>
    <x v="0"/>
    <n v="9"/>
    <m/>
    <s v=""/>
    <m/>
    <s v="M355"/>
    <d v="2025-02-19T00:00:00"/>
    <m/>
    <m/>
    <s v="Jan"/>
    <s v="PDTMC_051088-2523"/>
    <m/>
    <m/>
    <m/>
  </r>
  <r>
    <x v="0"/>
    <s v="7627-25"/>
    <x v="68"/>
    <s v="T"/>
    <s v="460X150"/>
    <d v="2025-01-13T00:00:00"/>
    <s v=""/>
    <s v="AIR"/>
    <n v="0"/>
    <n v="0"/>
    <d v="2025-01-22T00:00:00"/>
    <d v="2025-02-11T00:00:00"/>
    <m/>
    <n v="20"/>
    <d v="2025-02-12T00:00:00"/>
    <d v="2025-02-12T00:00:00"/>
    <d v="2025-02-12T00:00:00"/>
    <n v="112500644"/>
    <x v="2"/>
    <d v="2025-02-12T00:00:00"/>
    <m/>
    <s v="design received 17/01/2025 ask reivision and 3d model 20/01/2025"/>
    <x v="0"/>
    <n v="29"/>
    <m/>
    <s v=""/>
    <m/>
    <s v=""/>
    <s v=""/>
    <m/>
    <m/>
    <s v="Jan"/>
    <s v="PHOENIX _I-29663"/>
    <m/>
    <m/>
    <m/>
  </r>
  <r>
    <x v="1"/>
    <s v="7625-25"/>
    <x v="69"/>
    <s v="B"/>
    <s v="280X160"/>
    <d v="2025-01-13T00:00:00"/>
    <d v="2025-01-13T00:00:00"/>
    <s v="AIR"/>
    <n v="1"/>
    <n v="1"/>
    <d v="2025-01-15T00:00:00"/>
    <d v="2025-01-20T00:00:00"/>
    <m/>
    <n v="5"/>
    <d v="2025-01-25T00:00:00"/>
    <d v="2025-01-27T00:00:00"/>
    <d v="2025-01-25T00:00:00"/>
    <n v="1300001104"/>
    <x v="2"/>
    <d v="2025-01-27T00:00:00"/>
    <m/>
    <m/>
    <x v="0"/>
    <n v="7"/>
    <m/>
    <s v=""/>
    <m/>
    <s v="M258"/>
    <d v="2025-02-07T00:00:00"/>
    <m/>
    <m/>
    <s v="Jan"/>
    <s v="PHOENIX _005206-3506"/>
    <m/>
    <m/>
    <m/>
  </r>
  <r>
    <x v="0"/>
    <s v="7635-25"/>
    <x v="70"/>
    <s v="N"/>
    <s v="355X200"/>
    <d v="2025-01-14T00:00:00"/>
    <d v="2025-01-14T00:00:00"/>
    <s v="LAND"/>
    <n v="0"/>
    <n v="0"/>
    <d v="2025-01-14T00:00:00"/>
    <d v="2025-01-16T00:00:00"/>
    <m/>
    <n v="2"/>
    <d v="2025-01-18T00:00:00"/>
    <d v="2025-01-18T00:00:00"/>
    <d v="2025-01-18T00:00:00"/>
    <n v="112500275"/>
    <x v="4"/>
    <d v="2025-01-18T00:00:00"/>
    <s v="VERTIV GULF LLC OPC"/>
    <m/>
    <x v="0"/>
    <n v="2"/>
    <m/>
    <s v=""/>
    <s v="MILL,, POWDER"/>
    <n v="142500610"/>
    <d v="2025-01-24T00:00:00"/>
    <m/>
    <m/>
    <s v="Jan"/>
    <s v="PHME_27796-201"/>
    <m/>
    <m/>
    <m/>
  </r>
  <r>
    <x v="0"/>
    <s v="7634-25"/>
    <x v="71"/>
    <s v="B"/>
    <s v="320X200"/>
    <d v="2025-01-14T00:00:00"/>
    <d v="2025-01-14T00:00:00"/>
    <s v="AIR"/>
    <n v="2"/>
    <n v="2"/>
    <d v="2025-01-15T00:00:00"/>
    <d v="2025-01-18T00:00:00"/>
    <m/>
    <n v="3"/>
    <d v="2025-01-18T00:00:00"/>
    <d v="2025-01-01T00:00:00"/>
    <d v="2025-01-18T00:00:00"/>
    <n v="112500277"/>
    <x v="3"/>
    <d v="2025-01-18T00:00:00"/>
    <m/>
    <s v="(7579-24)This Die order order was cancel from PHOENIX and send it to Compes as per Mr. Rogelio email ON 14.01.2025"/>
    <x v="0"/>
    <n v="4"/>
    <m/>
    <s v=""/>
    <m/>
    <n v="142500927"/>
    <d v="2025-02-05T00:00:00"/>
    <m/>
    <m/>
    <s v="Jan"/>
    <s v="COMPES_14622-205"/>
    <m/>
    <m/>
    <m/>
  </r>
  <r>
    <x v="1"/>
    <s v="7633-25"/>
    <x v="72"/>
    <s v="B"/>
    <s v="600x300"/>
    <d v="2025-01-14T00:00:00"/>
    <d v="2025-01-14T00:00:00"/>
    <s v="AIR"/>
    <n v="1"/>
    <n v="1"/>
    <d v="2025-02-04T00:00:00"/>
    <d v="2025-02-05T00:00:00"/>
    <m/>
    <n v="1"/>
    <d v="2025-02-06T00:00:00"/>
    <d v="2025-02-15T00:00:00"/>
    <d v="2025-02-06T00:00:00"/>
    <n v="1300001114"/>
    <x v="5"/>
    <d v="2025-02-18T00:00:00"/>
    <m/>
    <s v="simulation result came 04/02/2025"/>
    <x v="0"/>
    <n v="22"/>
    <m/>
    <s v=""/>
    <m/>
    <n v="242500106"/>
    <d v="2025-03-06T00:00:00"/>
    <m/>
    <m/>
    <s v="Jan"/>
    <s v="ADEX_005225-3501"/>
    <m/>
    <m/>
    <m/>
  </r>
  <r>
    <x v="1"/>
    <s v="7633-25"/>
    <x v="73"/>
    <s v="T"/>
    <s v="600X330"/>
    <d v="2025-01-14T00:00:00"/>
    <d v="2025-01-14T00:00:00"/>
    <s v="AIR"/>
    <n v="0"/>
    <n v="0"/>
    <d v="2025-02-04T00:00:00"/>
    <d v="2025-02-05T00:00:00"/>
    <m/>
    <n v="1"/>
    <d v="2025-02-06T00:00:00"/>
    <d v="2025-02-15T00:00:00"/>
    <d v="2025-02-06T00:00:00"/>
    <n v="1300001114"/>
    <x v="5"/>
    <d v="2025-02-18T00:00:00"/>
    <m/>
    <m/>
    <x v="0"/>
    <n v="22"/>
    <m/>
    <s v=""/>
    <m/>
    <n v="242500106"/>
    <d v="2025-03-06T00:00:00"/>
    <m/>
    <m/>
    <s v="Jan"/>
    <s v="ADEX_35B3C1-005225"/>
    <m/>
    <m/>
    <m/>
  </r>
  <r>
    <x v="0"/>
    <s v="7638-25"/>
    <x v="74"/>
    <s v="N"/>
    <s v="250X160"/>
    <d v="2025-01-15T00:00:00"/>
    <d v="2025-01-15T00:00:00"/>
    <s v="LAND"/>
    <n v="3"/>
    <n v="3"/>
    <d v="2025-01-16T00:00:00"/>
    <d v="2025-01-16T00:00:00"/>
    <m/>
    <n v="0"/>
    <d v="2025-01-18T00:00:00"/>
    <d v="2025-01-23T00:00:00"/>
    <d v="2025-01-18T00:00:00"/>
    <n v="112500275"/>
    <x v="0"/>
    <d v="2025-01-18T00:00:00"/>
    <s v="Insulux Metal"/>
    <m/>
    <x v="0"/>
    <n v="1"/>
    <m/>
    <s v=""/>
    <s v="MILL,, POWDER, ANODIZING"/>
    <n v="142500692"/>
    <d v="2025-01-27T00:00:00"/>
    <m/>
    <m/>
    <s v="Jan"/>
    <s v="PDTMC_30203-401"/>
    <m/>
    <m/>
    <m/>
  </r>
  <r>
    <x v="0"/>
    <s v="7638-25"/>
    <x v="75"/>
    <s v="N"/>
    <s v="250X160"/>
    <d v="2025-01-15T00:00:00"/>
    <d v="2025-01-15T00:00:00"/>
    <s v="LAND"/>
    <n v="1"/>
    <n v="1"/>
    <d v="2025-01-16T00:00:00"/>
    <d v="2025-01-16T00:00:00"/>
    <m/>
    <n v="0"/>
    <d v="2025-01-18T00:00:00"/>
    <d v="2025-01-23T00:00:00"/>
    <d v="2025-01-18T00:00:00"/>
    <n v="112500275"/>
    <x v="0"/>
    <d v="2025-01-18T00:00:00"/>
    <s v="Insulux Metal"/>
    <m/>
    <x v="0"/>
    <n v="1"/>
    <m/>
    <s v=""/>
    <s v="MILL,, POWDER, ANODIZING"/>
    <n v="142500692"/>
    <d v="2025-01-27T00:00:00"/>
    <m/>
    <m/>
    <s v="Jan"/>
    <s v="PDTMC_30204-401"/>
    <m/>
    <m/>
    <m/>
  </r>
  <r>
    <x v="0"/>
    <s v="7636-25"/>
    <x v="76"/>
    <s v="N"/>
    <s v="220X130"/>
    <d v="2025-01-15T00:00:00"/>
    <d v="2025-01-15T00:00:00"/>
    <s v="AIR"/>
    <n v="2"/>
    <n v="2"/>
    <d v="2025-01-17T00:00:00"/>
    <d v="2025-01-17T00:00:00"/>
    <m/>
    <n v="0"/>
    <d v="2025-01-18T00:00:00"/>
    <d v="2025-01-28T00:00:00"/>
    <d v="2025-01-18T00:00:00"/>
    <n v="112500276"/>
    <x v="1"/>
    <d v="2025-01-18T00:00:00"/>
    <s v="Insulux Metal"/>
    <m/>
    <x v="0"/>
    <n v="2"/>
    <m/>
    <s v=""/>
    <s v="MILL,, POWDER, ANODIZING"/>
    <n v="142500679"/>
    <d v="2025-02-05T00:00:00"/>
    <m/>
    <m/>
    <s v="Jan"/>
    <s v="EKSTEK_30211-401"/>
    <m/>
    <m/>
    <m/>
  </r>
  <r>
    <x v="0"/>
    <s v="7636-25"/>
    <x v="77"/>
    <s v="N"/>
    <s v="250X160"/>
    <d v="2025-01-15T00:00:00"/>
    <d v="2025-01-15T00:00:00"/>
    <s v="AIR"/>
    <n v="0"/>
    <n v="0"/>
    <d v="2025-01-17T00:00:00"/>
    <d v="2025-01-17T00:00:00"/>
    <m/>
    <n v="0"/>
    <d v="2025-01-18T00:00:00"/>
    <d v="2025-01-28T00:00:00"/>
    <d v="2025-01-18T00:00:00"/>
    <n v="112500276"/>
    <x v="1"/>
    <d v="2025-01-18T00:00:00"/>
    <s v="Insulux Metal"/>
    <m/>
    <x v="0"/>
    <n v="2"/>
    <m/>
    <s v=""/>
    <s v="MILL,, POWDER, ANODIZING"/>
    <n v="142500679"/>
    <d v="2025-02-05T00:00:00"/>
    <m/>
    <m/>
    <s v="Jan"/>
    <s v="EKSTEK_27792-401"/>
    <m/>
    <m/>
    <m/>
  </r>
  <r>
    <x v="0"/>
    <s v="7636-25"/>
    <x v="78"/>
    <s v="N"/>
    <s v="320X160"/>
    <d v="2025-01-15T00:00:00"/>
    <d v="2025-01-15T00:00:00"/>
    <s v="AIR"/>
    <n v="0"/>
    <n v="0"/>
    <d v="2025-01-17T00:00:00"/>
    <d v="2025-01-17T00:00:00"/>
    <m/>
    <n v="0"/>
    <d v="2025-01-18T00:00:00"/>
    <d v="2025-01-28T00:00:00"/>
    <d v="2025-01-18T00:00:00"/>
    <n v="112500276"/>
    <x v="1"/>
    <d v="2025-01-18T00:00:00"/>
    <s v="Insulux Metal"/>
    <m/>
    <x v="0"/>
    <n v="2"/>
    <m/>
    <s v=""/>
    <s v="MILL,, POWDER, ANODIZING"/>
    <n v="142500679"/>
    <d v="2025-02-05T00:00:00"/>
    <m/>
    <m/>
    <s v="Jan"/>
    <s v="EKSTEK_27794-501"/>
    <m/>
    <m/>
    <m/>
  </r>
  <r>
    <x v="0"/>
    <s v="7636-25"/>
    <x v="79"/>
    <s v="T"/>
    <s v="300X100"/>
    <d v="2025-01-15T00:00:00"/>
    <d v="2025-01-15T00:00:00"/>
    <s v="AIR"/>
    <n v="0"/>
    <n v="0"/>
    <d v="2025-01-17T00:00:00"/>
    <d v="2025-01-17T00:00:00"/>
    <m/>
    <n v="0"/>
    <d v="2025-01-18T00:00:00"/>
    <d v="2025-01-28T00:00:00"/>
    <d v="2025-01-18T00:00:00"/>
    <n v="112500276"/>
    <x v="1"/>
    <d v="2025-01-18T00:00:00"/>
    <m/>
    <m/>
    <x v="0"/>
    <n v="2"/>
    <m/>
    <s v=""/>
    <m/>
    <n v="142500679"/>
    <d v="2025-02-05T00:00:00"/>
    <m/>
    <m/>
    <s v="Jan"/>
    <s v="EKSTEK_INS-27794"/>
    <m/>
    <m/>
    <m/>
  </r>
  <r>
    <x v="0"/>
    <s v="7637-25"/>
    <x v="80"/>
    <s v="N"/>
    <s v="280X160"/>
    <d v="2025-01-15T00:00:00"/>
    <d v="2025-01-15T00:00:00"/>
    <s v="LAND"/>
    <n v="1"/>
    <n v="1"/>
    <d v="2025-01-17T00:00:00"/>
    <d v="2025-01-17T00:00:00"/>
    <m/>
    <n v="0"/>
    <d v="2025-01-18T00:00:00"/>
    <d v="2025-01-28T00:00:00"/>
    <d v="2025-01-18T00:00:00"/>
    <n v="112500276"/>
    <x v="4"/>
    <d v="2025-01-18T00:00:00"/>
    <s v="Insulux Metal"/>
    <m/>
    <x v="0"/>
    <n v="2"/>
    <m/>
    <s v=""/>
    <s v="MILL,, POWDER, ANODIZING"/>
    <n v="142500680"/>
    <d v="2025-01-28T00:00:00"/>
    <m/>
    <m/>
    <s v="Jan"/>
    <s v="PHME_30209-501"/>
    <m/>
    <m/>
    <m/>
  </r>
  <r>
    <x v="0"/>
    <s v="7637-25"/>
    <x v="81"/>
    <s v="N"/>
    <s v="280X160"/>
    <d v="2025-01-15T00:00:00"/>
    <d v="2025-01-15T00:00:00"/>
    <s v="LAND"/>
    <n v="1"/>
    <n v="1"/>
    <d v="2025-01-17T00:00:00"/>
    <d v="2025-01-17T00:00:00"/>
    <m/>
    <n v="0"/>
    <d v="2025-01-18T00:00:00"/>
    <d v="2025-01-28T00:00:00"/>
    <d v="2025-01-18T00:00:00"/>
    <n v="112500276"/>
    <x v="4"/>
    <d v="2025-01-18T00:00:00"/>
    <s v="Insulux Metal"/>
    <m/>
    <x v="0"/>
    <n v="2"/>
    <m/>
    <s v=""/>
    <s v="MILL,, POWDER, ANODIZING"/>
    <n v="142500680"/>
    <d v="2025-01-28T00:00:00"/>
    <m/>
    <m/>
    <s v="Jan"/>
    <s v="PHME_30210-501"/>
    <m/>
    <m/>
    <m/>
  </r>
  <r>
    <x v="0"/>
    <s v="7637-25"/>
    <x v="82"/>
    <s v="T"/>
    <s v="300X100"/>
    <d v="2025-01-15T00:00:00"/>
    <d v="2025-01-15T00:00:00"/>
    <s v="LAND"/>
    <n v="1"/>
    <n v="1"/>
    <d v="2025-01-17T00:00:00"/>
    <d v="2025-01-17T00:00:00"/>
    <m/>
    <n v="0"/>
    <d v="2025-01-18T00:00:00"/>
    <d v="2025-01-28T00:00:00"/>
    <d v="2025-01-18T00:00:00"/>
    <n v="112500276"/>
    <x v="4"/>
    <d v="2025-01-18T00:00:00"/>
    <m/>
    <m/>
    <x v="0"/>
    <n v="2"/>
    <m/>
    <s v=""/>
    <m/>
    <n v="142500680"/>
    <d v="2025-01-28T00:00:00"/>
    <m/>
    <m/>
    <s v="Jan"/>
    <s v="PHME_INS-30210"/>
    <m/>
    <m/>
    <m/>
  </r>
  <r>
    <x v="0"/>
    <s v="7638-25"/>
    <x v="83"/>
    <s v="N"/>
    <s v="320X160"/>
    <d v="2025-01-15T00:00:00"/>
    <d v="2025-01-15T00:00:00"/>
    <s v="LAND"/>
    <n v="0"/>
    <n v="0"/>
    <d v="2025-01-18T00:00:00"/>
    <d v="2025-01-18T00:00:00"/>
    <m/>
    <n v="0"/>
    <d v="2025-01-18T00:00:00"/>
    <d v="2025-01-29T00:00:00"/>
    <d v="2025-01-18T00:00:00"/>
    <n v="112500277"/>
    <x v="0"/>
    <d v="2025-01-18T00:00:00"/>
    <s v="Insulux Metal"/>
    <m/>
    <x v="0"/>
    <n v="3"/>
    <m/>
    <s v=""/>
    <s v="MILL,, POWDER, ANODIZING"/>
    <n v="142500852"/>
    <d v="2025-02-05T00:00:00"/>
    <m/>
    <m/>
    <s v="Jan"/>
    <s v="PDTMC_27793-501"/>
    <m/>
    <m/>
    <m/>
  </r>
  <r>
    <x v="0"/>
    <s v="7638-25"/>
    <x v="84"/>
    <s v="T"/>
    <s v="300X100"/>
    <d v="2025-01-15T00:00:00"/>
    <d v="2025-01-15T00:00:00"/>
    <s v="LAND"/>
    <n v="0"/>
    <n v="0"/>
    <d v="2025-01-18T00:00:00"/>
    <d v="2025-01-18T00:00:00"/>
    <m/>
    <n v="0"/>
    <d v="2025-01-18T00:00:00"/>
    <d v="2025-01-29T00:00:00"/>
    <d v="2025-01-18T00:00:00"/>
    <n v="112500277"/>
    <x v="0"/>
    <d v="2025-01-18T00:00:00"/>
    <m/>
    <m/>
    <x v="0"/>
    <n v="3"/>
    <m/>
    <s v=""/>
    <m/>
    <n v="142500852"/>
    <d v="2025-02-05T00:00:00"/>
    <m/>
    <m/>
    <s v="Jan"/>
    <s v="PDTMC_INS-27793"/>
    <m/>
    <m/>
    <m/>
  </r>
  <r>
    <x v="0"/>
    <s v="7638-25"/>
    <x v="85"/>
    <s v="N"/>
    <s v="250X160"/>
    <d v="2025-01-15T00:00:00"/>
    <d v="2025-01-15T00:00:00"/>
    <s v="LAND"/>
    <n v="1"/>
    <n v="2"/>
    <d v="2025-01-18T00:00:00"/>
    <d v="2025-01-18T00:00:00"/>
    <m/>
    <n v="0"/>
    <d v="2025-01-18T00:00:00"/>
    <d v="2025-01-23T00:00:00"/>
    <d v="2025-01-18T00:00:00"/>
    <n v="112500277"/>
    <x v="0"/>
    <d v="2025-01-18T00:00:00"/>
    <s v="Insulux Metal"/>
    <m/>
    <x v="0"/>
    <n v="3"/>
    <m/>
    <s v=""/>
    <s v="MILL,, POWDER, ANODIZING"/>
    <n v="142500852"/>
    <d v="2025-02-05T00:00:00"/>
    <m/>
    <m/>
    <s v="Jan"/>
    <s v="PDTMC_30202-401"/>
    <m/>
    <m/>
    <m/>
  </r>
  <r>
    <x v="0"/>
    <s v="7636-25"/>
    <x v="86"/>
    <s v="N"/>
    <s v="280X160"/>
    <d v="2025-01-15T00:00:00"/>
    <d v="2025-01-15T00:00:00"/>
    <s v="AIR"/>
    <n v="1"/>
    <n v="2"/>
    <d v="2025-01-21T00:00:00"/>
    <d v="2025-01-21T00:00:00"/>
    <m/>
    <n v="0"/>
    <d v="2025-01-23T00:00:00"/>
    <d v="2025-01-23T00:00:00"/>
    <d v="2025-01-23T00:00:00"/>
    <n v="112500330"/>
    <x v="1"/>
    <d v="2025-01-23T00:00:00"/>
    <s v="Insulux Metal"/>
    <s v="des rec 17/01 rev asked 17/01/2025"/>
    <x v="0"/>
    <n v="6"/>
    <m/>
    <s v=""/>
    <s v="MILL,, POWDER, ANODIZING"/>
    <n v="142500828"/>
    <d v="2025-02-04T00:00:00"/>
    <m/>
    <m/>
    <s v="Jan"/>
    <s v="EKSTEK_30208-501"/>
    <m/>
    <m/>
    <m/>
  </r>
  <r>
    <x v="0"/>
    <s v="7636-25"/>
    <x v="87"/>
    <s v="T"/>
    <s v="300X100"/>
    <d v="2025-01-15T00:00:00"/>
    <d v="2025-01-15T00:00:00"/>
    <s v="AIR"/>
    <n v="0"/>
    <n v="0"/>
    <d v="2025-01-17T00:00:00"/>
    <d v="2025-01-21T00:00:00"/>
    <m/>
    <n v="4"/>
    <d v="2025-01-23T00:00:00"/>
    <d v="2025-01-23T00:00:00"/>
    <d v="2025-01-23T00:00:00"/>
    <n v="112500330"/>
    <x v="1"/>
    <d v="2025-01-23T00:00:00"/>
    <m/>
    <m/>
    <x v="0"/>
    <n v="6"/>
    <m/>
    <s v=""/>
    <m/>
    <n v="142500828"/>
    <d v="2025-02-04T00:00:00"/>
    <m/>
    <m/>
    <s v="Jan"/>
    <s v="EKSTEK_INS-30208"/>
    <m/>
    <m/>
    <m/>
  </r>
  <r>
    <x v="0"/>
    <s v="7637-25"/>
    <x v="88"/>
    <s v="N"/>
    <s v="280X160"/>
    <d v="2025-01-15T00:00:00"/>
    <d v="2025-01-15T00:00:00"/>
    <s v="LAND"/>
    <n v="4"/>
    <n v="4"/>
    <d v="2025-01-18T00:00:00"/>
    <d v="2025-01-20T00:00:00"/>
    <s v="YES"/>
    <n v="2"/>
    <d v="2025-01-23T00:00:00"/>
    <d v="2025-01-23T00:00:00"/>
    <d v="2025-01-23T00:00:00"/>
    <n v="112500330"/>
    <x v="4"/>
    <d v="2025-01-23T00:00:00"/>
    <s v="Insulux Metal"/>
    <m/>
    <x v="0"/>
    <n v="5"/>
    <m/>
    <s v=""/>
    <s v="MILL,, POWDER, ANODIZING"/>
    <n v="142500829"/>
    <d v="2025-02-05T00:00:00"/>
    <m/>
    <m/>
    <s v="Jan"/>
    <s v="PHME_30212-201"/>
    <m/>
    <m/>
    <m/>
  </r>
  <r>
    <x v="0"/>
    <s v="7638-25"/>
    <x v="89"/>
    <s v="N"/>
    <s v="250X160"/>
    <d v="2025-01-15T00:00:00"/>
    <d v="2025-01-15T00:00:00"/>
    <s v="LAND"/>
    <n v="0"/>
    <n v="0"/>
    <d v="2025-01-20T00:00:00"/>
    <d v="2025-01-21T00:00:00"/>
    <m/>
    <n v="1"/>
    <d v="2025-01-23T00:00:00"/>
    <d v="2025-01-23T00:00:00"/>
    <d v="2025-01-23T00:00:00"/>
    <n v="112500330"/>
    <x v="0"/>
    <d v="2025-01-23T00:00:00"/>
    <s v="Insulux Metal"/>
    <s v="des rec 17/01 rev asked 17/01/2025"/>
    <x v="0"/>
    <n v="6"/>
    <m/>
    <s v=""/>
    <s v="MILL,, POWDER, ANODIZING"/>
    <n v="142500853"/>
    <d v="2025-02-03T00:00:00"/>
    <m/>
    <m/>
    <s v="Jan"/>
    <s v="PDTMC_27791-401"/>
    <m/>
    <m/>
    <m/>
  </r>
  <r>
    <x v="0"/>
    <s v="7638-25"/>
    <x v="90"/>
    <s v="T"/>
    <s v="300X100"/>
    <d v="2025-01-15T00:00:00"/>
    <d v="2025-01-15T00:00:00"/>
    <s v="LAND"/>
    <n v="0"/>
    <n v="0"/>
    <d v="2025-01-21T00:00:00"/>
    <d v="2025-01-21T00:00:00"/>
    <m/>
    <n v="0"/>
    <d v="2025-01-23T00:00:00"/>
    <d v="2025-01-23T00:00:00"/>
    <d v="2025-01-23T00:00:00"/>
    <n v="112500330"/>
    <x v="0"/>
    <d v="2025-01-23T00:00:00"/>
    <m/>
    <m/>
    <x v="0"/>
    <n v="6"/>
    <m/>
    <s v=""/>
    <m/>
    <n v="142500853"/>
    <d v="2025-02-03T00:00:00"/>
    <m/>
    <m/>
    <s v="Jan"/>
    <s v="PDTMC_INS-27791"/>
    <m/>
    <m/>
    <m/>
  </r>
  <r>
    <x v="0"/>
    <s v="7639-25"/>
    <x v="91"/>
    <s v="N"/>
    <s v="250X160"/>
    <d v="2025-01-15T00:00:00"/>
    <d v="2025-01-15T00:00:00"/>
    <s v="LAND"/>
    <n v="3"/>
    <n v="3"/>
    <d v="2025-01-21T00:00:00"/>
    <d v="2025-01-22T00:00:00"/>
    <m/>
    <n v="1"/>
    <d v="2025-01-23T00:00:00"/>
    <d v="2025-01-27T00:00:00"/>
    <d v="2025-01-23T00:00:00"/>
    <n v="112500330"/>
    <x v="0"/>
    <d v="2025-01-23T00:00:00"/>
    <s v="Insulux Metal"/>
    <s v="design received with wrong details. 21/01/2025 Informed to supplier.21/01/2025"/>
    <x v="0"/>
    <n v="7"/>
    <m/>
    <s v=""/>
    <s v="MILL,, POWDER, ANODIZING"/>
    <n v="142500854"/>
    <d v="2025-02-04T00:00:00"/>
    <m/>
    <m/>
    <s v="Jan"/>
    <s v="PDTMC_30205-501"/>
    <m/>
    <m/>
    <m/>
  </r>
  <r>
    <x v="0"/>
    <s v="7639-25"/>
    <x v="92"/>
    <s v="N"/>
    <s v="250X160"/>
    <d v="2025-01-15T00:00:00"/>
    <d v="2025-01-15T00:00:00"/>
    <s v="LAND"/>
    <n v="0"/>
    <n v="0"/>
    <d v="2025-01-18T00:00:00"/>
    <d v="2025-01-18T00:00:00"/>
    <m/>
    <n v="0"/>
    <d v="2025-01-23T00:00:00"/>
    <d v="2025-01-23T00:00:00"/>
    <d v="2025-01-23T00:00:00"/>
    <n v="112500330"/>
    <x v="0"/>
    <d v="2025-01-23T00:00:00"/>
    <s v="Insulux Metal"/>
    <m/>
    <x v="0"/>
    <n v="3"/>
    <m/>
    <s v=""/>
    <s v="MILL,, POWDER, ANODIZING"/>
    <n v="142500933"/>
    <d v="2025-02-02T00:00:00"/>
    <m/>
    <m/>
    <s v="Jan"/>
    <s v="PDTMC_27790-401"/>
    <m/>
    <m/>
    <m/>
  </r>
  <r>
    <x v="0"/>
    <s v="7639-25"/>
    <x v="93"/>
    <s v="N"/>
    <s v="280X160"/>
    <d v="2025-01-15T00:00:00"/>
    <d v="2025-01-15T00:00:00"/>
    <s v="LAND"/>
    <n v="1"/>
    <n v="2"/>
    <d v="2025-01-21T00:00:00"/>
    <d v="2025-01-21T00:00:00"/>
    <m/>
    <n v="0"/>
    <d v="2025-01-23T00:00:00"/>
    <d v="2025-01-23T00:00:00"/>
    <d v="2025-01-23T00:00:00"/>
    <n v="112500330"/>
    <x v="0"/>
    <d v="2025-01-23T00:00:00"/>
    <s v="Insulux Metal"/>
    <s v="design approval sent and ask for simulation, Profile seems to be critical, we need to do simulation be for doing correction as instructed by HOD"/>
    <x v="0"/>
    <n v="6"/>
    <m/>
    <s v=""/>
    <s v="MILL,, POWDER, ANODIZING"/>
    <n v="142500854"/>
    <d v="2025-02-04T00:00:00"/>
    <m/>
    <m/>
    <s v="Jan"/>
    <s v="PDTMC_30206-501"/>
    <m/>
    <m/>
    <m/>
  </r>
  <r>
    <x v="0"/>
    <s v="7639-25"/>
    <x v="94"/>
    <s v="T"/>
    <s v="300X100"/>
    <d v="2025-01-15T00:00:00"/>
    <d v="2025-01-15T00:00:00"/>
    <s v="LAND"/>
    <n v="0"/>
    <n v="0"/>
    <d v="2025-01-21T00:00:00"/>
    <d v="2025-01-21T00:00:00"/>
    <m/>
    <n v="0"/>
    <d v="2025-01-23T00:00:00"/>
    <d v="2025-01-23T00:00:00"/>
    <d v="2025-01-23T00:00:00"/>
    <n v="112500330"/>
    <x v="0"/>
    <d v="2025-01-23T00:00:00"/>
    <m/>
    <m/>
    <x v="0"/>
    <n v="6"/>
    <m/>
    <s v=""/>
    <m/>
    <n v="142500854"/>
    <d v="2025-02-04T00:00:00"/>
    <m/>
    <m/>
    <s v="Jan"/>
    <s v="PDTMC_INS-30206"/>
    <m/>
    <m/>
    <m/>
  </r>
  <r>
    <x v="0"/>
    <s v="7639-25"/>
    <x v="95"/>
    <s v="N"/>
    <s v="280X160"/>
    <d v="2025-01-15T00:00:00"/>
    <d v="2025-01-15T00:00:00"/>
    <s v="LAND"/>
    <n v="1"/>
    <n v="2"/>
    <d v="2025-01-21T00:00:00"/>
    <d v="2025-01-21T00:00:00"/>
    <m/>
    <n v="0"/>
    <d v="2025-01-23T00:00:00"/>
    <d v="2025-01-27T00:00:00"/>
    <d v="2025-01-23T00:00:00"/>
    <n v="112500330"/>
    <x v="0"/>
    <d v="2025-01-23T00:00:00"/>
    <s v="Insulux Metal"/>
    <s v="design approval sent and ask for simulation, Profile seems to be critical, we need to do simulation be for doing correction as instructed by HOD"/>
    <x v="0"/>
    <n v="6"/>
    <m/>
    <s v=""/>
    <s v="MILL,, POWDER, ANODIZING"/>
    <n v="142500854"/>
    <d v="2025-02-04T00:00:00"/>
    <m/>
    <m/>
    <s v="Jan"/>
    <s v="PDTMC_30207-501"/>
    <m/>
    <m/>
    <m/>
  </r>
  <r>
    <x v="0"/>
    <s v="7639-25"/>
    <x v="96"/>
    <s v="N"/>
    <s v="220X130"/>
    <d v="2025-01-15T00:00:00"/>
    <d v="2025-01-15T00:00:00"/>
    <s v="LAND"/>
    <n v="0"/>
    <n v="0"/>
    <d v="2025-01-21T00:00:00"/>
    <d v="2025-01-28T00:00:00"/>
    <s v="YES"/>
    <n v="7"/>
    <d v="2025-02-01T00:00:00"/>
    <d v="2025-02-01T00:00:00"/>
    <d v="2025-02-01T00:00:00"/>
    <n v="112500467"/>
    <x v="0"/>
    <d v="2025-02-01T00:00:00"/>
    <s v="Insulux Metal"/>
    <s v="design received 18/01 3D asked 20/01. stp received 21/01/2025 simulation reslt not good ask for rev 24/01/2025"/>
    <x v="0"/>
    <n v="13"/>
    <m/>
    <s v=""/>
    <s v="MILL,, POWDER, ANODIZING"/>
    <n v="142501269"/>
    <d v="2025-02-12T00:00:00"/>
    <m/>
    <m/>
    <s v="Jan"/>
    <s v="PDTMC_27795-501"/>
    <m/>
    <m/>
    <m/>
  </r>
  <r>
    <x v="0"/>
    <s v="7640-25"/>
    <x v="97"/>
    <s v="B"/>
    <s v="320X160"/>
    <d v="2025-01-15T00:00:00"/>
    <d v="2025-01-16T00:00:00"/>
    <s v="AIR"/>
    <n v="1"/>
    <n v="3"/>
    <d v="2025-01-23T00:00:00"/>
    <d v="2025-01-25T00:00:00"/>
    <s v="YES"/>
    <n v="2"/>
    <d v="2025-01-30T00:00:00"/>
    <d v="2025-02-01T00:00:00"/>
    <d v="2025-01-30T00:00:00"/>
    <n v="112500439"/>
    <x v="3"/>
    <d v="2025-01-30T00:00:00"/>
    <m/>
    <m/>
    <x v="0"/>
    <n v="10"/>
    <m/>
    <s v=""/>
    <m/>
    <n v="142501227"/>
    <d v="2025-02-14T00:00:00"/>
    <m/>
    <m/>
    <s v="Jan"/>
    <s v="COMPES_15651-533"/>
    <m/>
    <m/>
    <m/>
  </r>
  <r>
    <x v="0"/>
    <s v="7640-25"/>
    <x v="98"/>
    <s v="B"/>
    <s v="320X160"/>
    <d v="2025-01-15T00:00:00"/>
    <d v="2025-01-16T00:00:00"/>
    <s v="AIR"/>
    <n v="1"/>
    <n v="3"/>
    <d v="2025-01-28T00:00:00"/>
    <d v="2025-02-01T00:00:00"/>
    <s v="YES"/>
    <n v="4"/>
    <d v="2025-02-06T00:00:00"/>
    <d v="2025-02-14T00:00:00"/>
    <d v="2025-02-06T00:00:00"/>
    <n v="112500552"/>
    <x v="3"/>
    <d v="2025-02-06T00:00:00"/>
    <m/>
    <s v="design received 28/01/25. under simulation."/>
    <x v="0"/>
    <n v="17"/>
    <m/>
    <s v=""/>
    <m/>
    <n v="142501312"/>
    <d v="2025-02-14T00:00:00"/>
    <m/>
    <m/>
    <s v="Jan"/>
    <s v="COMPES_15648-240"/>
    <m/>
    <m/>
    <m/>
  </r>
  <r>
    <x v="0"/>
    <s v="7641-25"/>
    <x v="99"/>
    <s v="B"/>
    <s v="250X160"/>
    <d v="2025-01-16T00:00:00"/>
    <d v="2025-01-16T00:00:00"/>
    <s v="LAND"/>
    <n v="2"/>
    <n v="2"/>
    <d v="2025-01-16T00:00:00"/>
    <d v="2025-01-18T00:00:00"/>
    <m/>
    <n v="2"/>
    <d v="2025-01-18T00:00:00"/>
    <d v="2025-01-21T00:00:00"/>
    <d v="2025-01-18T00:00:00"/>
    <n v="112500277"/>
    <x v="0"/>
    <d v="2025-01-18T00:00:00"/>
    <m/>
    <m/>
    <x v="0"/>
    <n v="2"/>
    <m/>
    <s v=""/>
    <m/>
    <n v="142500931"/>
    <d v="2025-02-04T00:00:00"/>
    <m/>
    <m/>
    <s v="Jan"/>
    <s v="PDTMC_13009-436"/>
    <m/>
    <m/>
    <m/>
  </r>
  <r>
    <x v="0"/>
    <s v="7642-25"/>
    <x v="100"/>
    <s v="B"/>
    <s v="220X130"/>
    <d v="2025-01-16T00:00:00"/>
    <d v="2025-01-16T00:00:00"/>
    <s v="AIR"/>
    <n v="0"/>
    <n v="0"/>
    <d v="2025-01-17T00:00:00"/>
    <d v="2025-01-20T00:00:00"/>
    <m/>
    <n v="3"/>
    <d v="2025-01-23T00:00:00"/>
    <d v="2025-01-27T00:00:00"/>
    <d v="2025-01-23T00:00:00"/>
    <n v="112500334"/>
    <x v="1"/>
    <d v="2025-01-23T00:00:00"/>
    <m/>
    <m/>
    <x v="0"/>
    <n v="4"/>
    <m/>
    <s v=""/>
    <s v="Mill, powder"/>
    <n v="142500935"/>
    <d v="2025-02-02T00:00:00"/>
    <m/>
    <m/>
    <s v="Jan"/>
    <s v="EKSTEK_22194-407"/>
    <m/>
    <m/>
    <m/>
  </r>
  <r>
    <x v="1"/>
    <s v="7643-25"/>
    <x v="101"/>
    <s v="N"/>
    <s v="280X160"/>
    <d v="2025-01-16T00:00:00"/>
    <d v="2025-01-16T00:00:00"/>
    <s v="AIR"/>
    <n v="2"/>
    <n v="2"/>
    <d v="2025-01-22T00:00:00"/>
    <d v="2025-01-22T00:00:00"/>
    <m/>
    <n v="0"/>
    <d v="2025-01-25T00:00:00"/>
    <d v="2025-01-30T00:00:00"/>
    <d v="2025-01-25T00:00:00"/>
    <n v="1300001104"/>
    <x v="3"/>
    <d v="2025-01-30T00:00:00"/>
    <s v="NORTH SCAFFOLDINGS LLC"/>
    <m/>
    <x v="0"/>
    <n v="6"/>
    <m/>
    <s v=""/>
    <m/>
    <s v="M253"/>
    <d v="2025-02-20T00:00:00"/>
    <m/>
    <m/>
    <s v="Jan"/>
    <s v="COMPES_030213-3501"/>
    <m/>
    <m/>
    <m/>
  </r>
  <r>
    <x v="0"/>
    <s v="7644-25"/>
    <x v="102"/>
    <s v="N"/>
    <s v="450X250"/>
    <d v="2025-01-17T00:00:00"/>
    <d v="2025-01-17T00:00:00"/>
    <s v="AIR"/>
    <n v="3"/>
    <n v="3"/>
    <d v="2025-02-04T00:00:00"/>
    <d v="2025-02-04T00:00:00"/>
    <s v="YES"/>
    <n v="0"/>
    <d v="2025-02-06T00:00:00"/>
    <d v="2025-02-03T00:00:00"/>
    <d v="2025-02-06T00:00:00"/>
    <n v="112500552"/>
    <x v="3"/>
    <d v="2025-02-06T00:00:00"/>
    <s v="Waagner Biro Gulf L.L.C"/>
    <s v="design received 28/01/25. under simulation. Simulation result not satisfactery ask revision 31/01/2025. "/>
    <x v="0"/>
    <n v="18"/>
    <m/>
    <s v=""/>
    <m/>
    <n v="142501231"/>
    <d v="2025-02-14T00:00:00"/>
    <m/>
    <m/>
    <s v="Jan"/>
    <s v="COMPES_30214-601"/>
    <m/>
    <m/>
    <m/>
  </r>
  <r>
    <x v="1"/>
    <s v="7645-25"/>
    <x v="103"/>
    <s v="N"/>
    <s v="450X250"/>
    <d v="2025-01-17T00:00:00"/>
    <d v="2025-01-17T00:00:00"/>
    <s v="AIR"/>
    <n v="0"/>
    <n v="0"/>
    <d v="2025-01-21T00:00:00"/>
    <d v="2025-01-22T00:00:00"/>
    <m/>
    <n v="1"/>
    <d v="2025-01-25T00:00:00"/>
    <d v="2025-01-30T00:00:00"/>
    <d v="2025-01-25T00:00:00"/>
    <n v="1300001104"/>
    <x v="3"/>
    <d v="2025-01-30T00:00:00"/>
    <s v="Waagner Biro Gulf L.L.C"/>
    <m/>
    <x v="0"/>
    <n v="5"/>
    <m/>
    <s v=""/>
    <m/>
    <s v="M254"/>
    <d v="2025-02-13T00:00:00"/>
    <m/>
    <m/>
    <s v="Jan"/>
    <s v="COMPES_027797-3501"/>
    <m/>
    <m/>
    <m/>
  </r>
  <r>
    <x v="1"/>
    <s v="7645-25"/>
    <x v="104"/>
    <s v="T"/>
    <s v="460X150"/>
    <d v="2025-01-17T00:00:00"/>
    <d v="2025-01-17T00:00:00"/>
    <s v="AIR"/>
    <n v="0"/>
    <n v="0"/>
    <d v="2025-01-21T00:00:00"/>
    <d v="2025-01-22T00:00:00"/>
    <m/>
    <n v="1"/>
    <d v="2025-01-25T00:00:00"/>
    <d v="2025-01-30T00:00:00"/>
    <d v="2025-01-25T00:00:00"/>
    <n v="1300001104"/>
    <x v="3"/>
    <d v="2025-01-30T00:00:00"/>
    <m/>
    <m/>
    <x v="0"/>
    <n v="5"/>
    <m/>
    <s v=""/>
    <m/>
    <s v="M254"/>
    <d v="2025-02-13T00:00:00"/>
    <m/>
    <m/>
    <s v="Jan"/>
    <s v="COMPES_35IC1-027797"/>
    <m/>
    <m/>
    <m/>
  </r>
  <r>
    <x v="1"/>
    <s v="7646-25"/>
    <x v="105"/>
    <s v="N"/>
    <s v="450X250"/>
    <d v="2025-01-18T00:00:00"/>
    <d v="2025-01-18T00:00:00"/>
    <s v="AIR"/>
    <n v="5"/>
    <n v="5"/>
    <d v="2025-01-23T00:00:00"/>
    <d v="2025-01-25T00:00:00"/>
    <s v="YES"/>
    <n v="2"/>
    <d v="2025-01-29T00:00:00"/>
    <d v="2025-01-30T00:00:00"/>
    <d v="2025-01-29T00:00:00"/>
    <n v="1300001107"/>
    <x v="3"/>
    <d v="2025-01-30T00:00:00"/>
    <s v="Coverand play"/>
    <s v="design received 23/01/2025. entry dia more asked for revision 25/01/2025."/>
    <x v="0"/>
    <n v="7"/>
    <m/>
    <s v=""/>
    <m/>
    <s v="M334"/>
    <d v="2025-02-20T00:00:00"/>
    <m/>
    <m/>
    <s v="Jan"/>
    <s v="COMPES_030217-3501"/>
    <m/>
    <m/>
    <m/>
  </r>
  <r>
    <x v="1"/>
    <s v="7646-25"/>
    <x v="106"/>
    <s v="T"/>
    <s v="460X150"/>
    <d v="2025-01-18T00:00:00"/>
    <d v="2025-01-18T00:00:00"/>
    <s v="AIR"/>
    <n v="0"/>
    <n v="0"/>
    <d v="2025-01-23T00:00:00"/>
    <d v="2025-01-25T00:00:00"/>
    <m/>
    <n v="2"/>
    <d v="2025-01-29T00:00:00"/>
    <d v="2025-01-30T00:00:00"/>
    <d v="2025-01-29T00:00:00"/>
    <n v="1300001107"/>
    <x v="3"/>
    <d v="2025-01-30T00:00:00"/>
    <m/>
    <m/>
    <x v="0"/>
    <n v="7"/>
    <m/>
    <s v=""/>
    <m/>
    <s v="M334"/>
    <d v="2025-02-20T00:00:00"/>
    <m/>
    <m/>
    <s v="Jan"/>
    <s v="COMPES_35IC1-030217"/>
    <m/>
    <m/>
    <m/>
  </r>
  <r>
    <x v="0"/>
    <s v="fals"/>
    <x v="107"/>
    <s v="T"/>
    <s v="300X100"/>
    <d v="2025-01-18T00:28:48"/>
    <s v=""/>
    <s v="AIR"/>
    <n v="0"/>
    <n v="0"/>
    <d v="2025-02-18T00:00:00"/>
    <d v="2025-02-18T00:00:00"/>
    <m/>
    <n v="0"/>
    <d v="2025-02-18T00:00:00"/>
    <d v="2025-02-18T00:00:00"/>
    <d v="2025-02-18T00:00:00"/>
    <n v="112500756"/>
    <x v="3"/>
    <d v="2025-02-18T00:00:00"/>
    <m/>
    <s v="design received 28/01/25. under simulation."/>
    <x v="0"/>
    <n v="30.980000000003201"/>
    <m/>
    <s v=""/>
    <m/>
    <s v=""/>
    <s v=""/>
    <m/>
    <m/>
    <s v="Jan"/>
    <s v="COMPES_INS-19479"/>
    <m/>
    <m/>
    <m/>
  </r>
  <r>
    <x v="1"/>
    <s v="7648-25"/>
    <x v="108"/>
    <s v="C"/>
    <s v="250X160"/>
    <d v="2025-01-20T00:00:00"/>
    <d v="2025-01-20T00:00:00"/>
    <s v="AIR"/>
    <n v="0"/>
    <n v="0"/>
    <s v="C"/>
    <s v="NA"/>
    <m/>
    <s v=""/>
    <s v="C"/>
    <s v="C"/>
    <s v="C"/>
    <s v="C"/>
    <x v="6"/>
    <s v="C"/>
    <s v="Coverand play"/>
    <s v="As discuss with Mr. Imran die order cancel from Jiangsu and send it to PDTMC on 03.02.2025"/>
    <x v="1"/>
    <n v="0"/>
    <m/>
    <s v=""/>
    <m/>
    <n v="0"/>
    <d v="1899-12-30T00:00:00"/>
    <m/>
    <m/>
    <s v="Jan"/>
    <s v="JIANGSU_027800-2501"/>
    <m/>
    <m/>
    <m/>
  </r>
  <r>
    <x v="0"/>
    <s v="7647-25"/>
    <x v="109"/>
    <s v="C"/>
    <s v="450X250"/>
    <d v="2025-01-20T00:00:00"/>
    <d v="2025-01-20T00:00:00"/>
    <s v="AIR"/>
    <n v="4"/>
    <n v="4"/>
    <s v="NA"/>
    <s v="NA"/>
    <s v="YES"/>
    <s v=""/>
    <s v="NA"/>
    <s v="NA"/>
    <s v="NA"/>
    <s v="NA"/>
    <x v="3"/>
    <s v="NA"/>
    <s v="Cover and play"/>
    <s v="order cancelled to compes and given to PHME"/>
    <x v="1"/>
    <n v="0"/>
    <m/>
    <s v=""/>
    <s v="MILL"/>
    <n v="0"/>
    <d v="1899-12-30T00:00:00"/>
    <m/>
    <m/>
    <s v="Jan"/>
    <s v="COMPES_30215-601"/>
    <m/>
    <m/>
    <m/>
  </r>
  <r>
    <x v="0"/>
    <s v="7647-25"/>
    <x v="110"/>
    <s v="C"/>
    <s v="460X150"/>
    <d v="2025-01-20T00:00:00"/>
    <d v="2025-01-20T00:00:00"/>
    <s v="AIR"/>
    <n v="0"/>
    <n v="0"/>
    <s v="NA"/>
    <s v="NA"/>
    <m/>
    <s v=""/>
    <s v="NA"/>
    <s v="NA"/>
    <s v="NA"/>
    <s v="NA"/>
    <x v="3"/>
    <s v="NA"/>
    <s v="Cover and play"/>
    <m/>
    <x v="1"/>
    <n v="0"/>
    <m/>
    <s v=""/>
    <m/>
    <n v="0"/>
    <d v="1899-12-30T00:00:00"/>
    <m/>
    <m/>
    <s v="Jan"/>
    <s v="COMPES_INS-30215"/>
    <m/>
    <m/>
    <m/>
  </r>
  <r>
    <x v="0"/>
    <s v="7647-25"/>
    <x v="111"/>
    <s v="N"/>
    <s v="250X160"/>
    <d v="2025-01-20T00:00:00"/>
    <d v="2025-01-20T00:00:00"/>
    <s v="AIR"/>
    <n v="0"/>
    <n v="0"/>
    <d v="2025-01-21T00:00:00"/>
    <d v="2025-01-24T00:00:00"/>
    <s v="YES"/>
    <n v="3"/>
    <d v="2025-01-25T00:00:00"/>
    <d v="2025-01-27T00:00:00"/>
    <d v="2025-01-25T00:00:00"/>
    <n v="112500378"/>
    <x v="3"/>
    <d v="2025-01-25T00:00:00"/>
    <s v="Cover and play"/>
    <m/>
    <x v="0"/>
    <n v="4"/>
    <m/>
    <s v=""/>
    <s v="MILL"/>
    <n v="142501017"/>
    <d v="2025-02-05T00:00:00"/>
    <m/>
    <m/>
    <s v="Jan"/>
    <s v="COMPES_27799-401"/>
    <m/>
    <m/>
    <m/>
  </r>
  <r>
    <x v="0"/>
    <s v="7647-25"/>
    <x v="112"/>
    <s v="T"/>
    <s v="300X100"/>
    <d v="2025-01-20T00:00:00"/>
    <d v="2025-01-20T00:00:00"/>
    <s v="AIR"/>
    <n v="0"/>
    <n v="0"/>
    <d v="2025-01-21T00:00:00"/>
    <d v="2025-01-24T00:00:00"/>
    <m/>
    <n v="3"/>
    <d v="2025-01-25T00:00:00"/>
    <d v="2025-01-27T00:00:00"/>
    <d v="2025-01-25T00:00:00"/>
    <n v="112500378"/>
    <x v="3"/>
    <d v="2025-01-25T00:00:00"/>
    <s v="Cover and play"/>
    <m/>
    <x v="0"/>
    <n v="4"/>
    <m/>
    <s v=""/>
    <m/>
    <n v="142501017"/>
    <d v="2025-02-05T00:00:00"/>
    <m/>
    <m/>
    <s v="Jan"/>
    <s v="COMPES_INS-27799"/>
    <m/>
    <m/>
    <m/>
  </r>
  <r>
    <x v="0"/>
    <s v="7647-25"/>
    <x v="113"/>
    <s v="N"/>
    <s v="450X250"/>
    <d v="2025-01-20T00:00:00"/>
    <d v="2025-01-20T00:00:00"/>
    <s v="AIR"/>
    <n v="5"/>
    <n v="5"/>
    <d v="2025-02-04T00:00:00"/>
    <d v="2025-02-21T00:00:00"/>
    <s v="YES"/>
    <n v="17"/>
    <d v="2025-02-22T00:00:00"/>
    <d v="2025-02-22T00:00:00"/>
    <d v="2025-02-22T00:00:00"/>
    <n v="112500808"/>
    <x v="3"/>
    <d v="2025-02-22T00:00:00"/>
    <s v="Cover and play"/>
    <s v="design received 29/01/2025 under simulation. Simulaton result is not satisfactory ask revision 3/02/2025. revised des revd 04/02/2025., rev received 07.02.2025"/>
    <x v="0"/>
    <n v="32"/>
    <m/>
    <s v=""/>
    <s v="MILL"/>
    <n v="142501868"/>
    <d v="2025-03-03T00:00:00"/>
    <m/>
    <m/>
    <s v="Jan"/>
    <s v="COMPES_30216-601"/>
    <m/>
    <m/>
    <m/>
  </r>
  <r>
    <x v="1"/>
    <s v="7650-25"/>
    <x v="114"/>
    <s v="B"/>
    <s v="250X160"/>
    <d v="2025-01-21T00:00:00"/>
    <d v="2025-01-21T00:00:00"/>
    <s v="LAND"/>
    <n v="0"/>
    <n v="0"/>
    <d v="2025-01-23T00:00:00"/>
    <d v="2025-01-29T00:00:00"/>
    <m/>
    <n v="6"/>
    <d v="2025-01-29T00:00:00"/>
    <d v="2025-01-30T00:00:00"/>
    <d v="2025-01-29T00:00:00"/>
    <n v="1300001107"/>
    <x v="0"/>
    <d v="2025-01-30T00:00:00"/>
    <m/>
    <m/>
    <x v="0"/>
    <n v="8"/>
    <m/>
    <s v=""/>
    <m/>
    <n v="242500279"/>
    <d v="2025-03-20T08:30:15"/>
    <m/>
    <m/>
    <s v="Jan"/>
    <s v="PDTMC_023281-2502"/>
    <m/>
    <m/>
    <m/>
  </r>
  <r>
    <x v="1"/>
    <s v="7649-25"/>
    <x v="115"/>
    <s v="B"/>
    <s v="280X160"/>
    <d v="2025-01-21T00:00:00"/>
    <d v="2025-01-21T00:00:00"/>
    <s v="AIR"/>
    <n v="1"/>
    <n v="4"/>
    <d v="2025-01-22T00:00:00"/>
    <d v="2025-02-11T00:00:00"/>
    <m/>
    <n v="20"/>
    <d v="2025-02-12T00:00:00"/>
    <d v="2025-02-15T00:00:00"/>
    <d v="2025-02-12T00:00:00"/>
    <n v="1300001122"/>
    <x v="6"/>
    <d v="2025-02-18T00:00:00"/>
    <m/>
    <m/>
    <x v="0"/>
    <n v="21"/>
    <m/>
    <s v=""/>
    <m/>
    <n v="242500180"/>
    <d v="2025-04-08T08:46:34"/>
    <m/>
    <m/>
    <s v="Jan"/>
    <s v="JIANGSU_029718-2501"/>
    <m/>
    <m/>
    <m/>
  </r>
  <r>
    <x v="1"/>
    <s v="7649-25"/>
    <x v="116"/>
    <s v="B"/>
    <s v="280X160"/>
    <d v="2025-01-21T00:00:00"/>
    <d v="2025-01-21T00:00:00"/>
    <s v="AIR"/>
    <n v="1"/>
    <n v="1"/>
    <d v="2025-01-22T00:00:00"/>
    <d v="2025-02-11T00:00:00"/>
    <m/>
    <n v="20"/>
    <d v="2025-02-12T00:00:00"/>
    <d v="2025-02-15T00:00:00"/>
    <d v="2025-02-12T00:00:00"/>
    <n v="1300001122"/>
    <x v="6"/>
    <d v="2025-04-25T00:00:00"/>
    <m/>
    <m/>
    <x v="0"/>
    <n v="21"/>
    <m/>
    <s v=""/>
    <m/>
    <n v="242500180"/>
    <d v="2025-04-08T08:46:34"/>
    <m/>
    <m/>
    <s v="Jan"/>
    <s v="JIANGSU_029968-2502"/>
    <m/>
    <m/>
    <m/>
  </r>
  <r>
    <x v="1"/>
    <s v="7651-25"/>
    <x v="117"/>
    <s v="B"/>
    <s v="280X160"/>
    <d v="2025-01-21T00:00:00"/>
    <d v="2025-01-21T00:00:00"/>
    <s v="AIR"/>
    <n v="1"/>
    <n v="6"/>
    <d v="2025-01-23T00:00:00"/>
    <d v="2025-01-24T00:00:00"/>
    <m/>
    <n v="1"/>
    <d v="2025-02-12T00:00:00"/>
    <d v="2025-02-07T00:00:00"/>
    <d v="2025-02-12T00:00:00"/>
    <n v="1300001122"/>
    <x v="2"/>
    <d v="2025-02-18T00:00:00"/>
    <s v="old wrong-1300001104"/>
    <s v="design not yet send to supplier 25.01.2025"/>
    <x v="0"/>
    <n v="3"/>
    <m/>
    <s v=""/>
    <m/>
    <n v="242500497"/>
    <d v="2025-04-14T00:00:00"/>
    <m/>
    <m/>
    <s v="Jan"/>
    <s v="PHOENIX _051007-2505"/>
    <m/>
    <m/>
    <m/>
  </r>
  <r>
    <x v="1"/>
    <s v="7649-25"/>
    <x v="118"/>
    <s v="B"/>
    <s v="280X160"/>
    <d v="2025-01-21T00:00:00"/>
    <d v="2025-01-21T00:00:00"/>
    <s v="AIR"/>
    <n v="0"/>
    <n v="0"/>
    <d v="2025-01-22T00:00:00"/>
    <d v="2025-02-13T00:00:00"/>
    <m/>
    <n v="22"/>
    <d v="2025-02-14T00:00:00"/>
    <d v="2025-02-15T00:00:00"/>
    <d v="2025-02-14T00:00:00"/>
    <n v="1300001124"/>
    <x v="6"/>
    <d v="2025-02-18T00:00:00"/>
    <m/>
    <m/>
    <x v="0"/>
    <n v="23"/>
    <m/>
    <s v=""/>
    <m/>
    <n v="242500180"/>
    <d v="2025-04-08T08:46:34"/>
    <m/>
    <m/>
    <s v="Jan"/>
    <s v="JIANGSU_027557-2501"/>
    <m/>
    <m/>
    <m/>
  </r>
  <r>
    <x v="1"/>
    <s v="7649-25"/>
    <x v="119"/>
    <s v="B"/>
    <s v="280X160"/>
    <d v="2025-01-21T00:00:00"/>
    <d v="2025-01-21T00:00:00"/>
    <s v="AIR"/>
    <n v="1"/>
    <n v="6"/>
    <d v="2025-01-22T00:00:00"/>
    <d v="2025-02-14T00:00:00"/>
    <m/>
    <n v="23"/>
    <d v="2025-02-15T00:00:00"/>
    <d v="2025-02-18T00:00:00"/>
    <d v="2025-02-15T00:00:00"/>
    <n v="1300001125"/>
    <x v="6"/>
    <d v="2025-02-18T00:00:00"/>
    <m/>
    <m/>
    <x v="0"/>
    <n v="24"/>
    <m/>
    <s v=""/>
    <m/>
    <n v="242500180"/>
    <d v="2025-04-08T08:46:34"/>
    <m/>
    <m/>
    <s v="Jan"/>
    <s v="JIANGSU_029719-2501"/>
    <m/>
    <m/>
    <m/>
  </r>
  <r>
    <x v="0"/>
    <s v="7653-25"/>
    <x v="120"/>
    <s v="B"/>
    <s v="355X200"/>
    <d v="2025-01-23T00:00:00"/>
    <d v="2025-01-23T00:00:00"/>
    <s v="LAND"/>
    <n v="0"/>
    <n v="0"/>
    <d v="2025-01-22T00:00:00"/>
    <d v="2025-01-22T00:00:00"/>
    <m/>
    <n v="0"/>
    <d v="2025-01-25T00:00:00"/>
    <d v="2025-01-27T00:00:00"/>
    <d v="2025-01-25T00:00:00"/>
    <n v="112500378"/>
    <x v="0"/>
    <d v="2025-01-25T00:00:00"/>
    <m/>
    <m/>
    <x v="0"/>
    <n v="-1"/>
    <m/>
    <s v=""/>
    <m/>
    <n v="142501090"/>
    <d v="2025-02-07T00:00:00"/>
    <m/>
    <m/>
    <s v="Jan"/>
    <s v="PDTMC_07122-602"/>
    <m/>
    <m/>
    <m/>
  </r>
  <r>
    <x v="0"/>
    <s v="7659-25"/>
    <x v="121"/>
    <s v="B"/>
    <s v="280X160"/>
    <d v="2025-01-23T00:00:00"/>
    <d v="2025-01-23T00:00:00"/>
    <s v="LAND"/>
    <n v="0"/>
    <n v="0"/>
    <d v="2025-01-24T00:00:00"/>
    <d v="2025-01-24T00:00:00"/>
    <m/>
    <n v="0"/>
    <d v="2025-01-25T00:00:00"/>
    <d v="2025-01-27T00:00:00"/>
    <d v="2025-01-25T00:00:00"/>
    <n v="112500378"/>
    <x v="0"/>
    <d v="2025-01-25T00:00:00"/>
    <m/>
    <m/>
    <x v="0"/>
    <n v="1"/>
    <m/>
    <s v=""/>
    <m/>
    <n v="142501018"/>
    <d v="2025-02-07T00:00:00"/>
    <m/>
    <m/>
    <s v="Jan"/>
    <s v="PDTMC_07122-506"/>
    <m/>
    <m/>
    <m/>
  </r>
  <r>
    <x v="0"/>
    <s v="7659-25"/>
    <x v="122"/>
    <s v="B"/>
    <s v="280X160"/>
    <d v="2025-01-23T00:00:00"/>
    <d v="2025-01-23T00:00:00"/>
    <s v="LAND"/>
    <n v="0"/>
    <n v="0"/>
    <d v="2025-01-24T00:00:00"/>
    <d v="2025-01-24T00:00:00"/>
    <m/>
    <n v="0"/>
    <d v="2025-01-25T00:00:00"/>
    <d v="2025-01-27T00:00:00"/>
    <d v="2025-01-25T00:00:00"/>
    <n v="112500378"/>
    <x v="0"/>
    <d v="2025-01-25T00:00:00"/>
    <m/>
    <m/>
    <x v="0"/>
    <n v="1"/>
    <m/>
    <s v=""/>
    <m/>
    <n v="142501018"/>
    <d v="2025-02-07T00:00:00"/>
    <m/>
    <m/>
    <s v="Jan"/>
    <s v="PDTMC_07122-507"/>
    <m/>
    <m/>
    <m/>
  </r>
  <r>
    <x v="0"/>
    <s v="7655-25"/>
    <x v="123"/>
    <s v="B"/>
    <s v="320X160"/>
    <d v="2025-01-23T00:00:00"/>
    <d v="2025-01-23T00:00:00"/>
    <s v="LAND"/>
    <n v="0"/>
    <n v="0"/>
    <d v="2025-01-24T00:00:00"/>
    <d v="2025-01-27T00:00:00"/>
    <m/>
    <n v="3"/>
    <d v="2025-01-29T00:00:00"/>
    <d v="2025-01-30T00:00:00"/>
    <d v="2025-01-29T00:00:00"/>
    <n v="112500411"/>
    <x v="0"/>
    <d v="2025-01-29T00:00:00"/>
    <s v="Arco Turnkey Solutions Contracting LLC"/>
    <m/>
    <x v="0"/>
    <n v="4"/>
    <m/>
    <s v=""/>
    <m/>
    <n v="142500939"/>
    <d v="2025-02-02T00:00:00"/>
    <m/>
    <m/>
    <s v="Jan"/>
    <s v="PDTMC_07214-501"/>
    <m/>
    <m/>
    <m/>
  </r>
  <r>
    <x v="0"/>
    <s v="7659-25"/>
    <x v="124"/>
    <s v="B"/>
    <s v="280X160"/>
    <d v="2025-01-23T00:00:00"/>
    <d v="2025-01-23T00:00:00"/>
    <s v="LAND"/>
    <n v="0"/>
    <n v="0"/>
    <d v="2025-01-25T00:00:00"/>
    <d v="2025-01-25T00:00:00"/>
    <m/>
    <n v="0"/>
    <d v="2025-01-29T00:00:00"/>
    <d v="2025-01-30T00:00:00"/>
    <d v="2025-01-29T00:00:00"/>
    <n v="112500411"/>
    <x v="0"/>
    <d v="2025-01-29T00:00:00"/>
    <m/>
    <m/>
    <x v="0"/>
    <n v="2"/>
    <m/>
    <s v=""/>
    <m/>
    <n v="142501019"/>
    <d v="2025-02-05T00:00:00"/>
    <m/>
    <m/>
    <s v="Jan"/>
    <s v="PDTMC_27596-502"/>
    <m/>
    <m/>
    <m/>
  </r>
  <r>
    <x v="0"/>
    <s v="7654-25"/>
    <x v="125"/>
    <s v="B"/>
    <s v="250X160"/>
    <d v="2025-01-23T00:00:00"/>
    <d v="2025-01-23T00:00:00"/>
    <s v="AIR"/>
    <n v="1"/>
    <n v="1"/>
    <d v="2025-01-27T00:00:00"/>
    <d v="2025-01-29T00:00:00"/>
    <m/>
    <n v="2"/>
    <d v="2025-01-30T00:00:00"/>
    <d v="2025-02-01T00:00:00"/>
    <d v="2025-01-30T00:00:00"/>
    <n v="112500439"/>
    <x v="3"/>
    <d v="2025-01-30T00:00:00"/>
    <m/>
    <m/>
    <x v="0"/>
    <n v="6"/>
    <m/>
    <s v=""/>
    <m/>
    <n v="142501184"/>
    <d v="2025-02-14T00:00:00"/>
    <m/>
    <m/>
    <s v="Jan"/>
    <s v="COMPES_06166-404"/>
    <m/>
    <m/>
    <m/>
  </r>
  <r>
    <x v="0"/>
    <s v="7660-25"/>
    <x v="126"/>
    <s v="B"/>
    <s v="550x250"/>
    <d v="2025-01-23T00:00:00"/>
    <d v="2025-01-23T00:00:00"/>
    <s v="LAND"/>
    <n v="1"/>
    <n v="1"/>
    <d v="2025-01-27T00:00:00"/>
    <d v="2025-01-28T00:00:00"/>
    <m/>
    <n v="1"/>
    <d v="2025-01-30T00:00:00"/>
    <d v="2025-02-01T00:00:00"/>
    <d v="2025-01-30T00:00:00"/>
    <n v="112500439"/>
    <x v="4"/>
    <d v="2025-01-30T00:00:00"/>
    <m/>
    <m/>
    <x v="0"/>
    <n v="5"/>
    <m/>
    <s v=""/>
    <m/>
    <n v="142501245"/>
    <d v="2025-02-12T00:00:00"/>
    <m/>
    <m/>
    <s v="Jan"/>
    <s v="PHME_29566-607"/>
    <m/>
    <m/>
    <m/>
  </r>
  <r>
    <x v="0"/>
    <s v="7660-25"/>
    <x v="127"/>
    <s v="B"/>
    <s v="440X250"/>
    <d v="2025-01-23T00:00:00"/>
    <d v="2025-01-23T00:00:00"/>
    <s v="LAND"/>
    <n v="2"/>
    <n v="8"/>
    <d v="2025-01-27T00:00:00"/>
    <d v="2025-01-28T00:00:00"/>
    <m/>
    <n v="1"/>
    <d v="2025-01-30T00:00:00"/>
    <d v="2025-02-01T00:00:00"/>
    <d v="2025-01-30T00:00:00"/>
    <n v="112500439"/>
    <x v="4"/>
    <d v="2025-01-30T00:00:00"/>
    <m/>
    <m/>
    <x v="0"/>
    <n v="5"/>
    <m/>
    <s v="Gex-1"/>
    <m/>
    <n v="142501245"/>
    <d v="2025-02-12T00:00:00"/>
    <m/>
    <m/>
    <s v="Jan"/>
    <s v="PHME_29780-517"/>
    <m/>
    <m/>
    <m/>
  </r>
  <r>
    <x v="0"/>
    <s v="7660-25"/>
    <x v="128"/>
    <s v="B"/>
    <s v="440X250"/>
    <d v="2025-01-23T00:00:00"/>
    <d v="2025-01-23T00:00:00"/>
    <s v="LAND"/>
    <n v="2"/>
    <n v="8"/>
    <d v="2025-01-27T00:00:00"/>
    <d v="2025-01-28T00:00:00"/>
    <m/>
    <n v="1"/>
    <d v="2025-01-30T00:00:00"/>
    <d v="2025-02-06T00:00:00"/>
    <d v="2025-01-30T00:00:00"/>
    <n v="112500439"/>
    <x v="4"/>
    <d v="2025-01-30T00:00:00"/>
    <m/>
    <m/>
    <x v="0"/>
    <n v="5"/>
    <m/>
    <s v=""/>
    <m/>
    <n v="142501245"/>
    <d v="2025-02-12T00:00:00"/>
    <m/>
    <m/>
    <s v="Jan"/>
    <s v="PHME_29780-518"/>
    <m/>
    <m/>
    <m/>
  </r>
  <r>
    <x v="0"/>
    <s v="7654-25"/>
    <x v="129"/>
    <s v="B"/>
    <s v="250X160"/>
    <d v="2025-01-23T00:00:00"/>
    <d v="2025-01-23T00:00:00"/>
    <s v="AIR"/>
    <n v="1"/>
    <n v="1"/>
    <d v="2025-01-27T00:00:00"/>
    <d v="2025-01-31T00:00:00"/>
    <m/>
    <n v="4"/>
    <d v="2025-02-01T00:00:00"/>
    <d v="2025-02-01T00:00:00"/>
    <d v="2025-02-01T00:00:00"/>
    <n v="112500467"/>
    <x v="3"/>
    <d v="2025-02-01T00:00:00"/>
    <m/>
    <m/>
    <x v="0"/>
    <n v="8"/>
    <m/>
    <s v=""/>
    <m/>
    <n v="142501230"/>
    <d v="2025-02-14T00:00:00"/>
    <m/>
    <m/>
    <s v="Jan"/>
    <s v="COMPES_06175-403"/>
    <m/>
    <m/>
    <m/>
  </r>
  <r>
    <x v="0"/>
    <s v="7652-25"/>
    <x v="130"/>
    <s v="B"/>
    <s v="280X160"/>
    <d v="2025-01-23T00:00:00"/>
    <d v="2025-01-23T00:00:00"/>
    <s v="AIR"/>
    <n v="0"/>
    <n v="0"/>
    <d v="2025-02-10T00:00:00"/>
    <d v="2025-02-11T00:00:00"/>
    <m/>
    <n v="1"/>
    <d v="2025-02-12T00:00:00"/>
    <d v="2025-02-15T00:00:00"/>
    <d v="2025-02-12T00:00:00"/>
    <n v="112500644"/>
    <x v="6"/>
    <d v="2025-02-12T00:00:00"/>
    <m/>
    <m/>
    <x v="0"/>
    <n v="19"/>
    <m/>
    <s v=""/>
    <m/>
    <n v="142501645"/>
    <d v="2025-02-24T00:00:00"/>
    <m/>
    <m/>
    <s v="Jan"/>
    <s v="JIANGSU_09153-506"/>
    <m/>
    <m/>
    <m/>
  </r>
  <r>
    <x v="0"/>
    <s v="7652-25"/>
    <x v="131"/>
    <s v="B"/>
    <s v="280X160"/>
    <d v="2025-01-23T00:00:00"/>
    <d v="2025-01-23T00:00:00"/>
    <s v="AIR"/>
    <n v="1"/>
    <n v="2"/>
    <d v="2025-02-10T00:00:00"/>
    <d v="2025-02-25T00:00:00"/>
    <s v="YES"/>
    <n v="15"/>
    <d v="2025-02-26T00:00:00"/>
    <d v="2025-02-22T00:00:00"/>
    <d v="2025-02-26T00:00:00"/>
    <n v="112500871"/>
    <x v="6"/>
    <d v="2025-02-26T00:00:00"/>
    <m/>
    <s v="ask rev and 3d  22/02/2025 "/>
    <x v="0"/>
    <n v="33"/>
    <m/>
    <s v=""/>
    <m/>
    <n v="142502156"/>
    <d v="2025-04-10T08:52:35"/>
    <m/>
    <m/>
    <s v="Jan"/>
    <s v="JIANGSU_28314-603"/>
    <m/>
    <m/>
    <m/>
  </r>
  <r>
    <x v="0"/>
    <s v="7652-25"/>
    <x v="132"/>
    <s v="B"/>
    <s v="320X160"/>
    <d v="2025-01-23T00:00:00"/>
    <d v="2025-01-23T00:00:00"/>
    <s v="AIR"/>
    <n v="1"/>
    <n v="3"/>
    <d v="2025-02-15T00:00:00"/>
    <d v="2025-02-25T00:00:00"/>
    <m/>
    <n v="10"/>
    <d v="2025-02-26T00:00:00"/>
    <d v="2025-02-22T00:00:00"/>
    <d v="2025-02-26T00:00:00"/>
    <n v="112500871"/>
    <x v="6"/>
    <d v="2025-02-26T00:00:00"/>
    <m/>
    <s v="ask for 3d 20/02/2025.. 3d received 22/02/25"/>
    <x v="0"/>
    <n v="33"/>
    <m/>
    <s v=""/>
    <m/>
    <n v="142502156"/>
    <d v="2025-04-10T08:52:35"/>
    <m/>
    <m/>
    <s v="Jan"/>
    <s v="JIANGSU_29778-502"/>
    <m/>
    <m/>
    <m/>
  </r>
  <r>
    <x v="0"/>
    <s v="7653-25"/>
    <x v="133"/>
    <s v="B"/>
    <s v="475x280"/>
    <d v="2025-01-23T00:00:00"/>
    <d v="2025-01-23T00:00:00"/>
    <s v="LAND"/>
    <n v="1"/>
    <n v="2"/>
    <d v="2025-02-08T00:00:00"/>
    <d v="2025-03-17T00:00:00"/>
    <s v="YES"/>
    <n v="37"/>
    <d v="2025-03-17T00:00:00"/>
    <d v="2025-02-22T00:00:00"/>
    <d v="2025-03-17T00:00:00"/>
    <n v="112501054"/>
    <x v="0"/>
    <d v="2025-03-17T00:00:00"/>
    <m/>
    <s v="design received 8/2/2025 and under simulation and enhancement process"/>
    <x v="0"/>
    <n v="53"/>
    <m/>
    <s v=""/>
    <m/>
    <n v="142502373"/>
    <d v="2025-04-21T09:31:43"/>
    <m/>
    <m/>
    <s v="Jan"/>
    <s v="PDTMC_13940-265"/>
    <m/>
    <m/>
    <m/>
  </r>
  <r>
    <x v="1"/>
    <s v="7658-25"/>
    <x v="134"/>
    <s v="B"/>
    <s v="320X160"/>
    <d v="2025-01-23T00:00:00"/>
    <d v="2025-01-23T00:00:00"/>
    <s v="AIR"/>
    <n v="1"/>
    <n v="2"/>
    <d v="2025-02-10T00:00:00"/>
    <d v="2025-02-11T00:00:00"/>
    <m/>
    <n v="1"/>
    <d v="2025-02-11T00:00:00"/>
    <d v="2025-02-15T00:00:00"/>
    <d v="2025-02-11T00:00:00"/>
    <n v="130000119"/>
    <x v="6"/>
    <d v="2025-02-19T00:00:00"/>
    <m/>
    <m/>
    <x v="0"/>
    <n v="19"/>
    <m/>
    <s v=""/>
    <m/>
    <n v="242500180"/>
    <d v="2025-04-08T08:46:34"/>
    <m/>
    <m/>
    <s v="Jan"/>
    <s v="JIANGSU_005074-2505"/>
    <m/>
    <m/>
    <m/>
  </r>
  <r>
    <x v="1"/>
    <s v="7656-25"/>
    <x v="135"/>
    <s v="N"/>
    <s v="280X160"/>
    <d v="2025-01-23T00:00:00"/>
    <d v="2025-01-23T00:00:00"/>
    <s v="AIR"/>
    <n v="0"/>
    <n v="0"/>
    <d v="2025-01-31T00:00:00"/>
    <d v="2025-02-08T00:00:00"/>
    <m/>
    <n v="8"/>
    <d v="2025-02-11T00:00:00"/>
    <d v="2025-02-05T00:00:00"/>
    <d v="2025-02-11T00:00:00"/>
    <n v="1300001119"/>
    <x v="7"/>
    <d v="2025-02-19T00:00:00"/>
    <s v="Arco Turnkey Solutions Contracting LLC"/>
    <s v="desi recvd 31/01/2025 ask rev 01/02/2025. desi rec 03/02/2025. ask for rev 04/01/2025.we alredy ask them to design without feede, again they send with feeder 5/2/2025. rvs on "/>
    <x v="0"/>
    <n v="16"/>
    <m/>
    <s v=""/>
    <m/>
    <n v="242500112"/>
    <d v="2025-03-14T10:08:55"/>
    <m/>
    <m/>
    <s v="Jan"/>
    <s v="COMES_027798-2501"/>
    <m/>
    <m/>
    <m/>
  </r>
  <r>
    <x v="1"/>
    <s v="7656-25"/>
    <x v="136"/>
    <s v="T"/>
    <s v="300X100"/>
    <d v="2025-01-23T00:00:00"/>
    <d v="2025-01-23T00:00:00"/>
    <s v="AIR"/>
    <n v="0"/>
    <n v="0"/>
    <d v="2025-02-03T00:00:00"/>
    <d v="2025-02-08T00:00:00"/>
    <m/>
    <n v="5"/>
    <d v="2025-02-11T00:00:00"/>
    <d v="2025-02-05T00:00:00"/>
    <d v="2025-02-11T00:00:00"/>
    <n v="1300001119"/>
    <x v="7"/>
    <d v="2025-02-19T00:00:00"/>
    <s v="Arco Turnkey Solutions Contracting LLC"/>
    <m/>
    <x v="0"/>
    <n v="16"/>
    <m/>
    <s v=""/>
    <m/>
    <n v="242500112"/>
    <d v="2025-03-14T10:08:55"/>
    <m/>
    <m/>
    <s v="Jan"/>
    <s v="COMES_25IC2-027798"/>
    <m/>
    <m/>
    <m/>
  </r>
  <r>
    <x v="1"/>
    <s v="7657-25"/>
    <x v="137"/>
    <s v="N"/>
    <s v="C"/>
    <d v="2025-01-23T00:00:00"/>
    <d v="2025-01-23T00:00:00"/>
    <s v="AIR"/>
    <n v="0"/>
    <n v="2"/>
    <s v="NA"/>
    <s v="NA"/>
    <s v="NA"/>
    <s v=""/>
    <s v="NA"/>
    <s v="NA"/>
    <s v="NA"/>
    <s v="NA"/>
    <x v="6"/>
    <s v="NA"/>
    <s v="Solarshade Metal Industries LLC"/>
    <s v="As discuss with Mr. Imran die order cancel from Jiangsu and send it to PDTMC on 03.02.2025"/>
    <x v="0"/>
    <e v="#VALUE!"/>
    <m/>
    <s v=""/>
    <m/>
    <n v="0"/>
    <d v="1899-12-30T00:00:00"/>
    <m/>
    <m/>
    <s v="Jan"/>
    <s v="JIANGSU_027801-2501"/>
    <m/>
    <m/>
    <m/>
  </r>
  <r>
    <x v="1"/>
    <s v="7657-25"/>
    <x v="138"/>
    <s v="T"/>
    <s v="C"/>
    <d v="2025-01-23T00:00:00"/>
    <d v="2025-01-23T00:00:00"/>
    <s v="AIR"/>
    <n v="0"/>
    <n v="0"/>
    <s v="NA"/>
    <s v="NA"/>
    <s v="NA"/>
    <s v=""/>
    <s v="NA"/>
    <s v="NA"/>
    <s v="NA"/>
    <s v="NA"/>
    <x v="6"/>
    <s v="NA"/>
    <m/>
    <m/>
    <x v="0"/>
    <e v="#VALUE!"/>
    <m/>
    <s v=""/>
    <m/>
    <n v="0"/>
    <d v="1899-12-30T00:00:00"/>
    <m/>
    <m/>
    <s v="Jan"/>
    <s v="JIANGSU_25IC1-027801"/>
    <m/>
    <m/>
    <m/>
  </r>
  <r>
    <x v="0"/>
    <s v="7664-25"/>
    <x v="139"/>
    <s v="B"/>
    <s v="700x400"/>
    <d v="2025-01-24T00:00:00"/>
    <d v="2025-01-24T00:00:00"/>
    <s v="LAND"/>
    <n v="1"/>
    <n v="1"/>
    <d v="2025-01-31T00:00:00"/>
    <d v="2025-01-31T00:00:00"/>
    <s v="YES"/>
    <n v="0"/>
    <d v="2025-02-01T00:00:00"/>
    <d v="2025-02-06T00:00:00"/>
    <d v="2025-02-01T00:00:00"/>
    <n v="112500467"/>
    <x v="0"/>
    <d v="2025-02-01T00:00:00"/>
    <m/>
    <s v="design received 29/01/2025 ask for 3d. 3d received 30/01/2025 flow not good as rev 30/01/2025. rev received 31/01/2025.under simulation. 31/01/2025"/>
    <x v="0"/>
    <n v="7"/>
    <m/>
    <s v="Gex-1"/>
    <m/>
    <n v="142501355"/>
    <d v="2025-02-17T00:00:00"/>
    <m/>
    <m/>
    <s v="Jan"/>
    <s v="PDTMC_05225-606"/>
    <m/>
    <m/>
    <m/>
  </r>
  <r>
    <x v="1"/>
    <s v="7661-25"/>
    <x v="140"/>
    <s v="B"/>
    <s v="320X160"/>
    <d v="2025-01-24T00:00:00"/>
    <d v="2025-01-24T00:00:00"/>
    <s v="LAND"/>
    <n v="0"/>
    <n v="0"/>
    <d v="2025-01-24T00:00:00"/>
    <d v="2025-01-27T00:00:00"/>
    <m/>
    <n v="3"/>
    <d v="2025-01-29T00:00:00"/>
    <d v="2025-01-30T00:00:00"/>
    <d v="2025-01-29T00:00:00"/>
    <n v="1300001107"/>
    <x v="0"/>
    <d v="2025-01-30T00:00:00"/>
    <m/>
    <m/>
    <x v="0"/>
    <n v="3"/>
    <m/>
    <s v=""/>
    <m/>
    <n v="242500219"/>
    <d v="2025-03-26T08:01:19"/>
    <m/>
    <m/>
    <s v="Jan"/>
    <s v="PDTMC_007208-2507"/>
    <m/>
    <m/>
    <m/>
  </r>
  <r>
    <x v="1"/>
    <s v="7662-25"/>
    <x v="141"/>
    <s v="B"/>
    <s v="320X160"/>
    <d v="2025-01-24T00:00:00"/>
    <d v="2025-01-24T00:00:00"/>
    <s v="LAND"/>
    <n v="0"/>
    <n v="0"/>
    <d v="2025-01-24T00:00:00"/>
    <d v="2025-01-27T00:00:00"/>
    <m/>
    <n v="3"/>
    <d v="2025-01-29T00:00:00"/>
    <d v="2025-01-30T00:00:00"/>
    <d v="2025-01-29T00:00:00"/>
    <n v="1300001107"/>
    <x v="0"/>
    <d v="2025-01-30T00:00:00"/>
    <m/>
    <m/>
    <x v="0"/>
    <n v="3"/>
    <m/>
    <s v=""/>
    <m/>
    <n v="242500219"/>
    <d v="2025-03-26T08:01:19"/>
    <m/>
    <m/>
    <s v="Jan"/>
    <s v="PDTMC_007208-2506"/>
    <m/>
    <m/>
    <m/>
  </r>
  <r>
    <x v="1"/>
    <s v="7663-25"/>
    <x v="142"/>
    <s v="B"/>
    <s v="355X200"/>
    <d v="2025-01-24T00:00:00"/>
    <d v="2025-01-24T00:00:00"/>
    <s v="LAND"/>
    <n v="2"/>
    <n v="2"/>
    <d v="2025-01-24T00:00:00"/>
    <d v="2025-01-27T00:00:00"/>
    <m/>
    <n v="3"/>
    <d v="2025-01-29T00:00:00"/>
    <d v="2025-01-30T00:00:00"/>
    <d v="2025-01-29T00:00:00"/>
    <n v="1300001107"/>
    <x v="4"/>
    <d v="2025-01-30T00:00:00"/>
    <m/>
    <m/>
    <x v="0"/>
    <n v="3"/>
    <m/>
    <s v=""/>
    <m/>
    <s v="M310"/>
    <d v="2025-02-20T00:00:00"/>
    <m/>
    <m/>
    <s v="Jan"/>
    <s v="PHME_030113-3503"/>
    <m/>
    <m/>
    <m/>
  </r>
  <r>
    <x v="1"/>
    <s v="7662-25"/>
    <x v="143"/>
    <s v="B"/>
    <s v="355X200"/>
    <d v="2025-01-24T00:00:00"/>
    <d v="2025-01-24T00:00:00"/>
    <s v="LAND"/>
    <n v="0"/>
    <n v="0"/>
    <d v="2025-01-30T00:00:00"/>
    <d v="2025-02-11T00:00:00"/>
    <s v="YES"/>
    <n v="12"/>
    <d v="2025-02-12T00:00:00"/>
    <d v="2025-02-15T00:00:00"/>
    <d v="2025-02-12T00:00:00"/>
    <n v="1300001122"/>
    <x v="0"/>
    <d v="2025-02-19T00:00:00"/>
    <m/>
    <m/>
    <x v="0"/>
    <n v="18"/>
    <m/>
    <s v=""/>
    <m/>
    <n v="242500238"/>
    <d v="2025-03-14T09:55:35"/>
    <m/>
    <m/>
    <s v="Jan"/>
    <s v="PDTMC_030113-3504"/>
    <m/>
    <m/>
    <m/>
  </r>
  <r>
    <x v="0"/>
    <s v="7665-25"/>
    <x v="144"/>
    <s v="B"/>
    <s v="355X200"/>
    <d v="2025-01-27T00:00:00"/>
    <d v="2025-01-27T00:00:00"/>
    <s v="LAND"/>
    <n v="0"/>
    <n v="0"/>
    <d v="2025-01-28T00:00:00"/>
    <d v="2025-01-29T00:00:00"/>
    <m/>
    <n v="1"/>
    <d v="2025-01-30T00:00:00"/>
    <d v="2025-02-06T00:00:00"/>
    <d v="2025-01-30T00:00:00"/>
    <n v="112500439"/>
    <x v="0"/>
    <d v="2025-01-30T00:00:00"/>
    <m/>
    <m/>
    <x v="0"/>
    <n v="2"/>
    <m/>
    <s v=""/>
    <m/>
    <n v="142501270"/>
    <d v="2025-02-14T00:00:00"/>
    <m/>
    <m/>
    <s v="Jan"/>
    <s v="PDTMC_07215-601"/>
    <m/>
    <m/>
    <m/>
  </r>
  <r>
    <x v="0"/>
    <s v="7666-25"/>
    <x v="145"/>
    <s v="B"/>
    <s v="320X200"/>
    <d v="2025-01-27T00:00:00"/>
    <d v="2025-01-27T00:00:00"/>
    <s v="LAND"/>
    <n v="3"/>
    <n v="3"/>
    <d v="2025-01-31T00:00:00"/>
    <d v="2025-02-01T00:00:00"/>
    <m/>
    <n v="1"/>
    <d v="2025-02-06T00:00:00"/>
    <d v="2025-02-06T00:00:00"/>
    <d v="2025-02-06T00:00:00"/>
    <n v="112500552"/>
    <x v="0"/>
    <d v="2025-02-06T00:00:00"/>
    <m/>
    <m/>
    <x v="0"/>
    <n v="5"/>
    <m/>
    <s v=""/>
    <m/>
    <n v="142501313"/>
    <d v="2025-02-14T00:00:00"/>
    <m/>
    <m/>
    <s v="Jan"/>
    <s v="PDTMC_14860-208"/>
    <m/>
    <m/>
    <m/>
  </r>
  <r>
    <x v="0"/>
    <s v="7666-25"/>
    <x v="146"/>
    <s v="B"/>
    <s v="320X160"/>
    <d v="2025-01-27T00:00:00"/>
    <d v="2025-01-27T00:00:00"/>
    <s v="LAND"/>
    <n v="0"/>
    <n v="0"/>
    <d v="2025-01-28T00:00:00"/>
    <d v="2025-02-08T00:00:00"/>
    <m/>
    <n v="11"/>
    <d v="2025-02-11T00:00:00"/>
    <d v="2025-02-15T00:00:00"/>
    <d v="2025-02-11T00:00:00"/>
    <n v="112500628"/>
    <x v="0"/>
    <d v="2025-02-11T00:00:00"/>
    <m/>
    <s v="hold by pm. Asked for revistion with feeder design 08/02/2025"/>
    <x v="0"/>
    <n v="12"/>
    <m/>
    <s v=""/>
    <m/>
    <n v="142501959"/>
    <d v="2025-03-05T00:00:00"/>
    <m/>
    <m/>
    <s v="Jan"/>
    <s v="PDTMC_07208-502"/>
    <m/>
    <m/>
    <m/>
  </r>
  <r>
    <x v="0"/>
    <s v="7666-25"/>
    <x v="147"/>
    <s v="B"/>
    <s v="320X160"/>
    <d v="2025-01-27T00:00:00"/>
    <d v="2025-01-27T00:00:00"/>
    <s v="LAND"/>
    <n v="0"/>
    <n v="0"/>
    <d v="2025-01-28T00:00:00"/>
    <d v="2025-02-08T00:00:00"/>
    <m/>
    <n v="11"/>
    <d v="2025-02-11T00:00:00"/>
    <d v="2025-02-15T00:00:00"/>
    <d v="2025-02-11T00:00:00"/>
    <n v="112500628"/>
    <x v="0"/>
    <d v="2025-02-11T00:00:00"/>
    <m/>
    <s v="hold by pm. Asked for revistion with feeder design 08/02/2025"/>
    <x v="0"/>
    <n v="12"/>
    <m/>
    <s v=""/>
    <m/>
    <n v="142501959"/>
    <d v="2025-03-05T00:00:00"/>
    <m/>
    <m/>
    <s v="Jan"/>
    <s v="PDTMC_07208-503"/>
    <m/>
    <m/>
    <m/>
  </r>
  <r>
    <x v="1"/>
    <s v="7667-25"/>
    <x v="148"/>
    <s v="T"/>
    <s v="475X190"/>
    <d v="2025-01-27T00:00:00"/>
    <d v="2025-01-27T00:00:00"/>
    <s v="LAND"/>
    <n v="0"/>
    <n v="0"/>
    <d v="2025-02-08T00:00:00"/>
    <d v="2025-02-10T00:00:00"/>
    <m/>
    <n v="2"/>
    <d v="2025-02-11T00:00:00"/>
    <d v="2025-02-11T00:00:00"/>
    <d v="2025-02-11T00:00:00"/>
    <n v="1300001119"/>
    <x v="0"/>
    <d v="2025-02-19T00:00:00"/>
    <m/>
    <m/>
    <x v="0"/>
    <n v="14"/>
    <m/>
    <s v=""/>
    <m/>
    <n v="242500096"/>
    <d v="2025-03-25T07:55:47"/>
    <m/>
    <m/>
    <s v="Jan"/>
    <s v="PDTMC_25RG4"/>
    <m/>
    <m/>
    <m/>
  </r>
  <r>
    <x v="1"/>
    <s v="7667-25"/>
    <x v="149"/>
    <s v="T"/>
    <s v="600X190"/>
    <d v="2025-01-27T00:00:00"/>
    <d v="2025-01-27T00:00:00"/>
    <s v="LAND"/>
    <n v="0"/>
    <n v="0"/>
    <d v="2025-02-08T00:00:00"/>
    <d v="2025-02-10T00:00:00"/>
    <m/>
    <n v="2"/>
    <d v="2025-02-11T00:00:00"/>
    <d v="2025-02-11T00:00:00"/>
    <d v="2025-02-11T00:00:00"/>
    <n v="1300001119"/>
    <x v="0"/>
    <d v="2025-02-19T00:00:00"/>
    <m/>
    <m/>
    <x v="0"/>
    <n v="14"/>
    <m/>
    <s v=""/>
    <m/>
    <n v="242500096"/>
    <d v="2025-03-25T07:55:47"/>
    <m/>
    <m/>
    <s v="Jan"/>
    <s v="PDTMC_35RG4"/>
    <m/>
    <m/>
    <m/>
  </r>
  <r>
    <x v="1"/>
    <s v="7667-25"/>
    <x v="150"/>
    <s v="T"/>
    <s v="600X299.80"/>
    <d v="2025-01-27T00:00:00"/>
    <d v="2025-01-27T00:00:00"/>
    <s v="LAND"/>
    <n v="0"/>
    <n v="0"/>
    <d v="2025-02-10T00:00:00"/>
    <d v="2025-02-10T00:00:00"/>
    <m/>
    <n v="0"/>
    <d v="2025-02-11T00:00:00"/>
    <d v="2025-02-11T00:00:00"/>
    <d v="2025-02-11T00:00:00"/>
    <n v="1300001119"/>
    <x v="0"/>
    <d v="2025-02-19T00:00:00"/>
    <m/>
    <m/>
    <x v="0"/>
    <n v="14"/>
    <m/>
    <s v=""/>
    <m/>
    <n v="242500096"/>
    <d v="2025-03-25T07:55:47"/>
    <m/>
    <m/>
    <s v="Jan"/>
    <s v="PDTMC_35RG8"/>
    <m/>
    <m/>
    <m/>
  </r>
  <r>
    <x v="0"/>
    <s v="7669-25"/>
    <x v="151"/>
    <s v="C"/>
    <s v="250X160"/>
    <d v="2025-01-28T00:00:00"/>
    <d v="2025-01-28T00:00:00"/>
    <s v="AIR"/>
    <n v="0"/>
    <n v="0"/>
    <s v="NA"/>
    <s v="NA"/>
    <m/>
    <s v=""/>
    <s v="NA"/>
    <s v="NA"/>
    <s v="NA"/>
    <s v="NA"/>
    <x v="6"/>
    <s v="NA"/>
    <s v="GEZE middle east"/>
    <s v="As discuss with Mr. Imran die order cancel from Jiangsu and send it to PDTMC on 03.02.2025"/>
    <x v="1"/>
    <n v="0"/>
    <m/>
    <s v=""/>
    <s v="Mill, powder, ANODIZING"/>
    <n v="0"/>
    <d v="1899-12-30T00:00:00"/>
    <m/>
    <m/>
    <s v="Jan"/>
    <s v="JIANGSU_27804-201"/>
    <m/>
    <m/>
    <m/>
  </r>
  <r>
    <x v="0"/>
    <s v="7669-25"/>
    <x v="152"/>
    <s v="C"/>
    <s v="250X160"/>
    <d v="2025-01-28T00:00:00"/>
    <d v="2025-01-28T00:00:00"/>
    <s v="AIR"/>
    <n v="0"/>
    <n v="0"/>
    <s v="NA"/>
    <s v="NA"/>
    <m/>
    <s v=""/>
    <s v="NA"/>
    <s v="NA"/>
    <s v="NA"/>
    <s v="NA"/>
    <x v="6"/>
    <s v="NA"/>
    <s v="GEZE middle east"/>
    <s v="As discuss with Mr. Imran die order cancel from Jiangsu and send it to PDTMC on 03.02.2025"/>
    <x v="1"/>
    <n v="0"/>
    <m/>
    <s v=""/>
    <s v="Mill, powder, ANODIZING"/>
    <n v="0"/>
    <d v="1899-12-30T00:00:00"/>
    <m/>
    <m/>
    <s v="Jan"/>
    <s v="JIANGSU_27805-401"/>
    <m/>
    <m/>
    <m/>
  </r>
  <r>
    <x v="0"/>
    <s v="7669-25"/>
    <x v="153"/>
    <s v="C"/>
    <s v="280X160"/>
    <d v="2025-01-28T00:00:00"/>
    <d v="2025-01-28T00:00:00"/>
    <s v="AIR"/>
    <n v="0"/>
    <n v="0"/>
    <s v="NA"/>
    <s v="NA"/>
    <m/>
    <s v=""/>
    <s v="NA"/>
    <s v="NA"/>
    <s v="NA"/>
    <s v="NA"/>
    <x v="6"/>
    <s v="NA"/>
    <s v="GEZE middle east"/>
    <s v="As discuss with Mr. Imran die order cancel from Jiangsu and send it to PDTMC on 03.02.2025"/>
    <x v="1"/>
    <n v="0"/>
    <m/>
    <s v=""/>
    <s v="Mill, powder, ANODIZING"/>
    <n v="0"/>
    <d v="1899-12-30T00:00:00"/>
    <m/>
    <m/>
    <s v="Jan"/>
    <s v="JIANGSU_27807-401"/>
    <m/>
    <m/>
    <m/>
  </r>
  <r>
    <x v="0"/>
    <s v="7669-25"/>
    <x v="154"/>
    <s v="C"/>
    <s v="280X160"/>
    <d v="2025-01-28T00:00:00"/>
    <d v="2025-01-28T00:00:00"/>
    <s v="AIR"/>
    <n v="1"/>
    <n v="2"/>
    <s v="NA"/>
    <s v="NA"/>
    <m/>
    <s v=""/>
    <s v="NA"/>
    <s v="NA"/>
    <s v="NA"/>
    <s v="NA"/>
    <x v="6"/>
    <s v="NA"/>
    <s v="GEZE middle east"/>
    <s v="As discuss with Mr. Imran die order cancel from Jiangsu and send it to PDTMC on 03.02.2025"/>
    <x v="1"/>
    <n v="0"/>
    <m/>
    <s v="Gex-1"/>
    <s v="Mill, powder, ANODIZING"/>
    <n v="0"/>
    <d v="1899-12-30T00:00:00"/>
    <m/>
    <m/>
    <s v="Jan"/>
    <s v="JIANGSU_30220-201"/>
    <m/>
    <m/>
    <m/>
  </r>
  <r>
    <x v="0"/>
    <s v="7669-25"/>
    <x v="155"/>
    <s v="C"/>
    <s v="320X160"/>
    <d v="2025-01-28T00:00:00"/>
    <d v="2025-01-28T00:00:00"/>
    <s v="AIR"/>
    <n v="1"/>
    <n v="1"/>
    <s v="NA"/>
    <s v="NA"/>
    <m/>
    <s v=""/>
    <s v="NA"/>
    <s v="NA"/>
    <s v="NA"/>
    <s v="NA"/>
    <x v="6"/>
    <s v="NA"/>
    <s v="GEZE middle east"/>
    <s v="As discuss with Mr. Imran die order cancel from Jiangsu and send it to PDTMC on 03.02.2025"/>
    <x v="1"/>
    <n v="0"/>
    <m/>
    <s v="Gex-1"/>
    <s v="Mill, powder, ANODIZING"/>
    <n v="0"/>
    <d v="1899-12-30T00:00:00"/>
    <m/>
    <m/>
    <s v="Jan"/>
    <s v="JIANGSU_30221-501"/>
    <m/>
    <m/>
    <m/>
  </r>
  <r>
    <x v="0"/>
    <s v="7672-25"/>
    <x v="156"/>
    <s v="C"/>
    <s v="250X160"/>
    <d v="2025-01-28T00:00:00"/>
    <d v="2025-01-28T00:00:00"/>
    <s v="AIR"/>
    <n v="2"/>
    <n v="2"/>
    <s v="NA"/>
    <s v="NA"/>
    <s v="YES"/>
    <s v=""/>
    <s v="NA"/>
    <s v="NA"/>
    <s v="NA"/>
    <s v="NA"/>
    <x v="6"/>
    <s v="NA"/>
    <s v="GEZE middle east"/>
    <s v="email received  from Rogelio 30.01.2025"/>
    <x v="1"/>
    <n v="0"/>
    <m/>
    <s v=""/>
    <s v="powder"/>
    <n v="0"/>
    <d v="1899-12-30T00:00:00"/>
    <m/>
    <m/>
    <s v="Jan"/>
    <s v="JIANGSU_30228-401"/>
    <m/>
    <m/>
    <m/>
  </r>
  <r>
    <x v="0"/>
    <s v="7672-25"/>
    <x v="157"/>
    <s v="C"/>
    <s v="250X160"/>
    <d v="2025-01-28T00:00:00"/>
    <d v="2025-01-28T00:00:00"/>
    <s v="AIR"/>
    <n v="2"/>
    <n v="2"/>
    <s v="NA"/>
    <s v="NA"/>
    <s v="YES"/>
    <s v=""/>
    <s v="NA"/>
    <s v="NA"/>
    <s v="NA"/>
    <s v="NA"/>
    <x v="6"/>
    <s v="NA"/>
    <s v="GEZE middle east"/>
    <s v="email received  from Rogelio 30.01.2025"/>
    <x v="1"/>
    <n v="0"/>
    <m/>
    <s v=""/>
    <s v="powder"/>
    <n v="0"/>
    <d v="1899-12-30T00:00:00"/>
    <m/>
    <m/>
    <s v="Jan"/>
    <s v="JIANGSU_30229-401"/>
    <m/>
    <m/>
    <m/>
  </r>
  <r>
    <x v="0"/>
    <s v="7672-25"/>
    <x v="158"/>
    <s v="C"/>
    <s v="250X160"/>
    <d v="2025-01-28T00:00:00"/>
    <d v="2025-01-28T00:00:00"/>
    <s v="AIR"/>
    <n v="1"/>
    <n v="1"/>
    <s v="NA"/>
    <s v="NA"/>
    <m/>
    <s v=""/>
    <s v="NA"/>
    <s v="NA"/>
    <s v="NA"/>
    <s v="NA"/>
    <x v="6"/>
    <s v="NA"/>
    <s v="GEZE middle east"/>
    <s v="email received  from Rogelio 30.01.2025"/>
    <x v="1"/>
    <n v="0"/>
    <m/>
    <s v=""/>
    <m/>
    <n v="0"/>
    <d v="1899-12-30T00:00:00"/>
    <m/>
    <m/>
    <s v="Jan"/>
    <s v="JIANGSU_30236-401"/>
    <m/>
    <m/>
    <m/>
  </r>
  <r>
    <x v="1"/>
    <s v="7673-25"/>
    <x v="159"/>
    <s v="C"/>
    <s v="280X160"/>
    <d v="2025-01-28T00:00:00"/>
    <d v="2025-01-28T00:00:00"/>
    <s v="AIR"/>
    <n v="4"/>
    <n v="4"/>
    <s v="NA"/>
    <s v="NA"/>
    <s v="NA"/>
    <s v=""/>
    <s v="NA"/>
    <s v="NA"/>
    <s v="NA"/>
    <s v="NA"/>
    <x v="6"/>
    <m/>
    <m/>
    <s v="email received  from Rogelio 30.01.2025"/>
    <x v="1"/>
    <n v="0"/>
    <m/>
    <s v=""/>
    <m/>
    <n v="0"/>
    <d v="1899-12-30T00:00:00"/>
    <m/>
    <m/>
    <s v="Jan"/>
    <s v="JIANGSU_030222-3501"/>
    <m/>
    <m/>
    <m/>
  </r>
  <r>
    <x v="1"/>
    <s v="7673-25"/>
    <x v="160"/>
    <s v="C"/>
    <s v="320X160"/>
    <d v="2025-01-28T00:00:00"/>
    <d v="2025-01-28T00:00:00"/>
    <s v="AIR"/>
    <n v="1"/>
    <n v="4"/>
    <s v="NA"/>
    <s v="NA"/>
    <s v="NA"/>
    <s v=""/>
    <s v="NA"/>
    <s v="NA"/>
    <s v="NA"/>
    <s v="NA"/>
    <x v="6"/>
    <m/>
    <m/>
    <s v="email received  from Rogelio 30.01.2026"/>
    <x v="1"/>
    <n v="0"/>
    <m/>
    <s v=""/>
    <m/>
    <n v="0"/>
    <d v="1899-12-30T00:00:00"/>
    <m/>
    <m/>
    <s v="Jan"/>
    <s v="JIANGSU_030223-2501"/>
    <m/>
    <m/>
    <m/>
  </r>
  <r>
    <x v="1"/>
    <s v="7673-25"/>
    <x v="161"/>
    <s v="C"/>
    <s v="250X160"/>
    <d v="2025-01-28T00:00:00"/>
    <d v="2025-01-28T00:00:00"/>
    <s v="AIR"/>
    <n v="4"/>
    <n v="4"/>
    <s v="NA"/>
    <s v="NA"/>
    <s v="NA"/>
    <s v=""/>
    <s v="NA"/>
    <s v="NA"/>
    <s v="NA"/>
    <s v="NA"/>
    <x v="6"/>
    <m/>
    <m/>
    <s v="email received  from Rogelio 30.01.2027"/>
    <x v="1"/>
    <n v="0"/>
    <m/>
    <s v=""/>
    <m/>
    <n v="0"/>
    <d v="1899-12-30T00:00:00"/>
    <m/>
    <m/>
    <s v="Jan"/>
    <s v="JIANGSU_030224-2501"/>
    <m/>
    <m/>
    <m/>
  </r>
  <r>
    <x v="1"/>
    <s v="7673-25"/>
    <x v="162"/>
    <s v="C"/>
    <s v="320X160"/>
    <d v="2025-01-28T00:00:00"/>
    <d v="2025-01-28T00:00:00"/>
    <s v="AIR"/>
    <n v="2"/>
    <n v="4"/>
    <s v="NA"/>
    <s v="NA"/>
    <s v="NA"/>
    <s v=""/>
    <s v="NA"/>
    <s v="NA"/>
    <s v="NA"/>
    <s v="NA"/>
    <x v="6"/>
    <m/>
    <m/>
    <s v="email received  from Rogelio 30.01.2028"/>
    <x v="1"/>
    <n v="0"/>
    <m/>
    <s v=""/>
    <m/>
    <n v="0"/>
    <d v="1899-12-30T00:00:00"/>
    <m/>
    <m/>
    <s v="Jan"/>
    <s v="JIANGSU_030225-2501"/>
    <m/>
    <m/>
    <m/>
  </r>
  <r>
    <x v="1"/>
    <s v="7673-25"/>
    <x v="163"/>
    <s v="C"/>
    <s v="250X160"/>
    <d v="2025-01-28T00:00:00"/>
    <d v="2025-01-28T00:00:00"/>
    <s v="AIR"/>
    <n v="1"/>
    <n v="4"/>
    <s v="NA"/>
    <s v="NA"/>
    <s v="NA"/>
    <s v=""/>
    <s v="NA"/>
    <s v="NA"/>
    <s v="NA"/>
    <s v="NA"/>
    <x v="6"/>
    <m/>
    <m/>
    <s v="email received  from Rogelio 30.01.2029"/>
    <x v="1"/>
    <n v="0"/>
    <m/>
    <s v=""/>
    <m/>
    <n v="0"/>
    <d v="1899-12-30T00:00:00"/>
    <m/>
    <m/>
    <s v="Jan"/>
    <s v="JIANGSU_030232-2501"/>
    <m/>
    <m/>
    <m/>
  </r>
  <r>
    <x v="1"/>
    <s v="7673-25"/>
    <x v="164"/>
    <s v="C"/>
    <s v="280X160"/>
    <d v="2025-01-28T00:00:00"/>
    <d v="2025-01-28T00:00:00"/>
    <s v="AIR"/>
    <n v="1"/>
    <n v="4"/>
    <s v="NA"/>
    <s v="NA"/>
    <s v="NA"/>
    <s v=""/>
    <s v="NA"/>
    <s v="NA"/>
    <s v="NA"/>
    <s v="NA"/>
    <x v="6"/>
    <m/>
    <m/>
    <s v="email received  from Rogelio 30.01.2030"/>
    <x v="1"/>
    <n v="0"/>
    <m/>
    <s v=""/>
    <m/>
    <n v="0"/>
    <d v="1899-12-30T00:00:00"/>
    <m/>
    <m/>
    <s v="Jan"/>
    <s v="JIANGSU_030233-2501"/>
    <m/>
    <m/>
    <m/>
  </r>
  <r>
    <x v="1"/>
    <s v="7673-25"/>
    <x v="165"/>
    <s v="C"/>
    <s v="250X160"/>
    <d v="2025-01-28T00:00:00"/>
    <d v="2025-01-28T00:00:00"/>
    <s v="AIR"/>
    <n v="3"/>
    <n v="3"/>
    <s v="NA"/>
    <s v="NA"/>
    <s v="NA"/>
    <s v=""/>
    <s v="NA"/>
    <s v="NA"/>
    <s v="NA"/>
    <s v="NA"/>
    <x v="6"/>
    <m/>
    <m/>
    <s v="email received  from Rogelio 30.01.2031"/>
    <x v="1"/>
    <n v="0"/>
    <m/>
    <s v=""/>
    <m/>
    <n v="0"/>
    <d v="1899-12-30T00:00:00"/>
    <m/>
    <m/>
    <s v="Jan"/>
    <s v="JIANGSU_030238-2501"/>
    <m/>
    <m/>
    <m/>
  </r>
  <r>
    <x v="1"/>
    <s v="7673-25"/>
    <x v="166"/>
    <s v="C"/>
    <s v="280X160"/>
    <d v="2025-01-28T00:00:00"/>
    <d v="2025-01-28T00:00:00"/>
    <s v="AIR"/>
    <n v="1"/>
    <n v="4"/>
    <s v="NA"/>
    <s v="NA"/>
    <s v="NA"/>
    <s v=""/>
    <s v="NA"/>
    <s v="NA"/>
    <s v="NA"/>
    <s v="NA"/>
    <x v="6"/>
    <m/>
    <m/>
    <s v="email received  from Rogelio 30.01.2032"/>
    <x v="1"/>
    <n v="0"/>
    <m/>
    <s v=""/>
    <m/>
    <n v="0"/>
    <d v="1899-12-30T00:00:00"/>
    <m/>
    <m/>
    <s v="Jan"/>
    <s v="JIANGSU_030240-2501"/>
    <m/>
    <m/>
    <m/>
  </r>
  <r>
    <x v="1"/>
    <s v="7673-25"/>
    <x v="167"/>
    <s v="C"/>
    <s v="280X160"/>
    <d v="2025-01-28T00:00:00"/>
    <d v="2025-01-28T00:00:00"/>
    <s v="AIR"/>
    <n v="1"/>
    <n v="4"/>
    <s v="NA"/>
    <s v="NA"/>
    <s v="NA"/>
    <s v=""/>
    <s v="NA"/>
    <s v="NA"/>
    <s v="NA"/>
    <s v="NA"/>
    <x v="6"/>
    <m/>
    <m/>
    <s v="email received  from Rogelio 30.01.2033"/>
    <x v="1"/>
    <n v="0"/>
    <m/>
    <s v=""/>
    <m/>
    <n v="0"/>
    <d v="1899-12-30T00:00:00"/>
    <m/>
    <m/>
    <s v="Jan"/>
    <s v="JIANGSU_030242-2501"/>
    <m/>
    <m/>
    <m/>
  </r>
  <r>
    <x v="1"/>
    <s v="7673-25"/>
    <x v="168"/>
    <s v="C"/>
    <s v="280X160"/>
    <d v="2025-01-28T00:00:00"/>
    <d v="2025-01-28T00:00:00"/>
    <s v="AIR"/>
    <n v="1"/>
    <n v="4"/>
    <s v="NA"/>
    <s v="NA"/>
    <s v="NA"/>
    <s v=""/>
    <s v="NA"/>
    <s v="NA"/>
    <s v="NA"/>
    <s v="NA"/>
    <x v="6"/>
    <m/>
    <m/>
    <s v="email received  from Rogelio 30.01.2034"/>
    <x v="1"/>
    <n v="0"/>
    <m/>
    <s v=""/>
    <m/>
    <n v="0"/>
    <d v="1899-12-30T00:00:00"/>
    <m/>
    <m/>
    <s v="Jan"/>
    <s v="JIANGSU_030244-2501"/>
    <m/>
    <m/>
    <m/>
  </r>
  <r>
    <x v="1"/>
    <s v="7673-25"/>
    <x v="169"/>
    <s v="C"/>
    <s v="280X160"/>
    <d v="2025-01-28T00:00:00"/>
    <d v="2025-01-28T00:00:00"/>
    <s v="AIR"/>
    <n v="1"/>
    <n v="4"/>
    <s v="NA"/>
    <s v="NA"/>
    <s v="NA"/>
    <s v=""/>
    <s v="NA"/>
    <s v="NA"/>
    <s v="NA"/>
    <s v="NA"/>
    <x v="6"/>
    <m/>
    <m/>
    <s v="email received  from Rogelio 30.01.2035"/>
    <x v="1"/>
    <n v="0"/>
    <m/>
    <s v=""/>
    <m/>
    <n v="0"/>
    <d v="1899-12-30T00:00:00"/>
    <m/>
    <m/>
    <s v="Jan"/>
    <s v="JIANGSU_030245-2501"/>
    <m/>
    <m/>
    <m/>
  </r>
  <r>
    <x v="1"/>
    <s v="7673-25"/>
    <x v="170"/>
    <s v="C"/>
    <s v="280X160"/>
    <d v="2025-01-28T00:00:00"/>
    <d v="2025-01-28T00:00:00"/>
    <s v="AIR"/>
    <n v="2"/>
    <n v="2"/>
    <s v="NA"/>
    <s v="NA"/>
    <s v="NA"/>
    <s v=""/>
    <s v="NA"/>
    <s v="NA"/>
    <s v="NA"/>
    <s v="NA"/>
    <x v="6"/>
    <m/>
    <m/>
    <s v="email received  from Rogelio 30.01.2036"/>
    <x v="1"/>
    <n v="0"/>
    <m/>
    <s v=""/>
    <m/>
    <n v="0"/>
    <d v="1899-12-30T00:00:00"/>
    <m/>
    <m/>
    <s v="Jan"/>
    <s v="JIANGSU_030246-2501"/>
    <m/>
    <m/>
    <m/>
  </r>
  <r>
    <x v="1"/>
    <s v="7673-25"/>
    <x v="171"/>
    <s v="C"/>
    <s v="250X160"/>
    <d v="2025-01-28T00:00:00"/>
    <d v="2025-01-28T00:00:00"/>
    <s v="AIR"/>
    <n v="1"/>
    <n v="2"/>
    <s v="NA"/>
    <s v="NA"/>
    <s v="NA"/>
    <s v=""/>
    <s v="NA"/>
    <s v="NA"/>
    <s v="NA"/>
    <s v="NA"/>
    <x v="6"/>
    <m/>
    <m/>
    <s v="email received  from Rogelio 30.01.2037"/>
    <x v="1"/>
    <n v="0"/>
    <m/>
    <s v=""/>
    <m/>
    <n v="0"/>
    <d v="1899-12-30T00:00:00"/>
    <m/>
    <m/>
    <s v="Jan"/>
    <s v="JIANGSU_030248-2501"/>
    <m/>
    <m/>
    <m/>
  </r>
  <r>
    <x v="1"/>
    <s v="7674-25"/>
    <x v="172"/>
    <s v="C"/>
    <s v="250X160"/>
    <d v="2025-01-28T00:00:00"/>
    <d v="2025-01-28T00:00:00"/>
    <s v="AIR"/>
    <n v="1"/>
    <n v="4"/>
    <s v="NA"/>
    <s v="NA"/>
    <s v="NA"/>
    <s v=""/>
    <s v="NA"/>
    <s v="NA"/>
    <s v="NA"/>
    <s v="NA"/>
    <x v="1"/>
    <m/>
    <m/>
    <s v="2 Times order 7674-25 and 7627-25 request purchage to cancel on order 30.01.2025"/>
    <x v="1"/>
    <n v="0"/>
    <m/>
    <s v=""/>
    <m/>
    <n v="0"/>
    <d v="1899-12-30T00:00:00"/>
    <m/>
    <m/>
    <s v="Jan"/>
    <s v="EKSTEK_030226-2501"/>
    <m/>
    <m/>
    <m/>
  </r>
  <r>
    <x v="1"/>
    <s v="7674-25"/>
    <x v="173"/>
    <s v="C"/>
    <s v="250X160"/>
    <d v="2025-01-28T00:00:00"/>
    <d v="2025-01-28T00:00:00"/>
    <s v="AIR"/>
    <n v="1"/>
    <n v="4"/>
    <s v="NA"/>
    <s v="NA"/>
    <s v="NA"/>
    <s v=""/>
    <s v="NA"/>
    <s v="NA"/>
    <s v="NA"/>
    <s v="NA"/>
    <x v="1"/>
    <m/>
    <m/>
    <s v="2 Times order 7674-25 and 7627-25 request purchage to cancel on order 30.01.2025"/>
    <x v="1"/>
    <n v="0"/>
    <m/>
    <s v=""/>
    <m/>
    <n v="0"/>
    <d v="1899-12-30T00:00:00"/>
    <m/>
    <m/>
    <s v="Jan"/>
    <s v="EKSTEK_030227-2501"/>
    <m/>
    <m/>
    <m/>
  </r>
  <r>
    <x v="0"/>
    <s v="7677-25"/>
    <x v="42"/>
    <s v="C"/>
    <s v="700X500"/>
    <d v="2025-01-28T00:00:00"/>
    <d v="2025-01-28T00:00:00"/>
    <s v="LAND"/>
    <m/>
    <m/>
    <m/>
    <m/>
    <s v="YES"/>
    <s v=""/>
    <s v="C"/>
    <s v="C"/>
    <m/>
    <m/>
    <x v="0"/>
    <m/>
    <m/>
    <s v="design receved 30/1 asked 3d . 3d recved 4/2/2025 order cancelled "/>
    <x v="1"/>
    <n v="0"/>
    <m/>
    <s v=""/>
    <s v="powder"/>
    <n v="0"/>
    <d v="1899-12-30T00:00:00"/>
    <m/>
    <m/>
    <s v="Jan"/>
    <s v="PDTMC_29979-602"/>
    <m/>
    <m/>
    <m/>
  </r>
  <r>
    <x v="0"/>
    <s v="7671-25"/>
    <x v="174"/>
    <s v="N"/>
    <s v="280X160"/>
    <d v="2025-01-28T00:00:00"/>
    <d v="2025-01-28T00:00:00"/>
    <s v="AIR"/>
    <n v="0"/>
    <n v="0"/>
    <d v="2025-01-28T00:00:00"/>
    <d v="2025-01-29T00:00:00"/>
    <m/>
    <n v="1"/>
    <d v="2025-01-30T00:00:00"/>
    <d v="2025-02-06T00:00:00"/>
    <d v="2025-01-30T00:00:00"/>
    <n v="112500439"/>
    <x v="1"/>
    <d v="2025-01-30T00:00:00"/>
    <s v="A Metal"/>
    <m/>
    <x v="0"/>
    <n v="1"/>
    <m/>
    <s v=""/>
    <s v="powder"/>
    <n v="142501250"/>
    <d v="2025-02-14T00:00:00"/>
    <m/>
    <m/>
    <s v="Jan"/>
    <s v="EKSTEK_27811-401"/>
    <m/>
    <m/>
    <m/>
  </r>
  <r>
    <x v="0"/>
    <s v="7671-25"/>
    <x v="175"/>
    <s v="N"/>
    <s v="280X160"/>
    <d v="2025-01-28T00:00:00"/>
    <d v="2025-01-28T00:00:00"/>
    <s v="AIR"/>
    <n v="0"/>
    <n v="0"/>
    <d v="2025-01-28T00:00:00"/>
    <d v="2025-01-29T00:00:00"/>
    <m/>
    <n v="1"/>
    <d v="2025-01-30T00:00:00"/>
    <d v="2025-02-06T00:00:00"/>
    <d v="2025-01-30T00:00:00"/>
    <n v="112500439"/>
    <x v="1"/>
    <d v="2025-01-30T00:00:00"/>
    <s v="A Metal"/>
    <m/>
    <x v="0"/>
    <n v="1"/>
    <m/>
    <s v=""/>
    <s v="powder"/>
    <n v="142501250"/>
    <d v="2025-02-14T00:00:00"/>
    <m/>
    <m/>
    <s v="Jan"/>
    <s v="EKSTEK_27827-401"/>
    <m/>
    <m/>
    <m/>
  </r>
  <r>
    <x v="0"/>
    <s v="7671-25"/>
    <x v="176"/>
    <s v="N"/>
    <s v="250X160"/>
    <d v="2025-01-28T00:00:00"/>
    <d v="2025-01-28T00:00:00"/>
    <s v="AIR"/>
    <n v="2"/>
    <n v="2"/>
    <d v="2025-01-28T00:00:00"/>
    <d v="2025-01-29T00:00:00"/>
    <m/>
    <n v="1"/>
    <d v="2025-01-30T00:00:00"/>
    <d v="2025-02-06T00:00:00"/>
    <d v="2025-01-30T00:00:00"/>
    <n v="112500439"/>
    <x v="1"/>
    <d v="2025-01-30T00:00:00"/>
    <s v="A Metal"/>
    <m/>
    <x v="0"/>
    <n v="1"/>
    <m/>
    <s v=""/>
    <s v="powder"/>
    <n v="142501250"/>
    <d v="2025-02-14T00:00:00"/>
    <m/>
    <m/>
    <s v="Jan"/>
    <s v="EKSTEK_30230-401"/>
    <m/>
    <m/>
    <m/>
  </r>
  <r>
    <x v="0"/>
    <s v="7671-25"/>
    <x v="177"/>
    <s v="N"/>
    <s v="250X160"/>
    <d v="2025-01-28T00:00:00"/>
    <d v="2025-01-28T00:00:00"/>
    <s v="AIR"/>
    <n v="2"/>
    <n v="2"/>
    <d v="2025-01-28T00:00:00"/>
    <d v="2025-01-29T00:00:00"/>
    <m/>
    <n v="1"/>
    <d v="2025-01-30T00:00:00"/>
    <d v="2025-02-06T00:00:00"/>
    <d v="2025-01-30T00:00:00"/>
    <n v="112500439"/>
    <x v="1"/>
    <d v="2025-01-30T00:00:00"/>
    <s v="A Metal"/>
    <m/>
    <x v="0"/>
    <n v="1"/>
    <m/>
    <s v=""/>
    <s v="powder"/>
    <n v="142501250"/>
    <d v="2025-02-14T00:00:00"/>
    <m/>
    <m/>
    <s v="Jan"/>
    <s v="EKSTEK_30231-401"/>
    <m/>
    <m/>
    <m/>
  </r>
  <r>
    <x v="0"/>
    <s v="7668-25"/>
    <x v="178"/>
    <s v="N"/>
    <s v="280X160"/>
    <d v="2025-01-28T00:00:00"/>
    <d v="2025-01-28T00:00:00"/>
    <s v="LAND"/>
    <n v="0"/>
    <n v="0"/>
    <d v="2025-01-30T00:00:00"/>
    <d v="2025-01-30T00:00:00"/>
    <m/>
    <n v="0"/>
    <d v="2025-02-01T00:00:00"/>
    <d v="2025-02-06T00:00:00"/>
    <d v="2025-02-01T00:00:00"/>
    <n v="112500467"/>
    <x v="0"/>
    <d v="2025-02-01T00:00:00"/>
    <s v="GEZE middle east"/>
    <m/>
    <x v="0"/>
    <n v="2"/>
    <m/>
    <s v=""/>
    <s v="Mill, powder, ANODIZING"/>
    <n v="142501268"/>
    <d v="2025-02-17T00:00:00"/>
    <m/>
    <m/>
    <s v="Jan"/>
    <s v="PDTMC_27802-501"/>
    <m/>
    <m/>
    <m/>
  </r>
  <r>
    <x v="0"/>
    <s v="7668-25"/>
    <x v="179"/>
    <s v="N"/>
    <s v="220X130"/>
    <d v="2025-01-28T00:00:00"/>
    <d v="2025-01-28T00:00:00"/>
    <s v="LAND"/>
    <n v="0"/>
    <n v="0"/>
    <d v="2025-01-30T00:00:00"/>
    <d v="2025-01-30T00:00:00"/>
    <m/>
    <n v="0"/>
    <d v="2025-02-01T00:00:00"/>
    <d v="2025-02-06T00:00:00"/>
    <d v="2025-02-01T00:00:00"/>
    <n v="112500467"/>
    <x v="0"/>
    <d v="2025-02-01T00:00:00"/>
    <s v="GEZE middle east"/>
    <m/>
    <x v="0"/>
    <n v="2"/>
    <m/>
    <s v=""/>
    <s v="Mill, powder, ANODIZING"/>
    <n v="142501268"/>
    <d v="2025-02-17T00:00:00"/>
    <m/>
    <m/>
    <s v="Jan"/>
    <s v="PDTMC_27803-401"/>
    <m/>
    <m/>
    <m/>
  </r>
  <r>
    <x v="0"/>
    <s v="7668-25"/>
    <x v="180"/>
    <s v="N"/>
    <s v="280X160"/>
    <d v="2025-01-28T00:00:00"/>
    <d v="2025-01-28T00:00:00"/>
    <s v="LAND"/>
    <n v="0"/>
    <n v="0"/>
    <d v="2025-01-30T00:00:00"/>
    <d v="2025-01-30T00:00:00"/>
    <m/>
    <n v="0"/>
    <d v="2025-02-01T00:00:00"/>
    <d v="2025-02-06T00:00:00"/>
    <d v="2025-02-01T00:00:00"/>
    <n v="112500467"/>
    <x v="0"/>
    <d v="2025-02-01T00:00:00"/>
    <s v="GEZE middle east"/>
    <m/>
    <x v="0"/>
    <n v="2"/>
    <m/>
    <s v=""/>
    <s v="Mill, powder, ANODIZING"/>
    <n v="142501268"/>
    <d v="2025-02-17T00:00:00"/>
    <m/>
    <m/>
    <s v="Jan"/>
    <s v="PDTMC_27806-501"/>
    <m/>
    <m/>
    <m/>
  </r>
  <r>
    <x v="1"/>
    <s v="7674-25"/>
    <x v="181"/>
    <s v="N"/>
    <s v="280X160"/>
    <d v="2025-01-28T00:00:00"/>
    <d v="2025-01-28T00:00:00"/>
    <s v="AIR"/>
    <n v="1"/>
    <n v="2"/>
    <d v="2025-01-31T00:00:00"/>
    <d v="2025-02-01T00:00:00"/>
    <m/>
    <n v="1"/>
    <d v="2025-02-03T00:00:00"/>
    <d v="2025-02-07T00:00:00"/>
    <d v="2025-02-03T00:00:00"/>
    <n v="1300001108"/>
    <x v="1"/>
    <d v="2025-02-19T00:00:00"/>
    <s v="A Metal"/>
    <m/>
    <x v="0"/>
    <n v="4"/>
    <m/>
    <s v=""/>
    <m/>
    <n v="242500104"/>
    <d v="2025-03-07T00:00:00"/>
    <m/>
    <m/>
    <s v="Jan"/>
    <s v="EKSTEK_030235-2501"/>
    <m/>
    <m/>
    <m/>
  </r>
  <r>
    <x v="1"/>
    <s v="7674-25"/>
    <x v="182"/>
    <s v="N"/>
    <s v="250X160"/>
    <d v="2025-01-28T00:00:00"/>
    <d v="2025-01-28T00:00:00"/>
    <s v="AIR"/>
    <n v="2"/>
    <n v="2"/>
    <d v="2025-01-31T00:00:00"/>
    <d v="2025-02-01T00:00:00"/>
    <m/>
    <n v="1"/>
    <d v="2025-02-03T00:00:00"/>
    <d v="2025-02-07T00:00:00"/>
    <d v="2025-02-03T00:00:00"/>
    <n v="1300001108"/>
    <x v="1"/>
    <d v="2025-02-19T00:00:00"/>
    <s v="A Metal"/>
    <m/>
    <x v="0"/>
    <n v="4"/>
    <m/>
    <s v=""/>
    <m/>
    <s v="M368"/>
    <d v="2025-03-06T00:00:00"/>
    <m/>
    <m/>
    <s v="Jan"/>
    <s v="EKSTEK_030237-2501"/>
    <m/>
    <m/>
    <m/>
  </r>
  <r>
    <x v="1"/>
    <s v="7674-25"/>
    <x v="183"/>
    <s v="N"/>
    <s v="280X160"/>
    <d v="2025-01-28T00:00:00"/>
    <d v="2025-01-28T00:00:00"/>
    <s v="AIR"/>
    <n v="1"/>
    <n v="4"/>
    <d v="2025-01-31T00:00:00"/>
    <d v="2025-02-01T00:00:00"/>
    <m/>
    <n v="1"/>
    <d v="2025-02-03T00:00:00"/>
    <d v="2025-02-07T00:00:00"/>
    <d v="2025-02-03T00:00:00"/>
    <n v="1300001108"/>
    <x v="1"/>
    <d v="2025-02-19T00:00:00"/>
    <s v="A Metal"/>
    <m/>
    <x v="0"/>
    <n v="4"/>
    <m/>
    <s v=""/>
    <m/>
    <s v="M368"/>
    <d v="2025-03-06T00:00:00"/>
    <m/>
    <m/>
    <s v="Jan"/>
    <s v="EKSTEK_030239-2501"/>
    <m/>
    <m/>
    <m/>
  </r>
  <r>
    <x v="1"/>
    <s v="7675-25"/>
    <x v="184"/>
    <s v="N"/>
    <s v="320X160"/>
    <d v="2025-01-28T00:00:00"/>
    <d v="2025-01-28T00:00:00"/>
    <s v="AIR"/>
    <n v="1"/>
    <n v="4"/>
    <d v="2025-01-30T00:00:00"/>
    <d v="2025-01-31T00:00:00"/>
    <m/>
    <n v="1"/>
    <d v="2025-02-03T00:00:00"/>
    <d v="2025-02-07T00:00:00"/>
    <d v="2025-02-03T00:00:00"/>
    <n v="1300001108"/>
    <x v="7"/>
    <d v="2025-02-19T00:00:00"/>
    <s v="A Metal"/>
    <m/>
    <x v="0"/>
    <n v="3"/>
    <m/>
    <s v=""/>
    <m/>
    <n v="242500241"/>
    <d v="2025-03-17T09:15:04"/>
    <m/>
    <m/>
    <s v="Jan"/>
    <s v="COMES_030234-2501"/>
    <m/>
    <m/>
    <m/>
  </r>
  <r>
    <x v="1"/>
    <s v="7675-25"/>
    <x v="185"/>
    <s v="N"/>
    <s v="280X160"/>
    <d v="2025-01-28T00:00:00"/>
    <d v="2025-01-28T00:00:00"/>
    <s v="AIR"/>
    <n v="1"/>
    <n v="4"/>
    <d v="2025-01-30T00:00:00"/>
    <d v="2025-01-31T00:00:00"/>
    <m/>
    <n v="1"/>
    <d v="2025-02-03T00:00:00"/>
    <d v="2025-02-07T00:00:00"/>
    <d v="2025-02-03T00:00:00"/>
    <n v="1300001108"/>
    <x v="7"/>
    <d v="2025-02-19T00:00:00"/>
    <s v="A Metal"/>
    <m/>
    <x v="0"/>
    <n v="3"/>
    <m/>
    <s v=""/>
    <m/>
    <n v="242500241"/>
    <d v="2025-03-17T09:15:04"/>
    <m/>
    <m/>
    <s v="Jan"/>
    <s v="COMES_030243-2501"/>
    <m/>
    <m/>
    <m/>
  </r>
  <r>
    <x v="1"/>
    <s v="7676-25"/>
    <x v="186"/>
    <s v="N"/>
    <s v="320X160"/>
    <d v="2025-01-28T00:00:00"/>
    <d v="2025-01-28T00:00:00"/>
    <s v="AIR"/>
    <n v="1"/>
    <n v="2"/>
    <d v="2025-01-30T00:00:00"/>
    <d v="2025-01-31T00:00:00"/>
    <m/>
    <n v="1"/>
    <d v="2025-02-03T00:00:00"/>
    <d v="2025-02-08T00:00:00"/>
    <d v="2025-02-03T00:00:00"/>
    <n v="1300001108"/>
    <x v="3"/>
    <d v="2025-04-25T00:00:00"/>
    <s v="A Metal"/>
    <m/>
    <x v="0"/>
    <n v="3"/>
    <m/>
    <s v=""/>
    <m/>
    <s v="M339"/>
    <d v="2025-02-20T00:00:00"/>
    <m/>
    <m/>
    <s v="Jan"/>
    <s v="COMPES_030241-2501"/>
    <m/>
    <m/>
    <m/>
  </r>
  <r>
    <x v="1"/>
    <s v="7675-25"/>
    <x v="187"/>
    <s v="N"/>
    <s v="320X160"/>
    <d v="2025-01-28T00:00:00"/>
    <d v="2025-01-28T00:00:00"/>
    <s v="AIR"/>
    <n v="1"/>
    <n v="4"/>
    <d v="2025-01-30T00:00:00"/>
    <d v="2025-01-31T00:00:00"/>
    <m/>
    <n v="1"/>
    <d v="2025-02-03T00:00:00"/>
    <d v="2025-02-07T00:00:00"/>
    <d v="2025-02-03T00:00:00"/>
    <s v="1300001108"/>
    <x v="7"/>
    <d v="2025-02-19T00:00:00"/>
    <s v="A Metal"/>
    <m/>
    <x v="0"/>
    <n v="3"/>
    <m/>
    <s v=""/>
    <m/>
    <n v="242500241"/>
    <d v="2025-03-17T09:15:04"/>
    <m/>
    <m/>
    <s v="Jan"/>
    <s v="COMES_030247-2501"/>
    <m/>
    <m/>
    <m/>
  </r>
  <r>
    <x v="0"/>
    <s v="7670-25"/>
    <x v="188"/>
    <s v="N"/>
    <s v="250X160"/>
    <d v="2025-01-28T00:00:00"/>
    <d v="2025-01-28T00:00:00"/>
    <s v="AIR"/>
    <n v="0"/>
    <n v="0"/>
    <d v="2025-01-28T00:00:00"/>
    <d v="2025-01-29T00:00:00"/>
    <m/>
    <n v="1"/>
    <d v="2025-01-30T00:00:00"/>
    <d v="2025-02-06T00:00:00"/>
    <d v="2025-01-30T00:00:00"/>
    <n v="112500439"/>
    <x v="3"/>
    <d v="2025-01-30T00:00:00"/>
    <s v="A Metal"/>
    <m/>
    <x v="0"/>
    <n v="1"/>
    <m/>
    <s v=""/>
    <s v="powder"/>
    <n v="142501185"/>
    <d v="2025-02-12T00:00:00"/>
    <m/>
    <m/>
    <s v="Jan"/>
    <s v="COMPES_27810-401"/>
    <m/>
    <m/>
    <m/>
  </r>
  <r>
    <x v="1"/>
    <s v="7674-25"/>
    <x v="172"/>
    <s v="N"/>
    <s v="250X160"/>
    <d v="2025-01-29T00:00:00"/>
    <d v="2025-01-28T00:00:00"/>
    <s v="AIR"/>
    <n v="1"/>
    <n v="4"/>
    <d v="2025-01-31T00:00:00"/>
    <d v="2025-02-01T00:00:00"/>
    <m/>
    <n v="1"/>
    <d v="2025-02-03T00:00:00"/>
    <d v="2025-02-08T00:00:00"/>
    <d v="2025-02-03T00:00:00"/>
    <n v="1300001109"/>
    <x v="1"/>
    <d v="2025-02-19T00:00:00"/>
    <s v="A Metal"/>
    <s v="2 Times order 7674-25 and 7627-25 request purchage to cancel on order 30.01.2025"/>
    <x v="0"/>
    <n v="3"/>
    <m/>
    <s v=""/>
    <m/>
    <n v="0"/>
    <d v="1899-12-30T00:00:00"/>
    <m/>
    <m/>
    <s v="Jan"/>
    <s v="EKSTEK_030226-2501"/>
    <m/>
    <m/>
    <m/>
  </r>
  <r>
    <x v="1"/>
    <s v="7674-25"/>
    <x v="173"/>
    <s v="N"/>
    <s v="250X160"/>
    <d v="2025-01-29T00:00:00"/>
    <d v="2025-01-28T00:00:00"/>
    <s v="AIR"/>
    <n v="1"/>
    <n v="4"/>
    <d v="2025-01-31T00:00:00"/>
    <d v="2025-02-01T00:00:00"/>
    <m/>
    <n v="1"/>
    <d v="2025-02-03T00:00:00"/>
    <d v="2025-02-08T00:00:00"/>
    <d v="2025-02-03T00:00:00"/>
    <n v="1300001109"/>
    <x v="1"/>
    <d v="2025-02-19T00:00:00"/>
    <s v="A Metal"/>
    <s v="2 Times order 7674-25 and 7627-25 request purchage to cancel on order 30.01.2025"/>
    <x v="0"/>
    <n v="3"/>
    <m/>
    <s v=""/>
    <m/>
    <n v="0"/>
    <d v="1899-12-30T00:00:00"/>
    <m/>
    <m/>
    <s v="Jan"/>
    <s v="EKSTEK_030227-2501"/>
    <m/>
    <m/>
    <m/>
  </r>
  <r>
    <x v="0"/>
    <s v="7680-25"/>
    <x v="189"/>
    <s v="N"/>
    <s v="220X130"/>
    <d v="2025-01-29T00:00:00"/>
    <d v="2025-01-29T00:00:00"/>
    <s v="LAND"/>
    <n v="0"/>
    <n v="0"/>
    <d v="2025-02-04T00:00:00"/>
    <d v="2025-02-04T00:00:00"/>
    <m/>
    <n v="0"/>
    <d v="2025-02-06T00:00:00"/>
    <d v="2025-02-15T00:00:00"/>
    <d v="2025-02-06T00:00:00"/>
    <n v="112500552"/>
    <x v="0"/>
    <d v="2025-02-06T00:00:00"/>
    <s v="Alumex "/>
    <m/>
    <x v="0"/>
    <n v="6"/>
    <m/>
    <s v=""/>
    <s v="powder"/>
    <n v="142501400"/>
    <d v="2025-02-20T00:00:00"/>
    <m/>
    <m/>
    <s v="Jan"/>
    <s v="PDTMC_27828-401"/>
    <m/>
    <m/>
    <m/>
  </r>
  <r>
    <x v="0"/>
    <s v="7680-25"/>
    <x v="190"/>
    <s v="N"/>
    <s v="250X160"/>
    <d v="2025-01-29T00:00:00"/>
    <d v="2025-01-29T00:00:00"/>
    <s v="LAND"/>
    <n v="0"/>
    <n v="0"/>
    <d v="2025-02-04T00:00:00"/>
    <d v="2025-02-04T00:00:00"/>
    <m/>
    <n v="0"/>
    <d v="2025-02-06T00:00:00"/>
    <d v="2025-02-15T00:00:00"/>
    <d v="2025-02-06T00:00:00"/>
    <n v="112500552"/>
    <x v="0"/>
    <d v="2025-02-06T00:00:00"/>
    <s v="Alumex "/>
    <m/>
    <x v="0"/>
    <n v="6"/>
    <m/>
    <s v=""/>
    <s v="powder"/>
    <n v="142501400"/>
    <d v="2025-02-20T00:00:00"/>
    <m/>
    <m/>
    <s v="Jan"/>
    <s v="PDTMC_27829-401"/>
    <m/>
    <m/>
    <m/>
  </r>
  <r>
    <x v="0"/>
    <s v="7680-25"/>
    <x v="191"/>
    <s v="N"/>
    <s v="280X160"/>
    <d v="2025-01-29T00:00:00"/>
    <d v="2025-01-29T00:00:00"/>
    <s v="LAND"/>
    <n v="1"/>
    <n v="2"/>
    <d v="2025-01-31T00:00:00"/>
    <d v="2025-02-01T00:00:00"/>
    <m/>
    <n v="1"/>
    <d v="2025-02-06T00:00:00"/>
    <d v="2025-02-15T00:00:00"/>
    <d v="2025-02-06T00:00:00"/>
    <n v="112500552"/>
    <x v="0"/>
    <d v="2025-02-06T00:00:00"/>
    <s v="Alumex "/>
    <m/>
    <x v="0"/>
    <n v="3"/>
    <m/>
    <s v=""/>
    <s v="powder"/>
    <n v="142501400"/>
    <d v="2025-02-20T00:00:00"/>
    <m/>
    <m/>
    <s v="Jan"/>
    <s v="PDTMC_30253-401"/>
    <m/>
    <m/>
    <m/>
  </r>
  <r>
    <x v="0"/>
    <s v="7680-25"/>
    <x v="192"/>
    <s v="N"/>
    <s v="280X160"/>
    <d v="2025-01-29T00:00:00"/>
    <d v="2025-01-29T00:00:00"/>
    <s v="LAND"/>
    <n v="1"/>
    <n v="2"/>
    <d v="2025-02-03T00:00:00"/>
    <d v="2025-02-04T00:00:00"/>
    <m/>
    <n v="1"/>
    <d v="2025-02-06T00:00:00"/>
    <d v="2025-02-15T00:00:00"/>
    <d v="2025-02-06T00:00:00"/>
    <n v="112500552"/>
    <x v="0"/>
    <d v="2025-02-06T00:00:00"/>
    <s v="Alumex "/>
    <m/>
    <x v="0"/>
    <n v="6"/>
    <m/>
    <s v=""/>
    <s v="powder"/>
    <n v="142501400"/>
    <d v="2025-02-20T00:00:00"/>
    <m/>
    <m/>
    <s v="Jan"/>
    <s v="PDTMC_30255-501"/>
    <m/>
    <m/>
    <m/>
  </r>
  <r>
    <x v="0"/>
    <s v="7680-25"/>
    <x v="193"/>
    <s v="N"/>
    <s v="280X160"/>
    <d v="2025-01-29T00:00:00"/>
    <d v="2025-01-29T00:00:00"/>
    <s v="LAND"/>
    <n v="1"/>
    <n v="2"/>
    <d v="2025-02-03T00:00:00"/>
    <d v="2025-02-04T00:00:00"/>
    <m/>
    <n v="1"/>
    <d v="2025-02-06T00:00:00"/>
    <d v="2025-02-15T00:00:00"/>
    <d v="2025-02-06T00:00:00"/>
    <n v="112500552"/>
    <x v="0"/>
    <d v="2025-02-06T00:00:00"/>
    <s v="Alumex "/>
    <m/>
    <x v="0"/>
    <n v="6"/>
    <m/>
    <s v=""/>
    <s v="powder"/>
    <n v="142501400"/>
    <d v="2025-02-20T00:00:00"/>
    <m/>
    <m/>
    <s v="Jan"/>
    <s v="PDTMC_30256-501"/>
    <m/>
    <m/>
    <m/>
  </r>
  <r>
    <x v="0"/>
    <s v="7680-25"/>
    <x v="194"/>
    <s v="N"/>
    <s v="280X160"/>
    <d v="2025-01-29T00:00:00"/>
    <d v="2025-01-29T00:00:00"/>
    <s v="LAND"/>
    <n v="1"/>
    <n v="2"/>
    <d v="2025-02-05T00:00:00"/>
    <d v="2025-02-06T00:00:00"/>
    <m/>
    <n v="1"/>
    <d v="2025-02-06T00:00:00"/>
    <d v="2025-02-15T00:00:00"/>
    <d v="2025-02-06T00:00:00"/>
    <n v="112500552"/>
    <x v="0"/>
    <d v="2025-02-06T00:00:00"/>
    <s v="Alumex "/>
    <s v="dsgn rcvd 31/01/2025 ask rvs 02/01/2025,rvs rcvd 04/02/2025."/>
    <x v="0"/>
    <n v="8"/>
    <m/>
    <s v=""/>
    <s v="powder"/>
    <n v="142501400"/>
    <d v="2025-02-20T00:00:00"/>
    <m/>
    <m/>
    <s v="Jan"/>
    <s v="PDTMC_30259-501"/>
    <m/>
    <m/>
    <m/>
  </r>
  <r>
    <x v="0"/>
    <s v="7680-25"/>
    <x v="195"/>
    <s v="N"/>
    <s v="280X160"/>
    <d v="2025-01-29T00:00:00"/>
    <d v="2025-01-29T00:00:00"/>
    <s v="LAND"/>
    <n v="1"/>
    <n v="2"/>
    <d v="2025-02-03T00:00:00"/>
    <d v="2025-02-04T00:00:00"/>
    <m/>
    <n v="1"/>
    <d v="2025-02-06T00:00:00"/>
    <d v="2025-02-15T00:00:00"/>
    <d v="2025-02-06T00:00:00"/>
    <n v="112500552"/>
    <x v="0"/>
    <d v="2025-02-06T00:00:00"/>
    <s v="Alumex "/>
    <m/>
    <x v="0"/>
    <n v="6"/>
    <m/>
    <s v=""/>
    <s v="powder"/>
    <n v="142501400"/>
    <d v="2025-02-20T00:00:00"/>
    <m/>
    <m/>
    <s v="Jan"/>
    <s v="PDTMC_30261-401"/>
    <m/>
    <m/>
    <m/>
  </r>
  <r>
    <x v="0"/>
    <s v="7680-25"/>
    <x v="196"/>
    <s v="N"/>
    <s v="250X160"/>
    <d v="2025-01-29T00:00:00"/>
    <d v="2025-01-29T00:00:00"/>
    <s v="LAND"/>
    <n v="0"/>
    <n v="0"/>
    <d v="2025-02-05T00:00:00"/>
    <d v="2025-02-07T00:00:00"/>
    <m/>
    <n v="2"/>
    <d v="2025-02-08T00:00:00"/>
    <d v="2025-02-15T00:00:00"/>
    <d v="2025-02-08T00:00:00"/>
    <n v="112500587"/>
    <x v="0"/>
    <d v="2025-02-08T00:00:00"/>
    <s v="Alumex "/>
    <s v="dsgn rcvd 03/02/2025. ask rvs 04/02/2025"/>
    <x v="0"/>
    <n v="9"/>
    <m/>
    <s v=""/>
    <s v="powder"/>
    <n v="142501512"/>
    <d v="2025-02-19T00:00:00"/>
    <m/>
    <m/>
    <s v="Jan"/>
    <s v="PDTMC_27830-401"/>
    <m/>
    <m/>
    <m/>
  </r>
  <r>
    <x v="0"/>
    <s v="7680-25"/>
    <x v="197"/>
    <s v="N"/>
    <s v="280X160"/>
    <d v="2025-01-29T00:00:00"/>
    <d v="2025-01-29T00:00:00"/>
    <s v="LAND"/>
    <n v="2"/>
    <n v="6"/>
    <d v="2025-02-06T00:00:00"/>
    <d v="2025-02-08T00:00:00"/>
    <m/>
    <n v="2"/>
    <d v="2025-02-11T00:00:00"/>
    <d v="2025-02-15T00:00:00"/>
    <d v="2025-02-11T00:00:00"/>
    <n v="112500628"/>
    <x v="0"/>
    <d v="2025-02-11T00:00:00"/>
    <s v="Alumex "/>
    <s v="dsgn rcvd 03/02/2025. ask rvs 04/02/2025"/>
    <x v="0"/>
    <n v="10"/>
    <m/>
    <s v=""/>
    <s v="powder"/>
    <n v="142501807"/>
    <d v="2025-02-28T00:00:00"/>
    <m/>
    <m/>
    <s v="Jan"/>
    <s v="PDTMC_30249-501"/>
    <m/>
    <m/>
    <m/>
  </r>
  <r>
    <x v="1"/>
    <s v="7678-25"/>
    <x v="198"/>
    <s v="N"/>
    <s v="320X160"/>
    <d v="2025-01-29T00:00:00"/>
    <d v="2025-01-29T00:00:00"/>
    <s v="AIR"/>
    <n v="0"/>
    <n v="0"/>
    <d v="2025-01-31T00:00:00"/>
    <d v="2025-02-04T00:00:00"/>
    <m/>
    <n v="4"/>
    <d v="2025-02-03T00:00:00"/>
    <d v="2025-02-08T00:00:00"/>
    <d v="2025-02-03T00:00:00"/>
    <n v="1300001108"/>
    <x v="3"/>
    <d v="2025-04-25T00:00:00"/>
    <s v="A Metal"/>
    <m/>
    <x v="0"/>
    <n v="6"/>
    <m/>
    <s v=""/>
    <m/>
    <s v="M338"/>
    <d v="2025-02-17T00:00:00"/>
    <m/>
    <m/>
    <s v="Jan"/>
    <s v="COMPES_027812-2501"/>
    <m/>
    <m/>
    <m/>
  </r>
  <r>
    <x v="1"/>
    <s v="7678-25"/>
    <x v="199"/>
    <s v="N"/>
    <s v="320X160"/>
    <d v="2025-01-29T00:00:00"/>
    <d v="2025-01-29T00:00:00"/>
    <s v="AIR"/>
    <n v="0"/>
    <n v="0"/>
    <d v="2025-01-31T00:00:00"/>
    <d v="2025-02-01T00:00:00"/>
    <m/>
    <n v="1"/>
    <d v="2025-02-03T00:00:00"/>
    <d v="2025-02-08T00:00:00"/>
    <d v="2025-02-03T00:00:00"/>
    <n v="1300001108"/>
    <x v="3"/>
    <d v="2025-04-25T00:00:00"/>
    <s v="A Metal"/>
    <m/>
    <x v="0"/>
    <n v="3"/>
    <m/>
    <s v=""/>
    <m/>
    <s v="M325"/>
    <d v="2025-02-17T00:00:00"/>
    <m/>
    <m/>
    <s v="Jan"/>
    <s v="COMPES_027814-2501"/>
    <m/>
    <m/>
    <m/>
  </r>
  <r>
    <x v="1"/>
    <s v="7678-25"/>
    <x v="200"/>
    <s v="N"/>
    <s v="320X160"/>
    <d v="2025-01-29T00:00:00"/>
    <d v="2025-01-29T00:00:00"/>
    <s v="AIR"/>
    <n v="0"/>
    <n v="0"/>
    <d v="2025-01-31T00:00:00"/>
    <d v="2025-02-01T00:00:00"/>
    <m/>
    <n v="1"/>
    <d v="2025-02-03T00:00:00"/>
    <d v="2025-02-08T00:00:00"/>
    <d v="2025-02-03T00:00:00"/>
    <n v="1300001109"/>
    <x v="3"/>
    <d v="2025-04-25T00:00:00"/>
    <s v="A Metal"/>
    <m/>
    <x v="0"/>
    <n v="3"/>
    <m/>
    <s v=""/>
    <m/>
    <s v="M326"/>
    <d v="2025-02-20T00:00:00"/>
    <m/>
    <m/>
    <s v="Jan"/>
    <s v="COMPES_027816-2501"/>
    <m/>
    <m/>
    <m/>
  </r>
  <r>
    <x v="1"/>
    <s v="7678-25"/>
    <x v="201"/>
    <s v="N"/>
    <s v="320X160"/>
    <d v="2025-01-29T00:00:00"/>
    <d v="2025-01-29T00:00:00"/>
    <s v="AIR"/>
    <n v="0"/>
    <n v="0"/>
    <d v="2025-01-31T00:00:00"/>
    <d v="2025-02-01T00:00:00"/>
    <m/>
    <n v="1"/>
    <d v="2025-02-03T00:00:00"/>
    <d v="2025-02-08T00:00:00"/>
    <d v="2025-02-03T00:00:00"/>
    <n v="1300001109"/>
    <x v="3"/>
    <d v="2025-04-25T00:00:00"/>
    <s v="A Metal"/>
    <m/>
    <x v="0"/>
    <n v="3"/>
    <m/>
    <s v=""/>
    <m/>
    <s v="M326"/>
    <d v="2025-02-20T00:00:00"/>
    <m/>
    <m/>
    <s v="Jan"/>
    <s v="COMPES_027817-2501"/>
    <m/>
    <m/>
    <m/>
  </r>
  <r>
    <x v="1"/>
    <s v="7679-25"/>
    <x v="202"/>
    <s v="N"/>
    <s v="250X160"/>
    <d v="2025-01-29T00:00:00"/>
    <d v="2025-01-29T00:00:00"/>
    <s v="AIR"/>
    <n v="0"/>
    <n v="0"/>
    <d v="2025-02-01T00:00:00"/>
    <d v="2025-02-01T00:00:00"/>
    <m/>
    <n v="0"/>
    <d v="2025-02-03T00:00:00"/>
    <d v="2025-02-08T00:00:00"/>
    <d v="2025-02-03T00:00:00"/>
    <n v="1300001109"/>
    <x v="1"/>
    <d v="2025-02-19T00:00:00"/>
    <s v="A Metal"/>
    <m/>
    <x v="0"/>
    <n v="3"/>
    <m/>
    <s v=""/>
    <m/>
    <s v="M357"/>
    <d v="2025-02-17T00:00:00"/>
    <m/>
    <m/>
    <s v="Jan"/>
    <s v="EKSTEK_027826-2501"/>
    <m/>
    <m/>
    <m/>
  </r>
  <r>
    <x v="1"/>
    <s v="7678-25"/>
    <x v="203"/>
    <s v="N"/>
    <s v="220X130"/>
    <d v="2025-01-29T00:00:00"/>
    <d v="2025-01-29T00:00:00"/>
    <s v="AIR"/>
    <n v="0"/>
    <n v="0"/>
    <d v="2025-01-31T00:00:00"/>
    <d v="2025-02-01T00:00:00"/>
    <m/>
    <n v="1"/>
    <d v="2025-02-11T00:00:00"/>
    <d v="2025-02-08T00:00:00"/>
    <d v="2025-02-11T00:00:00"/>
    <n v="1300001120"/>
    <x v="3"/>
    <d v="2025-04-25T00:00:00"/>
    <s v="A Metal"/>
    <s v="wrong PR-130000108"/>
    <x v="0"/>
    <n v="3"/>
    <m/>
    <s v=""/>
    <m/>
    <s v="M336"/>
    <d v="2025-03-02T00:00:00"/>
    <m/>
    <m/>
    <s v="Jan"/>
    <s v="COMPES_027809-2501"/>
    <m/>
    <m/>
    <m/>
  </r>
  <r>
    <x v="1"/>
    <s v="7678-25"/>
    <x v="204"/>
    <s v="N"/>
    <s v="280X160"/>
    <d v="2025-01-29T00:00:00"/>
    <d v="2025-01-29T00:00:00"/>
    <s v="AIR"/>
    <n v="0"/>
    <n v="0"/>
    <d v="2025-01-31T00:00:00"/>
    <d v="2025-02-01T00:00:00"/>
    <m/>
    <n v="1"/>
    <d v="2025-02-11T00:00:00"/>
    <d v="2025-02-08T00:00:00"/>
    <d v="2025-02-11T00:00:00"/>
    <n v="1300001120"/>
    <x v="3"/>
    <d v="2025-04-25T00:00:00"/>
    <s v="A Metal"/>
    <s v="wrong PR-130000108"/>
    <x v="0"/>
    <n v="3"/>
    <m/>
    <s v=""/>
    <m/>
    <s v="M336"/>
    <d v="2025-02-28T00:00:00"/>
    <m/>
    <m/>
    <s v="Jan"/>
    <s v="COMPES_027813-2501"/>
    <m/>
    <m/>
    <m/>
  </r>
  <r>
    <x v="1"/>
    <s v="7678-25"/>
    <x v="205"/>
    <s v="N"/>
    <s v="320X160"/>
    <d v="2025-01-29T00:00:00"/>
    <d v="2025-01-29T00:00:00"/>
    <s v="AIR"/>
    <n v="0"/>
    <n v="0"/>
    <d v="2025-01-31T00:00:00"/>
    <d v="2025-02-01T00:00:00"/>
    <m/>
    <n v="1"/>
    <d v="2025-02-11T00:00:00"/>
    <d v="2025-02-08T00:00:00"/>
    <d v="2025-02-11T00:00:00"/>
    <n v="1300001121"/>
    <x v="3"/>
    <d v="2025-04-25T00:00:00"/>
    <s v="A Metal"/>
    <s v="wrong PR-130000108"/>
    <x v="0"/>
    <n v="3"/>
    <m/>
    <s v=""/>
    <m/>
    <s v="M335"/>
    <d v="2025-02-24T00:00:00"/>
    <m/>
    <m/>
    <s v="Jan"/>
    <s v="COMPES_027815-2501"/>
    <m/>
    <m/>
    <m/>
  </r>
  <r>
    <x v="0"/>
    <s v="7682-25"/>
    <x v="206"/>
    <s v="N"/>
    <s v="280X160"/>
    <d v="2025-01-29T00:00:00"/>
    <d v="2025-01-30T00:00:00"/>
    <s v="AIR"/>
    <n v="1"/>
    <n v="2"/>
    <d v="2025-02-01T00:00:00"/>
    <d v="2025-02-01T00:00:00"/>
    <m/>
    <n v="0"/>
    <d v="2025-02-03T00:00:00"/>
    <d v="2025-02-06T00:00:00"/>
    <d v="2025-02-03T00:00:00"/>
    <n v="112500484"/>
    <x v="1"/>
    <d v="2025-02-03T00:00:00"/>
    <s v="Arco"/>
    <m/>
    <x v="0"/>
    <n v="3"/>
    <m/>
    <s v=""/>
    <s v="Mill, powder, ANODIZING"/>
    <n v="142501182"/>
    <d v="2025-02-09T00:00:00"/>
    <m/>
    <m/>
    <s v="Jan"/>
    <s v="EKSTEK_30218-401"/>
    <m/>
    <m/>
    <m/>
  </r>
  <r>
    <x v="0"/>
    <s v="7681-25"/>
    <x v="207"/>
    <s v="N"/>
    <s v="250X160"/>
    <d v="2025-01-29T00:00:00"/>
    <d v="2025-01-30T00:00:00"/>
    <s v="AIR"/>
    <n v="3"/>
    <n v="3"/>
    <d v="2025-02-05T00:00:00"/>
    <d v="2025-02-05T00:00:00"/>
    <m/>
    <n v="0"/>
    <d v="2025-02-06T00:00:00"/>
    <d v="2025-02-15T00:00:00"/>
    <d v="2025-02-06T00:00:00"/>
    <n v="112500552"/>
    <x v="1"/>
    <d v="2025-02-06T00:00:00"/>
    <s v="Alumex "/>
    <m/>
    <x v="0"/>
    <n v="7"/>
    <m/>
    <s v=""/>
    <s v="powder"/>
    <n v="142501401"/>
    <d v="2025-02-19T00:00:00"/>
    <m/>
    <m/>
    <s v="Jan"/>
    <s v="EKSTEK_30250-501"/>
    <m/>
    <m/>
    <m/>
  </r>
  <r>
    <x v="0"/>
    <s v="7681-25"/>
    <x v="208"/>
    <s v="N"/>
    <s v="250X160"/>
    <d v="2025-01-29T00:00:00"/>
    <d v="2025-01-30T00:00:00"/>
    <s v="AIR"/>
    <n v="1"/>
    <n v="2"/>
    <d v="2025-02-05T00:00:00"/>
    <d v="2025-02-06T00:00:00"/>
    <s v="YES"/>
    <n v="1"/>
    <d v="2025-02-06T00:00:00"/>
    <d v="2025-02-15T00:00:00"/>
    <d v="2025-02-06T00:00:00"/>
    <n v="112500552"/>
    <x v="1"/>
    <d v="2025-02-06T00:00:00"/>
    <s v="Alumex "/>
    <m/>
    <x v="0"/>
    <n v="8"/>
    <m/>
    <s v=""/>
    <s v="powder"/>
    <n v="142501401"/>
    <d v="2025-02-19T00:00:00"/>
    <m/>
    <m/>
    <s v="Jan"/>
    <s v="EKSTEK_30252-401"/>
    <m/>
    <m/>
    <m/>
  </r>
  <r>
    <x v="0"/>
    <s v="7682-25"/>
    <x v="209"/>
    <s v="N"/>
    <s v="320X160"/>
    <d v="2025-01-29T00:00:00"/>
    <d v="2025-01-30T00:00:00"/>
    <s v="AIR"/>
    <n v="1"/>
    <n v="2"/>
    <d v="2025-02-05T00:00:00"/>
    <d v="2025-02-05T00:00:00"/>
    <m/>
    <n v="0"/>
    <d v="2025-02-06T00:00:00"/>
    <d v="2025-02-15T00:00:00"/>
    <d v="2025-02-06T00:00:00"/>
    <n v="112500552"/>
    <x v="1"/>
    <d v="2025-02-06T00:00:00"/>
    <s v="Arco"/>
    <m/>
    <x v="0"/>
    <n v="7"/>
    <m/>
    <s v=""/>
    <s v="Mill, powder, ANODIZING"/>
    <n v="142501308"/>
    <d v="2025-02-17T00:00:00"/>
    <m/>
    <m/>
    <s v="Jan"/>
    <s v="EKSTEK_30219-501"/>
    <m/>
    <m/>
    <m/>
  </r>
  <r>
    <x v="0"/>
    <s v="7681-25"/>
    <x v="210"/>
    <s v="N"/>
    <s v="280X160"/>
    <d v="2025-01-29T00:00:00"/>
    <d v="2025-01-30T00:00:00"/>
    <s v="AIR"/>
    <n v="1"/>
    <n v="2"/>
    <d v="2025-02-05T00:00:00"/>
    <d v="2025-02-07T00:00:00"/>
    <m/>
    <n v="2"/>
    <d v="2025-02-08T00:00:00"/>
    <d v="2025-02-15T00:00:00"/>
    <d v="2025-02-08T00:00:00"/>
    <n v="112500587"/>
    <x v="1"/>
    <d v="2025-02-08T00:00:00"/>
    <s v="Alumex "/>
    <m/>
    <x v="0"/>
    <n v="9"/>
    <m/>
    <s v=""/>
    <s v="powder"/>
    <n v="142501500"/>
    <d v="2025-02-20T00:00:00"/>
    <m/>
    <m/>
    <s v="Jan"/>
    <s v="EKSTEK_30251-501"/>
    <m/>
    <m/>
    <m/>
  </r>
  <r>
    <x v="0"/>
    <s v="7681-25"/>
    <x v="211"/>
    <s v="N"/>
    <s v="250X160"/>
    <d v="2025-01-29T00:00:00"/>
    <d v="2025-01-30T00:00:00"/>
    <s v="AIR"/>
    <n v="1"/>
    <n v="1"/>
    <d v="2025-02-05T00:00:00"/>
    <d v="2025-02-07T00:00:00"/>
    <s v="YES"/>
    <n v="2"/>
    <d v="2025-02-08T00:00:00"/>
    <d v="2025-02-15T00:00:00"/>
    <d v="2025-02-08T00:00:00"/>
    <n v="112500587"/>
    <x v="1"/>
    <d v="2025-02-08T00:00:00"/>
    <s v="Alumex "/>
    <m/>
    <x v="0"/>
    <n v="9"/>
    <m/>
    <s v=""/>
    <s v="powder"/>
    <n v="142501500"/>
    <d v="2025-02-20T00:00:00"/>
    <m/>
    <m/>
    <s v="Jan"/>
    <s v="EKSTEK_30254-401"/>
    <m/>
    <m/>
    <m/>
  </r>
  <r>
    <x v="0"/>
    <s v="7681-25"/>
    <x v="212"/>
    <s v="N"/>
    <s v="280X160"/>
    <d v="2025-01-29T00:00:00"/>
    <d v="2025-01-30T00:00:00"/>
    <s v="AIR"/>
    <n v="1"/>
    <n v="2"/>
    <d v="2025-02-05T00:00:00"/>
    <d v="2025-02-07T00:00:00"/>
    <m/>
    <n v="2"/>
    <d v="2025-02-08T00:00:00"/>
    <d v="2025-02-15T00:00:00"/>
    <d v="2025-02-08T00:00:00"/>
    <n v="112500587"/>
    <x v="1"/>
    <d v="2025-02-08T00:00:00"/>
    <s v="Alumex "/>
    <m/>
    <x v="0"/>
    <n v="9"/>
    <m/>
    <s v=""/>
    <s v="powder"/>
    <n v="142501500"/>
    <d v="2025-02-20T00:00:00"/>
    <m/>
    <m/>
    <s v="Jan"/>
    <s v="EKSTEK_30257-501"/>
    <m/>
    <m/>
    <m/>
  </r>
  <r>
    <x v="0"/>
    <s v="7681-25"/>
    <x v="213"/>
    <s v="N"/>
    <s v="280X160"/>
    <d v="2025-01-29T00:00:00"/>
    <d v="2025-01-30T00:00:00"/>
    <s v="AIR"/>
    <n v="1"/>
    <n v="2"/>
    <d v="2025-02-05T00:00:00"/>
    <d v="2025-02-07T00:00:00"/>
    <m/>
    <n v="2"/>
    <d v="2025-02-08T00:00:00"/>
    <d v="2025-02-15T00:00:00"/>
    <d v="2025-02-08T00:00:00"/>
    <n v="112500587"/>
    <x v="1"/>
    <d v="2025-02-08T00:00:00"/>
    <s v="Alumex "/>
    <m/>
    <x v="0"/>
    <n v="9"/>
    <m/>
    <s v=""/>
    <s v="powder"/>
    <n v="142501500"/>
    <d v="2025-02-20T00:00:00"/>
    <m/>
    <m/>
    <s v="Jan"/>
    <s v="EKSTEK_30258-501"/>
    <m/>
    <m/>
    <m/>
  </r>
  <r>
    <x v="0"/>
    <s v="7681-25"/>
    <x v="214"/>
    <s v="N"/>
    <s v="280X160"/>
    <d v="2025-01-29T00:00:00"/>
    <d v="2025-01-30T00:00:00"/>
    <s v="AIR"/>
    <n v="2"/>
    <n v="4"/>
    <d v="2025-02-05T00:00:00"/>
    <d v="2025-02-18T00:00:00"/>
    <s v="YES"/>
    <n v="13"/>
    <d v="2025-02-19T00:00:00"/>
    <d v="2025-02-21T00:00:00"/>
    <d v="2025-02-19T00:00:00"/>
    <n v="112500770"/>
    <x v="1"/>
    <d v="2025-02-19T00:00:00"/>
    <s v="Alumex "/>
    <s v="3d model required 07.02.2025"/>
    <x v="0"/>
    <n v="20"/>
    <m/>
    <s v=""/>
    <s v="powder"/>
    <n v="142501904"/>
    <d v="2025-03-03T00:00:00"/>
    <m/>
    <m/>
    <s v="Jan"/>
    <s v="EKSTEK_30260-501"/>
    <m/>
    <m/>
    <m/>
  </r>
  <r>
    <x v="0"/>
    <s v="7683-25"/>
    <x v="215"/>
    <s v="T"/>
    <s v="320x80"/>
    <d v="2025-01-30T00:00:00"/>
    <d v="2025-01-30T00:00:00"/>
    <s v="LAND"/>
    <n v="0"/>
    <n v="0"/>
    <d v="2025-02-01T00:00:00"/>
    <d v="2025-02-01T00:00:00"/>
    <m/>
    <n v="0"/>
    <d v="2025-02-03T00:00:00"/>
    <d v="2025-02-12T00:00:00"/>
    <d v="2025-02-03T00:00:00"/>
    <n v="112500484"/>
    <x v="0"/>
    <d v="2025-02-03T00:00:00"/>
    <m/>
    <m/>
    <x v="0"/>
    <n v="2"/>
    <m/>
    <s v=""/>
    <m/>
    <n v="142501183"/>
    <d v="2025-02-09T00:00:00"/>
    <m/>
    <m/>
    <s v="Jan"/>
    <s v="PDTMC_07208-501 Feeder"/>
    <m/>
    <m/>
    <m/>
  </r>
  <r>
    <x v="0"/>
    <s v="7686-25"/>
    <x v="156"/>
    <s v="N"/>
    <s v="250X160"/>
    <d v="2025-01-30T00:00:00"/>
    <d v="2025-01-30T00:00:00"/>
    <s v="AIR"/>
    <n v="2"/>
    <n v="2"/>
    <d v="2025-02-04T00:00:00"/>
    <d v="2025-02-08T00:00:00"/>
    <s v="YES"/>
    <n v="4"/>
    <d v="2025-02-08T00:00:00"/>
    <d v="2025-02-15T00:00:00"/>
    <d v="2025-02-08T00:00:00"/>
    <n v="112500587"/>
    <x v="1"/>
    <d v="2025-02-08T00:00:00"/>
    <s v="A Metal"/>
    <m/>
    <x v="0"/>
    <n v="9"/>
    <m/>
    <s v=""/>
    <s v="powder"/>
    <n v="142501502"/>
    <d v="2025-02-20T00:00:00"/>
    <m/>
    <m/>
    <s v="Jan"/>
    <s v="EKSTEK_30228-401"/>
    <m/>
    <m/>
    <m/>
  </r>
  <r>
    <x v="0"/>
    <s v="7686-25"/>
    <x v="157"/>
    <s v="N"/>
    <s v="250X160"/>
    <d v="2025-01-30T00:00:00"/>
    <d v="2025-01-30T00:00:00"/>
    <s v="AIR"/>
    <n v="2"/>
    <n v="2"/>
    <d v="2025-02-04T00:00:00"/>
    <d v="2025-02-08T00:00:00"/>
    <s v="YES"/>
    <n v="4"/>
    <d v="2025-02-08T00:00:00"/>
    <d v="2025-02-15T00:00:00"/>
    <d v="2025-02-08T00:00:00"/>
    <n v="112500587"/>
    <x v="1"/>
    <d v="2025-02-08T00:00:00"/>
    <s v="A Metal"/>
    <m/>
    <x v="0"/>
    <n v="9"/>
    <m/>
    <s v=""/>
    <s v="powder"/>
    <n v="142501502"/>
    <d v="2025-02-20T00:00:00"/>
    <m/>
    <m/>
    <s v="Jan"/>
    <s v="EKSTEK_30229-401"/>
    <m/>
    <m/>
    <m/>
  </r>
  <r>
    <x v="0"/>
    <s v="7689-25"/>
    <x v="158"/>
    <s v="N"/>
    <s v="250X160"/>
    <d v="2025-01-30T00:00:00"/>
    <d v="2025-01-30T00:00:00"/>
    <s v="LAND"/>
    <n v="1"/>
    <n v="1"/>
    <d v="2025-02-03T00:00:00"/>
    <d v="2025-02-07T00:00:00"/>
    <m/>
    <n v="4"/>
    <d v="2025-02-08T00:00:00"/>
    <d v="2025-02-15T00:00:00"/>
    <d v="2025-02-08T00:00:00"/>
    <n v="112500587"/>
    <x v="0"/>
    <d v="2025-02-08T00:00:00"/>
    <s v="A Metal"/>
    <m/>
    <x v="0"/>
    <n v="8"/>
    <m/>
    <s v=""/>
    <s v="powder"/>
    <n v="142501514"/>
    <d v="2025-02-20T00:00:00"/>
    <m/>
    <m/>
    <s v="Jan"/>
    <s v="PDTMC_30236-401"/>
    <m/>
    <m/>
    <m/>
  </r>
  <r>
    <x v="1"/>
    <s v="7687-25"/>
    <x v="170"/>
    <s v="N"/>
    <s v="280X160"/>
    <d v="2025-01-30T00:00:00"/>
    <d v="2025-01-30T00:00:00"/>
    <s v="AIR"/>
    <n v="2"/>
    <n v="4"/>
    <d v="2025-02-03T00:00:00"/>
    <d v="2025-02-07T00:00:00"/>
    <m/>
    <n v="4"/>
    <d v="2025-03-17T00:00:00"/>
    <d v="2025-02-08T00:00:00"/>
    <d v="2025-03-17T00:00:00"/>
    <n v="212500179"/>
    <x v="7"/>
    <d v="2025-02-19T00:00:00"/>
    <s v="A Metal"/>
    <s v="dsgn rcvd 31/01/2025. ask rvs 3/2/2025,rvs rcvd 3/2/2025.rvs rcve 03/02/2025.old pr 130000116 is wrong, sap PR-1300001128-as discuss with Mr. Suresh L new PR created on 17.03.2025 "/>
    <x v="0"/>
    <n v="8"/>
    <m/>
    <s v=""/>
    <m/>
    <n v="242500439"/>
    <d v="2025-04-07T08:38:10"/>
    <m/>
    <m/>
    <s v="Jan"/>
    <s v="COMES_030246-2501"/>
    <m/>
    <m/>
    <m/>
  </r>
  <r>
    <x v="1"/>
    <s v="7685-25"/>
    <x v="168"/>
    <s v="N"/>
    <s v="280X160"/>
    <d v="2025-01-30T00:00:00"/>
    <d v="2025-01-30T00:00:00"/>
    <s v="AIR"/>
    <n v="1"/>
    <n v="4"/>
    <d v="2025-02-01T00:00:00"/>
    <d v="2025-02-01T00:00:00"/>
    <m/>
    <n v="0"/>
    <d v="2025-02-03T00:00:00"/>
    <d v="2025-02-08T00:00:00"/>
    <d v="2025-02-03T00:00:00"/>
    <n v="1300001109"/>
    <x v="1"/>
    <d v="2025-02-19T00:00:00"/>
    <s v="A Metal"/>
    <m/>
    <x v="0"/>
    <n v="2"/>
    <m/>
    <s v=""/>
    <m/>
    <n v="242500103"/>
    <d v="2025-03-04T00:00:00"/>
    <m/>
    <m/>
    <s v="Jan"/>
    <s v="EKSTEK_030244-2501"/>
    <m/>
    <m/>
    <m/>
  </r>
  <r>
    <x v="1"/>
    <s v="7688-25"/>
    <x v="216"/>
    <s v="N"/>
    <s v="250X160"/>
    <d v="2025-01-30T00:00:00"/>
    <d v="2025-01-30T00:00:00"/>
    <s v="LAND"/>
    <n v="0"/>
    <n v="0"/>
    <d v="2025-02-01T00:00:00"/>
    <d v="2025-02-01T00:00:00"/>
    <m/>
    <n v="0"/>
    <d v="2025-02-03T00:00:00"/>
    <d v="2025-02-08T00:00:00"/>
    <d v="2025-02-03T00:00:00"/>
    <n v="1300001109"/>
    <x v="0"/>
    <d v="2025-02-19T00:00:00"/>
    <s v="A Metal"/>
    <m/>
    <x v="0"/>
    <n v="2"/>
    <m/>
    <s v=""/>
    <m/>
    <s v="M365"/>
    <d v="2025-03-06T00:00:00"/>
    <m/>
    <m/>
    <s v="Jan"/>
    <s v="PDTMC_007216-3501"/>
    <m/>
    <m/>
    <m/>
  </r>
  <r>
    <x v="1"/>
    <s v="7688-25"/>
    <x v="217"/>
    <s v="N"/>
    <s v="250X160"/>
    <d v="2025-01-30T00:00:00"/>
    <d v="2025-01-30T00:00:00"/>
    <s v="LAND"/>
    <n v="0"/>
    <n v="0"/>
    <d v="2025-02-01T00:00:00"/>
    <d v="2025-02-01T00:00:00"/>
    <m/>
    <n v="0"/>
    <d v="2025-02-03T00:00:00"/>
    <d v="2025-02-08T00:00:00"/>
    <d v="2025-02-03T00:00:00"/>
    <n v="1300001109"/>
    <x v="0"/>
    <d v="2025-02-19T00:00:00"/>
    <s v="A Metal"/>
    <m/>
    <x v="0"/>
    <n v="2"/>
    <m/>
    <s v=""/>
    <m/>
    <s v="M365"/>
    <d v="2025-03-06T00:00:00"/>
    <m/>
    <m/>
    <s v="Jan"/>
    <s v="PDTMC_027825-2501"/>
    <m/>
    <m/>
    <m/>
  </r>
  <r>
    <x v="1"/>
    <s v="7688-25"/>
    <x v="163"/>
    <s v="N"/>
    <s v="250X160"/>
    <d v="2025-01-30T00:00:00"/>
    <d v="2025-01-30T00:00:00"/>
    <s v="LAND"/>
    <n v="1"/>
    <n v="4"/>
    <d v="2025-01-31T00:00:00"/>
    <d v="2025-02-01T00:00:00"/>
    <m/>
    <n v="1"/>
    <d v="2025-02-03T00:00:00"/>
    <d v="2025-02-08T00:00:00"/>
    <d v="2025-02-03T00:00:00"/>
    <n v="1300001109"/>
    <x v="0"/>
    <d v="2025-02-19T00:00:00"/>
    <s v="A Metal"/>
    <m/>
    <x v="0"/>
    <n v="2"/>
    <m/>
    <s v=""/>
    <m/>
    <s v="M365"/>
    <d v="2025-03-06T00:00:00"/>
    <m/>
    <m/>
    <s v="Jan"/>
    <s v="PDTMC_030232-2501"/>
    <m/>
    <m/>
    <m/>
  </r>
  <r>
    <x v="1"/>
    <s v="7688-25"/>
    <x v="166"/>
    <s v="N"/>
    <s v="250X160"/>
    <d v="2025-01-30T00:00:00"/>
    <d v="2025-01-30T00:00:00"/>
    <s v="LAND"/>
    <n v="1"/>
    <n v="4"/>
    <d v="2025-01-31T00:00:00"/>
    <d v="2025-02-01T00:00:00"/>
    <m/>
    <n v="1"/>
    <d v="2025-02-03T00:00:00"/>
    <d v="2025-02-08T00:00:00"/>
    <d v="2025-02-03T00:00:00"/>
    <n v="1300001110"/>
    <x v="0"/>
    <d v="2025-02-19T00:00:00"/>
    <s v="A Metal"/>
    <m/>
    <x v="0"/>
    <n v="2"/>
    <m/>
    <s v=""/>
    <m/>
    <s v="M366"/>
    <d v="2025-03-06T00:00:00"/>
    <m/>
    <m/>
    <s v="Jan"/>
    <s v="PDTMC_030240-2501"/>
    <m/>
    <m/>
    <m/>
  </r>
  <r>
    <x v="1"/>
    <s v="7688-25"/>
    <x v="167"/>
    <s v="N"/>
    <s v="250X160"/>
    <d v="2025-01-30T00:00:00"/>
    <d v="2025-01-30T00:00:00"/>
    <s v="LAND"/>
    <n v="1"/>
    <n v="4"/>
    <d v="2025-01-31T00:00:00"/>
    <d v="2025-02-01T00:00:00"/>
    <m/>
    <n v="1"/>
    <d v="2025-02-03T00:00:00"/>
    <d v="2025-02-08T00:00:00"/>
    <d v="2025-02-03T00:00:00"/>
    <n v="1300001110"/>
    <x v="0"/>
    <d v="2025-02-19T00:00:00"/>
    <s v="A Metal"/>
    <m/>
    <x v="0"/>
    <n v="2"/>
    <m/>
    <s v=""/>
    <m/>
    <s v="M366"/>
    <d v="2025-03-06T00:00:00"/>
    <m/>
    <m/>
    <s v="Jan"/>
    <s v="PDTMC_030242-2501"/>
    <m/>
    <m/>
    <m/>
  </r>
  <r>
    <x v="1"/>
    <s v="7688-25"/>
    <x v="169"/>
    <s v="N"/>
    <s v="250X160"/>
    <d v="2025-01-30T00:00:00"/>
    <d v="2025-01-30T00:00:00"/>
    <s v="LAND"/>
    <n v="1"/>
    <n v="4"/>
    <d v="2025-02-01T00:00:00"/>
    <d v="2025-02-01T00:00:00"/>
    <m/>
    <n v="0"/>
    <d v="2025-02-03T00:00:00"/>
    <d v="2025-02-08T00:00:00"/>
    <d v="2025-02-03T00:00:00"/>
    <n v="1300001110"/>
    <x v="0"/>
    <d v="2025-02-19T00:00:00"/>
    <s v="A Metal"/>
    <m/>
    <x v="0"/>
    <n v="2"/>
    <m/>
    <s v=""/>
    <m/>
    <s v="M366"/>
    <d v="2025-03-06T00:00:00"/>
    <m/>
    <m/>
    <s v="Jan"/>
    <s v="PDTMC_030245-2501"/>
    <m/>
    <m/>
    <m/>
  </r>
  <r>
    <x v="1"/>
    <s v="7690-25"/>
    <x v="218"/>
    <s v="N"/>
    <s v="280X165"/>
    <d v="2025-01-30T00:00:00"/>
    <d v="2025-01-30T00:00:00"/>
    <s v="LAND"/>
    <n v="1"/>
    <n v="2"/>
    <d v="2025-02-01T00:00:00"/>
    <d v="2025-02-01T00:00:00"/>
    <s v="YES"/>
    <n v="0"/>
    <d v="2025-02-03T00:00:00"/>
    <d v="2025-02-08T00:00:00"/>
    <d v="2025-02-03T00:00:00"/>
    <n v="1300001110"/>
    <x v="0"/>
    <d v="2025-02-19T00:00:00"/>
    <s v="APT"/>
    <m/>
    <x v="0"/>
    <n v="2"/>
    <m/>
    <s v=""/>
    <m/>
    <n v="242500047"/>
    <d v="2025-02-28T00:00:00"/>
    <m/>
    <m/>
    <s v="Jan"/>
    <s v="PDTMC_051141-2501"/>
    <m/>
    <m/>
    <m/>
  </r>
  <r>
    <x v="1"/>
    <s v="7687-25"/>
    <x v="164"/>
    <s v="N"/>
    <s v="280X160"/>
    <d v="2025-01-30T00:00:00"/>
    <d v="2025-01-30T00:00:00"/>
    <s v="AIR"/>
    <n v="1"/>
    <n v="4"/>
    <d v="2025-02-03T00:00:00"/>
    <d v="2025-02-04T00:00:00"/>
    <m/>
    <n v="1"/>
    <d v="2025-02-06T00:00:00"/>
    <d v="2025-02-08T00:00:00"/>
    <d v="2025-02-06T00:00:00"/>
    <n v="1300001114"/>
    <x v="7"/>
    <d v="2025-02-19T00:00:00"/>
    <s v="A Metal"/>
    <s v="dsgn rcvd 31/01/2025. ask rvs 3/2/2025,rvs rcvd 3/2/2025."/>
    <x v="0"/>
    <n v="5"/>
    <m/>
    <s v=""/>
    <m/>
    <s v="M373"/>
    <d v="2025-02-24T00:00:00"/>
    <m/>
    <m/>
    <s v="Jan"/>
    <s v="COMES_030233-2501"/>
    <m/>
    <m/>
    <m/>
  </r>
  <r>
    <x v="1"/>
    <s v="7688-25"/>
    <x v="219"/>
    <s v="N"/>
    <s v="250X160"/>
    <d v="2025-01-30T00:00:00"/>
    <d v="2025-01-30T00:00:00"/>
    <s v="LAND"/>
    <n v="0"/>
    <n v="0"/>
    <d v="2025-02-03T00:00:00"/>
    <d v="2025-02-04T00:00:00"/>
    <m/>
    <n v="1"/>
    <d v="2025-02-06T00:00:00"/>
    <d v="2025-02-08T00:00:00"/>
    <d v="2025-02-06T00:00:00"/>
    <n v="1300001114"/>
    <x v="0"/>
    <d v="2025-02-19T00:00:00"/>
    <s v="A Metal"/>
    <m/>
    <x v="0"/>
    <n v="5"/>
    <m/>
    <s v=""/>
    <m/>
    <s v="M367"/>
    <d v="2025-03-06T00:00:00"/>
    <m/>
    <m/>
    <s v="Jan"/>
    <s v="PDTMC_027818-2501"/>
    <m/>
    <m/>
    <m/>
  </r>
  <r>
    <x v="1"/>
    <s v="7688-25"/>
    <x v="159"/>
    <s v="N"/>
    <s v="280X160"/>
    <d v="2025-01-30T00:00:00"/>
    <d v="2025-01-30T00:00:00"/>
    <s v="LAND"/>
    <n v="4"/>
    <n v="4"/>
    <d v="2025-02-03T00:00:00"/>
    <d v="2025-02-04T00:00:00"/>
    <s v="YES"/>
    <n v="1"/>
    <d v="2025-02-06T00:00:00"/>
    <d v="2025-02-08T00:00:00"/>
    <d v="2025-02-06T00:00:00"/>
    <n v="1300001114"/>
    <x v="0"/>
    <d v="2025-02-19T00:00:00"/>
    <s v="A Metal"/>
    <m/>
    <x v="0"/>
    <n v="5"/>
    <m/>
    <s v=""/>
    <m/>
    <s v="M367"/>
    <d v="2025-03-06T00:00:00"/>
    <m/>
    <m/>
    <s v="Jan"/>
    <s v="PDTMC_030222-3501"/>
    <m/>
    <m/>
    <m/>
  </r>
  <r>
    <x v="1"/>
    <s v="7688-25"/>
    <x v="161"/>
    <s v="N"/>
    <s v="250X160"/>
    <d v="2025-01-30T00:00:00"/>
    <d v="2025-01-30T00:00:00"/>
    <s v="LAND"/>
    <n v="4"/>
    <n v="4"/>
    <d v="2025-02-03T00:00:00"/>
    <d v="2025-02-04T00:00:00"/>
    <s v="YES"/>
    <n v="1"/>
    <d v="2025-02-06T00:00:00"/>
    <d v="2025-02-08T00:00:00"/>
    <d v="2025-02-06T00:00:00"/>
    <n v="1300001114"/>
    <x v="0"/>
    <d v="2025-02-19T00:00:00"/>
    <s v="A Metal"/>
    <m/>
    <x v="0"/>
    <n v="5"/>
    <m/>
    <s v=""/>
    <m/>
    <s v="M367"/>
    <d v="2025-03-06T00:00:00"/>
    <m/>
    <m/>
    <s v="Jan"/>
    <s v="PDTMC_030224-2501"/>
    <m/>
    <m/>
    <m/>
  </r>
  <r>
    <x v="1"/>
    <s v="7688-25"/>
    <x v="171"/>
    <s v="N"/>
    <s v="250X160"/>
    <d v="2025-01-30T00:00:00"/>
    <d v="2025-01-30T00:00:00"/>
    <s v="LAND"/>
    <n v="1"/>
    <n v="2"/>
    <d v="2025-02-03T00:00:00"/>
    <d v="2025-02-04T00:00:00"/>
    <m/>
    <n v="1"/>
    <d v="2025-02-06T00:00:00"/>
    <d v="2025-02-08T00:00:00"/>
    <d v="2025-02-06T00:00:00"/>
    <n v="1300001114"/>
    <x v="0"/>
    <d v="2025-02-19T00:00:00"/>
    <s v="A Metal"/>
    <m/>
    <x v="0"/>
    <n v="5"/>
    <m/>
    <s v=""/>
    <m/>
    <n v="242500271"/>
    <d v="2025-03-21T00:00:00"/>
    <m/>
    <m/>
    <s v="Jan"/>
    <s v="PDTMC_030248-2501"/>
    <m/>
    <m/>
    <m/>
  </r>
  <r>
    <x v="1"/>
    <s v="7684-25"/>
    <x v="220"/>
    <s v="N"/>
    <s v="320X160"/>
    <d v="2025-01-30T00:00:00"/>
    <d v="2025-01-30T00:00:00"/>
    <s v="AIR"/>
    <n v="0"/>
    <n v="0"/>
    <d v="2025-02-06T00:00:00"/>
    <d v="2025-02-07T00:00:00"/>
    <m/>
    <n v="1"/>
    <d v="2025-02-08T00:00:00"/>
    <d v="2025-02-08T00:00:00"/>
    <d v="2025-02-08T00:00:00"/>
    <n v="1300001115"/>
    <x v="1"/>
    <d v="2025-02-19T00:00:00"/>
    <s v="A Metal"/>
    <m/>
    <x v="0"/>
    <n v="8"/>
    <m/>
    <s v=""/>
    <m/>
    <n v="242500104"/>
    <d v="2025-03-07T08:48:48"/>
    <m/>
    <m/>
    <s v="Jan"/>
    <s v="EKSTEK_027808-2501"/>
    <m/>
    <m/>
    <m/>
  </r>
  <r>
    <x v="1"/>
    <s v="7684-25"/>
    <x v="221"/>
    <s v="N"/>
    <s v="280X160"/>
    <d v="2025-01-30T00:00:00"/>
    <d v="2025-01-30T00:00:00"/>
    <s v="AIR"/>
    <n v="0"/>
    <n v="0"/>
    <d v="2025-02-06T00:00:00"/>
    <d v="2025-02-07T00:00:00"/>
    <m/>
    <n v="1"/>
    <d v="2025-02-08T00:00:00"/>
    <d v="2025-02-08T00:00:00"/>
    <d v="2025-02-08T00:00:00"/>
    <n v="1300001115"/>
    <x v="1"/>
    <d v="2025-02-19T00:00:00"/>
    <s v="A Metal"/>
    <m/>
    <x v="0"/>
    <n v="8"/>
    <m/>
    <s v=""/>
    <m/>
    <n v="242500104"/>
    <d v="2025-03-07T08:48:48"/>
    <m/>
    <m/>
    <s v="Jan"/>
    <s v="EKSTEK_027820-2501"/>
    <m/>
    <m/>
    <m/>
  </r>
  <r>
    <x v="1"/>
    <s v="7684-25"/>
    <x v="222"/>
    <s v="N"/>
    <s v="280X160"/>
    <d v="2025-01-30T00:00:00"/>
    <d v="2025-01-30T00:00:00"/>
    <s v="AIR"/>
    <n v="0"/>
    <n v="0"/>
    <d v="2025-02-06T00:00:00"/>
    <d v="2025-02-07T00:00:00"/>
    <m/>
    <n v="1"/>
    <d v="2025-02-08T00:00:00"/>
    <d v="2025-02-08T00:00:00"/>
    <d v="2025-02-08T00:00:00"/>
    <n v="1300001115"/>
    <x v="1"/>
    <d v="2025-02-19T00:00:00"/>
    <s v="A Metal"/>
    <m/>
    <x v="0"/>
    <n v="8"/>
    <m/>
    <s v=""/>
    <m/>
    <n v="242500027"/>
    <d v="2025-02-28T00:00:00"/>
    <m/>
    <m/>
    <s v="Jan"/>
    <s v="EKSTEK_027821-2501"/>
    <m/>
    <m/>
    <m/>
  </r>
  <r>
    <x v="1"/>
    <s v="7684-25"/>
    <x v="223"/>
    <s v="N"/>
    <s v="280X160"/>
    <d v="2025-01-30T00:00:00"/>
    <d v="2025-01-30T00:00:00"/>
    <s v="AIR"/>
    <n v="0"/>
    <n v="0"/>
    <d v="2025-02-06T00:00:00"/>
    <d v="2025-02-07T00:00:00"/>
    <m/>
    <n v="1"/>
    <d v="2025-02-08T00:00:00"/>
    <d v="2025-02-08T00:00:00"/>
    <d v="2025-02-08T00:00:00"/>
    <n v="1300001115"/>
    <x v="1"/>
    <d v="2025-02-19T00:00:00"/>
    <s v="A Metal"/>
    <m/>
    <x v="0"/>
    <n v="8"/>
    <m/>
    <s v=""/>
    <m/>
    <n v="242500027"/>
    <d v="2025-02-28T00:00:00"/>
    <m/>
    <m/>
    <s v="Jan"/>
    <s v="EKSTEK_027824-2501"/>
    <m/>
    <m/>
    <m/>
  </r>
  <r>
    <x v="1"/>
    <s v="7684-25"/>
    <x v="162"/>
    <s v="N"/>
    <s v="320X160"/>
    <d v="2025-01-30T00:00:00"/>
    <d v="2025-01-30T00:00:00"/>
    <s v="AIR"/>
    <n v="2"/>
    <n v="4"/>
    <d v="2025-02-06T00:00:00"/>
    <d v="2025-02-07T00:00:00"/>
    <m/>
    <n v="1"/>
    <d v="2025-02-08T00:00:00"/>
    <d v="2025-02-08T00:00:00"/>
    <d v="2025-02-08T00:00:00"/>
    <n v="1300001115"/>
    <x v="1"/>
    <d v="2025-02-19T00:00:00"/>
    <s v="A Metal"/>
    <m/>
    <x v="0"/>
    <n v="8"/>
    <m/>
    <s v=""/>
    <m/>
    <n v="242500027"/>
    <d v="2025-02-28T00:00:00"/>
    <m/>
    <m/>
    <s v="Jan"/>
    <s v="EKSTEK_030225-2501"/>
    <m/>
    <m/>
    <m/>
  </r>
  <r>
    <x v="1"/>
    <s v="7687-25"/>
    <x v="160"/>
    <s v="N"/>
    <s v="320X160"/>
    <d v="2025-01-30T00:00:00"/>
    <d v="2025-01-30T00:00:00"/>
    <s v="AIR"/>
    <n v="1"/>
    <n v="4"/>
    <d v="2025-02-05T00:00:00"/>
    <d v="2025-02-07T00:00:00"/>
    <m/>
    <n v="2"/>
    <d v="2025-02-08T00:00:00"/>
    <d v="2025-02-08T00:00:00"/>
    <d v="2025-02-08T00:00:00"/>
    <n v="1300001115"/>
    <x v="7"/>
    <d v="2025-02-19T00:00:00"/>
    <s v="A Metal"/>
    <s v="dsgn rcvd 31/01/2025.ask rvs 01/02/2025, rvsd dsgn rcvd 04/02/2025. ask rvs dsgn 04/02/2025."/>
    <x v="0"/>
    <n v="8"/>
    <m/>
    <s v=""/>
    <m/>
    <n v="242500115"/>
    <d v="2025-03-07T08:39:13"/>
    <m/>
    <m/>
    <s v="Jan"/>
    <s v="COMES_030223-2501"/>
    <m/>
    <m/>
    <m/>
  </r>
  <r>
    <x v="1"/>
    <s v="7687-25"/>
    <x v="224"/>
    <s v="N"/>
    <s v="280X160"/>
    <d v="2025-01-30T00:00:00"/>
    <d v="2025-01-30T00:00:00"/>
    <s v="AIR"/>
    <n v="0"/>
    <n v="0"/>
    <d v="2025-02-04T00:00:00"/>
    <d v="2025-02-08T00:00:00"/>
    <m/>
    <n v="4"/>
    <d v="2025-02-11T00:00:00"/>
    <d v="2025-02-15T00:00:00"/>
    <d v="2025-02-11T00:00:00"/>
    <n v="1300001119"/>
    <x v="7"/>
    <d v="2025-02-19T00:00:00"/>
    <s v="A Metal"/>
    <s v="design received 31/01. ask for revision 01/02/2025. rev dsgn rcvd 04/02/2025"/>
    <x v="0"/>
    <n v="9"/>
    <m/>
    <s v=""/>
    <m/>
    <n v="242500112"/>
    <d v="2025-03-14T10:08:55"/>
    <m/>
    <m/>
    <s v="Jan"/>
    <s v="COMES_027823-2501"/>
    <m/>
    <m/>
    <m/>
  </r>
  <r>
    <x v="1"/>
    <s v="7687-25"/>
    <x v="225"/>
    <s v="N"/>
    <s v="280X160"/>
    <d v="2025-01-30T00:00:00"/>
    <d v="2025-01-30T00:00:00"/>
    <s v="AIR"/>
    <n v="0"/>
    <n v="0"/>
    <d v="2025-02-06T00:00:00"/>
    <d v="2025-02-10T00:00:00"/>
    <m/>
    <n v="4"/>
    <d v="2025-02-11T00:00:00"/>
    <d v="2025-02-15T00:00:00"/>
    <d v="2025-02-11T00:00:00"/>
    <n v="1300001120"/>
    <x v="7"/>
    <d v="2025-02-19T00:00:00"/>
    <s v="A Metal"/>
    <s v="des rcvd 31/01/2025,ask rev 03/02/2025. rev rcvd 03/02/2025. ask for rev 04/02/2025."/>
    <x v="0"/>
    <n v="11"/>
    <m/>
    <s v=""/>
    <m/>
    <n v="242500115"/>
    <d v="2025-03-07T08:39:13"/>
    <m/>
    <m/>
    <s v="Jan"/>
    <s v="COMES_027822-2501"/>
    <m/>
    <m/>
    <m/>
  </r>
  <r>
    <x v="1"/>
    <s v="7684-25"/>
    <x v="226"/>
    <s v="N"/>
    <s v="280X160"/>
    <d v="2025-01-30T00:00:00"/>
    <d v="2025-01-30T00:00:00"/>
    <s v="AIR"/>
    <n v="0"/>
    <n v="0"/>
    <d v="2025-02-06T00:00:00"/>
    <d v="2025-02-11T00:00:00"/>
    <m/>
    <n v="5"/>
    <d v="2025-02-12T00:00:00"/>
    <d v="2025-02-15T00:00:00"/>
    <d v="2025-02-12T00:00:00"/>
    <n v="1300001122"/>
    <x v="1"/>
    <d v="2025-02-19T00:00:00"/>
    <s v="A Metal"/>
    <m/>
    <x v="0"/>
    <n v="12"/>
    <m/>
    <s v=""/>
    <m/>
    <n v="242500104"/>
    <d v="2025-03-07T08:48:48"/>
    <m/>
    <m/>
    <s v="Jan"/>
    <s v="EKSTEK_027819-2501"/>
    <m/>
    <m/>
    <m/>
  </r>
  <r>
    <x v="1"/>
    <s v="7687-25"/>
    <x v="165"/>
    <s v="N"/>
    <s v="250X160"/>
    <d v="2025-01-30T00:00:00"/>
    <d v="2025-01-30T00:00:00"/>
    <s v="AIR"/>
    <n v="3"/>
    <n v="3"/>
    <d v="2025-02-03T00:00:00"/>
    <d v="2025-02-11T00:00:00"/>
    <s v="YES"/>
    <n v="8"/>
    <d v="2025-02-12T00:00:00"/>
    <d v="2025-02-15T00:00:00"/>
    <d v="2025-02-12T00:00:00"/>
    <n v="1300001122"/>
    <x v="7"/>
    <d v="2025-02-19T00:00:00"/>
    <s v="A Metal"/>
    <s v="dsgn rcvd 31/01/2025 ask 3d 03/02/2025. 3d rcvd 4/2/25 under simulatin "/>
    <x v="0"/>
    <n v="12"/>
    <m/>
    <s v=""/>
    <m/>
    <n v="242500115"/>
    <d v="2025-03-07T08:39:13"/>
    <m/>
    <m/>
    <s v="Jan"/>
    <s v="COMES_030238-2501"/>
    <m/>
    <m/>
    <m/>
  </r>
  <r>
    <x v="0"/>
    <s v="7691-25"/>
    <x v="227"/>
    <s v="T"/>
    <s v="280x30"/>
    <d v="2025-01-31T00:00:00"/>
    <d v="2025-01-31T00:00:00"/>
    <s v="LAND"/>
    <n v="0"/>
    <n v="0"/>
    <d v="2025-01-31T00:00:00"/>
    <d v="2025-01-31T00:00:00"/>
    <m/>
    <n v="0"/>
    <d v="2025-02-08T00:00:00"/>
    <d v="2025-02-08T00:00:00"/>
    <d v="2025-02-08T00:00:00"/>
    <n v="112500586"/>
    <x v="0"/>
    <d v="2025-02-08T00:00:00"/>
    <m/>
    <m/>
    <x v="0"/>
    <n v="0"/>
    <m/>
    <s v=""/>
    <m/>
    <n v="142501516"/>
    <d v="2025-02-19T00:00:00"/>
    <m/>
    <m/>
    <s v="Jan"/>
    <s v="PDTMC_120529-3501 Backer"/>
    <m/>
    <m/>
    <m/>
  </r>
  <r>
    <x v="0"/>
    <s v="7693-25"/>
    <x v="228"/>
    <s v="B"/>
    <s v="280X160"/>
    <d v="2025-01-31T00:00:00"/>
    <d v="2025-01-31T00:00:00"/>
    <s v="LAND"/>
    <n v="1"/>
    <n v="2"/>
    <d v="2025-02-06T00:00:00"/>
    <d v="2025-02-08T00:00:00"/>
    <m/>
    <n v="2"/>
    <d v="2025-02-15T00:00:00"/>
    <d v="2025-02-15T00:00:00"/>
    <d v="2025-02-15T00:00:00"/>
    <n v="112500706"/>
    <x v="0"/>
    <d v="2025-02-11T00:00:00"/>
    <m/>
    <s v="old pr -112500628"/>
    <x v="0"/>
    <n v="8"/>
    <m/>
    <s v=""/>
    <m/>
    <n v="142501835"/>
    <d v="2025-03-03T00:00:00"/>
    <m/>
    <m/>
    <s v="Jan"/>
    <s v="PDTMC_17402-203"/>
    <m/>
    <m/>
    <m/>
  </r>
  <r>
    <x v="1"/>
    <s v="7692-25"/>
    <x v="229"/>
    <s v="B"/>
    <s v="400x260"/>
    <d v="2025-01-31T00:00:00"/>
    <d v="2025-01-31T00:00:00"/>
    <s v="AIR"/>
    <n v="2"/>
    <n v="4"/>
    <d v="2025-02-01T00:00:00"/>
    <d v="2025-02-01T00:00:00"/>
    <m/>
    <n v="0"/>
    <d v="2025-02-03T00:00:00"/>
    <d v="2025-02-03T00:00:00"/>
    <d v="2025-02-03T00:00:00"/>
    <n v="1300001110"/>
    <x v="8"/>
    <d v="2025-02-19T00:00:00"/>
    <m/>
    <m/>
    <x v="0"/>
    <n v="1"/>
    <m/>
    <s v=""/>
    <m/>
    <s v="M371"/>
    <d v="2025-02-20T00:00:00"/>
    <m/>
    <m/>
    <s v="Jan"/>
    <s v="ALMAX_051117-3511"/>
    <m/>
    <m/>
    <m/>
  </r>
  <r>
    <x v="1"/>
    <s v="7692-25"/>
    <x v="230"/>
    <s v="B"/>
    <s v="400x260"/>
    <d v="2025-01-31T00:00:00"/>
    <d v="2025-01-31T00:00:00"/>
    <s v="AIR"/>
    <n v="2"/>
    <n v="4"/>
    <d v="2025-02-01T00:00:00"/>
    <d v="2025-02-01T00:00:00"/>
    <m/>
    <n v="0"/>
    <d v="2025-02-03T00:00:00"/>
    <d v="2025-02-03T00:00:00"/>
    <d v="2025-02-03T00:00:00"/>
    <n v="1300001110"/>
    <x v="8"/>
    <d v="2025-02-19T00:00:00"/>
    <m/>
    <m/>
    <x v="0"/>
    <n v="1"/>
    <m/>
    <s v=""/>
    <m/>
    <s v="M371"/>
    <d v="2025-02-20T00:00:00"/>
    <m/>
    <m/>
    <s v="Jan"/>
    <s v="ALMAX_051117-3512"/>
    <m/>
    <m/>
    <m/>
  </r>
  <r>
    <x v="0"/>
    <s v="7695-25"/>
    <x v="151"/>
    <s v="N"/>
    <s v="250X160"/>
    <d v="2025-02-03T00:00:00"/>
    <d v="2025-02-03T00:00:00"/>
    <s v="LAND"/>
    <n v="0"/>
    <n v="0"/>
    <d v="2025-02-07T00:00:00"/>
    <d v="2025-02-10T00:00:00"/>
    <m/>
    <n v="3"/>
    <d v="2025-02-11T00:00:00"/>
    <d v="2025-02-15T00:00:00"/>
    <d v="2025-02-11T00:00:00"/>
    <n v="112500628"/>
    <x v="0"/>
    <d v="2025-02-11T00:00:00"/>
    <s v="GEZE middle east"/>
    <m/>
    <x v="0"/>
    <n v="7"/>
    <m/>
    <s v=""/>
    <s v="Mill, powder, ANODIZING"/>
    <n v="142501808"/>
    <d v="2025-03-03T00:00:00"/>
    <m/>
    <m/>
    <s v="Feb"/>
    <s v="PDTMC_27804-201"/>
    <m/>
    <m/>
    <m/>
  </r>
  <r>
    <x v="0"/>
    <s v="7695-25"/>
    <x v="153"/>
    <s v="N"/>
    <s v="280X160"/>
    <d v="2025-02-03T00:00:00"/>
    <d v="2025-02-03T00:00:00"/>
    <s v="LAND"/>
    <n v="0"/>
    <n v="0"/>
    <d v="2025-02-06T00:00:00"/>
    <d v="2025-02-08T00:00:00"/>
    <m/>
    <n v="2"/>
    <d v="2025-02-11T00:00:00"/>
    <d v="2025-02-15T00:00:00"/>
    <d v="2025-02-11T00:00:00"/>
    <n v="112500628"/>
    <x v="0"/>
    <d v="2025-02-11T00:00:00"/>
    <s v="GEZE middle east"/>
    <m/>
    <x v="0"/>
    <n v="5"/>
    <m/>
    <s v=""/>
    <s v="Mill, powder, ANODIZING"/>
    <n v="142501808"/>
    <d v="2025-03-03T00:00:00"/>
    <m/>
    <m/>
    <s v="Feb"/>
    <s v="PDTMC_27807-401"/>
    <m/>
    <m/>
    <m/>
  </r>
  <r>
    <x v="0"/>
    <s v="7695-25"/>
    <x v="154"/>
    <s v="N"/>
    <s v="280X160"/>
    <d v="2025-02-03T00:00:00"/>
    <d v="2025-02-03T00:00:00"/>
    <s v="LAND"/>
    <n v="1"/>
    <n v="2"/>
    <d v="2025-02-06T00:00:00"/>
    <d v="2025-02-08T00:00:00"/>
    <m/>
    <n v="2"/>
    <d v="2025-02-11T00:00:00"/>
    <d v="2025-02-15T00:00:00"/>
    <d v="2025-02-11T00:00:00"/>
    <n v="112500628"/>
    <x v="0"/>
    <d v="2025-02-11T00:00:00"/>
    <s v="GEZE middle east"/>
    <m/>
    <x v="0"/>
    <n v="5"/>
    <m/>
    <s v="Gex-1"/>
    <s v="Mill, powder, ANODIZING"/>
    <n v="142501808"/>
    <d v="2025-03-03T00:00:00"/>
    <m/>
    <m/>
    <s v="Feb"/>
    <s v="PDTMC_30220-201"/>
    <m/>
    <m/>
    <m/>
  </r>
  <r>
    <x v="0"/>
    <s v="7695-25"/>
    <x v="155"/>
    <s v="N"/>
    <s v="320X160"/>
    <d v="2025-02-03T00:00:00"/>
    <d v="2025-02-03T00:00:00"/>
    <s v="LAND"/>
    <n v="1"/>
    <n v="1"/>
    <d v="2025-02-07T00:00:00"/>
    <d v="2025-02-08T00:00:00"/>
    <m/>
    <n v="1"/>
    <d v="2025-02-11T00:00:00"/>
    <d v="2025-02-15T00:00:00"/>
    <d v="2025-02-11T00:00:00"/>
    <n v="112500628"/>
    <x v="0"/>
    <d v="2025-02-11T00:00:00"/>
    <s v="GEZE middle east"/>
    <m/>
    <x v="0"/>
    <n v="5"/>
    <m/>
    <s v="Gex-1"/>
    <s v="Mill, powder, ANODIZING"/>
    <n v="142501808"/>
    <d v="2025-03-03T00:00:00"/>
    <m/>
    <m/>
    <s v="Feb"/>
    <s v="PDTMC_30221-501"/>
    <m/>
    <m/>
    <m/>
  </r>
  <r>
    <x v="0"/>
    <s v="7695-25"/>
    <x v="152"/>
    <s v="N"/>
    <s v="250X160"/>
    <d v="2025-02-03T00:00:00"/>
    <d v="2025-02-03T00:00:00"/>
    <s v="LAND"/>
    <n v="0"/>
    <n v="0"/>
    <d v="2025-02-10T00:00:00"/>
    <d v="2025-02-11T00:00:00"/>
    <m/>
    <n v="1"/>
    <d v="2025-02-12T00:00:00"/>
    <d v="2025-02-15T00:00:00"/>
    <d v="2025-02-12T00:00:00"/>
    <n v="112500644"/>
    <x v="0"/>
    <d v="2025-02-12T00:00:00"/>
    <s v="GEZE middle east"/>
    <s v="First design received 06.02.2025, ask rev 08.02.2025 revised design received 10.02.2025"/>
    <x v="0"/>
    <n v="8"/>
    <m/>
    <s v=""/>
    <s v="Mill, powder, ANODIZING"/>
    <n v="142501646"/>
    <d v="2025-02-23T00:00:00"/>
    <m/>
    <m/>
    <s v="Feb"/>
    <s v="PDTMC_27805-401"/>
    <m/>
    <m/>
    <m/>
  </r>
  <r>
    <x v="1"/>
    <s v="7694-25"/>
    <x v="108"/>
    <s v="N"/>
    <s v="250X160"/>
    <d v="2025-02-03T00:00:00"/>
    <d v="2025-02-03T00:00:00"/>
    <s v="LAND"/>
    <n v="0"/>
    <n v="0"/>
    <d v="2025-02-06T00:00:00"/>
    <d v="2025-02-08T00:00:00"/>
    <m/>
    <n v="2"/>
    <d v="2025-02-11T00:00:00"/>
    <d v="2025-02-18T00:00:00"/>
    <d v="2025-02-11T00:00:00"/>
    <n v="1300001119"/>
    <x v="0"/>
    <d v="2025-02-19T00:00:00"/>
    <s v="Coverand play"/>
    <m/>
    <x v="0"/>
    <n v="5"/>
    <m/>
    <s v=""/>
    <m/>
    <n v="242500271"/>
    <d v="2025-03-21T00:00:00"/>
    <m/>
    <m/>
    <s v="Feb"/>
    <s v="PDTMC_027800-2501"/>
    <m/>
    <m/>
    <m/>
  </r>
  <r>
    <x v="1"/>
    <s v="7694-25"/>
    <x v="137"/>
    <s v="N"/>
    <s v="280X160"/>
    <d v="2025-02-03T00:00:00"/>
    <d v="2025-02-03T00:00:00"/>
    <s v="LAND"/>
    <n v="1"/>
    <n v="2"/>
    <d v="2025-02-06T00:00:00"/>
    <d v="2025-02-10T00:00:00"/>
    <m/>
    <n v="4"/>
    <d v="2025-02-11T00:00:00"/>
    <d v="2025-02-18T00:00:00"/>
    <d v="2025-02-11T00:00:00"/>
    <n v="1300001119"/>
    <x v="0"/>
    <d v="2025-02-19T00:00:00"/>
    <s v="Solarshade Metal Industries LLC"/>
    <m/>
    <x v="0"/>
    <n v="7"/>
    <m/>
    <s v=""/>
    <m/>
    <n v="242500271"/>
    <d v="2025-03-21T00:00:00"/>
    <m/>
    <m/>
    <s v="Feb"/>
    <s v="PDTMC_027801-2501"/>
    <m/>
    <m/>
    <m/>
  </r>
  <r>
    <x v="1"/>
    <s v="7694-25"/>
    <x v="138"/>
    <s v="T"/>
    <s v="300X100"/>
    <d v="2025-02-03T00:00:00"/>
    <d v="2025-02-03T00:00:00"/>
    <s v="LAND"/>
    <n v="0"/>
    <n v="0"/>
    <d v="2025-02-06T00:00:00"/>
    <d v="2025-02-10T00:00:00"/>
    <m/>
    <n v="4"/>
    <d v="2025-02-11T00:00:00"/>
    <d v="2025-02-18T00:00:00"/>
    <d v="2025-02-11T00:00:00"/>
    <n v="1300001119"/>
    <x v="0"/>
    <d v="2025-02-19T00:00:00"/>
    <m/>
    <m/>
    <x v="0"/>
    <n v="7"/>
    <m/>
    <s v=""/>
    <m/>
    <n v="242500271"/>
    <d v="2025-03-21T00:00:00"/>
    <m/>
    <m/>
    <s v="Feb"/>
    <s v="PDTMC_25IC1-027801"/>
    <m/>
    <m/>
    <m/>
  </r>
  <r>
    <x v="0"/>
    <s v="7696-25"/>
    <x v="231"/>
    <s v="N"/>
    <s v="250X160"/>
    <d v="2025-02-04T00:00:00"/>
    <d v="2025-02-05T00:00:00"/>
    <s v="LAND"/>
    <n v="1"/>
    <n v="4"/>
    <d v="2025-02-07T00:00:00"/>
    <d v="2025-02-11T00:00:00"/>
    <m/>
    <n v="4"/>
    <d v="2025-02-12T00:00:00"/>
    <d v="2025-02-15T00:00:00"/>
    <d v="2025-02-12T00:00:00"/>
    <n v="112500644"/>
    <x v="0"/>
    <d v="2025-02-12T00:00:00"/>
    <s v="New Broadway Building Materials"/>
    <m/>
    <x v="0"/>
    <n v="7"/>
    <m/>
    <s v=""/>
    <s v="Mill, powder, ANODIZING"/>
    <n v="142501647"/>
    <d v="2025-03-03T00:00:00"/>
    <m/>
    <m/>
    <s v="Feb"/>
    <s v="PDTMC_30262-401"/>
    <m/>
    <m/>
    <m/>
  </r>
  <r>
    <x v="0"/>
    <s v="7696-25"/>
    <x v="232"/>
    <s v="N"/>
    <s v="280X160"/>
    <d v="2025-02-04T00:00:00"/>
    <d v="2025-02-05T00:00:00"/>
    <s v="LAND"/>
    <n v="1"/>
    <n v="4"/>
    <d v="2025-02-07T00:00:00"/>
    <d v="2025-02-11T00:00:00"/>
    <m/>
    <n v="4"/>
    <d v="2025-02-12T00:00:00"/>
    <d v="2025-02-15T00:00:00"/>
    <d v="2025-02-12T00:00:00"/>
    <n v="112500644"/>
    <x v="0"/>
    <d v="2025-02-12T00:00:00"/>
    <s v="New Broadway Building Materials"/>
    <m/>
    <x v="0"/>
    <n v="7"/>
    <m/>
    <s v=""/>
    <s v="Mill, powder, ANODIZING"/>
    <n v="142501647"/>
    <d v="2025-03-03T00:00:00"/>
    <m/>
    <m/>
    <s v="Feb"/>
    <s v="PDTMC_30263-501"/>
    <m/>
    <m/>
    <m/>
  </r>
  <r>
    <x v="1"/>
    <s v="7697-25"/>
    <x v="233"/>
    <s v="N"/>
    <s v="400x260"/>
    <d v="2025-02-04T00:00:00"/>
    <d v="2025-02-05T00:00:00"/>
    <s v="LAND"/>
    <n v="4"/>
    <n v="4"/>
    <d v="2025-02-07T00:00:00"/>
    <d v="2025-02-12T00:00:00"/>
    <s v="YES"/>
    <n v="5"/>
    <d v="2025-02-14T00:00:00"/>
    <d v="2025-02-18T00:00:00"/>
    <d v="2025-02-14T00:00:00"/>
    <n v="1300001124"/>
    <x v="0"/>
    <d v="2025-02-19T00:00:00"/>
    <s v="APT"/>
    <m/>
    <x v="0"/>
    <n v="8"/>
    <m/>
    <s v=""/>
    <m/>
    <n v="242500238"/>
    <d v="2025-03-14T09:55:35"/>
    <m/>
    <m/>
    <s v="Feb"/>
    <s v="PDTMC_051142-3501"/>
    <m/>
    <m/>
    <m/>
  </r>
  <r>
    <x v="0"/>
    <s v="7701-25"/>
    <x v="110"/>
    <s v="C"/>
    <s v="560X150"/>
    <d v="2025-02-06T00:00:00"/>
    <d v="2025-02-07T00:00:00"/>
    <s v="c"/>
    <n v="0"/>
    <n v="0"/>
    <s v="NA"/>
    <s v="NA"/>
    <m/>
    <s v=""/>
    <s v="NA"/>
    <s v="NA"/>
    <s v="NA"/>
    <n v="112500705"/>
    <x v="4"/>
    <d v="2025-02-15T00:00:00"/>
    <m/>
    <s v="request email to send purchage to cancel PR 112500705-line -2"/>
    <x v="1"/>
    <n v="0"/>
    <m/>
    <s v=""/>
    <m/>
    <n v="0"/>
    <d v="1899-12-30T00:00:00"/>
    <m/>
    <m/>
    <s v="Feb"/>
    <s v="PHME_INS-30215"/>
    <m/>
    <m/>
    <m/>
  </r>
  <r>
    <x v="0"/>
    <s v="7698-25"/>
    <x v="234"/>
    <s v="B"/>
    <s v="280X160"/>
    <d v="2025-02-06T00:00:00"/>
    <d v="2025-02-07T00:00:00"/>
    <s v="AIR"/>
    <n v="1"/>
    <n v="2"/>
    <d v="2025-02-07T00:00:00"/>
    <d v="2025-02-08T00:00:00"/>
    <m/>
    <n v="1"/>
    <d v="2025-02-11T00:00:00"/>
    <d v="2025-02-15T00:00:00"/>
    <d v="2025-02-11T00:00:00"/>
    <n v="112500628"/>
    <x v="1"/>
    <d v="2025-02-11T00:00:00"/>
    <m/>
    <m/>
    <x v="0"/>
    <n v="2"/>
    <m/>
    <s v=""/>
    <m/>
    <n v="142501809"/>
    <d v="2025-02-27T00:00:00"/>
    <m/>
    <m/>
    <s v="Feb"/>
    <s v="EKSTEK_13212-233"/>
    <m/>
    <m/>
    <m/>
  </r>
  <r>
    <x v="0"/>
    <s v="7699-25"/>
    <x v="235"/>
    <s v="T"/>
    <s v="450X75"/>
    <d v="2025-02-06T00:00:00"/>
    <d v="2025-02-07T00:00:00"/>
    <s v="AIR"/>
    <n v="14"/>
    <n v="14"/>
    <d v="2025-02-07T00:00:00"/>
    <d v="2025-02-08T00:00:00"/>
    <m/>
    <n v="1"/>
    <d v="2025-02-11T00:00:00"/>
    <d v="2025-02-11T00:00:00"/>
    <d v="2025-02-11T00:00:00"/>
    <n v="112500628"/>
    <x v="2"/>
    <d v="2025-02-11T00:00:00"/>
    <m/>
    <m/>
    <x v="0"/>
    <n v="2"/>
    <m/>
    <s v=""/>
    <m/>
    <n v="142501578"/>
    <d v="2025-03-03T00:00:00"/>
    <m/>
    <m/>
    <s v="Feb"/>
    <s v="PHOENIX _28238-605 Die Plate"/>
    <m/>
    <m/>
    <m/>
  </r>
  <r>
    <x v="0"/>
    <s v="7700-25"/>
    <x v="236"/>
    <s v="B"/>
    <s v="250X160"/>
    <d v="2025-02-06T00:00:00"/>
    <d v="2025-02-07T00:00:00"/>
    <s v="LAND"/>
    <n v="1"/>
    <n v="2"/>
    <d v="2025-02-10T00:00:00"/>
    <d v="2025-02-11T00:00:00"/>
    <m/>
    <n v="1"/>
    <d v="2025-02-12T00:00:00"/>
    <d v="2025-02-15T00:00:00"/>
    <d v="2025-02-12T00:00:00"/>
    <n v="112500644"/>
    <x v="0"/>
    <d v="2025-02-12T00:00:00"/>
    <m/>
    <m/>
    <x v="0"/>
    <n v="5"/>
    <m/>
    <s v=""/>
    <m/>
    <n v="142501648"/>
    <d v="2025-02-25T00:00:00"/>
    <m/>
    <m/>
    <s v="Feb"/>
    <s v="PDTMC_28364-402"/>
    <m/>
    <m/>
    <m/>
  </r>
  <r>
    <x v="0"/>
    <s v="7701-25"/>
    <x v="109"/>
    <s v="N"/>
    <s v="450X250"/>
    <d v="2025-02-06T00:00:00"/>
    <d v="2025-02-07T00:00:00"/>
    <s v="LAND"/>
    <n v="4"/>
    <n v="4"/>
    <d v="2025-02-13T00:00:00"/>
    <d v="2025-02-14T00:00:00"/>
    <s v="YES"/>
    <n v="1"/>
    <d v="2025-02-15T00:00:00"/>
    <d v="2025-02-15T00:00:00"/>
    <d v="2025-02-15T00:00:00"/>
    <n v="112500705"/>
    <x v="4"/>
    <d v="2025-02-15T00:00:00"/>
    <s v="Cover and play"/>
    <m/>
    <x v="0"/>
    <n v="8"/>
    <m/>
    <s v=""/>
    <s v="MILL"/>
    <n v="142501787"/>
    <d v="2025-02-26T00:00:00"/>
    <m/>
    <m/>
    <s v="Feb"/>
    <s v="PHME_30215-601"/>
    <m/>
    <m/>
    <m/>
  </r>
  <r>
    <x v="0"/>
    <s v="7707-25"/>
    <x v="237"/>
    <s v="B"/>
    <s v="280X160"/>
    <d v="2025-02-10T00:00:00"/>
    <d v="2025-02-10T00:00:00"/>
    <s v="LAND"/>
    <n v="0"/>
    <n v="0"/>
    <d v="2025-02-10T00:00:00"/>
    <d v="2025-02-10T00:00:00"/>
    <m/>
    <n v="0"/>
    <d v="2025-02-12T00:00:00"/>
    <d v="2025-02-15T00:00:00"/>
    <d v="2025-02-12T00:00:00"/>
    <n v="112500644"/>
    <x v="0"/>
    <d v="2025-02-12T00:00:00"/>
    <m/>
    <m/>
    <x v="0"/>
    <n v="0"/>
    <m/>
    <s v="Gex-1"/>
    <m/>
    <n v="142501649"/>
    <d v="2025-02-26T00:00:00"/>
    <m/>
    <m/>
    <s v="Feb"/>
    <s v="PDTMC_27602-502"/>
    <m/>
    <m/>
    <m/>
  </r>
  <r>
    <x v="0"/>
    <s v="7705-25"/>
    <x v="238"/>
    <s v="B"/>
    <s v="440X250"/>
    <d v="2025-02-10T00:00:00"/>
    <d v="2025-02-10T00:00:00"/>
    <s v="AIR"/>
    <n v="2"/>
    <n v="8"/>
    <d v="2025-02-11T00:00:00"/>
    <d v="2025-02-12T00:00:00"/>
    <m/>
    <n v="1"/>
    <d v="2025-02-14T00:00:00"/>
    <d v="2025-02-15T00:00:00"/>
    <d v="2025-02-14T00:00:00"/>
    <n v="112500690"/>
    <x v="2"/>
    <d v="2025-02-14T00:00:00"/>
    <m/>
    <m/>
    <x v="0"/>
    <n v="2"/>
    <m/>
    <s v=""/>
    <m/>
    <n v="142501836"/>
    <d v="2025-03-03T00:00:00"/>
    <m/>
    <m/>
    <s v="Feb"/>
    <s v="PHOENIX _28836-512"/>
    <m/>
    <m/>
    <m/>
  </r>
  <r>
    <x v="0"/>
    <s v="7705-25"/>
    <x v="239"/>
    <s v="B"/>
    <s v="450X250"/>
    <d v="2025-02-10T00:00:00"/>
    <d v="2025-02-10T00:00:00"/>
    <s v="AIR"/>
    <n v="1"/>
    <n v="1"/>
    <d v="2025-02-11T00:00:00"/>
    <d v="2025-02-12T00:00:00"/>
    <m/>
    <n v="1"/>
    <d v="2025-02-14T00:00:00"/>
    <d v="2025-02-15T00:00:00"/>
    <d v="2025-02-14T00:00:00"/>
    <n v="112500690"/>
    <x v="2"/>
    <d v="2025-02-14T00:00:00"/>
    <m/>
    <m/>
    <x v="0"/>
    <n v="2"/>
    <m/>
    <s v=""/>
    <m/>
    <n v="142501836"/>
    <d v="2025-03-03T00:00:00"/>
    <m/>
    <m/>
    <s v="Feb"/>
    <s v="PHOENIX _29903-602"/>
    <m/>
    <m/>
    <m/>
  </r>
  <r>
    <x v="0"/>
    <s v="7706-25"/>
    <x v="240"/>
    <s v="B"/>
    <s v="700X500"/>
    <d v="2025-02-10T00:00:00"/>
    <d v="2025-02-10T00:00:00"/>
    <s v="AIR"/>
    <n v="2"/>
    <n v="2"/>
    <d v="2025-02-10T00:00:00"/>
    <d v="2025-02-12T00:00:00"/>
    <m/>
    <n v="2"/>
    <d v="2025-02-14T00:00:00"/>
    <d v="2025-02-15T00:00:00"/>
    <d v="2025-02-14T00:00:00"/>
    <n v="112500690"/>
    <x v="8"/>
    <d v="2025-02-14T00:00:00"/>
    <m/>
    <m/>
    <x v="0"/>
    <n v="2"/>
    <m/>
    <s v=""/>
    <m/>
    <n v="142501858"/>
    <d v="2025-03-05T00:00:00"/>
    <m/>
    <m/>
    <s v="Feb"/>
    <s v="ALMAX_29777-602"/>
    <m/>
    <m/>
    <m/>
  </r>
  <r>
    <x v="0"/>
    <s v="7702-25"/>
    <x v="241"/>
    <s v="B"/>
    <s v="280X160"/>
    <d v="2025-02-10T00:00:00"/>
    <d v="2025-02-10T00:00:00"/>
    <s v="LAND"/>
    <n v="1"/>
    <n v="2"/>
    <d v="2025-02-12T00:00:00"/>
    <d v="2025-02-14T00:00:00"/>
    <m/>
    <n v="2"/>
    <d v="2025-02-15T00:00:00"/>
    <d v="2025-02-15T00:00:00"/>
    <d v="2025-02-15T00:00:00"/>
    <n v="112500706"/>
    <x v="0"/>
    <d v="2025-02-15T00:00:00"/>
    <m/>
    <m/>
    <x v="0"/>
    <n v="4"/>
    <m/>
    <s v="Gex-1"/>
    <m/>
    <n v="142501826"/>
    <d v="2025-03-03T00:00:00"/>
    <m/>
    <m/>
    <s v="Feb"/>
    <s v="PDTMC_29504-503"/>
    <m/>
    <m/>
    <m/>
  </r>
  <r>
    <x v="0"/>
    <s v="7703-25"/>
    <x v="242"/>
    <s v="B"/>
    <s v="280X160"/>
    <d v="2025-02-10T00:00:00"/>
    <d v="2025-02-10T00:00:00"/>
    <s v="AIR"/>
    <n v="2"/>
    <n v="2"/>
    <d v="2025-02-13T00:00:00"/>
    <d v="2025-02-14T00:00:00"/>
    <m/>
    <n v="1"/>
    <d v="2025-02-15T00:00:00"/>
    <d v="2025-02-15T00:00:00"/>
    <d v="2025-02-15T00:00:00"/>
    <n v="112500706"/>
    <x v="3"/>
    <d v="2025-02-15T00:00:00"/>
    <m/>
    <m/>
    <x v="0"/>
    <n v="4"/>
    <m/>
    <s v=""/>
    <m/>
    <n v="142501828"/>
    <d v="2025-03-03T00:00:00"/>
    <m/>
    <m/>
    <s v="Feb"/>
    <s v="COMPES_14375-402"/>
    <m/>
    <m/>
    <m/>
  </r>
  <r>
    <x v="0"/>
    <s v="7703-25"/>
    <x v="243"/>
    <s v="B"/>
    <s v="450X250"/>
    <d v="2025-02-10T00:00:00"/>
    <d v="2025-02-10T00:00:00"/>
    <s v="AIR"/>
    <n v="0"/>
    <n v="0"/>
    <d v="2025-02-13T00:00:00"/>
    <d v="2025-02-14T00:00:00"/>
    <m/>
    <n v="1"/>
    <d v="2025-02-15T00:00:00"/>
    <d v="2025-02-15T00:00:00"/>
    <d v="2025-02-15T00:00:00"/>
    <n v="112500706"/>
    <x v="3"/>
    <d v="2025-02-15T00:00:00"/>
    <m/>
    <m/>
    <x v="0"/>
    <n v="4"/>
    <m/>
    <s v="Gex-1"/>
    <m/>
    <n v="142501828"/>
    <d v="2025-03-03T00:00:00"/>
    <m/>
    <m/>
    <s v="Feb"/>
    <s v="COMPES_26200-607"/>
    <m/>
    <m/>
    <m/>
  </r>
  <r>
    <x v="0"/>
    <s v="7704-25"/>
    <x v="244"/>
    <s v="B"/>
    <s v="250X160"/>
    <d v="2025-02-10T00:00:00"/>
    <d v="2025-02-10T00:00:00"/>
    <s v="AIR"/>
    <n v="0"/>
    <n v="0"/>
    <d v="2025-02-12T00:00:00"/>
    <d v="2025-02-14T00:00:00"/>
    <m/>
    <n v="2"/>
    <d v="2025-02-15T00:00:00"/>
    <d v="2025-02-15T00:00:00"/>
    <d v="2025-02-15T00:00:00"/>
    <n v="112500706"/>
    <x v="6"/>
    <d v="2025-02-15T00:00:00"/>
    <m/>
    <m/>
    <x v="0"/>
    <n v="4"/>
    <m/>
    <s v=""/>
    <m/>
    <n v="142501903"/>
    <d v="2025-04-14T00:00:00"/>
    <m/>
    <m/>
    <s v="Feb"/>
    <s v="JIANGSU_04004-501"/>
    <m/>
    <m/>
    <m/>
  </r>
  <r>
    <x v="0"/>
    <s v="7704-25"/>
    <x v="245"/>
    <s v="B"/>
    <s v="280X160"/>
    <d v="2025-02-10T00:00:00"/>
    <d v="2025-02-10T00:00:00"/>
    <s v="AIR"/>
    <n v="0"/>
    <n v="0"/>
    <d v="2025-02-12T00:00:00"/>
    <d v="2025-02-14T00:00:00"/>
    <m/>
    <n v="2"/>
    <d v="2025-02-15T00:00:00"/>
    <d v="2025-02-15T00:00:00"/>
    <d v="2025-02-15T00:00:00"/>
    <n v="112500706"/>
    <x v="6"/>
    <d v="2025-02-15T00:00:00"/>
    <m/>
    <m/>
    <x v="0"/>
    <n v="4"/>
    <m/>
    <s v=""/>
    <m/>
    <n v="142501903"/>
    <d v="2025-04-14T00:00:00"/>
    <m/>
    <m/>
    <s v="Feb"/>
    <s v="JIANGSU_27759-402"/>
    <m/>
    <m/>
    <m/>
  </r>
  <r>
    <x v="0"/>
    <s v="7707-25"/>
    <x v="246"/>
    <s v="B"/>
    <s v="280X160"/>
    <d v="2025-02-10T00:00:00"/>
    <d v="2025-02-10T00:00:00"/>
    <s v="LAND"/>
    <n v="0"/>
    <n v="0"/>
    <d v="2025-02-12T00:00:00"/>
    <d v="2025-02-14T00:00:00"/>
    <m/>
    <n v="2"/>
    <d v="2025-02-15T00:00:00"/>
    <d v="2025-02-15T00:00:00"/>
    <d v="2025-02-15T00:00:00"/>
    <n v="112500706"/>
    <x v="0"/>
    <d v="2025-02-15T00:00:00"/>
    <m/>
    <m/>
    <x v="0"/>
    <n v="4"/>
    <m/>
    <s v=""/>
    <m/>
    <n v="142501834"/>
    <d v="2025-02-27T00:00:00"/>
    <m/>
    <m/>
    <s v="Feb"/>
    <s v="PDTMC_07122-508"/>
    <m/>
    <m/>
    <m/>
  </r>
  <r>
    <x v="0"/>
    <s v="7702-25"/>
    <x v="247"/>
    <s v="B"/>
    <s v="355X200"/>
    <d v="2025-02-10T00:00:00"/>
    <d v="2025-02-10T00:00:00"/>
    <s v="LAND"/>
    <n v="4"/>
    <n v="4"/>
    <d v="2025-02-12T00:00:00"/>
    <d v="2025-02-18T00:00:00"/>
    <m/>
    <n v="6"/>
    <d v="2025-02-19T00:00:00"/>
    <d v="2025-02-21T00:00:00"/>
    <d v="2025-02-19T00:00:00"/>
    <n v="112500770"/>
    <x v="0"/>
    <d v="2025-02-19T00:00:00"/>
    <m/>
    <s v="ask rev 14/02/2025. rvs rcved 18/02/2025 "/>
    <x v="0"/>
    <n v="8"/>
    <m/>
    <s v=""/>
    <m/>
    <n v="142501908"/>
    <d v="2025-03-03T00:00:00"/>
    <m/>
    <m/>
    <s v="Feb"/>
    <s v="PDTMC_29826-206"/>
    <m/>
    <m/>
    <m/>
  </r>
  <r>
    <x v="0"/>
    <s v="7702-25"/>
    <x v="248"/>
    <s v="B"/>
    <s v="280X160"/>
    <d v="2025-02-10T00:00:00"/>
    <d v="2025-02-10T00:00:00"/>
    <s v="LAND"/>
    <n v="1"/>
    <n v="4"/>
    <d v="2025-02-12T00:00:00"/>
    <d v="2025-02-18T00:00:00"/>
    <m/>
    <n v="6"/>
    <d v="2025-02-19T00:00:00"/>
    <d v="2025-02-21T00:00:00"/>
    <d v="2025-02-19T00:00:00"/>
    <n v="112500770"/>
    <x v="0"/>
    <d v="2025-02-19T00:00:00"/>
    <m/>
    <m/>
    <x v="0"/>
    <n v="8"/>
    <m/>
    <s v=""/>
    <m/>
    <n v="142501908"/>
    <d v="2025-03-03T00:00:00"/>
    <m/>
    <m/>
    <s v="Feb"/>
    <s v="PDTMC_12265-502"/>
    <m/>
    <m/>
    <m/>
  </r>
  <r>
    <x v="0"/>
    <s v="7702-25"/>
    <x v="249"/>
    <s v="B"/>
    <s v="250X160"/>
    <d v="2025-02-10T00:00:00"/>
    <d v="2025-02-10T00:00:00"/>
    <s v="LAND"/>
    <n v="1"/>
    <n v="1"/>
    <d v="2025-02-12T00:00:00"/>
    <d v="2025-02-18T00:00:00"/>
    <m/>
    <n v="6"/>
    <d v="2025-02-19T00:00:00"/>
    <d v="2025-02-21T00:00:00"/>
    <d v="2025-02-19T00:00:00"/>
    <n v="112500770"/>
    <x v="0"/>
    <d v="2025-02-19T00:00:00"/>
    <m/>
    <m/>
    <x v="0"/>
    <n v="8"/>
    <m/>
    <s v=""/>
    <m/>
    <n v="142501908"/>
    <d v="2025-03-03T00:00:00"/>
    <m/>
    <m/>
    <s v="Feb"/>
    <s v="PDTMC_29223-403"/>
    <m/>
    <m/>
    <m/>
  </r>
  <r>
    <x v="0"/>
    <s v="7707-25"/>
    <x v="250"/>
    <s v="B"/>
    <s v="355X200"/>
    <d v="2025-02-10T00:00:00"/>
    <d v="2025-02-10T00:00:00"/>
    <s v="LAND"/>
    <n v="1"/>
    <n v="1"/>
    <d v="2025-02-13T00:00:00"/>
    <d v="2025-02-18T00:00:00"/>
    <m/>
    <n v="5"/>
    <d v="2025-02-19T00:00:00"/>
    <d v="2025-02-21T00:00:00"/>
    <d v="2025-02-19T00:00:00"/>
    <n v="112500770"/>
    <x v="0"/>
    <d v="2025-02-19T00:00:00"/>
    <m/>
    <m/>
    <x v="0"/>
    <n v="8"/>
    <m/>
    <s v=""/>
    <m/>
    <n v="142501907"/>
    <d v="2025-03-03T00:00:00"/>
    <m/>
    <m/>
    <s v="Feb"/>
    <s v="PDTMC_14806-206"/>
    <m/>
    <m/>
    <m/>
  </r>
  <r>
    <x v="0"/>
    <s v="7707-25"/>
    <x v="251"/>
    <s v="B"/>
    <s v="320X160"/>
    <d v="2025-02-10T00:00:00"/>
    <d v="2025-02-10T00:00:00"/>
    <s v="LAND"/>
    <n v="1"/>
    <n v="2"/>
    <d v="2025-02-14T00:00:00"/>
    <d v="2025-02-21T00:00:00"/>
    <m/>
    <n v="7"/>
    <d v="2025-02-22T00:00:00"/>
    <d v="2025-02-22T00:00:00"/>
    <d v="2025-02-22T00:00:00"/>
    <n v="112500808"/>
    <x v="0"/>
    <d v="2025-02-22T00:00:00"/>
    <m/>
    <m/>
    <x v="0"/>
    <n v="11"/>
    <m/>
    <s v=""/>
    <m/>
    <n v="142501975"/>
    <d v="2025-03-05T00:00:00"/>
    <m/>
    <m/>
    <s v="Feb"/>
    <s v="PDTMC_29067-202"/>
    <m/>
    <m/>
    <m/>
  </r>
  <r>
    <x v="0"/>
    <s v="7707-25"/>
    <x v="252"/>
    <s v="B"/>
    <s v="320X160"/>
    <d v="2025-02-10T00:00:00"/>
    <d v="2025-02-10T00:00:00"/>
    <s v="LAND"/>
    <n v="1"/>
    <n v="2"/>
    <d v="2025-02-12T00:00:00"/>
    <d v="2025-02-21T00:00:00"/>
    <m/>
    <n v="9"/>
    <d v="2025-02-22T00:00:00"/>
    <d v="2025-02-22T00:00:00"/>
    <d v="2025-02-22T00:00:00"/>
    <n v="112500808"/>
    <x v="0"/>
    <d v="2025-02-22T00:00:00"/>
    <m/>
    <m/>
    <x v="0"/>
    <n v="11"/>
    <m/>
    <s v=""/>
    <m/>
    <n v="142501975"/>
    <d v="2025-03-05T00:00:00"/>
    <m/>
    <m/>
    <s v="Feb"/>
    <s v="PDTMC_29223-202"/>
    <m/>
    <m/>
    <m/>
  </r>
  <r>
    <x v="0"/>
    <s v="7703-25"/>
    <x v="253"/>
    <s v="B"/>
    <s v="475x280"/>
    <d v="2025-02-10T00:00:00"/>
    <d v="2025-02-10T00:00:00"/>
    <s v="AIR"/>
    <n v="1"/>
    <n v="1"/>
    <d v="2025-02-19T00:00:00"/>
    <d v="2025-02-25T00:00:00"/>
    <m/>
    <n v="6"/>
    <d v="2025-02-26T00:00:00"/>
    <d v="2025-02-22T00:00:00"/>
    <d v="2025-02-26T00:00:00"/>
    <n v="112500871"/>
    <x v="3"/>
    <d v="2025-02-26T00:00:00"/>
    <m/>
    <s v="ask die size reduction to 355X200 (16124 reference)"/>
    <x v="0"/>
    <n v="15"/>
    <m/>
    <s v=""/>
    <m/>
    <n v="142502169"/>
    <d v="2025-03-14T10:10:01"/>
    <m/>
    <m/>
    <s v="Feb"/>
    <s v="COMPES_14806-207"/>
    <m/>
    <m/>
    <m/>
  </r>
  <r>
    <x v="1"/>
    <s v="7708-25"/>
    <x v="254"/>
    <s v="B"/>
    <s v="355X200"/>
    <d v="2025-02-11T00:00:00"/>
    <d v="2025-02-11T00:00:00"/>
    <s v="LAND"/>
    <n v="1"/>
    <n v="1"/>
    <d v="2025-02-11T00:00:00"/>
    <d v="2025-02-11T00:00:00"/>
    <m/>
    <n v="0"/>
    <d v="2025-02-12T00:00:00"/>
    <d v="2025-02-18T00:00:00"/>
    <d v="2025-02-12T00:00:00"/>
    <n v="1300001122"/>
    <x v="4"/>
    <d v="2025-02-19T00:00:00"/>
    <m/>
    <m/>
    <x v="0"/>
    <n v="0"/>
    <m/>
    <s v=""/>
    <m/>
    <n v="242500038"/>
    <d v="2025-02-27T00:00:00"/>
    <m/>
    <m/>
    <s v="Feb"/>
    <s v="PHME_014716-3509"/>
    <m/>
    <m/>
    <m/>
  </r>
  <r>
    <x v="1"/>
    <s v="7708-25"/>
    <x v="255"/>
    <s v="B"/>
    <s v="355X200"/>
    <d v="2025-02-11T00:00:00"/>
    <d v="2025-02-11T00:00:00"/>
    <s v="LAND"/>
    <n v="1"/>
    <n v="1"/>
    <d v="2025-02-11T00:00:00"/>
    <d v="2025-02-11T00:00:00"/>
    <m/>
    <n v="0"/>
    <d v="2025-02-12T00:00:00"/>
    <d v="2025-02-18T00:00:00"/>
    <d v="2025-02-12T00:00:00"/>
    <n v="1300001122"/>
    <x v="4"/>
    <d v="2025-02-19T00:00:00"/>
    <m/>
    <m/>
    <x v="0"/>
    <n v="0"/>
    <m/>
    <s v=""/>
    <m/>
    <n v="242500038"/>
    <d v="2025-02-27T00:00:00"/>
    <m/>
    <m/>
    <s v="Feb"/>
    <s v="PHME_014716-3510"/>
    <m/>
    <m/>
    <m/>
  </r>
  <r>
    <x v="0"/>
    <s v="7709-25"/>
    <x v="256"/>
    <s v="N"/>
    <s v="550x250"/>
    <d v="2025-02-12T00:00:00"/>
    <d v="2025-02-12T00:00:00"/>
    <s v="AIR"/>
    <n v="1"/>
    <n v="1"/>
    <d v="2025-02-17T00:00:00"/>
    <d v="2025-02-18T00:00:00"/>
    <m/>
    <n v="1"/>
    <d v="2025-02-19T00:00:00"/>
    <d v="2025-02-21T00:00:00"/>
    <d v="2025-02-19T00:00:00"/>
    <n v="112500770"/>
    <x v="3"/>
    <d v="2025-02-19T00:00:00"/>
    <s v="AL BADDAD"/>
    <m/>
    <x v="0"/>
    <n v="6"/>
    <m/>
    <s v=""/>
    <s v="MILL"/>
    <n v="142501915"/>
    <d v="2025-03-03T00:00:00"/>
    <m/>
    <m/>
    <s v="Feb"/>
    <s v="COMPES_30266-601"/>
    <m/>
    <m/>
    <m/>
  </r>
  <r>
    <x v="0"/>
    <s v="7710-25"/>
    <x v="257"/>
    <s v="N"/>
    <s v="450X250"/>
    <d v="2025-02-12T00:00:00"/>
    <d v="2025-02-12T00:00:00"/>
    <s v="LAND"/>
    <n v="1"/>
    <n v="1"/>
    <d v="2025-02-14T00:00:00"/>
    <d v="2025-02-18T00:00:00"/>
    <m/>
    <n v="4"/>
    <d v="2025-02-19T00:00:00"/>
    <d v="2025-02-21T00:00:00"/>
    <d v="2025-02-19T00:00:00"/>
    <n v="112500770"/>
    <x v="0"/>
    <d v="2025-02-19T00:00:00"/>
    <s v="AL BADDAD"/>
    <m/>
    <x v="0"/>
    <n v="6"/>
    <m/>
    <s v=""/>
    <s v="MILL"/>
    <n v="142501918"/>
    <d v="2025-03-03T00:00:00"/>
    <m/>
    <m/>
    <s v="Feb"/>
    <s v="PDTMC_30264-601"/>
    <m/>
    <m/>
    <m/>
  </r>
  <r>
    <x v="0"/>
    <s v="7709-25"/>
    <x v="258"/>
    <s v="N"/>
    <s v="550x250"/>
    <d v="2025-02-12T00:00:00"/>
    <d v="2025-02-12T00:00:00"/>
    <s v="AIR"/>
    <n v="1"/>
    <n v="1"/>
    <d v="2025-02-19T00:00:00"/>
    <d v="2025-02-19T00:00:00"/>
    <m/>
    <n v="0"/>
    <d v="2025-02-20T00:00:00"/>
    <d v="2025-02-21T00:00:00"/>
    <d v="2025-02-20T00:00:00"/>
    <n v="112500783"/>
    <x v="3"/>
    <d v="2025-02-20T00:00:00"/>
    <s v="AL BADDAD"/>
    <s v="AWAITING FOR DESIGN"/>
    <x v="0"/>
    <n v="7"/>
    <m/>
    <s v=""/>
    <s v="MILL"/>
    <n v="142501970"/>
    <d v="2025-03-05T00:00:00"/>
    <m/>
    <m/>
    <s v="Feb"/>
    <s v="COMPES_30265-601"/>
    <m/>
    <m/>
    <m/>
  </r>
  <r>
    <x v="0"/>
    <s v="7710-25"/>
    <x v="259"/>
    <s v="N"/>
    <s v="450X250"/>
    <d v="2025-02-12T00:00:00"/>
    <d v="2025-02-12T00:00:00"/>
    <s v="LAND"/>
    <n v="3"/>
    <n v="3"/>
    <d v="2025-02-14T00:00:00"/>
    <d v="2025-02-20T00:00:00"/>
    <m/>
    <n v="6"/>
    <d v="2025-02-20T00:00:00"/>
    <d v="2025-02-21T00:00:00"/>
    <d v="2025-02-20T00:00:00"/>
    <n v="112500783"/>
    <x v="0"/>
    <d v="2025-02-20T00:00:00"/>
    <s v="AL BADDAD"/>
    <s v="ask for revision 18/02/2025"/>
    <x v="0"/>
    <n v="8"/>
    <m/>
    <s v=""/>
    <s v="MILL"/>
    <n v="142501974"/>
    <d v="2025-03-04T00:00:00"/>
    <m/>
    <m/>
    <s v="Feb"/>
    <s v="PDTMC_30267-601"/>
    <m/>
    <m/>
    <m/>
  </r>
  <r>
    <x v="0"/>
    <s v="7709-25"/>
    <x v="260"/>
    <s v="N"/>
    <s v="550x250"/>
    <d v="2025-02-12T00:00:00"/>
    <d v="2025-02-12T00:00:00"/>
    <s v="AIR"/>
    <n v="3"/>
    <n v="3"/>
    <d v="2025-02-15T00:00:00"/>
    <d v="2025-02-22T00:00:00"/>
    <m/>
    <n v="7"/>
    <d v="2025-02-24T00:00:00"/>
    <d v="2025-02-21T00:00:00"/>
    <d v="2025-02-24T00:00:00"/>
    <n v="112500813"/>
    <x v="3"/>
    <d v="2025-02-24T00:00:00"/>
    <s v="AL BADDAD"/>
    <s v="ask for revision 18/02/2025. rvs rcvd 19/02/2025"/>
    <x v="0"/>
    <n v="10"/>
    <m/>
    <s v=""/>
    <s v="MILL"/>
    <n v="142501978"/>
    <d v="2025-03-24T07:17:43"/>
    <m/>
    <m/>
    <s v="Feb"/>
    <s v="COMPES_30268-601"/>
    <m/>
    <m/>
    <m/>
  </r>
  <r>
    <x v="0"/>
    <s v="7712-25"/>
    <x v="261"/>
    <s v="N"/>
    <s v="550x250"/>
    <d v="2025-02-12T00:00:00"/>
    <d v="2025-02-12T00:00:00"/>
    <s v="AIR"/>
    <n v="3"/>
    <n v="3"/>
    <d v="2025-02-14T00:00:00"/>
    <d v="2025-02-22T00:00:00"/>
    <m/>
    <n v="8"/>
    <d v="2025-02-24T00:00:00"/>
    <d v="2025-02-21T00:00:00"/>
    <d v="2025-02-24T00:00:00"/>
    <n v="112500813"/>
    <x v="3"/>
    <d v="2025-02-24T00:00:00"/>
    <s v="AL BADDAD"/>
    <s v="ask for revision 18/02/2025"/>
    <x v="0"/>
    <n v="10"/>
    <m/>
    <s v=""/>
    <s v="MILL"/>
    <n v="142501995"/>
    <d v="2025-03-04T00:00:00"/>
    <m/>
    <m/>
    <s v="Feb"/>
    <s v="COMPES_30269-601"/>
    <m/>
    <m/>
    <m/>
  </r>
  <r>
    <x v="1"/>
    <s v="7711-25"/>
    <x v="262"/>
    <s v="B"/>
    <s v="280X165"/>
    <d v="2025-02-12T00:00:00"/>
    <d v="2025-02-12T00:00:00"/>
    <s v="LAND"/>
    <n v="2"/>
    <n v="2"/>
    <d v="2025-02-13T00:00:00"/>
    <d v="2025-02-14T00:00:00"/>
    <m/>
    <n v="1"/>
    <d v="2025-02-15T00:00:00"/>
    <d v="2025-02-18T00:00:00"/>
    <d v="2025-02-15T00:00:00"/>
    <n v="1300001125"/>
    <x v="0"/>
    <d v="2025-02-19T00:00:00"/>
    <m/>
    <m/>
    <x v="0"/>
    <n v="2"/>
    <m/>
    <s v=""/>
    <m/>
    <n v="242500271"/>
    <d v="2025-03-21T00:00:00"/>
    <m/>
    <m/>
    <s v="Feb"/>
    <s v="PDTMC_051119-2503"/>
    <m/>
    <m/>
    <m/>
  </r>
  <r>
    <x v="1"/>
    <s v="7711-25"/>
    <x v="263"/>
    <s v="B"/>
    <s v="355X200"/>
    <d v="2025-02-12T00:00:00"/>
    <d v="2025-02-12T00:00:00"/>
    <s v="LAND"/>
    <n v="1"/>
    <n v="1"/>
    <d v="2025-02-13T00:00:00"/>
    <d v="2025-02-14T00:00:00"/>
    <m/>
    <n v="1"/>
    <d v="2025-02-17T00:00:00"/>
    <d v="2025-02-18T00:00:00"/>
    <d v="2025-02-17T00:00:00"/>
    <n v="1300001126"/>
    <x v="0"/>
    <d v="2025-02-19T00:00:00"/>
    <m/>
    <m/>
    <x v="0"/>
    <n v="2"/>
    <m/>
    <s v=""/>
    <m/>
    <n v="242500097"/>
    <d v="2025-03-05T07:38:17"/>
    <m/>
    <m/>
    <s v="Feb"/>
    <s v="PDTMC_014716-3511"/>
    <m/>
    <m/>
    <m/>
  </r>
  <r>
    <x v="1"/>
    <s v="7711-25"/>
    <x v="264"/>
    <s v="B"/>
    <s v="320X200"/>
    <d v="2025-02-12T00:00:00"/>
    <d v="2025-02-12T00:00:00"/>
    <s v="LAND"/>
    <n v="4"/>
    <n v="4"/>
    <d v="2025-02-13T00:00:00"/>
    <d v="2025-02-14T00:00:00"/>
    <m/>
    <n v="1"/>
    <d v="2025-02-17T00:00:00"/>
    <d v="2025-02-18T00:00:00"/>
    <d v="2025-02-17T00:00:00"/>
    <n v="1300001126"/>
    <x v="0"/>
    <d v="2025-02-19T00:00:00"/>
    <m/>
    <m/>
    <x v="0"/>
    <n v="2"/>
    <m/>
    <s v=""/>
    <m/>
    <n v="242500097"/>
    <d v="2025-03-05T07:38:17"/>
    <m/>
    <m/>
    <s v="Feb"/>
    <s v="PDTMC_014719-3505"/>
    <m/>
    <m/>
    <m/>
  </r>
  <r>
    <x v="1"/>
    <s v="7711-25"/>
    <x v="265"/>
    <s v="B"/>
    <s v="450X260"/>
    <d v="2025-02-12T00:00:00"/>
    <d v="2025-02-12T00:00:00"/>
    <s v="LAND"/>
    <n v="4"/>
    <n v="4"/>
    <d v="2025-02-13T00:00:00"/>
    <d v="2025-02-14T00:00:00"/>
    <m/>
    <n v="1"/>
    <d v="2025-02-17T00:00:00"/>
    <d v="2025-02-18T00:00:00"/>
    <d v="2025-02-17T00:00:00"/>
    <n v="1300001126"/>
    <x v="0"/>
    <d v="2025-02-19T00:00:00"/>
    <m/>
    <m/>
    <x v="0"/>
    <n v="2"/>
    <m/>
    <s v=""/>
    <m/>
    <n v="242500097"/>
    <d v="2025-03-05T07:38:17"/>
    <m/>
    <m/>
    <s v="Feb"/>
    <s v="PDTMC_051118-3524"/>
    <m/>
    <m/>
    <m/>
  </r>
  <r>
    <x v="0"/>
    <s v="7714-25"/>
    <x v="31"/>
    <s v="C"/>
    <s v="550x250"/>
    <d v="2025-02-13T00:00:00"/>
    <d v="2025-02-13T00:00:00"/>
    <s v="AIR"/>
    <n v="6"/>
    <n v="6"/>
    <s v="NA"/>
    <s v="NA"/>
    <m/>
    <s v=""/>
    <s v="NA"/>
    <s v="NA"/>
    <s v="NA"/>
    <s v="NA"/>
    <x v="5"/>
    <s v="C"/>
    <s v="Dural System"/>
    <s v="Email received  from Rogelio 27.02.2025"/>
    <x v="1"/>
    <n v="0"/>
    <m/>
    <s v=""/>
    <s v="Anodizing"/>
    <n v="0"/>
    <d v="1899-12-30T00:00:00"/>
    <m/>
    <m/>
    <s v="Feb"/>
    <s v="ADEX_30199-601"/>
    <m/>
    <m/>
    <m/>
  </r>
  <r>
    <x v="0"/>
    <s v="fals"/>
    <x v="266"/>
    <s v="C"/>
    <s v="560X150"/>
    <d v="2025-02-13T00:00:00"/>
    <s v=""/>
    <s v="AIR"/>
    <n v="0"/>
    <n v="0"/>
    <s v="NA"/>
    <s v="NA"/>
    <m/>
    <s v=""/>
    <s v="NA"/>
    <s v="NA"/>
    <s v="NA"/>
    <s v="NA"/>
    <x v="5"/>
    <s v="C"/>
    <m/>
    <s v="Email received  from Rogelio 27.02.2025"/>
    <x v="1"/>
    <n v="0"/>
    <m/>
    <s v=""/>
    <m/>
    <s v=""/>
    <s v=""/>
    <m/>
    <m/>
    <s v="Feb"/>
    <s v="ADEX_Ins-30199"/>
    <m/>
    <m/>
    <m/>
  </r>
  <r>
    <x v="0"/>
    <s v="7713-25"/>
    <x v="267"/>
    <s v="B"/>
    <s v="280X160"/>
    <d v="2025-02-13T00:00:00"/>
    <d v="2025-02-13T00:00:00"/>
    <s v="LAND"/>
    <n v="0"/>
    <n v="0"/>
    <d v="2025-02-14T00:00:00"/>
    <d v="2025-02-18T00:00:00"/>
    <m/>
    <n v="4"/>
    <d v="2025-02-19T00:00:00"/>
    <d v="2025-02-21T00:00:00"/>
    <d v="2025-02-19T00:00:00"/>
    <n v="112500770"/>
    <x v="0"/>
    <d v="2025-02-19T00:00:00"/>
    <m/>
    <m/>
    <x v="0"/>
    <n v="5"/>
    <m/>
    <s v=""/>
    <m/>
    <n v="142501919"/>
    <d v="2025-03-03T00:00:00"/>
    <m/>
    <m/>
    <s v="Feb"/>
    <s v="PDTMC_07122-509"/>
    <m/>
    <m/>
    <m/>
  </r>
  <r>
    <x v="1"/>
    <s v="7715-25"/>
    <x v="268"/>
    <s v="C"/>
    <s v="460X150"/>
    <d v="2025-02-15T00:00:00"/>
    <d v="2025-02-15T00:00:00"/>
    <s v="AIR"/>
    <n v="0"/>
    <n v="0"/>
    <d v="2025-02-28T00:00:00"/>
    <d v="2025-03-10T00:00:00"/>
    <m/>
    <n v="10"/>
    <s v="NA"/>
    <s v="NA"/>
    <s v="NA"/>
    <s v="NA"/>
    <x v="8"/>
    <s v="NA"/>
    <m/>
    <m/>
    <x v="1"/>
    <n v="0"/>
    <m/>
    <s v=""/>
    <m/>
    <n v="0"/>
    <d v="1899-12-30T00:00:00"/>
    <m/>
    <m/>
    <s v="Feb"/>
    <s v="ALMAX_35IC1-027832"/>
    <m/>
    <m/>
    <m/>
  </r>
  <r>
    <x v="1"/>
    <s v="7715-25"/>
    <x v="269"/>
    <s v="N"/>
    <s v="355X200"/>
    <d v="2025-02-15T00:00:00"/>
    <d v="2025-02-15T00:00:00"/>
    <s v="AIR"/>
    <n v="0"/>
    <n v="0"/>
    <d v="2025-02-28T00:00:00"/>
    <d v="2025-03-10T00:00:00"/>
    <s v="YES"/>
    <n v="10"/>
    <d v="2025-03-08T00:00:00"/>
    <d v="2025-03-19T00:00:00"/>
    <d v="2025-03-08T00:00:00"/>
    <n v="212500125"/>
    <x v="8"/>
    <d v="2025-04-25T00:00:00"/>
    <s v="Ennova"/>
    <s v="dsgn rcvd without 3D 28/02."/>
    <x v="0"/>
    <n v="23"/>
    <m/>
    <s v=""/>
    <m/>
    <n v="242500383"/>
    <d v="2025-04-20T22:47:07"/>
    <m/>
    <m/>
    <s v="Feb"/>
    <s v="ALMAX_027832-3501"/>
    <m/>
    <m/>
    <m/>
  </r>
  <r>
    <x v="1"/>
    <s v="7715-25"/>
    <x v="270"/>
    <s v="N"/>
    <s v="355X200"/>
    <d v="2025-02-15T00:00:00"/>
    <d v="2025-02-15T00:00:00"/>
    <s v="AIR"/>
    <n v="0"/>
    <n v="0"/>
    <d v="2025-02-28T00:00:00"/>
    <d v="2025-03-06T00:00:00"/>
    <s v="YES"/>
    <n v="6"/>
    <d v="2025-03-08T00:00:00"/>
    <d v="2025-03-19T00:00:00"/>
    <d v="2025-03-08T00:00:00"/>
    <n v="212500125"/>
    <x v="8"/>
    <d v="2025-03-08T00:00:00"/>
    <s v="Ennova"/>
    <s v="dsgn rcvd without 3D 28/02"/>
    <x v="0"/>
    <n v="19"/>
    <m/>
    <s v=""/>
    <m/>
    <n v="242500383"/>
    <d v="2025-04-20T22:47:07"/>
    <m/>
    <m/>
    <s v="Feb"/>
    <s v="ALMAX_027831-3501"/>
    <m/>
    <m/>
    <m/>
  </r>
  <r>
    <x v="1"/>
    <s v="7715-25"/>
    <x v="271"/>
    <s v="T"/>
    <s v="300X100"/>
    <d v="2025-02-15T00:00:00"/>
    <d v="2025-02-15T00:00:00"/>
    <s v="AIR"/>
    <n v="0"/>
    <n v="0"/>
    <d v="2025-02-28T00:00:00"/>
    <d v="2025-03-06T00:00:00"/>
    <m/>
    <n v="6"/>
    <d v="2025-03-08T00:00:00"/>
    <d v="2025-03-27T00:00:00"/>
    <d v="2025-03-08T00:00:00"/>
    <n v="212500125"/>
    <x v="8"/>
    <d v="2025-03-08T00:00:00"/>
    <m/>
    <m/>
    <x v="0"/>
    <n v="19"/>
    <m/>
    <s v=""/>
    <m/>
    <n v="242500383"/>
    <d v="2025-04-20T22:47:07"/>
    <m/>
    <m/>
    <s v="Feb"/>
    <s v="ALMAX_35IC1-027831"/>
    <m/>
    <m/>
    <m/>
  </r>
  <r>
    <x v="1"/>
    <s v="7624-25"/>
    <x v="65"/>
    <s v="T"/>
    <s v="320X70"/>
    <d v="2025-02-18T00:00:00"/>
    <d v="2025-01-13T00:00:00"/>
    <s v="LAND"/>
    <n v="0"/>
    <n v="0"/>
    <d v="2025-02-18T00:00:00"/>
    <d v="2025-02-18T00:00:00"/>
    <m/>
    <n v="0"/>
    <d v="2025-03-17T00:00:00"/>
    <d v="2025-02-21T00:00:00"/>
    <d v="2025-03-17T00:00:00"/>
    <n v="1300001130"/>
    <x v="0"/>
    <d v="2025-02-21T00:00:00"/>
    <m/>
    <s v="sap PR-1300001130-as discuss with Mr. Suresh L new PR created on 17.03.2025 "/>
    <x v="0"/>
    <n v="0"/>
    <m/>
    <s v=""/>
    <m/>
    <n v="242500219"/>
    <d v="2025-03-26T08:01:19"/>
    <m/>
    <m/>
    <s v="Feb"/>
    <s v="PDTMC_007208-2505"/>
    <m/>
    <m/>
    <m/>
  </r>
  <r>
    <x v="1"/>
    <s v="7717-25"/>
    <x v="272"/>
    <s v="B"/>
    <s v="400x260"/>
    <d v="2025-02-18T00:00:00"/>
    <d v="2025-02-18T00:00:00"/>
    <s v="AIR"/>
    <n v="2"/>
    <n v="4"/>
    <d v="2025-02-25T00:00:00"/>
    <d v="2025-03-10T00:00:00"/>
    <s v="YES"/>
    <n v="13"/>
    <d v="2025-03-11T00:00:00"/>
    <d v="2025-03-19T00:00:00"/>
    <d v="2025-03-11T00:00:00"/>
    <n v="212500140"/>
    <x v="3"/>
    <d v="2025-03-11T00:00:00"/>
    <m/>
    <m/>
    <x v="0"/>
    <n v="20"/>
    <m/>
    <s v=""/>
    <m/>
    <n v="242500385"/>
    <d v="2025-04-02T13:37:44"/>
    <m/>
    <m/>
    <s v="Feb"/>
    <s v="COMPES_051117-3513"/>
    <m/>
    <m/>
    <m/>
  </r>
  <r>
    <x v="1"/>
    <s v="7716-25"/>
    <x v="273"/>
    <s v="T"/>
    <s v="320X50"/>
    <d v="2025-02-18T00:00:00"/>
    <d v="2025-02-18T00:00:00"/>
    <s v="LAND"/>
    <n v="0"/>
    <n v="0"/>
    <d v="2025-02-18T00:00:00"/>
    <d v="2025-02-18T00:00:00"/>
    <m/>
    <n v="0"/>
    <d v="2025-03-17T00:00:00"/>
    <d v="2025-02-21T00:00:00"/>
    <d v="2025-03-17T00:00:00"/>
    <n v="212500179"/>
    <x v="0"/>
    <d v="2025-02-21T00:00:00"/>
    <m/>
    <s v="sap PR-1300001130-as discuss with Mr. Suresh L new PR created on 17.03.2025 "/>
    <x v="0"/>
    <n v="0"/>
    <m/>
    <s v=""/>
    <m/>
    <n v="242500299"/>
    <d v="2025-03-24T07:13:36"/>
    <m/>
    <m/>
    <s v="Feb"/>
    <s v="PDTMC_007208-2501"/>
    <m/>
    <m/>
    <m/>
  </r>
  <r>
    <x v="1"/>
    <s v="7716-25"/>
    <x v="274"/>
    <s v="B"/>
    <s v="450X260"/>
    <d v="2025-02-18T00:00:00"/>
    <d v="2025-02-18T00:00:00"/>
    <s v="LAND"/>
    <n v="4"/>
    <n v="4"/>
    <d v="2025-02-18T00:00:00"/>
    <d v="2025-02-18T00:00:00"/>
    <m/>
    <n v="0"/>
    <d v="2025-03-17T00:00:00"/>
    <d v="2025-02-18T00:00:00"/>
    <d v="2025-03-17T00:00:00"/>
    <n v="1300001130"/>
    <x v="0"/>
    <d v="2025-02-21T00:00:00"/>
    <m/>
    <s v="sap PR-1300001130-as discuss with Mr. Suresh L new PR created on 17.03.2025 "/>
    <x v="0"/>
    <n v="0"/>
    <m/>
    <s v=""/>
    <m/>
    <n v="242500299"/>
    <d v="2025-03-24T07:13:36"/>
    <m/>
    <m/>
    <s v="Feb"/>
    <s v="PDTMC_051118-3525"/>
    <m/>
    <m/>
    <m/>
  </r>
  <r>
    <x v="1"/>
    <s v="7716-25"/>
    <x v="275"/>
    <s v="B"/>
    <s v="450X260"/>
    <d v="2025-02-18T00:00:00"/>
    <d v="2025-02-18T00:00:00"/>
    <s v="LAND"/>
    <n v="4"/>
    <n v="4"/>
    <d v="2025-02-18T00:00:00"/>
    <d v="2025-02-18T00:00:00"/>
    <m/>
    <n v="0"/>
    <d v="2025-03-17T00:00:00"/>
    <d v="2025-02-18T00:00:00"/>
    <d v="2025-03-17T00:00:00"/>
    <n v="1300001130"/>
    <x v="0"/>
    <d v="2025-02-21T00:00:00"/>
    <m/>
    <s v="sap PR-1300001130-as discuss with Mr. Suresh L new PR created on 17.03.2025 "/>
    <x v="0"/>
    <n v="0"/>
    <m/>
    <s v=""/>
    <m/>
    <n v="242500299"/>
    <d v="2025-03-24T07:13:36"/>
    <m/>
    <m/>
    <s v="Feb"/>
    <s v="PDTMC_051118-3526"/>
    <m/>
    <m/>
    <m/>
  </r>
  <r>
    <x v="0"/>
    <s v="fals"/>
    <x v="110"/>
    <s v="T"/>
    <s v="560X150"/>
    <d v="2025-02-18T00:00:00"/>
    <d v="2025-02-19T00:00:00"/>
    <s v="LAND"/>
    <n v="0"/>
    <n v="0"/>
    <d v="2025-02-19T00:00:00"/>
    <d v="2025-02-19T00:00:00"/>
    <m/>
    <n v="0"/>
    <d v="2025-02-19T00:00:00"/>
    <d v="2025-02-20T00:00:00"/>
    <d v="2025-02-19T00:00:00"/>
    <n v="112500770"/>
    <x v="0"/>
    <d v="2025-02-19T00:00:00"/>
    <m/>
    <m/>
    <x v="0"/>
    <n v="1"/>
    <m/>
    <s v=""/>
    <m/>
    <n v="142501815"/>
    <d v="2025-03-03T00:00:00"/>
    <m/>
    <m/>
    <s v="Feb"/>
    <s v="PDTMC_INS-30215"/>
    <m/>
    <m/>
    <m/>
  </r>
  <r>
    <x v="0"/>
    <s v="7719-25"/>
    <x v="276"/>
    <s v="B"/>
    <s v="355X200"/>
    <d v="2025-02-19T00:00:00"/>
    <d v="2025-02-19T00:00:00"/>
    <s v="AIR"/>
    <n v="1"/>
    <n v="2"/>
    <d v="2025-02-20T00:00:00"/>
    <d v="2025-02-22T00:00:00"/>
    <m/>
    <n v="2"/>
    <d v="2025-02-24T00:00:00"/>
    <d v="2025-02-22T00:00:00"/>
    <d v="2025-02-24T00:00:00"/>
    <n v="112500813"/>
    <x v="6"/>
    <d v="2025-02-24T00:00:00"/>
    <m/>
    <m/>
    <x v="0"/>
    <n v="3"/>
    <m/>
    <s v=""/>
    <m/>
    <n v="142502156"/>
    <d v="2025-04-10T08:52:35"/>
    <m/>
    <m/>
    <s v="Feb"/>
    <s v="JIANGSU_13794-277"/>
    <m/>
    <m/>
    <m/>
  </r>
  <r>
    <x v="0"/>
    <s v="7719-25"/>
    <x v="277"/>
    <s v="B"/>
    <s v="355X200"/>
    <d v="2025-02-19T00:00:00"/>
    <d v="2025-02-19T00:00:00"/>
    <s v="AIR"/>
    <n v="1"/>
    <n v="2"/>
    <d v="2025-02-20T00:00:00"/>
    <d v="2025-02-22T00:00:00"/>
    <m/>
    <n v="2"/>
    <d v="2025-02-24T00:00:00"/>
    <d v="2025-02-22T00:00:00"/>
    <d v="2025-02-24T00:00:00"/>
    <n v="112500813"/>
    <x v="6"/>
    <d v="2025-02-24T00:00:00"/>
    <m/>
    <m/>
    <x v="0"/>
    <n v="3"/>
    <m/>
    <s v=""/>
    <m/>
    <n v="142502156"/>
    <d v="2025-04-10T08:52:35"/>
    <m/>
    <m/>
    <s v="Feb"/>
    <s v="JIANGSU_13794-278"/>
    <m/>
    <m/>
    <m/>
  </r>
  <r>
    <x v="0"/>
    <s v="7721-25"/>
    <x v="278"/>
    <s v="B"/>
    <s v="220X130"/>
    <d v="2025-02-19T00:00:00"/>
    <d v="2025-02-19T00:00:00"/>
    <s v="AIR"/>
    <n v="0"/>
    <n v="0"/>
    <d v="2025-02-20T00:00:00"/>
    <d v="2025-02-22T00:00:00"/>
    <m/>
    <n v="2"/>
    <d v="2025-02-24T00:00:00"/>
    <d v="2025-02-22T00:00:00"/>
    <d v="2025-02-24T00:00:00"/>
    <n v="112500813"/>
    <x v="1"/>
    <d v="2025-02-24T00:00:00"/>
    <m/>
    <m/>
    <x v="0"/>
    <n v="3"/>
    <m/>
    <s v=""/>
    <m/>
    <n v="142502006"/>
    <d v="2025-03-04T00:00:00"/>
    <m/>
    <m/>
    <s v="Feb"/>
    <s v="EKSTEK_26766-403"/>
    <m/>
    <m/>
    <m/>
  </r>
  <r>
    <x v="0"/>
    <s v="7719-25"/>
    <x v="279"/>
    <s v="B"/>
    <s v="355X200"/>
    <d v="2025-02-19T00:00:00"/>
    <d v="2025-02-19T00:00:00"/>
    <s v="AIR"/>
    <n v="1"/>
    <n v="1"/>
    <d v="2025-02-20T00:00:00"/>
    <d v="2025-02-25T00:00:00"/>
    <m/>
    <n v="5"/>
    <d v="2025-02-26T00:00:00"/>
    <d v="2025-02-24T00:00:00"/>
    <d v="2025-02-26T00:00:00"/>
    <n v="112500871"/>
    <x v="6"/>
    <d v="2025-02-26T00:00:00"/>
    <m/>
    <m/>
    <x v="0"/>
    <n v="6"/>
    <m/>
    <s v=""/>
    <m/>
    <n v="142502156"/>
    <d v="2025-04-10T08:52:35"/>
    <m/>
    <m/>
    <s v="Feb"/>
    <s v="JIANGSU_14806-208"/>
    <m/>
    <m/>
    <m/>
  </r>
  <r>
    <x v="0"/>
    <s v="7720-25"/>
    <x v="280"/>
    <s v="B"/>
    <s v="280X160"/>
    <d v="2025-02-19T00:00:00"/>
    <d v="2025-02-19T00:00:00"/>
    <s v="LAND"/>
    <n v="0"/>
    <n v="0"/>
    <d v="2025-02-21T00:00:00"/>
    <d v="2025-02-24T00:00:00"/>
    <m/>
    <n v="3"/>
    <d v="2025-02-26T00:00:00"/>
    <d v="2025-02-24T00:00:00"/>
    <d v="2025-02-26T00:00:00"/>
    <n v="112500871"/>
    <x v="0"/>
    <d v="2025-02-26T00:00:00"/>
    <m/>
    <m/>
    <x v="0"/>
    <n v="5"/>
    <m/>
    <s v=""/>
    <m/>
    <n v="142502153"/>
    <d v="2025-03-11T00:00:00"/>
    <m/>
    <m/>
    <s v="Feb"/>
    <s v="PDTMC_21310-501"/>
    <m/>
    <m/>
    <m/>
  </r>
  <r>
    <x v="0"/>
    <s v="7719-25"/>
    <x v="281"/>
    <s v="B"/>
    <s v="355X200"/>
    <d v="2025-02-19T00:00:00"/>
    <d v="2025-02-19T00:00:00"/>
    <s v="AIR"/>
    <n v="1"/>
    <n v="1"/>
    <d v="2025-02-20T00:00:00"/>
    <d v="2025-03-04T00:00:00"/>
    <m/>
    <n v="12"/>
    <d v="2025-03-05T00:00:00"/>
    <d v="2025-02-24T00:00:00"/>
    <d v="2025-03-05T00:00:00"/>
    <n v="112500939"/>
    <x v="6"/>
    <d v="2025-03-05T00:00:00"/>
    <m/>
    <s v="dsgn rcvd 20/02/2025, ask for rvsn 22/02/2025."/>
    <x v="0"/>
    <n v="13"/>
    <m/>
    <s v=""/>
    <m/>
    <n v="142502516"/>
    <d v="2025-04-07T08:32:08"/>
    <m/>
    <m/>
    <s v="Feb"/>
    <s v="JIANGSU_14716-227"/>
    <m/>
    <m/>
    <m/>
  </r>
  <r>
    <x v="1"/>
    <s v="7722-25"/>
    <x v="282"/>
    <s v="B"/>
    <s v="320x160"/>
    <d v="2025-02-23T00:00:00"/>
    <d v="2025-02-25T00:00:00"/>
    <s v="LAND"/>
    <n v="0"/>
    <n v="0"/>
    <d v="2025-02-24T00:00:00"/>
    <d v="2025-02-24T00:00:00"/>
    <m/>
    <n v="0"/>
    <d v="2025-02-25T00:00:00"/>
    <d v="2025-03-19T00:00:00"/>
    <d v="2025-02-25T00:00:00"/>
    <n v="212500045"/>
    <x v="0"/>
    <d v="2025-04-25T00:00:00"/>
    <m/>
    <m/>
    <x v="0"/>
    <n v="1"/>
    <m/>
    <s v=""/>
    <m/>
    <n v="242500219"/>
    <d v="2025-03-26T08:01:19"/>
    <m/>
    <m/>
    <s v="Feb"/>
    <s v="PDTMC_007208-2508"/>
    <m/>
    <m/>
    <m/>
  </r>
  <r>
    <x v="0"/>
    <s v="7723-25"/>
    <x v="283"/>
    <s v="N"/>
    <s v="250X160"/>
    <d v="2025-02-25T00:00:00"/>
    <d v="2025-02-25T00:00:00"/>
    <s v="AIR"/>
    <n v="0"/>
    <n v="0"/>
    <d v="2025-02-26T00:00:00"/>
    <d v="2025-02-26T00:00:00"/>
    <m/>
    <n v="0"/>
    <d v="2025-02-27T00:00:00"/>
    <d v="2025-02-27T00:00:00"/>
    <d v="2025-02-27T00:00:00"/>
    <n v="112500881"/>
    <x v="1"/>
    <d v="2025-03-08T00:00:00"/>
    <s v="Fenergic"/>
    <m/>
    <x v="0"/>
    <n v="1"/>
    <m/>
    <s v=""/>
    <s v="MILL"/>
    <n v="142502170"/>
    <d v="2025-03-12T06:39:12"/>
    <m/>
    <m/>
    <s v="Feb"/>
    <s v="EKSTEK_27833-401"/>
    <m/>
    <m/>
    <m/>
  </r>
  <r>
    <x v="0"/>
    <s v="7729-25"/>
    <x v="284"/>
    <s v="B"/>
    <s v="355X200"/>
    <d v="2025-02-25T00:00:00"/>
    <d v="2025-02-25T00:00:00"/>
    <s v="LAND"/>
    <n v="0"/>
    <n v="0"/>
    <d v="2025-02-26T00:00:00"/>
    <d v="2025-02-26T00:00:00"/>
    <m/>
    <n v="0"/>
    <d v="2025-02-27T00:00:00"/>
    <d v="2025-02-25T00:00:00"/>
    <d v="2025-02-27T00:00:00"/>
    <n v="112500881"/>
    <x v="4"/>
    <d v="2025-03-08T00:00:00"/>
    <m/>
    <m/>
    <x v="0"/>
    <n v="1"/>
    <m/>
    <s v=""/>
    <m/>
    <n v="142502172"/>
    <d v="2025-03-14T10:12:58"/>
    <m/>
    <m/>
    <s v="Feb"/>
    <s v="PHME_26328-204"/>
    <m/>
    <m/>
    <m/>
  </r>
  <r>
    <x v="0"/>
    <s v="7725-25"/>
    <x v="285"/>
    <s v="B"/>
    <s v="280X160"/>
    <d v="2025-02-25T00:00:00"/>
    <d v="2025-02-25T00:00:00"/>
    <s v="AIR"/>
    <n v="1"/>
    <n v="1"/>
    <d v="2025-02-25T00:00:00"/>
    <d v="2025-03-01T00:00:00"/>
    <m/>
    <n v="4"/>
    <d v="2025-03-01T00:00:00"/>
    <d v="2025-02-25T00:00:00"/>
    <d v="2025-03-01T00:00:00"/>
    <n v="112500907"/>
    <x v="1"/>
    <d v="2025-03-01T00:00:00"/>
    <m/>
    <m/>
    <x v="0"/>
    <n v="4"/>
    <m/>
    <s v=""/>
    <m/>
    <n v="142502367"/>
    <d v="2025-04-03T16:49:32"/>
    <m/>
    <m/>
    <s v="Feb"/>
    <s v="EKSTEK_28814-403"/>
    <m/>
    <m/>
    <m/>
  </r>
  <r>
    <x v="0"/>
    <s v="7727-25"/>
    <x v="286"/>
    <s v="B"/>
    <s v="320X160"/>
    <d v="2025-02-25T00:00:00"/>
    <d v="2025-02-25T00:00:00"/>
    <s v="AIR"/>
    <n v="1"/>
    <n v="1"/>
    <d v="2025-02-25T00:00:00"/>
    <d v="2025-03-01T00:00:00"/>
    <m/>
    <n v="4"/>
    <d v="2025-03-01T00:00:00"/>
    <d v="2025-02-25T00:00:00"/>
    <d v="2025-03-01T00:00:00"/>
    <n v="112500907"/>
    <x v="7"/>
    <d v="2025-03-01T00:00:00"/>
    <m/>
    <s v="dsgn rcvd 25/02/2025, ask for rvsn 26/02/2025. rvsn rcvd 28/02/2025"/>
    <x v="0"/>
    <n v="4"/>
    <m/>
    <s v=""/>
    <m/>
    <n v="142502335"/>
    <d v="2025-03-21T14:35:16"/>
    <m/>
    <m/>
    <s v="Feb"/>
    <s v="COMES_05206-512"/>
    <m/>
    <m/>
    <m/>
  </r>
  <r>
    <x v="0"/>
    <s v="7728-25"/>
    <x v="287"/>
    <s v="B"/>
    <s v="250X160"/>
    <d v="2025-02-25T00:00:00"/>
    <d v="2025-02-25T00:00:00"/>
    <s v="AIR"/>
    <n v="1"/>
    <n v="2"/>
    <d v="2025-02-26T00:00:00"/>
    <d v="2025-03-01T00:00:00"/>
    <m/>
    <n v="3"/>
    <d v="2025-03-01T00:00:00"/>
    <d v="2025-02-25T00:00:00"/>
    <d v="2025-03-01T00:00:00"/>
    <n v="112500907"/>
    <x v="6"/>
    <d v="2025-03-01T00:00:00"/>
    <m/>
    <m/>
    <x v="0"/>
    <n v="4"/>
    <m/>
    <s v=""/>
    <m/>
    <n v="142502516"/>
    <d v="2025-04-07T08:32:08"/>
    <m/>
    <m/>
    <s v="Feb"/>
    <s v="JIANGSU_28874-502"/>
    <m/>
    <m/>
    <m/>
  </r>
  <r>
    <x v="0"/>
    <s v="7729-25"/>
    <x v="288"/>
    <s v="B"/>
    <s v="320X160"/>
    <d v="2025-02-25T00:00:00"/>
    <d v="2025-02-25T00:00:00"/>
    <s v="LAND"/>
    <n v="0"/>
    <n v="0"/>
    <d v="2025-02-26T00:00:00"/>
    <d v="2025-03-01T00:00:00"/>
    <m/>
    <n v="3"/>
    <d v="2025-03-01T00:00:00"/>
    <d v="2025-02-25T00:00:00"/>
    <d v="2025-03-01T00:00:00"/>
    <n v="112500907"/>
    <x v="4"/>
    <d v="2025-03-01T00:00:00"/>
    <m/>
    <m/>
    <x v="0"/>
    <n v="4"/>
    <m/>
    <s v=""/>
    <m/>
    <n v="142502305"/>
    <d v="2025-03-18T18:22:29"/>
    <m/>
    <m/>
    <s v="Feb"/>
    <s v="PHME_27069-204"/>
    <m/>
    <m/>
    <m/>
  </r>
  <r>
    <x v="0"/>
    <s v="7729-25"/>
    <x v="289"/>
    <s v="B"/>
    <s v="250X160"/>
    <d v="2025-02-25T00:00:00"/>
    <d v="2025-02-25T00:00:00"/>
    <s v="LAND"/>
    <n v="1"/>
    <n v="1"/>
    <d v="2025-02-26T00:00:00"/>
    <d v="2025-03-01T00:00:00"/>
    <m/>
    <n v="3"/>
    <d v="2025-03-01T00:00:00"/>
    <d v="2025-02-25T00:00:00"/>
    <d v="2025-03-01T00:00:00"/>
    <n v="112500907"/>
    <x v="4"/>
    <d v="2025-03-01T00:00:00"/>
    <m/>
    <m/>
    <x v="0"/>
    <n v="4"/>
    <m/>
    <s v=""/>
    <m/>
    <n v="142502305"/>
    <d v="2025-03-18T18:22:29"/>
    <m/>
    <m/>
    <s v="Feb"/>
    <s v="PHME_28921-502"/>
    <m/>
    <m/>
    <m/>
  </r>
  <r>
    <x v="0"/>
    <s v="7724-25"/>
    <x v="290"/>
    <s v="B"/>
    <s v="320X160"/>
    <d v="2025-02-25T00:00:00"/>
    <d v="2025-02-25T00:00:00"/>
    <s v="AIR"/>
    <n v="4"/>
    <n v="4"/>
    <d v="2025-03-01T00:00:00"/>
    <d v="2025-03-04T00:00:00"/>
    <m/>
    <n v="3"/>
    <d v="2025-03-05T00:00:00"/>
    <d v="2025-02-25T00:00:00"/>
    <d v="2025-03-05T00:00:00"/>
    <n v="112500939"/>
    <x v="3"/>
    <d v="2025-03-05T00:00:00"/>
    <m/>
    <m/>
    <x v="0"/>
    <n v="7"/>
    <m/>
    <s v=""/>
    <m/>
    <n v="142502324"/>
    <d v="2025-04-08T00:00:00"/>
    <m/>
    <m/>
    <s v="Feb"/>
    <s v="COMPES_29726-202"/>
    <m/>
    <m/>
    <m/>
  </r>
  <r>
    <x v="0"/>
    <s v="7724-25"/>
    <x v="291"/>
    <s v="B"/>
    <s v="355X200"/>
    <d v="2025-02-25T00:00:00"/>
    <d v="2025-02-25T00:00:00"/>
    <s v="AIR"/>
    <n v="1"/>
    <n v="1"/>
    <d v="2025-03-04T00:00:00"/>
    <d v="2025-03-06T00:00:00"/>
    <m/>
    <n v="2"/>
    <d v="2025-03-08T00:00:00"/>
    <d v="2025-02-25T00:00:00"/>
    <d v="2025-03-08T00:00:00"/>
    <n v="112500974"/>
    <x v="3"/>
    <d v="2025-03-08T00:00:00"/>
    <m/>
    <m/>
    <x v="0"/>
    <n v="9"/>
    <m/>
    <s v=""/>
    <m/>
    <n v="142502324"/>
    <d v="2025-04-08T08:35:47"/>
    <m/>
    <m/>
    <s v="Feb"/>
    <s v="COMPES_29208-202"/>
    <m/>
    <m/>
    <m/>
  </r>
  <r>
    <x v="0"/>
    <s v="7724-25"/>
    <x v="292"/>
    <s v="B"/>
    <s v="355X200"/>
    <d v="2025-02-25T00:00:00"/>
    <d v="2025-02-25T00:00:00"/>
    <s v="AIR"/>
    <n v="4"/>
    <n v="4"/>
    <d v="2025-03-03T00:00:00"/>
    <d v="2025-03-06T00:00:00"/>
    <m/>
    <n v="3"/>
    <d v="2025-03-08T00:00:00"/>
    <d v="2025-02-25T00:00:00"/>
    <d v="2025-03-08T00:00:00"/>
    <n v="112500974"/>
    <x v="3"/>
    <d v="2025-03-08T00:00:00"/>
    <m/>
    <m/>
    <x v="0"/>
    <n v="9"/>
    <m/>
    <s v=""/>
    <m/>
    <n v="142502324"/>
    <d v="2025-04-08T00:00:00"/>
    <m/>
    <m/>
    <s v="Feb"/>
    <s v="COMPES_29826-207"/>
    <m/>
    <m/>
    <m/>
  </r>
  <r>
    <x v="0"/>
    <s v="7723-25"/>
    <x v="293"/>
    <s v="N"/>
    <s v="280X160"/>
    <d v="2025-02-25T00:00:00"/>
    <d v="2025-02-25T00:00:00"/>
    <s v="AIR"/>
    <n v="0"/>
    <n v="0"/>
    <d v="2025-02-26T00:00:00"/>
    <d v="2025-03-06T00:00:00"/>
    <m/>
    <n v="8"/>
    <d v="2025-03-08T00:00:00"/>
    <d v="2025-03-01T00:00:00"/>
    <d v="2025-03-08T00:00:00"/>
    <n v="112500975"/>
    <x v="1"/>
    <d v="2025-03-08T00:00:00"/>
    <s v="Fenergic"/>
    <s v="design approval sent and hold for number of cavities issue and then confirm with Hod and send for 8 cavities for approval. "/>
    <x v="0"/>
    <n v="9"/>
    <m/>
    <s v=""/>
    <s v="MILL"/>
    <n v="142502367"/>
    <d v="2025-04-03T16:49:32"/>
    <m/>
    <m/>
    <s v="Feb"/>
    <s v="EKSTEK_27834-401"/>
    <m/>
    <m/>
    <m/>
  </r>
  <r>
    <x v="0"/>
    <s v="7726-25"/>
    <x v="294"/>
    <s v="B"/>
    <s v="450X250"/>
    <d v="2025-02-25T00:00:00"/>
    <d v="2025-02-25T00:00:00"/>
    <s v="LAND"/>
    <n v="4"/>
    <n v="4"/>
    <d v="2025-02-26T00:00:00"/>
    <d v="2025-03-11T00:00:00"/>
    <m/>
    <n v="13"/>
    <d v="2025-03-12T00:00:00"/>
    <d v="2025-02-25T00:00:00"/>
    <d v="2025-03-12T00:00:00"/>
    <n v="112501007"/>
    <x v="0"/>
    <d v="2025-03-12T00:00:00"/>
    <m/>
    <s v="design received 26-02-2025. 605 is sent back to pdtmc for modification for design enhancement for productiviy and recovery, waiting for 605 to get the feedback."/>
    <x v="0"/>
    <n v="14"/>
    <m/>
    <s v=""/>
    <m/>
    <n v="142502300"/>
    <d v="2025-03-24T07:15:26"/>
    <m/>
    <m/>
    <s v="Feb"/>
    <s v="PDTMC_51118-606"/>
    <m/>
    <m/>
    <m/>
  </r>
  <r>
    <x v="0"/>
    <s v="7729-25"/>
    <x v="295"/>
    <s v="B"/>
    <s v="355X200"/>
    <d v="2025-02-25T00:00:00"/>
    <d v="2025-02-25T00:00:00"/>
    <s v="LAND"/>
    <n v="4"/>
    <n v="4"/>
    <d v="2025-02-26T00:00:00"/>
    <d v="2025-03-17T00:00:00"/>
    <s v="YES"/>
    <n v="19"/>
    <d v="2025-03-19T00:00:00"/>
    <d v="2025-02-25T00:00:00"/>
    <d v="2025-03-19T00:00:00"/>
    <n v="112501088"/>
    <x v="4"/>
    <d v="2025-03-19T00:00:00"/>
    <m/>
    <s v="dsgn rcvd 26/02/2025, rvsn asked 27/02/2025. ask for 3d 06/03/2024"/>
    <x v="0"/>
    <n v="20"/>
    <m/>
    <s v=""/>
    <m/>
    <n v="142502538"/>
    <d v="2025-03-27T00:00:00"/>
    <m/>
    <m/>
    <s v="Feb"/>
    <s v="PHME_29826-208"/>
    <m/>
    <m/>
    <m/>
  </r>
  <r>
    <x v="0"/>
    <s v="7728-25"/>
    <x v="296"/>
    <s v="B"/>
    <s v="280X160"/>
    <d v="2025-02-25T00:00:00"/>
    <d v="2025-02-25T00:00:00"/>
    <s v="AIR"/>
    <n v="2"/>
    <n v="4"/>
    <d v="2025-02-26T00:00:00"/>
    <d v="2025-03-21T00:00:00"/>
    <s v="YES"/>
    <n v="23"/>
    <d v="2025-03-22T00:00:00"/>
    <d v="2025-02-25T00:00:00"/>
    <d v="2025-03-22T00:00:00"/>
    <n v="112501121"/>
    <x v="6"/>
    <d v="2025-03-22T00:00:00"/>
    <m/>
    <s v="19479-512 is not performing, design will be updated once the design set. Ask for 3d 06-03-2025"/>
    <x v="0"/>
    <n v="24"/>
    <m/>
    <s v=""/>
    <m/>
    <n v="142502685"/>
    <d v="2025-04-07T08:39:16"/>
    <m/>
    <m/>
    <s v="Feb"/>
    <s v="JIANGSU_19479-514"/>
    <m/>
    <m/>
    <m/>
  </r>
  <r>
    <x v="0"/>
    <s v="7730-25"/>
    <x v="31"/>
    <s v="N"/>
    <s v="550x300"/>
    <d v="2025-02-27T00:00:00"/>
    <d v="2025-02-27T00:00:00"/>
    <s v="AIR"/>
    <n v="6"/>
    <n v="6"/>
    <d v="2025-03-12T00:00:00"/>
    <d v="2025-03-13T00:00:00"/>
    <s v="YES"/>
    <n v="1"/>
    <d v="2025-03-15T00:00:00"/>
    <d v="2025-02-21T00:00:00"/>
    <d v="2025-03-15T00:00:00"/>
    <n v="112501042"/>
    <x v="8"/>
    <d v="2025-03-15T00:00:00"/>
    <s v="Dural System"/>
    <s v="Email received  from Rogelio 27.02.2025"/>
    <x v="0"/>
    <n v="14"/>
    <m/>
    <s v=""/>
    <s v="Anodizing"/>
    <n v="142502406"/>
    <d v="2025-03-24T00:00:00"/>
    <m/>
    <m/>
    <s v="Feb"/>
    <s v="ALMAX_30199-601"/>
    <m/>
    <m/>
    <m/>
  </r>
  <r>
    <x v="0"/>
    <s v="7730-25"/>
    <x v="266"/>
    <s v="T"/>
    <s v="560X150"/>
    <d v="2025-02-27T00:00:00"/>
    <d v="2025-02-27T00:00:00"/>
    <s v="AIR"/>
    <n v="0"/>
    <n v="0"/>
    <d v="2025-03-12T00:00:00"/>
    <d v="2025-03-13T00:00:00"/>
    <m/>
    <n v="1"/>
    <d v="2025-03-15T00:00:00"/>
    <d v="2025-02-21T00:00:00"/>
    <d v="2025-03-15T00:00:00"/>
    <n v="112501042"/>
    <x v="8"/>
    <d v="2025-03-15T00:00:00"/>
    <m/>
    <s v="Email received  from Rogelio 27.02.2026"/>
    <x v="0"/>
    <n v="14"/>
    <m/>
    <s v=""/>
    <m/>
    <n v="142502406"/>
    <d v="2025-03-24T00:00:00"/>
    <m/>
    <m/>
    <s v="Feb"/>
    <s v="ALMAX_INS-30199"/>
    <m/>
    <m/>
    <m/>
  </r>
  <r>
    <x v="0"/>
    <s v="7732-25"/>
    <x v="297"/>
    <s v="B"/>
    <s v="320x160"/>
    <d v="2025-02-28T00:00:00"/>
    <d v="2025-02-28T00:00:00"/>
    <s v="LAND"/>
    <n v="1"/>
    <n v="3"/>
    <d v="2025-03-01T00:00:00"/>
    <d v="2025-03-04T00:00:00"/>
    <m/>
    <n v="3"/>
    <d v="2025-03-05T00:00:00"/>
    <d v="2025-03-01T00:00:00"/>
    <d v="2025-03-05T00:00:00"/>
    <n v="112500939"/>
    <x v="4"/>
    <d v="2025-03-05T00:00:00"/>
    <m/>
    <m/>
    <x v="0"/>
    <n v="4"/>
    <m/>
    <s v=""/>
    <m/>
    <n v="142502305"/>
    <d v="2025-03-18T18:22:29"/>
    <m/>
    <m/>
    <s v="Feb"/>
    <s v="PHME_13944-507"/>
    <m/>
    <m/>
    <m/>
  </r>
  <r>
    <x v="0"/>
    <s v="7732-25"/>
    <x v="298"/>
    <s v="B"/>
    <s v="280x160"/>
    <d v="2025-02-28T00:00:00"/>
    <d v="2025-02-28T00:00:00"/>
    <s v="LAND"/>
    <n v="1"/>
    <n v="2"/>
    <d v="2025-03-01T00:00:00"/>
    <d v="2025-03-04T00:00:00"/>
    <m/>
    <n v="3"/>
    <d v="2025-03-05T00:00:00"/>
    <d v="2025-03-01T00:00:00"/>
    <d v="2025-03-05T00:00:00"/>
    <n v="112500939"/>
    <x v="4"/>
    <d v="2025-03-05T00:00:00"/>
    <m/>
    <m/>
    <x v="0"/>
    <n v="4"/>
    <m/>
    <s v=""/>
    <m/>
    <n v="142502305"/>
    <d v="2025-03-18T18:22:29"/>
    <m/>
    <m/>
    <s v="Feb"/>
    <s v="PHME_14675-430"/>
    <m/>
    <m/>
    <m/>
  </r>
  <r>
    <x v="0"/>
    <s v="7732-25"/>
    <x v="299"/>
    <s v="B"/>
    <s v="355x200"/>
    <d v="2025-02-28T00:00:00"/>
    <d v="2025-02-28T00:00:00"/>
    <s v="LAND"/>
    <n v="1"/>
    <n v="1"/>
    <d v="2025-03-01T00:00:00"/>
    <d v="2025-03-04T00:00:00"/>
    <m/>
    <n v="3"/>
    <d v="2025-03-05T00:00:00"/>
    <d v="2025-03-01T00:00:00"/>
    <d v="2025-03-05T00:00:00"/>
    <n v="112500939"/>
    <x v="4"/>
    <d v="2025-03-05T00:00:00"/>
    <m/>
    <m/>
    <x v="0"/>
    <n v="4"/>
    <m/>
    <s v=""/>
    <m/>
    <n v="142502305"/>
    <d v="2025-03-18T18:22:29"/>
    <m/>
    <m/>
    <s v="Feb"/>
    <s v="PHME_14716-228"/>
    <m/>
    <m/>
    <m/>
  </r>
  <r>
    <x v="0"/>
    <s v="7732-25"/>
    <x v="300"/>
    <s v="B"/>
    <s v="475X280"/>
    <d v="2025-02-28T00:00:00"/>
    <d v="2025-02-28T00:00:00"/>
    <s v="LAND"/>
    <n v="1"/>
    <n v="1"/>
    <d v="2025-03-01T00:00:00"/>
    <d v="2025-03-04T00:00:00"/>
    <m/>
    <n v="3"/>
    <d v="2025-03-05T00:00:00"/>
    <d v="2025-03-01T00:00:00"/>
    <d v="2025-03-05T00:00:00"/>
    <n v="112500939"/>
    <x v="4"/>
    <d v="2025-03-05T00:00:00"/>
    <m/>
    <m/>
    <x v="0"/>
    <n v="4"/>
    <m/>
    <s v=""/>
    <m/>
    <n v="142502348"/>
    <d v="2025-03-24T07:14:48"/>
    <m/>
    <m/>
    <s v="Feb"/>
    <s v="PHME_14806-209"/>
    <m/>
    <m/>
    <m/>
  </r>
  <r>
    <x v="0"/>
    <s v="7732-25"/>
    <x v="301"/>
    <s v="B"/>
    <s v="475X280"/>
    <d v="2025-02-28T00:00:00"/>
    <d v="2025-02-28T00:00:00"/>
    <s v="LAND"/>
    <n v="1"/>
    <n v="1"/>
    <d v="2025-03-01T00:00:00"/>
    <d v="2025-03-04T00:00:00"/>
    <m/>
    <n v="3"/>
    <d v="2025-03-05T00:00:00"/>
    <d v="2025-03-01T00:00:00"/>
    <d v="2025-03-05T00:00:00"/>
    <n v="112500939"/>
    <x v="4"/>
    <d v="2025-03-05T00:00:00"/>
    <m/>
    <m/>
    <x v="0"/>
    <n v="4"/>
    <m/>
    <s v=""/>
    <m/>
    <n v="142502348"/>
    <d v="2025-03-24T07:14:48"/>
    <m/>
    <m/>
    <s v="Feb"/>
    <s v="PHME_14806-210"/>
    <m/>
    <m/>
    <m/>
  </r>
  <r>
    <x v="0"/>
    <s v="7732-25"/>
    <x v="302"/>
    <s v="B"/>
    <s v="250x160"/>
    <d v="2025-02-28T00:00:00"/>
    <d v="2025-02-28T00:00:00"/>
    <s v="LAND"/>
    <n v="1"/>
    <n v="2"/>
    <d v="2025-03-01T00:00:00"/>
    <d v="2025-03-04T00:00:00"/>
    <m/>
    <n v="3"/>
    <d v="2025-03-05T00:00:00"/>
    <d v="2025-03-01T00:00:00"/>
    <d v="2025-03-05T00:00:00"/>
    <n v="112500939"/>
    <x v="4"/>
    <d v="2025-03-05T00:00:00"/>
    <m/>
    <m/>
    <x v="0"/>
    <n v="4"/>
    <m/>
    <s v=""/>
    <m/>
    <n v="142502348"/>
    <d v="2025-03-24T07:14:48"/>
    <m/>
    <m/>
    <s v="Feb"/>
    <s v="PHME_28117-433"/>
    <m/>
    <m/>
    <m/>
  </r>
  <r>
    <x v="0"/>
    <s v="7735-25"/>
    <x v="303"/>
    <s v="B"/>
    <s v="280x160"/>
    <d v="2025-02-28T00:00:00"/>
    <d v="2025-02-28T00:00:00"/>
    <s v="LAND"/>
    <n v="1"/>
    <n v="6"/>
    <d v="2025-03-01T00:00:00"/>
    <d v="2025-03-04T00:00:00"/>
    <m/>
    <n v="3"/>
    <d v="2025-03-05T00:00:00"/>
    <d v="2025-03-01T00:00:00"/>
    <d v="2025-03-05T00:00:00"/>
    <n v="112500939"/>
    <x v="0"/>
    <d v="2025-03-05T00:00:00"/>
    <m/>
    <m/>
    <x v="0"/>
    <n v="4"/>
    <m/>
    <s v=""/>
    <m/>
    <n v="142502349"/>
    <d v="2025-03-20T08:31:10"/>
    <m/>
    <m/>
    <s v="Feb"/>
    <s v="PDTMC_12299-501"/>
    <m/>
    <m/>
    <m/>
  </r>
  <r>
    <x v="0"/>
    <s v="7731-25"/>
    <x v="304"/>
    <s v="B"/>
    <s v="475x280"/>
    <d v="2025-02-28T00:00:00"/>
    <d v="2025-02-28T00:00:00"/>
    <s v="AIR"/>
    <n v="1"/>
    <n v="2"/>
    <d v="2025-03-05T00:00:00"/>
    <d v="2025-03-06T00:00:00"/>
    <m/>
    <n v="1"/>
    <d v="2025-03-08T00:00:00"/>
    <d v="2025-03-01T00:00:00"/>
    <d v="2025-03-08T00:00:00"/>
    <n v="112500974"/>
    <x v="6"/>
    <d v="2025-03-08T00:00:00"/>
    <m/>
    <m/>
    <x v="0"/>
    <n v="6"/>
    <m/>
    <s v=""/>
    <m/>
    <n v="142502519"/>
    <d v="2025-04-14T00:00:00"/>
    <m/>
    <m/>
    <s v="Feb"/>
    <s v="JIANGSU_13940-266"/>
    <m/>
    <m/>
    <m/>
  </r>
  <r>
    <x v="0"/>
    <s v="7731-25"/>
    <x v="305"/>
    <s v="B"/>
    <s v="280x160"/>
    <d v="2025-02-28T00:00:00"/>
    <d v="2025-02-28T00:00:00"/>
    <s v="AIR"/>
    <n v="1"/>
    <n v="6"/>
    <d v="2025-03-05T00:00:00"/>
    <d v="2025-03-07T00:00:00"/>
    <m/>
    <n v="2"/>
    <d v="2025-03-08T00:00:00"/>
    <d v="2025-03-01T00:00:00"/>
    <d v="2025-03-08T00:00:00"/>
    <n v="112500974"/>
    <x v="6"/>
    <d v="2025-03-08T00:00:00"/>
    <m/>
    <m/>
    <x v="0"/>
    <n v="7"/>
    <m/>
    <s v=""/>
    <m/>
    <n v="142502519"/>
    <d v="2025-04-14T00:00:00"/>
    <m/>
    <m/>
    <s v="Feb"/>
    <s v="JIANGSU_14476-502"/>
    <m/>
    <m/>
    <m/>
  </r>
  <r>
    <x v="0"/>
    <s v="7731-25"/>
    <x v="306"/>
    <s v="B"/>
    <s v="250x160"/>
    <d v="2025-02-28T00:00:00"/>
    <d v="2025-02-28T00:00:00"/>
    <s v="AIR"/>
    <n v="1"/>
    <n v="4"/>
    <d v="2025-03-05T00:00:00"/>
    <d v="2025-03-06T00:00:00"/>
    <m/>
    <n v="1"/>
    <d v="2025-03-08T00:00:00"/>
    <d v="2025-03-01T00:00:00"/>
    <d v="2025-03-08T00:00:00"/>
    <n v="112500974"/>
    <x v="6"/>
    <d v="2025-03-08T00:00:00"/>
    <m/>
    <m/>
    <x v="0"/>
    <n v="6"/>
    <m/>
    <s v=""/>
    <m/>
    <n v="142502519"/>
    <d v="2025-04-14T00:00:00"/>
    <m/>
    <m/>
    <s v="Feb"/>
    <s v="JIANGSU_29718-402"/>
    <m/>
    <m/>
    <m/>
  </r>
  <r>
    <x v="0"/>
    <s v="7732-25"/>
    <x v="307"/>
    <s v="B"/>
    <s v="250x160"/>
    <d v="2025-02-28T00:00:00"/>
    <d v="2025-02-28T00:00:00"/>
    <s v="LAND"/>
    <n v="0"/>
    <n v="0"/>
    <d v="2025-03-01T00:00:00"/>
    <d v="2025-03-06T00:00:00"/>
    <m/>
    <n v="5"/>
    <d v="2025-03-08T00:00:00"/>
    <d v="2025-03-01T00:00:00"/>
    <d v="2025-03-08T00:00:00"/>
    <n v="112500974"/>
    <x v="4"/>
    <d v="2025-03-08T00:00:00"/>
    <m/>
    <m/>
    <x v="0"/>
    <n v="6"/>
    <m/>
    <s v=""/>
    <m/>
    <n v="142502340"/>
    <d v="2025-03-20T07:59:06"/>
    <m/>
    <m/>
    <s v="Feb"/>
    <s v="PHME_26325-504"/>
    <m/>
    <m/>
    <m/>
  </r>
  <r>
    <x v="0"/>
    <s v="7732-25"/>
    <x v="308"/>
    <s v="B"/>
    <s v="320x160"/>
    <d v="2025-02-28T00:00:00"/>
    <d v="2025-02-28T00:00:00"/>
    <s v="LAND"/>
    <n v="1"/>
    <n v="3"/>
    <d v="2025-03-01T00:00:00"/>
    <d v="2025-03-06T00:00:00"/>
    <m/>
    <n v="5"/>
    <d v="2025-03-08T00:00:00"/>
    <d v="2025-03-01T00:00:00"/>
    <d v="2025-03-08T00:00:00"/>
    <n v="112500974"/>
    <x v="4"/>
    <d v="2025-03-08T00:00:00"/>
    <m/>
    <m/>
    <x v="0"/>
    <n v="6"/>
    <m/>
    <s v=""/>
    <m/>
    <n v="142502340"/>
    <d v="2025-03-20T07:59:06"/>
    <m/>
    <m/>
    <s v="Feb"/>
    <s v="PHME_28117-503"/>
    <m/>
    <m/>
    <m/>
  </r>
  <r>
    <x v="0"/>
    <s v="7732-25"/>
    <x v="309"/>
    <s v="B"/>
    <s v="320x160"/>
    <d v="2025-02-28T00:00:00"/>
    <d v="2025-02-28T00:00:00"/>
    <s v="LAND"/>
    <n v="1"/>
    <n v="2"/>
    <d v="2025-03-04T00:00:00"/>
    <d v="2025-03-06T00:00:00"/>
    <m/>
    <n v="2"/>
    <d v="2025-03-08T00:00:00"/>
    <d v="2025-03-01T00:00:00"/>
    <d v="2025-03-08T00:00:00"/>
    <n v="112500974"/>
    <x v="4"/>
    <d v="2025-03-08T00:00:00"/>
    <m/>
    <m/>
    <x v="0"/>
    <n v="6"/>
    <m/>
    <s v=""/>
    <m/>
    <n v="142502340"/>
    <d v="2025-03-20T07:59:06"/>
    <m/>
    <m/>
    <s v="Feb"/>
    <s v="PHME_28880-204"/>
    <m/>
    <m/>
    <m/>
  </r>
  <r>
    <x v="0"/>
    <s v="7732-25"/>
    <x v="310"/>
    <s v="B"/>
    <s v="450x250"/>
    <d v="2025-02-28T00:00:00"/>
    <d v="2025-02-28T00:00:00"/>
    <s v="LAND"/>
    <n v="1"/>
    <n v="3"/>
    <d v="2025-03-04T00:00:00"/>
    <d v="2025-03-05T00:00:00"/>
    <m/>
    <n v="1"/>
    <d v="2025-03-08T00:00:00"/>
    <d v="2025-03-01T00:00:00"/>
    <d v="2025-03-08T00:00:00"/>
    <n v="112500974"/>
    <x v="4"/>
    <d v="2025-03-08T00:00:00"/>
    <m/>
    <m/>
    <x v="0"/>
    <n v="5"/>
    <m/>
    <s v=""/>
    <m/>
    <n v="142502340"/>
    <d v="2025-03-20T07:59:06"/>
    <m/>
    <m/>
    <s v="Feb"/>
    <s v="PHME_29804-603"/>
    <m/>
    <m/>
    <m/>
  </r>
  <r>
    <x v="0"/>
    <s v="7733-25"/>
    <x v="311"/>
    <s v="B"/>
    <s v="320x160"/>
    <d v="2025-02-28T00:00:00"/>
    <d v="2025-02-28T00:00:00"/>
    <s v="AIR"/>
    <n v="1"/>
    <n v="4"/>
    <d v="2025-03-06T00:00:00"/>
    <d v="2025-03-06T00:00:00"/>
    <m/>
    <n v="0"/>
    <d v="2025-03-08T00:00:00"/>
    <d v="2025-03-01T00:00:00"/>
    <d v="2025-03-08T00:00:00"/>
    <n v="112500974"/>
    <x v="3"/>
    <d v="2025-03-08T00:00:00"/>
    <m/>
    <m/>
    <x v="0"/>
    <n v="6"/>
    <m/>
    <s v=""/>
    <m/>
    <n v="142502482"/>
    <d v="2025-04-10T08:49:42"/>
    <m/>
    <m/>
    <s v="Feb"/>
    <s v="COMPES_14855-207"/>
    <m/>
    <m/>
    <m/>
  </r>
  <r>
    <x v="0"/>
    <s v="7733-25"/>
    <x v="312"/>
    <s v="B"/>
    <s v="355x200"/>
    <d v="2025-02-28T00:00:00"/>
    <d v="2025-02-28T00:00:00"/>
    <s v="AIR"/>
    <n v="1"/>
    <n v="1"/>
    <d v="2025-03-05T00:00:00"/>
    <d v="2025-03-06T00:00:00"/>
    <m/>
    <n v="1"/>
    <d v="2025-03-08T00:00:00"/>
    <d v="2025-03-01T00:00:00"/>
    <d v="2025-03-08T00:00:00"/>
    <n v="112500974"/>
    <x v="3"/>
    <d v="2025-03-08T00:00:00"/>
    <m/>
    <m/>
    <x v="0"/>
    <n v="6"/>
    <m/>
    <s v=""/>
    <m/>
    <n v="142502482"/>
    <d v="2025-04-10T08:49:42"/>
    <m/>
    <m/>
    <s v="Feb"/>
    <s v="COMPES_16124-212"/>
    <m/>
    <m/>
    <m/>
  </r>
  <r>
    <x v="0"/>
    <s v="7734-25"/>
    <x v="313"/>
    <s v="B"/>
    <s v="450x250"/>
    <d v="2025-02-28T00:00:00"/>
    <d v="2025-02-28T00:00:00"/>
    <s v="AIR"/>
    <n v="1"/>
    <n v="2"/>
    <d v="2025-03-04T00:00:00"/>
    <d v="2025-03-06T00:00:00"/>
    <m/>
    <n v="2"/>
    <d v="2025-03-08T00:00:00"/>
    <d v="2025-03-01T00:00:00"/>
    <d v="2025-03-08T00:00:00"/>
    <n v="112500974"/>
    <x v="1"/>
    <d v="2025-03-08T00:00:00"/>
    <m/>
    <m/>
    <x v="0"/>
    <n v="6"/>
    <m/>
    <s v=""/>
    <m/>
    <n v="142502362"/>
    <d v="2025-03-21T07:28:27"/>
    <m/>
    <m/>
    <s v="Feb"/>
    <s v="EKSTEK_13940-620"/>
    <m/>
    <m/>
    <m/>
  </r>
  <r>
    <x v="0"/>
    <s v="7734-25"/>
    <x v="314"/>
    <s v="B"/>
    <s v="250x160"/>
    <d v="2025-02-28T00:00:00"/>
    <d v="2025-02-28T00:00:00"/>
    <s v="AIR"/>
    <n v="1"/>
    <n v="2"/>
    <d v="2025-03-05T00:00:00"/>
    <d v="2025-03-06T00:00:00"/>
    <m/>
    <n v="1"/>
    <d v="2025-03-08T00:00:00"/>
    <d v="2025-03-01T00:00:00"/>
    <d v="2025-03-08T00:00:00"/>
    <n v="112500974"/>
    <x v="1"/>
    <d v="2025-03-08T00:00:00"/>
    <m/>
    <m/>
    <x v="0"/>
    <n v="6"/>
    <m/>
    <s v=""/>
    <m/>
    <n v="142502362"/>
    <d v="2025-03-21T07:28:27"/>
    <m/>
    <m/>
    <s v="Feb"/>
    <s v="EKSTEK_29713-405"/>
    <m/>
    <m/>
    <m/>
  </r>
  <r>
    <x v="0"/>
    <s v="7735-25"/>
    <x v="315"/>
    <s v="B"/>
    <s v="280x160"/>
    <d v="2025-02-28T00:00:00"/>
    <d v="2025-02-28T00:00:00"/>
    <s v="LAND"/>
    <n v="0"/>
    <n v="0"/>
    <d v="2025-03-03T00:00:00"/>
    <d v="2025-03-06T00:00:00"/>
    <m/>
    <n v="3"/>
    <d v="2025-03-08T00:00:00"/>
    <d v="2025-03-01T00:00:00"/>
    <d v="2025-03-08T00:00:00"/>
    <n v="112500974"/>
    <x v="0"/>
    <d v="2025-03-08T00:00:00"/>
    <m/>
    <m/>
    <x v="0"/>
    <n v="6"/>
    <m/>
    <s v=""/>
    <m/>
    <n v="142502349"/>
    <d v="2025-03-20T08:31:10"/>
    <m/>
    <m/>
    <s v="Feb"/>
    <s v="PDTMC_23482-509"/>
    <m/>
    <m/>
    <m/>
  </r>
  <r>
    <x v="0"/>
    <s v="7736-25"/>
    <x v="316"/>
    <s v="B"/>
    <s v="440X250"/>
    <d v="2025-02-28T00:00:00"/>
    <d v="2025-02-28T00:00:00"/>
    <s v="AIR"/>
    <n v="2"/>
    <n v="8"/>
    <d v="2025-03-04T00:00:00"/>
    <d v="2025-03-06T00:00:00"/>
    <m/>
    <n v="2"/>
    <d v="2025-03-08T00:00:00"/>
    <d v="2025-03-01T00:00:00"/>
    <d v="2025-03-08T00:00:00"/>
    <n v="112500974"/>
    <x v="2"/>
    <d v="2025-03-08T00:00:00"/>
    <m/>
    <m/>
    <x v="0"/>
    <n v="6"/>
    <m/>
    <s v=""/>
    <m/>
    <n v="142502358"/>
    <d v="2025-03-21T07:27:55"/>
    <m/>
    <m/>
    <s v="Feb"/>
    <s v="PHOENIX _29780-519"/>
    <m/>
    <m/>
    <m/>
  </r>
  <r>
    <x v="0"/>
    <s v="7737-25"/>
    <x v="317"/>
    <s v="B"/>
    <s v="320x160"/>
    <d v="2025-02-28T00:00:00"/>
    <d v="2025-02-28T00:00:00"/>
    <s v="AIR"/>
    <n v="1"/>
    <n v="2"/>
    <d v="2025-03-04T00:00:00"/>
    <d v="2025-03-06T00:00:00"/>
    <m/>
    <n v="2"/>
    <d v="2025-03-08T00:00:00"/>
    <d v="2025-03-01T00:00:00"/>
    <d v="2025-03-08T00:00:00"/>
    <n v="112500974"/>
    <x v="7"/>
    <d v="2025-03-08T00:00:00"/>
    <m/>
    <m/>
    <x v="0"/>
    <n v="6"/>
    <m/>
    <s v=""/>
    <m/>
    <n v="142502335"/>
    <d v="2025-03-21T14:35:16"/>
    <m/>
    <m/>
    <s v="Feb"/>
    <s v="COMES_16748-515"/>
    <m/>
    <m/>
    <m/>
  </r>
  <r>
    <x v="0"/>
    <s v="7731-25"/>
    <x v="318"/>
    <s v="B"/>
    <s v="280X160"/>
    <d v="2025-02-28T00:00:00"/>
    <d v="2025-02-28T00:00:00"/>
    <s v="AIR"/>
    <n v="1"/>
    <n v="4"/>
    <d v="2025-03-05T00:00:00"/>
    <d v="2025-03-06T00:00:00"/>
    <m/>
    <n v="1"/>
    <d v="2025-03-08T00:00:00"/>
    <d v="2025-03-01T00:00:00"/>
    <d v="2025-03-08T00:00:00"/>
    <n v="112500975"/>
    <x v="6"/>
    <d v="2025-03-08T00:00:00"/>
    <m/>
    <m/>
    <x v="0"/>
    <n v="6"/>
    <m/>
    <s v=""/>
    <m/>
    <n v="142502904"/>
    <d v="2025-04-14T00:00:00"/>
    <m/>
    <m/>
    <s v="Feb"/>
    <s v="JIANGSU_15685-402"/>
    <m/>
    <m/>
    <m/>
  </r>
  <r>
    <x v="0"/>
    <s v="7732-25"/>
    <x v="319"/>
    <s v="B"/>
    <s v="355x200"/>
    <d v="2025-02-28T00:00:00"/>
    <d v="2025-02-28T00:00:00"/>
    <s v="LAND"/>
    <n v="1"/>
    <n v="1"/>
    <d v="2025-03-01T00:00:00"/>
    <d v="2025-03-10T00:00:00"/>
    <m/>
    <n v="9"/>
    <d v="2025-03-11T00:00:00"/>
    <d v="2025-03-01T00:00:00"/>
    <d v="2025-03-11T00:00:00"/>
    <n v="112500994"/>
    <x v="4"/>
    <d v="2025-11-03T00:00:00"/>
    <m/>
    <s v="dsgn rcvd 01/03/2025 ask rvsn 04/03/25. rvsn rcvd 5/3/25"/>
    <x v="0"/>
    <n v="10"/>
    <m/>
    <s v=""/>
    <m/>
    <n v="142502340"/>
    <d v="2025-03-20T07:59:06"/>
    <m/>
    <m/>
    <s v="Feb"/>
    <s v="PHME_16124-211"/>
    <m/>
    <m/>
    <m/>
  </r>
  <r>
    <x v="0"/>
    <s v="7733-25"/>
    <x v="320"/>
    <s v="B"/>
    <s v="250x160"/>
    <d v="2025-02-28T00:00:00"/>
    <d v="2025-02-28T00:00:00"/>
    <s v="AIR"/>
    <n v="1"/>
    <n v="1"/>
    <d v="2025-03-07T00:00:00"/>
    <d v="2025-03-10T00:00:00"/>
    <m/>
    <n v="3"/>
    <d v="2025-03-11T00:00:00"/>
    <d v="2025-03-01T00:00:00"/>
    <d v="2025-03-11T00:00:00"/>
    <n v="112500994"/>
    <x v="3"/>
    <d v="2025-11-03T00:00:00"/>
    <m/>
    <m/>
    <x v="0"/>
    <n v="10"/>
    <m/>
    <s v=""/>
    <m/>
    <n v="142502482"/>
    <d v="2025-04-10T08:49:42"/>
    <m/>
    <m/>
    <s v="Feb"/>
    <s v="COMPES_12893-428"/>
    <m/>
    <m/>
    <m/>
  </r>
  <r>
    <x v="0"/>
    <s v="7734-25"/>
    <x v="321"/>
    <s v="B"/>
    <s v="250x160"/>
    <d v="2025-02-28T00:00:00"/>
    <d v="2025-02-28T00:00:00"/>
    <s v="AIR"/>
    <n v="1"/>
    <n v="2"/>
    <d v="2025-03-05T00:00:00"/>
    <d v="2025-03-10T00:00:00"/>
    <m/>
    <n v="5"/>
    <d v="2025-03-11T00:00:00"/>
    <d v="2025-03-01T00:00:00"/>
    <d v="2025-03-11T00:00:00"/>
    <n v="112500994"/>
    <x v="1"/>
    <d v="2025-11-03T00:00:00"/>
    <m/>
    <m/>
    <x v="0"/>
    <n v="10"/>
    <m/>
    <s v=""/>
    <m/>
    <n v="142502362"/>
    <d v="2025-03-21T07:28:27"/>
    <m/>
    <m/>
    <s v="Feb"/>
    <s v="EKSTEK_16959-411"/>
    <m/>
    <m/>
    <m/>
  </r>
  <r>
    <x v="0"/>
    <s v="7734-25"/>
    <x v="322"/>
    <s v="B"/>
    <s v="220x130"/>
    <d v="2025-02-28T00:00:00"/>
    <d v="2025-02-28T00:00:00"/>
    <s v="AIR"/>
    <n v="0"/>
    <n v="0"/>
    <d v="2025-03-05T00:00:00"/>
    <d v="2025-03-10T00:00:00"/>
    <m/>
    <n v="5"/>
    <d v="2025-03-11T00:00:00"/>
    <d v="2025-03-01T00:00:00"/>
    <d v="2025-03-11T00:00:00"/>
    <n v="112500994"/>
    <x v="1"/>
    <d v="2025-11-03T00:00:00"/>
    <m/>
    <m/>
    <x v="0"/>
    <n v="10"/>
    <m/>
    <s v=""/>
    <m/>
    <n v="142502362"/>
    <d v="2025-03-21T07:28:27"/>
    <m/>
    <m/>
    <s v="Feb"/>
    <s v="EKSTEK_23557-403"/>
    <m/>
    <m/>
    <m/>
  </r>
  <r>
    <x v="0"/>
    <s v="7731-25"/>
    <x v="323"/>
    <s v="B"/>
    <s v="320x160"/>
    <d v="2025-02-28T00:00:00"/>
    <d v="2025-02-28T00:00:00"/>
    <s v="AIR"/>
    <n v="1"/>
    <n v="3"/>
    <d v="2025-03-05T00:00:00"/>
    <d v="2025-03-21T00:00:00"/>
    <s v="YES"/>
    <n v="16"/>
    <d v="2025-03-22T00:00:00"/>
    <d v="2025-03-01T00:00:00"/>
    <d v="2025-03-22T00:00:00"/>
    <n v="112501121"/>
    <x v="6"/>
    <d v="2025-03-22T00:00:00"/>
    <m/>
    <s v="ask for 3d 06/03/2025. 3d received 07/03/2025"/>
    <x v="0"/>
    <n v="21"/>
    <m/>
    <s v=""/>
    <m/>
    <n v="142502685"/>
    <d v="2025-04-07T08:39:16"/>
    <m/>
    <m/>
    <s v="Feb"/>
    <s v="JIANGSU_13012-233"/>
    <m/>
    <m/>
    <m/>
  </r>
  <r>
    <x v="0"/>
    <s v="7738-25"/>
    <x v="324"/>
    <s v="B"/>
    <s v="450x250"/>
    <d v="2025-02-28T00:00:00"/>
    <d v="2025-02-28T00:00:00"/>
    <s v="AIR"/>
    <n v="0"/>
    <n v="0"/>
    <d v="2025-03-22T00:00:00"/>
    <d v="2025-03-25T00:00:00"/>
    <m/>
    <n v="3"/>
    <d v="2025-03-26T00:00:00"/>
    <d v="2025-03-01T00:00:00"/>
    <d v="2025-03-26T00:00:00"/>
    <n v="112501177"/>
    <x v="8"/>
    <n v="112501177"/>
    <m/>
    <m/>
    <x v="0"/>
    <n v="25"/>
    <m/>
    <s v=""/>
    <m/>
    <n v="142502691"/>
    <d v="2025-04-09T00:00:00"/>
    <m/>
    <m/>
    <s v="Feb"/>
    <s v="ALMAX_25129-603"/>
    <m/>
    <m/>
    <m/>
  </r>
  <r>
    <x v="1"/>
    <s v="7739-25"/>
    <x v="325"/>
    <s v="B"/>
    <s v="450x260"/>
    <d v="2025-02-28T00:00:00"/>
    <d v="2025-02-28T00:00:00"/>
    <s v="LAND"/>
    <n v="4"/>
    <n v="4"/>
    <d v="2025-02-28T00:00:00"/>
    <d v="2025-03-06T00:00:00"/>
    <m/>
    <n v="6"/>
    <d v="2025-03-08T00:00:00"/>
    <d v="2025-03-19T00:00:00"/>
    <d v="2025-03-08T00:00:00"/>
    <n v="212500125"/>
    <x v="0"/>
    <d v="2025-03-08T00:00:00"/>
    <m/>
    <m/>
    <x v="0"/>
    <n v="6"/>
    <m/>
    <s v=""/>
    <m/>
    <n v="242500291"/>
    <d v="2025-03-21T07:31:52"/>
    <m/>
    <m/>
    <s v="Feb"/>
    <s v="PDTMC_051118-3527"/>
    <m/>
    <m/>
    <m/>
  </r>
  <r>
    <x v="1"/>
    <s v="7739-25"/>
    <x v="326"/>
    <s v="B"/>
    <s v="450x260"/>
    <d v="2025-02-28T00:00:00"/>
    <d v="2025-02-28T00:00:00"/>
    <s v="LAND"/>
    <n v="4"/>
    <n v="4"/>
    <d v="2025-02-28T00:00:00"/>
    <d v="2025-03-06T00:00:00"/>
    <m/>
    <n v="6"/>
    <d v="2025-03-08T00:00:00"/>
    <d v="2025-03-19T00:00:00"/>
    <d v="2025-03-08T00:00:00"/>
    <n v="212500125"/>
    <x v="0"/>
    <d v="2025-03-08T00:00:00"/>
    <m/>
    <m/>
    <x v="0"/>
    <n v="6"/>
    <m/>
    <s v=""/>
    <m/>
    <n v="242500291"/>
    <d v="2025-03-21T07:31:52"/>
    <m/>
    <m/>
    <s v="Feb"/>
    <s v="PDTMC_051118-3528"/>
    <m/>
    <m/>
    <m/>
  </r>
  <r>
    <x v="1"/>
    <s v="7739-25"/>
    <x v="327"/>
    <s v="B"/>
    <s v="280x165"/>
    <d v="2025-02-28T00:00:00"/>
    <d v="2025-02-28T00:00:00"/>
    <s v="LAND"/>
    <n v="2"/>
    <n v="2"/>
    <d v="2025-03-01T00:00:00"/>
    <d v="2025-03-06T00:00:00"/>
    <m/>
    <n v="5"/>
    <d v="2025-03-08T00:00:00"/>
    <d v="2025-03-19T00:00:00"/>
    <d v="2025-03-08T00:00:00"/>
    <n v="212500125"/>
    <x v="0"/>
    <d v="2025-03-08T00:00:00"/>
    <m/>
    <m/>
    <x v="0"/>
    <n v="6"/>
    <m/>
    <s v=""/>
    <m/>
    <n v="242500291"/>
    <d v="2025-03-21T07:31:52"/>
    <m/>
    <m/>
    <s v="Feb"/>
    <s v="PDTMC_051119-2504"/>
    <m/>
    <m/>
    <m/>
  </r>
  <r>
    <x v="1"/>
    <s v="7742-25"/>
    <x v="328"/>
    <s v="B"/>
    <s v="250x160"/>
    <d v="2025-02-28T00:00:00"/>
    <d v="2025-02-28T00:00:00"/>
    <s v="LAND"/>
    <n v="3"/>
    <n v="3"/>
    <d v="2025-03-01T00:00:00"/>
    <d v="2025-03-06T00:00:00"/>
    <m/>
    <n v="5"/>
    <d v="2025-03-08T00:00:00"/>
    <d v="2025-03-19T00:00:00"/>
    <d v="2025-03-08T00:00:00"/>
    <n v="212500125"/>
    <x v="4"/>
    <d v="2025-03-08T00:00:00"/>
    <m/>
    <m/>
    <x v="0"/>
    <n v="6"/>
    <m/>
    <s v=""/>
    <m/>
    <n v="242500293"/>
    <d v="2025-03-20T08:23:31"/>
    <m/>
    <m/>
    <s v="Feb"/>
    <s v="PHME_051027-2510"/>
    <m/>
    <m/>
    <m/>
  </r>
  <r>
    <x v="1"/>
    <s v="7739-25"/>
    <x v="329"/>
    <s v="B"/>
    <s v="450x260"/>
    <d v="2025-02-28T00:00:00"/>
    <d v="2025-02-28T00:00:00"/>
    <s v="LAND"/>
    <n v="4"/>
    <n v="4"/>
    <d v="2025-02-28T00:00:00"/>
    <d v="2025-03-06T00:00:00"/>
    <m/>
    <n v="6"/>
    <d v="2025-03-11T00:00:00"/>
    <d v="2025-03-19T00:00:00"/>
    <d v="2025-03-11T00:00:00"/>
    <n v="212500140"/>
    <x v="0"/>
    <d v="2025-03-11T00:00:00"/>
    <m/>
    <m/>
    <x v="0"/>
    <n v="6"/>
    <m/>
    <s v=""/>
    <m/>
    <n v="242500291"/>
    <d v="2025-03-21T07:31:52"/>
    <m/>
    <m/>
    <s v="Feb"/>
    <s v="PDTMC_051118-3529"/>
    <m/>
    <m/>
    <m/>
  </r>
  <r>
    <x v="1"/>
    <s v="7740-25"/>
    <x v="330"/>
    <s v="B"/>
    <s v="220x130"/>
    <d v="2025-02-28T00:00:00"/>
    <d v="2025-02-28T00:00:00"/>
    <s v="AIR"/>
    <n v="1"/>
    <n v="2"/>
    <d v="2025-03-06T00:00:00"/>
    <d v="2025-03-10T00:00:00"/>
    <m/>
    <n v="4"/>
    <d v="2025-03-11T00:00:00"/>
    <d v="2025-03-19T00:00:00"/>
    <d v="2025-03-11T00:00:00"/>
    <n v="212500140"/>
    <x v="3"/>
    <d v="2025-03-11T00:00:00"/>
    <m/>
    <m/>
    <x v="0"/>
    <n v="10"/>
    <m/>
    <s v=""/>
    <m/>
    <n v="242500385"/>
    <d v="2025-04-02T13:37:44"/>
    <m/>
    <m/>
    <s v="Feb"/>
    <s v="COMPES_015813-2502"/>
    <m/>
    <m/>
    <m/>
  </r>
  <r>
    <x v="1"/>
    <s v="7741-25"/>
    <x v="331"/>
    <s v="B"/>
    <s v="220x130"/>
    <d v="2025-02-28T00:00:00"/>
    <d v="2025-02-28T00:00:00"/>
    <s v="AIR"/>
    <n v="1"/>
    <n v="2"/>
    <d v="2025-03-05T00:00:00"/>
    <d v="2025-03-10T00:00:00"/>
    <m/>
    <n v="5"/>
    <d v="2025-03-11T00:00:00"/>
    <d v="2025-03-19T00:00:00"/>
    <d v="2025-03-11T00:00:00"/>
    <n v="212500140"/>
    <x v="1"/>
    <d v="2025-03-11T00:00:00"/>
    <m/>
    <m/>
    <x v="0"/>
    <n v="10"/>
    <m/>
    <s v=""/>
    <m/>
    <n v="242500440"/>
    <d v="2025-04-07T08:44:22"/>
    <m/>
    <m/>
    <s v="Feb"/>
    <s v="EKSTEK_017858-2502"/>
    <m/>
    <m/>
    <m/>
  </r>
  <r>
    <x v="1"/>
    <s v="7742-25"/>
    <x v="332"/>
    <s v="B"/>
    <s v="250x160"/>
    <d v="2025-02-28T00:00:00"/>
    <d v="2025-02-28T00:00:00"/>
    <s v="LAND"/>
    <n v="2"/>
    <n v="2"/>
    <d v="2025-03-04T00:00:00"/>
    <d v="2025-03-10T00:00:00"/>
    <m/>
    <n v="6"/>
    <d v="2025-03-11T00:00:00"/>
    <d v="2025-03-19T00:00:00"/>
    <d v="2025-03-11T00:00:00"/>
    <n v="212500140"/>
    <x v="4"/>
    <d v="2025-03-11T00:00:00"/>
    <m/>
    <m/>
    <x v="0"/>
    <n v="10"/>
    <m/>
    <s v=""/>
    <m/>
    <n v="242500293"/>
    <d v="2025-03-20T08:23:31"/>
    <m/>
    <m/>
    <s v="Feb"/>
    <s v="PHME_013009-2516"/>
    <m/>
    <m/>
    <m/>
  </r>
  <r>
    <x v="1"/>
    <s v="7744-25"/>
    <x v="333"/>
    <s v="B"/>
    <s v="450x260"/>
    <d v="2025-02-28T00:00:00"/>
    <d v="2025-02-28T00:00:00"/>
    <s v="AIR"/>
    <n v="2"/>
    <n v="4"/>
    <d v="2025-03-03T00:00:00"/>
    <d v="2025-03-10T00:00:00"/>
    <m/>
    <n v="7"/>
    <d v="2025-03-11T00:00:00"/>
    <d v="2025-03-19T00:00:00"/>
    <d v="2025-03-11T00:00:00"/>
    <n v="212500140"/>
    <x v="8"/>
    <d v="2025-03-11T00:00:00"/>
    <m/>
    <m/>
    <x v="0"/>
    <n v="10"/>
    <m/>
    <s v=""/>
    <m/>
    <n v="242500383"/>
    <d v="2025-04-20T22:47:07"/>
    <m/>
    <m/>
    <s v="Feb"/>
    <s v="ALMAX_051117-3514"/>
    <m/>
    <m/>
    <m/>
  </r>
  <r>
    <x v="1"/>
    <s v="7740-25"/>
    <x v="334"/>
    <s v="B"/>
    <s v="280x160"/>
    <d v="2025-02-28T00:00:00"/>
    <d v="2025-02-28T00:00:00"/>
    <s v="AIR"/>
    <n v="1"/>
    <n v="1"/>
    <d v="2025-03-11T00:00:00"/>
    <d v="2025-03-12T00:00:00"/>
    <m/>
    <n v="1"/>
    <d v="2025-03-12T00:00:00"/>
    <d v="2025-03-19T00:00:00"/>
    <d v="2025-03-12T00:00:00"/>
    <n v="212500152"/>
    <x v="3"/>
    <d v="2025-03-12T00:00:00"/>
    <m/>
    <m/>
    <x v="0"/>
    <n v="12"/>
    <m/>
    <s v=""/>
    <m/>
    <n v="242500385"/>
    <d v="2025-04-02T13:37:44"/>
    <m/>
    <m/>
    <s v="Feb"/>
    <s v="COMPES_005151-2505"/>
    <m/>
    <m/>
    <m/>
  </r>
  <r>
    <x v="1"/>
    <s v="7740-25"/>
    <x v="335"/>
    <s v="B"/>
    <s v="320x160"/>
    <d v="2025-02-28T00:00:00"/>
    <d v="2025-02-28T00:00:00"/>
    <s v="AIR"/>
    <n v="1"/>
    <n v="4"/>
    <d v="2025-03-08T00:00:00"/>
    <d v="2025-03-12T00:00:00"/>
    <m/>
    <n v="4"/>
    <d v="2025-03-12T00:00:00"/>
    <d v="2025-03-19T00:00:00"/>
    <d v="2025-03-12T00:00:00"/>
    <n v="212500152"/>
    <x v="3"/>
    <d v="2025-03-12T00:00:00"/>
    <m/>
    <m/>
    <x v="0"/>
    <n v="12"/>
    <m/>
    <s v=""/>
    <m/>
    <n v="242500385"/>
    <d v="2025-04-02T13:37:44"/>
    <m/>
    <m/>
    <s v="Feb"/>
    <s v="COMPES_015651-2505"/>
    <m/>
    <m/>
    <m/>
  </r>
  <r>
    <x v="1"/>
    <s v="7743-25"/>
    <x v="336"/>
    <s v="B"/>
    <s v="280x160"/>
    <d v="2025-02-28T00:00:00"/>
    <d v="2025-02-28T00:00:00"/>
    <s v="AIR"/>
    <n v="2"/>
    <n v="4"/>
    <d v="2025-04-04T00:00:00"/>
    <d v="2025-04-04T00:00:00"/>
    <m/>
    <n v="0"/>
    <d v="2025-04-07T00:00:00"/>
    <d v="2025-04-12T00:00:00"/>
    <d v="2025-04-07T00:00:00"/>
    <n v="212500316"/>
    <x v="6"/>
    <d v="2025-04-07T00:00:00"/>
    <m/>
    <m/>
    <x v="0"/>
    <n v="35"/>
    <m/>
    <s v=""/>
    <m/>
    <n v="242500518"/>
    <d v="2025-04-14T00:00:00"/>
    <m/>
    <m/>
    <s v="Feb"/>
    <s v="JIANGSU_019480-2504"/>
    <m/>
    <m/>
    <m/>
  </r>
  <r>
    <x v="1"/>
    <s v="7741-25"/>
    <x v="337"/>
    <s v="B"/>
    <s v="280x160"/>
    <d v="2025-02-28T00:00:00"/>
    <d v="2025-02-28T00:00:00"/>
    <s v="AIR"/>
    <n v="1"/>
    <n v="2"/>
    <d v="2025-03-05T00:00:00"/>
    <d v="2025-03-10T00:00:00"/>
    <m/>
    <n v="5"/>
    <d v="2025-03-11T00:00:00"/>
    <d v="2025-03-19T00:00:00"/>
    <d v="2025-03-11T00:00:00"/>
    <s v="212500140"/>
    <x v="1"/>
    <d v="2025-03-11T00:00:00"/>
    <m/>
    <m/>
    <x v="0"/>
    <n v="10"/>
    <m/>
    <s v=""/>
    <m/>
    <n v="242500440"/>
    <d v="2025-04-07T08:44:22"/>
    <m/>
    <m/>
    <s v="Feb"/>
    <s v="EKSTEK_015815-2501"/>
    <m/>
    <m/>
    <m/>
  </r>
  <r>
    <x v="0"/>
    <s v="7745-25"/>
    <x v="338"/>
    <s v="N"/>
    <s v="280x160"/>
    <d v="2025-03-03T00:00:00"/>
    <d v="2025-03-03T00:00:00"/>
    <s v="AIR"/>
    <n v="1"/>
    <n v="2"/>
    <d v="2025-03-06T00:00:00"/>
    <d v="2025-03-06T00:00:00"/>
    <m/>
    <n v="0"/>
    <d v="2025-03-08T00:00:00"/>
    <d v="2025-03-03T00:00:00"/>
    <d v="2025-03-08T00:00:00"/>
    <n v="112500974"/>
    <x v="1"/>
    <d v="2025-03-08T00:00:00"/>
    <s v="Gulfex"/>
    <m/>
    <x v="0"/>
    <n v="3"/>
    <m/>
    <s v=""/>
    <s v="MILL"/>
    <n v="142502364"/>
    <d v="2025-03-25T13:24:47"/>
    <m/>
    <m/>
    <s v="Mar"/>
    <s v="EKSTEK_30270-501"/>
    <m/>
    <m/>
    <m/>
  </r>
  <r>
    <x v="0"/>
    <s v="7745-25"/>
    <x v="339"/>
    <s v="N"/>
    <s v="280x160"/>
    <d v="2025-03-03T00:00:00"/>
    <d v="2025-03-03T00:00:00"/>
    <s v="AIR"/>
    <n v="1"/>
    <n v="2"/>
    <d v="2025-03-06T00:00:00"/>
    <d v="2025-03-06T00:00:00"/>
    <m/>
    <n v="0"/>
    <d v="2025-03-08T00:00:00"/>
    <d v="2025-03-03T00:00:00"/>
    <d v="2025-03-08T00:00:00"/>
    <n v="112500974"/>
    <x v="1"/>
    <d v="2025-03-08T00:00:00"/>
    <s v="Gulfex"/>
    <m/>
    <x v="0"/>
    <n v="3"/>
    <m/>
    <s v=""/>
    <s v="MILL"/>
    <n v="142502364"/>
    <d v="2025-03-25T13:24:47"/>
    <m/>
    <m/>
    <s v="Mar"/>
    <s v="EKSTEK_30271-501"/>
    <m/>
    <m/>
    <m/>
  </r>
  <r>
    <x v="0"/>
    <s v="7746-25"/>
    <x v="340"/>
    <s v="B"/>
    <s v="250x160"/>
    <d v="2025-03-05T00:00:00"/>
    <d v="2025-03-05T00:00:00"/>
    <s v="AIR"/>
    <n v="13"/>
    <n v="13"/>
    <d v="2025-03-06T00:00:00"/>
    <d v="2025-03-10T00:00:00"/>
    <m/>
    <n v="4"/>
    <d v="2025-03-11T00:00:00"/>
    <d v="2025-03-08T00:00:00"/>
    <d v="2025-03-11T00:00:00"/>
    <n v="112500994"/>
    <x v="9"/>
    <d v="2025-11-03T00:00:00"/>
    <m/>
    <s v="Wefa "/>
    <x v="0"/>
    <n v="5"/>
    <m/>
    <s v=""/>
    <m/>
    <n v="142503285"/>
    <d v="2025-04-24T20:55:10"/>
    <m/>
    <m/>
    <s v="Mar"/>
    <s v="WEFA_29421-202"/>
    <m/>
    <m/>
    <m/>
  </r>
  <r>
    <x v="0"/>
    <s v="7747-25"/>
    <x v="341"/>
    <s v="N"/>
    <s v="250x160"/>
    <d v="2025-03-06T00:00:00"/>
    <d v="2025-03-06T00:00:00"/>
    <s v="AIR"/>
    <n v="0"/>
    <n v="0"/>
    <d v="2025-03-07T00:00:00"/>
    <d v="2025-03-10T00:00:00"/>
    <m/>
    <n v="3"/>
    <d v="2025-03-11T00:00:00"/>
    <d v="2025-03-08T00:00:00"/>
    <d v="2025-03-11T00:00:00"/>
    <n v="112500994"/>
    <x v="1"/>
    <d v="2025-11-03T00:00:00"/>
    <s v="Decent"/>
    <m/>
    <x v="0"/>
    <n v="4"/>
    <m/>
    <s v=""/>
    <s v="MILL"/>
    <n v="142502364"/>
    <d v="2025-03-25T13:24:47"/>
    <m/>
    <m/>
    <s v="Mar"/>
    <s v="EKSTEK_03186-501"/>
    <m/>
    <m/>
    <m/>
  </r>
  <r>
    <x v="0"/>
    <s v="7747-25"/>
    <x v="342"/>
    <s v="N"/>
    <s v="250x160"/>
    <d v="2025-03-06T00:00:00"/>
    <d v="2025-03-06T00:00:00"/>
    <s v="AIR"/>
    <n v="0"/>
    <n v="0"/>
    <d v="2025-03-07T00:00:00"/>
    <d v="2025-03-10T00:00:00"/>
    <m/>
    <n v="3"/>
    <d v="2025-03-11T00:00:00"/>
    <d v="2025-03-08T00:00:00"/>
    <d v="2025-03-11T00:00:00"/>
    <n v="112500994"/>
    <x v="1"/>
    <d v="2025-11-03T00:00:00"/>
    <s v="Decent"/>
    <m/>
    <x v="0"/>
    <n v="4"/>
    <m/>
    <s v=""/>
    <s v="MILL"/>
    <n v="142502364"/>
    <d v="2025-03-25T13:24:47"/>
    <m/>
    <m/>
    <s v="Mar"/>
    <s v="EKSTEK_03187-501"/>
    <m/>
    <m/>
    <m/>
  </r>
  <r>
    <x v="0"/>
    <s v="7748-25"/>
    <x v="343"/>
    <s v="B"/>
    <s v="320x160"/>
    <d v="2025-03-06T00:00:00"/>
    <d v="2025-03-06T00:00:00"/>
    <s v="AIR"/>
    <n v="4"/>
    <n v="4"/>
    <d v="2025-03-07T00:00:00"/>
    <d v="2025-03-10T00:00:00"/>
    <m/>
    <n v="3"/>
    <d v="2025-03-11T00:00:00"/>
    <d v="2025-03-08T00:00:00"/>
    <d v="2025-03-11T00:00:00"/>
    <n v="112500994"/>
    <x v="1"/>
    <d v="2025-11-03T00:00:00"/>
    <m/>
    <m/>
    <x v="0"/>
    <n v="4"/>
    <m/>
    <s v=""/>
    <m/>
    <n v="142502364"/>
    <d v="2025-03-25T13:24:47"/>
    <m/>
    <m/>
    <s v="Mar"/>
    <s v="EKSTEK_14719-222"/>
    <m/>
    <m/>
    <m/>
  </r>
  <r>
    <x v="0"/>
    <s v="7749-25"/>
    <x v="344"/>
    <s v="B"/>
    <s v="440x250"/>
    <d v="2025-03-06T00:00:00"/>
    <d v="2025-03-06T00:00:00"/>
    <s v="AIR"/>
    <n v="2"/>
    <n v="8"/>
    <d v="2025-03-07T00:00:00"/>
    <d v="2025-03-10T00:00:00"/>
    <m/>
    <n v="3"/>
    <d v="2025-03-11T00:00:00"/>
    <d v="2025-03-08T00:00:00"/>
    <d v="2025-03-11T00:00:00"/>
    <n v="112500994"/>
    <x v="2"/>
    <d v="2025-11-03T00:00:00"/>
    <m/>
    <m/>
    <x v="0"/>
    <n v="4"/>
    <m/>
    <s v=""/>
    <m/>
    <n v="142502358"/>
    <d v="2025-03-21T07:27:55"/>
    <m/>
    <m/>
    <s v="Mar"/>
    <s v="PHOENIX _29780-520"/>
    <m/>
    <m/>
    <m/>
  </r>
  <r>
    <x v="0"/>
    <s v="7747-25"/>
    <x v="345"/>
    <s v="N"/>
    <s v="320x160"/>
    <d v="2025-03-06T00:00:00"/>
    <d v="2025-03-06T00:00:00"/>
    <s v="AIR"/>
    <n v="1"/>
    <n v="2"/>
    <d v="2025-03-07T00:00:00"/>
    <d v="2025-03-20T00:00:00"/>
    <s v="YES"/>
    <n v="13"/>
    <d v="2025-03-22T00:00:00"/>
    <d v="2025-03-08T00:00:00"/>
    <d v="2025-03-22T00:00:00"/>
    <n v="112501121"/>
    <x v="1"/>
    <d v="2025-03-22T00:00:00"/>
    <s v="Al saho"/>
    <s v="dsgn rcvd 06/03/2025 as simualtion 10/03/2025 3d rcvd 10-3"/>
    <x v="0"/>
    <n v="14"/>
    <m/>
    <s v=""/>
    <s v="Mill, powder, ANODIZING"/>
    <n v="142502686"/>
    <d v="2025-04-08T08:47:03"/>
    <m/>
    <m/>
    <s v="Mar"/>
    <s v="EKSTEK_30272-501"/>
    <m/>
    <m/>
    <m/>
  </r>
  <r>
    <x v="0"/>
    <s v="7751-25"/>
    <x v="346"/>
    <s v="N"/>
    <s v="355x200"/>
    <d v="2025-03-10T00:00:00"/>
    <d v="2025-03-10T00:00:00"/>
    <s v="LAND"/>
    <n v="1"/>
    <n v="1"/>
    <d v="2025-03-12T00:00:00"/>
    <d v="2025-03-12T00:00:00"/>
    <m/>
    <n v="0"/>
    <d v="2025-03-11T00:00:00"/>
    <d v="2025-03-10T00:00:00"/>
    <d v="2025-03-11T00:00:00"/>
    <n v="112501000"/>
    <x v="4"/>
    <d v="2025-03-11T00:00:00"/>
    <s v="Extraco/ Gulfex scaffolding new profile"/>
    <m/>
    <x v="0"/>
    <n v="2"/>
    <m/>
    <s v=""/>
    <s v="MILL"/>
    <n v="142502327"/>
    <d v="2025-03-18T10:58:48"/>
    <m/>
    <m/>
    <s v="Mar"/>
    <s v="PHME_30284-601"/>
    <m/>
    <m/>
    <m/>
  </r>
  <r>
    <x v="0"/>
    <s v="7750-25"/>
    <x v="347"/>
    <s v="N"/>
    <s v="280X160"/>
    <d v="2025-03-10T00:00:00"/>
    <d v="2025-03-10T00:00:00"/>
    <s v="AIR"/>
    <n v="0"/>
    <n v="0"/>
    <d v="2025-03-13T00:00:00"/>
    <d v="2025-03-14T00:00:00"/>
    <m/>
    <n v="1"/>
    <d v="2025-03-15T00:00:00"/>
    <d v="2025-03-21T00:00:00"/>
    <d v="2025-03-15T00:00:00"/>
    <n v="112501042"/>
    <x v="1"/>
    <d v="2025-03-15T00:00:00"/>
    <s v="Siraj Int. alum"/>
    <m/>
    <x v="0"/>
    <n v="4"/>
    <m/>
    <s v=""/>
    <s v="MILL"/>
    <n v="142502480"/>
    <d v="2025-03-27T14:17:41"/>
    <m/>
    <m/>
    <s v="Mar"/>
    <s v="EKSTEK_27841-401"/>
    <m/>
    <m/>
    <m/>
  </r>
  <r>
    <x v="0"/>
    <s v="7750-25"/>
    <x v="348"/>
    <s v="N"/>
    <s v="250X160"/>
    <d v="2025-03-10T00:00:00"/>
    <d v="2025-03-10T00:00:00"/>
    <s v="AIR"/>
    <n v="0"/>
    <n v="0"/>
    <d v="2025-03-13T00:00:00"/>
    <d v="2025-03-14T00:00:00"/>
    <m/>
    <n v="1"/>
    <d v="2025-03-15T00:00:00"/>
    <d v="2025-03-21T00:00:00"/>
    <d v="2025-03-15T00:00:00"/>
    <n v="112501042"/>
    <x v="1"/>
    <d v="2025-03-15T00:00:00"/>
    <s v="Siraj Int. alum"/>
    <m/>
    <x v="0"/>
    <n v="4"/>
    <m/>
    <s v=""/>
    <s v="MILL"/>
    <n v="142502480"/>
    <d v="2025-03-27T14:17:41"/>
    <m/>
    <m/>
    <s v="Mar"/>
    <s v="EKSTEK_27842-401"/>
    <m/>
    <m/>
    <m/>
  </r>
  <r>
    <x v="0"/>
    <s v="7753-25"/>
    <x v="349"/>
    <s v="B"/>
    <s v="250X160"/>
    <d v="2025-03-10T00:00:00"/>
    <d v="2025-03-10T00:00:00"/>
    <s v="AIR"/>
    <n v="1"/>
    <n v="1"/>
    <d v="2025-03-14T00:00:00"/>
    <d v="2025-03-14T00:00:00"/>
    <m/>
    <n v="0"/>
    <d v="2025-03-15T00:00:00"/>
    <d v="2025-03-14T00:00:00"/>
    <d v="2025-03-15T00:00:00"/>
    <n v="112501042"/>
    <x v="3"/>
    <d v="2025-03-15T00:00:00"/>
    <m/>
    <m/>
    <x v="0"/>
    <n v="4"/>
    <m/>
    <s v=""/>
    <m/>
    <n v="142502482"/>
    <d v="2025-04-10T08:49:42"/>
    <m/>
    <m/>
    <s v="Mar"/>
    <s v="COMPES_19138-402"/>
    <m/>
    <m/>
    <m/>
  </r>
  <r>
    <x v="0"/>
    <s v="7750-25"/>
    <x v="350"/>
    <s v="N"/>
    <s v="280X160"/>
    <d v="2025-03-10T00:00:00"/>
    <d v="2025-03-10T00:00:00"/>
    <s v="AIR"/>
    <n v="1"/>
    <n v="2"/>
    <d v="2025-03-13T00:00:00"/>
    <d v="2025-03-15T00:00:00"/>
    <m/>
    <n v="2"/>
    <d v="2025-03-17T00:00:00"/>
    <d v="2025-03-22T00:00:00"/>
    <d v="2025-03-17T00:00:00"/>
    <n v="112501054"/>
    <x v="1"/>
    <d v="2025-03-17T00:00:00"/>
    <s v="Al saho"/>
    <m/>
    <x v="0"/>
    <n v="5"/>
    <m/>
    <s v=""/>
    <s v="Mill, powder, ANODIZING"/>
    <n v="142502480"/>
    <d v="2025-03-27T14:17:41"/>
    <m/>
    <m/>
    <s v="Mar"/>
    <s v="EKSTEK_30283-501"/>
    <m/>
    <m/>
    <m/>
  </r>
  <r>
    <x v="0"/>
    <s v="7752-25"/>
    <x v="351"/>
    <s v="B"/>
    <s v="320X160"/>
    <d v="2025-03-10T00:00:00"/>
    <d v="2025-03-10T00:00:00"/>
    <s v="AIR"/>
    <n v="1"/>
    <n v="2"/>
    <d v="2025-03-14T00:00:00"/>
    <d v="2025-03-15T00:00:00"/>
    <m/>
    <n v="1"/>
    <d v="2025-03-17T00:00:00"/>
    <d v="2025-03-14T00:00:00"/>
    <d v="2025-03-17T00:00:00"/>
    <n v="112501054"/>
    <x v="1"/>
    <d v="2025-03-17T00:00:00"/>
    <m/>
    <m/>
    <x v="0"/>
    <n v="5"/>
    <m/>
    <s v=""/>
    <m/>
    <n v="142502480"/>
    <d v="2025-03-27T14:17:41"/>
    <m/>
    <m/>
    <s v="Mar"/>
    <s v="EKSTEK_28816-502"/>
    <m/>
    <m/>
    <m/>
  </r>
  <r>
    <x v="0"/>
    <s v="7750-25"/>
    <x v="352"/>
    <s v="N"/>
    <s v="320X160"/>
    <d v="2025-03-10T00:00:00"/>
    <d v="2025-03-10T00:00:00"/>
    <s v="AIR"/>
    <n v="1"/>
    <n v="2"/>
    <d v="2025-03-13T00:00:00"/>
    <d v="2025-03-19T00:00:00"/>
    <m/>
    <n v="6"/>
    <d v="2025-03-21T00:00:00"/>
    <d v="2025-03-22T00:00:00"/>
    <d v="2025-03-21T00:00:00"/>
    <n v="112501117"/>
    <x v="1"/>
    <d v="2025-03-21T00:00:00"/>
    <s v="Al saho"/>
    <s v="dsgn rcvd 13/03/25as for rvsn 14/03. rvsn reference sent to supplier on 17/03/2025.rvsd dsgn rcvd 18/03"/>
    <x v="0"/>
    <n v="9"/>
    <m/>
    <s v=""/>
    <s v="Mill, powder, ANODIZING"/>
    <n v="142502686"/>
    <d v="2025-04-08T08:47:03"/>
    <m/>
    <m/>
    <s v="Mar"/>
    <s v="EKSTEK_30282-501"/>
    <m/>
    <m/>
    <m/>
  </r>
  <r>
    <x v="0"/>
    <s v="7752-25"/>
    <x v="353"/>
    <s v="B"/>
    <s v="280X160"/>
    <d v="2025-03-10T00:00:00"/>
    <d v="2025-03-10T00:00:00"/>
    <s v="AIR"/>
    <n v="0"/>
    <n v="0"/>
    <d v="2025-03-14T00:00:00"/>
    <d v="2025-03-19T00:00:00"/>
    <m/>
    <n v="5"/>
    <d v="2025-03-21T00:00:00"/>
    <d v="2025-03-14T00:00:00"/>
    <d v="2025-03-21T00:00:00"/>
    <n v="112501117"/>
    <x v="1"/>
    <d v="2025-03-21T00:00:00"/>
    <m/>
    <s v="dsgn rcvd 14/03/2025 ask rvsn 14/03/25.rvsd dsgn rcvd 18/03"/>
    <x v="0"/>
    <n v="9"/>
    <m/>
    <s v=""/>
    <m/>
    <n v="142502686"/>
    <d v="2025-04-08T08:47:03"/>
    <m/>
    <m/>
    <s v="Mar"/>
    <s v="EKSTEK_23396-404"/>
    <m/>
    <m/>
    <m/>
  </r>
  <r>
    <x v="0"/>
    <s v="7752-25"/>
    <x v="354"/>
    <s v="T"/>
    <s v="300X100"/>
    <d v="2025-03-10T00:00:00"/>
    <d v="2025-03-10T00:00:00"/>
    <s v="AIR"/>
    <n v="0"/>
    <n v="0"/>
    <d v="2025-03-14T00:00:00"/>
    <d v="2025-03-19T00:00:00"/>
    <m/>
    <n v="5"/>
    <d v="2025-03-21T00:00:00"/>
    <d v="2025-03-14T00:00:00"/>
    <d v="2025-03-21T00:00:00"/>
    <n v="112501117"/>
    <x v="1"/>
    <d v="2025-03-21T00:00:00"/>
    <m/>
    <s v="dsgn rcvd 14/03/2025 ask rvsn 14/03/25.rvsd dsgn rcvd 18/03"/>
    <x v="0"/>
    <n v="9"/>
    <m/>
    <s v=""/>
    <m/>
    <n v="142502686"/>
    <d v="2025-04-08T08:47:03"/>
    <m/>
    <m/>
    <s v="Mar"/>
    <s v="EKSTEK_I-23396"/>
    <m/>
    <m/>
    <m/>
  </r>
  <r>
    <x v="0"/>
    <s v="7752-25"/>
    <x v="355"/>
    <s v="B"/>
    <s v="280X160"/>
    <d v="2025-03-10T00:00:00"/>
    <d v="2025-03-10T00:00:00"/>
    <s v="AIR"/>
    <n v="1"/>
    <n v="1"/>
    <d v="2025-03-14T00:00:00"/>
    <d v="2025-03-19T00:00:00"/>
    <m/>
    <n v="5"/>
    <d v="2025-03-21T00:00:00"/>
    <d v="2025-03-14T00:00:00"/>
    <d v="2025-03-21T00:00:00"/>
    <n v="112501117"/>
    <x v="1"/>
    <d v="2025-03-21T00:00:00"/>
    <m/>
    <s v="dsgn rcvd 13/03/25as for rvsn 14/03.rvsd dsgn rcvd 18/03"/>
    <x v="0"/>
    <n v="9"/>
    <m/>
    <s v=""/>
    <m/>
    <n v="142502686"/>
    <d v="2025-04-08T08:47:03"/>
    <m/>
    <m/>
    <s v="Mar"/>
    <s v="EKSTEK_29268-502"/>
    <m/>
    <m/>
    <m/>
  </r>
  <r>
    <x v="0"/>
    <s v="7753-25"/>
    <x v="356"/>
    <s v="B"/>
    <s v="280X160"/>
    <d v="2025-03-10T00:00:00"/>
    <d v="2025-03-10T00:00:00"/>
    <s v="AIR"/>
    <n v="1"/>
    <n v="2"/>
    <d v="2025-03-13T00:00:00"/>
    <d v="2025-03-19T00:00:00"/>
    <m/>
    <n v="6"/>
    <d v="2025-03-21T00:00:00"/>
    <d v="2025-03-14T00:00:00"/>
    <d v="2025-03-21T00:00:00"/>
    <n v="112501117"/>
    <x v="3"/>
    <d v="2025-03-21T00:00:00"/>
    <m/>
    <s v="dsgn rcvd 13/03/25as for rvsn 14/03.rvsd dsgn rcvd 18/03"/>
    <x v="0"/>
    <n v="9"/>
    <m/>
    <s v=""/>
    <m/>
    <n v="142502600"/>
    <d v="2025-04-03T12:25:10"/>
    <m/>
    <m/>
    <s v="Mar"/>
    <s v="COMPES_19496-504"/>
    <m/>
    <m/>
    <m/>
  </r>
  <r>
    <x v="0"/>
    <s v="7752-25"/>
    <x v="357"/>
    <s v="B"/>
    <s v="280X160"/>
    <d v="2025-03-10T00:00:00"/>
    <d v="2025-03-10T00:00:00"/>
    <s v="AIR"/>
    <n v="1"/>
    <n v="2"/>
    <d v="2025-03-18T00:00:00"/>
    <d v="2025-03-20T00:00:00"/>
    <m/>
    <n v="2"/>
    <d v="2025-03-22T00:00:00"/>
    <d v="2025-03-14T00:00:00"/>
    <d v="2025-03-22T00:00:00"/>
    <n v="112501121"/>
    <x v="1"/>
    <d v="2025-03-22T00:00:00"/>
    <m/>
    <s v="dsgn rcvd with wrong dimentions ask rvsn 19/03/2025. rvs rcvd 20/03/2025"/>
    <x v="0"/>
    <n v="10"/>
    <m/>
    <s v=""/>
    <m/>
    <n v="142502686"/>
    <d v="2025-04-08T08:47:03"/>
    <m/>
    <m/>
    <s v="Mar"/>
    <s v="EKSTEK_17033-503"/>
    <m/>
    <m/>
    <m/>
  </r>
  <r>
    <x v="0"/>
    <s v="7753-25"/>
    <x v="358"/>
    <s v="B"/>
    <s v="250X160"/>
    <d v="2025-03-10T00:00:00"/>
    <d v="2025-03-10T00:00:00"/>
    <s v="AIR"/>
    <n v="1"/>
    <n v="5"/>
    <d v="2025-03-14T00:00:00"/>
    <d v="2025-03-26T00:00:00"/>
    <s v="YES"/>
    <n v="12"/>
    <d v="2025-03-29T00:00:00"/>
    <d v="2025-03-14T00:00:00"/>
    <d v="2025-03-29T00:00:00"/>
    <n v="112501208"/>
    <x v="3"/>
    <d v="2025-03-29T00:00:00"/>
    <m/>
    <s v="dsgn rcvd 14/03/2025 ask fo simulation 14/03/25. stp file rcvd 18/03/2025, Backup die justification file not found 29.03.2025"/>
    <x v="0"/>
    <n v="16"/>
    <m/>
    <s v=""/>
    <m/>
    <n v="142502823"/>
    <d v="2025-04-14T00:00:00"/>
    <m/>
    <m/>
    <s v="Mar"/>
    <s v="COMPES_19799-403"/>
    <m/>
    <m/>
    <m/>
  </r>
  <r>
    <x v="0"/>
    <s v="7754-25"/>
    <x v="359"/>
    <s v="B"/>
    <s v="320X160"/>
    <d v="2025-03-11T00:00:00"/>
    <d v="2025-03-11T00:00:00"/>
    <s v="LAND"/>
    <n v="0"/>
    <n v="0"/>
    <d v="2025-03-11T00:00:00"/>
    <d v="2025-03-11T00:00:00"/>
    <m/>
    <n v="0"/>
    <d v="2025-03-12T00:00:00"/>
    <d v="2025-03-12T00:00:00"/>
    <d v="2025-03-12T00:00:00"/>
    <n v="112501007"/>
    <x v="0"/>
    <d v="2025-03-12T00:00:00"/>
    <m/>
    <m/>
    <x v="0"/>
    <n v="0"/>
    <m/>
    <s v=""/>
    <m/>
    <n v="142502300"/>
    <d v="2025-03-24T07:15:26"/>
    <m/>
    <m/>
    <s v="Mar"/>
    <s v="PDTMC_07208-601"/>
    <m/>
    <m/>
    <m/>
  </r>
  <r>
    <x v="0"/>
    <s v="7754-25"/>
    <x v="360"/>
    <s v="B"/>
    <s v="320X160"/>
    <d v="2025-03-11T00:00:00"/>
    <d v="2025-03-11T00:00:00"/>
    <s v="LAND"/>
    <n v="0"/>
    <n v="0"/>
    <d v="2025-03-11T00:00:00"/>
    <d v="2025-03-11T00:00:00"/>
    <m/>
    <n v="0"/>
    <d v="2025-03-12T00:00:00"/>
    <d v="2025-03-12T00:00:00"/>
    <d v="2025-03-12T00:00:00"/>
    <n v="112501007"/>
    <x v="0"/>
    <d v="2025-03-12T00:00:00"/>
    <m/>
    <m/>
    <x v="0"/>
    <n v="0"/>
    <m/>
    <s v=""/>
    <m/>
    <n v="142502300"/>
    <d v="2025-03-24T07:15:26"/>
    <m/>
    <m/>
    <s v="Mar"/>
    <s v="PDTMC_07208-602"/>
    <m/>
    <m/>
    <m/>
  </r>
  <r>
    <x v="0"/>
    <s v="7754-25"/>
    <x v="361"/>
    <s v="T"/>
    <s v="300X100"/>
    <d v="2025-03-11T00:00:00"/>
    <d v="2025-03-11T00:00:00"/>
    <s v="LAND"/>
    <n v="0"/>
    <n v="0"/>
    <d v="2025-03-12T00:00:00"/>
    <d v="2025-03-12T00:00:00"/>
    <m/>
    <n v="0"/>
    <d v="2025-03-12T00:00:00"/>
    <d v="2025-03-12T00:00:00"/>
    <d v="2025-03-12T00:00:00"/>
    <n v="112501007"/>
    <x v="0"/>
    <d v="2025-03-12T00:00:00"/>
    <m/>
    <m/>
    <x v="0"/>
    <n v="1"/>
    <m/>
    <s v=""/>
    <m/>
    <n v="142502300"/>
    <d v="2025-03-24T07:15:26"/>
    <m/>
    <m/>
    <s v="Mar"/>
    <s v="PDTMC_Ins-14546"/>
    <m/>
    <m/>
    <m/>
  </r>
  <r>
    <x v="0"/>
    <s v="7754-25"/>
    <x v="362"/>
    <s v="T"/>
    <s v="460X150"/>
    <d v="2025-03-11T00:00:00"/>
    <d v="2025-03-11T00:00:00"/>
    <s v="LAND"/>
    <n v="0"/>
    <n v="0"/>
    <d v="2025-03-12T00:00:00"/>
    <d v="2025-03-12T00:00:00"/>
    <m/>
    <n v="0"/>
    <d v="2025-03-12T00:00:00"/>
    <d v="2025-03-12T00:00:00"/>
    <d v="2025-03-12T00:00:00"/>
    <n v="112501007"/>
    <x v="0"/>
    <d v="2025-03-12T00:00:00"/>
    <m/>
    <m/>
    <x v="0"/>
    <n v="1"/>
    <m/>
    <s v=""/>
    <m/>
    <n v="142502300"/>
    <d v="2025-03-24T07:15:26"/>
    <m/>
    <m/>
    <s v="Mar"/>
    <s v="PDTMC_Ins-26201"/>
    <m/>
    <m/>
    <m/>
  </r>
  <r>
    <x v="1"/>
    <s v="7755-25"/>
    <x v="363"/>
    <s v="T"/>
    <s v="300X100"/>
    <d v="2025-03-11T00:00:00"/>
    <d v="2025-03-11T00:00:00"/>
    <s v="LAND"/>
    <n v="0"/>
    <n v="0"/>
    <d v="2025-03-11T00:00:00"/>
    <d v="2025-03-11T00:00:00"/>
    <m/>
    <n v="0"/>
    <d v="2025-03-14T00:00:00"/>
    <d v="2025-03-27T00:00:00"/>
    <d v="2025-03-14T00:00:00"/>
    <n v="212500166"/>
    <x v="0"/>
    <d v="2025-04-25T00:00:00"/>
    <m/>
    <m/>
    <x v="0"/>
    <n v="0"/>
    <m/>
    <s v=""/>
    <m/>
    <n v="242500291"/>
    <d v="2025-03-21T07:31:52"/>
    <m/>
    <m/>
    <s v="Mar"/>
    <s v="PDTMC_25IC1-007208"/>
    <m/>
    <m/>
    <m/>
  </r>
  <r>
    <x v="0"/>
    <s v="7756-25"/>
    <x v="364"/>
    <s v="N"/>
    <s v="250x160"/>
    <d v="2025-03-12T00:00:00"/>
    <d v="2025-03-12T00:00:00"/>
    <s v="AIR"/>
    <n v="0"/>
    <n v="0"/>
    <d v="2025-03-14T00:00:00"/>
    <d v="2025-03-14T00:00:00"/>
    <m/>
    <n v="0"/>
    <d v="2025-03-15T00:00:00"/>
    <d v="2025-03-22T00:00:00"/>
    <d v="2025-03-15T00:00:00"/>
    <n v="112501042"/>
    <x v="1"/>
    <d v="2025-03-15T00:00:00"/>
    <s v="Gulf Extrusions (Minimal system)"/>
    <m/>
    <x v="0"/>
    <n v="2"/>
    <m/>
    <s v=""/>
    <s v="Mill, powder, ANODIZING"/>
    <n v="142502481"/>
    <d v="2025-03-27T14:15:23"/>
    <m/>
    <m/>
    <s v="Mar"/>
    <s v="EKSTEK_27835-401"/>
    <m/>
    <m/>
    <m/>
  </r>
  <r>
    <x v="0"/>
    <s v="7756-25"/>
    <x v="365"/>
    <s v="N"/>
    <s v="280x160"/>
    <d v="2025-03-12T00:00:00"/>
    <d v="2025-03-12T00:00:00"/>
    <s v="AIR"/>
    <n v="0"/>
    <n v="0"/>
    <d v="2025-03-14T00:00:00"/>
    <d v="2025-03-14T00:00:00"/>
    <m/>
    <n v="0"/>
    <d v="2025-03-15T00:00:00"/>
    <d v="2025-03-22T00:00:00"/>
    <d v="2025-03-15T00:00:00"/>
    <n v="112501042"/>
    <x v="1"/>
    <d v="2025-03-15T00:00:00"/>
    <s v="Gulf Extrusions (Minimal system)"/>
    <m/>
    <x v="0"/>
    <n v="2"/>
    <m/>
    <s v=""/>
    <s v="Mill, powder, ANODIZING"/>
    <n v="142502481"/>
    <d v="2025-03-27T14:15:23"/>
    <m/>
    <m/>
    <s v="Mar"/>
    <s v="EKSTEK_27836-401"/>
    <m/>
    <m/>
    <m/>
  </r>
  <r>
    <x v="0"/>
    <s v="7756-25"/>
    <x v="366"/>
    <s v="N"/>
    <s v="320x160"/>
    <d v="2025-03-12T00:00:00"/>
    <d v="2025-03-12T00:00:00"/>
    <s v="AIR"/>
    <n v="0"/>
    <n v="0"/>
    <d v="2025-03-14T00:00:00"/>
    <d v="2025-03-14T00:00:00"/>
    <m/>
    <n v="0"/>
    <d v="2025-03-15T00:00:00"/>
    <d v="2025-03-22T00:00:00"/>
    <d v="2025-03-15T00:00:00"/>
    <n v="112501042"/>
    <x v="1"/>
    <d v="2025-03-15T00:00:00"/>
    <s v="Gulf Extrusions (Minimal system)"/>
    <m/>
    <x v="0"/>
    <n v="2"/>
    <m/>
    <s v=""/>
    <s v="Mill, powder, ANODIZING"/>
    <n v="142502481"/>
    <d v="2025-03-27T14:15:23"/>
    <m/>
    <m/>
    <s v="Mar"/>
    <s v="EKSTEK_27837-501"/>
    <m/>
    <m/>
    <m/>
  </r>
  <r>
    <x v="0"/>
    <s v="7756-25"/>
    <x v="367"/>
    <s v="N"/>
    <s v="250x160"/>
    <d v="2025-03-12T00:00:00"/>
    <d v="2025-03-12T00:00:00"/>
    <s v="AIR"/>
    <n v="0"/>
    <n v="0"/>
    <d v="2025-03-14T00:00:00"/>
    <d v="2025-03-14T00:00:00"/>
    <m/>
    <n v="0"/>
    <d v="2025-03-15T00:00:00"/>
    <d v="2025-03-22T00:00:00"/>
    <d v="2025-03-15T00:00:00"/>
    <n v="112501042"/>
    <x v="1"/>
    <d v="2025-03-15T00:00:00"/>
    <s v="Gulf Extrusions (Minimal system)"/>
    <m/>
    <x v="0"/>
    <n v="2"/>
    <m/>
    <s v=""/>
    <s v="Mill, powder, ANODIZING"/>
    <n v="142502481"/>
    <d v="2025-03-27T14:15:23"/>
    <m/>
    <m/>
    <s v="Mar"/>
    <s v="EKSTEK_27838-401"/>
    <m/>
    <m/>
    <m/>
  </r>
  <r>
    <x v="0"/>
    <s v="7758-25"/>
    <x v="368"/>
    <s v="N"/>
    <s v="250X160"/>
    <d v="2025-03-12T00:00:00"/>
    <d v="2025-03-12T00:00:00"/>
    <s v="LAND"/>
    <n v="0"/>
    <n v="0"/>
    <d v="2025-03-13T00:00:00"/>
    <d v="2025-03-14T00:00:00"/>
    <m/>
    <n v="1"/>
    <d v="2025-03-15T00:00:00"/>
    <d v="2025-03-22T00:00:00"/>
    <d v="2025-03-15T00:00:00"/>
    <n v="112501042"/>
    <x v="0"/>
    <d v="2025-03-15T00:00:00"/>
    <s v="Gulf Extrusions (Minimal system)"/>
    <m/>
    <x v="0"/>
    <n v="2"/>
    <m/>
    <s v=""/>
    <s v="Mill, powder, ANODIZING"/>
    <n v="142502476"/>
    <d v="2025-03-27T14:19:05"/>
    <m/>
    <m/>
    <s v="Mar"/>
    <s v="PDTMC_27839-501"/>
    <m/>
    <m/>
    <m/>
  </r>
  <r>
    <x v="0"/>
    <s v="7758-25"/>
    <x v="369"/>
    <s v="N"/>
    <s v="250X160"/>
    <d v="2025-03-12T00:00:00"/>
    <d v="2025-03-12T00:00:00"/>
    <s v="LAND"/>
    <n v="0"/>
    <n v="0"/>
    <d v="2025-03-14T00:00:00"/>
    <d v="2025-03-14T00:00:00"/>
    <m/>
    <n v="0"/>
    <d v="2025-03-15T00:00:00"/>
    <d v="2025-03-22T00:00:00"/>
    <d v="2025-03-15T00:00:00"/>
    <n v="112501042"/>
    <x v="0"/>
    <d v="2025-03-15T00:00:00"/>
    <s v="Ennova"/>
    <m/>
    <x v="0"/>
    <n v="2"/>
    <m/>
    <s v=""/>
    <s v="MILL"/>
    <n v="142502476"/>
    <d v="2025-03-27T14:19:05"/>
    <m/>
    <m/>
    <s v="Mar"/>
    <s v="PDTMC_27840-401"/>
    <m/>
    <m/>
    <m/>
  </r>
  <r>
    <x v="0"/>
    <s v="7758-25"/>
    <x v="370"/>
    <s v="N"/>
    <s v="220X130"/>
    <d v="2025-03-12T00:00:00"/>
    <d v="2025-03-12T00:00:00"/>
    <s v="LAND"/>
    <n v="0"/>
    <n v="0"/>
    <d v="2025-03-14T00:00:00"/>
    <d v="2025-03-14T00:00:00"/>
    <m/>
    <n v="0"/>
    <d v="2025-03-15T00:00:00"/>
    <d v="2025-03-22T00:00:00"/>
    <d v="2025-03-15T00:00:00"/>
    <n v="112501042"/>
    <x v="0"/>
    <d v="2025-03-15T00:00:00"/>
    <s v="Ennova"/>
    <m/>
    <x v="0"/>
    <n v="2"/>
    <m/>
    <s v=""/>
    <s v="MILL"/>
    <n v="142502476"/>
    <d v="2025-03-27T14:19:05"/>
    <m/>
    <m/>
    <s v="Mar"/>
    <s v="PDTMC_27843-401"/>
    <m/>
    <m/>
    <m/>
  </r>
  <r>
    <x v="0"/>
    <s v="7758-25"/>
    <x v="371"/>
    <s v="N"/>
    <s v="250X160"/>
    <d v="2025-03-12T00:00:00"/>
    <d v="2025-03-12T00:00:00"/>
    <s v="LAND"/>
    <n v="0"/>
    <n v="0"/>
    <d v="2025-03-14T00:00:00"/>
    <d v="2025-03-15T00:00:00"/>
    <m/>
    <n v="1"/>
    <d v="2025-03-15T00:00:00"/>
    <d v="2025-03-22T00:00:00"/>
    <d v="2025-03-15T00:00:00"/>
    <n v="112501042"/>
    <x v="0"/>
    <d v="2025-03-15T00:00:00"/>
    <s v="Gulf Extrusions (Minimal system)"/>
    <s v="ask for rvsn 14/03/2025"/>
    <x v="0"/>
    <n v="3"/>
    <m/>
    <s v=""/>
    <s v="Mill, powder, ANODIZING"/>
    <n v="142502476"/>
    <d v="2025-03-27T14:19:05"/>
    <m/>
    <m/>
    <s v="Mar"/>
    <s v="PDTMC_27844-501"/>
    <m/>
    <m/>
    <m/>
  </r>
  <r>
    <x v="0"/>
    <s v="7758-25"/>
    <x v="372"/>
    <s v="N"/>
    <s v="280X160"/>
    <d v="2025-03-12T00:00:00"/>
    <d v="2025-03-12T00:00:00"/>
    <s v="LAND"/>
    <n v="1"/>
    <n v="1"/>
    <d v="2025-03-13T00:00:00"/>
    <d v="2025-03-14T00:00:00"/>
    <m/>
    <n v="1"/>
    <d v="2025-03-15T00:00:00"/>
    <d v="2025-03-22T00:00:00"/>
    <d v="2025-03-15T00:00:00"/>
    <n v="112501042"/>
    <x v="0"/>
    <d v="2025-03-15T00:00:00"/>
    <s v="Gulf Extrusions (Minimal system)"/>
    <m/>
    <x v="0"/>
    <n v="2"/>
    <m/>
    <s v=""/>
    <s v="Mill, powder, ANODIZING"/>
    <n v="142502476"/>
    <d v="2025-03-27T14:19:05"/>
    <m/>
    <m/>
    <s v="Mar"/>
    <s v="PDTMC_30279-201"/>
    <m/>
    <m/>
    <m/>
  </r>
  <r>
    <x v="0"/>
    <s v="7758-25"/>
    <x v="373"/>
    <s v="T"/>
    <s v="300X100"/>
    <d v="2025-03-12T00:00:00"/>
    <d v="2025-03-12T00:00:00"/>
    <s v="LAND"/>
    <n v="0"/>
    <n v="0"/>
    <d v="2025-03-13T00:00:00"/>
    <d v="2025-03-14T00:00:00"/>
    <m/>
    <n v="1"/>
    <d v="2025-03-15T00:00:00"/>
    <d v="2025-03-15T00:00:00"/>
    <d v="2025-03-15T00:00:00"/>
    <n v="112501042"/>
    <x v="0"/>
    <d v="2025-03-15T00:00:00"/>
    <m/>
    <m/>
    <x v="0"/>
    <n v="2"/>
    <m/>
    <s v=""/>
    <s v="Mill, powder, ANODIZING"/>
    <n v="142502476"/>
    <d v="2025-03-27T14:19:05"/>
    <m/>
    <m/>
    <s v="Mar"/>
    <s v="PDTMC_I-30279"/>
    <m/>
    <m/>
    <m/>
  </r>
  <r>
    <x v="0"/>
    <s v="7758-25"/>
    <x v="374"/>
    <s v="N"/>
    <s v="280X160"/>
    <d v="2025-03-12T00:00:00"/>
    <d v="2025-03-12T00:00:00"/>
    <s v="LAND"/>
    <n v="1"/>
    <n v="4"/>
    <d v="2025-03-15T00:00:00"/>
    <d v="2025-03-15T00:00:00"/>
    <m/>
    <n v="0"/>
    <d v="2025-03-17T00:00:00"/>
    <d v="2025-03-22T00:00:00"/>
    <d v="2025-03-17T00:00:00"/>
    <n v="112501054"/>
    <x v="0"/>
    <d v="2025-03-17T00:00:00"/>
    <s v="Gulf Extrusions (Minimal system)"/>
    <m/>
    <x v="0"/>
    <n v="3"/>
    <m/>
    <s v=""/>
    <s v="Mill, powder, ANODIZING"/>
    <n v="142502477"/>
    <d v="2025-03-28T09:20:26"/>
    <m/>
    <m/>
    <s v="Mar"/>
    <s v="PDTMC_30277-501"/>
    <m/>
    <m/>
    <m/>
  </r>
  <r>
    <x v="0"/>
    <s v="7758-25"/>
    <x v="375"/>
    <s v="N"/>
    <s v="280X160"/>
    <d v="2025-03-12T00:00:00"/>
    <d v="2025-03-12T00:00:00"/>
    <s v="LAND"/>
    <n v="1"/>
    <n v="4"/>
    <d v="2025-03-15T00:00:00"/>
    <d v="2025-03-15T00:00:00"/>
    <m/>
    <n v="0"/>
    <d v="2025-03-17T00:00:00"/>
    <d v="2025-03-22T00:00:00"/>
    <d v="2025-03-17T00:00:00"/>
    <n v="112501054"/>
    <x v="0"/>
    <d v="2025-03-17T00:00:00"/>
    <s v="Gulf Extrusions (Minimal system)"/>
    <m/>
    <x v="0"/>
    <n v="3"/>
    <m/>
    <s v=""/>
    <s v="Mill, powder, ANODIZING"/>
    <n v="142502477"/>
    <d v="2025-03-28T09:20:26"/>
    <m/>
    <m/>
    <s v="Mar"/>
    <s v="PDTMC_30280-501"/>
    <m/>
    <m/>
    <m/>
  </r>
  <r>
    <x v="0"/>
    <s v="7757-25"/>
    <x v="376"/>
    <s v="N"/>
    <s v="250x160"/>
    <d v="2025-03-12T00:00:00"/>
    <d v="2025-03-12T00:00:00"/>
    <s v="AIR"/>
    <n v="2"/>
    <n v="2"/>
    <d v="2025-03-15T00:00:00"/>
    <d v="2025-03-17T00:00:00"/>
    <m/>
    <n v="2"/>
    <d v="2025-03-19T00:00:00"/>
    <d v="2025-03-22T00:00:00"/>
    <d v="2025-03-19T00:00:00"/>
    <n v="112501088"/>
    <x v="3"/>
    <d v="2025-03-19T00:00:00"/>
    <s v="Gulf Extrusions (Minimal system)"/>
    <m/>
    <x v="0"/>
    <n v="5"/>
    <m/>
    <s v=""/>
    <s v="Mill, powder, ANODIZING"/>
    <n v="142502539"/>
    <d v="2025-04-07T09:18:12"/>
    <m/>
    <m/>
    <s v="Mar"/>
    <s v="COMPES_30273-401"/>
    <m/>
    <m/>
    <m/>
  </r>
  <r>
    <x v="0"/>
    <s v="7758-25"/>
    <x v="377"/>
    <s v="N"/>
    <s v="250X160"/>
    <d v="2025-03-12T00:00:00"/>
    <d v="2025-03-12T00:00:00"/>
    <s v="LAND"/>
    <n v="1"/>
    <n v="2"/>
    <d v="2025-03-13T00:00:00"/>
    <d v="2025-03-19T00:00:00"/>
    <m/>
    <n v="6"/>
    <d v="2025-03-21T00:00:00"/>
    <d v="2025-03-22T00:00:00"/>
    <d v="2025-03-21T00:00:00"/>
    <n v="112501117"/>
    <x v="0"/>
    <d v="2025-03-21T00:00:00"/>
    <s v="Gulf Extrusions (Minimal system)"/>
    <s v="dsgn rcvd 13/03/25as for rvsn 14/03. rvs rcvd 17/03/2025"/>
    <x v="0"/>
    <n v="7"/>
    <m/>
    <s v=""/>
    <s v="Mill, powder, ANODIZING"/>
    <n v="142502603"/>
    <d v="2025-04-11T00:00:00"/>
    <m/>
    <m/>
    <s v="Mar"/>
    <s v="PDTMC_30281-501"/>
    <m/>
    <m/>
    <m/>
  </r>
  <r>
    <x v="0"/>
    <s v="7757-25"/>
    <x v="378"/>
    <s v="N"/>
    <s v="250x160"/>
    <d v="2025-03-12T00:00:00"/>
    <d v="2025-03-12T00:00:00"/>
    <s v="AIR"/>
    <n v="5"/>
    <n v="5"/>
    <d v="2025-03-18T00:00:00"/>
    <d v="2025-03-19T00:00:00"/>
    <s v="YES"/>
    <n v="1"/>
    <d v="2025-03-22T00:00:00"/>
    <d v="2025-03-22T00:00:00"/>
    <d v="2025-03-22T00:00:00"/>
    <n v="112501121"/>
    <x v="3"/>
    <d v="2025-03-22T00:00:00"/>
    <s v="Gulf Extrusions (Minimal system)"/>
    <m/>
    <x v="0"/>
    <n v="7"/>
    <m/>
    <s v=""/>
    <s v="Mill, powder, ANODIZING"/>
    <n v="142502600"/>
    <d v="2025-04-03T12:25:10"/>
    <m/>
    <m/>
    <s v="Mar"/>
    <s v="COMPES_30274-501"/>
    <m/>
    <m/>
    <m/>
  </r>
  <r>
    <x v="0"/>
    <s v="7757-25"/>
    <x v="379"/>
    <s v="N"/>
    <s v="280x160"/>
    <d v="2025-03-12T00:00:00"/>
    <d v="2025-03-12T00:00:00"/>
    <s v="AIR"/>
    <n v="2"/>
    <n v="4"/>
    <d v="2025-03-18T00:00:00"/>
    <d v="2025-03-19T00:00:00"/>
    <s v="YES"/>
    <n v="1"/>
    <d v="2025-03-22T00:00:00"/>
    <d v="2025-03-22T00:00:00"/>
    <d v="2025-03-22T00:00:00"/>
    <n v="112501121"/>
    <x v="3"/>
    <d v="2025-03-22T00:00:00"/>
    <s v="Gulf Extrusions (Minimal system)"/>
    <m/>
    <x v="0"/>
    <n v="7"/>
    <m/>
    <s v=""/>
    <s v="Mill, powder, ANODIZING"/>
    <n v="142502600"/>
    <d v="2025-04-03T12:25:10"/>
    <m/>
    <m/>
    <s v="Mar"/>
    <s v="COMPES_30275-501"/>
    <m/>
    <m/>
    <m/>
  </r>
  <r>
    <x v="0"/>
    <s v="7757-25"/>
    <x v="380"/>
    <s v="N"/>
    <s v="250x160"/>
    <d v="2025-03-12T00:00:00"/>
    <d v="2025-03-12T00:00:00"/>
    <s v="AIR"/>
    <n v="4"/>
    <n v="4"/>
    <d v="2025-03-18T00:00:00"/>
    <d v="2025-03-19T00:00:00"/>
    <s v="YES"/>
    <n v="1"/>
    <d v="2025-03-22T00:00:00"/>
    <d v="2025-03-22T00:00:00"/>
    <d v="2025-03-22T00:00:00"/>
    <n v="112501121"/>
    <x v="3"/>
    <d v="2025-03-22T00:00:00"/>
    <s v="Gulf Extrusions (Minimal system)"/>
    <m/>
    <x v="0"/>
    <n v="7"/>
    <m/>
    <s v=""/>
    <s v="Mill, powder, ANODIZING"/>
    <n v="142502600"/>
    <d v="2025-04-03T12:25:10"/>
    <m/>
    <m/>
    <s v="Mar"/>
    <s v="COMPES_30276-501"/>
    <m/>
    <m/>
    <m/>
  </r>
  <r>
    <x v="0"/>
    <s v="7758-25"/>
    <x v="381"/>
    <s v="N"/>
    <s v="280X160"/>
    <d v="2025-03-12T00:00:00"/>
    <d v="2025-03-12T00:00:00"/>
    <s v="LAND"/>
    <n v="1"/>
    <n v="4"/>
    <d v="2025-03-15T00:00:00"/>
    <d v="2025-03-15T00:00:00"/>
    <m/>
    <n v="0"/>
    <d v="2025-03-25T00:00:00"/>
    <d v="2025-03-22T00:00:00"/>
    <d v="2025-03-25T00:00:00"/>
    <n v="112501152"/>
    <x v="0"/>
    <d v="2025-03-22T00:00:00"/>
    <s v="Gulf Extrusions (Minimal system)"/>
    <s v="die size issue to be solved with ahod 250/280, Die size revised email send to casting team on 19.03.2025, awaiting confirmation 19.03.2025-Dinesh, confirmation received on 25.03.2025"/>
    <x v="0"/>
    <n v="3"/>
    <m/>
    <s v=""/>
    <s v="Mill, powder, ANODIZING"/>
    <n v="142502603"/>
    <d v="2025-04-11T00:00:00"/>
    <m/>
    <m/>
    <s v="Mar"/>
    <s v="PDTMC_30278-501"/>
    <m/>
    <m/>
    <m/>
  </r>
  <r>
    <x v="0"/>
    <s v="7761-25"/>
    <x v="382"/>
    <s v="B"/>
    <s v="280x160"/>
    <d v="2025-03-13T00:00:00"/>
    <d v="2025-03-13T00:00:00"/>
    <s v="AIR"/>
    <n v="0"/>
    <n v="0"/>
    <d v="2025-03-18T00:00:00"/>
    <d v="2025-03-19T00:00:00"/>
    <m/>
    <n v="1"/>
    <d v="2025-03-21T00:00:00"/>
    <d v="2025-03-17T00:00:00"/>
    <d v="2025-03-21T00:00:00"/>
    <n v="112501117"/>
    <x v="1"/>
    <d v="2025-03-21T00:00:00"/>
    <m/>
    <m/>
    <x v="0"/>
    <n v="6"/>
    <m/>
    <s v=""/>
    <m/>
    <n v="142502709"/>
    <d v="2025-04-05T14:10:09"/>
    <m/>
    <m/>
    <s v="Mar"/>
    <s v="EKSTEK_11525-503"/>
    <m/>
    <m/>
    <m/>
  </r>
  <r>
    <x v="1"/>
    <s v="7762-25"/>
    <x v="383"/>
    <s v="B"/>
    <s v="320x160"/>
    <d v="2025-03-13T00:00:00"/>
    <d v="2025-03-13T00:00:00"/>
    <s v="LAND"/>
    <n v="0"/>
    <n v="0"/>
    <d v="2025-03-13T00:00:00"/>
    <d v="2025-03-15T00:00:00"/>
    <m/>
    <n v="2"/>
    <d v="2025-03-17T00:00:00"/>
    <d v="2025-03-19T00:00:00"/>
    <d v="2025-03-17T00:00:00"/>
    <n v="212500181"/>
    <x v="0"/>
    <d v="2025-03-17T00:00:00"/>
    <m/>
    <m/>
    <x v="0"/>
    <n v="2"/>
    <m/>
    <s v=""/>
    <m/>
    <n v="242500356"/>
    <d v="2025-03-28T07:33:34"/>
    <m/>
    <m/>
    <s v="Mar"/>
    <s v="PDTMC_009029-2503"/>
    <m/>
    <m/>
    <m/>
  </r>
  <r>
    <x v="1"/>
    <s v="7762-25"/>
    <x v="384"/>
    <s v="B"/>
    <s v="280x160"/>
    <d v="2025-03-13T00:00:00"/>
    <d v="2025-03-13T00:00:00"/>
    <s v="LAND"/>
    <n v="0"/>
    <n v="0"/>
    <d v="2025-03-13T00:00:00"/>
    <d v="2025-03-15T00:00:00"/>
    <m/>
    <n v="2"/>
    <d v="2025-03-17T00:00:00"/>
    <d v="2025-03-19T00:00:00"/>
    <d v="2025-03-17T00:00:00"/>
    <n v="212500181"/>
    <x v="0"/>
    <d v="2025-03-17T00:00:00"/>
    <m/>
    <m/>
    <x v="0"/>
    <n v="2"/>
    <m/>
    <s v=""/>
    <m/>
    <n v="242500356"/>
    <d v="2025-03-28T07:33:34"/>
    <m/>
    <m/>
    <s v="Mar"/>
    <s v="PDTMC_027719-2503"/>
    <m/>
    <m/>
    <m/>
  </r>
  <r>
    <x v="1"/>
    <s v="7763-25"/>
    <x v="385"/>
    <s v="B"/>
    <s v="280x160"/>
    <d v="2025-03-13T00:00:00"/>
    <d v="2025-03-13T00:00:00"/>
    <s v="AIR"/>
    <n v="1"/>
    <n v="2"/>
    <d v="2025-03-15T00:00:00"/>
    <d v="2025-03-15T00:00:00"/>
    <m/>
    <n v="0"/>
    <d v="2025-03-17T00:00:00"/>
    <d v="2025-03-19T00:00:00"/>
    <d v="2025-03-17T00:00:00"/>
    <n v="212500181"/>
    <x v="1"/>
    <d v="2025-03-17T00:00:00"/>
    <m/>
    <m/>
    <x v="0"/>
    <n v="2"/>
    <m/>
    <s v=""/>
    <m/>
    <n v="242500499"/>
    <d v="2025-04-18T13:45:43"/>
    <m/>
    <m/>
    <s v="Mar"/>
    <s v="EKSTEK_015647-2502"/>
    <m/>
    <m/>
    <m/>
  </r>
  <r>
    <x v="1"/>
    <s v="7762-25"/>
    <x v="386"/>
    <s v="B"/>
    <s v="320x160"/>
    <d v="2025-03-13T00:00:00"/>
    <d v="2025-03-13T00:00:00"/>
    <s v="LAND"/>
    <n v="0"/>
    <n v="0"/>
    <d v="2025-03-13T00:00:00"/>
    <d v="2025-03-17T00:00:00"/>
    <m/>
    <n v="4"/>
    <d v="2025-03-19T00:00:00"/>
    <d v="2025-03-27T00:00:00"/>
    <d v="2025-03-19T00:00:00"/>
    <n v="212500197"/>
    <x v="0"/>
    <d v="2025-03-19T00:00:00"/>
    <m/>
    <m/>
    <x v="0"/>
    <n v="4"/>
    <m/>
    <s v=""/>
    <m/>
    <n v="242500356"/>
    <d v="2025-03-28T07:33:34"/>
    <m/>
    <m/>
    <s v="Mar"/>
    <s v="PDTMC_007208-2509"/>
    <m/>
    <m/>
    <m/>
  </r>
  <r>
    <x v="1"/>
    <s v="7762-25"/>
    <x v="387"/>
    <s v="B"/>
    <s v="320x160"/>
    <d v="2025-03-13T00:00:00"/>
    <d v="2025-03-13T00:00:00"/>
    <s v="LAND"/>
    <n v="0"/>
    <n v="0"/>
    <d v="2025-03-13T00:00:00"/>
    <d v="2025-03-17T00:00:00"/>
    <m/>
    <n v="4"/>
    <d v="2025-03-19T00:00:00"/>
    <d v="2025-03-27T00:00:00"/>
    <d v="2025-03-19T00:00:00"/>
    <n v="212500197"/>
    <x v="0"/>
    <d v="2025-03-19T00:00:00"/>
    <m/>
    <m/>
    <x v="0"/>
    <n v="4"/>
    <m/>
    <s v=""/>
    <m/>
    <n v="242500356"/>
    <d v="2025-03-28T07:33:34"/>
    <m/>
    <m/>
    <s v="Mar"/>
    <s v="PDTMC_007208-2510"/>
    <m/>
    <m/>
    <m/>
  </r>
  <r>
    <x v="1"/>
    <s v="7762-25"/>
    <x v="388"/>
    <s v="B"/>
    <s v="320x185"/>
    <d v="2025-03-13T00:00:00"/>
    <d v="2025-03-13T00:00:00"/>
    <s v="LAND"/>
    <n v="1"/>
    <n v="1"/>
    <d v="2025-03-15T00:00:00"/>
    <d v="2025-03-17T00:00:00"/>
    <m/>
    <n v="2"/>
    <d v="2025-03-19T00:00:00"/>
    <d v="2025-03-27T00:00:00"/>
    <d v="2025-03-19T00:00:00"/>
    <n v="212500197"/>
    <x v="0"/>
    <d v="2025-03-19T00:00:00"/>
    <m/>
    <m/>
    <x v="0"/>
    <n v="4"/>
    <m/>
    <s v=""/>
    <m/>
    <n v="242500356"/>
    <d v="2025-03-28T07:33:34"/>
    <m/>
    <m/>
    <s v="Mar"/>
    <s v="PDTMC_014858-3502"/>
    <m/>
    <m/>
    <m/>
  </r>
  <r>
    <x v="1"/>
    <s v="7764-25"/>
    <x v="389"/>
    <s v="B"/>
    <s v="280x160"/>
    <d v="2025-03-13T00:00:00"/>
    <d v="2025-03-13T00:00:00"/>
    <s v="AIR"/>
    <n v="0"/>
    <n v="0"/>
    <d v="2025-03-13T00:00:00"/>
    <d v="2025-03-17T00:00:00"/>
    <m/>
    <n v="4"/>
    <d v="2025-03-19T00:00:00"/>
    <d v="2025-03-27T00:00:00"/>
    <d v="2025-03-19T00:00:00"/>
    <n v="212500197"/>
    <x v="7"/>
    <d v="2025-03-19T00:00:00"/>
    <m/>
    <m/>
    <x v="0"/>
    <n v="4"/>
    <m/>
    <s v=""/>
    <m/>
    <n v="242500439"/>
    <d v="2025-04-07T08:38:10"/>
    <m/>
    <m/>
    <s v="Mar"/>
    <s v="COMES_027798-2502"/>
    <m/>
    <m/>
    <m/>
  </r>
  <r>
    <x v="1"/>
    <s v="7765-25"/>
    <x v="390"/>
    <s v="B"/>
    <s v="250x160"/>
    <d v="2025-03-13T00:00:00"/>
    <d v="2025-03-13T00:00:00"/>
    <s v="AIR"/>
    <n v="0"/>
    <n v="0"/>
    <d v="2025-03-19T00:00:00"/>
    <d v="2025-03-19T00:00:00"/>
    <m/>
    <n v="0"/>
    <d v="2025-03-21T00:00:00"/>
    <d v="2025-04-06T00:00:00"/>
    <d v="2025-03-21T00:00:00"/>
    <n v="212500221"/>
    <x v="9"/>
    <d v="2025-03-21T00:00:00"/>
    <m/>
    <m/>
    <x v="0"/>
    <n v="6"/>
    <m/>
    <s v=""/>
    <m/>
    <n v="242500562"/>
    <d v="2025-04-21T09:20:52"/>
    <m/>
    <m/>
    <s v="Mar"/>
    <s v="WEFA_055055-2516"/>
    <m/>
    <m/>
    <m/>
  </r>
  <r>
    <x v="1"/>
    <s v="7766-25"/>
    <x v="391"/>
    <s v="B"/>
    <s v="280x160"/>
    <d v="2025-03-13T00:00:00"/>
    <d v="2025-03-13T00:00:00"/>
    <s v="AIR"/>
    <n v="2"/>
    <n v="8"/>
    <d v="2025-03-18T00:00:00"/>
    <d v="2025-03-19T00:00:00"/>
    <m/>
    <n v="1"/>
    <d v="2025-03-21T00:00:00"/>
    <d v="2025-04-06T00:00:00"/>
    <d v="2025-03-21T00:00:00"/>
    <n v="212500221"/>
    <x v="3"/>
    <d v="2025-03-21T00:00:00"/>
    <m/>
    <m/>
    <x v="0"/>
    <n v="6"/>
    <m/>
    <s v=""/>
    <m/>
    <n v="242500385"/>
    <d v="2025-04-02T13:37:44"/>
    <m/>
    <m/>
    <s v="Mar"/>
    <s v="COMPES_120529-2505"/>
    <m/>
    <m/>
    <m/>
  </r>
  <r>
    <x v="1"/>
    <s v="7762-25"/>
    <x v="392"/>
    <s v="B"/>
    <s v="320x160"/>
    <d v="2025-03-13T00:00:00"/>
    <d v="2025-03-13T00:00:00"/>
    <s v="LAND"/>
    <n v="1"/>
    <n v="1"/>
    <d v="2025-03-13T00:00:00"/>
    <d v="2025-03-25T00:00:00"/>
    <m/>
    <n v="12"/>
    <d v="2025-03-26T00:00:00"/>
    <d v="2025-04-06T00:00:00"/>
    <d v="2025-03-26T00:00:00"/>
    <n v="212500240"/>
    <x v="0"/>
    <d v="2025-03-26T00:00:00"/>
    <m/>
    <m/>
    <x v="0"/>
    <n v="12"/>
    <m/>
    <s v=""/>
    <m/>
    <n v="242500412"/>
    <d v="2025-04-15T00:00:00"/>
    <m/>
    <m/>
    <s v="Mar"/>
    <s v="PDTMC_014752-2506"/>
    <m/>
    <m/>
    <m/>
  </r>
  <r>
    <x v="1"/>
    <s v="7766-25"/>
    <x v="393"/>
    <s v="B"/>
    <s v="320x160"/>
    <d v="2025-03-13T00:00:00"/>
    <d v="2025-03-13T00:00:00"/>
    <s v="AIR"/>
    <n v="1"/>
    <n v="2"/>
    <d v="2025-03-26T00:00:00"/>
    <d v="2025-03-27T00:00:00"/>
    <m/>
    <n v="1"/>
    <d v="2025-03-29T00:00:00"/>
    <d v="2025-04-06T00:00:00"/>
    <d v="2025-03-29T00:00:00"/>
    <n v="212500267"/>
    <x v="3"/>
    <d v="2025-03-29T00:00:00"/>
    <m/>
    <m/>
    <x v="0"/>
    <n v="14"/>
    <m/>
    <s v=""/>
    <m/>
    <n v="242500500"/>
    <d v="2025-04-15T15:58:53"/>
    <m/>
    <m/>
    <s v="Mar"/>
    <s v="COMPES_120528-2508"/>
    <m/>
    <m/>
    <m/>
  </r>
  <r>
    <x v="1"/>
    <s v="7767-25"/>
    <x v="394"/>
    <s v="B"/>
    <s v="250x160"/>
    <d v="2025-03-13T00:00:00"/>
    <d v="2025-03-14T00:00:00"/>
    <s v="AIR"/>
    <n v="0"/>
    <n v="0"/>
    <d v="2025-03-19T00:00:00"/>
    <d v="2025-03-19T00:00:00"/>
    <m/>
    <n v="0"/>
    <d v="2025-03-21T00:00:00"/>
    <d v="2025-04-06T00:00:00"/>
    <d v="2025-03-21T00:00:00"/>
    <n v="212500221"/>
    <x v="9"/>
    <d v="2025-03-21T00:00:00"/>
    <m/>
    <m/>
    <x v="0"/>
    <n v="6"/>
    <m/>
    <s v=""/>
    <m/>
    <n v="242500562"/>
    <d v="2025-04-21T09:20:52"/>
    <m/>
    <m/>
    <s v="Mar"/>
    <s v="WEFA_055055-2517"/>
    <m/>
    <m/>
    <m/>
  </r>
  <r>
    <x v="0"/>
    <s v="7760-25"/>
    <x v="395"/>
    <s v="B"/>
    <s v="320X160"/>
    <d v="2025-03-13T00:00:00"/>
    <d v="2025-03-13T00:00:00"/>
    <s v="LAND"/>
    <n v="0"/>
    <n v="0"/>
    <d v="2025-03-14T00:00:00"/>
    <d v="2025-03-15T00:00:00"/>
    <m/>
    <n v="1"/>
    <d v="2025-03-17T00:00:00"/>
    <d v="2025-03-14T00:00:00"/>
    <d v="2025-03-17T00:00:00"/>
    <n v="112501054"/>
    <x v="0"/>
    <d v="2025-03-17T00:00:00"/>
    <m/>
    <m/>
    <x v="0"/>
    <n v="2"/>
    <m/>
    <s v=""/>
    <m/>
    <n v="142502477"/>
    <d v="2025-03-28T09:20:26"/>
    <m/>
    <m/>
    <s v="Mar"/>
    <s v="PDTMC_07208-603"/>
    <m/>
    <m/>
    <m/>
  </r>
  <r>
    <x v="0"/>
    <s v="7760-25"/>
    <x v="396"/>
    <s v="B"/>
    <s v="320X160"/>
    <d v="2025-03-13T00:00:00"/>
    <d v="2025-03-13T00:00:00"/>
    <s v="LAND"/>
    <n v="0"/>
    <n v="0"/>
    <d v="2025-03-14T00:00:00"/>
    <d v="2025-03-15T00:00:00"/>
    <m/>
    <n v="1"/>
    <d v="2025-03-17T00:00:00"/>
    <d v="2025-03-14T00:00:00"/>
    <d v="2025-03-17T00:00:00"/>
    <n v="112501054"/>
    <x v="0"/>
    <d v="2025-03-17T00:00:00"/>
    <m/>
    <m/>
    <x v="0"/>
    <n v="2"/>
    <m/>
    <s v=""/>
    <m/>
    <n v="142502477"/>
    <d v="2025-03-28T09:20:26"/>
    <m/>
    <m/>
    <s v="Mar"/>
    <s v="PDTMC_07208-604"/>
    <m/>
    <m/>
    <m/>
  </r>
  <r>
    <x v="0"/>
    <s v="7760-25"/>
    <x v="397"/>
    <s v="B"/>
    <s v="320X160"/>
    <d v="2025-03-13T00:00:00"/>
    <d v="2025-03-13T00:00:00"/>
    <s v="LAND"/>
    <n v="1"/>
    <n v="1"/>
    <d v="2025-03-14T00:00:00"/>
    <d v="2025-03-20T00:00:00"/>
    <m/>
    <n v="6"/>
    <d v="2025-03-22T00:00:00"/>
    <d v="2025-03-14T00:00:00"/>
    <d v="2025-03-22T00:00:00"/>
    <n v="112501121"/>
    <x v="0"/>
    <d v="2025-03-22T00:00:00"/>
    <m/>
    <s v="dsgn rcvd 14/03/2025 ask rvsn 14/03/25. rvs rcvd 17/03/2025. rvsn rcvd 19/03/2025. ask rvsn again 19/03/2025. rvsn rcvd 20/03/2025"/>
    <x v="0"/>
    <n v="7"/>
    <m/>
    <s v=""/>
    <m/>
    <n v="142502603"/>
    <d v="2025-04-11T00:00:00"/>
    <m/>
    <m/>
    <s v="Mar"/>
    <s v="PDTMC_14752-216"/>
    <m/>
    <m/>
    <m/>
  </r>
  <r>
    <x v="0"/>
    <s v="7613-25"/>
    <x v="0"/>
    <s v="T"/>
    <s v="300X100"/>
    <d v="2025-03-14T00:00:00"/>
    <d v="2025-01-03T00:00:00"/>
    <s v="LAND"/>
    <n v="0"/>
    <n v="0"/>
    <d v="2025-03-17T00:00:00"/>
    <d v="2025-03-17T00:00:00"/>
    <m/>
    <n v="0"/>
    <d v="2025-03-19T00:00:00"/>
    <d v="2025-03-17T00:00:00"/>
    <d v="2025-03-19T00:00:00"/>
    <n v="112501088"/>
    <x v="0"/>
    <d v="2025-03-19T00:00:00"/>
    <m/>
    <m/>
    <x v="0"/>
    <n v="3"/>
    <m/>
    <s v=""/>
    <m/>
    <n v="142500270"/>
    <d v="2025-01-12T00:00:00"/>
    <m/>
    <m/>
    <s v="Mar"/>
    <s v="PDTMC_INS-25033"/>
    <m/>
    <m/>
    <m/>
  </r>
  <r>
    <x v="0"/>
    <s v="7768-25"/>
    <x v="398"/>
    <s v="B"/>
    <s v="280X160"/>
    <d v="2025-03-14T00:00:00"/>
    <d v="2025-03-14T00:00:00"/>
    <s v="LAND"/>
    <n v="1"/>
    <n v="2"/>
    <d v="2025-03-17T00:00:00"/>
    <d v="2025-03-17T00:00:00"/>
    <m/>
    <n v="0"/>
    <d v="2025-03-19T00:00:00"/>
    <d v="2025-03-17T00:00:00"/>
    <d v="2025-03-19T00:00:00"/>
    <n v="112501088"/>
    <x v="0"/>
    <d v="2025-03-19T00:00:00"/>
    <m/>
    <m/>
    <x v="0"/>
    <n v="3"/>
    <m/>
    <s v=""/>
    <m/>
    <n v="142502528"/>
    <d v="2025-03-28T07:33:14"/>
    <m/>
    <m/>
    <s v="Mar"/>
    <s v="PDTMC_29967-502"/>
    <m/>
    <m/>
    <m/>
  </r>
  <r>
    <x v="0"/>
    <s v="7768-25"/>
    <x v="399"/>
    <s v="B"/>
    <s v="450X250"/>
    <d v="2025-03-14T00:00:00"/>
    <d v="2025-03-14T00:00:00"/>
    <s v="LAND"/>
    <n v="4"/>
    <n v="4"/>
    <d v="2025-03-17T00:00:00"/>
    <d v="2025-03-17T00:00:00"/>
    <m/>
    <n v="0"/>
    <d v="2025-03-19T00:00:00"/>
    <d v="2025-03-17T00:00:00"/>
    <d v="2025-03-19T00:00:00"/>
    <n v="112501088"/>
    <x v="0"/>
    <d v="2025-03-19T00:00:00"/>
    <m/>
    <m/>
    <x v="0"/>
    <n v="3"/>
    <m/>
    <s v=""/>
    <m/>
    <n v="142502528"/>
    <d v="2025-03-28T07:33:14"/>
    <m/>
    <m/>
    <s v="Mar"/>
    <s v="PDTMC_51118-607"/>
    <m/>
    <m/>
    <m/>
  </r>
  <r>
    <x v="0"/>
    <s v="7768-25"/>
    <x v="400"/>
    <s v="B"/>
    <s v="450X250"/>
    <d v="2025-03-14T00:00:00"/>
    <d v="2025-03-14T00:00:00"/>
    <s v="LAND"/>
    <n v="4"/>
    <n v="4"/>
    <d v="2025-03-17T00:00:00"/>
    <d v="2025-03-17T00:00:00"/>
    <m/>
    <n v="0"/>
    <d v="2025-03-19T00:00:00"/>
    <d v="2025-03-17T00:00:00"/>
    <d v="2025-03-19T00:00:00"/>
    <n v="112501088"/>
    <x v="0"/>
    <d v="2025-03-19T00:00:00"/>
    <m/>
    <m/>
    <x v="0"/>
    <n v="3"/>
    <m/>
    <s v=""/>
    <m/>
    <n v="142502528"/>
    <d v="2025-03-28T07:33:14"/>
    <m/>
    <m/>
    <s v="Mar"/>
    <s v="PDTMC_51118-608"/>
    <m/>
    <m/>
    <m/>
  </r>
  <r>
    <x v="0"/>
    <s v="7768-25"/>
    <x v="401"/>
    <s v="T"/>
    <s v="300X100"/>
    <d v="2025-03-14T00:00:00"/>
    <d v="2025-03-14T00:00:00"/>
    <s v="LAND"/>
    <n v="0"/>
    <n v="0"/>
    <d v="2025-03-17T00:00:00"/>
    <d v="2025-03-17T00:00:00"/>
    <m/>
    <n v="0"/>
    <d v="2025-03-19T00:00:00"/>
    <d v="2025-03-17T00:00:00"/>
    <d v="2025-03-19T00:00:00"/>
    <n v="112501088"/>
    <x v="0"/>
    <d v="2025-03-19T00:00:00"/>
    <m/>
    <m/>
    <x v="0"/>
    <n v="3"/>
    <m/>
    <s v=""/>
    <m/>
    <n v="142502528"/>
    <d v="2025-03-28T07:33:14"/>
    <m/>
    <m/>
    <s v="Mar"/>
    <s v="PDTMC_INS-05138"/>
    <m/>
    <m/>
    <m/>
  </r>
  <r>
    <x v="0"/>
    <s v="7768-25"/>
    <x v="402"/>
    <s v="B"/>
    <s v="320X160"/>
    <d v="2025-03-14T00:00:00"/>
    <d v="2025-03-14T00:00:00"/>
    <s v="LAND"/>
    <n v="0"/>
    <n v="0"/>
    <d v="2025-03-18T00:00:00"/>
    <d v="2025-03-19T00:00:00"/>
    <m/>
    <n v="1"/>
    <d v="2025-03-21T00:00:00"/>
    <d v="2025-03-17T00:00:00"/>
    <d v="2025-03-21T00:00:00"/>
    <n v="112501117"/>
    <x v="0"/>
    <d v="2025-03-21T00:00:00"/>
    <m/>
    <m/>
    <x v="0"/>
    <n v="5"/>
    <m/>
    <s v=""/>
    <m/>
    <n v="142502603"/>
    <d v="2025-04-11T00:00:00"/>
    <m/>
    <m/>
    <s v="Mar"/>
    <s v="PDTMC_07096-613"/>
    <m/>
    <m/>
    <m/>
  </r>
  <r>
    <x v="0"/>
    <s v="7768-25"/>
    <x v="403"/>
    <s v="B"/>
    <s v="320X160"/>
    <d v="2025-03-14T00:00:00"/>
    <d v="2025-03-14T00:00:00"/>
    <s v="LAND"/>
    <n v="0"/>
    <n v="0"/>
    <d v="2025-03-18T00:00:00"/>
    <d v="2025-03-19T00:00:00"/>
    <m/>
    <n v="1"/>
    <d v="2025-03-21T00:00:00"/>
    <d v="2025-03-17T00:00:00"/>
    <d v="2025-03-21T00:00:00"/>
    <n v="112501117"/>
    <x v="0"/>
    <d v="2025-03-21T00:00:00"/>
    <m/>
    <m/>
    <x v="0"/>
    <n v="5"/>
    <m/>
    <s v=""/>
    <m/>
    <n v="142502603"/>
    <d v="2025-04-11T00:00:00"/>
    <m/>
    <m/>
    <s v="Mar"/>
    <s v="PDTMC_07096-614"/>
    <m/>
    <m/>
    <m/>
  </r>
  <r>
    <x v="0"/>
    <s v="7768-25"/>
    <x v="404"/>
    <s v="B"/>
    <s v="250X160"/>
    <d v="2025-03-14T00:00:00"/>
    <d v="2025-03-14T00:00:00"/>
    <s v="LAND"/>
    <n v="0"/>
    <n v="0"/>
    <d v="2025-03-18T00:00:00"/>
    <d v="2025-03-19T00:00:00"/>
    <m/>
    <n v="1"/>
    <d v="2025-03-21T00:00:00"/>
    <d v="2025-03-17T00:00:00"/>
    <d v="2025-03-21T00:00:00"/>
    <n v="112501117"/>
    <x v="0"/>
    <d v="2025-03-21T00:00:00"/>
    <m/>
    <m/>
    <x v="0"/>
    <n v="5"/>
    <m/>
    <s v=""/>
    <m/>
    <n v="142502638"/>
    <d v="2025-04-07T09:17:26"/>
    <m/>
    <m/>
    <s v="Mar"/>
    <s v="PDTMC_090206-405"/>
    <m/>
    <m/>
    <m/>
  </r>
  <r>
    <x v="0"/>
    <s v="7768-25"/>
    <x v="405"/>
    <s v="B"/>
    <s v="280X160"/>
    <d v="2025-03-14T00:00:00"/>
    <d v="2025-03-14T00:00:00"/>
    <s v="LAND"/>
    <n v="0"/>
    <n v="0"/>
    <d v="2025-03-20T00:00:00"/>
    <d v="2025-03-20T00:00:00"/>
    <m/>
    <n v="0"/>
    <d v="2025-03-22T00:00:00"/>
    <d v="2025-03-17T00:00:00"/>
    <d v="2025-03-22T00:00:00"/>
    <n v="112501121"/>
    <x v="0"/>
    <d v="2025-03-22T00:00:00"/>
    <m/>
    <m/>
    <x v="0"/>
    <n v="6"/>
    <m/>
    <s v=""/>
    <m/>
    <n v="142502638"/>
    <d v="2025-04-07T09:17:26"/>
    <m/>
    <m/>
    <s v="Mar"/>
    <s v="PDTMC_26279-503"/>
    <m/>
    <m/>
    <m/>
  </r>
  <r>
    <x v="1"/>
    <s v="7759-25"/>
    <x v="406"/>
    <s v="T"/>
    <s v="355X85"/>
    <d v="2025-03-14T00:00:00"/>
    <d v="2025-03-14T00:00:00"/>
    <s v="LAND"/>
    <n v="0"/>
    <n v="0"/>
    <d v="2025-03-15T00:00:00"/>
    <d v="2025-03-17T00:00:00"/>
    <m/>
    <n v="2"/>
    <d v="2025-03-19T00:00:00"/>
    <d v="2025-04-24T00:00:00"/>
    <d v="2025-03-19T00:00:00"/>
    <n v="212500197"/>
    <x v="4"/>
    <d v="2025-04-24T00:00:00"/>
    <m/>
    <m/>
    <x v="0"/>
    <n v="3"/>
    <m/>
    <s v=""/>
    <m/>
    <n v="242500366"/>
    <d v="2025-03-28T09:22:42"/>
    <m/>
    <m/>
    <s v="Mar"/>
    <s v="PHME_029987-3501 Die plate only"/>
    <m/>
    <m/>
    <m/>
  </r>
  <r>
    <x v="0"/>
    <s v="7769-25"/>
    <x v="407"/>
    <s v="B"/>
    <s v="355X200"/>
    <d v="2025-03-14T00:00:00"/>
    <d v="2025-03-14T00:00:00"/>
    <s v="LAND"/>
    <n v="1"/>
    <n v="1"/>
    <d v="2025-03-20T00:00:00"/>
    <d v="2025-03-21T00:00:00"/>
    <m/>
    <n v="1"/>
    <d v="2025-03-22T00:00:00"/>
    <d v="2025-03-17T00:00:00"/>
    <d v="2025-03-22T00:00:00"/>
    <n v="112501121"/>
    <x v="4"/>
    <d v="2025-03-22T00:00:00"/>
    <m/>
    <m/>
    <x v="0"/>
    <n v="7"/>
    <m/>
    <s v=""/>
    <m/>
    <n v="142502602"/>
    <d v="2025-04-04T08:30:44"/>
    <m/>
    <m/>
    <s v="Mar"/>
    <s v="PHME_14716-229"/>
    <m/>
    <m/>
    <m/>
  </r>
  <r>
    <x v="0"/>
    <s v="7769-25"/>
    <x v="408"/>
    <s v="B"/>
    <s v="355X200"/>
    <d v="2025-03-14T00:00:00"/>
    <d v="2025-03-14T00:00:00"/>
    <s v="LAND"/>
    <n v="1"/>
    <n v="1"/>
    <d v="2025-03-20T00:00:00"/>
    <d v="2025-03-21T00:00:00"/>
    <m/>
    <n v="1"/>
    <d v="2025-03-22T00:00:00"/>
    <d v="2025-03-17T00:00:00"/>
    <d v="2025-03-22T00:00:00"/>
    <n v="112501121"/>
    <x v="4"/>
    <d v="2025-03-22T00:00:00"/>
    <m/>
    <m/>
    <x v="0"/>
    <n v="7"/>
    <m/>
    <s v=""/>
    <m/>
    <n v="142502602"/>
    <d v="2025-04-04T08:30:44"/>
    <m/>
    <m/>
    <s v="Mar"/>
    <s v="PHME_14716-230"/>
    <m/>
    <m/>
    <m/>
  </r>
  <r>
    <x v="0"/>
    <s v="7770-25"/>
    <x v="409"/>
    <s v="B"/>
    <s v="280X160"/>
    <d v="2025-03-15T00:00:00"/>
    <d v="2025-03-15T00:00:00"/>
    <s v="AIR"/>
    <n v="2"/>
    <n v="4"/>
    <d v="2025-03-19T00:00:00"/>
    <d v="2025-03-19T00:00:00"/>
    <m/>
    <n v="0"/>
    <d v="2025-03-21T00:00:00"/>
    <d v="2025-03-17T00:00:00"/>
    <d v="2025-03-21T00:00:00"/>
    <n v="112501117"/>
    <x v="1"/>
    <d v="2025-03-21T00:00:00"/>
    <m/>
    <m/>
    <x v="0"/>
    <n v="4"/>
    <m/>
    <s v=""/>
    <m/>
    <n v="142502688"/>
    <d v="2025-04-07T08:45:38"/>
    <m/>
    <m/>
    <s v="Mar"/>
    <s v="EKSTEK_19479-515"/>
    <m/>
    <m/>
    <m/>
  </r>
  <r>
    <x v="0"/>
    <s v="7770-25"/>
    <x v="410"/>
    <s v="B"/>
    <s v="280X160"/>
    <d v="2025-03-15T00:00:00"/>
    <d v="2025-03-15T00:00:00"/>
    <s v="AIR"/>
    <n v="0"/>
    <n v="0"/>
    <d v="2025-03-19T00:00:00"/>
    <d v="2025-03-19T00:00:00"/>
    <m/>
    <n v="0"/>
    <d v="2025-03-21T00:00:00"/>
    <d v="2025-03-17T00:00:00"/>
    <d v="2025-03-21T00:00:00"/>
    <n v="112501117"/>
    <x v="1"/>
    <d v="2025-03-21T00:00:00"/>
    <m/>
    <m/>
    <x v="0"/>
    <n v="4"/>
    <m/>
    <s v=""/>
    <m/>
    <n v="142502688"/>
    <d v="2025-04-07T08:45:38"/>
    <m/>
    <m/>
    <s v="Mar"/>
    <s v="EKSTEK_21162-401"/>
    <m/>
    <m/>
    <m/>
  </r>
  <r>
    <x v="0"/>
    <s v="7770-25"/>
    <x v="411"/>
    <s v="B"/>
    <s v="280X160"/>
    <d v="2025-03-15T00:00:00"/>
    <d v="2025-03-15T00:00:00"/>
    <s v="AIR"/>
    <n v="1"/>
    <n v="1"/>
    <d v="2025-03-19T00:00:00"/>
    <d v="2025-03-21T00:00:00"/>
    <m/>
    <n v="2"/>
    <d v="2025-03-22T00:00:00"/>
    <d v="2025-03-17T00:00:00"/>
    <d v="2025-03-22T00:00:00"/>
    <n v="112501121"/>
    <x v="1"/>
    <d v="2025-03-22T00:00:00"/>
    <m/>
    <m/>
    <x v="0"/>
    <n v="6"/>
    <m/>
    <s v=""/>
    <m/>
    <n v="142502688"/>
    <d v="2025-04-07T08:45:38"/>
    <m/>
    <m/>
    <s v="Mar"/>
    <s v="EKSTEK_29724-502"/>
    <m/>
    <m/>
    <m/>
  </r>
  <r>
    <x v="0"/>
    <s v="7771-25"/>
    <x v="412"/>
    <s v="B"/>
    <s v="450X250"/>
    <d v="2025-03-15T00:00:00"/>
    <d v="2025-03-15T00:00:00"/>
    <s v="AIR"/>
    <n v="0"/>
    <n v="0"/>
    <d v="2025-03-28T00:00:00"/>
    <d v="2025-03-28T00:00:00"/>
    <m/>
    <n v="0"/>
    <d v="2025-03-29T00:00:00"/>
    <d v="2025-03-17T00:00:00"/>
    <d v="2025-03-29T00:00:00"/>
    <n v="112501207"/>
    <x v="8"/>
    <d v="2025-03-29T00:00:00"/>
    <m/>
    <m/>
    <x v="0"/>
    <n v="13"/>
    <m/>
    <s v=""/>
    <m/>
    <n v="142502691"/>
    <d v="2025-04-09T17:26:30"/>
    <m/>
    <m/>
    <s v="Mar"/>
    <s v="ALMAX_26319-602"/>
    <m/>
    <m/>
    <m/>
  </r>
  <r>
    <x v="1"/>
    <s v="7778-25"/>
    <x v="413"/>
    <s v="C"/>
    <s v="400x260"/>
    <d v="2025-03-20T00:00:00"/>
    <d v="2025-03-20T00:00:00"/>
    <s v="LAND"/>
    <n v="4"/>
    <n v="4"/>
    <d v="2025-03-21T00:00:00"/>
    <m/>
    <m/>
    <s v=""/>
    <m/>
    <m/>
    <m/>
    <m/>
    <x v="0"/>
    <m/>
    <m/>
    <s v="order cancelled from pdtmc and place it to Almax"/>
    <x v="1"/>
    <n v="0"/>
    <m/>
    <s v=""/>
    <m/>
    <n v="242500501"/>
    <d v="2025-04-14T00:00:00"/>
    <m/>
    <m/>
    <s v="Mar"/>
    <s v="PDTMC_051142-3503"/>
    <m/>
    <m/>
    <m/>
  </r>
  <r>
    <x v="0"/>
    <s v="fals"/>
    <x v="414"/>
    <s v="C"/>
    <s v="460X150"/>
    <d v="2025-03-20T00:00:00"/>
    <s v=""/>
    <s v="AIR"/>
    <n v="0"/>
    <n v="0"/>
    <d v="2025-04-04T00:00:00"/>
    <d v="2025-04-05T00:00:00"/>
    <m/>
    <n v="1"/>
    <d v="2025-04-07T00:00:00"/>
    <d v="2025-04-07T00:00:00"/>
    <d v="2025-04-07T00:00:00"/>
    <n v="112501275"/>
    <x v="8"/>
    <d v="2025-04-07T00:00:00"/>
    <m/>
    <m/>
    <x v="1"/>
    <n v="0"/>
    <m/>
    <s v=""/>
    <m/>
    <s v=""/>
    <s v=""/>
    <m/>
    <m/>
    <s v="Mar"/>
    <s v="ALMAX_I-51117"/>
    <m/>
    <m/>
    <m/>
  </r>
  <r>
    <x v="0"/>
    <s v="7774-25"/>
    <x v="415"/>
    <s v="B"/>
    <s v="250x160"/>
    <d v="2025-03-20T00:00:00"/>
    <d v="2025-03-20T00:00:00"/>
    <s v="LAND"/>
    <n v="0"/>
    <n v="0"/>
    <d v="2025-03-21T00:00:00"/>
    <d v="2025-03-21T00:00:00"/>
    <m/>
    <n v="0"/>
    <d v="2025-03-22T00:00:00"/>
    <d v="2025-03-22T00:00:00"/>
    <d v="2025-03-22T00:00:00"/>
    <n v="112501121"/>
    <x v="4"/>
    <d v="2025-03-22T00:00:00"/>
    <m/>
    <m/>
    <x v="0"/>
    <n v="1"/>
    <m/>
    <s v=""/>
    <m/>
    <n v="142502637"/>
    <d v="2025-04-04T08:27:40"/>
    <m/>
    <m/>
    <s v="Mar"/>
    <s v="PHME_07098-510"/>
    <m/>
    <m/>
    <m/>
  </r>
  <r>
    <x v="0"/>
    <s v="7774-25"/>
    <x v="416"/>
    <s v="B"/>
    <s v="250x160"/>
    <d v="2025-03-20T00:00:00"/>
    <d v="2025-03-20T00:00:00"/>
    <s v="LAND"/>
    <n v="0"/>
    <n v="0"/>
    <d v="2025-03-21T00:00:00"/>
    <d v="2025-03-25T00:00:00"/>
    <m/>
    <n v="4"/>
    <d v="2025-03-22T00:00:00"/>
    <d v="2025-03-22T00:00:00"/>
    <d v="2025-03-22T00:00:00"/>
    <n v="112501121"/>
    <x v="4"/>
    <d v="2025-03-22T00:00:00"/>
    <m/>
    <s v="dsgn rcvd 21/03/2025 as rvsn 21/3/25. rvsn rcvd 22/03/2025 "/>
    <x v="0"/>
    <n v="5"/>
    <m/>
    <s v=""/>
    <m/>
    <n v="142502637"/>
    <d v="2025-04-04T08:27:40"/>
    <m/>
    <m/>
    <s v="Mar"/>
    <s v="PHME_07098-511"/>
    <m/>
    <m/>
    <m/>
  </r>
  <r>
    <x v="0"/>
    <s v="7772-25"/>
    <x v="417"/>
    <s v="N"/>
    <s v="280X160"/>
    <d v="2025-03-20T00:00:00"/>
    <d v="2025-03-20T00:00:00"/>
    <s v="LAND"/>
    <n v="0"/>
    <n v="0"/>
    <d v="2025-03-22T00:00:00"/>
    <d v="2025-03-24T00:00:00"/>
    <m/>
    <n v="2"/>
    <d v="2025-03-26T00:00:00"/>
    <d v="2025-03-22T00:00:00"/>
    <d v="2025-03-26T00:00:00"/>
    <n v="112501177"/>
    <x v="0"/>
    <n v="112501177"/>
    <s v="Importa"/>
    <m/>
    <x v="0"/>
    <n v="4"/>
    <m/>
    <s v=""/>
    <s v="MILL"/>
    <n v="142502638"/>
    <d v="2025-04-07T09:17:26"/>
    <m/>
    <m/>
    <s v="Mar"/>
    <s v="PDTMC_27845-401"/>
    <m/>
    <m/>
    <m/>
  </r>
  <r>
    <x v="0"/>
    <s v="7775-25"/>
    <x v="418"/>
    <s v="B"/>
    <s v="400x250"/>
    <d v="2025-03-20T00:00:00"/>
    <d v="2025-03-20T00:00:00"/>
    <s v="c"/>
    <s v="c"/>
    <s v="c"/>
    <s v="c"/>
    <s v="c"/>
    <s v="YES"/>
    <s v=""/>
    <d v="2025-04-02T00:00:00"/>
    <d v="2025-03-22T00:00:00"/>
    <d v="2025-04-02T00:00:00"/>
    <n v="112501235"/>
    <x v="8"/>
    <n v="45749"/>
    <s v="c"/>
    <m/>
    <x v="0"/>
    <e v="#VALUE!"/>
    <m/>
    <s v=""/>
    <m/>
    <n v="142502927"/>
    <d v="2025-04-21T09:29:46"/>
    <m/>
    <m/>
    <s v="Mar"/>
    <s v="ALMAX_51117-601"/>
    <m/>
    <m/>
    <m/>
  </r>
  <r>
    <x v="1"/>
    <s v="7778-25"/>
    <x v="419"/>
    <s v="B"/>
    <s v="280x160"/>
    <d v="2025-03-20T00:00:00"/>
    <d v="2025-03-20T00:00:00"/>
    <s v="LAND"/>
    <n v="1"/>
    <n v="4"/>
    <d v="2025-03-21T00:00:00"/>
    <d v="2025-03-24T00:00:00"/>
    <m/>
    <n v="3"/>
    <d v="2025-03-26T00:00:00"/>
    <d v="2025-04-06T00:00:00"/>
    <d v="2025-03-26T00:00:00"/>
    <n v="212500240"/>
    <x v="0"/>
    <d v="2025-03-26T00:00:00"/>
    <m/>
    <m/>
    <x v="0"/>
    <n v="4"/>
    <m/>
    <s v=""/>
    <m/>
    <n v="242500412"/>
    <d v="2025-04-15T00:00:00"/>
    <m/>
    <m/>
    <s v="Mar"/>
    <s v="PDTMC_005324-3503"/>
    <m/>
    <m/>
    <m/>
  </r>
  <r>
    <x v="1"/>
    <s v="7778-25"/>
    <x v="420"/>
    <s v="B"/>
    <s v="280x160"/>
    <d v="2025-03-20T00:00:00"/>
    <d v="2025-03-20T00:00:00"/>
    <s v="LAND"/>
    <n v="0"/>
    <n v="0"/>
    <d v="2025-03-21T00:00:00"/>
    <d v="2025-03-24T00:00:00"/>
    <m/>
    <n v="3"/>
    <d v="2025-03-26T00:00:00"/>
    <d v="2025-04-06T00:00:00"/>
    <d v="2025-03-26T00:00:00"/>
    <n v="212500240"/>
    <x v="0"/>
    <d v="2025-03-26T00:00:00"/>
    <m/>
    <m/>
    <x v="0"/>
    <n v="4"/>
    <m/>
    <s v=""/>
    <m/>
    <n v="242500412"/>
    <d v="2025-04-15T00:00:00"/>
    <m/>
    <m/>
    <s v="Mar"/>
    <s v="PDTMC_007122-2505"/>
    <m/>
    <m/>
    <m/>
  </r>
  <r>
    <x v="1"/>
    <s v="7778-25"/>
    <x v="421"/>
    <s v="B"/>
    <s v="280x165"/>
    <d v="2025-03-20T00:00:00"/>
    <d v="2025-03-20T00:00:00"/>
    <s v="LAND"/>
    <n v="1"/>
    <n v="1"/>
    <d v="2025-03-21T00:00:00"/>
    <d v="2025-03-24T00:00:00"/>
    <m/>
    <n v="3"/>
    <d v="2025-03-26T00:00:00"/>
    <d v="2025-04-06T00:00:00"/>
    <d v="2025-03-26T00:00:00"/>
    <n v="212500240"/>
    <x v="0"/>
    <d v="2025-03-26T00:00:00"/>
    <m/>
    <m/>
    <x v="0"/>
    <n v="4"/>
    <m/>
    <s v=""/>
    <m/>
    <n v="242500412"/>
    <d v="2025-04-15T00:00:00"/>
    <m/>
    <m/>
    <s v="Mar"/>
    <s v="PDTMC_051137-2502"/>
    <m/>
    <m/>
    <m/>
  </r>
  <r>
    <x v="1"/>
    <s v="7778-25"/>
    <x v="422"/>
    <s v="B"/>
    <s v="280x165"/>
    <d v="2025-03-20T00:00:00"/>
    <d v="2025-03-20T00:00:00"/>
    <s v="LAND"/>
    <n v="1"/>
    <n v="2"/>
    <d v="2025-03-21T00:00:00"/>
    <d v="2025-03-24T00:00:00"/>
    <m/>
    <n v="3"/>
    <d v="2025-03-26T00:00:00"/>
    <d v="2025-04-06T00:00:00"/>
    <d v="2025-03-26T00:00:00"/>
    <n v="212500240"/>
    <x v="0"/>
    <d v="2025-03-26T00:00:00"/>
    <m/>
    <m/>
    <x v="0"/>
    <n v="4"/>
    <m/>
    <s v=""/>
    <m/>
    <n v="242500412"/>
    <d v="2025-04-15T00:00:00"/>
    <m/>
    <m/>
    <s v="Mar"/>
    <s v="PDTMC_051141-2502"/>
    <m/>
    <m/>
    <m/>
  </r>
  <r>
    <x v="1"/>
    <s v="7777-25"/>
    <x v="423"/>
    <s v="B"/>
    <s v="400x260"/>
    <d v="2025-03-20T00:00:00"/>
    <d v="2025-03-20T00:00:00"/>
    <s v="AIR"/>
    <n v="2"/>
    <n v="4"/>
    <d v="2025-03-25T00:00:00"/>
    <d v="2025-04-02T00:00:00"/>
    <m/>
    <n v="8"/>
    <d v="2025-04-03T00:00:00"/>
    <d v="2025-04-06T00:00:00"/>
    <d v="2025-04-03T00:00:00"/>
    <n v="212500298"/>
    <x v="8"/>
    <d v="2025-04-03T00:00:00"/>
    <m/>
    <s v="Design approval has been sent to Viswitha not to die design by 25/03/2025. Die design received the approval mail on02/04/2025."/>
    <x v="0"/>
    <n v="13"/>
    <m/>
    <s v=""/>
    <m/>
    <n v="242500503"/>
    <d v="2025-04-20T22:47:49"/>
    <m/>
    <m/>
    <s v="Mar"/>
    <s v="ALMAX_051117-3515"/>
    <m/>
    <m/>
    <m/>
  </r>
  <r>
    <x v="1"/>
    <s v="7777-25"/>
    <x v="424"/>
    <s v="B"/>
    <s v="400x260"/>
    <d v="2025-03-20T00:00:00"/>
    <d v="2025-03-20T00:00:00"/>
    <s v="AIR"/>
    <n v="2"/>
    <n v="4"/>
    <d v="2025-03-25T00:00:00"/>
    <d v="2025-04-02T00:00:00"/>
    <m/>
    <n v="8"/>
    <d v="2025-04-03T00:00:00"/>
    <d v="2025-04-06T00:00:00"/>
    <d v="2025-04-03T00:00:00"/>
    <n v="212500298"/>
    <x v="8"/>
    <d v="2025-04-03T00:00:00"/>
    <m/>
    <s v="Design approval has been sent to Viswitha not to die design by 25/03/2025. Die design received the approval mail on02/04/2025."/>
    <x v="0"/>
    <n v="13"/>
    <m/>
    <s v=""/>
    <m/>
    <n v="242500503"/>
    <d v="2025-04-20T22:47:49"/>
    <m/>
    <m/>
    <s v="Mar"/>
    <s v="ALMAX_051117-3516"/>
    <m/>
    <m/>
    <m/>
  </r>
  <r>
    <x v="1"/>
    <s v="7778-25"/>
    <x v="425"/>
    <s v="B"/>
    <s v="320x185"/>
    <d v="2025-03-20T00:00:00"/>
    <d v="2025-03-20T00:00:00"/>
    <s v="LAND"/>
    <n v="1"/>
    <n v="1"/>
    <d v="2025-03-21T00:00:00"/>
    <d v="2025-04-09T00:00:00"/>
    <m/>
    <n v="19"/>
    <d v="2025-04-10T00:00:00"/>
    <d v="2025-04-12T00:00:00"/>
    <d v="2025-04-10T00:00:00"/>
    <n v="212500336"/>
    <x v="0"/>
    <d v="2025-04-10T00:00:00"/>
    <m/>
    <s v="waiting for 4 port and 6 port comparition.4 port design is ok with simulatin. Some dimentional issue. Ask for revision 08/04/2025"/>
    <x v="0"/>
    <n v="20"/>
    <m/>
    <s v=""/>
    <m/>
    <n v="242500577"/>
    <d v="2025-04-20T22:48:04"/>
    <m/>
    <m/>
    <s v="Mar"/>
    <s v="PDTMC_120798-3503"/>
    <m/>
    <m/>
    <m/>
  </r>
  <r>
    <x v="1"/>
    <s v="7776-25"/>
    <x v="426"/>
    <s v="B"/>
    <s v="220x130"/>
    <d v="2025-03-20T00:00:00"/>
    <d v="2025-03-20T00:00:00"/>
    <s v="AIR"/>
    <n v="2"/>
    <n v="4"/>
    <d v="2025-04-04T00:00:00"/>
    <d v="2025-04-18T00:00:00"/>
    <m/>
    <n v="14"/>
    <d v="2025-04-19T00:00:00"/>
    <d v="2025-04-24T00:00:00"/>
    <d v="2025-04-19T00:00:00"/>
    <n v="212500418"/>
    <x v="6"/>
    <d v="2025-04-24T00:00:00"/>
    <m/>
    <s v="ask 4 rvsn 05/04/2025"/>
    <x v="0"/>
    <n v="29"/>
    <m/>
    <s v=""/>
    <m/>
    <n v="242500665"/>
    <d v="2025-04-29T00:00:00"/>
    <m/>
    <m/>
    <s v="Mar"/>
    <s v="JIANGSU_014106-2503"/>
    <m/>
    <m/>
    <m/>
  </r>
  <r>
    <x v="0"/>
    <s v="7773-25"/>
    <x v="42"/>
    <s v="B"/>
    <s v="700x500"/>
    <d v="2025-03-20T00:00:00"/>
    <d v="2025-04-02T00:00:00"/>
    <s v="AIR"/>
    <n v="4"/>
    <n v="4"/>
    <d v="2025-04-22T00:00:00"/>
    <d v="2025-04-24T00:00:00"/>
    <m/>
    <n v="2"/>
    <d v="2025-04-30T00:00:00"/>
    <d v="2025-05-01T00:00:00"/>
    <d v="2025-04-30T00:00:00"/>
    <n v="112501728"/>
    <x v="8"/>
    <d v="2025-04-30T00:00:00"/>
    <m/>
    <m/>
    <x v="0"/>
    <n v="35"/>
    <m/>
    <s v=""/>
    <m/>
    <n v="142503658"/>
    <d v="2025-05-08T00:00:00"/>
    <m/>
    <m/>
    <s v="Mar"/>
    <s v="ALMAX_29979-602"/>
    <m/>
    <m/>
    <m/>
  </r>
  <r>
    <x v="0"/>
    <s v="fals"/>
    <x v="427"/>
    <s v="T"/>
    <s v="300X100"/>
    <d v="2025-03-20T00:00:00"/>
    <s v=""/>
    <s v="LAND"/>
    <n v="0"/>
    <n v="0"/>
    <d v="2025-03-22T00:00:00"/>
    <d v="2025-03-24T00:00:00"/>
    <m/>
    <n v="2"/>
    <d v="2025-03-26T00:00:00"/>
    <d v="2025-03-22T00:00:00"/>
    <d v="2025-03-26T00:00:00"/>
    <n v="112501177"/>
    <x v="0"/>
    <n v="112501177"/>
    <m/>
    <m/>
    <x v="0"/>
    <n v="4"/>
    <m/>
    <s v=""/>
    <m/>
    <s v=""/>
    <s v=""/>
    <m/>
    <m/>
    <s v="Mar"/>
    <s v="PDTMC_I-27845"/>
    <m/>
    <m/>
    <m/>
  </r>
  <r>
    <x v="1"/>
    <s v="7778-25"/>
    <x v="428"/>
    <s v="H"/>
    <s v="400x260"/>
    <d v="2025-03-20T00:00:00"/>
    <d v="2025-03-20T00:00:00"/>
    <s v="LAND"/>
    <n v="4"/>
    <n v="4"/>
    <d v="2025-03-21T00:00:00"/>
    <s v="NA"/>
    <m/>
    <s v=""/>
    <m/>
    <m/>
    <m/>
    <m/>
    <x v="0"/>
    <m/>
    <m/>
    <s v="ask 4 rvsn 28/03/2025. rvsn rcvd 04/04/2025 not satisfaction. Hold the order as per Vijeesh"/>
    <x v="2"/>
    <e v="#VALUE!"/>
    <m/>
    <s v=""/>
    <m/>
    <n v="0"/>
    <d v="1899-12-30T00:00:00"/>
    <m/>
    <m/>
    <s v="Mar"/>
    <s v="PDTMC_051142-3502"/>
    <m/>
    <m/>
    <m/>
  </r>
  <r>
    <x v="0"/>
    <s v="7779-25"/>
    <x v="429"/>
    <s v="B"/>
    <s v="280X160"/>
    <d v="2025-03-21T00:00:00"/>
    <d v="2025-03-21T00:00:00"/>
    <s v="AIR"/>
    <n v="0"/>
    <n v="0"/>
    <d v="2025-03-22T00:00:00"/>
    <d v="2025-03-24T00:00:00"/>
    <m/>
    <n v="2"/>
    <d v="2025-03-26T00:00:00"/>
    <d v="2025-03-22T00:00:00"/>
    <d v="2025-03-26T00:00:00"/>
    <n v="112501177"/>
    <x v="1"/>
    <d v="2025-03-22T00:00:00"/>
    <m/>
    <m/>
    <x v="0"/>
    <n v="3"/>
    <m/>
    <s v=""/>
    <m/>
    <n v="142502688"/>
    <d v="2025-04-07T08:45:38"/>
    <m/>
    <m/>
    <s v="Mar"/>
    <s v="EKSTEK_02034-401"/>
    <m/>
    <m/>
    <m/>
  </r>
  <r>
    <x v="0"/>
    <s v="7779-25"/>
    <x v="430"/>
    <s v="B"/>
    <s v="280X160"/>
    <d v="2025-03-21T00:00:00"/>
    <d v="2025-03-21T00:00:00"/>
    <s v="AIR"/>
    <n v="1"/>
    <n v="1"/>
    <d v="2025-03-22T00:00:00"/>
    <d v="2025-03-25T00:00:00"/>
    <m/>
    <n v="3"/>
    <d v="2025-03-26T00:00:00"/>
    <d v="2025-03-22T00:00:00"/>
    <d v="2025-03-26T00:00:00"/>
    <n v="112501177"/>
    <x v="1"/>
    <d v="2025-03-22T00:00:00"/>
    <m/>
    <m/>
    <x v="0"/>
    <n v="4"/>
    <m/>
    <s v=""/>
    <m/>
    <n v="142502688"/>
    <d v="2025-04-07T08:45:38"/>
    <m/>
    <m/>
    <s v="Mar"/>
    <s v="EKSTEK_05043-403"/>
    <m/>
    <m/>
    <m/>
  </r>
  <r>
    <x v="0"/>
    <s v="7780-25"/>
    <x v="431"/>
    <s v="T"/>
    <s v="280X75"/>
    <d v="2025-03-21T00:00:00"/>
    <d v="2025-03-21T00:00:00"/>
    <s v="LAND"/>
    <n v="1"/>
    <n v="1"/>
    <d v="2025-03-23T00:00:00"/>
    <d v="2025-03-24T00:00:00"/>
    <m/>
    <n v="1"/>
    <d v="2025-03-26T00:00:00"/>
    <d v="2025-03-22T00:00:00"/>
    <d v="2025-03-26T00:00:00"/>
    <n v="112501177"/>
    <x v="0"/>
    <n v="112501177"/>
    <m/>
    <m/>
    <x v="0"/>
    <n v="3"/>
    <m/>
    <s v=""/>
    <m/>
    <n v="142502638"/>
    <d v="2025-04-07T09:17:26"/>
    <m/>
    <m/>
    <s v="Mar"/>
    <s v="PDTMC_13036-508"/>
    <m/>
    <m/>
    <m/>
  </r>
  <r>
    <x v="0"/>
    <s v="7780-25"/>
    <x v="432"/>
    <s v="B"/>
    <s v="250X160"/>
    <d v="2025-03-21T00:00:00"/>
    <d v="2025-03-21T00:00:00"/>
    <s v="LAND"/>
    <n v="0"/>
    <n v="0"/>
    <d v="2025-03-23T00:00:00"/>
    <d v="2025-03-24T00:00:00"/>
    <m/>
    <n v="1"/>
    <d v="2025-03-26T00:00:00"/>
    <d v="2025-03-22T00:00:00"/>
    <d v="2025-03-26T00:00:00"/>
    <n v="112501177"/>
    <x v="0"/>
    <d v="2025-03-22T00:00:00"/>
    <m/>
    <m/>
    <x v="0"/>
    <n v="3"/>
    <m/>
    <s v=""/>
    <m/>
    <n v="142502638"/>
    <d v="2025-04-07T09:17:26"/>
    <m/>
    <m/>
    <s v="Mar"/>
    <s v="PDTMC_27665-402"/>
    <m/>
    <m/>
    <m/>
  </r>
  <r>
    <x v="0"/>
    <s v="7781-25"/>
    <x v="433"/>
    <s v="B"/>
    <s v="450X250"/>
    <d v="2025-03-21T00:00:00"/>
    <d v="2025-03-21T00:00:00"/>
    <s v="AIR"/>
    <n v="1"/>
    <n v="3"/>
    <d v="2025-03-26T00:00:00"/>
    <d v="2025-03-26T00:00:00"/>
    <m/>
    <n v="0"/>
    <d v="2025-03-29T00:00:00"/>
    <d v="2025-03-22T00:00:00"/>
    <d v="2025-03-29T00:00:00"/>
    <n v="112501207"/>
    <x v="2"/>
    <d v="2025-03-22T00:00:00"/>
    <m/>
    <m/>
    <x v="0"/>
    <n v="5"/>
    <m/>
    <s v=""/>
    <m/>
    <n v="142502702"/>
    <d v="2025-04-07T09:22:42"/>
    <m/>
    <m/>
    <s v="Mar"/>
    <s v="PHOENIX _13794-623"/>
    <m/>
    <m/>
    <m/>
  </r>
  <r>
    <x v="1"/>
    <s v="7782-25"/>
    <x v="413"/>
    <s v="B"/>
    <s v="400X260"/>
    <d v="2025-03-21T00:00:00"/>
    <d v="2025-03-21T00:00:00"/>
    <s v="AIR"/>
    <n v="4"/>
    <n v="4"/>
    <d v="2025-03-26T00:00:00"/>
    <d v="2025-03-27T00:00:00"/>
    <m/>
    <n v="1"/>
    <d v="2025-03-29T00:00:00"/>
    <d v="2025-04-06T00:00:00"/>
    <d v="2025-03-29T00:00:00"/>
    <n v="212500267"/>
    <x v="8"/>
    <d v="2025-03-29T00:00:00"/>
    <m/>
    <m/>
    <x v="0"/>
    <n v="6"/>
    <m/>
    <s v=""/>
    <m/>
    <n v="242500501"/>
    <d v="2025-04-14T00:00:00"/>
    <m/>
    <m/>
    <s v="Mar"/>
    <s v="ALMAX_051142-3503"/>
    <m/>
    <m/>
    <m/>
  </r>
  <r>
    <x v="0"/>
    <s v="7858-25"/>
    <x v="434"/>
    <s v="N"/>
    <s v="220X130"/>
    <d v="2025-03-21T00:00:00"/>
    <d v="2025-04-21T00:00:00"/>
    <s v="LAND"/>
    <n v="1"/>
    <n v="1"/>
    <d v="2025-04-23T00:00:00"/>
    <d v="2025-05-08T00:00:00"/>
    <s v="YES"/>
    <n v="15"/>
    <d v="2025-05-09T00:00:00"/>
    <d v="2025-05-09T00:00:00"/>
    <d v="2025-05-09T00:00:00"/>
    <n v="112501897"/>
    <x v="0"/>
    <d v="2025-05-09T00:00:00"/>
    <s v="Eco Pergola"/>
    <s v="3d received 24/04 . There was a error in the 3d, simulation was not matching. Sending approval is hold and waithing for another 3d. revised 3d received 30/04/2025.die braking in simulation another 3d requested and received 02/05/2025. "/>
    <x v="0"/>
    <n v="48"/>
    <m/>
    <s v=""/>
    <m/>
    <n v="142503922"/>
    <d v="2025-05-15T00:00:00"/>
    <m/>
    <m/>
    <s v="Mar"/>
    <s v="PDTMC_30313-401"/>
    <m/>
    <m/>
    <m/>
  </r>
  <r>
    <x v="0"/>
    <s v="7783-25"/>
    <x v="435"/>
    <s v="N"/>
    <s v="280X160"/>
    <d v="2025-03-21T00:00:00"/>
    <d v="2025-03-21T00:00:00"/>
    <s v="AIR"/>
    <n v="0"/>
    <n v="0"/>
    <d v="2025-03-27T00:00:00"/>
    <d v="2025-03-27T00:00:00"/>
    <m/>
    <n v="0"/>
    <d v="2025-03-29T00:00:00"/>
    <d v="2025-04-03T00:00:00"/>
    <d v="2025-03-29T00:00:00"/>
    <n v="112501207"/>
    <x v="3"/>
    <d v="2025-04-03T00:00:00"/>
    <s v="AG FACADES L.L.C"/>
    <m/>
    <x v="0"/>
    <n v="6"/>
    <m/>
    <s v=""/>
    <s v="Mill, powder, ANODIZING"/>
    <n v="142502708"/>
    <d v="2025-04-05T14:06:31"/>
    <m/>
    <m/>
    <s v="Mar"/>
    <s v="COMPES_27846-501"/>
    <m/>
    <m/>
    <m/>
  </r>
  <r>
    <x v="0"/>
    <s v="7783-25"/>
    <x v="436"/>
    <s v="N"/>
    <s v="550X300"/>
    <d v="2025-03-21T00:00:00"/>
    <d v="2025-03-21T00:00:00"/>
    <s v="AIR"/>
    <n v="1"/>
    <n v="1"/>
    <d v="2025-04-03T00:00:00"/>
    <d v="2025-04-29T00:00:00"/>
    <s v="YES"/>
    <n v="26"/>
    <d v="2025-05-01T00:00:00"/>
    <d v="2025-04-03T00:00:00"/>
    <d v="2025-05-01T00:00:00"/>
    <n v="112501774"/>
    <x v="3"/>
    <d v="2025-05-01T00:00:00"/>
    <s v="AG FACADES L.L.C"/>
    <s v="dsgn rcvd 03/04/2025 ask for 3d and rvsn 04/04/2025, 3d rcvd 7/4/25 simulation result not ok deflection is heigh sent to supplier 08/04/2025. reminder sent to supplier 15/04/2025"/>
    <x v="0"/>
    <n v="39"/>
    <m/>
    <s v=""/>
    <m/>
    <n v="142503663"/>
    <d v="2025-05-09T06:14:59"/>
    <m/>
    <m/>
    <s v="Mar"/>
    <s v="COMPES_30285-601"/>
    <m/>
    <m/>
    <m/>
  </r>
  <r>
    <x v="0"/>
    <s v="7787-25"/>
    <x v="437"/>
    <s v="C"/>
    <s v="450X250"/>
    <d v="2025-03-24T00:00:00"/>
    <d v="2025-03-25T00:00:00"/>
    <s v="AIR"/>
    <n v="3"/>
    <n v="3"/>
    <s v="C"/>
    <s v="C"/>
    <s v="YES"/>
    <s v=""/>
    <s v="C"/>
    <s v="C"/>
    <s v="C"/>
    <s v="C"/>
    <x v="3"/>
    <s v="C"/>
    <s v="Schuco"/>
    <m/>
    <x v="1"/>
    <n v="0"/>
    <m/>
    <s v=""/>
    <s v="Mill, powder, ANODIZING"/>
    <n v="0"/>
    <d v="1899-12-30T00:00:00"/>
    <m/>
    <m/>
    <s v="Mar"/>
    <s v="COMPES_30288-601"/>
    <m/>
    <m/>
    <m/>
  </r>
  <r>
    <x v="0"/>
    <s v="7787-25"/>
    <x v="438"/>
    <s v="C"/>
    <s v="460X150"/>
    <d v="2025-03-24T00:00:00"/>
    <d v="2025-03-25T00:00:00"/>
    <s v="AIR"/>
    <n v="0"/>
    <n v="0"/>
    <s v="C"/>
    <s v="C"/>
    <m/>
    <s v=""/>
    <s v="C"/>
    <s v="C"/>
    <s v="C"/>
    <s v="C"/>
    <x v="3"/>
    <s v="C"/>
    <m/>
    <m/>
    <x v="1"/>
    <n v="0"/>
    <m/>
    <s v=""/>
    <s v="MILL"/>
    <n v="0"/>
    <d v="1899-12-30T00:00:00"/>
    <m/>
    <m/>
    <s v="Mar"/>
    <s v="COMPES_INS-30288"/>
    <m/>
    <m/>
    <m/>
  </r>
  <r>
    <x v="0"/>
    <s v="7787-25"/>
    <x v="439"/>
    <s v="C"/>
    <s v="450X250"/>
    <d v="2025-03-24T00:00:00"/>
    <d v="2025-03-25T00:00:00"/>
    <s v="AIR"/>
    <n v="1"/>
    <n v="1"/>
    <s v="C"/>
    <s v="C"/>
    <m/>
    <s v=""/>
    <s v="C"/>
    <s v="C"/>
    <s v="C"/>
    <s v="C"/>
    <x v="3"/>
    <s v="C"/>
    <s v="Schuco"/>
    <m/>
    <x v="1"/>
    <n v="0"/>
    <m/>
    <s v=""/>
    <m/>
    <n v="0"/>
    <d v="1899-12-30T00:00:00"/>
    <m/>
    <m/>
    <s v="Mar"/>
    <s v="COMPES_30289-601"/>
    <m/>
    <m/>
    <m/>
  </r>
  <r>
    <x v="1"/>
    <s v="7786-25"/>
    <x v="440"/>
    <s v="C"/>
    <s v="355x200"/>
    <d v="2025-03-24T00:00:00"/>
    <d v="2025-03-25T00:00:00"/>
    <s v="AIR"/>
    <n v="1"/>
    <n v="1"/>
    <m/>
    <m/>
    <m/>
    <s v=""/>
    <m/>
    <m/>
    <m/>
    <m/>
    <x v="3"/>
    <m/>
    <s v="Schuco"/>
    <m/>
    <x v="1"/>
    <n v="0"/>
    <m/>
    <s v=""/>
    <m/>
    <n v="0"/>
    <d v="1899-12-30T00:00:00"/>
    <m/>
    <m/>
    <s v="Mar"/>
    <s v="COMPES_030290-3501"/>
    <m/>
    <m/>
    <m/>
  </r>
  <r>
    <x v="1"/>
    <s v="7784-25"/>
    <x v="441"/>
    <s v="N"/>
    <s v="280X160"/>
    <d v="2025-03-24T00:00:00"/>
    <d v="2025-03-25T00:00:00"/>
    <s v="LAND"/>
    <n v="0"/>
    <n v="0"/>
    <d v="2025-03-27T00:00:00"/>
    <d v="2025-03-27T00:00:00"/>
    <m/>
    <n v="0"/>
    <d v="2025-03-27T00:00:00"/>
    <d v="2025-04-06T00:00:00"/>
    <d v="2025-03-27T00:00:00"/>
    <n v="212500248"/>
    <x v="0"/>
    <d v="2025-03-27T00:00:00"/>
    <s v="Schuco"/>
    <m/>
    <x v="0"/>
    <n v="3"/>
    <m/>
    <s v=""/>
    <m/>
    <n v="242500481"/>
    <d v="2025-04-09T00:00:00"/>
    <m/>
    <m/>
    <s v="Mar"/>
    <s v="PDTMC_027847-2501"/>
    <m/>
    <m/>
    <m/>
  </r>
  <r>
    <x v="1"/>
    <s v="7785-25"/>
    <x v="442"/>
    <s v="N"/>
    <s v="355X200"/>
    <d v="2025-03-24T00:00:00"/>
    <d v="2025-03-25T00:00:00"/>
    <s v="LAND"/>
    <n v="1"/>
    <n v="1"/>
    <d v="2025-03-27T00:00:00"/>
    <d v="2025-03-27T00:00:00"/>
    <m/>
    <n v="0"/>
    <d v="2025-03-27T00:00:00"/>
    <d v="2025-04-06T00:00:00"/>
    <d v="2025-03-27T00:00:00"/>
    <n v="212500248"/>
    <x v="4"/>
    <d v="2025-03-27T00:00:00"/>
    <s v="Schuco"/>
    <m/>
    <x v="0"/>
    <n v="3"/>
    <m/>
    <s v=""/>
    <m/>
    <n v="242500455"/>
    <d v="2025-04-11T00:00:00"/>
    <m/>
    <m/>
    <s v="Mar"/>
    <s v="PHME_030286-3501"/>
    <m/>
    <m/>
    <m/>
  </r>
  <r>
    <x v="1"/>
    <s v="7785-25"/>
    <x v="443"/>
    <s v="N"/>
    <s v="355X200"/>
    <d v="2025-03-24T00:00:00"/>
    <d v="2025-03-25T00:00:00"/>
    <s v="LAND"/>
    <n v="1"/>
    <n v="1"/>
    <d v="2025-03-27T00:00:00"/>
    <d v="2025-03-27T00:00:00"/>
    <m/>
    <n v="0"/>
    <d v="2025-03-27T00:00:00"/>
    <d v="2025-04-06T00:00:00"/>
    <d v="2025-03-27T00:00:00"/>
    <n v="212500248"/>
    <x v="4"/>
    <d v="2025-03-27T00:00:00"/>
    <s v="Schuco"/>
    <m/>
    <x v="0"/>
    <n v="3"/>
    <m/>
    <s v=""/>
    <m/>
    <n v="242500455"/>
    <d v="2025-04-11T00:00:00"/>
    <m/>
    <m/>
    <s v="Mar"/>
    <s v="PHME_030287-3501"/>
    <m/>
    <m/>
    <m/>
  </r>
  <r>
    <x v="1"/>
    <s v="fals"/>
    <x v="444"/>
    <s v="T"/>
    <s v="300X100"/>
    <d v="2025-03-24T00:00:00"/>
    <s v=""/>
    <s v="LAND"/>
    <n v="0"/>
    <n v="0"/>
    <d v="2025-03-27T00:00:00"/>
    <d v="2025-03-27T00:00:00"/>
    <m/>
    <n v="0"/>
    <d v="2025-03-27T00:00:00"/>
    <d v="2025-03-27T00:00:00"/>
    <d v="2025-03-27T00:00:00"/>
    <n v="212500248"/>
    <x v="0"/>
    <d v="2025-03-27T00:00:00"/>
    <m/>
    <m/>
    <x v="0"/>
    <n v="3"/>
    <m/>
    <s v="Gex-2"/>
    <m/>
    <s v=""/>
    <s v=""/>
    <m/>
    <m/>
    <s v="Mar"/>
    <s v="PDTMC_25IC1-027847"/>
    <m/>
    <m/>
    <m/>
  </r>
  <r>
    <x v="1"/>
    <s v="fals"/>
    <x v="445"/>
    <s v="T"/>
    <s v="300X100"/>
    <d v="2025-03-24T00:00:00"/>
    <s v=""/>
    <s v="LAND"/>
    <n v="0"/>
    <n v="0"/>
    <d v="2025-03-27T00:00:00"/>
    <d v="2025-03-27T00:00:00"/>
    <m/>
    <n v="0"/>
    <d v="2025-03-27T00:00:00"/>
    <d v="2025-03-27T00:00:00"/>
    <d v="2025-03-27T00:00:00"/>
    <n v="212500248"/>
    <x v="4"/>
    <d v="2025-03-27T00:00:00"/>
    <m/>
    <m/>
    <x v="0"/>
    <n v="3"/>
    <m/>
    <s v=""/>
    <m/>
    <s v=""/>
    <s v=""/>
    <m/>
    <m/>
    <s v="Mar"/>
    <s v="PHME_35IC1-030286"/>
    <m/>
    <m/>
    <m/>
  </r>
  <r>
    <x v="0"/>
    <s v="7793-25"/>
    <x v="446"/>
    <s v="C"/>
    <s v="280X160"/>
    <d v="2025-03-25T00:00:00"/>
    <d v="2025-03-25T00:00:00"/>
    <s v="LAND"/>
    <m/>
    <m/>
    <m/>
    <m/>
    <m/>
    <s v=""/>
    <m/>
    <d v="2025-04-03T00:00:00"/>
    <m/>
    <m/>
    <x v="5"/>
    <m/>
    <m/>
    <s v="cancel from Adex and Place the order to Phoenix"/>
    <x v="1"/>
    <n v="0"/>
    <m/>
    <s v=""/>
    <m/>
    <n v="0"/>
    <d v="1899-12-30T00:00:00"/>
    <m/>
    <m/>
    <s v="Mar"/>
    <s v="ADEX_18073-613"/>
    <m/>
    <m/>
    <m/>
  </r>
  <r>
    <x v="1"/>
    <s v="7586-24"/>
    <x v="447"/>
    <s v="T"/>
    <s v="250x55"/>
    <d v="2025-03-25T00:00:00"/>
    <d v="2024-12-24T00:00:00"/>
    <s v="AIR"/>
    <n v="3"/>
    <n v="3"/>
    <d v="2025-03-28T00:00:00"/>
    <d v="2025-03-28T00:00:00"/>
    <m/>
    <n v="0"/>
    <d v="2025-03-29T00:00:00"/>
    <d v="2025-04-24T00:00:00"/>
    <d v="2025-03-29T00:00:00"/>
    <s v="212500267"/>
    <x v="2"/>
    <d v="2025-04-24T00:00:00"/>
    <m/>
    <m/>
    <x v="0"/>
    <n v="3"/>
    <m/>
    <s v=""/>
    <m/>
    <s v="M296"/>
    <d v="2025-02-20T00:00:00"/>
    <m/>
    <m/>
    <s v="Mar"/>
    <s v="PHOENIX _051027-2509"/>
    <m/>
    <m/>
    <m/>
  </r>
  <r>
    <x v="0"/>
    <s v="7788-25"/>
    <x v="448"/>
    <s v="T"/>
    <s v="280x70"/>
    <d v="2025-03-25T00:00:00"/>
    <d v="2025-03-25T00:00:00"/>
    <s v="LAND"/>
    <n v="3"/>
    <n v="3"/>
    <d v="2025-03-27T00:00:00"/>
    <d v="2025-03-27T00:00:00"/>
    <m/>
    <n v="0"/>
    <d v="2025-03-29T00:00:00"/>
    <d v="2025-03-29T00:00:00"/>
    <d v="2025-03-29T00:00:00"/>
    <n v="112501207"/>
    <x v="4"/>
    <d v="2025-03-29T00:00:00"/>
    <m/>
    <m/>
    <x v="0"/>
    <n v="2"/>
    <m/>
    <s v=""/>
    <s v="MILL"/>
    <n v="142502929"/>
    <d v="2025-04-15T00:00:00"/>
    <m/>
    <m/>
    <s v="Mar"/>
    <s v="PHME_18073-609"/>
    <m/>
    <m/>
    <m/>
  </r>
  <r>
    <x v="0"/>
    <s v="7792-25"/>
    <x v="449"/>
    <s v="B"/>
    <s v="450X250"/>
    <d v="2025-03-25T00:00:00"/>
    <d v="2025-03-25T00:00:00"/>
    <s v="LAND"/>
    <n v="4"/>
    <n v="4"/>
    <d v="2025-03-28T00:00:00"/>
    <d v="2025-03-28T00:00:00"/>
    <m/>
    <n v="0"/>
    <d v="2025-03-29T00:00:00"/>
    <d v="2025-04-03T00:00:00"/>
    <d v="2025-03-29T00:00:00"/>
    <n v="112501207"/>
    <x v="0"/>
    <d v="2025-04-03T00:00:00"/>
    <m/>
    <m/>
    <x v="0"/>
    <n v="3"/>
    <m/>
    <s v=""/>
    <m/>
    <n v="142502698"/>
    <d v="2025-04-09T15:53:41"/>
    <m/>
    <m/>
    <s v="Mar"/>
    <s v="PDTMC_51118-609"/>
    <m/>
    <m/>
    <m/>
  </r>
  <r>
    <x v="0"/>
    <s v="7792-25"/>
    <x v="450"/>
    <s v="B"/>
    <s v="450X250"/>
    <d v="2025-03-25T00:00:00"/>
    <d v="2025-03-25T00:00:00"/>
    <s v="LAND"/>
    <n v="4"/>
    <n v="4"/>
    <d v="2025-03-28T00:00:00"/>
    <d v="2025-03-28T00:00:00"/>
    <m/>
    <n v="0"/>
    <d v="2025-03-29T00:00:00"/>
    <d v="2025-04-03T00:00:00"/>
    <d v="2025-03-29T00:00:00"/>
    <n v="112501207"/>
    <x v="0"/>
    <d v="2025-04-03T00:00:00"/>
    <m/>
    <m/>
    <x v="0"/>
    <n v="3"/>
    <m/>
    <s v=""/>
    <m/>
    <n v="142502698"/>
    <d v="2025-04-09T15:53:41"/>
    <m/>
    <m/>
    <s v="Mar"/>
    <s v="PDTMC_51118-610"/>
    <m/>
    <m/>
    <m/>
  </r>
  <r>
    <x v="0"/>
    <s v="7792-25"/>
    <x v="451"/>
    <s v="B"/>
    <s v="280X160"/>
    <d v="2025-03-25T00:00:00"/>
    <d v="2025-03-25T00:00:00"/>
    <s v="LAND"/>
    <n v="0"/>
    <n v="0"/>
    <d v="2025-03-29T00:00:00"/>
    <d v="2025-03-29T00:00:00"/>
    <m/>
    <n v="0"/>
    <d v="2025-04-02T00:00:00"/>
    <d v="2025-04-03T00:00:00"/>
    <d v="2025-04-02T00:00:00"/>
    <n v="112501235"/>
    <x v="0"/>
    <d v="2025-04-02T00:00:00"/>
    <m/>
    <m/>
    <x v="0"/>
    <n v="4"/>
    <m/>
    <s v=""/>
    <m/>
    <n v="142502900"/>
    <d v="2025-04-14T00:00:00"/>
    <m/>
    <m/>
    <s v="Mar"/>
    <s v="PDTMC_24342-602"/>
    <m/>
    <m/>
    <m/>
  </r>
  <r>
    <x v="0"/>
    <s v="7792-25"/>
    <x v="452"/>
    <s v="B"/>
    <s v="280X160"/>
    <d v="2025-03-25T00:00:00"/>
    <d v="2025-03-25T00:00:00"/>
    <s v="LAND"/>
    <n v="0"/>
    <n v="0"/>
    <d v="2025-03-29T00:00:00"/>
    <d v="2025-03-29T00:00:00"/>
    <m/>
    <n v="0"/>
    <d v="2025-04-02T00:00:00"/>
    <d v="2025-04-03T00:00:00"/>
    <d v="2025-04-02T00:00:00"/>
    <n v="112501235"/>
    <x v="0"/>
    <d v="2025-04-02T00:00:00"/>
    <m/>
    <m/>
    <x v="0"/>
    <n v="4"/>
    <m/>
    <s v=""/>
    <m/>
    <n v="142502901"/>
    <d v="2025-04-15T00:00:00"/>
    <m/>
    <m/>
    <s v="Mar"/>
    <s v="PDTMC_27439-502"/>
    <m/>
    <m/>
    <m/>
  </r>
  <r>
    <x v="0"/>
    <s v="7792-25"/>
    <x v="453"/>
    <s v="B"/>
    <s v="280X160"/>
    <d v="2025-03-25T00:00:00"/>
    <d v="2025-03-25T00:00:00"/>
    <s v="LAND"/>
    <n v="1"/>
    <n v="2"/>
    <d v="2025-03-29T00:00:00"/>
    <d v="2025-03-29T00:00:00"/>
    <m/>
    <n v="0"/>
    <d v="2025-04-02T00:00:00"/>
    <d v="2025-04-03T00:00:00"/>
    <d v="2025-04-02T00:00:00"/>
    <n v="112501235"/>
    <x v="0"/>
    <d v="2025-04-02T00:00:00"/>
    <m/>
    <m/>
    <x v="0"/>
    <n v="4"/>
    <m/>
    <s v=""/>
    <m/>
    <n v="142502842"/>
    <d v="2025-04-14T00:00:00"/>
    <m/>
    <m/>
    <s v="Mar"/>
    <s v="PDTMC_28877-501"/>
    <m/>
    <m/>
    <m/>
  </r>
  <r>
    <x v="1"/>
    <s v="7791-25"/>
    <x v="454"/>
    <s v="B"/>
    <s v="250x160"/>
    <d v="2025-03-25T00:00:00"/>
    <d v="2025-03-25T00:00:00"/>
    <s v="LAND"/>
    <n v="3"/>
    <n v="3"/>
    <d v="2025-03-28T00:00:00"/>
    <d v="2025-03-28T00:00:00"/>
    <m/>
    <n v="0"/>
    <d v="2025-03-29T00:00:00"/>
    <d v="2025-04-06T00:00:00"/>
    <d v="2025-03-29T00:00:00"/>
    <n v="212500267"/>
    <x v="4"/>
    <d v="2025-03-29T00:00:00"/>
    <m/>
    <m/>
    <x v="0"/>
    <n v="3"/>
    <m/>
    <s v=""/>
    <m/>
    <n v="242500495"/>
    <d v="2025-04-14T00:00:00"/>
    <m/>
    <m/>
    <s v="Mar"/>
    <s v="PHME_051027-2511"/>
    <m/>
    <m/>
    <m/>
  </r>
  <r>
    <x v="0"/>
    <s v="7789-25"/>
    <x v="455"/>
    <s v="N"/>
    <s v="700x500"/>
    <d v="2025-03-25T00:00:00"/>
    <d v="2025-03-26T00:00:00"/>
    <s v="AIR"/>
    <n v="5"/>
    <n v="5"/>
    <d v="2025-04-04T00:00:00"/>
    <d v="2025-04-15T00:00:00"/>
    <s v="YES"/>
    <n v="11"/>
    <d v="2025-04-19T00:00:00"/>
    <d v="2025-04-03T00:00:00"/>
    <d v="2025-04-19T00:00:00"/>
    <n v="112501534"/>
    <x v="3"/>
    <d v="2025-04-19T00:00:00"/>
    <s v="Technical glass"/>
    <s v="Bol dsgn sent 02/04/2025.design received 04/04/2025.  deflection is too high send to supplier 08/04/2025 with simulatin result, rvsed 2D and 3d rcvd 11/04/2025. "/>
    <x v="0"/>
    <n v="21"/>
    <m/>
    <s v=""/>
    <m/>
    <n v="142503460"/>
    <d v="2025-05-08T00:00:00"/>
    <m/>
    <m/>
    <s v="Mar"/>
    <s v="COMPES_30291-601"/>
    <m/>
    <m/>
    <m/>
  </r>
  <r>
    <x v="0"/>
    <s v="7794-25"/>
    <x v="456"/>
    <s v="T"/>
    <s v="80.85X30"/>
    <d v="2025-03-25T00:00:00"/>
    <d v="2025-03-25T00:00:00"/>
    <s v="LAND"/>
    <n v="0"/>
    <n v="0"/>
    <d v="2025-03-28T00:00:00"/>
    <d v="2025-03-28T00:00:00"/>
    <m/>
    <n v="0"/>
    <d v="2025-03-29T00:00:00"/>
    <d v="2025-03-29T00:00:00"/>
    <d v="2025-03-29T00:00:00"/>
    <n v="112501207"/>
    <x v="4"/>
    <d v="2025-03-29T00:00:00"/>
    <m/>
    <m/>
    <x v="0"/>
    <n v="3"/>
    <m/>
    <s v=""/>
    <s v="Mill, powder, ANODIZING"/>
    <n v="142502703"/>
    <d v="2025-04-05T14:07:19"/>
    <m/>
    <m/>
    <s v="Mar"/>
    <s v="PHME_06089-505 Insert mandrel"/>
    <m/>
    <m/>
    <m/>
  </r>
  <r>
    <x v="0"/>
    <s v="7794-25"/>
    <x v="457"/>
    <s v="T"/>
    <s v="63.68X28"/>
    <d v="2025-03-25T00:00:00"/>
    <d v="2025-03-25T00:00:00"/>
    <s v="LAND"/>
    <n v="0"/>
    <n v="0"/>
    <d v="2025-03-28T00:00:00"/>
    <d v="2025-03-29T00:00:00"/>
    <m/>
    <n v="1"/>
    <d v="2025-04-02T00:00:00"/>
    <d v="2025-03-29T00:00:00"/>
    <d v="2025-04-02T00:00:00"/>
    <n v="112501235"/>
    <x v="4"/>
    <d v="2025-04-02T00:00:00"/>
    <m/>
    <m/>
    <x v="0"/>
    <n v="4"/>
    <m/>
    <s v=""/>
    <m/>
    <n v="142502703"/>
    <d v="2025-04-05T14:07:19"/>
    <m/>
    <m/>
    <s v="Mar"/>
    <s v="PHME_06176-402 Insert mandrel"/>
    <m/>
    <m/>
    <m/>
  </r>
  <r>
    <x v="0"/>
    <s v="7796-25"/>
    <x v="458"/>
    <s v="N"/>
    <s v="320x160"/>
    <d v="2025-03-27T00:00:00"/>
    <d v="2025-03-27T00:00:00"/>
    <s v="LAND"/>
    <n v="0"/>
    <n v="0"/>
    <d v="2025-03-28T00:00:00"/>
    <d v="2025-03-28T00:00:00"/>
    <m/>
    <n v="0"/>
    <d v="2025-03-29T00:00:00"/>
    <d v="2025-04-03T00:00:00"/>
    <d v="2025-03-29T00:00:00"/>
    <n v="112501207"/>
    <x v="0"/>
    <d v="2025-04-03T00:00:00"/>
    <s v="ARM Metal"/>
    <m/>
    <x v="0"/>
    <n v="1"/>
    <m/>
    <s v=""/>
    <s v="Mill, powder"/>
    <n v="142502698"/>
    <d v="2025-04-09T15:53:41"/>
    <m/>
    <m/>
    <s v="Mar"/>
    <s v="PDTMC_27850-501"/>
    <m/>
    <m/>
    <m/>
  </r>
  <r>
    <x v="0"/>
    <s v="7796-25"/>
    <x v="459"/>
    <s v="N"/>
    <s v="320x160"/>
    <d v="2025-03-27T00:00:00"/>
    <d v="2025-03-27T00:00:00"/>
    <s v="LAND"/>
    <n v="0"/>
    <n v="0"/>
    <d v="2025-03-28T00:00:00"/>
    <d v="2025-03-28T00:00:00"/>
    <m/>
    <n v="0"/>
    <d v="2025-03-29T00:00:00"/>
    <d v="2025-04-03T00:00:00"/>
    <d v="2025-03-29T00:00:00"/>
    <n v="112501207"/>
    <x v="0"/>
    <d v="2025-04-03T00:00:00"/>
    <s v="ARM Metal"/>
    <m/>
    <x v="0"/>
    <n v="1"/>
    <m/>
    <s v=""/>
    <s v="Mill, powder, ANODIZING"/>
    <n v="142502698"/>
    <d v="2025-04-09T15:53:41"/>
    <m/>
    <m/>
    <s v="Mar"/>
    <s v="PDTMC_27849-501"/>
    <m/>
    <m/>
    <m/>
  </r>
  <r>
    <x v="0"/>
    <s v="7798-25"/>
    <x v="460"/>
    <s v="B"/>
    <s v="280x160"/>
    <d v="2025-03-27T00:00:00"/>
    <d v="2025-03-27T00:00:00"/>
    <s v="AIR"/>
    <n v="1"/>
    <n v="2"/>
    <d v="2025-03-29T00:00:00"/>
    <d v="2025-04-02T00:00:00"/>
    <m/>
    <n v="4"/>
    <d v="2025-04-03T00:00:00"/>
    <d v="2025-04-03T00:00:00"/>
    <d v="2025-04-03T00:00:00"/>
    <n v="112501244"/>
    <x v="3"/>
    <d v="2025-04-03T00:00:00"/>
    <m/>
    <m/>
    <x v="0"/>
    <n v="6"/>
    <m/>
    <s v=""/>
    <m/>
    <n v="142502823"/>
    <d v="2025-04-14T00:00:00"/>
    <m/>
    <m/>
    <s v="Mar"/>
    <s v="COMPES_13013-518"/>
    <m/>
    <m/>
    <m/>
  </r>
  <r>
    <x v="0"/>
    <s v="7800-25"/>
    <x v="461"/>
    <s v="B"/>
    <s v="220x130"/>
    <d v="2025-03-27T00:00:00"/>
    <d v="2025-03-27T00:00:00"/>
    <s v="AIR"/>
    <n v="1"/>
    <n v="2"/>
    <d v="2025-04-02T00:00:00"/>
    <d v="2025-04-03T00:00:00"/>
    <m/>
    <n v="1"/>
    <d v="2025-04-04T00:00:00"/>
    <d v="2025-04-03T00:00:00"/>
    <d v="2025-04-04T00:00:00"/>
    <n v="112501253"/>
    <x v="1"/>
    <d v="2025-04-04T00:00:00"/>
    <m/>
    <m/>
    <x v="0"/>
    <n v="7"/>
    <m/>
    <s v="Gex-1"/>
    <m/>
    <n v="142502883"/>
    <d v="2025-04-18T12:07:20"/>
    <m/>
    <m/>
    <s v="Mar"/>
    <s v="EKSTEK_15776-409"/>
    <m/>
    <m/>
    <m/>
  </r>
  <r>
    <x v="0"/>
    <s v="7800-25"/>
    <x v="462"/>
    <s v="B"/>
    <s v="250x160"/>
    <d v="2025-03-27T00:00:00"/>
    <d v="2025-03-27T00:00:00"/>
    <s v="AIR"/>
    <n v="2"/>
    <n v="2"/>
    <d v="2025-04-02T00:00:00"/>
    <d v="2025-04-07T00:00:00"/>
    <m/>
    <n v="5"/>
    <d v="2025-04-07T00:00:00"/>
    <d v="2025-04-03T00:00:00"/>
    <d v="2025-04-07T00:00:00"/>
    <n v="112501275"/>
    <x v="1"/>
    <d v="2025-04-07T00:00:00"/>
    <m/>
    <s v="ask 4 rvsn 03/04/2025. rvsn rcvd 04/04/2025"/>
    <x v="0"/>
    <n v="11"/>
    <m/>
    <s v=""/>
    <m/>
    <n v="142502883"/>
    <d v="2025-04-18T12:07:20"/>
    <m/>
    <m/>
    <s v="Mar"/>
    <s v="EKSTEK_15824-410"/>
    <m/>
    <m/>
    <m/>
  </r>
  <r>
    <x v="0"/>
    <s v="7795-25"/>
    <x v="463"/>
    <s v="N"/>
    <s v="550X250"/>
    <d v="2025-03-27T00:00:00"/>
    <d v="2025-03-27T00:00:00"/>
    <s v="AIR"/>
    <n v="4"/>
    <n v="4"/>
    <d v="2025-04-08T00:00:00"/>
    <d v="2025-04-12T00:00:00"/>
    <s v="YES"/>
    <n v="4"/>
    <d v="2025-04-14T00:00:00"/>
    <d v="2025-04-03T00:00:00"/>
    <d v="2025-04-14T00:00:00"/>
    <n v="112501429"/>
    <x v="3"/>
    <d v="2025-04-14T00:00:00"/>
    <s v="Inventure"/>
    <m/>
    <x v="0"/>
    <n v="16"/>
    <m/>
    <s v=""/>
    <m/>
    <n v="142503213"/>
    <d v="2025-04-29T00:00:00"/>
    <m/>
    <m/>
    <s v="Mar"/>
    <s v="COMPES_30292-601"/>
    <m/>
    <m/>
    <m/>
  </r>
  <r>
    <x v="0"/>
    <s v="7795-25"/>
    <x v="464"/>
    <s v="T"/>
    <s v="560X150"/>
    <d v="2025-03-27T00:00:00"/>
    <d v="2025-03-27T00:00:00"/>
    <s v="AIR"/>
    <n v="0"/>
    <n v="0"/>
    <d v="2025-04-08T00:00:00"/>
    <d v="2025-04-12T00:00:00"/>
    <m/>
    <n v="4"/>
    <d v="2025-04-14T00:00:00"/>
    <d v="2025-04-03T00:00:00"/>
    <d v="2025-04-14T00:00:00"/>
    <n v="112501429"/>
    <x v="3"/>
    <d v="2025-04-14T00:00:00"/>
    <m/>
    <s v="approvla will go with die"/>
    <x v="0"/>
    <n v="16"/>
    <m/>
    <s v=""/>
    <s v="Mill, powder"/>
    <n v="142503213"/>
    <d v="2025-04-29T00:00:00"/>
    <m/>
    <m/>
    <s v="Mar"/>
    <s v="COMPES_INS-30292"/>
    <m/>
    <m/>
    <m/>
  </r>
  <r>
    <x v="0"/>
    <s v="7795-25"/>
    <x v="465"/>
    <s v="N"/>
    <s v="550X250"/>
    <d v="2025-03-27T00:00:00"/>
    <d v="2025-03-27T00:00:00"/>
    <s v="AIR"/>
    <n v="4"/>
    <n v="4"/>
    <d v="2025-04-08T00:00:00"/>
    <d v="2025-04-14T00:00:00"/>
    <s v="YES"/>
    <n v="6"/>
    <d v="2025-04-15T00:00:00"/>
    <d v="2025-04-03T00:00:00"/>
    <d v="2025-04-15T00:00:00"/>
    <n v="112501456"/>
    <x v="3"/>
    <d v="2025-04-15T00:00:00"/>
    <s v="Inventure"/>
    <s v="deflection is slighly high simulation report also sent to supplier to do the requred changeds with our suggesions 14/04"/>
    <x v="0"/>
    <n v="18"/>
    <m/>
    <s v=""/>
    <m/>
    <n v="142503213"/>
    <d v="2025-04-29T00:00:00"/>
    <m/>
    <m/>
    <s v="Mar"/>
    <s v="COMPES_30294-601"/>
    <m/>
    <m/>
    <m/>
  </r>
  <r>
    <x v="0"/>
    <s v="7795-25"/>
    <x v="466"/>
    <s v="T"/>
    <s v="560X150"/>
    <d v="2025-03-27T00:00:00"/>
    <d v="2025-03-27T00:00:00"/>
    <s v="AIR"/>
    <n v="0"/>
    <n v="0"/>
    <d v="2025-04-08T00:00:00"/>
    <d v="2025-04-14T00:00:00"/>
    <m/>
    <n v="6"/>
    <d v="2025-04-15T00:00:00"/>
    <d v="2025-04-03T00:00:00"/>
    <d v="2025-04-15T00:00:00"/>
    <n v="112501456"/>
    <x v="3"/>
    <d v="2025-04-15T00:00:00"/>
    <m/>
    <s v="approvla will go with die"/>
    <x v="0"/>
    <n v="18"/>
    <m/>
    <s v=""/>
    <s v="Mill, powder"/>
    <n v="142503213"/>
    <d v="2025-04-29T00:00:00"/>
    <m/>
    <m/>
    <s v="Mar"/>
    <s v="COMPES_INS-30294"/>
    <m/>
    <m/>
    <m/>
  </r>
  <r>
    <x v="0"/>
    <s v="7795-25"/>
    <x v="467"/>
    <s v="N"/>
    <s v="550X250"/>
    <d v="2025-03-27T00:00:00"/>
    <d v="2025-03-27T00:00:00"/>
    <s v="AIR"/>
    <n v="3"/>
    <n v="3"/>
    <d v="2025-04-08T00:00:00"/>
    <d v="2025-04-14T00:00:00"/>
    <s v="YES"/>
    <n v="6"/>
    <d v="2025-04-15T00:00:00"/>
    <d v="2025-04-03T00:00:00"/>
    <d v="2025-04-15T00:00:00"/>
    <n v="112501456"/>
    <x v="3"/>
    <d v="2025-04-15T00:00:00"/>
    <s v="Inventure"/>
    <s v="deflection is slighly high simulation report also sent to supplier to do the requred changeds with our suggesions 14/04"/>
    <x v="0"/>
    <n v="18"/>
    <m/>
    <s v=""/>
    <m/>
    <n v="142503213"/>
    <d v="2025-04-29T00:00:00"/>
    <m/>
    <m/>
    <s v="Mar"/>
    <s v="COMPES_30293-601"/>
    <m/>
    <m/>
    <m/>
  </r>
  <r>
    <x v="0"/>
    <s v="7797-25"/>
    <x v="468"/>
    <s v="B"/>
    <s v="320x160"/>
    <d v="2025-03-27T00:00:00"/>
    <d v="2025-03-27T00:00:00"/>
    <s v="AIR"/>
    <n v="1"/>
    <n v="2"/>
    <d v="2025-04-02T00:00:00"/>
    <d v="2025-04-17T00:00:00"/>
    <s v="YES"/>
    <n v="15"/>
    <d v="2025-04-19T00:00:00"/>
    <d v="2025-04-03T00:00:00"/>
    <d v="2025-04-19T00:00:00"/>
    <n v="112501535"/>
    <x v="7"/>
    <d v="2025-04-19T00:00:00"/>
    <m/>
    <s v="ask 4 rvsn and 3D 02/04/2025. simulation result rcvd 08/04/2025. dimensional detail missing to give feedback. Rvsn rcvs 12/04/2025. again dim drwaing missing.14/04/2025. confirmed again 15/04"/>
    <x v="0"/>
    <n v="21"/>
    <m/>
    <s v=""/>
    <s v="Mill, powder, ANODIZING"/>
    <n v="142503221"/>
    <d v="2025-04-26T00:00:00"/>
    <m/>
    <m/>
    <s v="Mar"/>
    <s v="COMES_12042-213"/>
    <m/>
    <m/>
    <m/>
  </r>
  <r>
    <x v="0"/>
    <s v="7799-25"/>
    <x v="469"/>
    <s v="B"/>
    <s v="320x160"/>
    <d v="2025-03-27T00:00:00"/>
    <d v="2025-03-27T00:00:00"/>
    <s v="AIR"/>
    <n v="1"/>
    <n v="4"/>
    <d v="2025-04-11T00:00:00"/>
    <d v="2025-04-17T00:00:00"/>
    <m/>
    <n v="6"/>
    <d v="2025-04-19T00:00:00"/>
    <d v="2025-04-03T00:00:00"/>
    <d v="2025-04-19T00:00:00"/>
    <n v="112501535"/>
    <x v="6"/>
    <d v="2025-04-19T00:00:00"/>
    <m/>
    <s v="ask rev 14/04/2025 toolig suggested 14/04/2025. dsgn rcvd 16/04/2025"/>
    <x v="0"/>
    <n v="21"/>
    <m/>
    <s v=""/>
    <m/>
    <n v="142503228"/>
    <d v="2025-04-25T00:00:00"/>
    <m/>
    <m/>
    <s v="Mar"/>
    <s v="JIANGSU_14504-504"/>
    <m/>
    <m/>
    <m/>
  </r>
  <r>
    <x v="0"/>
    <s v="7802-25"/>
    <x v="439"/>
    <s v="N"/>
    <s v="450x250"/>
    <d v="2025-03-28T00:00:00"/>
    <d v="2025-03-28T00:00:00"/>
    <s v="LAND"/>
    <n v="2"/>
    <n v="2"/>
    <d v="2025-03-29T00:00:00"/>
    <d v="2025-03-29T00:00:00"/>
    <m/>
    <n v="0"/>
    <d v="2025-04-02T00:00:00"/>
    <d v="2025-04-03T00:00:00"/>
    <d v="2025-04-02T00:00:00"/>
    <n v="112501235"/>
    <x v="0"/>
    <d v="2025-04-02T00:00:00"/>
    <s v="Schuco"/>
    <m/>
    <x v="0"/>
    <n v="1"/>
    <m/>
    <s v=""/>
    <m/>
    <n v="142502784"/>
    <d v="2025-04-10T00:00:00"/>
    <m/>
    <m/>
    <s v="Mar"/>
    <s v="PDTMC_30289-601"/>
    <m/>
    <m/>
    <m/>
  </r>
  <r>
    <x v="0"/>
    <s v="7808-25"/>
    <x v="470"/>
    <s v="N"/>
    <s v="280X160"/>
    <d v="2025-03-28T00:00:00"/>
    <d v="2025-03-28T00:00:00"/>
    <s v="LAND"/>
    <n v="0"/>
    <n v="0"/>
    <d v="2025-03-29T00:00:00"/>
    <d v="2025-04-02T00:00:00"/>
    <m/>
    <n v="4"/>
    <d v="2025-04-02T00:00:00"/>
    <d v="2025-04-03T00:00:00"/>
    <d v="2025-04-02T00:00:00"/>
    <n v="112501235"/>
    <x v="0"/>
    <d v="2025-04-02T00:00:00"/>
    <s v="Schuco"/>
    <m/>
    <x v="0"/>
    <n v="5"/>
    <m/>
    <s v=""/>
    <s v="MILL"/>
    <n v="142502783"/>
    <d v="2025-04-09T00:00:00"/>
    <m/>
    <m/>
    <s v="Mar"/>
    <s v="PDTMC_27852-501"/>
    <m/>
    <m/>
    <m/>
  </r>
  <r>
    <x v="0"/>
    <s v="7808-25"/>
    <x v="471"/>
    <s v="N"/>
    <s v="280X160"/>
    <d v="2025-03-28T00:00:00"/>
    <d v="2025-03-28T00:00:00"/>
    <s v="LAND"/>
    <n v="0"/>
    <n v="0"/>
    <d v="2025-03-29T00:00:00"/>
    <d v="2025-04-02T00:00:00"/>
    <m/>
    <n v="4"/>
    <d v="2025-04-02T00:00:00"/>
    <d v="2025-04-03T00:00:00"/>
    <d v="2025-04-02T00:00:00"/>
    <n v="112501235"/>
    <x v="0"/>
    <d v="2025-04-02T00:00:00"/>
    <s v="Schuco"/>
    <m/>
    <x v="0"/>
    <n v="5"/>
    <m/>
    <s v=""/>
    <s v="MILL"/>
    <n v="142502783"/>
    <d v="2025-04-09T00:00:00"/>
    <m/>
    <m/>
    <s v="Mar"/>
    <s v="PDTMC_27856-501"/>
    <m/>
    <m/>
    <m/>
  </r>
  <r>
    <x v="0"/>
    <s v="7813-25"/>
    <x v="472"/>
    <s v="N"/>
    <s v="250X160"/>
    <d v="2025-03-28T00:00:00"/>
    <d v="2025-03-28T00:00:00"/>
    <s v="LAND"/>
    <n v="0"/>
    <n v="0"/>
    <d v="2025-03-29T00:00:00"/>
    <d v="2025-04-02T00:00:00"/>
    <m/>
    <n v="4"/>
    <d v="2025-04-02T00:00:00"/>
    <d v="2025-04-03T00:00:00"/>
    <d v="2025-04-02T00:00:00"/>
    <n v="112501235"/>
    <x v="0"/>
    <d v="2025-04-02T00:00:00"/>
    <s v="VERTIV "/>
    <m/>
    <x v="0"/>
    <n v="5"/>
    <m/>
    <s v=""/>
    <m/>
    <n v="142502842"/>
    <d v="2025-04-14T00:00:00"/>
    <m/>
    <m/>
    <s v="Mar"/>
    <s v="PDTMC_27858-401"/>
    <m/>
    <m/>
    <m/>
  </r>
  <r>
    <x v="0"/>
    <s v="7808-25"/>
    <x v="473"/>
    <s v="N"/>
    <s v="280X160"/>
    <d v="2025-03-28T00:00:00"/>
    <d v="2025-03-28T00:00:00"/>
    <s v="LAND"/>
    <n v="0"/>
    <n v="0"/>
    <d v="2025-04-02T00:00:00"/>
    <d v="2025-04-02T00:00:00"/>
    <m/>
    <n v="0"/>
    <d v="2025-04-03T00:00:00"/>
    <d v="2025-04-03T00:00:00"/>
    <d v="2025-04-03T00:00:00"/>
    <n v="112501244"/>
    <x v="0"/>
    <d v="2025-04-03T00:00:00"/>
    <s v="Schuco"/>
    <m/>
    <x v="0"/>
    <n v="5"/>
    <m/>
    <s v=""/>
    <m/>
    <n v="142502783"/>
    <d v="2025-04-09T00:00:00"/>
    <m/>
    <m/>
    <s v="Mar"/>
    <s v="PDTMC_27851-401"/>
    <m/>
    <m/>
    <m/>
  </r>
  <r>
    <x v="0"/>
    <s v="7808-25"/>
    <x v="474"/>
    <s v="N"/>
    <s v="280X160"/>
    <d v="2025-03-28T00:00:00"/>
    <d v="2025-03-28T00:00:00"/>
    <s v="LAND"/>
    <n v="0"/>
    <n v="0"/>
    <d v="2025-04-02T00:00:00"/>
    <d v="2025-04-02T00:00:00"/>
    <m/>
    <n v="0"/>
    <d v="2025-04-03T00:00:00"/>
    <d v="2025-04-03T00:00:00"/>
    <d v="2025-04-03T00:00:00"/>
    <n v="112501244"/>
    <x v="0"/>
    <d v="2025-04-03T00:00:00"/>
    <s v="Schuco"/>
    <m/>
    <x v="0"/>
    <n v="5"/>
    <m/>
    <s v=""/>
    <s v="MILL"/>
    <n v="142502783"/>
    <d v="2025-04-09T00:00:00"/>
    <m/>
    <m/>
    <s v="Mar"/>
    <s v="PDTMC_27854-501"/>
    <m/>
    <m/>
    <m/>
  </r>
  <r>
    <x v="0"/>
    <s v="7809-25"/>
    <x v="475"/>
    <s v="N"/>
    <s v="280X160"/>
    <d v="2025-03-28T00:00:00"/>
    <d v="2025-03-28T00:00:00"/>
    <s v="AIR"/>
    <n v="0"/>
    <n v="0"/>
    <d v="2025-04-02T00:00:00"/>
    <d v="2025-04-02T00:00:00"/>
    <m/>
    <n v="0"/>
    <d v="2025-04-03T00:00:00"/>
    <d v="2025-04-03T00:00:00"/>
    <d v="2025-04-03T00:00:00"/>
    <n v="112501244"/>
    <x v="1"/>
    <d v="2025-04-03T00:00:00"/>
    <s v="Schuco"/>
    <m/>
    <x v="0"/>
    <n v="5"/>
    <m/>
    <s v=""/>
    <s v="MILL"/>
    <n v="142502847"/>
    <d v="2025-04-11T00:00:00"/>
    <m/>
    <m/>
    <s v="Mar"/>
    <s v="EKSTEK_27855-401"/>
    <m/>
    <m/>
    <m/>
  </r>
  <r>
    <x v="0"/>
    <s v="7808-25"/>
    <x v="476"/>
    <s v="N"/>
    <s v="280X160"/>
    <d v="2025-03-28T00:00:00"/>
    <d v="2025-03-28T00:00:00"/>
    <s v="LAND"/>
    <n v="0"/>
    <n v="0"/>
    <d v="2025-04-02T00:00:00"/>
    <d v="2025-04-02T00:00:00"/>
    <m/>
    <n v="0"/>
    <d v="2025-04-04T00:00:00"/>
    <d v="2025-04-03T00:00:00"/>
    <d v="2025-04-04T00:00:00"/>
    <n v="112501253"/>
    <x v="0"/>
    <d v="2025-04-04T00:00:00"/>
    <s v="Schuco"/>
    <m/>
    <x v="0"/>
    <n v="5"/>
    <m/>
    <s v=""/>
    <s v="MILL"/>
    <n v="142502783"/>
    <d v="2025-04-09T00:00:00"/>
    <m/>
    <m/>
    <s v="Mar"/>
    <s v="PDTMC_27853-501"/>
    <m/>
    <m/>
    <m/>
  </r>
  <r>
    <x v="0"/>
    <s v="7803-25"/>
    <x v="437"/>
    <s v="N"/>
    <s v="450x250"/>
    <d v="2025-03-28T00:00:00"/>
    <d v="2025-03-28T00:00:00"/>
    <s v="LAND"/>
    <n v="3"/>
    <n v="3"/>
    <d v="2025-04-02T00:00:00"/>
    <d v="2025-04-04T00:00:00"/>
    <s v="YES"/>
    <n v="2"/>
    <d v="2025-04-07T00:00:00"/>
    <d v="2025-04-03T00:00:00"/>
    <d v="2025-04-07T00:00:00"/>
    <n v="112501275"/>
    <x v="4"/>
    <d v="2025-04-07T00:00:00"/>
    <s v="Schuco"/>
    <m/>
    <x v="0"/>
    <n v="7"/>
    <m/>
    <s v=""/>
    <s v="MILL"/>
    <n v="142502834"/>
    <d v="2025-04-10T13:28:38"/>
    <m/>
    <m/>
    <s v="Mar"/>
    <s v="PHME_30288-601"/>
    <m/>
    <m/>
    <m/>
  </r>
  <r>
    <x v="0"/>
    <s v="7803-25"/>
    <x v="438"/>
    <s v="T"/>
    <s v="460x150"/>
    <d v="2025-03-28T00:00:00"/>
    <d v="2025-03-28T00:00:00"/>
    <s v="LAND"/>
    <n v="0"/>
    <n v="0"/>
    <d v="2025-04-02T00:00:00"/>
    <d v="2025-04-04T00:00:00"/>
    <m/>
    <n v="2"/>
    <d v="2025-04-07T00:00:00"/>
    <d v="2025-04-03T00:00:00"/>
    <d v="2025-04-07T00:00:00"/>
    <n v="112501275"/>
    <x v="4"/>
    <d v="2025-04-07T00:00:00"/>
    <m/>
    <m/>
    <x v="0"/>
    <n v="7"/>
    <m/>
    <s v=""/>
    <s v="MILL"/>
    <n v="142502834"/>
    <d v="2025-04-10T13:28:38"/>
    <m/>
    <m/>
    <s v="Mar"/>
    <s v="PHME_ins-30288"/>
    <m/>
    <m/>
    <m/>
  </r>
  <r>
    <x v="0"/>
    <s v="7812-25"/>
    <x v="477"/>
    <s v="N"/>
    <s v="700X300"/>
    <d v="2025-03-28T00:00:00"/>
    <d v="2025-03-28T00:00:00"/>
    <s v="AIR"/>
    <n v="0"/>
    <n v="0"/>
    <d v="2025-04-03T00:00:00"/>
    <d v="2025-04-11T00:00:00"/>
    <s v="YES"/>
    <n v="8"/>
    <d v="2025-04-07T00:00:00"/>
    <d v="2025-04-03T00:00:00"/>
    <d v="2025-04-07T00:00:00"/>
    <n v="112501275"/>
    <x v="3"/>
    <d v="2025-04-07T00:00:00"/>
    <s v="L&amp;T"/>
    <s v="ask for 3d 4/4/25.simulatin resut not satisfied ask for 3d again 07/04/2025."/>
    <x v="0"/>
    <n v="14"/>
    <m/>
    <s v=""/>
    <s v="MILL"/>
    <n v="142503056"/>
    <d v="2025-04-18T13:05:55"/>
    <m/>
    <m/>
    <s v="Mar"/>
    <s v="COMPES_27848-601"/>
    <m/>
    <m/>
    <m/>
  </r>
  <r>
    <x v="0"/>
    <s v="7812-25"/>
    <x v="478"/>
    <s v="T"/>
    <s v="700X196"/>
    <d v="2025-03-28T00:00:00"/>
    <d v="2025-03-28T00:00:00"/>
    <s v="AIR"/>
    <n v="0"/>
    <n v="0"/>
    <d v="2025-04-03T00:00:00"/>
    <d v="2025-04-05T00:00:00"/>
    <m/>
    <n v="2"/>
    <d v="2025-04-07T00:00:00"/>
    <d v="2025-04-03T00:00:00"/>
    <d v="2025-04-07T00:00:00"/>
    <n v="112501275"/>
    <x v="3"/>
    <d v="2025-04-07T00:00:00"/>
    <m/>
    <m/>
    <x v="0"/>
    <n v="8"/>
    <m/>
    <s v=""/>
    <s v="MILL"/>
    <n v="142503056"/>
    <d v="2025-04-18T13:05:55"/>
    <m/>
    <m/>
    <s v="Mar"/>
    <s v="COMPES_BOL-27848"/>
    <m/>
    <m/>
    <m/>
  </r>
  <r>
    <x v="1"/>
    <s v="7805-25"/>
    <x v="479"/>
    <s v="B"/>
    <s v="280x165"/>
    <d v="2025-03-28T00:00:00"/>
    <d v="2025-03-28T00:00:00"/>
    <s v="LAND"/>
    <n v="1"/>
    <n v="2"/>
    <d v="2025-03-28T00:00:00"/>
    <d v="2025-03-28T00:00:00"/>
    <m/>
    <n v="0"/>
    <d v="2025-03-29T00:00:00"/>
    <d v="2025-04-02T00:00:00"/>
    <d v="2025-03-29T00:00:00"/>
    <n v="212500267"/>
    <x v="4"/>
    <d v="2025-04-24T00:00:00"/>
    <m/>
    <m/>
    <x v="0"/>
    <n v="0"/>
    <m/>
    <s v=""/>
    <m/>
    <n v="242500495"/>
    <d v="2025-04-14T00:00:00"/>
    <m/>
    <m/>
    <s v="Mar"/>
    <s v="PHME_120500-2502"/>
    <m/>
    <m/>
    <m/>
  </r>
  <r>
    <x v="1"/>
    <s v="7806-25"/>
    <x v="480"/>
    <s v="B"/>
    <s v="320X160"/>
    <d v="2025-03-28T00:00:00"/>
    <d v="2025-03-28T00:00:00"/>
    <s v="LAND"/>
    <n v="1"/>
    <n v="4"/>
    <d v="2025-03-27T00:00:00"/>
    <d v="2025-03-27T00:00:00"/>
    <m/>
    <n v="0"/>
    <d v="2025-03-29T00:00:00"/>
    <d v="2025-04-11T00:00:00"/>
    <d v="2025-03-29T00:00:00"/>
    <n v="212500267"/>
    <x v="0"/>
    <d v="2025-04-25T00:00:00"/>
    <m/>
    <m/>
    <x v="0"/>
    <n v="-1"/>
    <m/>
    <s v=""/>
    <m/>
    <n v="242500496"/>
    <d v="2025-04-14T00:00:00"/>
    <m/>
    <m/>
    <s v="Mar"/>
    <s v="PDTMC_019026-2513"/>
    <m/>
    <m/>
    <m/>
  </r>
  <r>
    <x v="1"/>
    <s v="7806-25"/>
    <x v="481"/>
    <s v="B"/>
    <s v="320X160"/>
    <d v="2025-03-28T00:00:00"/>
    <d v="2025-03-28T00:00:00"/>
    <s v="LAND"/>
    <n v="1"/>
    <n v="4"/>
    <d v="2025-03-27T00:00:00"/>
    <d v="2025-03-27T00:00:00"/>
    <m/>
    <n v="0"/>
    <d v="2025-03-29T00:00:00"/>
    <d v="2025-04-11T00:00:00"/>
    <d v="2025-03-29T00:00:00"/>
    <n v="212500267"/>
    <x v="0"/>
    <d v="2025-04-25T00:00:00"/>
    <m/>
    <m/>
    <x v="0"/>
    <n v="-1"/>
    <m/>
    <s v=""/>
    <m/>
    <n v="242500496"/>
    <d v="2025-04-14T00:00:00"/>
    <m/>
    <m/>
    <s v="Mar"/>
    <s v="PDTMC_019026-2514"/>
    <m/>
    <m/>
    <m/>
  </r>
  <r>
    <x v="1"/>
    <s v="7786-25"/>
    <x v="440"/>
    <s v="N"/>
    <s v="355x200"/>
    <d v="2025-03-28T00:00:00"/>
    <d v="2025-03-28T00:00:00"/>
    <s v="LAND"/>
    <n v="1"/>
    <n v="1"/>
    <d v="2025-03-29T00:00:00"/>
    <d v="2025-03-29T00:00:00"/>
    <m/>
    <n v="0"/>
    <d v="2025-03-29T00:00:00"/>
    <d v="2025-04-06T00:00:00"/>
    <d v="2025-03-29T00:00:00"/>
    <n v="212500268"/>
    <x v="0"/>
    <d v="2025-03-29T00:00:00"/>
    <s v="Schuco"/>
    <s v="Vishwitha traker number is 7786-25 and changed manually."/>
    <x v="0"/>
    <n v="1"/>
    <m/>
    <s v=""/>
    <m/>
    <n v="242500481"/>
    <d v="2025-04-09T00:00:00"/>
    <m/>
    <m/>
    <s v="Mar"/>
    <s v="PDTMC_030290-3501"/>
    <m/>
    <m/>
    <m/>
  </r>
  <r>
    <x v="1"/>
    <s v="7805-25"/>
    <x v="482"/>
    <s v="B"/>
    <s v="355x200"/>
    <d v="2025-03-28T00:00:00"/>
    <d v="2025-03-28T00:00:00"/>
    <s v="LAND"/>
    <n v="1"/>
    <n v="1"/>
    <d v="2025-03-29T00:00:00"/>
    <d v="2025-03-29T00:00:00"/>
    <m/>
    <n v="0"/>
    <d v="2025-04-02T00:00:00"/>
    <d v="2025-04-06T00:00:00"/>
    <d v="2025-04-02T00:00:00"/>
    <n v="212500295"/>
    <x v="4"/>
    <d v="2025-04-02T00:00:00"/>
    <m/>
    <m/>
    <x v="0"/>
    <n v="1"/>
    <m/>
    <s v=""/>
    <m/>
    <n v="242500495"/>
    <d v="2025-04-14T00:00:00"/>
    <m/>
    <m/>
    <s v="Mar"/>
    <s v="PHME_014716-3512"/>
    <m/>
    <m/>
    <m/>
  </r>
  <r>
    <x v="1"/>
    <s v="7807-25"/>
    <x v="483"/>
    <s v="B"/>
    <s v="280X165"/>
    <d v="2025-03-28T00:00:00"/>
    <d v="2025-03-28T00:00:00"/>
    <s v="AIR"/>
    <n v="3"/>
    <n v="3"/>
    <d v="2025-03-29T00:00:00"/>
    <d v="2025-03-29T00:00:00"/>
    <m/>
    <n v="0"/>
    <d v="2025-04-02T00:00:00"/>
    <d v="2025-04-12T00:00:00"/>
    <d v="2025-04-02T00:00:00"/>
    <n v="212500295"/>
    <x v="8"/>
    <d v="2025-04-02T00:00:00"/>
    <m/>
    <m/>
    <x v="0"/>
    <n v="1"/>
    <m/>
    <s v=""/>
    <m/>
    <n v="242500501"/>
    <d v="2025-04-14T00:00:00"/>
    <m/>
    <m/>
    <s v="Mar"/>
    <s v="ALMAX_120507-2502"/>
    <m/>
    <m/>
    <m/>
  </r>
  <r>
    <x v="1"/>
    <s v="7810-25"/>
    <x v="484"/>
    <s v="N"/>
    <s v="280X160"/>
    <d v="2025-03-28T00:00:00"/>
    <d v="2025-03-28T00:00:00"/>
    <s v="LAND"/>
    <n v="0"/>
    <n v="0"/>
    <d v="2025-03-29T00:00:00"/>
    <d v="2025-04-02T00:00:00"/>
    <m/>
    <n v="4"/>
    <d v="2025-04-02T00:00:00"/>
    <d v="2025-04-06T00:00:00"/>
    <d v="2025-04-02T00:00:00"/>
    <n v="212500295"/>
    <x v="0"/>
    <d v="2025-04-02T00:00:00"/>
    <s v="Schuco"/>
    <m/>
    <x v="0"/>
    <n v="5"/>
    <m/>
    <s v=""/>
    <m/>
    <n v="242500481"/>
    <d v="2025-04-09T00:00:00"/>
    <m/>
    <m/>
    <s v="Mar"/>
    <s v="PDTMC_027857-3501"/>
    <m/>
    <m/>
    <m/>
  </r>
  <r>
    <x v="1"/>
    <s v="7811-25"/>
    <x v="485"/>
    <s v="N"/>
    <s v="320X160"/>
    <d v="2025-03-28T00:00:00"/>
    <d v="2025-03-28T00:00:00"/>
    <s v="LAND"/>
    <n v="1"/>
    <n v="1"/>
    <d v="2025-04-02T00:00:00"/>
    <d v="2025-04-03T00:00:00"/>
    <m/>
    <n v="1"/>
    <d v="2025-04-04T00:00:00"/>
    <d v="2025-04-06T00:00:00"/>
    <d v="2025-04-04T00:00:00"/>
    <n v="212500304"/>
    <x v="4"/>
    <d v="2025-04-04T00:00:00"/>
    <s v="Schuco"/>
    <m/>
    <x v="0"/>
    <n v="6"/>
    <m/>
    <s v=""/>
    <m/>
    <n v="242500502"/>
    <d v="2025-04-09T00:00:00"/>
    <m/>
    <m/>
    <s v="Mar"/>
    <s v="PHME_030296-3501"/>
    <m/>
    <m/>
    <m/>
  </r>
  <r>
    <x v="1"/>
    <s v="7804-25"/>
    <x v="486"/>
    <s v="B"/>
    <s v="250x160"/>
    <d v="2025-03-28T00:00:00"/>
    <d v="2025-03-28T00:00:00"/>
    <s v="AIR"/>
    <n v="2"/>
    <n v="4"/>
    <d v="2025-04-02T00:00:00"/>
    <d v="2025-04-04T00:00:00"/>
    <m/>
    <n v="2"/>
    <d v="2025-04-07T00:00:00"/>
    <d v="2025-04-12T00:00:00"/>
    <d v="2025-04-07T00:00:00"/>
    <n v="212500316"/>
    <x v="3"/>
    <d v="2025-04-07T00:00:00"/>
    <m/>
    <m/>
    <x v="0"/>
    <n v="7"/>
    <m/>
    <s v=""/>
    <m/>
    <n v="242500519"/>
    <d v="2025-04-15T00:00:00"/>
    <m/>
    <m/>
    <s v="Mar"/>
    <s v="COMPES_014106-2504"/>
    <m/>
    <m/>
    <m/>
  </r>
  <r>
    <x v="1"/>
    <s v="7811-25"/>
    <x v="487"/>
    <s v="N"/>
    <s v="355X200"/>
    <d v="2025-03-28T00:00:00"/>
    <d v="2025-03-28T00:00:00"/>
    <s v="LAND"/>
    <n v="2"/>
    <n v="2"/>
    <d v="2025-04-03T00:00:00"/>
    <d v="2025-04-11T00:00:00"/>
    <s v="YES"/>
    <n v="8"/>
    <d v="2025-04-12T00:00:00"/>
    <d v="2025-04-12T00:00:00"/>
    <d v="2025-04-12T00:00:00"/>
    <n v="212500358"/>
    <x v="4"/>
    <d v="2025-04-12T00:00:00"/>
    <s v="Schuco"/>
    <s v="dsgn rcvd 3/4/2025. tooling fouling with Bolster holder ask for rvson 4/4/25, rvsn rcvd 7/4/25 enty dia increased to 260 profile offsetted by 10 mm, there for we askd for 3d to ensure there is not much velocity deviation, 3d rcvd 10/04/2025 approvla sent 11/04/2025"/>
    <x v="0"/>
    <n v="14"/>
    <m/>
    <s v=""/>
    <m/>
    <n v="242500556"/>
    <d v="2025-04-20T22:47:23"/>
    <m/>
    <m/>
    <s v="Mar"/>
    <s v="PHME_030295-3501"/>
    <m/>
    <m/>
    <m/>
  </r>
  <r>
    <x v="1"/>
    <s v="7811-25"/>
    <x v="488"/>
    <s v="T"/>
    <s v="300X100"/>
    <d v="2025-03-28T00:00:00"/>
    <d v="2025-03-28T00:00:00"/>
    <s v="LAND"/>
    <n v="0"/>
    <n v="0"/>
    <d v="2025-04-03T00:00:00"/>
    <d v="2025-04-11T00:00:00"/>
    <m/>
    <n v="8"/>
    <d v="2025-04-12T00:00:00"/>
    <d v="2025-04-12T00:00:00"/>
    <d v="2025-04-12T00:00:00"/>
    <n v="212500358"/>
    <x v="4"/>
    <d v="2025-04-12T00:00:00"/>
    <m/>
    <m/>
    <x v="0"/>
    <n v="14"/>
    <m/>
    <s v=""/>
    <m/>
    <n v="242500556"/>
    <d v="2025-04-20T22:47:23"/>
    <m/>
    <m/>
    <s v="Mar"/>
    <s v="PHME_35IC1-030295"/>
    <m/>
    <m/>
    <m/>
  </r>
  <r>
    <x v="0"/>
    <s v="7814-25"/>
    <x v="489"/>
    <s v="N"/>
    <s v="550x250"/>
    <d v="2025-04-02T00:00:00"/>
    <d v="2025-04-03T00:00:00"/>
    <s v="AIR"/>
    <n v="2"/>
    <n v="2"/>
    <d v="2025-04-08T00:00:00"/>
    <d v="2025-04-09T00:00:00"/>
    <m/>
    <n v="1"/>
    <d v="2025-04-10T00:00:00"/>
    <d v="2025-04-03T00:00:00"/>
    <d v="2025-04-10T00:00:00"/>
    <n v="112501373"/>
    <x v="3"/>
    <d v="2025-04-10T00:00:00"/>
    <s v="Siraj Int. alum"/>
    <s v="die size issue 550X250 or 550X300. final approval sent on 26/04/2025."/>
    <x v="0"/>
    <n v="7"/>
    <m/>
    <s v=""/>
    <s v="MILL"/>
    <n v="142503647"/>
    <d v="2025-05-09T06:16:59"/>
    <m/>
    <m/>
    <s v="Apr"/>
    <s v="COMPES_30298-601"/>
    <m/>
    <m/>
    <m/>
  </r>
  <r>
    <x v="0"/>
    <s v="7814-25"/>
    <x v="490"/>
    <s v="N"/>
    <s v="550x300"/>
    <d v="2025-04-02T00:00:00"/>
    <d v="2025-04-03T00:00:00"/>
    <s v="AIR"/>
    <n v="2"/>
    <n v="2"/>
    <d v="2025-04-09T00:00:00"/>
    <d v="2025-04-26T00:00:00"/>
    <s v="YES"/>
    <n v="17"/>
    <d v="2025-04-29T00:00:00"/>
    <d v="2025-04-03T00:00:00"/>
    <d v="2025-04-29T00:00:00"/>
    <n v="112501698"/>
    <x v="3"/>
    <d v="2025-04-29T00:00:00"/>
    <s v="Siraj Int. alum"/>
    <s v="dsgn rcvd 3d not rcvd. 3d awaited 10/04/2025. reminder sent to supplier 14/04/2025. die size discussion is in process. Die Size 550X300 approval sent to supplier "/>
    <x v="0"/>
    <n v="24"/>
    <m/>
    <s v=""/>
    <s v="MILL"/>
    <n v="142503647"/>
    <d v="2025-05-09T06:16:59"/>
    <m/>
    <m/>
    <s v="Apr"/>
    <s v="COMPES_30297-601"/>
    <m/>
    <m/>
    <m/>
  </r>
  <r>
    <x v="0"/>
    <s v="7815-25"/>
    <x v="491"/>
    <s v="B"/>
    <s v="355X200"/>
    <d v="2025-04-03T00:00:00"/>
    <d v="2025-04-03T00:00:00"/>
    <s v="LAND"/>
    <n v="1"/>
    <n v="1"/>
    <d v="2025-04-03T00:00:00"/>
    <d v="2025-04-03T00:00:00"/>
    <m/>
    <n v="0"/>
    <d v="2025-04-04T00:00:00"/>
    <d v="2025-04-07T00:00:00"/>
    <d v="2025-04-04T00:00:00"/>
    <n v="112501253"/>
    <x v="4"/>
    <d v="2025-04-04T00:00:00"/>
    <m/>
    <m/>
    <x v="0"/>
    <n v="0"/>
    <m/>
    <s v=""/>
    <s v="MILL"/>
    <n v="142502834"/>
    <d v="2025-04-10T13:28:38"/>
    <m/>
    <m/>
    <s v="Apr"/>
    <s v="PHME_30284-602"/>
    <m/>
    <m/>
    <m/>
  </r>
  <r>
    <x v="0"/>
    <s v="7816-25"/>
    <x v="492"/>
    <s v="B"/>
    <s v="280X160"/>
    <d v="2025-04-03T00:00:00"/>
    <d v="2025-04-03T00:00:00"/>
    <s v="AIR"/>
    <n v="1"/>
    <n v="1"/>
    <d v="2025-04-04T00:00:00"/>
    <d v="2025-04-05T00:00:00"/>
    <m/>
    <n v="1"/>
    <d v="2025-04-07T00:00:00"/>
    <d v="2025-04-07T00:00:00"/>
    <d v="2025-04-07T00:00:00"/>
    <n v="112501275"/>
    <x v="3"/>
    <d v="2025-04-07T00:00:00"/>
    <m/>
    <m/>
    <x v="0"/>
    <n v="2"/>
    <m/>
    <s v=""/>
    <m/>
    <n v="142502899"/>
    <d v="2025-04-15T00:00:00"/>
    <m/>
    <m/>
    <s v="Apr"/>
    <s v="COMPES_14775-503"/>
    <m/>
    <m/>
    <m/>
  </r>
  <r>
    <x v="0"/>
    <s v="7816-25"/>
    <x v="493"/>
    <s v="T"/>
    <s v="560X150"/>
    <d v="2025-04-03T00:00:00"/>
    <d v="2025-04-03T00:00:00"/>
    <s v="AIR"/>
    <n v="0"/>
    <n v="0"/>
    <d v="2025-03-26T00:00:00"/>
    <d v="2025-03-26T00:00:00"/>
    <m/>
    <n v="0"/>
    <d v="2025-04-07T00:00:00"/>
    <d v="2025-04-09T00:00:00"/>
    <d v="2025-04-07T00:00:00"/>
    <n v="112501275"/>
    <x v="3"/>
    <d v="2025-04-09T00:00:00"/>
    <m/>
    <s v=" die plate(foc), new Backer and  insert waiting for design approval. Die size increased up to 550X250 to 550X300.  "/>
    <x v="0"/>
    <n v="-8"/>
    <m/>
    <s v=""/>
    <m/>
    <n v="142502898"/>
    <d v="2025-04-15T00:00:00"/>
    <m/>
    <m/>
    <s v="Apr"/>
    <s v="COMPES_INS-30198"/>
    <m/>
    <m/>
    <m/>
  </r>
  <r>
    <x v="0"/>
    <s v="7818-25"/>
    <x v="494"/>
    <s v="B"/>
    <s v="280X160"/>
    <d v="2025-04-03T00:00:00"/>
    <d v="2025-04-03T00:00:00"/>
    <s v="LAND"/>
    <n v="1"/>
    <n v="1"/>
    <d v="2025-04-04T00:00:00"/>
    <d v="2025-04-04T00:00:00"/>
    <m/>
    <n v="0"/>
    <d v="2025-04-07T00:00:00"/>
    <d v="2025-04-07T00:00:00"/>
    <d v="2025-04-07T00:00:00"/>
    <n v="112501275"/>
    <x v="0"/>
    <d v="2025-04-07T00:00:00"/>
    <m/>
    <m/>
    <x v="0"/>
    <n v="1"/>
    <m/>
    <s v=""/>
    <m/>
    <n v="142502896"/>
    <d v="2025-04-14T00:00:00"/>
    <m/>
    <m/>
    <s v="Apr"/>
    <s v="PDTMC_29897-503"/>
    <m/>
    <m/>
    <m/>
  </r>
  <r>
    <x v="0"/>
    <s v="7818-25"/>
    <x v="495"/>
    <s v="B"/>
    <s v="280X160"/>
    <d v="2025-04-03T00:00:00"/>
    <d v="2025-04-03T00:00:00"/>
    <s v="LAND"/>
    <n v="0"/>
    <n v="0"/>
    <d v="2025-04-05T00:00:00"/>
    <d v="2025-04-08T00:00:00"/>
    <m/>
    <n v="3"/>
    <d v="2025-04-09T00:00:00"/>
    <d v="2025-04-09T00:00:00"/>
    <d v="2025-04-09T00:00:00"/>
    <n v="112501343"/>
    <x v="0"/>
    <d v="2025-04-09T00:00:00"/>
    <m/>
    <m/>
    <x v="0"/>
    <n v="5"/>
    <m/>
    <s v=""/>
    <m/>
    <n v="142502896"/>
    <d v="2025-04-14T00:00:00"/>
    <m/>
    <m/>
    <s v="Apr"/>
    <s v="PDTMC_10462-231"/>
    <m/>
    <m/>
    <m/>
  </r>
  <r>
    <x v="0"/>
    <s v="7818-25"/>
    <x v="496"/>
    <s v="B"/>
    <s v="250X160"/>
    <d v="2025-04-03T00:00:00"/>
    <d v="2025-04-03T00:00:00"/>
    <s v="LAND"/>
    <n v="0"/>
    <n v="0"/>
    <d v="2025-04-05T00:00:00"/>
    <d v="2025-04-08T00:00:00"/>
    <m/>
    <n v="3"/>
    <d v="2025-04-09T00:00:00"/>
    <d v="2025-04-09T00:00:00"/>
    <d v="2025-04-09T00:00:00"/>
    <n v="112501343"/>
    <x v="0"/>
    <d v="2025-04-09T00:00:00"/>
    <m/>
    <s v="sat evining"/>
    <x v="0"/>
    <n v="5"/>
    <m/>
    <s v=""/>
    <m/>
    <n v="142502896"/>
    <d v="2025-04-14T00:00:00"/>
    <m/>
    <m/>
    <s v="Apr"/>
    <s v="PDTMC_23193-402"/>
    <m/>
    <m/>
    <m/>
  </r>
  <r>
    <x v="0"/>
    <s v="7817-25"/>
    <x v="497"/>
    <s v="B"/>
    <s v="220X130"/>
    <d v="2025-04-03T00:00:00"/>
    <d v="2025-04-03T00:00:00"/>
    <s v="AIR"/>
    <n v="0"/>
    <n v="0"/>
    <d v="2025-04-07T00:00:00"/>
    <d v="2025-04-14T00:00:00"/>
    <m/>
    <n v="7"/>
    <d v="2025-04-15T00:00:00"/>
    <d v="2025-04-12T00:00:00"/>
    <d v="2025-04-15T00:00:00"/>
    <n v="112501456"/>
    <x v="7"/>
    <d v="2025-04-15T00:00:00"/>
    <m/>
    <s v="ask 4 3d 08/04/2025"/>
    <x v="0"/>
    <n v="11"/>
    <m/>
    <s v=""/>
    <m/>
    <n v="142503197"/>
    <d v="2025-04-28T00:00:00"/>
    <m/>
    <m/>
    <s v="Apr"/>
    <s v="COMES_26166-203"/>
    <m/>
    <m/>
    <m/>
  </r>
  <r>
    <x v="0"/>
    <s v="7824-25"/>
    <x v="498"/>
    <s v="B"/>
    <s v="250x160"/>
    <d v="2025-04-04T00:00:00"/>
    <d v="2025-04-04T00:00:00"/>
    <s v="LAND"/>
    <n v="1"/>
    <n v="2"/>
    <d v="2025-04-05T00:00:00"/>
    <d v="2025-04-08T00:00:00"/>
    <m/>
    <n v="3"/>
    <d v="2025-04-09T00:00:00"/>
    <d v="2025-04-09T00:00:00"/>
    <d v="2025-04-09T00:00:00"/>
    <n v="112501343"/>
    <x v="4"/>
    <d v="2025-04-09T00:00:00"/>
    <m/>
    <m/>
    <x v="0"/>
    <n v="4"/>
    <m/>
    <s v=""/>
    <m/>
    <n v="142502897"/>
    <d v="2025-04-14T00:00:00"/>
    <m/>
    <m/>
    <s v="Apr"/>
    <s v="PHME_28117-434"/>
    <m/>
    <m/>
    <m/>
  </r>
  <r>
    <x v="0"/>
    <s v="7820-25"/>
    <x v="499"/>
    <s v="B"/>
    <s v="355x200"/>
    <d v="2025-04-04T00:00:00"/>
    <d v="2025-04-04T00:00:00"/>
    <s v="AIR"/>
    <n v="5"/>
    <n v="5"/>
    <d v="2025-04-07T00:00:00"/>
    <d v="2025-04-08T00:00:00"/>
    <m/>
    <n v="1"/>
    <d v="2025-04-10T00:00:00"/>
    <d v="2025-04-10T00:00:00"/>
    <d v="2025-04-10T00:00:00"/>
    <n v="112501373"/>
    <x v="2"/>
    <d v="2025-04-10T00:00:00"/>
    <m/>
    <m/>
    <x v="0"/>
    <n v="4"/>
    <m/>
    <s v=""/>
    <m/>
    <n v="142503194"/>
    <d v="2025-04-28T00:00:00"/>
    <m/>
    <m/>
    <s v="Apr"/>
    <s v="PHOENIX _13605-222"/>
    <m/>
    <m/>
    <m/>
  </r>
  <r>
    <x v="0"/>
    <s v="7821-25"/>
    <x v="500"/>
    <s v="B"/>
    <s v="320x200"/>
    <d v="2025-04-04T00:00:00"/>
    <d v="2025-04-04T00:00:00"/>
    <s v="AIR"/>
    <n v="4"/>
    <n v="4"/>
    <d v="2025-04-07T00:00:00"/>
    <d v="2025-04-08T00:00:00"/>
    <m/>
    <n v="1"/>
    <d v="2025-04-10T00:00:00"/>
    <d v="2025-04-10T00:00:00"/>
    <d v="2025-04-10T00:00:00"/>
    <n v="112501373"/>
    <x v="1"/>
    <d v="2025-04-10T00:00:00"/>
    <m/>
    <m/>
    <x v="0"/>
    <n v="4"/>
    <m/>
    <s v=""/>
    <m/>
    <n v="142503060"/>
    <d v="2025-04-21T00:00:00"/>
    <m/>
    <m/>
    <s v="Apr"/>
    <s v="EKSTEK_14719-223"/>
    <m/>
    <m/>
    <m/>
  </r>
  <r>
    <x v="0"/>
    <s v="7821-25"/>
    <x v="501"/>
    <s v="B"/>
    <s v="250x160"/>
    <d v="2025-04-04T00:00:00"/>
    <d v="2025-04-04T00:00:00"/>
    <s v="AIR"/>
    <n v="2"/>
    <n v="4"/>
    <d v="2025-04-08T00:00:00"/>
    <d v="2025-04-08T00:00:00"/>
    <m/>
    <n v="0"/>
    <d v="2025-04-10T00:00:00"/>
    <d v="2025-04-10T00:00:00"/>
    <d v="2025-04-10T00:00:00"/>
    <n v="112501373"/>
    <x v="1"/>
    <d v="2025-04-10T00:00:00"/>
    <m/>
    <m/>
    <x v="0"/>
    <n v="4"/>
    <m/>
    <s v=""/>
    <m/>
    <n v="142503060"/>
    <d v="2025-04-21T00:00:00"/>
    <m/>
    <m/>
    <s v="Apr"/>
    <s v="EKSTEK_15803-515"/>
    <m/>
    <m/>
    <m/>
  </r>
  <r>
    <x v="0"/>
    <s v="7822-25"/>
    <x v="502"/>
    <s v="B"/>
    <s v="280x160"/>
    <d v="2025-04-04T00:00:00"/>
    <d v="2025-04-04T00:00:00"/>
    <s v="AIR"/>
    <n v="2"/>
    <n v="4"/>
    <d v="2025-04-08T00:00:00"/>
    <d v="2025-04-08T00:00:00"/>
    <m/>
    <n v="0"/>
    <d v="2025-04-10T00:00:00"/>
    <d v="2025-04-10T00:00:00"/>
    <d v="2025-04-10T00:00:00"/>
    <n v="112501373"/>
    <x v="6"/>
    <d v="2025-04-10T00:00:00"/>
    <m/>
    <m/>
    <x v="0"/>
    <n v="4"/>
    <m/>
    <s v=""/>
    <m/>
    <n v="142503228"/>
    <d v="2025-04-25T00:00:00"/>
    <m/>
    <m/>
    <s v="Apr"/>
    <s v="JIANGSU_19480-521"/>
    <m/>
    <m/>
    <m/>
  </r>
  <r>
    <x v="0"/>
    <s v="7823-25"/>
    <x v="503"/>
    <s v="B"/>
    <s v="355x200"/>
    <d v="2025-04-04T00:00:00"/>
    <d v="2025-04-04T00:00:00"/>
    <s v="LAND"/>
    <n v="0"/>
    <n v="0"/>
    <d v="2025-04-07T00:00:00"/>
    <d v="2025-04-08T00:00:00"/>
    <m/>
    <n v="1"/>
    <d v="2025-04-10T00:00:00"/>
    <d v="2025-04-10T00:00:00"/>
    <d v="2025-04-10T00:00:00"/>
    <n v="112501373"/>
    <x v="0"/>
    <d v="2025-04-10T00:00:00"/>
    <m/>
    <s v="dsgn rcvd 07/04/2025 ask rvsn 08/04/2025"/>
    <x v="0"/>
    <n v="4"/>
    <m/>
    <s v=""/>
    <m/>
    <n v="142503068"/>
    <d v="2025-04-26T00:00:00"/>
    <m/>
    <m/>
    <s v="Apr"/>
    <s v="PDTMC_07208-605"/>
    <m/>
    <m/>
    <m/>
  </r>
  <r>
    <x v="0"/>
    <s v="7823-25"/>
    <x v="504"/>
    <s v="B"/>
    <s v="400x250"/>
    <d v="2025-04-04T00:00:00"/>
    <d v="2025-04-04T00:00:00"/>
    <s v="LAND"/>
    <n v="0"/>
    <n v="0"/>
    <d v="2025-04-07T00:00:00"/>
    <d v="2025-04-08T00:00:00"/>
    <m/>
    <n v="1"/>
    <d v="2025-04-10T00:00:00"/>
    <d v="2025-04-10T00:00:00"/>
    <d v="2025-04-10T00:00:00"/>
    <n v="112501373"/>
    <x v="0"/>
    <d v="2025-04-10T00:00:00"/>
    <m/>
    <s v="dsgn rcvd 07/04/2025 ask rvsn 08/04/2025"/>
    <x v="0"/>
    <n v="4"/>
    <m/>
    <s v=""/>
    <m/>
    <n v="142503068"/>
    <d v="2025-04-26T00:00:00"/>
    <m/>
    <m/>
    <s v="Apr"/>
    <s v="PDTMC_27272-602"/>
    <m/>
    <m/>
    <m/>
  </r>
  <r>
    <x v="0"/>
    <s v="7823-25"/>
    <x v="505"/>
    <s v="B"/>
    <s v="280x160"/>
    <d v="2025-04-04T00:00:00"/>
    <d v="2025-04-04T00:00:00"/>
    <s v="LAND"/>
    <n v="0"/>
    <n v="0"/>
    <d v="2025-04-05T00:00:00"/>
    <d v="2025-04-09T00:00:00"/>
    <m/>
    <n v="4"/>
    <d v="2025-04-10T00:00:00"/>
    <d v="2025-04-10T00:00:00"/>
    <d v="2025-04-10T00:00:00"/>
    <n v="112501373"/>
    <x v="0"/>
    <d v="2025-04-10T00:00:00"/>
    <m/>
    <s v="ask 4 rvsn08/04/2025"/>
    <x v="0"/>
    <n v="5"/>
    <m/>
    <s v=""/>
    <m/>
    <n v="142503119"/>
    <d v="2025-04-23T09:06:19"/>
    <m/>
    <m/>
    <s v="Apr"/>
    <s v="PDTMC_27439-501"/>
    <m/>
    <m/>
    <m/>
  </r>
  <r>
    <x v="0"/>
    <s v="7825-25"/>
    <x v="506"/>
    <s v="N"/>
    <s v="450x250"/>
    <d v="2025-04-04T00:00:00"/>
    <d v="2025-04-04T00:00:00"/>
    <s v="LAND"/>
    <n v="0"/>
    <n v="0"/>
    <d v="2025-04-08T00:00:00"/>
    <d v="2025-04-08T00:00:00"/>
    <m/>
    <n v="0"/>
    <d v="2025-04-10T00:00:00"/>
    <d v="2025-04-10T00:00:00"/>
    <d v="2025-04-10T00:00:00"/>
    <n v="112501373"/>
    <x v="0"/>
    <d v="2025-04-10T00:00:00"/>
    <s v="vERTIV "/>
    <m/>
    <x v="0"/>
    <n v="4"/>
    <m/>
    <s v=""/>
    <m/>
    <n v="142503068"/>
    <d v="2025-04-26T00:00:00"/>
    <m/>
    <m/>
    <s v="Apr"/>
    <s v="PDTMC_27859-601"/>
    <m/>
    <m/>
    <m/>
  </r>
  <r>
    <x v="0"/>
    <s v="7825-25"/>
    <x v="507"/>
    <s v="N"/>
    <s v="355x200"/>
    <d v="2025-04-04T00:00:00"/>
    <d v="2025-04-04T00:00:00"/>
    <s v="LAND"/>
    <n v="0"/>
    <n v="0"/>
    <d v="2025-04-08T00:00:00"/>
    <d v="2025-04-09T00:00:00"/>
    <m/>
    <n v="1"/>
    <d v="2025-04-10T00:00:00"/>
    <d v="2025-04-10T00:00:00"/>
    <d v="2025-04-10T00:00:00"/>
    <n v="112501373"/>
    <x v="0"/>
    <d v="2025-04-10T00:00:00"/>
    <s v="vERTIV "/>
    <m/>
    <x v="0"/>
    <n v="5"/>
    <m/>
    <s v=""/>
    <s v="MILL"/>
    <n v="142503068"/>
    <d v="2025-04-26T00:00:00"/>
    <m/>
    <m/>
    <s v="Apr"/>
    <s v="PDTMC_27860-201"/>
    <m/>
    <m/>
    <m/>
  </r>
  <r>
    <x v="0"/>
    <s v="7821-25"/>
    <x v="508"/>
    <s v="B"/>
    <s v="250X160"/>
    <d v="2025-04-04T00:00:00"/>
    <d v="2025-04-04T00:00:00"/>
    <s v="AIR"/>
    <n v="0"/>
    <n v="0"/>
    <d v="2025-04-07T00:00:00"/>
    <d v="2025-04-11T00:00:00"/>
    <m/>
    <n v="4"/>
    <d v="2025-04-12T00:00:00"/>
    <d v="2025-04-12T00:00:00"/>
    <d v="2025-04-12T00:00:00"/>
    <n v="112501414"/>
    <x v="1"/>
    <d v="2025-04-12T00:00:00"/>
    <m/>
    <s v="ask rvsn 08/04/2025 rvsn rcvd 09/04/2025"/>
    <x v="0"/>
    <n v="7"/>
    <m/>
    <s v=""/>
    <m/>
    <n v="142503060"/>
    <d v="2025-04-21T00:00:00"/>
    <m/>
    <m/>
    <s v="Apr"/>
    <s v="EKSTEK_10486-501"/>
    <m/>
    <m/>
    <m/>
  </r>
  <r>
    <x v="0"/>
    <s v="7821-25"/>
    <x v="509"/>
    <s v="B"/>
    <s v="250x160"/>
    <d v="2025-04-04T00:00:00"/>
    <d v="2025-04-04T00:00:00"/>
    <s v="AIR"/>
    <n v="0"/>
    <n v="0"/>
    <d v="2025-04-07T00:00:00"/>
    <d v="2025-04-11T00:00:00"/>
    <m/>
    <n v="4"/>
    <d v="2025-04-12T00:00:00"/>
    <d v="2025-04-12T00:00:00"/>
    <d v="2025-04-12T00:00:00"/>
    <n v="112501414"/>
    <x v="1"/>
    <d v="2025-04-12T00:00:00"/>
    <m/>
    <s v="ask rvsn 08/04/2025 rvsn rcvd 09/04/2025"/>
    <x v="0"/>
    <n v="7"/>
    <m/>
    <s v=""/>
    <m/>
    <n v="142503060"/>
    <d v="2025-04-21T00:00:00"/>
    <m/>
    <m/>
    <s v="Apr"/>
    <s v="EKSTEK_26807-402"/>
    <m/>
    <m/>
    <m/>
  </r>
  <r>
    <x v="0"/>
    <s v="7819-25"/>
    <x v="510"/>
    <s v="T"/>
    <s v="280x55"/>
    <d v="2025-04-04T00:00:00"/>
    <d v="2025-04-04T00:00:00"/>
    <s v="LAND"/>
    <n v="0"/>
    <n v="0"/>
    <d v="2025-04-15T00:00:00"/>
    <d v="2025-04-15T00:00:00"/>
    <m/>
    <n v="0"/>
    <d v="2025-04-15T00:00:00"/>
    <d v="2025-04-15T00:00:00"/>
    <d v="2025-04-15T00:00:00"/>
    <n v="112501455"/>
    <x v="0"/>
    <d v="2025-04-15T00:00:00"/>
    <m/>
    <m/>
    <x v="0"/>
    <n v="11"/>
    <m/>
    <s v=""/>
    <m/>
    <n v="142503063"/>
    <d v="2025-04-17T23:42:45"/>
    <m/>
    <m/>
    <s v="Apr"/>
    <s v="PDTMC_028381-3501 backer"/>
    <m/>
    <m/>
    <m/>
  </r>
  <r>
    <x v="0"/>
    <s v="7822-25"/>
    <x v="511"/>
    <s v="B"/>
    <s v="320x160"/>
    <d v="2025-04-04T00:00:00"/>
    <d v="2025-04-04T00:00:00"/>
    <s v="AIR"/>
    <n v="1"/>
    <n v="4"/>
    <d v="2025-04-08T00:00:00"/>
    <d v="2025-04-21T00:00:00"/>
    <s v="YES"/>
    <n v="13"/>
    <d v="2025-04-22T00:00:00"/>
    <d v="2025-04-12T00:00:00"/>
    <d v="2025-04-22T00:00:00"/>
    <n v="112501566"/>
    <x v="6"/>
    <d v="2025-04-22T00:00:00"/>
    <m/>
    <s v=" approval sent to wrong channal, supplier is reminded by severeal timeask rvsn 08/04/2025 rvsn rcvd 09/04/2025. dimensiton details are missing 09/04/2025 ask for 3d 12/04/2025 "/>
    <x v="0"/>
    <n v="17"/>
    <m/>
    <s v=""/>
    <m/>
    <n v="142503355"/>
    <d v="2025-04-30T00:00:00"/>
    <m/>
    <m/>
    <s v="Apr"/>
    <s v="JIANGSU_14672-214"/>
    <m/>
    <m/>
    <m/>
  </r>
  <r>
    <x v="0"/>
    <s v="7819-25"/>
    <x v="512"/>
    <s v="T"/>
    <s v="280x100"/>
    <d v="2025-04-04T00:00:00"/>
    <d v="2025-04-04T00:00:00"/>
    <s v="LAND"/>
    <n v="0"/>
    <n v="0"/>
    <d v="2025-04-15T00:00:00"/>
    <d v="2025-04-15T00:00:00"/>
    <m/>
    <n v="0"/>
    <d v="2025-04-15T00:00:00"/>
    <d v="2025-04-15T00:00:00"/>
    <d v="2025-04-15T00:00:00"/>
    <n v="112501455"/>
    <x v="0"/>
    <d v="2025-04-15T00:00:00"/>
    <m/>
    <m/>
    <x v="0"/>
    <n v="11"/>
    <m/>
    <s v=""/>
    <m/>
    <n v="142503063"/>
    <d v="2025-04-17T23:42:45"/>
    <m/>
    <m/>
    <s v="Apr"/>
    <s v="PDTMC_002089-3501 backer"/>
    <m/>
    <m/>
    <m/>
  </r>
  <r>
    <x v="0"/>
    <s v="7826-25"/>
    <x v="513"/>
    <s v="N"/>
    <s v="550x250"/>
    <d v="2025-04-04T00:00:00"/>
    <d v="2025-04-04T00:00:00"/>
    <s v="AIR"/>
    <n v="4"/>
    <n v="4"/>
    <d v="2025-04-16T00:00:00"/>
    <d v="2025-04-21T00:00:00"/>
    <s v="YES"/>
    <n v="5"/>
    <d v="2025-04-22T00:00:00"/>
    <d v="2025-04-12T00:00:00"/>
    <d v="2025-04-22T00:00:00"/>
    <n v="112501566"/>
    <x v="3"/>
    <d v="2025-04-22T00:00:00"/>
    <s v="Kee Safety LLC"/>
    <m/>
    <x v="0"/>
    <n v="17"/>
    <m/>
    <s v=""/>
    <s v="MILL"/>
    <n v="142503337"/>
    <d v="2025-05-01T00:00:00"/>
    <m/>
    <m/>
    <s v="Apr"/>
    <s v="COMPES_30299-601"/>
    <m/>
    <m/>
    <m/>
  </r>
  <r>
    <x v="1"/>
    <s v="7827-25"/>
    <x v="514"/>
    <s v="B"/>
    <s v="450X260"/>
    <d v="2025-04-07T00:00:00"/>
    <d v="2025-04-07T00:00:00"/>
    <s v="LAND"/>
    <n v="4"/>
    <n v="4"/>
    <d v="2025-04-07T00:00:00"/>
    <d v="2025-04-07T00:00:00"/>
    <m/>
    <n v="0"/>
    <d v="2025-04-09T00:00:00"/>
    <d v="2025-04-12T00:00:00"/>
    <d v="2025-04-09T00:00:00"/>
    <n v="212500323"/>
    <x v="0"/>
    <d v="2025-04-09T00:00:00"/>
    <m/>
    <m/>
    <x v="0"/>
    <n v="0"/>
    <m/>
    <s v=""/>
    <m/>
    <n v="242500577"/>
    <d v="2025-04-20T22:48:04"/>
    <m/>
    <m/>
    <s v="Apr"/>
    <s v="PDTMC_051118-3530"/>
    <m/>
    <m/>
    <m/>
  </r>
  <r>
    <x v="1"/>
    <s v="7827-25"/>
    <x v="515"/>
    <s v="T"/>
    <s v="460X150"/>
    <d v="2025-04-07T00:00:00"/>
    <d v="2025-04-07T00:00:00"/>
    <s v="LAND"/>
    <n v="0"/>
    <n v="0"/>
    <d v="2025-04-07T00:00:00"/>
    <d v="2025-04-07T00:00:00"/>
    <m/>
    <n v="0"/>
    <d v="2025-04-09T00:00:00"/>
    <d v="2025-04-24T00:00:00"/>
    <d v="2025-04-09T00:00:00"/>
    <n v="212500323"/>
    <x v="0"/>
    <d v="2025-04-24T00:00:00"/>
    <m/>
    <m/>
    <x v="0"/>
    <n v="0"/>
    <m/>
    <s v=""/>
    <m/>
    <n v="242500577"/>
    <d v="2025-04-20T22:48:04"/>
    <m/>
    <m/>
    <s v="Apr"/>
    <s v="PDTMC_35IC1-051118"/>
    <m/>
    <m/>
    <m/>
  </r>
  <r>
    <x v="1"/>
    <s v="7827-25"/>
    <x v="516"/>
    <s v="B"/>
    <s v="450X260"/>
    <d v="2025-04-07T00:00:00"/>
    <d v="2025-04-07T00:00:00"/>
    <s v="LAND"/>
    <n v="4"/>
    <n v="4"/>
    <d v="2025-04-07T00:00:00"/>
    <d v="2025-04-07T00:00:00"/>
    <m/>
    <n v="0"/>
    <d v="2025-04-09T00:00:00"/>
    <d v="2025-04-12T00:00:00"/>
    <d v="2025-04-09T00:00:00"/>
    <n v="212500323"/>
    <x v="0"/>
    <d v="2025-04-09T00:00:00"/>
    <m/>
    <m/>
    <x v="0"/>
    <n v="0"/>
    <m/>
    <s v=""/>
    <m/>
    <n v="242500577"/>
    <d v="2025-04-20T22:48:04"/>
    <m/>
    <m/>
    <s v="Apr"/>
    <s v="PDTMC_051118-3531"/>
    <m/>
    <m/>
    <m/>
  </r>
  <r>
    <x v="1"/>
    <s v="7827-25"/>
    <x v="517"/>
    <s v="B"/>
    <s v="450X260"/>
    <d v="2025-04-07T00:00:00"/>
    <d v="2025-04-07T00:00:00"/>
    <s v="LAND"/>
    <n v="4"/>
    <n v="4"/>
    <d v="2025-04-07T00:00:00"/>
    <d v="2025-04-07T00:00:00"/>
    <m/>
    <n v="0"/>
    <d v="2025-04-09T00:00:00"/>
    <d v="2025-04-12T00:00:00"/>
    <d v="2025-04-09T00:00:00"/>
    <n v="212500323"/>
    <x v="0"/>
    <d v="2025-04-09T00:00:00"/>
    <m/>
    <m/>
    <x v="0"/>
    <n v="0"/>
    <m/>
    <s v=""/>
    <m/>
    <n v="242500577"/>
    <d v="2025-04-20T22:48:04"/>
    <m/>
    <m/>
    <s v="Apr"/>
    <s v="PDTMC_051118-3532"/>
    <m/>
    <m/>
    <m/>
  </r>
  <r>
    <x v="1"/>
    <s v="7828-25"/>
    <x v="518"/>
    <s v="B"/>
    <s v="400x260"/>
    <d v="2025-04-07T00:00:00"/>
    <d v="2025-04-07T00:00:00"/>
    <s v="AIR"/>
    <n v="2"/>
    <n v="4"/>
    <d v="2025-04-07T00:00:00"/>
    <d v="2025-04-07T00:00:00"/>
    <m/>
    <n v="0"/>
    <d v="2025-04-10T00:00:00"/>
    <d v="2025-04-07T00:00:00"/>
    <d v="2025-04-10T00:00:00"/>
    <n v="212500336"/>
    <x v="8"/>
    <d v="2025-04-24T00:00:00"/>
    <m/>
    <m/>
    <x v="0"/>
    <n v="0"/>
    <m/>
    <s v=""/>
    <m/>
    <n v="242500543"/>
    <d v="2025-04-23T00:00:00"/>
    <m/>
    <m/>
    <s v="Apr"/>
    <s v="ALMAX_051117-3517"/>
    <m/>
    <m/>
    <m/>
  </r>
  <r>
    <x v="1"/>
    <s v="7828-25"/>
    <x v="519"/>
    <s v="B"/>
    <s v="400x260"/>
    <d v="2025-04-07T00:00:00"/>
    <d v="2025-04-07T00:00:00"/>
    <s v="AIR"/>
    <n v="2"/>
    <n v="4"/>
    <d v="2025-04-07T00:00:00"/>
    <d v="2025-04-07T00:00:00"/>
    <m/>
    <n v="0"/>
    <d v="2025-04-10T00:00:00"/>
    <d v="2025-04-07T00:00:00"/>
    <d v="2025-04-10T00:00:00"/>
    <n v="212500336"/>
    <x v="8"/>
    <d v="2025-04-24T00:00:00"/>
    <m/>
    <m/>
    <x v="0"/>
    <n v="0"/>
    <m/>
    <s v=""/>
    <m/>
    <n v="242500543"/>
    <d v="2025-04-23T00:00:00"/>
    <m/>
    <m/>
    <s v="Apr"/>
    <s v="ALMAX_051117-3518"/>
    <m/>
    <m/>
    <m/>
  </r>
  <r>
    <x v="1"/>
    <s v="7828-25"/>
    <x v="520"/>
    <s v="B"/>
    <s v="400x260"/>
    <d v="2025-04-07T00:00:00"/>
    <d v="2025-04-07T00:00:00"/>
    <s v="AIR"/>
    <n v="2"/>
    <n v="4"/>
    <d v="2025-04-07T00:00:00"/>
    <d v="2025-04-07T00:00:00"/>
    <m/>
    <n v="0"/>
    <d v="2025-04-10T00:00:00"/>
    <d v="2025-04-07T00:00:00"/>
    <d v="2025-04-10T00:00:00"/>
    <n v="212500336"/>
    <x v="8"/>
    <d v="2025-04-24T00:00:00"/>
    <m/>
    <m/>
    <x v="0"/>
    <n v="0"/>
    <m/>
    <s v=""/>
    <m/>
    <n v="242500543"/>
    <d v="2025-04-23T00:00:00"/>
    <m/>
    <m/>
    <s v="Apr"/>
    <s v="ALMAX_051117-3519"/>
    <m/>
    <m/>
    <m/>
  </r>
  <r>
    <x v="1"/>
    <s v="7827-25"/>
    <x v="521"/>
    <s v="T"/>
    <s v="460X150"/>
    <d v="2025-04-07T00:00:00"/>
    <d v="2025-04-07T00:00:00"/>
    <s v="LAND"/>
    <n v="0"/>
    <n v="0"/>
    <d v="2025-04-04T00:00:00"/>
    <d v="2025-04-09T00:00:00"/>
    <m/>
    <n v="5"/>
    <d v="2025-04-12T00:00:00"/>
    <d v="2025-04-24T00:00:00"/>
    <d v="2025-04-12T00:00:00"/>
    <n v="212500358"/>
    <x v="0"/>
    <d v="2025-04-24T00:00:00"/>
    <m/>
    <m/>
    <x v="0"/>
    <n v="2"/>
    <m/>
    <s v=""/>
    <m/>
    <n v="242500605"/>
    <d v="2025-04-23T00:00:00"/>
    <m/>
    <m/>
    <s v="Apr"/>
    <s v="PDTMC_35IC2-051117"/>
    <m/>
    <m/>
    <m/>
  </r>
  <r>
    <x v="1"/>
    <s v="7828-25"/>
    <x v="522"/>
    <s v="B"/>
    <s v="400x260"/>
    <d v="2025-04-07T00:00:00"/>
    <d v="2025-04-07T00:00:00"/>
    <s v="AIR"/>
    <n v="1"/>
    <n v="1"/>
    <d v="2025-04-12T00:00:00"/>
    <d v="2025-04-21T00:00:00"/>
    <m/>
    <n v="9"/>
    <d v="2025-04-24T00:00:00"/>
    <d v="2025-04-24T00:00:00"/>
    <d v="2025-04-24T00:00:00"/>
    <n v="212500440"/>
    <x v="8"/>
    <d v="2025-04-24T00:00:00"/>
    <m/>
    <s v="rvsn asked by vijeesh as per 051089-3503 design. Rvsn rcvd on 18/04/2025"/>
    <x v="0"/>
    <n v="14"/>
    <m/>
    <s v=""/>
    <m/>
    <n v="242500730"/>
    <d v="2025-05-06T00:00:00"/>
    <m/>
    <m/>
    <s v="Apr"/>
    <s v="ALMAX_051134-3503"/>
    <m/>
    <m/>
    <m/>
  </r>
  <r>
    <x v="0"/>
    <s v="7829-25"/>
    <x v="446"/>
    <s v="B"/>
    <s v="280X160"/>
    <d v="2025-04-08T00:00:00"/>
    <d v="2025-04-08T00:00:00"/>
    <s v="AIR"/>
    <n v="3"/>
    <n v="3"/>
    <d v="2025-04-10T00:00:00"/>
    <d v="2025-04-14T00:00:00"/>
    <m/>
    <n v="4"/>
    <d v="2025-04-15T00:00:00"/>
    <d v="2025-04-12T00:00:00"/>
    <d v="2025-04-15T00:00:00"/>
    <n v="112501456"/>
    <x v="2"/>
    <d v="2025-04-15T00:00:00"/>
    <m/>
    <s v="approvla will go wibh die"/>
    <x v="0"/>
    <n v="6"/>
    <m/>
    <s v=""/>
    <m/>
    <n v="142503194"/>
    <d v="2025-04-28T00:00:00"/>
    <m/>
    <m/>
    <s v="Apr"/>
    <s v="PHOENIX _18073-613"/>
    <m/>
    <m/>
    <m/>
  </r>
  <r>
    <x v="0"/>
    <s v="7833-25"/>
    <x v="523"/>
    <s v="T"/>
    <s v="300X100"/>
    <d v="2025-04-10T00:00:00"/>
    <d v="2025-04-10T00:00:00"/>
    <s v="LAND"/>
    <n v="0"/>
    <n v="0"/>
    <d v="2025-04-12T00:00:00"/>
    <d v="2025-04-12T00:00:00"/>
    <m/>
    <n v="0"/>
    <d v="2025-04-14T00:00:00"/>
    <d v="2025-04-12T00:00:00"/>
    <d v="2025-04-14T00:00:00"/>
    <n v="112501429"/>
    <x v="0"/>
    <d v="2025-04-14T00:00:00"/>
    <m/>
    <m/>
    <x v="0"/>
    <n v="2"/>
    <m/>
    <s v=""/>
    <m/>
    <n v="142503291"/>
    <d v="2025-04-29T00:00:00"/>
    <m/>
    <m/>
    <s v="Apr"/>
    <s v="PDTMC_I-26721"/>
    <m/>
    <m/>
    <m/>
  </r>
  <r>
    <x v="0"/>
    <s v="7832-25"/>
    <x v="524"/>
    <s v="B"/>
    <s v="250X160"/>
    <d v="2025-04-10T00:00:00"/>
    <d v="2025-04-10T00:00:00"/>
    <s v="AIR"/>
    <n v="1"/>
    <n v="1"/>
    <d v="2025-04-11T00:00:00"/>
    <d v="2025-04-14T00:00:00"/>
    <m/>
    <n v="3"/>
    <d v="2025-04-15T00:00:00"/>
    <d v="2025-04-12T00:00:00"/>
    <d v="2025-04-15T00:00:00"/>
    <n v="112501456"/>
    <x v="7"/>
    <d v="2025-04-15T00:00:00"/>
    <m/>
    <m/>
    <x v="0"/>
    <n v="4"/>
    <m/>
    <s v=""/>
    <m/>
    <n v="142503197"/>
    <d v="2025-04-28T00:00:00"/>
    <m/>
    <m/>
    <s v="Apr"/>
    <s v="COMES_06176-403"/>
    <m/>
    <m/>
    <m/>
  </r>
  <r>
    <x v="0"/>
    <s v="7833-25"/>
    <x v="525"/>
    <s v="B"/>
    <s v="220X130"/>
    <d v="2025-04-10T00:00:00"/>
    <d v="2025-04-10T00:00:00"/>
    <s v="LAND"/>
    <n v="1"/>
    <n v="1"/>
    <d v="2025-04-12T00:00:00"/>
    <d v="2025-04-14T00:00:00"/>
    <m/>
    <n v="2"/>
    <d v="2025-04-15T00:00:00"/>
    <d v="2025-04-12T00:00:00"/>
    <d v="2025-04-15T00:00:00"/>
    <n v="112501456"/>
    <x v="0"/>
    <d v="2025-04-15T00:00:00"/>
    <m/>
    <m/>
    <x v="0"/>
    <n v="4"/>
    <m/>
    <s v=""/>
    <s v="MILL"/>
    <n v="142503120"/>
    <d v="2025-04-23T13:30:16"/>
    <m/>
    <m/>
    <s v="Apr"/>
    <s v="PDTMC_05190-502"/>
    <m/>
    <m/>
    <m/>
  </r>
  <r>
    <x v="0"/>
    <s v="7833-25"/>
    <x v="526"/>
    <s v="B"/>
    <s v="220X130"/>
    <d v="2025-04-10T00:00:00"/>
    <d v="2025-04-10T00:00:00"/>
    <s v="LAND"/>
    <n v="0"/>
    <n v="0"/>
    <d v="2025-04-12T00:00:00"/>
    <d v="2025-04-14T00:00:00"/>
    <m/>
    <n v="2"/>
    <d v="2025-04-15T00:00:00"/>
    <d v="2025-04-12T00:00:00"/>
    <d v="2025-04-15T00:00:00"/>
    <n v="112501456"/>
    <x v="0"/>
    <d v="2025-04-15T00:00:00"/>
    <m/>
    <m/>
    <x v="0"/>
    <n v="4"/>
    <m/>
    <s v=""/>
    <m/>
    <n v="142503120"/>
    <d v="2025-04-23T13:30:16"/>
    <m/>
    <m/>
    <s v="Apr"/>
    <s v="PDTMC_11597-421"/>
    <m/>
    <m/>
    <m/>
  </r>
  <r>
    <x v="0"/>
    <s v="7833-25"/>
    <x v="527"/>
    <s v="B"/>
    <s v="320X160"/>
    <d v="2025-04-10T00:00:00"/>
    <d v="2025-04-10T00:00:00"/>
    <s v="LAND"/>
    <n v="4"/>
    <n v="4"/>
    <d v="2025-04-12T00:00:00"/>
    <d v="2025-04-14T00:00:00"/>
    <m/>
    <n v="2"/>
    <d v="2025-04-15T00:00:00"/>
    <d v="2025-04-12T00:00:00"/>
    <d v="2025-04-15T00:00:00"/>
    <n v="112501456"/>
    <x v="0"/>
    <d v="2025-04-15T00:00:00"/>
    <m/>
    <m/>
    <x v="0"/>
    <n v="4"/>
    <m/>
    <s v=""/>
    <m/>
    <n v="142503120"/>
    <d v="2025-04-23T13:30:16"/>
    <m/>
    <m/>
    <s v="Apr"/>
    <s v="PDTMC_14861-212"/>
    <m/>
    <m/>
    <m/>
  </r>
  <r>
    <x v="0"/>
    <s v="7833-25"/>
    <x v="528"/>
    <s v="B"/>
    <s v="320X160"/>
    <d v="2025-04-10T00:00:00"/>
    <d v="2025-04-10T00:00:00"/>
    <s v="LAND"/>
    <n v="4"/>
    <n v="4"/>
    <d v="2025-04-12T00:00:00"/>
    <d v="2025-04-14T00:00:00"/>
    <m/>
    <n v="2"/>
    <d v="2025-04-15T00:00:00"/>
    <d v="2025-04-12T00:00:00"/>
    <d v="2025-04-15T00:00:00"/>
    <n v="112501456"/>
    <x v="0"/>
    <d v="2025-04-15T00:00:00"/>
    <m/>
    <m/>
    <x v="0"/>
    <n v="4"/>
    <m/>
    <s v=""/>
    <m/>
    <n v="142503120"/>
    <d v="2025-04-23T13:30:16"/>
    <m/>
    <m/>
    <s v="Apr"/>
    <s v="PDTMC_14861-213"/>
    <m/>
    <m/>
    <m/>
  </r>
  <r>
    <x v="0"/>
    <s v="7833-25"/>
    <x v="529"/>
    <s v="B"/>
    <s v="280X160"/>
    <d v="2025-04-10T00:00:00"/>
    <d v="2025-04-10T00:00:00"/>
    <s v="LAND"/>
    <n v="1"/>
    <n v="1"/>
    <d v="2025-04-12T00:00:00"/>
    <d v="2025-04-14T00:00:00"/>
    <m/>
    <n v="2"/>
    <d v="2025-04-15T00:00:00"/>
    <d v="2025-04-12T00:00:00"/>
    <d v="2025-04-15T00:00:00"/>
    <n v="112501456"/>
    <x v="0"/>
    <d v="2025-04-15T00:00:00"/>
    <m/>
    <m/>
    <x v="0"/>
    <n v="4"/>
    <m/>
    <s v=""/>
    <m/>
    <n v="142503120"/>
    <d v="2025-04-23T13:30:16"/>
    <m/>
    <m/>
    <s v="Apr"/>
    <s v="PDTMC_29145-404"/>
    <m/>
    <m/>
    <m/>
  </r>
  <r>
    <x v="0"/>
    <s v="7833-25"/>
    <x v="530"/>
    <s v="B"/>
    <s v="320X160"/>
    <d v="2025-04-10T00:00:00"/>
    <d v="2025-04-10T00:00:00"/>
    <s v="LAND"/>
    <n v="1"/>
    <n v="2"/>
    <d v="2025-04-14T00:00:00"/>
    <d v="2025-04-15T00:00:00"/>
    <m/>
    <n v="1"/>
    <d v="2025-04-19T00:00:00"/>
    <d v="2025-04-12T00:00:00"/>
    <d v="2025-04-19T00:00:00"/>
    <n v="112501534"/>
    <x v="0"/>
    <d v="2025-04-19T00:00:00"/>
    <m/>
    <s v="ask rvsn draw dia more 14/04/2025"/>
    <x v="0"/>
    <n v="5"/>
    <m/>
    <s v=""/>
    <m/>
    <n v="142503218"/>
    <d v="2025-04-29T00:00:00"/>
    <m/>
    <m/>
    <s v="Apr"/>
    <s v="PDTMC_28411-502"/>
    <m/>
    <m/>
    <m/>
  </r>
  <r>
    <x v="0"/>
    <s v="7833-25"/>
    <x v="531"/>
    <s v="B"/>
    <s v="220x130"/>
    <d v="2025-04-10T00:00:00"/>
    <d v="2025-04-10T00:00:00"/>
    <s v="LAND"/>
    <n v="0"/>
    <n v="0"/>
    <d v="2025-04-12T00:00:00"/>
    <d v="2025-04-15T00:00:00"/>
    <m/>
    <n v="3"/>
    <d v="2025-04-19T00:00:00"/>
    <d v="2025-04-12T00:00:00"/>
    <d v="2025-04-19T00:00:00"/>
    <n v="112501534"/>
    <x v="0"/>
    <d v="2025-04-19T00:00:00"/>
    <m/>
    <s v="wrongly ordered 401 shoul be 402, ask for Dxf"/>
    <x v="0"/>
    <n v="5"/>
    <m/>
    <s v=""/>
    <s v="Mill, powder"/>
    <n v="142503291"/>
    <d v="2025-04-29T00:00:00"/>
    <m/>
    <m/>
    <s v="Apr"/>
    <s v="PDTMC_07046-402"/>
    <m/>
    <m/>
    <m/>
  </r>
  <r>
    <x v="1"/>
    <s v="7830-25"/>
    <x v="532"/>
    <s v="B"/>
    <s v="450X260"/>
    <d v="2025-04-10T00:00:00"/>
    <d v="2025-04-10T00:00:00"/>
    <s v="LAND"/>
    <n v="1"/>
    <n v="1"/>
    <d v="2025-04-11T00:00:00"/>
    <d v="2025-04-12T00:00:00"/>
    <m/>
    <n v="1"/>
    <d v="2025-04-12T00:00:00"/>
    <d v="2025-04-12T00:00:00"/>
    <d v="2025-04-12T00:00:00"/>
    <n v="212500358"/>
    <x v="4"/>
    <d v="2025-04-12T00:00:00"/>
    <m/>
    <m/>
    <x v="0"/>
    <n v="2"/>
    <m/>
    <s v=""/>
    <m/>
    <n v="242500556"/>
    <d v="2025-04-20T22:47:23"/>
    <m/>
    <m/>
    <s v="Apr"/>
    <s v="PHME_005501-3511"/>
    <m/>
    <m/>
    <m/>
  </r>
  <r>
    <x v="1"/>
    <s v="7831-25"/>
    <x v="533"/>
    <s v="B"/>
    <s v="250X160"/>
    <d v="2025-04-10T00:00:00"/>
    <d v="2025-04-10T00:00:00"/>
    <s v="LAND"/>
    <n v="0"/>
    <n v="0"/>
    <d v="2025-04-11T00:00:00"/>
    <d v="2025-04-12T00:00:00"/>
    <m/>
    <n v="1"/>
    <d v="2025-04-12T00:00:00"/>
    <d v="2025-04-12T00:00:00"/>
    <d v="2025-04-12T00:00:00"/>
    <n v="212500358"/>
    <x v="0"/>
    <d v="2025-04-12T00:00:00"/>
    <m/>
    <m/>
    <x v="0"/>
    <n v="2"/>
    <m/>
    <s v=""/>
    <m/>
    <n v="242500605"/>
    <d v="2025-04-23T00:00:00"/>
    <m/>
    <m/>
    <s v="Apr"/>
    <s v="PDTMC_007099-2501"/>
    <m/>
    <m/>
    <m/>
  </r>
  <r>
    <x v="1"/>
    <s v="7831-25"/>
    <x v="534"/>
    <s v="B"/>
    <s v="250X160"/>
    <d v="2025-04-10T00:00:00"/>
    <d v="2025-04-10T00:00:00"/>
    <s v="LAND"/>
    <n v="0"/>
    <n v="0"/>
    <d v="2025-04-11T00:00:00"/>
    <d v="2025-04-12T00:00:00"/>
    <m/>
    <n v="1"/>
    <d v="2025-04-12T00:00:00"/>
    <d v="2025-04-12T00:00:00"/>
    <d v="2025-04-12T00:00:00"/>
    <n v="212500358"/>
    <x v="0"/>
    <d v="2025-04-12T00:00:00"/>
    <m/>
    <m/>
    <x v="0"/>
    <n v="2"/>
    <m/>
    <s v=""/>
    <m/>
    <n v="242500605"/>
    <d v="2025-04-23T00:00:00"/>
    <m/>
    <m/>
    <s v="Apr"/>
    <s v="PDTMC_007099-2502"/>
    <m/>
    <m/>
    <m/>
  </r>
  <r>
    <x v="0"/>
    <s v="7835-25"/>
    <x v="535"/>
    <s v="C"/>
    <s v="300X100"/>
    <d v="2025-04-11T00:00:00"/>
    <d v="2025-04-11T00:00:00"/>
    <s v="LAND"/>
    <n v="0"/>
    <n v="0"/>
    <d v="2025-04-12T00:00:00"/>
    <s v="c"/>
    <m/>
    <s v=""/>
    <s v="c"/>
    <d v="2025-04-12T00:00:00"/>
    <s v="c"/>
    <s v="c"/>
    <x v="4"/>
    <s v="c"/>
    <m/>
    <s v="ask for 3d 12/4/25. reminder sent 14/4. insert is canceled as per AHOD"/>
    <x v="1"/>
    <n v="0"/>
    <m/>
    <s v=""/>
    <m/>
    <n v="0"/>
    <d v="1899-12-30T00:00:00"/>
    <m/>
    <m/>
    <s v="Apr"/>
    <s v="PHME_INS-27861"/>
    <m/>
    <m/>
    <m/>
  </r>
  <r>
    <x v="0"/>
    <s v="7835-25"/>
    <x v="536"/>
    <s v="N"/>
    <s v="280X160"/>
    <d v="2025-04-11T00:00:00"/>
    <d v="2025-04-11T00:00:00"/>
    <s v="LAND"/>
    <n v="2"/>
    <n v="4"/>
    <d v="2025-04-12T00:00:00"/>
    <d v="2025-04-12T00:00:00"/>
    <m/>
    <n v="0"/>
    <d v="2025-04-14T00:00:00"/>
    <d v="2025-04-12T00:00:00"/>
    <d v="2025-04-14T00:00:00"/>
    <n v="112501429"/>
    <x v="4"/>
    <d v="2025-04-14T00:00:00"/>
    <s v="Alumil"/>
    <m/>
    <x v="0"/>
    <n v="1"/>
    <m/>
    <s v=""/>
    <s v="Mill, powder"/>
    <n v="142503125"/>
    <d v="2025-04-23T09:08:52"/>
    <m/>
    <m/>
    <s v="Apr"/>
    <s v="PHME_30302-501"/>
    <m/>
    <m/>
    <m/>
  </r>
  <r>
    <x v="0"/>
    <s v="7835-25"/>
    <x v="537"/>
    <s v="T"/>
    <s v="300X100"/>
    <d v="2025-04-11T00:00:00"/>
    <d v="2025-04-11T00:00:00"/>
    <s v="LAND"/>
    <n v="0"/>
    <n v="0"/>
    <d v="2025-04-12T00:00:00"/>
    <d v="2025-04-12T00:00:00"/>
    <m/>
    <n v="0"/>
    <d v="2025-04-14T00:00:00"/>
    <d v="2025-04-12T00:00:00"/>
    <d v="2025-04-14T00:00:00"/>
    <n v="112501429"/>
    <x v="4"/>
    <d v="2025-04-14T00:00:00"/>
    <m/>
    <m/>
    <x v="0"/>
    <n v="1"/>
    <m/>
    <s v=""/>
    <m/>
    <n v="142503125"/>
    <d v="2025-04-23T09:08:52"/>
    <m/>
    <m/>
    <s v="Apr"/>
    <s v="PHME_INS-30302"/>
    <m/>
    <m/>
    <m/>
  </r>
  <r>
    <x v="0"/>
    <s v="7836-25"/>
    <x v="538"/>
    <s v="N"/>
    <s v="280X160"/>
    <d v="2025-04-11T00:00:00"/>
    <d v="2025-04-11T00:00:00"/>
    <s v="AIR"/>
    <n v="0"/>
    <n v="0"/>
    <d v="2025-04-11T00:00:00"/>
    <d v="2025-04-12T00:00:00"/>
    <m/>
    <n v="1"/>
    <d v="2025-04-14T00:00:00"/>
    <d v="2025-04-12T00:00:00"/>
    <d v="2025-04-14T00:00:00"/>
    <n v="112501429"/>
    <x v="1"/>
    <d v="2025-04-14T00:00:00"/>
    <s v="Alumil"/>
    <m/>
    <x v="0"/>
    <n v="1"/>
    <m/>
    <s v=""/>
    <s v="Mill, powder"/>
    <n v="142503201"/>
    <d v="2025-04-28T00:00:00"/>
    <m/>
    <m/>
    <s v="Apr"/>
    <s v="EKSTEK_27862-401"/>
    <m/>
    <m/>
    <m/>
  </r>
  <r>
    <x v="0"/>
    <s v="7836-25"/>
    <x v="539"/>
    <s v="N"/>
    <s v="280X160"/>
    <d v="2025-04-11T00:00:00"/>
    <d v="2025-04-11T00:00:00"/>
    <s v="AIR"/>
    <n v="0"/>
    <n v="0"/>
    <d v="2025-04-11T00:00:00"/>
    <d v="2025-04-12T00:00:00"/>
    <m/>
    <n v="1"/>
    <d v="2025-04-14T00:00:00"/>
    <d v="2025-04-12T00:00:00"/>
    <d v="2025-04-14T00:00:00"/>
    <n v="112501429"/>
    <x v="1"/>
    <d v="2025-04-14T00:00:00"/>
    <s v="Alumil"/>
    <m/>
    <x v="0"/>
    <n v="1"/>
    <m/>
    <s v=""/>
    <m/>
    <n v="142503201"/>
    <d v="2025-04-28T00:00:00"/>
    <m/>
    <m/>
    <s v="Apr"/>
    <s v="EKSTEK_27863-401"/>
    <m/>
    <m/>
    <m/>
  </r>
  <r>
    <x v="0"/>
    <s v="7836-25"/>
    <x v="540"/>
    <s v="N"/>
    <s v="280X160"/>
    <d v="2025-04-11T00:00:00"/>
    <d v="2025-04-11T00:00:00"/>
    <s v="AIR"/>
    <n v="1"/>
    <n v="4"/>
    <d v="2025-04-11T00:00:00"/>
    <d v="2025-04-12T00:00:00"/>
    <m/>
    <n v="1"/>
    <d v="2025-04-14T00:00:00"/>
    <d v="2025-04-12T00:00:00"/>
    <d v="2025-04-14T00:00:00"/>
    <n v="112501429"/>
    <x v="1"/>
    <d v="2025-04-14T00:00:00"/>
    <s v="Alumil"/>
    <m/>
    <x v="0"/>
    <n v="1"/>
    <m/>
    <s v=""/>
    <s v="Mill, powder"/>
    <n v="142503201"/>
    <d v="2025-04-28T00:00:00"/>
    <m/>
    <m/>
    <s v="Apr"/>
    <s v="EKSTEK_30305-501"/>
    <m/>
    <m/>
    <m/>
  </r>
  <r>
    <x v="0"/>
    <s v="7835-25"/>
    <x v="541"/>
    <s v="N"/>
    <s v="280X160"/>
    <d v="2025-04-11T00:00:00"/>
    <d v="2025-04-11T00:00:00"/>
    <s v="LAND"/>
    <n v="1"/>
    <n v="2"/>
    <d v="2025-04-12T00:00:00"/>
    <d v="2025-04-14T00:00:00"/>
    <m/>
    <n v="2"/>
    <d v="2025-04-15T00:00:00"/>
    <d v="2025-04-12T00:00:00"/>
    <d v="2025-04-15T00:00:00"/>
    <n v="112501456"/>
    <x v="4"/>
    <d v="2025-04-15T00:00:00"/>
    <s v="Alumil"/>
    <m/>
    <x v="0"/>
    <n v="3"/>
    <m/>
    <s v=""/>
    <s v="Mill, powder"/>
    <n v="142503220"/>
    <d v="2025-04-29T00:00:00"/>
    <m/>
    <m/>
    <s v="Apr"/>
    <s v="PHME_30303-501"/>
    <m/>
    <m/>
    <m/>
  </r>
  <r>
    <x v="0"/>
    <s v="7835-25"/>
    <x v="542"/>
    <s v="N"/>
    <s v="280X160"/>
    <d v="2025-04-11T00:00:00"/>
    <d v="2025-04-11T00:00:00"/>
    <s v="LAND"/>
    <n v="2"/>
    <n v="4"/>
    <d v="2025-04-12T00:00:00"/>
    <d v="2025-04-15T00:00:00"/>
    <m/>
    <n v="3"/>
    <d v="2025-04-19T00:00:00"/>
    <d v="2025-04-12T00:00:00"/>
    <d v="2025-04-19T00:00:00"/>
    <n v="112501534"/>
    <x v="4"/>
    <d v="2025-04-19T00:00:00"/>
    <s v="Alumil"/>
    <m/>
    <x v="0"/>
    <n v="4"/>
    <m/>
    <s v=""/>
    <m/>
    <n v="142503217"/>
    <d v="2025-04-29T00:00:00"/>
    <m/>
    <m/>
    <s v="Apr"/>
    <s v="PHME_30301-401"/>
    <m/>
    <m/>
    <m/>
  </r>
  <r>
    <x v="0"/>
    <s v="7837-25"/>
    <x v="543"/>
    <s v="N"/>
    <s v="250X160"/>
    <d v="2025-04-11T00:00:00"/>
    <d v="2025-04-11T00:00:00"/>
    <s v="LAND"/>
    <n v="2"/>
    <n v="2"/>
    <d v="2025-04-14T00:00:00"/>
    <d v="2025-04-15T00:00:00"/>
    <m/>
    <n v="1"/>
    <d v="2025-04-19T00:00:00"/>
    <d v="2025-04-12T00:00:00"/>
    <d v="2025-04-19T00:00:00"/>
    <n v="112501534"/>
    <x v="0"/>
    <d v="2025-04-19T00:00:00"/>
    <s v="Alumil"/>
    <m/>
    <x v="0"/>
    <n v="4"/>
    <m/>
    <s v=""/>
    <s v="Mill, powder"/>
    <n v="142503218"/>
    <d v="2025-04-29T00:00:00"/>
    <m/>
    <m/>
    <s v="Apr"/>
    <s v="PDTMC_30300-401"/>
    <m/>
    <m/>
    <m/>
  </r>
  <r>
    <x v="0"/>
    <s v="7837-25"/>
    <x v="544"/>
    <s v="T"/>
    <s v="300X100"/>
    <d v="2025-04-11T00:00:00"/>
    <d v="2025-04-11T00:00:00"/>
    <s v="LAND"/>
    <n v="0"/>
    <n v="0"/>
    <d v="2025-04-14T00:00:00"/>
    <d v="2025-04-15T00:00:00"/>
    <m/>
    <n v="1"/>
    <d v="2025-04-19T00:00:00"/>
    <d v="2025-04-12T00:00:00"/>
    <d v="2025-04-19T00:00:00"/>
    <n v="112501534"/>
    <x v="0"/>
    <d v="2025-04-19T00:00:00"/>
    <m/>
    <m/>
    <x v="0"/>
    <n v="4"/>
    <m/>
    <s v=""/>
    <s v="Mill, powder"/>
    <n v="142503218"/>
    <d v="2025-04-29T00:00:00"/>
    <m/>
    <m/>
    <s v="Apr"/>
    <s v="PDTMC_INS-30300"/>
    <m/>
    <m/>
    <m/>
  </r>
  <r>
    <x v="0"/>
    <s v="7837-25"/>
    <x v="545"/>
    <s v="N"/>
    <s v="250X160"/>
    <d v="2025-04-11T00:00:00"/>
    <d v="2025-04-11T00:00:00"/>
    <s v="LAND"/>
    <n v="1"/>
    <n v="1"/>
    <d v="2025-04-14T00:00:00"/>
    <d v="2025-04-15T00:00:00"/>
    <m/>
    <n v="1"/>
    <d v="2025-04-19T00:00:00"/>
    <d v="2025-04-12T00:00:00"/>
    <d v="2025-04-19T00:00:00"/>
    <n v="112501534"/>
    <x v="0"/>
    <d v="2025-04-19T00:00:00"/>
    <s v="Alumil"/>
    <s v="dsgn rcved with wrong attachmetn 14/04/2025. later got the correct one. "/>
    <x v="0"/>
    <n v="4"/>
    <m/>
    <s v=""/>
    <s v="Mill, powder"/>
    <n v="142503218"/>
    <d v="2025-04-29T00:00:00"/>
    <m/>
    <m/>
    <s v="Apr"/>
    <s v="PDTMC_30304-401"/>
    <m/>
    <m/>
    <m/>
  </r>
  <r>
    <x v="0"/>
    <s v="7834-25"/>
    <x v="546"/>
    <s v="B"/>
    <s v="355X200"/>
    <d v="2025-04-11T00:00:00"/>
    <d v="2025-04-11T00:00:00"/>
    <s v="AIR"/>
    <n v="1"/>
    <n v="2"/>
    <d v="2025-04-12T00:00:00"/>
    <d v="2025-04-17T00:00:00"/>
    <m/>
    <n v="5"/>
    <d v="2025-04-19T00:00:00"/>
    <d v="2025-04-12T00:00:00"/>
    <d v="2025-04-19T00:00:00"/>
    <n v="112501535"/>
    <x v="7"/>
    <d v="2025-04-19T00:00:00"/>
    <m/>
    <s v="ask simulation result 14/4"/>
    <x v="0"/>
    <n v="6"/>
    <m/>
    <s v=""/>
    <m/>
    <n v="142503221"/>
    <d v="2025-04-26T00:00:00"/>
    <m/>
    <m/>
    <s v="Apr"/>
    <s v="COMES_13794-279"/>
    <m/>
    <m/>
    <m/>
  </r>
  <r>
    <x v="0"/>
    <s v="7834-25"/>
    <x v="547"/>
    <s v="B"/>
    <s v="475X280"/>
    <d v="2025-04-11T00:00:00"/>
    <d v="2025-04-11T00:00:00"/>
    <s v="AIR"/>
    <n v="1"/>
    <n v="2"/>
    <d v="2025-04-12T00:00:00"/>
    <d v="2025-04-17T00:00:00"/>
    <m/>
    <n v="5"/>
    <d v="2025-04-19T00:00:00"/>
    <d v="2025-04-12T00:00:00"/>
    <d v="2025-04-19T00:00:00"/>
    <n v="112501535"/>
    <x v="7"/>
    <d v="2025-04-19T00:00:00"/>
    <m/>
    <s v="ask simulation result 14/4"/>
    <x v="0"/>
    <n v="6"/>
    <m/>
    <s v=""/>
    <m/>
    <n v="142503221"/>
    <d v="2025-04-26T00:00:00"/>
    <m/>
    <m/>
    <s v="Apr"/>
    <s v="COMES_13940-267"/>
    <m/>
    <m/>
    <m/>
  </r>
  <r>
    <x v="0"/>
    <s v="7835-25"/>
    <x v="548"/>
    <s v="N"/>
    <s v="250X160"/>
    <d v="2025-04-11T00:00:00"/>
    <d v="2025-04-11T00:00:00"/>
    <s v="LAND"/>
    <n v="1"/>
    <n v="2"/>
    <d v="2025-04-12T00:00:00"/>
    <d v="2025-04-21T00:00:00"/>
    <m/>
    <n v="9"/>
    <d v="2025-04-22T00:00:00"/>
    <d v="2025-04-12T00:00:00"/>
    <d v="2025-04-22T00:00:00"/>
    <n v="112501566"/>
    <x v="4"/>
    <d v="2025-04-22T00:00:00"/>
    <s v="Alumil"/>
    <s v="ask for 3d 12/4/25. reminder sent 14/4"/>
    <x v="0"/>
    <n v="10"/>
    <m/>
    <s v=""/>
    <m/>
    <n v="142503292"/>
    <d v="2025-04-29T00:00:00"/>
    <m/>
    <m/>
    <s v="Apr"/>
    <s v="PHME_27861-401"/>
    <m/>
    <m/>
    <m/>
  </r>
  <r>
    <x v="0"/>
    <s v="7839-25"/>
    <x v="549"/>
    <s v="B"/>
    <s v="220x130"/>
    <d v="2025-04-12T00:00:00"/>
    <d v="2025-04-12T00:00:00"/>
    <s v="AIR"/>
    <n v="0"/>
    <n v="0"/>
    <d v="2025-04-14T00:00:00"/>
    <d v="2025-04-15T00:00:00"/>
    <m/>
    <n v="1"/>
    <d v="2025-04-19T00:00:00"/>
    <d v="2025-04-14T00:00:00"/>
    <d v="2025-04-19T00:00:00"/>
    <n v="112501534"/>
    <x v="1"/>
    <d v="2025-04-19T00:00:00"/>
    <m/>
    <m/>
    <x v="0"/>
    <n v="3"/>
    <m/>
    <s v=""/>
    <m/>
    <n v="142503222"/>
    <d v="2025-04-28T00:00:00"/>
    <m/>
    <m/>
    <s v="Apr"/>
    <s v="EKSTEK_10371-505"/>
    <m/>
    <m/>
    <m/>
  </r>
  <r>
    <x v="0"/>
    <s v="7839-25"/>
    <x v="550"/>
    <s v="B"/>
    <s v="320x160"/>
    <d v="2025-04-12T00:00:00"/>
    <d v="2025-04-12T00:00:00"/>
    <s v="AIR"/>
    <n v="1"/>
    <n v="2"/>
    <d v="2025-04-14T00:00:00"/>
    <d v="2025-04-15T00:00:00"/>
    <m/>
    <n v="1"/>
    <d v="2025-04-19T00:00:00"/>
    <d v="2025-04-14T00:00:00"/>
    <d v="2025-04-19T00:00:00"/>
    <n v="112501534"/>
    <x v="1"/>
    <d v="2025-04-19T00:00:00"/>
    <m/>
    <m/>
    <x v="0"/>
    <n v="3"/>
    <m/>
    <s v=""/>
    <s v="Mill, powder"/>
    <n v="142503222"/>
    <d v="2025-04-28T00:00:00"/>
    <m/>
    <m/>
    <s v="Apr"/>
    <s v="EKSTEK_13126-246"/>
    <m/>
    <m/>
    <m/>
  </r>
  <r>
    <x v="0"/>
    <s v="7839-25"/>
    <x v="551"/>
    <s v="B"/>
    <s v="220x130"/>
    <d v="2025-04-12T00:00:00"/>
    <d v="2025-04-12T00:00:00"/>
    <s v="AIR"/>
    <n v="0"/>
    <n v="0"/>
    <d v="2025-04-14T00:00:00"/>
    <d v="2025-04-15T00:00:00"/>
    <m/>
    <n v="1"/>
    <d v="2025-04-19T00:00:00"/>
    <d v="2025-04-14T00:00:00"/>
    <d v="2025-04-19T00:00:00"/>
    <n v="112501534"/>
    <x v="1"/>
    <d v="2025-04-19T00:00:00"/>
    <m/>
    <m/>
    <x v="0"/>
    <n v="3"/>
    <m/>
    <s v=""/>
    <m/>
    <n v="142503308"/>
    <d v="2025-04-30T00:00:00"/>
    <m/>
    <m/>
    <s v="Apr"/>
    <s v="EKSTEK_26767-404"/>
    <m/>
    <m/>
    <m/>
  </r>
  <r>
    <x v="0"/>
    <s v="7840-25"/>
    <x v="552"/>
    <s v="B"/>
    <s v="250x160"/>
    <d v="2025-04-12T00:00:00"/>
    <d v="2025-04-12T00:00:00"/>
    <s v="LAND"/>
    <n v="0"/>
    <n v="0"/>
    <d v="2025-04-14T00:00:00"/>
    <d v="2025-04-15T00:00:00"/>
    <m/>
    <n v="1"/>
    <d v="2025-04-19T00:00:00"/>
    <d v="2025-04-24T00:00:00"/>
    <d v="2025-04-19T00:00:00"/>
    <n v="112501534"/>
    <x v="0"/>
    <d v="2025-04-19T00:00:00"/>
    <m/>
    <m/>
    <x v="0"/>
    <n v="3"/>
    <m/>
    <s v=""/>
    <m/>
    <n v="142503219"/>
    <d v="2025-04-29T00:00:00"/>
    <m/>
    <m/>
    <s v="Apr"/>
    <s v="PDTMC_10463-510"/>
    <m/>
    <m/>
    <m/>
  </r>
  <r>
    <x v="0"/>
    <s v="7840-25"/>
    <x v="553"/>
    <s v="B"/>
    <s v="355x200"/>
    <d v="2025-04-12T00:00:00"/>
    <d v="2025-04-12T00:00:00"/>
    <s v="LAND"/>
    <n v="0"/>
    <n v="0"/>
    <d v="2025-04-15T00:00:00"/>
    <d v="2025-04-15T00:00:00"/>
    <m/>
    <n v="0"/>
    <d v="2025-04-19T00:00:00"/>
    <d v="2025-04-24T00:00:00"/>
    <d v="2025-04-19T00:00:00"/>
    <n v="112501534"/>
    <x v="0"/>
    <d v="2025-04-19T00:00:00"/>
    <m/>
    <m/>
    <x v="0"/>
    <n v="3"/>
    <m/>
    <s v=""/>
    <m/>
    <n v="142503219"/>
    <d v="2025-04-29T00:00:00"/>
    <m/>
    <m/>
    <s v="Apr"/>
    <s v="PDTMC_26238-204"/>
    <m/>
    <m/>
    <m/>
  </r>
  <r>
    <x v="0"/>
    <s v="7840-25"/>
    <x v="554"/>
    <s v="B"/>
    <s v="250x160"/>
    <d v="2025-04-12T00:00:00"/>
    <d v="2025-04-12T00:00:00"/>
    <s v="LAND"/>
    <n v="1"/>
    <n v="6"/>
    <d v="2025-04-15T00:00:00"/>
    <d v="2025-04-17T00:00:00"/>
    <m/>
    <n v="2"/>
    <d v="2025-04-19T00:00:00"/>
    <d v="2025-04-24T00:00:00"/>
    <d v="2025-04-19T00:00:00"/>
    <n v="112501535"/>
    <x v="0"/>
    <d v="2025-04-19T00:00:00"/>
    <m/>
    <m/>
    <x v="0"/>
    <n v="5"/>
    <m/>
    <s v=""/>
    <m/>
    <n v="142503219"/>
    <d v="2025-04-29T00:00:00"/>
    <m/>
    <m/>
    <s v="Apr"/>
    <s v="PDTMC_05319-401"/>
    <m/>
    <m/>
    <m/>
  </r>
  <r>
    <x v="0"/>
    <s v="7840-25"/>
    <x v="555"/>
    <s v="B"/>
    <s v="355x200"/>
    <d v="2025-04-12T00:00:00"/>
    <d v="2025-04-12T00:00:00"/>
    <s v="LAND"/>
    <n v="0"/>
    <n v="0"/>
    <d v="2025-04-16T00:00:00"/>
    <d v="2025-04-17T00:00:00"/>
    <m/>
    <n v="1"/>
    <d v="2025-04-19T00:00:00"/>
    <d v="2025-04-24T00:00:00"/>
    <d v="2025-04-19T00:00:00"/>
    <n v="112501535"/>
    <x v="0"/>
    <d v="2025-04-19T00:00:00"/>
    <m/>
    <m/>
    <x v="0"/>
    <n v="5"/>
    <m/>
    <s v=""/>
    <m/>
    <n v="142503219"/>
    <d v="2025-04-29T00:00:00"/>
    <m/>
    <m/>
    <s v="Apr"/>
    <s v="PDTMC_26273-203"/>
    <m/>
    <m/>
    <m/>
  </r>
  <r>
    <x v="0"/>
    <s v="7838-25"/>
    <x v="556"/>
    <s v="B"/>
    <s v="355x200"/>
    <d v="2025-04-12T00:00:00"/>
    <d v="2025-04-12T00:00:00"/>
    <s v="AIR"/>
    <n v="1"/>
    <n v="4"/>
    <d v="2025-04-15T00:00:00"/>
    <d v="2025-04-29T00:00:00"/>
    <s v="YES"/>
    <n v="14"/>
    <d v="2025-05-01T00:00:00"/>
    <d v="2025-04-14T00:00:00"/>
    <d v="2025-05-01T00:00:00"/>
    <n v="112501775"/>
    <x v="6"/>
    <d v="2025-05-01T00:00:00"/>
    <m/>
    <s v="ask for rvsn 17/04/2025. rvsn rcvd 18/04/025. rvsn came no dimensional detail, waiting for design and 3d 19/04/2025"/>
    <x v="0"/>
    <n v="17"/>
    <m/>
    <s v=""/>
    <s v="Mill, powder"/>
    <n v="142503670"/>
    <d v="2025-05-08T12:53:50"/>
    <m/>
    <m/>
    <s v="Apr"/>
    <s v="JIANGSU_17025-203"/>
    <m/>
    <m/>
    <m/>
  </r>
  <r>
    <x v="0"/>
    <s v="7844-25"/>
    <x v="557"/>
    <s v="T"/>
    <s v="550x30"/>
    <d v="2025-04-15T00:00:00"/>
    <d v="2025-04-15T00:00:00"/>
    <s v="AIR"/>
    <n v="0"/>
    <n v="0"/>
    <d v="2025-03-26T00:00:00"/>
    <d v="2025-03-26T00:00:00"/>
    <m/>
    <n v="0"/>
    <d v="2025-04-15T00:00:00"/>
    <d v="2025-04-15T00:00:00"/>
    <d v="2025-04-15T00:00:00"/>
    <n v="112501440"/>
    <x v="3"/>
    <d v="2025-04-15T00:00:00"/>
    <m/>
    <s v=" die plate(foc), new Backer and  insert waiting for design approval. Die size increased up to 550X250 to 550X300.  "/>
    <x v="0"/>
    <n v="-20"/>
    <m/>
    <s v=""/>
    <m/>
    <n v="142503202"/>
    <d v="2025-04-25T00:00:00"/>
    <m/>
    <m/>
    <s v="Apr"/>
    <s v="COMPES_30198-601 BACKER"/>
    <m/>
    <m/>
    <m/>
  </r>
  <r>
    <x v="1"/>
    <s v="7667-25"/>
    <x v="149"/>
    <s v="T"/>
    <s v="600X190"/>
    <d v="2025-04-15T00:00:00"/>
    <d v="2025-01-27T00:00:00"/>
    <s v="LAND"/>
    <n v="0"/>
    <n v="0"/>
    <d v="2025-04-16T00:00:00"/>
    <d v="2025-04-16T00:00:00"/>
    <m/>
    <n v="0"/>
    <d v="2025-04-19T00:00:00"/>
    <d v="2025-05-05T00:00:00"/>
    <d v="2025-04-19T00:00:00"/>
    <n v="212500419"/>
    <x v="0"/>
    <d v="2025-05-05T00:00:00"/>
    <m/>
    <m/>
    <x v="0"/>
    <n v="1"/>
    <m/>
    <s v=""/>
    <m/>
    <n v="242500096"/>
    <d v="2025-03-25T07:55:47"/>
    <m/>
    <m/>
    <s v="Apr"/>
    <s v="PDTMC_35RG4"/>
    <m/>
    <m/>
    <m/>
  </r>
  <r>
    <x v="1"/>
    <s v="7842-25"/>
    <x v="558"/>
    <s v="B"/>
    <s v="320X160"/>
    <d v="2025-04-15T00:00:00"/>
    <d v="2025-04-15T00:00:00"/>
    <s v="LAND"/>
    <n v="0"/>
    <n v="0"/>
    <d v="2025-04-15T00:00:00"/>
    <d v="2025-04-17T00:00:00"/>
    <m/>
    <n v="2"/>
    <d v="2025-04-19T00:00:00"/>
    <d v="2025-04-24T00:00:00"/>
    <d v="2025-04-19T00:00:00"/>
    <n v="212500418"/>
    <x v="0"/>
    <d v="2025-04-24T00:00:00"/>
    <m/>
    <m/>
    <x v="0"/>
    <n v="2"/>
    <m/>
    <s v=""/>
    <m/>
    <n v="242500664"/>
    <d v="2025-05-01T00:00:00"/>
    <m/>
    <m/>
    <s v="Apr"/>
    <s v="PDTMC_007208-2511"/>
    <m/>
    <m/>
    <m/>
  </r>
  <r>
    <x v="1"/>
    <s v="7842-25"/>
    <x v="559"/>
    <s v="B"/>
    <s v="250X160"/>
    <d v="2025-04-15T00:00:00"/>
    <d v="2025-04-15T00:00:00"/>
    <s v="LAND"/>
    <n v="0"/>
    <n v="0"/>
    <d v="2025-04-15T00:00:00"/>
    <d v="2025-04-17T00:00:00"/>
    <m/>
    <n v="2"/>
    <d v="2025-04-19T00:00:00"/>
    <d v="2025-04-24T00:00:00"/>
    <d v="2025-04-19T00:00:00"/>
    <n v="212500418"/>
    <x v="0"/>
    <d v="2025-04-24T00:00:00"/>
    <m/>
    <m/>
    <x v="0"/>
    <n v="2"/>
    <m/>
    <s v=""/>
    <m/>
    <n v="242500664"/>
    <d v="2025-05-01T00:00:00"/>
    <m/>
    <m/>
    <s v="Apr"/>
    <s v="PDTMC_013009-2517"/>
    <m/>
    <m/>
    <m/>
  </r>
  <r>
    <x v="1"/>
    <s v="7845-25"/>
    <x v="560"/>
    <s v="T"/>
    <s v="250X60"/>
    <d v="2025-04-15T00:00:00"/>
    <d v="2025-04-15T00:00:00"/>
    <s v="LAND"/>
    <n v="0"/>
    <n v="0"/>
    <d v="2025-04-15T00:00:00"/>
    <d v="2025-04-17T00:00:00"/>
    <m/>
    <n v="2"/>
    <d v="2025-04-19T00:00:00"/>
    <d v="2025-04-24T00:00:00"/>
    <d v="2025-04-19T00:00:00"/>
    <n v="212500418"/>
    <x v="4"/>
    <d v="2025-04-24T00:00:00"/>
    <m/>
    <m/>
    <x v="0"/>
    <n v="2"/>
    <m/>
    <s v=""/>
    <m/>
    <n v="242500645"/>
    <d v="2025-04-23T00:00:00"/>
    <m/>
    <m/>
    <s v="Apr"/>
    <s v="PHME_028953-2501"/>
    <m/>
    <m/>
    <m/>
  </r>
  <r>
    <x v="1"/>
    <s v="7845-25"/>
    <x v="561"/>
    <s v="T"/>
    <s v="250X20"/>
    <d v="2025-04-15T00:00:00"/>
    <d v="2025-04-15T00:00:00"/>
    <s v="LAND"/>
    <n v="0"/>
    <n v="0"/>
    <d v="2025-04-16T00:00:00"/>
    <d v="2025-04-17T00:00:00"/>
    <m/>
    <n v="1"/>
    <d v="2025-04-19T00:00:00"/>
    <d v="2025-04-24T00:00:00"/>
    <d v="2025-04-19T00:00:00"/>
    <n v="212500418"/>
    <x v="4"/>
    <d v="2025-04-24T00:00:00"/>
    <m/>
    <m/>
    <x v="0"/>
    <n v="2"/>
    <m/>
    <s v=""/>
    <m/>
    <n v="242500657"/>
    <d v="2025-04-29T00:00:00"/>
    <m/>
    <m/>
    <s v="Apr"/>
    <s v="PHME_120221-3502"/>
    <m/>
    <m/>
    <m/>
  </r>
  <r>
    <x v="1"/>
    <s v="7842-25"/>
    <x v="562"/>
    <s v="T"/>
    <s v="475X190"/>
    <d v="2025-04-15T00:00:00"/>
    <d v="2025-04-15T00:00:00"/>
    <s v="LAND"/>
    <n v="1"/>
    <n v="2"/>
    <d v="2025-04-16T00:00:00"/>
    <d v="2025-04-16T00:00:00"/>
    <m/>
    <n v="0"/>
    <d v="2025-04-19T00:00:00"/>
    <d v="2025-05-05T00:00:00"/>
    <d v="2025-04-19T00:00:00"/>
    <n v="212500419"/>
    <x v="0"/>
    <d v="2025-05-05T00:00:00"/>
    <m/>
    <m/>
    <x v="0"/>
    <n v="1"/>
    <m/>
    <s v=""/>
    <m/>
    <n v="242500658"/>
    <d v="2025-04-30T00:00:00"/>
    <m/>
    <m/>
    <s v="Apr"/>
    <s v="PDTMC_25RG3"/>
    <m/>
    <m/>
    <m/>
  </r>
  <r>
    <x v="1"/>
    <s v="7842-25"/>
    <x v="563"/>
    <s v="T"/>
    <s v="600X190"/>
    <d v="2025-04-15T00:00:00"/>
    <d v="2025-04-15T00:00:00"/>
    <s v="LAND"/>
    <n v="0"/>
    <n v="0"/>
    <d v="2025-04-16T00:00:00"/>
    <d v="2025-04-16T00:00:00"/>
    <m/>
    <n v="0"/>
    <d v="2025-04-19T00:00:00"/>
    <d v="2025-05-05T00:00:00"/>
    <d v="2025-04-19T00:00:00"/>
    <n v="212500419"/>
    <x v="0"/>
    <d v="2025-05-05T00:00:00"/>
    <m/>
    <m/>
    <x v="0"/>
    <n v="1"/>
    <m/>
    <s v=""/>
    <m/>
    <n v="242500659"/>
    <d v="2025-05-20T00:00:00"/>
    <m/>
    <m/>
    <s v="Apr"/>
    <s v="PDTMC_35RG3"/>
    <m/>
    <m/>
    <m/>
  </r>
  <r>
    <x v="1"/>
    <s v="7842-25"/>
    <x v="564"/>
    <s v="T"/>
    <s v="600X240"/>
    <d v="2025-04-15T00:00:00"/>
    <d v="2025-04-15T00:00:00"/>
    <s v="LAND"/>
    <n v="0"/>
    <n v="0"/>
    <d v="2025-04-16T00:00:00"/>
    <d v="2025-04-16T00:00:00"/>
    <m/>
    <n v="0"/>
    <d v="2025-04-19T00:00:00"/>
    <d v="2025-05-05T00:00:00"/>
    <d v="2025-04-19T00:00:00"/>
    <n v="212500419"/>
    <x v="0"/>
    <d v="2025-05-05T00:00:00"/>
    <m/>
    <m/>
    <x v="0"/>
    <n v="1"/>
    <m/>
    <s v=""/>
    <m/>
    <n v="242500659"/>
    <d v="2025-05-20T00:00:00"/>
    <m/>
    <m/>
    <s v="Apr"/>
    <s v="PDTMC_35RG5"/>
    <m/>
    <m/>
    <m/>
  </r>
  <r>
    <x v="1"/>
    <s v="7842-25"/>
    <x v="565"/>
    <s v="T"/>
    <s v="600X240"/>
    <d v="2025-04-15T00:00:00"/>
    <d v="2025-04-15T00:00:00"/>
    <s v="LAND"/>
    <n v="0"/>
    <n v="0"/>
    <d v="2025-04-16T00:00:00"/>
    <d v="2025-04-16T00:00:00"/>
    <m/>
    <n v="0"/>
    <d v="2025-04-19T00:00:00"/>
    <d v="2025-05-05T00:00:00"/>
    <d v="2025-04-19T00:00:00"/>
    <n v="212500419"/>
    <x v="0"/>
    <d v="2025-05-05T00:00:00"/>
    <m/>
    <m/>
    <x v="0"/>
    <n v="1"/>
    <m/>
    <s v=""/>
    <m/>
    <n v="242500659"/>
    <d v="2025-05-20T00:00:00"/>
    <m/>
    <m/>
    <s v="Apr"/>
    <s v="PDTMC_35RG7"/>
    <m/>
    <m/>
    <m/>
  </r>
  <r>
    <x v="1"/>
    <s v="7841-25"/>
    <x v="566"/>
    <s v="B"/>
    <s v="320X160"/>
    <d v="2025-04-15T00:00:00"/>
    <d v="2025-04-15T00:00:00"/>
    <s v="LAND"/>
    <n v="4"/>
    <n v="4"/>
    <d v="2025-04-15T00:00:00"/>
    <d v="2025-04-21T00:00:00"/>
    <m/>
    <n v="6"/>
    <d v="2025-04-24T00:00:00"/>
    <d v="2025-04-24T00:00:00"/>
    <d v="2025-04-24T00:00:00"/>
    <n v="212500440"/>
    <x v="0"/>
    <d v="2025-04-24T00:00:00"/>
    <m/>
    <m/>
    <x v="0"/>
    <n v="6"/>
    <m/>
    <s v=""/>
    <m/>
    <n v="242500731"/>
    <d v="2025-05-02T00:00:00"/>
    <m/>
    <m/>
    <s v="Apr"/>
    <s v="PDTMC_014855-3504"/>
    <m/>
    <m/>
    <m/>
  </r>
  <r>
    <x v="1"/>
    <s v="7841-25"/>
    <x v="567"/>
    <s v="B"/>
    <s v="320X160"/>
    <d v="2025-04-15T00:00:00"/>
    <d v="2025-04-15T00:00:00"/>
    <s v="LAND"/>
    <n v="4"/>
    <n v="4"/>
    <d v="2025-04-15T00:00:00"/>
    <d v="2025-04-21T00:00:00"/>
    <s v="YES"/>
    <n v="6"/>
    <d v="2025-04-24T00:00:00"/>
    <d v="2025-04-24T00:00:00"/>
    <d v="2025-04-24T00:00:00"/>
    <n v="212500440"/>
    <x v="0"/>
    <d v="2025-04-24T00:00:00"/>
    <m/>
    <m/>
    <x v="0"/>
    <n v="6"/>
    <m/>
    <s v=""/>
    <m/>
    <n v="242500731"/>
    <d v="2025-05-02T00:00:00"/>
    <m/>
    <m/>
    <s v="Apr"/>
    <s v="PDTMC_014861-3503"/>
    <m/>
    <m/>
    <m/>
  </r>
  <r>
    <x v="1"/>
    <s v="7843-25"/>
    <x v="568"/>
    <s v="B"/>
    <s v="280X160"/>
    <d v="2025-04-15T00:00:00"/>
    <d v="2025-04-15T00:00:00"/>
    <s v="AIR"/>
    <n v="2"/>
    <n v="2"/>
    <d v="2025-04-15T00:00:00"/>
    <d v="2025-04-24T00:00:00"/>
    <m/>
    <n v="9"/>
    <d v="2025-04-26T00:00:00"/>
    <d v="2025-05-10T00:00:00"/>
    <d v="2025-04-26T00:00:00"/>
    <n v="212500445"/>
    <x v="1"/>
    <d v="2025-05-10T00:00:00"/>
    <m/>
    <m/>
    <x v="0"/>
    <n v="9"/>
    <m/>
    <s v=""/>
    <m/>
    <n v="242500721"/>
    <d v="2025-05-01T00:00:00"/>
    <m/>
    <m/>
    <s v="Apr"/>
    <s v="EKSTEK_013213-2501"/>
    <m/>
    <m/>
    <m/>
  </r>
  <r>
    <x v="0"/>
    <s v="7848-25"/>
    <x v="569"/>
    <s v="C"/>
    <s v="300X100"/>
    <d v="2025-04-17T00:00:00"/>
    <d v="2025-04-17T00:00:00"/>
    <s v="LAND"/>
    <n v="0"/>
    <n v="0"/>
    <d v="2025-04-18T00:00:00"/>
    <s v="c"/>
    <m/>
    <s v=""/>
    <s v="c"/>
    <s v="c"/>
    <s v="c"/>
    <s v="c"/>
    <x v="0"/>
    <s v="c"/>
    <m/>
    <s v="tooling is cancelled "/>
    <x v="1"/>
    <n v="0"/>
    <m/>
    <s v=""/>
    <s v="Mill, powder"/>
    <n v="0"/>
    <d v="1899-12-30T00:00:00"/>
    <m/>
    <m/>
    <s v="Apr"/>
    <s v="PDTMC_INS-30316"/>
    <m/>
    <m/>
    <m/>
  </r>
  <r>
    <x v="0"/>
    <s v="7848-25"/>
    <x v="569"/>
    <s v="C"/>
    <s v="300X100"/>
    <d v="2025-04-17T00:00:00"/>
    <d v="2025-04-17T00:00:00"/>
    <s v="LAND"/>
    <n v="0"/>
    <n v="0"/>
    <d v="2025-04-18T00:00:00"/>
    <s v="c"/>
    <m/>
    <s v=""/>
    <s v="c"/>
    <s v="c"/>
    <s v="c"/>
    <s v="c"/>
    <x v="0"/>
    <s v="c"/>
    <m/>
    <s v="inset is canceled ask them to use I-30302"/>
    <x v="1"/>
    <n v="0"/>
    <m/>
    <s v=""/>
    <s v="Mill, powder"/>
    <n v="0"/>
    <d v="1899-12-30T00:00:00"/>
    <m/>
    <m/>
    <s v="Apr"/>
    <s v="PDTMC_INS-30316"/>
    <m/>
    <m/>
    <m/>
  </r>
  <r>
    <x v="0"/>
    <s v="7846-25"/>
    <x v="570"/>
    <s v="N"/>
    <s v="280X160"/>
    <d v="2025-04-17T00:00:00"/>
    <d v="2025-04-17T00:00:00"/>
    <s v="AIR"/>
    <n v="0"/>
    <n v="0"/>
    <d v="2025-04-17T00:00:00"/>
    <d v="2025-04-18T00:00:00"/>
    <m/>
    <n v="1"/>
    <d v="2025-04-19T00:00:00"/>
    <d v="2025-04-22T00:00:00"/>
    <d v="2025-04-19T00:00:00"/>
    <n v="112501535"/>
    <x v="1"/>
    <d v="2025-04-19T00:00:00"/>
    <s v="Alumil"/>
    <m/>
    <x v="0"/>
    <n v="1"/>
    <m/>
    <m/>
    <m/>
    <n v="142503308"/>
    <d v="2025-04-30T00:00:00"/>
    <m/>
    <m/>
    <s v="Apr"/>
    <s v="EKSTEK_27871-401"/>
    <m/>
    <m/>
    <m/>
  </r>
  <r>
    <x v="0"/>
    <s v="7846-25"/>
    <x v="571"/>
    <s v="N"/>
    <s v="280X160"/>
    <d v="2025-04-17T00:00:00"/>
    <d v="2025-04-17T00:00:00"/>
    <s v="AIR"/>
    <n v="0"/>
    <n v="0"/>
    <d v="2025-04-17T00:00:00"/>
    <d v="2025-04-18T00:00:00"/>
    <m/>
    <n v="1"/>
    <d v="2025-04-19T00:00:00"/>
    <d v="2025-04-22T00:00:00"/>
    <d v="2025-04-19T00:00:00"/>
    <n v="112501535"/>
    <x v="1"/>
    <d v="2025-04-19T00:00:00"/>
    <s v="Alumil"/>
    <m/>
    <x v="0"/>
    <n v="1"/>
    <m/>
    <s v=""/>
    <s v="Mill, powder"/>
    <n v="142503308"/>
    <d v="2025-04-30T00:00:00"/>
    <m/>
    <m/>
    <s v="Apr"/>
    <s v="EKSTEK_27873-401"/>
    <m/>
    <m/>
    <m/>
  </r>
  <r>
    <x v="0"/>
    <s v="7847-25"/>
    <x v="572"/>
    <s v="N"/>
    <s v="250X160"/>
    <d v="2025-04-17T00:00:00"/>
    <d v="2025-04-17T00:00:00"/>
    <s v="LAND"/>
    <n v="1"/>
    <n v="1"/>
    <d v="2025-04-18T00:00:00"/>
    <d v="2025-04-18T00:00:00"/>
    <m/>
    <n v="0"/>
    <d v="2025-04-19T00:00:00"/>
    <d v="2025-04-22T00:00:00"/>
    <d v="2025-04-19T00:00:00"/>
    <n v="112501535"/>
    <x v="4"/>
    <d v="2025-04-19T00:00:00"/>
    <s v="Alumil"/>
    <m/>
    <x v="0"/>
    <n v="1"/>
    <m/>
    <s v=""/>
    <s v="Mill, powder"/>
    <n v="142503224"/>
    <d v="2025-04-30T00:00:00"/>
    <m/>
    <m/>
    <s v="Apr"/>
    <s v="PHME_30318-401"/>
    <m/>
    <m/>
    <m/>
  </r>
  <r>
    <x v="0"/>
    <s v="7847-25"/>
    <x v="573"/>
    <s v="N"/>
    <s v="280X160"/>
    <d v="2025-04-17T00:00:00"/>
    <d v="2025-04-17T00:00:00"/>
    <s v="LAND"/>
    <n v="3"/>
    <n v="6"/>
    <d v="2025-04-18T00:00:00"/>
    <d v="2025-04-18T00:00:00"/>
    <m/>
    <n v="0"/>
    <d v="2025-04-19T00:00:00"/>
    <d v="2025-04-22T00:00:00"/>
    <d v="2025-04-19T00:00:00"/>
    <n v="112501535"/>
    <x v="4"/>
    <d v="2025-04-19T00:00:00"/>
    <s v="Alumil"/>
    <m/>
    <x v="0"/>
    <n v="1"/>
    <m/>
    <s v=""/>
    <s v="Mill, powder"/>
    <n v="142503224"/>
    <d v="2025-04-30T00:00:00"/>
    <m/>
    <m/>
    <s v="Apr"/>
    <s v="PHME_30319-401"/>
    <m/>
    <m/>
    <m/>
  </r>
  <r>
    <x v="0"/>
    <s v="7847-25"/>
    <x v="574"/>
    <s v="T"/>
    <s v="300X100"/>
    <d v="2025-04-17T00:00:00"/>
    <d v="2025-04-17T00:00:00"/>
    <s v="LAND"/>
    <n v="0"/>
    <n v="0"/>
    <d v="2025-04-18T00:00:00"/>
    <d v="2025-04-18T00:00:00"/>
    <m/>
    <n v="0"/>
    <d v="2025-04-19T00:00:00"/>
    <d v="2025-04-24T00:00:00"/>
    <d v="2025-04-19T00:00:00"/>
    <n v="112501535"/>
    <x v="4"/>
    <d v="2025-04-19T00:00:00"/>
    <m/>
    <m/>
    <x v="0"/>
    <n v="1"/>
    <m/>
    <s v=""/>
    <s v="Mill, powder"/>
    <n v="142503224"/>
    <d v="2025-04-30T00:00:00"/>
    <m/>
    <m/>
    <s v="Apr"/>
    <s v="PHME_INS-30319"/>
    <m/>
    <m/>
    <m/>
  </r>
  <r>
    <x v="0"/>
    <s v="7847-25"/>
    <x v="575"/>
    <s v="N"/>
    <s v="280X160"/>
    <d v="2025-04-17T00:00:00"/>
    <d v="2025-04-17T00:00:00"/>
    <s v="LAND"/>
    <n v="3"/>
    <n v="6"/>
    <d v="2025-04-18T00:00:00"/>
    <d v="2025-04-18T00:00:00"/>
    <m/>
    <n v="0"/>
    <d v="2025-04-19T00:00:00"/>
    <d v="2025-04-22T00:00:00"/>
    <d v="2025-04-19T00:00:00"/>
    <n v="112501535"/>
    <x v="4"/>
    <d v="2025-04-19T00:00:00"/>
    <s v="Alumil"/>
    <m/>
    <x v="0"/>
    <n v="1"/>
    <m/>
    <s v=""/>
    <s v="Mill, powder"/>
    <n v="142503224"/>
    <d v="2025-04-30T00:00:00"/>
    <m/>
    <m/>
    <s v="Apr"/>
    <s v="PHME_30323-401"/>
    <m/>
    <m/>
    <m/>
  </r>
  <r>
    <x v="0"/>
    <s v="7846-25"/>
    <x v="576"/>
    <s v="N"/>
    <s v="280X160"/>
    <d v="2025-04-17T00:00:00"/>
    <d v="2025-04-17T00:00:00"/>
    <s v="AIR"/>
    <n v="0"/>
    <n v="0"/>
    <d v="2025-04-17T00:00:00"/>
    <d v="2025-04-21T00:00:00"/>
    <m/>
    <n v="4"/>
    <d v="2025-04-22T00:00:00"/>
    <d v="2025-04-22T00:00:00"/>
    <d v="2025-04-22T00:00:00"/>
    <n v="112501566"/>
    <x v="1"/>
    <d v="2025-04-22T00:00:00"/>
    <s v="Alumil"/>
    <s v="ask for rvsn scalling problem 19/04/2025. rvsn rcvd 21/04/2025"/>
    <x v="0"/>
    <n v="4"/>
    <m/>
    <s v=""/>
    <s v="Mill, powder"/>
    <n v="142503308"/>
    <d v="2025-04-30T00:00:00"/>
    <m/>
    <m/>
    <s v="Apr"/>
    <s v="EKSTEK_27872-401"/>
    <m/>
    <m/>
    <m/>
  </r>
  <r>
    <x v="0"/>
    <s v="7847-25"/>
    <x v="577"/>
    <s v="N"/>
    <s v="280X160"/>
    <d v="2025-04-17T00:00:00"/>
    <d v="2025-04-17T00:00:00"/>
    <s v="LAND"/>
    <n v="3"/>
    <n v="3"/>
    <d v="2025-04-18T00:00:00"/>
    <d v="2025-04-21T00:00:00"/>
    <m/>
    <n v="3"/>
    <d v="2025-04-22T00:00:00"/>
    <d v="2025-04-22T00:00:00"/>
    <d v="2025-04-22T00:00:00"/>
    <n v="112501566"/>
    <x v="4"/>
    <d v="2025-04-22T00:00:00"/>
    <s v="Alumil"/>
    <m/>
    <x v="0"/>
    <n v="4"/>
    <m/>
    <s v=""/>
    <m/>
    <n v="142503292"/>
    <d v="2025-04-29T00:00:00"/>
    <m/>
    <m/>
    <s v="Apr"/>
    <s v="PHME_30322-501"/>
    <m/>
    <m/>
    <m/>
  </r>
  <r>
    <x v="0"/>
    <s v="7848-25"/>
    <x v="578"/>
    <s v="N"/>
    <s v="280X160"/>
    <d v="2025-04-17T00:00:00"/>
    <d v="2025-04-17T00:00:00"/>
    <s v="LAND"/>
    <n v="1"/>
    <n v="2"/>
    <d v="2025-04-18T00:00:00"/>
    <d v="2025-04-21T00:00:00"/>
    <m/>
    <n v="3"/>
    <d v="2025-04-22T00:00:00"/>
    <d v="2025-04-22T00:00:00"/>
    <d v="2025-04-22T00:00:00"/>
    <n v="112501566"/>
    <x v="0"/>
    <d v="2025-04-22T00:00:00"/>
    <s v="Alumil"/>
    <m/>
    <x v="0"/>
    <n v="4"/>
    <m/>
    <s v=""/>
    <m/>
    <n v="142503356"/>
    <d v="2025-05-01T00:00:00"/>
    <m/>
    <m/>
    <s v="Apr"/>
    <s v="PDTMC_30316-501"/>
    <m/>
    <m/>
    <m/>
  </r>
  <r>
    <x v="0"/>
    <s v="7848-25"/>
    <x v="579"/>
    <s v="N"/>
    <s v="250X160"/>
    <d v="2025-04-17T00:00:00"/>
    <d v="2025-04-17T00:00:00"/>
    <s v="LAND"/>
    <n v="2"/>
    <n v="2"/>
    <d v="2025-04-18T00:00:00"/>
    <d v="2025-04-21T00:00:00"/>
    <m/>
    <n v="3"/>
    <d v="2025-04-22T00:00:00"/>
    <d v="2025-04-22T00:00:00"/>
    <d v="2025-04-22T00:00:00"/>
    <n v="112501566"/>
    <x v="0"/>
    <d v="2025-04-22T00:00:00"/>
    <s v="Alumil"/>
    <m/>
    <x v="0"/>
    <n v="4"/>
    <m/>
    <s v=""/>
    <m/>
    <n v="142503291"/>
    <d v="2025-04-29T00:00:00"/>
    <m/>
    <m/>
    <s v="Apr"/>
    <s v="PDTMC_30317-401"/>
    <m/>
    <m/>
    <m/>
  </r>
  <r>
    <x v="0"/>
    <s v="7848-25"/>
    <x v="580"/>
    <s v="N"/>
    <s v="250X160"/>
    <d v="2025-04-17T00:00:00"/>
    <d v="2025-04-17T00:00:00"/>
    <s v="LAND"/>
    <n v="1"/>
    <n v="4"/>
    <d v="2025-04-19T00:00:00"/>
    <d v="2025-04-21T00:00:00"/>
    <m/>
    <n v="2"/>
    <d v="2025-04-22T00:00:00"/>
    <d v="2025-04-22T00:00:00"/>
    <d v="2025-04-22T00:00:00"/>
    <n v="112501566"/>
    <x v="0"/>
    <d v="2025-04-22T00:00:00"/>
    <s v="Alumil"/>
    <m/>
    <x v="0"/>
    <n v="4"/>
    <m/>
    <s v=""/>
    <s v="Mill, powder"/>
    <n v="142503291"/>
    <d v="2025-04-29T00:00:00"/>
    <m/>
    <m/>
    <s v="Apr"/>
    <s v="PDTMC_30320-401"/>
    <m/>
    <m/>
    <m/>
  </r>
  <r>
    <x v="0"/>
    <s v="7848-25"/>
    <x v="581"/>
    <s v="N"/>
    <s v="250X160"/>
    <d v="2025-04-17T00:00:00"/>
    <d v="2025-04-17T00:00:00"/>
    <s v="LAND"/>
    <n v="1"/>
    <n v="4"/>
    <d v="2025-04-19T00:00:00"/>
    <d v="2025-04-21T00:00:00"/>
    <m/>
    <n v="2"/>
    <d v="2025-04-22T00:00:00"/>
    <d v="2025-04-22T00:00:00"/>
    <d v="2025-04-22T00:00:00"/>
    <n v="112501566"/>
    <x v="0"/>
    <d v="2025-04-22T00:00:00"/>
    <s v="Alumil"/>
    <m/>
    <x v="0"/>
    <n v="4"/>
    <m/>
    <s v=""/>
    <s v="Mill, powder"/>
    <n v="142503291"/>
    <d v="2025-04-29T00:00:00"/>
    <m/>
    <m/>
    <s v="Apr"/>
    <s v="PDTMC_30321-501"/>
    <m/>
    <m/>
    <m/>
  </r>
  <r>
    <x v="0"/>
    <s v="7856-25"/>
    <x v="582"/>
    <s v="C"/>
    <s v="300X100"/>
    <d v="2025-04-18T00:00:00"/>
    <d v="2025-04-18T00:00:00"/>
    <s v="LAND"/>
    <n v="0"/>
    <n v="0"/>
    <d v="2025-04-19T00:00:00"/>
    <s v="c"/>
    <m/>
    <s v=""/>
    <s v="c"/>
    <s v="c"/>
    <s v="c"/>
    <s v="c"/>
    <x v="4"/>
    <s v="c"/>
    <m/>
    <s v="tooling is cancelled "/>
    <x v="1"/>
    <n v="0"/>
    <m/>
    <s v=""/>
    <m/>
    <n v="0"/>
    <d v="1899-12-30T00:00:00"/>
    <m/>
    <m/>
    <s v="Apr"/>
    <s v="PHME_INS-27876"/>
    <m/>
    <m/>
    <m/>
  </r>
  <r>
    <x v="1"/>
    <s v="7849-25"/>
    <x v="583"/>
    <s v="C"/>
    <s v="250X160"/>
    <d v="2025-04-18T00:00:00"/>
    <d v="2025-04-18T00:00:00"/>
    <s v="LAND"/>
    <n v="7"/>
    <n v="7"/>
    <d v="2025-04-23T00:00:00"/>
    <m/>
    <s v="YES"/>
    <s v=""/>
    <m/>
    <m/>
    <m/>
    <m/>
    <x v="0"/>
    <m/>
    <s v="Eco Pergola"/>
    <s v="3 design concept received. 2 designs simultaion result is not satisfactor. Waiting for 3d 08/05/2025"/>
    <x v="1"/>
    <n v="0"/>
    <m/>
    <s v=""/>
    <m/>
    <n v="0"/>
    <d v="1899-12-30T00:00:00"/>
    <m/>
    <m/>
    <s v="Apr"/>
    <s v="PDTMC_030308-3501"/>
    <m/>
    <m/>
    <m/>
  </r>
  <r>
    <x v="0"/>
    <s v="7850-25"/>
    <x v="584"/>
    <s v="N"/>
    <s v="280X160"/>
    <d v="2025-04-18T00:00:00"/>
    <d v="2025-04-18T00:00:00"/>
    <s v="AIR"/>
    <n v="0"/>
    <n v="0"/>
    <d v="2025-04-18T00:00:00"/>
    <d v="2025-04-21T00:00:00"/>
    <m/>
    <n v="3"/>
    <d v="2025-04-22T00:00:00"/>
    <d v="2025-04-24T00:00:00"/>
    <d v="2025-04-22T00:00:00"/>
    <n v="112501566"/>
    <x v="1"/>
    <d v="2025-04-22T00:00:00"/>
    <s v="Eco Pergola"/>
    <m/>
    <x v="0"/>
    <n v="3"/>
    <m/>
    <s v=""/>
    <s v="Mill, powder"/>
    <n v="142503550"/>
    <d v="2025-05-05T00:00:00"/>
    <m/>
    <m/>
    <s v="Apr"/>
    <s v="EKSTEK_27864-401"/>
    <m/>
    <m/>
    <m/>
  </r>
  <r>
    <x v="0"/>
    <s v="7850-25"/>
    <x v="585"/>
    <s v="N"/>
    <s v="280X160"/>
    <d v="2025-04-18T00:00:00"/>
    <d v="2025-04-18T00:00:00"/>
    <s v="AIR"/>
    <n v="0"/>
    <n v="0"/>
    <d v="2025-04-18T00:00:00"/>
    <d v="2025-04-21T00:00:00"/>
    <m/>
    <n v="3"/>
    <d v="2025-04-22T00:00:00"/>
    <d v="2025-04-24T00:00:00"/>
    <d v="2025-04-22T00:00:00"/>
    <n v="112501566"/>
    <x v="1"/>
    <d v="2025-04-22T00:00:00"/>
    <s v="Eco Pergola"/>
    <m/>
    <x v="0"/>
    <n v="3"/>
    <m/>
    <s v=""/>
    <s v="Mill, powder, ANODIZING"/>
    <n v="142503314"/>
    <d v="2025-05-02T00:00:00"/>
    <m/>
    <m/>
    <s v="Apr"/>
    <s v="EKSTEK_27867-401"/>
    <m/>
    <m/>
    <m/>
  </r>
  <r>
    <x v="0"/>
    <s v="7851-25"/>
    <x v="586"/>
    <s v="T"/>
    <s v="300X100"/>
    <d v="2025-04-18T00:00:00"/>
    <d v="2025-04-18T00:00:00"/>
    <s v="LAND"/>
    <n v="0"/>
    <n v="0"/>
    <d v="2025-04-19T00:00:00"/>
    <d v="2025-04-21T00:00:00"/>
    <m/>
    <n v="2"/>
    <d v="2025-04-22T00:00:00"/>
    <d v="2025-04-24T00:00:00"/>
    <d v="2025-04-22T00:00:00"/>
    <n v="112501566"/>
    <x v="0"/>
    <d v="2025-04-22T00:00:00"/>
    <m/>
    <m/>
    <x v="0"/>
    <n v="3"/>
    <m/>
    <s v=""/>
    <s v="Mill, powder, ANODIZING"/>
    <n v="142503303"/>
    <d v="2025-05-01T00:00:00"/>
    <m/>
    <m/>
    <s v="Apr"/>
    <s v="PDTMC_INS-27865"/>
    <m/>
    <m/>
    <m/>
  </r>
  <r>
    <x v="0"/>
    <s v="7851-25"/>
    <x v="587"/>
    <s v="N"/>
    <s v="280X160"/>
    <d v="2025-04-18T00:00:00"/>
    <d v="2025-04-18T00:00:00"/>
    <s v="LAND"/>
    <n v="0"/>
    <n v="0"/>
    <d v="2025-04-19T00:00:00"/>
    <d v="2025-04-21T00:00:00"/>
    <m/>
    <n v="2"/>
    <d v="2025-04-22T00:00:00"/>
    <d v="2025-04-24T00:00:00"/>
    <d v="2025-04-22T00:00:00"/>
    <n v="112501566"/>
    <x v="0"/>
    <d v="2025-04-22T00:00:00"/>
    <s v="Eco Pergola"/>
    <m/>
    <x v="0"/>
    <n v="3"/>
    <m/>
    <s v=""/>
    <s v="Mill, powder, ANODIZING"/>
    <n v="142503303"/>
    <d v="2025-05-01T00:00:00"/>
    <m/>
    <m/>
    <s v="Apr"/>
    <s v="PDTMC_27866-401"/>
    <m/>
    <m/>
    <m/>
  </r>
  <r>
    <x v="0"/>
    <s v="7851-25"/>
    <x v="588"/>
    <s v="N"/>
    <s v="220X130"/>
    <d v="2025-04-18T00:00:00"/>
    <d v="2025-04-18T00:00:00"/>
    <s v="LAND"/>
    <n v="0"/>
    <n v="0"/>
    <d v="2025-04-19T00:00:00"/>
    <d v="2025-04-21T00:00:00"/>
    <m/>
    <n v="2"/>
    <d v="2025-04-22T00:00:00"/>
    <d v="2025-04-24T00:00:00"/>
    <d v="2025-04-22T00:00:00"/>
    <n v="112501566"/>
    <x v="0"/>
    <d v="2025-04-22T00:00:00"/>
    <s v="Eco Pergola"/>
    <m/>
    <x v="0"/>
    <n v="3"/>
    <m/>
    <s v=""/>
    <s v="Mill, powder, ANODIZING"/>
    <n v="142503303"/>
    <d v="2025-05-01T00:00:00"/>
    <m/>
    <m/>
    <s v="Apr"/>
    <s v="PDTMC_27869-501"/>
    <m/>
    <m/>
    <m/>
  </r>
  <r>
    <x v="0"/>
    <s v="7850-25"/>
    <x v="589"/>
    <s v="N"/>
    <s v="280X160"/>
    <d v="2025-04-18T00:00:00"/>
    <d v="2025-04-18T00:00:00"/>
    <s v="AIR"/>
    <n v="1"/>
    <n v="2"/>
    <d v="2025-04-18T00:00:00"/>
    <d v="2025-04-22T00:00:00"/>
    <m/>
    <n v="4"/>
    <d v="2025-04-24T00:00:00"/>
    <d v="2025-04-25T00:00:00"/>
    <d v="2025-04-24T00:00:00"/>
    <n v="112501628"/>
    <x v="1"/>
    <d v="2025-04-24T00:00:00"/>
    <s v="Eco Pergola"/>
    <s v="ask for rvsn du to wrong scaling in dimensions"/>
    <x v="0"/>
    <n v="4"/>
    <m/>
    <s v=""/>
    <s v="Mill, powder, ANODIZING"/>
    <n v="142503314"/>
    <d v="2025-05-02T00:00:00"/>
    <m/>
    <m/>
    <s v="Apr"/>
    <s v="EKSTEK_30306-501"/>
    <m/>
    <m/>
    <m/>
  </r>
  <r>
    <x v="0"/>
    <s v="7851-25"/>
    <x v="590"/>
    <s v="N"/>
    <s v="250x160"/>
    <d v="2025-04-18T00:00:00"/>
    <d v="2025-04-18T00:00:00"/>
    <s v="LAND"/>
    <n v="0"/>
    <n v="0"/>
    <d v="2025-04-21T00:00:00"/>
    <d v="2025-04-22T00:00:00"/>
    <m/>
    <n v="1"/>
    <d v="2025-04-24T00:00:00"/>
    <d v="2025-04-25T00:00:00"/>
    <d v="2025-04-24T00:00:00"/>
    <n v="112501628"/>
    <x v="0"/>
    <d v="2025-04-24T00:00:00"/>
    <s v="Eco Pergola"/>
    <m/>
    <x v="0"/>
    <n v="4"/>
    <m/>
    <s v=""/>
    <s v="Mill, powder, ANODIZING"/>
    <n v="142503546"/>
    <d v="2025-05-09T00:00:00"/>
    <m/>
    <m/>
    <s v="Apr"/>
    <s v="PDTMC_27870-401"/>
    <m/>
    <m/>
    <m/>
  </r>
  <r>
    <x v="0"/>
    <s v="7852-25"/>
    <x v="591"/>
    <s v="N"/>
    <s v="280x160"/>
    <d v="2025-04-18T00:00:00"/>
    <d v="2025-04-18T00:00:00"/>
    <s v="LAND"/>
    <n v="0"/>
    <n v="0"/>
    <d v="2025-04-19T00:00:00"/>
    <d v="2025-04-22T00:00:00"/>
    <m/>
    <n v="3"/>
    <d v="2025-04-24T00:00:00"/>
    <d v="2025-04-25T00:00:00"/>
    <d v="2025-04-24T00:00:00"/>
    <n v="112501628"/>
    <x v="4"/>
    <d v="2025-04-24T00:00:00"/>
    <s v="Eco Pergola"/>
    <s v="ask for rvsn layout problem. Design came 21/04/2025"/>
    <x v="0"/>
    <n v="4"/>
    <m/>
    <s v=""/>
    <s v="Mill, powder, ANODIZING"/>
    <n v="142503543"/>
    <d v="2025-05-07T00:00:00"/>
    <m/>
    <m/>
    <s v="Apr"/>
    <s v="PHME_27868-501"/>
    <m/>
    <m/>
    <m/>
  </r>
  <r>
    <x v="0"/>
    <s v="7853-25"/>
    <x v="592"/>
    <s v="N"/>
    <s v="250x160"/>
    <d v="2025-04-18T00:00:00"/>
    <d v="2025-04-18T00:00:00"/>
    <s v="LAND"/>
    <n v="4"/>
    <n v="4"/>
    <d v="2025-04-22T00:00:00"/>
    <d v="2025-04-22T00:00:00"/>
    <m/>
    <n v="0"/>
    <d v="2025-04-24T00:00:00"/>
    <d v="2025-04-25T00:00:00"/>
    <d v="2025-04-24T00:00:00"/>
    <n v="112501628"/>
    <x v="0"/>
    <d v="2025-04-24T00:00:00"/>
    <s v="Eco Pergola"/>
    <m/>
    <x v="0"/>
    <n v="4"/>
    <m/>
    <s v=""/>
    <s v="Mill, powder, ANODIZING"/>
    <n v="142503547"/>
    <d v="2025-05-19T17:23:49"/>
    <m/>
    <m/>
    <s v="Apr"/>
    <s v="PDTMC_30307-501"/>
    <m/>
    <m/>
    <m/>
  </r>
  <r>
    <x v="0"/>
    <s v="7853-25"/>
    <x v="593"/>
    <s v="N"/>
    <s v="250x160"/>
    <d v="2025-04-18T00:00:00"/>
    <d v="2025-04-18T00:00:00"/>
    <s v="LAND"/>
    <n v="1"/>
    <n v="4"/>
    <d v="2025-04-21T00:00:00"/>
    <d v="2025-04-22T00:00:00"/>
    <m/>
    <n v="1"/>
    <d v="2025-04-24T00:00:00"/>
    <d v="2025-04-25T00:00:00"/>
    <d v="2025-04-24T00:00:00"/>
    <n v="112501628"/>
    <x v="0"/>
    <d v="2025-04-24T00:00:00"/>
    <s v="Eco Pergola"/>
    <m/>
    <x v="0"/>
    <n v="4"/>
    <m/>
    <s v=""/>
    <s v="Mill, powder, ANODIZING"/>
    <n v="142503752"/>
    <d v="2025-05-09T00:00:00"/>
    <m/>
    <m/>
    <s v="Apr"/>
    <s v="PDTMC_30309-501"/>
    <m/>
    <m/>
    <m/>
  </r>
  <r>
    <x v="0"/>
    <s v="7853-25"/>
    <x v="594"/>
    <s v="N"/>
    <s v="280x160"/>
    <d v="2025-04-18T00:00:00"/>
    <d v="2025-04-18T00:00:00"/>
    <s v="LAND"/>
    <n v="1"/>
    <n v="2"/>
    <d v="2025-04-22T00:00:00"/>
    <d v="2025-04-22T00:00:00"/>
    <m/>
    <n v="0"/>
    <d v="2025-04-24T00:00:00"/>
    <d v="2025-04-25T00:00:00"/>
    <d v="2025-04-24T00:00:00"/>
    <n v="112501628"/>
    <x v="0"/>
    <d v="2025-04-24T00:00:00"/>
    <s v="Eco Pergola"/>
    <m/>
    <x v="0"/>
    <n v="4"/>
    <m/>
    <s v=""/>
    <s v="Mill, powder, ANODIZING"/>
    <n v="142503752"/>
    <d v="2025-05-09T00:00:00"/>
    <m/>
    <m/>
    <s v="Apr"/>
    <s v="PDTMC_30310-501"/>
    <m/>
    <m/>
    <m/>
  </r>
  <r>
    <x v="0"/>
    <s v="7856-25"/>
    <x v="595"/>
    <s v="N"/>
    <s v="280X160"/>
    <d v="2025-04-18T00:00:00"/>
    <d v="2025-04-18T00:00:00"/>
    <s v="LAND"/>
    <n v="0"/>
    <n v="0"/>
    <d v="2025-04-19T00:00:00"/>
    <d v="2025-04-22T00:00:00"/>
    <m/>
    <n v="3"/>
    <d v="2025-04-24T00:00:00"/>
    <d v="2025-04-25T00:00:00"/>
    <d v="2025-04-24T00:00:00"/>
    <n v="112501628"/>
    <x v="4"/>
    <d v="2025-04-24T00:00:00"/>
    <s v="Smart Dimensions"/>
    <s v="ask for rvsn cancell the insert "/>
    <x v="0"/>
    <n v="4"/>
    <m/>
    <s v=""/>
    <s v="Mill, powder, ANODIZING"/>
    <n v="142503545"/>
    <d v="2025-05-08T13:51:14"/>
    <m/>
    <m/>
    <s v="Apr"/>
    <s v="PHME_27876-401"/>
    <m/>
    <m/>
    <m/>
  </r>
  <r>
    <x v="0"/>
    <s v="7857-25"/>
    <x v="596"/>
    <s v="N"/>
    <s v="250X160"/>
    <d v="2025-04-18T00:00:00"/>
    <d v="2025-04-18T00:00:00"/>
    <s v="LAND"/>
    <n v="0"/>
    <n v="0"/>
    <d v="2025-04-21T00:00:00"/>
    <d v="2025-04-22T00:00:00"/>
    <m/>
    <n v="1"/>
    <d v="2025-04-24T00:00:00"/>
    <d v="2025-04-25T00:00:00"/>
    <d v="2025-04-24T00:00:00"/>
    <n v="112501628"/>
    <x v="0"/>
    <d v="2025-04-24T00:00:00"/>
    <s v="Smart Dimensions"/>
    <m/>
    <x v="0"/>
    <n v="4"/>
    <m/>
    <s v=""/>
    <s v="Mill, powder, ANODIZING"/>
    <n v="142503549"/>
    <d v="2025-05-15T00:00:00"/>
    <m/>
    <m/>
    <s v="Apr"/>
    <s v="PDTMC_27874-401"/>
    <m/>
    <m/>
    <m/>
  </r>
  <r>
    <x v="0"/>
    <s v="7857-25"/>
    <x v="597"/>
    <s v="N"/>
    <s v="220X130"/>
    <d v="2025-04-18T00:00:00"/>
    <d v="2025-04-18T00:00:00"/>
    <s v="LAND"/>
    <n v="0"/>
    <n v="0"/>
    <d v="2025-04-22T00:00:00"/>
    <d v="2025-04-22T00:00:00"/>
    <m/>
    <n v="0"/>
    <d v="2025-04-24T00:00:00"/>
    <d v="2025-04-25T00:00:00"/>
    <d v="2025-04-24T00:00:00"/>
    <n v="112501628"/>
    <x v="0"/>
    <d v="2025-04-24T00:00:00"/>
    <s v="Smart Dimensions"/>
    <m/>
    <x v="0"/>
    <n v="4"/>
    <m/>
    <s v=""/>
    <s v="Mill, powder, ANODIZING"/>
    <n v="142503549"/>
    <d v="2025-05-15T00:00:00"/>
    <m/>
    <m/>
    <s v="Apr"/>
    <s v="PDTMC_27879-501"/>
    <m/>
    <m/>
    <m/>
  </r>
  <r>
    <x v="0"/>
    <s v="7851-25"/>
    <x v="598"/>
    <s v="N"/>
    <s v="250X160"/>
    <d v="2025-04-18T00:00:00"/>
    <d v="2025-04-18T00:00:00"/>
    <s v="LAND"/>
    <n v="0"/>
    <n v="0"/>
    <d v="2025-04-19T00:00:00"/>
    <d v="2025-04-24T00:00:00"/>
    <m/>
    <n v="5"/>
    <d v="2025-04-26T00:00:00"/>
    <d v="2025-04-26T00:00:00"/>
    <d v="2025-04-26T00:00:00"/>
    <n v="112501660"/>
    <x v="0"/>
    <d v="2025-04-26T00:00:00"/>
    <s v="Eco Pergola"/>
    <s v="ask rvsn du to wrong scaling from our die drawing. Revised design rcvd 22/04/25"/>
    <x v="0"/>
    <n v="6"/>
    <m/>
    <s v=""/>
    <s v="Mill, powder, ANODIZING"/>
    <n v="142503546"/>
    <d v="2025-05-09T00:00:00"/>
    <m/>
    <m/>
    <s v="Apr"/>
    <s v="PDTMC_27865-401"/>
    <m/>
    <m/>
    <m/>
  </r>
  <r>
    <x v="0"/>
    <s v="7853-25"/>
    <x v="599"/>
    <s v="N"/>
    <s v="250x160"/>
    <d v="2025-04-18T00:00:00"/>
    <d v="2025-04-18T00:00:00"/>
    <s v="LAND"/>
    <n v="2"/>
    <n v="2"/>
    <d v="2025-04-23T00:00:00"/>
    <d v="2025-04-24T00:00:00"/>
    <s v="YES"/>
    <n v="1"/>
    <d v="2025-04-26T00:00:00"/>
    <d v="2025-04-26T00:00:00"/>
    <d v="2025-04-26T00:00:00"/>
    <n v="112501660"/>
    <x v="0"/>
    <d v="2025-04-26T00:00:00"/>
    <s v="Eco Pergola"/>
    <m/>
    <x v="0"/>
    <n v="6"/>
    <m/>
    <s v=""/>
    <s v="Mill, powder, ANODIZING"/>
    <n v="142503548"/>
    <d v="2025-05-06T00:00:00"/>
    <m/>
    <m/>
    <s v="Apr"/>
    <s v="PDTMC_30312-401"/>
    <m/>
    <m/>
    <m/>
  </r>
  <r>
    <x v="0"/>
    <s v="7857-25"/>
    <x v="600"/>
    <s v="N"/>
    <s v="280X160"/>
    <d v="2025-04-18T00:00:00"/>
    <d v="2025-04-18T00:00:00"/>
    <s v="LAND"/>
    <n v="1"/>
    <n v="1"/>
    <d v="2025-04-23T00:00:00"/>
    <d v="2025-04-24T00:00:00"/>
    <m/>
    <n v="1"/>
    <d v="2025-04-26T00:00:00"/>
    <d v="2025-04-26T00:00:00"/>
    <d v="2025-04-26T00:00:00"/>
    <n v="112501660"/>
    <x v="0"/>
    <d v="2025-04-26T00:00:00"/>
    <s v="Smart Dimensions"/>
    <m/>
    <x v="0"/>
    <n v="6"/>
    <m/>
    <s v=""/>
    <s v="Mill, powder, ANODIZING"/>
    <n v="142503686"/>
    <d v="2025-05-09T00:00:00"/>
    <m/>
    <m/>
    <s v="Apr"/>
    <s v="PDTMC_30328-501"/>
    <m/>
    <m/>
    <m/>
  </r>
  <r>
    <x v="0"/>
    <s v="7857-25"/>
    <x v="601"/>
    <s v="T"/>
    <s v="300X100"/>
    <d v="2025-04-18T00:00:00"/>
    <d v="2025-04-18T00:00:00"/>
    <s v="LAND"/>
    <n v="0"/>
    <n v="0"/>
    <d v="2025-04-23T00:00:00"/>
    <d v="2025-04-24T00:00:00"/>
    <m/>
    <n v="1"/>
    <d v="2025-04-26T00:00:00"/>
    <d v="2025-04-26T00:00:00"/>
    <d v="2025-04-26T00:00:00"/>
    <n v="112501660"/>
    <x v="0"/>
    <d v="2025-04-26T00:00:00"/>
    <m/>
    <m/>
    <x v="0"/>
    <n v="6"/>
    <m/>
    <s v=""/>
    <m/>
    <n v="142503686"/>
    <d v="2025-05-09T00:00:00"/>
    <m/>
    <m/>
    <s v="Apr"/>
    <s v="PDTMC_INS-30328"/>
    <m/>
    <m/>
    <m/>
  </r>
  <r>
    <x v="0"/>
    <s v="7851-25"/>
    <x v="602"/>
    <s v="N"/>
    <s v="250X160"/>
    <d v="2025-04-18T00:00:00"/>
    <d v="2025-04-18T00:00:00"/>
    <s v="LAND"/>
    <n v="1"/>
    <n v="4"/>
    <d v="2025-04-22T00:00:00"/>
    <d v="2025-04-26T00:00:00"/>
    <m/>
    <n v="4"/>
    <d v="2025-04-29T00:00:00"/>
    <d v="2025-04-30T00:00:00"/>
    <d v="2025-04-29T00:00:00"/>
    <n v="112501699"/>
    <x v="0"/>
    <d v="2025-04-29T00:00:00"/>
    <s v="Eco Pergola"/>
    <m/>
    <x v="0"/>
    <n v="8"/>
    <m/>
    <s v=""/>
    <s v="Mill, powder, ANODIZING"/>
    <n v="142503646"/>
    <d v="2025-05-07T00:00:00"/>
    <m/>
    <m/>
    <s v="Apr"/>
    <s v="PDTMC_30315-401"/>
    <m/>
    <m/>
    <m/>
  </r>
  <r>
    <x v="0"/>
    <s v="7853-25"/>
    <x v="603"/>
    <s v="N"/>
    <s v="280x160"/>
    <d v="2025-04-18T00:00:00"/>
    <d v="2025-04-18T00:00:00"/>
    <s v="LAND"/>
    <n v="1"/>
    <n v="1"/>
    <d v="2025-04-23T00:00:00"/>
    <d v="2025-04-26T00:00:00"/>
    <m/>
    <n v="3"/>
    <d v="2025-04-29T00:00:00"/>
    <d v="2025-04-30T00:00:00"/>
    <d v="2025-04-29T00:00:00"/>
    <n v="112501699"/>
    <x v="0"/>
    <d v="2025-04-29T00:00:00"/>
    <s v="Eco Pergola"/>
    <s v="ask for revsn 24/02/2025."/>
    <x v="0"/>
    <n v="8"/>
    <m/>
    <s v=""/>
    <s v="Mill, powder, ANODIZING"/>
    <n v="142503548"/>
    <d v="2025-05-06T00:00:00"/>
    <m/>
    <m/>
    <s v="Apr"/>
    <s v="PDTMC_30311-501"/>
    <m/>
    <m/>
    <m/>
  </r>
  <r>
    <x v="0"/>
    <s v="7853-25"/>
    <x v="604"/>
    <s v="N"/>
    <s v="220x130"/>
    <d v="2025-04-18T00:00:00"/>
    <d v="2025-04-18T00:00:00"/>
    <s v="LAND"/>
    <n v="1"/>
    <n v="1"/>
    <d v="2025-04-23T00:00:00"/>
    <d v="2025-04-26T00:00:00"/>
    <m/>
    <n v="3"/>
    <d v="2025-04-29T00:00:00"/>
    <d v="2025-04-30T00:00:00"/>
    <d v="2025-04-29T00:00:00"/>
    <n v="112501699"/>
    <x v="0"/>
    <d v="2025-04-29T00:00:00"/>
    <s v="Eco Pergola"/>
    <m/>
    <x v="0"/>
    <n v="8"/>
    <m/>
    <s v=""/>
    <s v="Mill, powder, ANODIZING"/>
    <n v="142503548"/>
    <d v="2025-05-06T00:00:00"/>
    <m/>
    <m/>
    <s v="Apr"/>
    <s v="PDTMC_30314-401"/>
    <m/>
    <m/>
    <m/>
  </r>
  <r>
    <x v="0"/>
    <s v="7856-25"/>
    <x v="605"/>
    <s v="N"/>
    <s v="220X130"/>
    <d v="2025-04-18T00:00:00"/>
    <d v="2025-04-18T00:00:00"/>
    <s v="LAND"/>
    <n v="2"/>
    <n v="2"/>
    <d v="2025-04-21T00:00:00"/>
    <d v="2025-04-26T00:00:00"/>
    <s v="YES"/>
    <n v="5"/>
    <d v="2025-04-29T00:00:00"/>
    <d v="2025-04-30T00:00:00"/>
    <d v="2025-04-29T00:00:00"/>
    <n v="112501699"/>
    <x v="4"/>
    <d v="2025-04-29T00:00:00"/>
    <s v="Smart Dimensions"/>
    <m/>
    <x v="0"/>
    <n v="8"/>
    <m/>
    <s v=""/>
    <s v="Mill, powder, ANODIZING"/>
    <n v="142503545"/>
    <d v="2025-05-08T13:51:14"/>
    <m/>
    <m/>
    <s v="Apr"/>
    <s v="PHME_30326-501"/>
    <m/>
    <m/>
    <m/>
  </r>
  <r>
    <x v="0"/>
    <s v="7856-25"/>
    <x v="606"/>
    <s v="N"/>
    <s v="220X130"/>
    <d v="2025-04-18T00:00:00"/>
    <d v="2025-04-18T00:00:00"/>
    <s v="LAND"/>
    <n v="1"/>
    <n v="1"/>
    <d v="2025-04-22T00:00:00"/>
    <d v="2025-04-26T00:00:00"/>
    <s v="YES"/>
    <n v="4"/>
    <d v="2025-04-29T00:00:00"/>
    <d v="2025-04-30T00:00:00"/>
    <d v="2025-04-29T00:00:00"/>
    <n v="112501699"/>
    <x v="4"/>
    <d v="2025-04-29T00:00:00"/>
    <s v="Smart Dimensions"/>
    <m/>
    <x v="0"/>
    <n v="8"/>
    <m/>
    <s v=""/>
    <s v="Mill, powder, ANODIZING"/>
    <n v="142503545"/>
    <d v="2025-05-08T13:51:14"/>
    <m/>
    <m/>
    <s v="Apr"/>
    <s v="PHME_30327-401"/>
    <m/>
    <m/>
    <m/>
  </r>
  <r>
    <x v="0"/>
    <s v="7857-25"/>
    <x v="607"/>
    <s v="N"/>
    <s v="220X130"/>
    <d v="2025-04-18T00:00:00"/>
    <d v="2025-04-18T00:00:00"/>
    <s v="LAND"/>
    <n v="0"/>
    <n v="0"/>
    <d v="2025-04-21T00:00:00"/>
    <d v="2025-04-26T00:00:00"/>
    <m/>
    <n v="5"/>
    <d v="2025-04-29T00:00:00"/>
    <d v="2025-04-30T00:00:00"/>
    <d v="2025-04-29T00:00:00"/>
    <n v="112501699"/>
    <x v="0"/>
    <d v="2025-04-29T00:00:00"/>
    <s v="Smart Dimensions"/>
    <s v="ask for layout change 22/04/2025. rvsd dsgn rcvd 24/04/2025"/>
    <x v="0"/>
    <n v="8"/>
    <m/>
    <s v=""/>
    <s v="Mill, powder, ANODIZING"/>
    <n v="142503549"/>
    <d v="2025-05-15T00:00:00"/>
    <m/>
    <m/>
    <s v="Apr"/>
    <s v="PDTMC_27875-401"/>
    <m/>
    <m/>
    <m/>
  </r>
  <r>
    <x v="0"/>
    <s v="7857-25"/>
    <x v="608"/>
    <s v="N"/>
    <s v="220X130"/>
    <d v="2025-04-18T00:00:00"/>
    <d v="2025-04-18T00:00:00"/>
    <s v="LAND"/>
    <n v="1"/>
    <n v="1"/>
    <d v="2025-04-23T00:00:00"/>
    <d v="2025-04-26T00:00:00"/>
    <m/>
    <n v="3"/>
    <d v="2025-04-29T00:00:00"/>
    <d v="2025-04-30T00:00:00"/>
    <d v="2025-04-29T00:00:00"/>
    <n v="112501699"/>
    <x v="0"/>
    <d v="2025-04-29T00:00:00"/>
    <s v="Smart Dimensions"/>
    <m/>
    <x v="0"/>
    <n v="8"/>
    <m/>
    <s v=""/>
    <s v="Mill, powder, ANODIZING"/>
    <n v="142503646"/>
    <d v="2025-05-07T00:00:00"/>
    <m/>
    <m/>
    <s v="Apr"/>
    <s v="PDTMC_30329-401"/>
    <m/>
    <m/>
    <m/>
  </r>
  <r>
    <x v="0"/>
    <s v="7856-25"/>
    <x v="609"/>
    <s v="N"/>
    <s v="220X130"/>
    <d v="2025-04-18T00:00:00"/>
    <d v="2025-04-18T00:00:00"/>
    <s v="LAND"/>
    <n v="0"/>
    <n v="0"/>
    <d v="2025-04-21T00:00:00"/>
    <d v="2025-04-29T00:00:00"/>
    <s v="YES"/>
    <n v="8"/>
    <d v="2025-05-01T00:00:00"/>
    <d v="2025-05-01T00:00:00"/>
    <d v="2025-05-01T00:00:00"/>
    <n v="112501775"/>
    <x v="4"/>
    <d v="2025-05-01T00:00:00"/>
    <s v="Smart Dimensions"/>
    <m/>
    <x v="0"/>
    <n v="11"/>
    <m/>
    <s v=""/>
    <s v="Mill, powder, ANODIZING"/>
    <n v="142503633"/>
    <d v="2025-05-06T00:00:00"/>
    <m/>
    <m/>
    <s v="Apr"/>
    <s v="PHME_27878-501"/>
    <m/>
    <m/>
    <m/>
  </r>
  <r>
    <x v="1"/>
    <s v="7854-25"/>
    <x v="610"/>
    <s v="N"/>
    <s v="250x160"/>
    <d v="2025-04-18T00:00:00"/>
    <d v="2025-04-18T00:00:00"/>
    <s v="LAND"/>
    <n v="0"/>
    <n v="0"/>
    <d v="2025-04-19T00:00:00"/>
    <d v="2025-04-22T00:00:00"/>
    <m/>
    <n v="3"/>
    <d v="2025-04-24T00:00:00"/>
    <d v="2025-05-09T00:00:00"/>
    <d v="2025-04-24T00:00:00"/>
    <n v="212500440"/>
    <x v="0"/>
    <d v="2025-05-09T00:00:00"/>
    <s v="Smart Dimensions"/>
    <m/>
    <x v="0"/>
    <n v="4"/>
    <m/>
    <s v=""/>
    <m/>
    <n v="242500731"/>
    <d v="2025-05-02T00:00:00"/>
    <m/>
    <m/>
    <s v="Apr"/>
    <s v="PDTMC_027877-2501"/>
    <m/>
    <m/>
    <m/>
  </r>
  <r>
    <x v="1"/>
    <s v="7855-25"/>
    <x v="611"/>
    <s v="N"/>
    <s v="250x160"/>
    <d v="2025-04-18T00:00:00"/>
    <d v="2025-04-18T00:00:00"/>
    <s v="LAND"/>
    <n v="3"/>
    <n v="3"/>
    <d v="2025-04-21T00:00:00"/>
    <d v="2025-04-24T00:00:00"/>
    <s v="YES"/>
    <n v="3"/>
    <d v="2025-04-26T00:00:00"/>
    <d v="2025-05-13T00:00:00"/>
    <d v="2025-04-26T00:00:00"/>
    <n v="212500445"/>
    <x v="4"/>
    <d v="2025-05-13T00:00:00"/>
    <s v="Smart Dimensions"/>
    <m/>
    <x v="0"/>
    <n v="6"/>
    <m/>
    <s v=""/>
    <m/>
    <n v="242500723"/>
    <d v="2025-05-07T00:00:00"/>
    <m/>
    <m/>
    <s v="Apr"/>
    <s v="PHME_030324-3501"/>
    <m/>
    <m/>
    <m/>
  </r>
  <r>
    <x v="1"/>
    <s v="7855-25"/>
    <x v="612"/>
    <s v="N"/>
    <s v="250x160"/>
    <d v="2025-04-18T00:00:00"/>
    <d v="2025-04-18T00:00:00"/>
    <s v="LAND"/>
    <n v="3"/>
    <n v="3"/>
    <d v="2025-04-22T00:00:00"/>
    <d v="2025-04-26T00:00:00"/>
    <s v="YES"/>
    <n v="4"/>
    <d v="2025-04-30T00:00:00"/>
    <d v="2025-05-09T00:00:00"/>
    <d v="2025-04-30T00:00:00"/>
    <n v="212500461"/>
    <x v="4"/>
    <d v="2025-05-09T00:00:00"/>
    <s v="Smart Dimensions"/>
    <m/>
    <x v="0"/>
    <n v="8"/>
    <m/>
    <s v=""/>
    <m/>
    <n v="242500761"/>
    <d v="2025-05-06T00:00:00"/>
    <m/>
    <m/>
    <s v="Apr"/>
    <s v="PHME_030325-3501"/>
    <m/>
    <m/>
    <m/>
  </r>
  <r>
    <x v="0"/>
    <s v="7862-25"/>
    <x v="613"/>
    <s v="B"/>
    <s v="355x200"/>
    <d v="2025-04-21T00:00:00"/>
    <d v="2025-04-21T00:00:00"/>
    <s v="LAND"/>
    <n v="0"/>
    <n v="0"/>
    <d v="2025-04-22T00:00:00"/>
    <d v="2025-04-22T00:00:00"/>
    <m/>
    <n v="0"/>
    <d v="2025-04-24T00:00:00"/>
    <d v="2025-04-25T00:00:00"/>
    <d v="2025-04-24T00:00:00"/>
    <n v="112501628"/>
    <x v="4"/>
    <d v="2025-04-24T00:00:00"/>
    <m/>
    <m/>
    <x v="0"/>
    <n v="1"/>
    <m/>
    <s v=""/>
    <m/>
    <n v="142503543"/>
    <d v="2025-05-07T00:00:00"/>
    <m/>
    <m/>
    <s v="Apr"/>
    <s v="PHME_26272-204"/>
    <m/>
    <m/>
    <m/>
  </r>
  <r>
    <x v="0"/>
    <s v="7862-25"/>
    <x v="614"/>
    <s v="B"/>
    <s v="355x200"/>
    <d v="2025-04-21T00:00:00"/>
    <d v="2025-04-21T00:00:00"/>
    <s v="LAND"/>
    <n v="0"/>
    <n v="0"/>
    <d v="2025-04-22T00:00:00"/>
    <d v="2025-04-22T00:00:00"/>
    <m/>
    <n v="0"/>
    <d v="2025-04-24T00:00:00"/>
    <d v="2025-04-25T00:00:00"/>
    <d v="2025-04-24T00:00:00"/>
    <n v="112501628"/>
    <x v="4"/>
    <d v="2025-04-24T00:00:00"/>
    <m/>
    <m/>
    <x v="0"/>
    <n v="1"/>
    <m/>
    <s v=""/>
    <m/>
    <n v="142503543"/>
    <d v="2025-05-07T00:00:00"/>
    <m/>
    <m/>
    <s v="Apr"/>
    <s v="PHME_26272-601"/>
    <m/>
    <m/>
    <m/>
  </r>
  <r>
    <x v="0"/>
    <s v="7863-25"/>
    <x v="615"/>
    <s v="B"/>
    <s v="355x200"/>
    <d v="2025-04-21T00:00:00"/>
    <d v="2025-04-21T00:00:00"/>
    <s v="AIR"/>
    <n v="1"/>
    <n v="2"/>
    <d v="2025-04-21T00:00:00"/>
    <d v="2025-04-23T00:00:00"/>
    <m/>
    <n v="2"/>
    <d v="2025-04-24T00:00:00"/>
    <d v="2025-04-25T00:00:00"/>
    <d v="2025-04-24T00:00:00"/>
    <n v="112501628"/>
    <x v="1"/>
    <d v="2025-04-24T00:00:00"/>
    <m/>
    <m/>
    <x v="0"/>
    <n v="2"/>
    <m/>
    <s v=""/>
    <m/>
    <n v="142503669"/>
    <d v="2025-05-08T00:00:00"/>
    <m/>
    <m/>
    <s v="Apr"/>
    <s v="EKSTEK_120221-602"/>
    <m/>
    <m/>
    <m/>
  </r>
  <r>
    <x v="0"/>
    <s v="7859-25"/>
    <x v="616"/>
    <s v="B"/>
    <s v="220x130"/>
    <d v="2025-04-21T00:00:00"/>
    <d v="2025-04-21T00:00:00"/>
    <s v="LAND"/>
    <n v="1"/>
    <n v="1"/>
    <d v="2025-04-22T00:00:00"/>
    <d v="2025-04-24T00:00:00"/>
    <m/>
    <n v="2"/>
    <d v="2025-04-26T00:00:00"/>
    <d v="2025-04-26T00:00:00"/>
    <d v="2025-04-26T00:00:00"/>
    <n v="112501660"/>
    <x v="0"/>
    <d v="2025-04-26T00:00:00"/>
    <m/>
    <m/>
    <x v="0"/>
    <n v="3"/>
    <m/>
    <s v=""/>
    <m/>
    <n v="142503627"/>
    <d v="2025-05-08T00:00:00"/>
    <m/>
    <m/>
    <s v="Apr"/>
    <s v="PDTMC_05050-403"/>
    <m/>
    <m/>
    <m/>
  </r>
  <r>
    <x v="0"/>
    <s v="7859-25"/>
    <x v="617"/>
    <s v="B"/>
    <s v="280x160"/>
    <d v="2025-04-21T00:00:00"/>
    <d v="2025-04-21T00:00:00"/>
    <s v="LAND"/>
    <n v="1"/>
    <n v="1"/>
    <d v="2025-04-22T00:00:00"/>
    <d v="2025-04-24T00:00:00"/>
    <m/>
    <n v="2"/>
    <d v="2025-04-26T00:00:00"/>
    <d v="2025-04-26T00:00:00"/>
    <d v="2025-04-26T00:00:00"/>
    <n v="112501660"/>
    <x v="0"/>
    <d v="2025-04-26T00:00:00"/>
    <m/>
    <m/>
    <x v="0"/>
    <n v="3"/>
    <m/>
    <s v=""/>
    <m/>
    <n v="142503627"/>
    <d v="2025-05-08T00:00:00"/>
    <m/>
    <m/>
    <s v="Apr"/>
    <s v="PDTMC_13036-509"/>
    <m/>
    <m/>
    <m/>
  </r>
  <r>
    <x v="0"/>
    <s v="7859-25"/>
    <x v="618"/>
    <s v="B"/>
    <s v="355x200"/>
    <d v="2025-04-21T00:00:00"/>
    <d v="2025-04-21T00:00:00"/>
    <s v="LAND"/>
    <n v="1"/>
    <n v="1"/>
    <d v="2025-04-22T00:00:00"/>
    <d v="2025-04-24T00:00:00"/>
    <m/>
    <n v="2"/>
    <d v="2025-04-26T00:00:00"/>
    <d v="2025-04-26T00:00:00"/>
    <d v="2025-04-26T00:00:00"/>
    <n v="112501660"/>
    <x v="0"/>
    <d v="2025-04-26T00:00:00"/>
    <m/>
    <m/>
    <x v="0"/>
    <n v="3"/>
    <m/>
    <s v=""/>
    <m/>
    <n v="142503627"/>
    <d v="2025-05-08T00:00:00"/>
    <m/>
    <m/>
    <s v="Apr"/>
    <s v="PDTMC_13938-222"/>
    <m/>
    <m/>
    <m/>
  </r>
  <r>
    <x v="0"/>
    <s v="7859-25"/>
    <x v="619"/>
    <s v="B"/>
    <s v="320x160"/>
    <d v="2025-04-21T00:00:00"/>
    <d v="2025-04-21T00:00:00"/>
    <s v="LAND"/>
    <n v="1"/>
    <n v="1"/>
    <d v="2025-04-22T00:00:00"/>
    <d v="2025-04-24T00:00:00"/>
    <m/>
    <n v="2"/>
    <d v="2025-04-26T00:00:00"/>
    <d v="2025-04-28T00:00:00"/>
    <d v="2025-04-26T00:00:00"/>
    <n v="112501660"/>
    <x v="0"/>
    <d v="2025-04-26T00:00:00"/>
    <m/>
    <m/>
    <x v="0"/>
    <n v="3"/>
    <m/>
    <s v=""/>
    <m/>
    <n v="142503627"/>
    <d v="2025-05-08T00:00:00"/>
    <m/>
    <m/>
    <s v="Apr"/>
    <s v="PDTMC_29898-203"/>
    <m/>
    <m/>
    <m/>
  </r>
  <r>
    <x v="0"/>
    <s v="7861-25"/>
    <x v="620"/>
    <s v="B"/>
    <s v="550x250"/>
    <d v="2025-04-21T00:00:00"/>
    <d v="2025-04-21T00:00:00"/>
    <s v="AIR"/>
    <n v="1"/>
    <n v="1"/>
    <d v="2025-04-23T00:00:00"/>
    <d v="2025-04-24T00:00:00"/>
    <m/>
    <n v="1"/>
    <d v="2025-04-26T00:00:00"/>
    <d v="2025-04-28T00:00:00"/>
    <d v="2025-04-26T00:00:00"/>
    <n v="112501660"/>
    <x v="3"/>
    <d v="2025-04-26T00:00:00"/>
    <m/>
    <m/>
    <x v="0"/>
    <n v="3"/>
    <m/>
    <s v=""/>
    <m/>
    <n v="142503585"/>
    <d v="2025-05-06T00:00:00"/>
    <m/>
    <m/>
    <s v="Apr"/>
    <s v="COMPES_19551-606"/>
    <m/>
    <m/>
    <m/>
  </r>
  <r>
    <x v="0"/>
    <s v="7862-25"/>
    <x v="621"/>
    <s v="B"/>
    <s v="280x160"/>
    <d v="2025-04-21T00:00:00"/>
    <d v="2025-04-21T00:00:00"/>
    <s v="LAND"/>
    <n v="0"/>
    <n v="0"/>
    <d v="2025-04-23T00:00:00"/>
    <d v="2025-04-26T00:00:00"/>
    <m/>
    <n v="3"/>
    <d v="2025-04-29T00:00:00"/>
    <d v="2025-05-01T00:00:00"/>
    <d v="2025-04-29T00:00:00"/>
    <n v="112501699"/>
    <x v="4"/>
    <d v="2025-04-29T00:00:00"/>
    <m/>
    <m/>
    <x v="0"/>
    <n v="5"/>
    <m/>
    <s v=""/>
    <m/>
    <n v="142503543"/>
    <d v="2025-05-07T00:00:00"/>
    <m/>
    <m/>
    <s v="Apr"/>
    <s v="PHME_090419-401"/>
    <m/>
    <m/>
    <m/>
  </r>
  <r>
    <x v="0"/>
    <s v="7860-25"/>
    <x v="622"/>
    <s v="B"/>
    <s v="250x160"/>
    <d v="2025-04-21T00:00:00"/>
    <d v="2025-04-21T00:00:00"/>
    <s v="AIR"/>
    <n v="1"/>
    <n v="2"/>
    <d v="2025-04-26T00:00:00"/>
    <d v="2025-04-30T00:00:00"/>
    <m/>
    <n v="4"/>
    <d v="2025-05-01T00:00:00"/>
    <d v="2025-05-01T00:00:00"/>
    <d v="2025-05-01T00:00:00"/>
    <n v="112501775"/>
    <x v="7"/>
    <d v="2025-05-01T00:00:00"/>
    <m/>
    <s v="tooling design sent on 24/4/25 there is some issue with tooling suggested another tooling I-14498"/>
    <x v="0"/>
    <n v="9"/>
    <m/>
    <s v=""/>
    <m/>
    <n v="142503659"/>
    <d v="2025-05-08T13:41:54"/>
    <m/>
    <m/>
    <s v="Apr"/>
    <s v="COMES_14501-403"/>
    <m/>
    <m/>
    <m/>
  </r>
  <r>
    <x v="0"/>
    <s v="7859-25"/>
    <x v="623"/>
    <s v="B"/>
    <s v="280x160"/>
    <d v="2025-04-21T00:00:00"/>
    <d v="2025-04-21T00:00:00"/>
    <s v="LAND"/>
    <n v="0"/>
    <n v="0"/>
    <d v="2025-04-25T00:00:00"/>
    <d v="2025-05-08T00:00:00"/>
    <m/>
    <n v="13"/>
    <d v="2025-05-10T00:00:00"/>
    <d v="2025-05-13T00:00:00"/>
    <d v="2025-05-10T00:00:00"/>
    <n v="112501917"/>
    <x v="0"/>
    <d v="2025-05-13T00:00:00"/>
    <m/>
    <s v="ask revsn 30/04/2025. reminder sent 05/05/2025. reminder sent 6/05/2025"/>
    <x v="0"/>
    <n v="17"/>
    <m/>
    <s v=""/>
    <m/>
    <n v="142503905"/>
    <d v="2025-05-20T08:47:19"/>
    <m/>
    <m/>
    <s v="Apr"/>
    <s v="PDTMC_27407-502"/>
    <m/>
    <m/>
    <m/>
  </r>
  <r>
    <x v="0"/>
    <s v="7859-25"/>
    <x v="624"/>
    <s v="T"/>
    <s v="700x250"/>
    <d v="2025-04-21T00:00:00"/>
    <d v="2025-04-21T00:00:00"/>
    <s v="LAND"/>
    <n v="0"/>
    <n v="0"/>
    <d v="2025-04-23T00:00:00"/>
    <d v="2025-05-02T00:00:00"/>
    <m/>
    <n v="9"/>
    <d v="2025-05-05T00:00:00"/>
    <d v="2025-05-09T00:00:00"/>
    <d v="2025-05-05T00:00:00"/>
    <n v="112501833"/>
    <x v="0"/>
    <d v="2025-05-05T00:00:00"/>
    <m/>
    <s v="hold by AHOD to confirm how many rings available"/>
    <x v="0"/>
    <n v="11"/>
    <m/>
    <s v=""/>
    <m/>
    <n v="142503905"/>
    <d v="2025-05-20T08:47:19"/>
    <m/>
    <m/>
    <s v="Apr"/>
    <s v="PDTMC_Die ring-2 355X200"/>
    <m/>
    <m/>
    <m/>
  </r>
  <r>
    <x v="0"/>
    <s v="7872-25"/>
    <x v="625"/>
    <s v="B"/>
    <s v="450X250"/>
    <d v="2025-04-22T00:00:00"/>
    <d v="2025-04-22T00:00:00"/>
    <s v="LAND"/>
    <n v="5"/>
    <n v="5"/>
    <d v="2025-04-23T00:00:00"/>
    <d v="2025-04-23T00:00:00"/>
    <m/>
    <n v="0"/>
    <d v="2025-04-23T00:00:00"/>
    <d v="2025-04-24T00:00:00"/>
    <d v="2025-04-23T00:00:00"/>
    <n v="112501601"/>
    <x v="4"/>
    <d v="2025-04-24T00:00:00"/>
    <m/>
    <m/>
    <x v="0"/>
    <n v="1"/>
    <m/>
    <s v=""/>
    <m/>
    <n v="142503288"/>
    <d v="2025-04-28T00:00:00"/>
    <m/>
    <m/>
    <s v="Apr"/>
    <s v="PHME_30217-601"/>
    <m/>
    <m/>
    <m/>
  </r>
  <r>
    <x v="0"/>
    <s v="7870-25"/>
    <x v="626"/>
    <s v="B"/>
    <s v="280X160"/>
    <d v="2025-04-22T00:00:00"/>
    <d v="2025-04-22T00:00:00"/>
    <s v="LAND"/>
    <n v="2"/>
    <n v="8"/>
    <d v="2025-04-22T00:00:00"/>
    <d v="2025-04-22T00:00:00"/>
    <m/>
    <n v="0"/>
    <d v="2025-04-24T00:00:00"/>
    <d v="2025-04-25T00:00:00"/>
    <d v="2025-04-24T00:00:00"/>
    <n v="112501628"/>
    <x v="4"/>
    <d v="2025-04-24T00:00:00"/>
    <m/>
    <m/>
    <x v="0"/>
    <n v="0"/>
    <m/>
    <s v=""/>
    <m/>
    <n v="142503437"/>
    <d v="2025-05-01T00:00:00"/>
    <m/>
    <m/>
    <s v="Apr"/>
    <s v="PHME_15085-501"/>
    <m/>
    <m/>
    <m/>
  </r>
  <r>
    <x v="0"/>
    <s v="7871-25"/>
    <x v="627"/>
    <s v="T"/>
    <s v="250x60"/>
    <d v="2025-04-22T00:00:00"/>
    <d v="2025-04-22T00:00:00"/>
    <s v="LAND"/>
    <n v="0"/>
    <n v="0"/>
    <d v="2025-04-22T00:00:00"/>
    <d v="2025-04-22T00:00:00"/>
    <m/>
    <n v="0"/>
    <d v="2025-04-24T00:00:00"/>
    <d v="2025-04-25T00:00:00"/>
    <d v="2025-04-24T00:00:00"/>
    <n v="112501628"/>
    <x v="0"/>
    <d v="2025-04-24T00:00:00"/>
    <m/>
    <m/>
    <x v="0"/>
    <n v="0"/>
    <m/>
    <s v=""/>
    <m/>
    <n v="142503438"/>
    <d v="2025-05-01T00:00:00"/>
    <m/>
    <m/>
    <s v="Apr"/>
    <s v="PDTMC_27844-502"/>
    <m/>
    <m/>
    <m/>
  </r>
  <r>
    <x v="0"/>
    <s v="7864-25"/>
    <x v="628"/>
    <s v="N"/>
    <s v="250x160"/>
    <d v="2025-04-22T00:00:00"/>
    <d v="2025-04-22T00:00:00"/>
    <s v="AIR"/>
    <n v="0"/>
    <n v="0"/>
    <d v="2025-04-22T00:00:00"/>
    <d v="2025-04-25T00:00:00"/>
    <m/>
    <n v="3"/>
    <d v="2025-04-26T00:00:00"/>
    <d v="2025-04-28T00:00:00"/>
    <d v="2025-04-26T00:00:00"/>
    <n v="112501660"/>
    <x v="1"/>
    <d v="2025-04-26T00:00:00"/>
    <s v="Schuco"/>
    <s v="ask rvsn 22/04/2025 rvsn rcvd 24/4"/>
    <x v="0"/>
    <n v="3"/>
    <m/>
    <s v=""/>
    <s v="MILL"/>
    <n v="142503669"/>
    <d v="2025-05-08T00:00:00"/>
    <m/>
    <m/>
    <s v="Apr"/>
    <s v="EKSTEK_27880-401"/>
    <m/>
    <m/>
    <m/>
  </r>
  <r>
    <x v="0"/>
    <s v="7864-25"/>
    <x v="629"/>
    <s v="N"/>
    <s v="280x160"/>
    <d v="2025-04-22T00:00:00"/>
    <d v="2025-04-22T00:00:00"/>
    <s v="AIR"/>
    <n v="0"/>
    <n v="0"/>
    <d v="2025-04-22T00:00:00"/>
    <d v="2025-04-24T00:00:00"/>
    <m/>
    <n v="2"/>
    <d v="2025-04-26T00:00:00"/>
    <d v="2025-04-30T00:00:00"/>
    <d v="2025-04-26T00:00:00"/>
    <n v="112501660"/>
    <x v="1"/>
    <d v="2025-04-26T00:00:00"/>
    <s v="Schuco"/>
    <m/>
    <x v="0"/>
    <n v="2"/>
    <m/>
    <s v=""/>
    <s v="MILL"/>
    <n v="142503500"/>
    <d v="2025-10-22T00:00:00"/>
    <m/>
    <m/>
    <s v="Apr"/>
    <s v="EKSTEK_27882-501"/>
    <m/>
    <m/>
    <m/>
  </r>
  <r>
    <x v="0"/>
    <s v="7864-25"/>
    <x v="630"/>
    <s v="N"/>
    <s v="250x160"/>
    <d v="2025-04-22T00:00:00"/>
    <d v="2025-04-22T00:00:00"/>
    <s v="AIR"/>
    <n v="0"/>
    <n v="0"/>
    <d v="2025-04-22T00:00:00"/>
    <d v="2025-04-24T00:00:00"/>
    <m/>
    <n v="2"/>
    <d v="2025-04-26T00:00:00"/>
    <d v="2025-04-30T00:00:00"/>
    <d v="2025-04-26T00:00:00"/>
    <n v="112501660"/>
    <x v="1"/>
    <d v="2025-04-26T00:00:00"/>
    <s v="Dormakaba"/>
    <m/>
    <x v="0"/>
    <n v="2"/>
    <m/>
    <s v=""/>
    <s v="MILL"/>
    <n v="142503500"/>
    <d v="2025-10-22T00:00:00"/>
    <m/>
    <m/>
    <s v="Apr"/>
    <s v="EKSTEK_27888-401"/>
    <m/>
    <m/>
    <m/>
  </r>
  <r>
    <x v="0"/>
    <s v="7865-25"/>
    <x v="631"/>
    <s v="N"/>
    <s v="280x160"/>
    <d v="2025-04-22T00:00:00"/>
    <d v="2025-04-22T00:00:00"/>
    <s v="LAND"/>
    <n v="0"/>
    <n v="0"/>
    <d v="2025-04-24T00:00:00"/>
    <d v="2025-04-24T00:00:00"/>
    <m/>
    <n v="0"/>
    <d v="2025-04-26T00:00:00"/>
    <d v="2025-04-30T00:00:00"/>
    <d v="2025-04-26T00:00:00"/>
    <n v="112501660"/>
    <x v="4"/>
    <d v="2025-04-26T00:00:00"/>
    <s v="Dormakaba"/>
    <m/>
    <x v="0"/>
    <n v="2"/>
    <m/>
    <s v=""/>
    <s v="MILL"/>
    <n v="142503543"/>
    <d v="2025-05-07T00:00:00"/>
    <m/>
    <m/>
    <s v="Apr"/>
    <s v="PHME_27889-401"/>
    <m/>
    <m/>
    <m/>
  </r>
  <r>
    <x v="0"/>
    <s v="7865-25"/>
    <x v="632"/>
    <s v="N"/>
    <s v="250x160"/>
    <d v="2025-04-22T00:00:00"/>
    <d v="2025-04-22T00:00:00"/>
    <s v="LAND"/>
    <n v="0"/>
    <n v="0"/>
    <d v="2025-04-23T00:00:00"/>
    <d v="2025-04-24T00:00:00"/>
    <m/>
    <n v="1"/>
    <d v="2025-04-26T00:00:00"/>
    <d v="2025-04-30T00:00:00"/>
    <d v="2025-04-26T00:00:00"/>
    <n v="112501660"/>
    <x v="4"/>
    <d v="2025-04-26T00:00:00"/>
    <s v="Dormakaba"/>
    <m/>
    <x v="0"/>
    <n v="2"/>
    <m/>
    <s v=""/>
    <s v="MILL"/>
    <n v="142503544"/>
    <d v="2025-05-07T00:00:00"/>
    <m/>
    <m/>
    <s v="Apr"/>
    <s v="PHME_27890-401"/>
    <m/>
    <m/>
    <m/>
  </r>
  <r>
    <x v="0"/>
    <s v="7865-25"/>
    <x v="633"/>
    <s v="N"/>
    <s v="320x160"/>
    <d v="2025-04-22T00:00:00"/>
    <d v="2025-04-22T00:00:00"/>
    <s v="LAND"/>
    <n v="0"/>
    <n v="0"/>
    <d v="2025-04-23T00:00:00"/>
    <d v="2025-04-24T00:00:00"/>
    <m/>
    <n v="1"/>
    <d v="2025-04-26T00:00:00"/>
    <d v="2025-04-30T00:00:00"/>
    <d v="2025-04-26T00:00:00"/>
    <n v="112501660"/>
    <x v="4"/>
    <d v="2025-04-26T00:00:00"/>
    <s v="Dormakaba"/>
    <m/>
    <x v="0"/>
    <n v="2"/>
    <m/>
    <s v=""/>
    <s v="MILL"/>
    <n v="142503544"/>
    <d v="2025-05-07T00:00:00"/>
    <m/>
    <m/>
    <s v="Apr"/>
    <s v="PHME_27891-501"/>
    <m/>
    <m/>
    <m/>
  </r>
  <r>
    <x v="0"/>
    <s v="7865-25"/>
    <x v="634"/>
    <s v="N"/>
    <s v="250x160"/>
    <d v="2025-04-22T00:00:00"/>
    <d v="2025-04-22T00:00:00"/>
    <s v="LAND"/>
    <n v="0"/>
    <n v="0"/>
    <d v="2025-04-23T00:00:00"/>
    <d v="2025-04-24T00:00:00"/>
    <m/>
    <n v="1"/>
    <d v="2025-04-26T00:00:00"/>
    <d v="2025-04-30T00:00:00"/>
    <d v="2025-04-26T00:00:00"/>
    <n v="112501660"/>
    <x v="4"/>
    <d v="2025-04-26T00:00:00"/>
    <s v="Dormakaba"/>
    <m/>
    <x v="0"/>
    <n v="2"/>
    <m/>
    <s v=""/>
    <s v="MILL"/>
    <n v="142503544"/>
    <d v="2025-05-07T00:00:00"/>
    <m/>
    <m/>
    <s v="Apr"/>
    <s v="PHME_27892-401"/>
    <m/>
    <m/>
    <m/>
  </r>
  <r>
    <x v="0"/>
    <s v="7864-25"/>
    <x v="635"/>
    <s v="N"/>
    <s v="250x160"/>
    <d v="2025-04-22T00:00:00"/>
    <d v="2025-04-22T00:00:00"/>
    <s v="AIR"/>
    <n v="0"/>
    <n v="0"/>
    <d v="2025-04-22T00:00:00"/>
    <d v="2025-04-26T00:00:00"/>
    <m/>
    <n v="4"/>
    <d v="2025-04-29T00:00:00"/>
    <d v="2025-05-01T00:00:00"/>
    <d v="2025-04-29T00:00:00"/>
    <n v="112501699"/>
    <x v="1"/>
    <d v="2025-04-29T00:00:00"/>
    <s v="Schuco"/>
    <s v="ask rvsn 24/04/2025 rvsn rcvd 24/04/2025."/>
    <x v="0"/>
    <n v="4"/>
    <m/>
    <s v=""/>
    <s v="MILL"/>
    <n v="142503500"/>
    <d v="2025-10-22T00:00:00"/>
    <m/>
    <m/>
    <s v="Apr"/>
    <s v="EKSTEK_27883-401"/>
    <m/>
    <m/>
    <m/>
  </r>
  <r>
    <x v="0"/>
    <s v="7864-25"/>
    <x v="636"/>
    <s v="N"/>
    <s v="250x160"/>
    <d v="2025-04-22T00:00:00"/>
    <d v="2025-04-22T00:00:00"/>
    <s v="AIR"/>
    <n v="1"/>
    <n v="6"/>
    <d v="2025-04-22T00:00:00"/>
    <d v="2025-04-26T00:00:00"/>
    <m/>
    <n v="4"/>
    <d v="2025-04-29T00:00:00"/>
    <d v="2025-05-01T00:00:00"/>
    <d v="2025-04-29T00:00:00"/>
    <n v="112501699"/>
    <x v="1"/>
    <d v="2025-04-29T00:00:00"/>
    <s v="Schuco"/>
    <m/>
    <x v="0"/>
    <n v="4"/>
    <m/>
    <s v=""/>
    <s v="MILL"/>
    <n v="142503500"/>
    <d v="2025-10-22T00:00:00"/>
    <m/>
    <m/>
    <s v="Apr"/>
    <s v="EKSTEK_30338-401"/>
    <m/>
    <m/>
    <m/>
  </r>
  <r>
    <x v="0"/>
    <s v="7865-25"/>
    <x v="637"/>
    <s v="N"/>
    <s v="280x160"/>
    <d v="2025-04-22T00:00:00"/>
    <d v="2025-04-22T00:00:00"/>
    <s v="LAND"/>
    <n v="1"/>
    <n v="4"/>
    <d v="2025-04-23T00:00:00"/>
    <d v="2025-04-26T00:00:00"/>
    <m/>
    <n v="3"/>
    <d v="2025-04-29T00:00:00"/>
    <d v="2025-05-01T00:00:00"/>
    <d v="2025-04-29T00:00:00"/>
    <n v="112501699"/>
    <x v="4"/>
    <d v="2025-04-29T00:00:00"/>
    <s v="Schuco"/>
    <m/>
    <x v="0"/>
    <n v="4"/>
    <m/>
    <s v=""/>
    <s v="MILL"/>
    <n v="142503544"/>
    <d v="2025-05-07T00:00:00"/>
    <m/>
    <m/>
    <s v="Apr"/>
    <s v="PHME_30339-501"/>
    <m/>
    <m/>
    <m/>
  </r>
  <r>
    <x v="0"/>
    <s v="7865-25"/>
    <x v="638"/>
    <s v="N"/>
    <s v="280x160"/>
    <d v="2025-04-22T00:00:00"/>
    <d v="2025-04-22T00:00:00"/>
    <s v="LAND"/>
    <n v="1"/>
    <n v="4"/>
    <d v="2025-04-23T00:00:00"/>
    <d v="2025-04-26T00:00:00"/>
    <m/>
    <n v="3"/>
    <d v="2025-04-29T00:00:00"/>
    <d v="2025-05-01T00:00:00"/>
    <d v="2025-04-29T00:00:00"/>
    <n v="112501699"/>
    <x v="4"/>
    <d v="2025-04-29T00:00:00"/>
    <s v="Schuco"/>
    <m/>
    <x v="0"/>
    <n v="4"/>
    <m/>
    <s v=""/>
    <s v="MILL"/>
    <n v="142503544"/>
    <d v="2025-05-07T00:00:00"/>
    <m/>
    <m/>
    <s v="Apr"/>
    <s v="PHME_30340-501"/>
    <m/>
    <m/>
    <m/>
  </r>
  <r>
    <x v="0"/>
    <s v="7866-25"/>
    <x v="639"/>
    <s v="N"/>
    <s v="250x160"/>
    <d v="2025-04-22T00:00:00"/>
    <d v="2025-04-22T00:00:00"/>
    <s v="LAND"/>
    <n v="0"/>
    <n v="0"/>
    <d v="2025-04-24T00:00:00"/>
    <d v="2025-04-26T00:00:00"/>
    <m/>
    <n v="2"/>
    <d v="2025-04-29T00:00:00"/>
    <d v="2025-05-01T00:00:00"/>
    <d v="2025-04-29T00:00:00"/>
    <n v="112501699"/>
    <x v="0"/>
    <d v="2025-04-29T00:00:00"/>
    <s v="Schuco"/>
    <m/>
    <x v="0"/>
    <n v="4"/>
    <m/>
    <s v=""/>
    <s v="MILL"/>
    <n v="142503645"/>
    <d v="2025-05-07T00:00:00"/>
    <m/>
    <m/>
    <s v="Apr"/>
    <s v="PDTMC_27884-501"/>
    <m/>
    <m/>
    <m/>
  </r>
  <r>
    <x v="0"/>
    <s v="7866-25"/>
    <x v="640"/>
    <s v="N"/>
    <s v="250x160"/>
    <d v="2025-04-22T00:00:00"/>
    <d v="2025-04-22T00:00:00"/>
    <s v="LAND"/>
    <n v="0"/>
    <n v="0"/>
    <d v="2025-04-24T00:00:00"/>
    <d v="2025-04-26T00:00:00"/>
    <m/>
    <n v="2"/>
    <d v="2025-04-29T00:00:00"/>
    <d v="2025-05-01T00:00:00"/>
    <d v="2025-04-29T00:00:00"/>
    <n v="112501699"/>
    <x v="0"/>
    <d v="2025-04-29T00:00:00"/>
    <s v="Dormakaba"/>
    <m/>
    <x v="0"/>
    <n v="4"/>
    <m/>
    <s v=""/>
    <s v="MILL"/>
    <n v="142503645"/>
    <d v="2025-05-07T00:00:00"/>
    <m/>
    <m/>
    <s v="Apr"/>
    <s v="PDTMC_27886-501"/>
    <m/>
    <m/>
    <m/>
  </r>
  <r>
    <x v="0"/>
    <s v="7866-25"/>
    <x v="641"/>
    <s v="N"/>
    <s v="250x160"/>
    <d v="2025-04-22T00:00:00"/>
    <d v="2025-04-22T00:00:00"/>
    <s v="LAND"/>
    <n v="1"/>
    <n v="2"/>
    <d v="2025-04-25T00:00:00"/>
    <d v="2025-04-26T00:00:00"/>
    <m/>
    <n v="1"/>
    <d v="2025-04-29T00:00:00"/>
    <d v="2025-05-01T00:00:00"/>
    <d v="2025-04-29T00:00:00"/>
    <n v="112501699"/>
    <x v="0"/>
    <d v="2025-04-29T00:00:00"/>
    <s v="Schuco"/>
    <s v="dsgn rcvd 25/04/ ask rvsion 25/4 rvs rcved 25/4."/>
    <x v="0"/>
    <n v="4"/>
    <m/>
    <s v=""/>
    <s v="MILL"/>
    <n v="142503646"/>
    <d v="2025-05-07T00:00:00"/>
    <m/>
    <m/>
    <s v="Apr"/>
    <s v="PDTMC_30337-401"/>
    <m/>
    <m/>
    <m/>
  </r>
  <r>
    <x v="0"/>
    <s v="7866-25"/>
    <x v="642"/>
    <s v="N"/>
    <s v="250x160"/>
    <d v="2025-04-22T00:00:00"/>
    <d v="2025-04-22T00:00:00"/>
    <s v="LAND"/>
    <n v="0"/>
    <n v="0"/>
    <d v="2025-04-28T00:00:00"/>
    <d v="2025-04-29T00:00:00"/>
    <m/>
    <n v="1"/>
    <d v="2025-04-30T00:00:00"/>
    <d v="2025-05-01T00:00:00"/>
    <d v="2025-04-30T00:00:00"/>
    <n v="112501728"/>
    <x v="0"/>
    <d v="2025-04-30T00:00:00"/>
    <s v="Dormakaba"/>
    <m/>
    <x v="0"/>
    <n v="7"/>
    <m/>
    <s v=""/>
    <s v="MILL"/>
    <n v="142503645"/>
    <d v="2025-05-07T00:00:00"/>
    <m/>
    <m/>
    <s v="Apr"/>
    <s v="PDTMC_27885-501"/>
    <m/>
    <m/>
    <m/>
  </r>
  <r>
    <x v="0"/>
    <s v="7866-25"/>
    <x v="643"/>
    <s v="N"/>
    <s v="355x200"/>
    <d v="2025-04-22T00:00:00"/>
    <d v="2025-04-22T00:00:00"/>
    <s v="LAND"/>
    <n v="0"/>
    <n v="0"/>
    <d v="2025-04-25T00:00:00"/>
    <d v="2025-04-28T00:00:00"/>
    <m/>
    <n v="3"/>
    <d v="2025-04-30T00:00:00"/>
    <d v="2025-05-01T00:00:00"/>
    <d v="2025-04-30T00:00:00"/>
    <n v="112501728"/>
    <x v="0"/>
    <d v="2025-04-30T00:00:00"/>
    <s v="Dormakaba"/>
    <m/>
    <x v="0"/>
    <n v="6"/>
    <m/>
    <s v=""/>
    <s v="MILL"/>
    <n v="142503645"/>
    <d v="2025-05-07T00:00:00"/>
    <m/>
    <m/>
    <s v="Apr"/>
    <s v="PDTMC_27887-201"/>
    <m/>
    <m/>
    <m/>
  </r>
  <r>
    <x v="0"/>
    <s v="7866-25"/>
    <x v="644"/>
    <s v="N"/>
    <s v="250x160"/>
    <d v="2025-04-22T00:00:00"/>
    <d v="2025-04-22T00:00:00"/>
    <s v="LAND"/>
    <n v="1"/>
    <n v="2"/>
    <d v="2025-04-25T00:00:00"/>
    <d v="2025-04-28T00:00:00"/>
    <m/>
    <n v="3"/>
    <d v="2025-04-30T00:00:00"/>
    <d v="2025-05-01T00:00:00"/>
    <d v="2025-04-30T00:00:00"/>
    <n v="112501728"/>
    <x v="0"/>
    <d v="2025-04-30T00:00:00"/>
    <s v="Schuco"/>
    <s v="ask for rvsn 26/04/2025. reminder sent to supplier 28/04/25"/>
    <x v="0"/>
    <n v="6"/>
    <m/>
    <s v=""/>
    <s v="MILL"/>
    <n v="142503645"/>
    <d v="2025-05-07T00:00:00"/>
    <m/>
    <m/>
    <s v="Apr"/>
    <s v="PDTMC_30335-401"/>
    <m/>
    <m/>
    <m/>
  </r>
  <r>
    <x v="1"/>
    <s v="7867-25"/>
    <x v="645"/>
    <s v="N"/>
    <s v="250x160"/>
    <d v="2025-04-22T00:00:00"/>
    <d v="2025-04-22T00:00:00"/>
    <s v="AIR"/>
    <n v="0"/>
    <n v="0"/>
    <d v="2025-04-22T00:00:00"/>
    <d v="2025-04-26T00:00:00"/>
    <m/>
    <n v="4"/>
    <d v="2025-04-30T00:00:00"/>
    <d v="2025-05-29T00:00:00"/>
    <d v="2025-04-30T00:00:00"/>
    <n v="212500461"/>
    <x v="1"/>
    <d v="2025-05-29T00:00:00"/>
    <s v="Schuco"/>
    <s v="ask runout rvsn 22/04/25"/>
    <x v="0"/>
    <n v="4"/>
    <m/>
    <s v=""/>
    <m/>
    <n v="242500758"/>
    <d v="2025-05-06T00:00:00"/>
    <m/>
    <m/>
    <s v="Apr"/>
    <s v="EKSTEK_027881-2501"/>
    <m/>
    <m/>
    <m/>
  </r>
  <r>
    <x v="1"/>
    <s v="7868-25"/>
    <x v="646"/>
    <s v="N"/>
    <s v="355X200"/>
    <d v="2025-04-22T00:00:00"/>
    <d v="2025-04-22T00:00:00"/>
    <s v="LAND"/>
    <n v="2"/>
    <n v="2"/>
    <d v="2025-04-24T00:00:00"/>
    <d v="2025-04-26T00:00:00"/>
    <m/>
    <n v="2"/>
    <d v="2025-04-30T00:00:00"/>
    <d v="2025-05-13T00:00:00"/>
    <d v="2025-04-30T00:00:00"/>
    <n v="212500461"/>
    <x v="4"/>
    <d v="2025-05-13T00:00:00"/>
    <s v="Schuco"/>
    <m/>
    <x v="0"/>
    <n v="4"/>
    <m/>
    <s v=""/>
    <m/>
    <n v="242500757"/>
    <d v="2025-05-08T00:00:00"/>
    <m/>
    <m/>
    <s v="Apr"/>
    <s v="PHME_030330-3501"/>
    <m/>
    <m/>
    <m/>
  </r>
  <r>
    <x v="1"/>
    <s v="7868-25"/>
    <x v="647"/>
    <s v="N"/>
    <s v="450X250"/>
    <d v="2025-04-22T00:00:00"/>
    <d v="2025-04-22T00:00:00"/>
    <s v="LAND"/>
    <n v="2"/>
    <n v="2"/>
    <d v="2025-04-24T00:00:00"/>
    <d v="2025-04-26T00:00:00"/>
    <m/>
    <n v="2"/>
    <d v="2025-04-30T00:00:00"/>
    <d v="2025-05-13T00:00:00"/>
    <d v="2025-04-30T00:00:00"/>
    <n v="212500461"/>
    <x v="4"/>
    <d v="2025-05-13T00:00:00"/>
    <s v="Schuco"/>
    <m/>
    <x v="0"/>
    <n v="4"/>
    <m/>
    <s v=""/>
    <m/>
    <n v="242500757"/>
    <d v="2025-05-08T00:00:00"/>
    <m/>
    <m/>
    <s v="Apr"/>
    <s v="PHME_030331-3501"/>
    <m/>
    <m/>
    <m/>
  </r>
  <r>
    <x v="1"/>
    <s v="7868-25"/>
    <x v="648"/>
    <s v="T"/>
    <s v="460X150"/>
    <d v="2025-04-22T00:00:00"/>
    <d v="2025-04-22T00:00:00"/>
    <s v="LAND"/>
    <n v="0"/>
    <n v="0"/>
    <d v="2025-04-24T00:00:00"/>
    <d v="2025-04-26T00:00:00"/>
    <m/>
    <n v="2"/>
    <d v="2025-04-30T00:00:00"/>
    <d v="2025-05-05T00:00:00"/>
    <d v="2025-04-30T00:00:00"/>
    <n v="212500461"/>
    <x v="4"/>
    <d v="2025-05-05T00:00:00"/>
    <m/>
    <m/>
    <x v="0"/>
    <n v="4"/>
    <m/>
    <s v=""/>
    <m/>
    <n v="242500757"/>
    <d v="2025-05-08T00:00:00"/>
    <m/>
    <m/>
    <s v="Apr"/>
    <s v="PHME_35IC1-030331"/>
    <m/>
    <m/>
    <m/>
  </r>
  <r>
    <x v="1"/>
    <s v="7868-25"/>
    <x v="649"/>
    <s v="N"/>
    <s v="320X200"/>
    <d v="2025-04-22T00:00:00"/>
    <d v="2025-04-22T00:00:00"/>
    <s v="LAND"/>
    <n v="1"/>
    <n v="1"/>
    <d v="2025-04-23T00:00:00"/>
    <d v="2025-04-26T00:00:00"/>
    <m/>
    <n v="3"/>
    <d v="2025-04-30T00:00:00"/>
    <d v="2025-05-13T00:00:00"/>
    <d v="2025-04-30T00:00:00"/>
    <n v="212500461"/>
    <x v="4"/>
    <d v="2025-05-13T00:00:00"/>
    <s v="Schuco"/>
    <m/>
    <x v="0"/>
    <n v="4"/>
    <m/>
    <s v=""/>
    <m/>
    <n v="242500757"/>
    <d v="2025-05-08T00:00:00"/>
    <m/>
    <m/>
    <s v="Apr"/>
    <s v="PHME_030332-3501"/>
    <m/>
    <m/>
    <m/>
  </r>
  <r>
    <x v="1"/>
    <s v="7868-25"/>
    <x v="650"/>
    <s v="T"/>
    <s v="300X100"/>
    <d v="2025-04-22T00:00:00"/>
    <d v="2025-04-22T00:00:00"/>
    <s v="LAND"/>
    <n v="0"/>
    <n v="0"/>
    <d v="2025-04-23T00:00:00"/>
    <d v="2025-04-26T00:00:00"/>
    <m/>
    <n v="3"/>
    <d v="2025-04-30T00:00:00"/>
    <d v="2025-05-05T00:00:00"/>
    <d v="2025-04-30T00:00:00"/>
    <n v="212500461"/>
    <x v="4"/>
    <d v="2025-05-05T00:00:00"/>
    <m/>
    <m/>
    <x v="0"/>
    <n v="4"/>
    <m/>
    <s v=""/>
    <m/>
    <n v="242500757"/>
    <d v="2025-05-08T00:00:00"/>
    <m/>
    <m/>
    <s v="Apr"/>
    <s v="PHME_35IC1-030332"/>
    <m/>
    <m/>
    <m/>
  </r>
  <r>
    <x v="1"/>
    <s v="7868-25"/>
    <x v="651"/>
    <s v="N"/>
    <s v="450X250"/>
    <d v="2025-04-22T00:00:00"/>
    <d v="2025-04-22T00:00:00"/>
    <s v="LAND"/>
    <n v="2"/>
    <n v="2"/>
    <d v="2025-04-24T00:00:00"/>
    <d v="2025-04-26T00:00:00"/>
    <m/>
    <n v="2"/>
    <d v="2025-04-30T00:00:00"/>
    <d v="2025-05-13T00:00:00"/>
    <d v="2025-04-30T00:00:00"/>
    <n v="212500461"/>
    <x v="4"/>
    <d v="2025-05-13T00:00:00"/>
    <s v="Schuco"/>
    <m/>
    <x v="0"/>
    <n v="4"/>
    <m/>
    <s v=""/>
    <m/>
    <n v="242500757"/>
    <d v="2025-05-08T00:00:00"/>
    <m/>
    <m/>
    <s v="Apr"/>
    <s v="PHME_030333-3501"/>
    <m/>
    <m/>
    <m/>
  </r>
  <r>
    <x v="1"/>
    <s v="7869-25"/>
    <x v="652"/>
    <s v="N"/>
    <s v="280X160"/>
    <d v="2025-04-22T00:00:00"/>
    <d v="2025-04-22T00:00:00"/>
    <s v="LAND"/>
    <n v="1"/>
    <n v="4"/>
    <d v="2025-04-24T00:00:00"/>
    <d v="2025-04-26T00:00:00"/>
    <m/>
    <n v="2"/>
    <d v="2025-04-30T00:00:00"/>
    <d v="2025-05-13T00:00:00"/>
    <d v="2025-04-30T00:00:00"/>
    <n v="212500461"/>
    <x v="0"/>
    <d v="2025-05-13T00:00:00"/>
    <s v="Schuco"/>
    <s v="ask rvsin on runout 24/4"/>
    <x v="0"/>
    <n v="4"/>
    <m/>
    <s v=""/>
    <m/>
    <n v="242500775"/>
    <d v="2025-05-08T00:00:00"/>
    <m/>
    <m/>
    <s v="Apr"/>
    <s v="PDTMC_030334-2501"/>
    <m/>
    <m/>
    <m/>
  </r>
  <r>
    <x v="1"/>
    <s v="7869-25"/>
    <x v="653"/>
    <s v="N"/>
    <s v="280X160"/>
    <d v="2025-04-22T00:00:00"/>
    <d v="2025-04-22T00:00:00"/>
    <s v="LAND"/>
    <n v="1"/>
    <n v="4"/>
    <d v="2025-04-24T00:00:00"/>
    <d v="2025-04-26T00:00:00"/>
    <m/>
    <n v="2"/>
    <d v="2025-04-30T00:00:00"/>
    <d v="2025-05-10T00:00:00"/>
    <d v="2025-04-30T00:00:00"/>
    <n v="212500461"/>
    <x v="0"/>
    <d v="2025-05-10T00:00:00"/>
    <s v="Schuco"/>
    <s v="ask rvsin on runout 24/4"/>
    <x v="0"/>
    <n v="4"/>
    <m/>
    <s v=""/>
    <m/>
    <n v="242500775"/>
    <d v="2025-05-08T00:00:00"/>
    <m/>
    <m/>
    <s v="Apr"/>
    <s v="PDTMC_030336-2501"/>
    <m/>
    <m/>
    <m/>
  </r>
  <r>
    <x v="0"/>
    <s v="7872-25"/>
    <x v="654"/>
    <s v="B"/>
    <s v="460X150"/>
    <d v="2025-04-23T00:00:00"/>
    <d v="2025-04-22T00:00:00"/>
    <s v="LAND"/>
    <n v="0"/>
    <n v="0"/>
    <d v="2025-04-23T00:00:00"/>
    <d v="2025-04-23T00:00:00"/>
    <m/>
    <n v="0"/>
    <d v="2025-04-23T00:00:00"/>
    <d v="2025-04-24T00:00:00"/>
    <d v="2025-04-23T00:00:00"/>
    <n v="112501601"/>
    <x v="4"/>
    <d v="2025-04-24T00:00:00"/>
    <m/>
    <m/>
    <x v="0"/>
    <n v="0"/>
    <m/>
    <s v=""/>
    <m/>
    <n v="142503288"/>
    <d v="2025-04-28T00:00:00"/>
    <m/>
    <m/>
    <s v="Apr"/>
    <s v="PHME_INS-30217"/>
    <m/>
    <m/>
    <m/>
  </r>
  <r>
    <x v="0"/>
    <s v="7874-25"/>
    <x v="655"/>
    <s v="N"/>
    <s v="700x500"/>
    <d v="2025-04-23T00:00:00"/>
    <d v="2025-04-23T00:00:00"/>
    <s v="AIR"/>
    <n v="5"/>
    <n v="5"/>
    <d v="2025-05-08T00:00:00"/>
    <d v="2025-05-09T00:00:00"/>
    <m/>
    <n v="1"/>
    <d v="2025-05-10T00:00:00"/>
    <d v="2025-05-13T00:00:00"/>
    <d v="2025-05-10T00:00:00"/>
    <n v="112501917"/>
    <x v="3"/>
    <d v="2025-05-13T00:00:00"/>
    <s v="Alumaco"/>
    <s v="informend Vishwith over the phone several time reminder sent to  Vishwith 03/05/2025. fist desgn rcvd 08/05/2025. ask 3d. Simulation result and design came 09/05/2025"/>
    <x v="0"/>
    <n v="16"/>
    <m/>
    <s v=""/>
    <s v="MILL"/>
    <n v="142503875"/>
    <d v="2025-05-15T00:00:00"/>
    <m/>
    <m/>
    <s v="Apr"/>
    <s v="COMPES_30341-601"/>
    <m/>
    <m/>
    <m/>
  </r>
  <r>
    <x v="1"/>
    <s v="7873-25"/>
    <x v="656"/>
    <s v="T"/>
    <s v="250x110"/>
    <d v="2025-04-23T00:00:00"/>
    <d v="2025-04-23T00:00:00"/>
    <s v="LAND"/>
    <n v="0"/>
    <n v="0"/>
    <d v="2025-04-23T00:00:00"/>
    <d v="2025-04-23T00:00:00"/>
    <m/>
    <n v="0"/>
    <d v="2025-04-26T00:00:00"/>
    <d v="2025-05-10T00:00:00"/>
    <d v="2025-04-26T00:00:00"/>
    <n v="212500445"/>
    <x v="4"/>
    <d v="2025-05-10T00:00:00"/>
    <m/>
    <m/>
    <x v="0"/>
    <n v="0"/>
    <m/>
    <s v=""/>
    <m/>
    <n v="242500689"/>
    <d v="2025-04-30T00:00:00"/>
    <m/>
    <m/>
    <s v="Apr"/>
    <s v="PHME_026118-2501 backer"/>
    <m/>
    <m/>
    <m/>
  </r>
  <r>
    <x v="0"/>
    <s v="7875-25"/>
    <x v="657"/>
    <s v="N"/>
    <s v="250X160"/>
    <d v="2025-04-24T00:00:00"/>
    <d v="2025-04-25T00:00:00"/>
    <s v="LAND"/>
    <n v="0"/>
    <n v="0"/>
    <d v="2025-04-25T00:00:00"/>
    <d v="2025-04-26T00:00:00"/>
    <m/>
    <n v="1"/>
    <d v="2025-04-29T00:00:00"/>
    <d v="2025-05-01T00:00:00"/>
    <d v="2025-04-29T00:00:00"/>
    <n v="112501699"/>
    <x v="4"/>
    <d v="2025-04-29T00:00:00"/>
    <s v="Gulf extrusions ( Minimal system)"/>
    <m/>
    <x v="0"/>
    <n v="2"/>
    <m/>
    <s v=""/>
    <s v="Mill, powder, ANODIZING"/>
    <n v="142503545"/>
    <d v="2025-05-08T13:51:14"/>
    <m/>
    <m/>
    <s v="Apr"/>
    <s v="PHME_27893-401"/>
    <m/>
    <m/>
    <m/>
  </r>
  <r>
    <x v="0"/>
    <s v="7875-25"/>
    <x v="658"/>
    <s v="T"/>
    <s v="300X100"/>
    <d v="2025-04-24T00:00:00"/>
    <d v="2025-04-25T00:00:00"/>
    <s v="LAND"/>
    <n v="0"/>
    <n v="0"/>
    <d v="2025-04-25T00:00:00"/>
    <d v="2025-04-26T00:00:00"/>
    <m/>
    <n v="1"/>
    <d v="2025-04-29T00:00:00"/>
    <d v="2025-05-01T00:00:00"/>
    <d v="2025-04-29T00:00:00"/>
    <n v="112501699"/>
    <x v="4"/>
    <d v="2025-04-29T00:00:00"/>
    <m/>
    <m/>
    <x v="0"/>
    <n v="2"/>
    <m/>
    <s v=""/>
    <m/>
    <n v="142503545"/>
    <d v="2025-05-08T13:51:14"/>
    <m/>
    <m/>
    <s v="Apr"/>
    <s v="PHME_INS-27893"/>
    <m/>
    <m/>
    <m/>
  </r>
  <r>
    <x v="0"/>
    <s v="7876-25"/>
    <x v="659"/>
    <s v="N"/>
    <s v="250X160"/>
    <d v="2025-04-24T00:00:00"/>
    <d v="2025-04-25T00:00:00"/>
    <s v="LAND"/>
    <n v="0"/>
    <n v="0"/>
    <d v="2025-04-26T00:00:00"/>
    <d v="2025-04-28T00:00:00"/>
    <m/>
    <n v="2"/>
    <d v="2025-04-30T00:00:00"/>
    <d v="2025-05-01T00:00:00"/>
    <d v="2025-04-30T00:00:00"/>
    <n v="112501728"/>
    <x v="0"/>
    <d v="2025-04-30T00:00:00"/>
    <s v="Gulf extrusions ( Minimal system)"/>
    <s v="dsgn rcved 26/04/2025 ask rvsion 26/04/2025."/>
    <x v="0"/>
    <n v="4"/>
    <m/>
    <s v=""/>
    <s v="Mill, powder, ANODIZING"/>
    <n v="142503648"/>
    <d v="2025-05-08T11:15:14"/>
    <m/>
    <m/>
    <s v="Apr"/>
    <s v="PDTMC_27894-501"/>
    <m/>
    <m/>
    <m/>
  </r>
  <r>
    <x v="1"/>
    <s v="7882-25"/>
    <x v="660"/>
    <s v="B"/>
    <s v="450X250"/>
    <d v="2025-04-24T00:00:00"/>
    <d v="2025-04-25T00:00:00"/>
    <s v="LAND"/>
    <n v="1"/>
    <n v="1"/>
    <d v="2025-04-25T00:00:00"/>
    <d v="2025-04-29T00:00:00"/>
    <m/>
    <n v="4"/>
    <d v="2025-04-30T00:00:00"/>
    <d v="2025-05-05T00:00:00"/>
    <d v="2025-04-30T00:00:00"/>
    <n v="212500464"/>
    <x v="4"/>
    <d v="2025-05-05T00:00:00"/>
    <m/>
    <m/>
    <x v="0"/>
    <n v="5"/>
    <m/>
    <s v=""/>
    <m/>
    <n v="242500761"/>
    <d v="2025-05-06T00:00:00"/>
    <m/>
    <m/>
    <s v="Apr"/>
    <s v="PHME_029969-3502"/>
    <m/>
    <m/>
    <m/>
  </r>
  <r>
    <x v="1"/>
    <s v="7884-25"/>
    <x v="661"/>
    <s v="B"/>
    <s v="350X210"/>
    <d v="2025-04-24T00:00:00"/>
    <d v="2025-04-25T00:00:00"/>
    <s v="LAND"/>
    <n v="2"/>
    <n v="2"/>
    <d v="2025-04-28T00:00:00"/>
    <d v="2025-04-29T00:00:00"/>
    <m/>
    <n v="1"/>
    <d v="2025-05-01T00:00:00"/>
    <d v="2025-05-05T00:00:00"/>
    <d v="2025-05-01T00:00:00"/>
    <n v="212500469"/>
    <x v="0"/>
    <d v="2025-05-05T00:00:00"/>
    <m/>
    <m/>
    <x v="0"/>
    <n v="5"/>
    <m/>
    <s v=""/>
    <m/>
    <n v="242500806"/>
    <d v="2025-05-12T00:00:00"/>
    <m/>
    <m/>
    <s v="Apr"/>
    <s v="PDTMC_051138-3502"/>
    <m/>
    <m/>
    <m/>
  </r>
  <r>
    <x v="1"/>
    <s v="7884-25"/>
    <x v="662"/>
    <s v="B"/>
    <s v="280X165"/>
    <d v="2025-04-24T00:00:00"/>
    <d v="2025-04-25T00:00:00"/>
    <s v="LAND"/>
    <n v="1"/>
    <n v="1"/>
    <d v="2025-04-28T00:00:00"/>
    <d v="2025-04-29T00:00:00"/>
    <m/>
    <n v="1"/>
    <d v="2025-05-01T00:00:00"/>
    <d v="2025-05-05T00:00:00"/>
    <d v="2025-05-01T00:00:00"/>
    <n v="212500469"/>
    <x v="0"/>
    <d v="2025-05-05T00:00:00"/>
    <m/>
    <m/>
    <x v="0"/>
    <n v="5"/>
    <m/>
    <s v=""/>
    <m/>
    <n v="242500806"/>
    <d v="2025-05-12T00:00:00"/>
    <m/>
    <m/>
    <s v="Apr"/>
    <s v="PDTMC_051139-2502"/>
    <m/>
    <m/>
    <m/>
  </r>
  <r>
    <x v="1"/>
    <s v="7884-25"/>
    <x v="663"/>
    <s v="B"/>
    <s v="280X165"/>
    <d v="2025-04-24T00:00:00"/>
    <d v="2025-04-25T00:00:00"/>
    <s v="LAND"/>
    <n v="1"/>
    <n v="1"/>
    <d v="2025-04-28T00:00:00"/>
    <d v="2025-04-29T00:00:00"/>
    <m/>
    <n v="1"/>
    <d v="2025-05-01T00:00:00"/>
    <d v="2025-05-05T00:00:00"/>
    <d v="2025-05-01T00:00:00"/>
    <n v="212500469"/>
    <x v="0"/>
    <d v="2025-05-05T00:00:00"/>
    <m/>
    <m/>
    <x v="0"/>
    <n v="5"/>
    <m/>
    <s v=""/>
    <m/>
    <n v="242500806"/>
    <d v="2025-05-12T00:00:00"/>
    <m/>
    <m/>
    <s v="Apr"/>
    <s v="PDTMC_051140-2502"/>
    <m/>
    <m/>
    <m/>
  </r>
  <r>
    <x v="1"/>
    <s v="7883-25"/>
    <x v="664"/>
    <s v="B"/>
    <s v="320X200"/>
    <d v="2025-04-24T00:00:00"/>
    <d v="2025-04-25T00:00:00"/>
    <s v="AIR"/>
    <n v="1"/>
    <n v="1"/>
    <d v="2025-04-30T00:00:00"/>
    <d v="2025-05-02T00:00:00"/>
    <m/>
    <n v="2"/>
    <d v="2025-05-05T00:00:00"/>
    <d v="2025-05-10T00:00:00"/>
    <d v="2025-05-05T00:00:00"/>
    <n v="212500489"/>
    <x v="3"/>
    <d v="2002-05-10T00:00:00"/>
    <m/>
    <m/>
    <x v="0"/>
    <n v="8"/>
    <m/>
    <s v=""/>
    <m/>
    <n v="242500824"/>
    <d v="2025-05-13T00:00:00"/>
    <m/>
    <m/>
    <s v="Apr"/>
    <s v="COMPES_029986-3502"/>
    <m/>
    <m/>
    <m/>
  </r>
  <r>
    <x v="1"/>
    <s v="7881-25"/>
    <x v="665"/>
    <s v="B"/>
    <s v="450X250"/>
    <d v="2025-04-24T00:00:00"/>
    <d v="2025-04-25T00:00:00"/>
    <s v="AIR"/>
    <n v="0"/>
    <n v="0"/>
    <d v="2025-04-29T00:00:00"/>
    <d v="2025-06-14T00:00:00"/>
    <s v="YES"/>
    <n v="46"/>
    <d v="2025-06-18T00:00:00"/>
    <d v="2025-06-21T00:00:00"/>
    <d v="2025-06-18T00:00:00"/>
    <s v="212500723"/>
    <x v="7"/>
    <d v="2025-06-18T00:00:00"/>
    <m/>
    <s v="ask rvsion and 3d 02/05/2025.3d received 03/05/2025 .latest  2d received 05/05/2025. in order to increase the productivity we have made some changes die Size reduced, draw dia increased to 270, feeder removed. Waiting ror 2d and 3d 08/05/2025. bearings are mismathing 27/05/2025."/>
    <x v="0"/>
    <n v="51"/>
    <m/>
    <s v=""/>
    <m/>
    <n v="242501332"/>
    <d v="2025-06-30T00:00:00"/>
    <m/>
    <m/>
    <s v="Apr"/>
    <s v="COMES_024216-3503"/>
    <m/>
    <s v="die zise reduced "/>
    <m/>
  </r>
  <r>
    <x v="0"/>
    <s v="fals"/>
    <x v="666"/>
    <s v="C"/>
    <s v="560X150"/>
    <d v="2025-04-25T00:00:00"/>
    <s v=""/>
    <s v="LAND"/>
    <n v="0"/>
    <n v="0"/>
    <s v="c"/>
    <s v="c"/>
    <m/>
    <s v=""/>
    <d v="2025-04-29T00:00:00"/>
    <s v="c"/>
    <d v="2025-04-29T00:00:00"/>
    <n v="112501699"/>
    <x v="4"/>
    <s v="c"/>
    <m/>
    <s v="Due to urgency PR made without design approval. Phme cannot make this tooling since the dia 560. there for we had to cancel the tooling and place the order to pdtmc 29/04/2025, email send to Purchage on 30.04.2025"/>
    <x v="1"/>
    <n v="0"/>
    <m/>
    <s v=""/>
    <m/>
    <s v=""/>
    <s v=""/>
    <m/>
    <m/>
    <s v="Apr"/>
    <s v="PHME_INS-27895"/>
    <m/>
    <m/>
    <m/>
  </r>
  <r>
    <x v="0"/>
    <s v="7880-25"/>
    <x v="667"/>
    <s v="N"/>
    <s v="550X300"/>
    <d v="2025-04-25T00:00:00"/>
    <d v="2025-04-25T00:00:00"/>
    <s v="LAND"/>
    <n v="0"/>
    <n v="0"/>
    <d v="2025-04-25T00:00:00"/>
    <d v="2025-04-26T00:00:00"/>
    <s v="YES"/>
    <n v="1"/>
    <d v="2025-04-29T00:00:00"/>
    <d v="2025-05-01T00:00:00"/>
    <d v="2025-04-29T00:00:00"/>
    <n v="112501699"/>
    <x v="4"/>
    <d v="2025-04-29T00:00:00"/>
    <s v="Glass wall"/>
    <s v="dsgn rcvd 25/04/2025 3d rcvd 25/04/2025 evning. "/>
    <x v="0"/>
    <n v="1"/>
    <m/>
    <s v=""/>
    <s v="MILL"/>
    <n v="142503632"/>
    <d v="2025-05-12T00:00:00"/>
    <m/>
    <m/>
    <s v="Apr"/>
    <s v="PHME_27895-601"/>
    <m/>
    <m/>
    <m/>
  </r>
  <r>
    <x v="0"/>
    <s v="7878-25"/>
    <x v="668"/>
    <s v="T"/>
    <s v="700X196"/>
    <d v="2025-04-25T00:00:00"/>
    <d v="2025-04-25T00:00:00"/>
    <s v="AIR"/>
    <n v="0"/>
    <n v="0"/>
    <d v="2025-04-28T00:00:00"/>
    <d v="2025-04-29T00:00:00"/>
    <m/>
    <n v="1"/>
    <d v="2025-04-30T00:00:00"/>
    <d v="2025-05-01T00:00:00"/>
    <d v="2025-04-30T00:00:00"/>
    <n v="112501728"/>
    <x v="3"/>
    <d v="2025-04-30T00:00:00"/>
    <m/>
    <m/>
    <x v="0"/>
    <n v="4"/>
    <m/>
    <s v=""/>
    <m/>
    <n v="142503663"/>
    <d v="2025-05-09T06:14:59"/>
    <m/>
    <m/>
    <s v="Apr"/>
    <s v="COMPES_BOL-6-1-C"/>
    <m/>
    <m/>
    <m/>
  </r>
  <r>
    <x v="0"/>
    <s v="7879-25"/>
    <x v="669"/>
    <s v="B"/>
    <s v="250X160"/>
    <d v="2025-04-25T00:00:00"/>
    <d v="2025-04-25T00:00:00"/>
    <s v="LAND"/>
    <n v="1"/>
    <n v="2"/>
    <d v="2025-04-28T00:00:00"/>
    <d v="2025-04-29T00:00:00"/>
    <m/>
    <n v="1"/>
    <d v="2025-04-30T00:00:00"/>
    <d v="2025-05-01T00:00:00"/>
    <d v="2025-04-30T00:00:00"/>
    <n v="112501728"/>
    <x v="0"/>
    <d v="2025-04-30T00:00:00"/>
    <m/>
    <m/>
    <x v="0"/>
    <n v="4"/>
    <m/>
    <s v=""/>
    <m/>
    <n v="142503649"/>
    <d v="2025-05-08T13:55:51"/>
    <m/>
    <m/>
    <s v="Apr"/>
    <s v="PDTMC_05019-406"/>
    <m/>
    <m/>
    <m/>
  </r>
  <r>
    <x v="0"/>
    <s v="7879-25"/>
    <x v="670"/>
    <s v="B"/>
    <s v="355X200"/>
    <d v="2025-04-25T00:00:00"/>
    <d v="2025-04-25T00:00:00"/>
    <s v="LAND"/>
    <n v="0"/>
    <n v="0"/>
    <d v="2025-04-29T00:00:00"/>
    <d v="2025-05-05T00:00:00"/>
    <m/>
    <n v="6"/>
    <d v="2025-04-30T00:00:00"/>
    <d v="2025-05-26T00:00:00"/>
    <d v="2025-04-30T00:00:00"/>
    <n v="112501741"/>
    <x v="0"/>
    <d v="2025-05-26T00:00:00"/>
    <m/>
    <s v="Pr made on 30.04.2025 during training "/>
    <x v="0"/>
    <n v="10"/>
    <m/>
    <s v=""/>
    <m/>
    <n v="142503649"/>
    <d v="2025-05-08T13:55:51"/>
    <m/>
    <m/>
    <s v="Apr"/>
    <s v="PDTMC_27461-602"/>
    <m/>
    <m/>
    <m/>
  </r>
  <r>
    <x v="0"/>
    <s v="7877-25"/>
    <x v="671"/>
    <s v="B"/>
    <s v="280X160"/>
    <d v="2025-04-25T00:00:00"/>
    <d v="2025-04-25T00:00:00"/>
    <s v="AIR"/>
    <n v="1"/>
    <n v="1"/>
    <d v="2025-04-29T00:00:00"/>
    <d v="2025-04-30T00:00:00"/>
    <m/>
    <n v="1"/>
    <d v="2025-05-01T00:00:00"/>
    <d v="2025-05-01T00:00:00"/>
    <d v="2025-05-01T00:00:00"/>
    <n v="112501775"/>
    <x v="7"/>
    <d v="2025-05-01T00:00:00"/>
    <m/>
    <m/>
    <x v="0"/>
    <n v="5"/>
    <m/>
    <s v=""/>
    <m/>
    <n v="142503659"/>
    <d v="2025-05-08T13:41:54"/>
    <m/>
    <m/>
    <s v="Apr"/>
    <s v="COMES_05417-502"/>
    <m/>
    <m/>
    <m/>
  </r>
  <r>
    <x v="1"/>
    <s v="7885-25"/>
    <x v="672"/>
    <s v="B"/>
    <s v="355X200"/>
    <d v="2025-04-29T00:00:00"/>
    <d v="2025-04-29T00:00:00"/>
    <s v="LAND"/>
    <n v="0"/>
    <n v="0"/>
    <d v="2025-04-30T00:00:00"/>
    <d v="2025-04-30T00:00:00"/>
    <m/>
    <n v="0"/>
    <d v="2025-05-01T00:00:00"/>
    <d v="2025-05-05T00:00:00"/>
    <d v="2025-05-01T00:00:00"/>
    <n v="212500469"/>
    <x v="4"/>
    <d v="2025-05-05T00:00:00"/>
    <m/>
    <m/>
    <x v="0"/>
    <n v="1"/>
    <m/>
    <m/>
    <m/>
    <n v="242500808"/>
    <d v="2025-05-15T00:00:00"/>
    <m/>
    <m/>
    <s v="Apr"/>
    <s v="PHME_027047-3501"/>
    <m/>
    <m/>
    <m/>
  </r>
  <r>
    <x v="1"/>
    <s v="7885-25"/>
    <x v="673"/>
    <s v="T"/>
    <s v="460X150"/>
    <d v="2025-04-29T00:00:00"/>
    <d v="2025-04-29T00:00:00"/>
    <s v="LAND"/>
    <n v="0"/>
    <n v="0"/>
    <d v="2025-04-30T00:00:00"/>
    <d v="2025-04-30T00:00:00"/>
    <m/>
    <n v="0"/>
    <d v="2025-05-01T00:00:00"/>
    <d v="2025-05-05T00:00:00"/>
    <d v="2025-05-01T00:00:00"/>
    <n v="212500469"/>
    <x v="4"/>
    <d v="2025-05-05T00:00:00"/>
    <m/>
    <m/>
    <x v="0"/>
    <n v="1"/>
    <m/>
    <m/>
    <m/>
    <n v="242500808"/>
    <d v="2025-05-15T00:00:00"/>
    <m/>
    <m/>
    <s v="Apr"/>
    <s v="PHME_35IC1-27047"/>
    <m/>
    <m/>
    <m/>
  </r>
  <r>
    <x v="1"/>
    <s v="7885-25"/>
    <x v="674"/>
    <s v="B"/>
    <s v="280X160"/>
    <d v="2025-04-29T00:00:00"/>
    <d v="2025-04-29T00:00:00"/>
    <s v="LAND"/>
    <n v="0"/>
    <n v="0"/>
    <d v="2025-04-30T00:00:00"/>
    <d v="2025-05-02T00:00:00"/>
    <m/>
    <n v="2"/>
    <d v="2025-05-05T00:00:00"/>
    <d v="2025-05-10T00:00:00"/>
    <d v="2025-05-05T00:00:00"/>
    <n v="212500489"/>
    <x v="4"/>
    <d v="2025-05-10T00:00:00"/>
    <m/>
    <m/>
    <x v="0"/>
    <n v="3"/>
    <m/>
    <m/>
    <m/>
    <n v="242500808"/>
    <d v="2025-05-15T00:00:00"/>
    <m/>
    <m/>
    <s v="Apr"/>
    <s v="PHME_027048-2501"/>
    <m/>
    <m/>
    <m/>
  </r>
  <r>
    <x v="1"/>
    <s v="7885-25"/>
    <x v="675"/>
    <s v="T"/>
    <s v="300X100"/>
    <d v="2025-04-29T00:00:00"/>
    <d v="2025-04-29T00:00:00"/>
    <s v="LAND"/>
    <n v="0"/>
    <n v="0"/>
    <d v="2025-04-30T00:00:00"/>
    <d v="2025-05-02T00:00:00"/>
    <m/>
    <n v="2"/>
    <d v="2025-05-05T00:00:00"/>
    <d v="2025-05-05T00:00:00"/>
    <d v="2025-05-05T00:00:00"/>
    <n v="212500489"/>
    <x v="4"/>
    <d v="2025-05-05T00:00:00"/>
    <m/>
    <m/>
    <x v="0"/>
    <n v="3"/>
    <m/>
    <m/>
    <m/>
    <n v="242500808"/>
    <d v="2025-05-15T00:00:00"/>
    <m/>
    <m/>
    <s v="Apr"/>
    <s v="PHME_35IC1-027048"/>
    <m/>
    <m/>
    <m/>
  </r>
  <r>
    <x v="0"/>
    <s v="7886-25"/>
    <x v="666"/>
    <s v="T"/>
    <s v="560X150"/>
    <d v="2025-04-29T00:00:00"/>
    <d v="2025-04-30T00:00:00"/>
    <s v="LAND"/>
    <n v="0"/>
    <n v="0"/>
    <d v="2025-04-30T00:00:00"/>
    <d v="2025-04-30T00:00:00"/>
    <m/>
    <n v="0"/>
    <d v="2025-04-30T00:00:00"/>
    <d v="2025-05-01T00:00:00"/>
    <d v="2025-04-30T00:00:00"/>
    <n v="112501728"/>
    <x v="0"/>
    <d v="2025-05-30T00:00:00"/>
    <m/>
    <m/>
    <x v="0"/>
    <n v="1"/>
    <m/>
    <s v=""/>
    <m/>
    <n v="142503734"/>
    <d v="2025-05-09T00:00:00"/>
    <m/>
    <m/>
    <s v="Apr"/>
    <s v="PDTMC_INS-27895"/>
    <m/>
    <m/>
    <m/>
  </r>
  <r>
    <x v="0"/>
    <s v="7887-25"/>
    <x v="676"/>
    <s v="B"/>
    <s v="450X250"/>
    <d v="2025-04-30T00:00:00"/>
    <d v="2025-04-30T00:00:00"/>
    <s v="LAND"/>
    <n v="1"/>
    <n v="1"/>
    <d v="2025-04-30T00:00:00"/>
    <d v="2025-04-30T00:00:00"/>
    <m/>
    <n v="0"/>
    <d v="2025-05-01T00:00:00"/>
    <d v="2025-05-01T00:00:00"/>
    <d v="2025-05-01T00:00:00"/>
    <n v="112501775"/>
    <x v="4"/>
    <d v="2025-05-01T00:00:00"/>
    <m/>
    <m/>
    <x v="0"/>
    <n v="0"/>
    <m/>
    <s v=""/>
    <m/>
    <n v="142503630"/>
    <d v="2025-05-08T12:49:07"/>
    <m/>
    <m/>
    <s v="Apr"/>
    <s v="PHME_05416-602"/>
    <m/>
    <m/>
    <m/>
  </r>
  <r>
    <x v="1"/>
    <s v="7889-25"/>
    <x v="560"/>
    <s v="T"/>
    <s v="250X35"/>
    <d v="2025-04-30T00:00:00"/>
    <d v="2025-05-01T00:00:00"/>
    <s v="LAND"/>
    <n v="0"/>
    <n v="0"/>
    <d v="2025-04-30T00:00:00"/>
    <d v="2025-04-30T00:00:00"/>
    <m/>
    <n v="0"/>
    <d v="2025-05-05T00:00:00"/>
    <d v="2025-05-09T00:00:00"/>
    <d v="2025-05-05T00:00:00"/>
    <n v="212500489"/>
    <x v="0"/>
    <d v="2025-05-09T00:00:00"/>
    <m/>
    <s v="ask dxf. Dxf sent by wishwith 01/05/2025"/>
    <x v="0"/>
    <n v="0"/>
    <m/>
    <m/>
    <m/>
    <n v="242500825"/>
    <d v="2025-05-11T00:00:00"/>
    <m/>
    <m/>
    <s v="Apr"/>
    <s v="PDTMC_028953-2501"/>
    <m/>
    <m/>
    <m/>
  </r>
  <r>
    <x v="1"/>
    <s v="7891-25"/>
    <x v="677"/>
    <s v="B"/>
    <s v="450X260"/>
    <d v="2025-05-01T00:00:00"/>
    <d v="2025-05-01T00:00:00"/>
    <s v="LAND"/>
    <n v="4"/>
    <n v="4"/>
    <d v="2025-05-02T00:00:00"/>
    <d v="2025-05-05T00:00:00"/>
    <m/>
    <n v="3"/>
    <d v="2025-05-09T00:00:00"/>
    <d v="2025-05-10T00:00:00"/>
    <d v="2025-05-09T00:00:00"/>
    <n v="212500512"/>
    <x v="0"/>
    <d v="2025-05-10T00:00:00"/>
    <m/>
    <m/>
    <x v="0"/>
    <n v="4"/>
    <m/>
    <m/>
    <m/>
    <n v="242500877"/>
    <d v="2025-05-20T00:00:00"/>
    <m/>
    <m/>
    <s v="May"/>
    <s v="PDTMC_051118-3533"/>
    <m/>
    <m/>
    <m/>
  </r>
  <r>
    <x v="1"/>
    <s v="7891-25"/>
    <x v="678"/>
    <s v="B"/>
    <s v="450X260"/>
    <d v="2025-05-01T00:00:00"/>
    <d v="2025-05-01T00:00:00"/>
    <s v="LAND"/>
    <n v="4"/>
    <n v="4"/>
    <d v="2025-05-02T00:00:00"/>
    <d v="2025-05-05T00:00:00"/>
    <m/>
    <n v="3"/>
    <d v="2025-05-09T00:00:00"/>
    <d v="2025-05-10T00:00:00"/>
    <d v="2025-05-09T00:00:00"/>
    <n v="212500512"/>
    <x v="0"/>
    <d v="2025-05-10T00:00:00"/>
    <m/>
    <m/>
    <x v="0"/>
    <n v="4"/>
    <m/>
    <m/>
    <m/>
    <n v="242500877"/>
    <d v="2025-05-20T00:00:00"/>
    <m/>
    <m/>
    <s v="May"/>
    <s v="PDTMC_051118-3534"/>
    <m/>
    <m/>
    <m/>
  </r>
  <r>
    <x v="1"/>
    <s v="7892-25"/>
    <x v="679"/>
    <s v="B"/>
    <s v="280X160"/>
    <d v="2025-05-01T00:00:00"/>
    <d v="2025-05-01T00:00:00"/>
    <s v="LAND"/>
    <n v="1"/>
    <n v="2"/>
    <d v="2025-05-03T00:00:00"/>
    <d v="2025-05-05T00:00:00"/>
    <m/>
    <n v="2"/>
    <d v="2025-05-09T00:00:00"/>
    <d v="2025-05-10T00:00:00"/>
    <d v="2025-05-09T00:00:00"/>
    <n v="212500512"/>
    <x v="0"/>
    <d v="2025-05-10T00:00:00"/>
    <m/>
    <m/>
    <x v="0"/>
    <n v="4"/>
    <m/>
    <m/>
    <m/>
    <n v="242500932"/>
    <d v="2025-05-27T00:00:00"/>
    <m/>
    <m/>
    <s v="May"/>
    <s v="PDTMC_051141-2503"/>
    <m/>
    <m/>
    <m/>
  </r>
  <r>
    <x v="1"/>
    <s v="7890-25"/>
    <x v="680"/>
    <s v="B"/>
    <s v="400x260"/>
    <d v="2025-05-01T00:00:00"/>
    <d v="2025-05-01T00:00:00"/>
    <s v="AIR"/>
    <n v="2"/>
    <n v="4"/>
    <d v="2025-05-06T00:00:00"/>
    <d v="2025-05-09T00:00:00"/>
    <m/>
    <n v="3"/>
    <d v="2025-05-10T00:00:00"/>
    <d v="2025-05-06T00:00:00"/>
    <d v="2025-05-10T00:00:00"/>
    <n v="212500523"/>
    <x v="3"/>
    <d v="2025-05-10T00:00:00"/>
    <m/>
    <m/>
    <x v="0"/>
    <n v="8"/>
    <m/>
    <m/>
    <m/>
    <n v="242500921"/>
    <d v="2025-05-21T00:00:00"/>
    <m/>
    <m/>
    <s v="May"/>
    <s v="COMPES_051117-3520"/>
    <m/>
    <m/>
    <m/>
  </r>
  <r>
    <x v="1"/>
    <s v="7890-25"/>
    <x v="681"/>
    <s v="B"/>
    <s v="400x260"/>
    <d v="2025-05-01T00:00:00"/>
    <d v="2025-05-01T00:00:00"/>
    <s v="AIR"/>
    <n v="2"/>
    <n v="4"/>
    <d v="2025-05-14T00:00:00"/>
    <d v="2025-05-14T00:00:00"/>
    <m/>
    <n v="0"/>
    <d v="2025-05-15T00:00:00"/>
    <d v="2025-05-13T00:00:00"/>
    <d v="2025-05-15T00:00:00"/>
    <n v="212500547"/>
    <x v="3"/>
    <d v="2025-05-15T00:00:00"/>
    <m/>
    <s v="same design approval is taken of 051117-3520 as discussed with Vishwitha. 14/05/2025"/>
    <x v="0"/>
    <n v="13"/>
    <m/>
    <m/>
    <m/>
    <n v="242500921"/>
    <d v="2025-05-21T00:00:00"/>
    <m/>
    <m/>
    <s v="May"/>
    <s v="COMPES_051117-3521"/>
    <m/>
    <m/>
    <m/>
  </r>
  <r>
    <x v="0"/>
    <s v="7894-25"/>
    <x v="682"/>
    <s v="B"/>
    <s v="320X160"/>
    <d v="2025-05-01T00:00:00"/>
    <d v="2025-05-02T00:00:00"/>
    <s v="LAND"/>
    <n v="1"/>
    <n v="1"/>
    <d v="2025-05-02T00:00:00"/>
    <d v="2025-05-03T00:00:00"/>
    <m/>
    <n v="1"/>
    <d v="2025-05-05T00:00:00"/>
    <d v="2025-05-09T00:00:00"/>
    <d v="2025-05-05T00:00:00"/>
    <n v="112501833"/>
    <x v="0"/>
    <d v="2025-05-05T00:00:00"/>
    <m/>
    <m/>
    <x v="0"/>
    <n v="2"/>
    <m/>
    <s v=""/>
    <m/>
    <n v="142503921"/>
    <d v="2025-05-20T17:01:20"/>
    <m/>
    <m/>
    <s v="May"/>
    <s v="PDTMC_05411-503"/>
    <m/>
    <m/>
    <m/>
  </r>
  <r>
    <x v="0"/>
    <s v="7895-25"/>
    <x v="683"/>
    <s v="B"/>
    <s v="355x200"/>
    <d v="2025-05-01T00:00:00"/>
    <d v="2025-05-02T00:00:00"/>
    <s v="LAND"/>
    <n v="0"/>
    <n v="2"/>
    <d v="2025-05-02T00:00:00"/>
    <d v="2025-05-03T00:00:00"/>
    <m/>
    <n v="1"/>
    <d v="2025-05-05T00:00:00"/>
    <d v="2025-05-09T00:00:00"/>
    <d v="2025-05-05T00:00:00"/>
    <n v="112501833"/>
    <x v="4"/>
    <d v="2025-05-05T00:00:00"/>
    <m/>
    <m/>
    <x v="0"/>
    <n v="2"/>
    <m/>
    <s v=""/>
    <m/>
    <n v="142503751"/>
    <d v="2025-05-12T00:00:00"/>
    <m/>
    <m/>
    <s v="May"/>
    <s v="PHME_13035-214"/>
    <m/>
    <m/>
    <m/>
  </r>
  <r>
    <x v="0"/>
    <s v="7894-25"/>
    <x v="684"/>
    <s v="B"/>
    <s v="320X160"/>
    <d v="2025-05-01T00:00:00"/>
    <d v="2025-05-02T00:00:00"/>
    <s v="LAND"/>
    <n v="0"/>
    <n v="0"/>
    <d v="2025-05-03T00:00:00"/>
    <d v="2025-05-07T00:00:00"/>
    <m/>
    <n v="4"/>
    <d v="2025-05-10T00:00:00"/>
    <d v="2025-05-13T00:00:00"/>
    <d v="2025-05-10T00:00:00"/>
    <n v="112501917"/>
    <x v="0"/>
    <d v="2025-05-13T00:00:00"/>
    <m/>
    <m/>
    <x v="0"/>
    <n v="6"/>
    <m/>
    <s v=""/>
    <m/>
    <n v="142503921"/>
    <d v="2025-05-20T17:01:20"/>
    <m/>
    <m/>
    <s v="May"/>
    <s v="PDTMC_07208-606"/>
    <m/>
    <m/>
    <m/>
  </r>
  <r>
    <x v="0"/>
    <s v="7896-25"/>
    <x v="685"/>
    <s v="B"/>
    <s v="320X160"/>
    <d v="2025-05-01T00:00:00"/>
    <d v="2025-05-02T00:00:00"/>
    <s v="AIR"/>
    <n v="0"/>
    <n v="4"/>
    <d v="2025-05-04T00:00:00"/>
    <d v="2025-05-07T00:00:00"/>
    <m/>
    <n v="3"/>
    <d v="2025-05-10T00:00:00"/>
    <d v="2025-05-13T00:00:00"/>
    <d v="2025-05-10T00:00:00"/>
    <n v="112501917"/>
    <x v="6"/>
    <d v="2025-05-13T00:00:00"/>
    <m/>
    <s v="ask rvsion layout change"/>
    <x v="0"/>
    <n v="6"/>
    <m/>
    <s v=""/>
    <m/>
    <n v="142503870"/>
    <d v="2025-05-19T00:00:00"/>
    <m/>
    <m/>
    <s v="May"/>
    <s v="JIANGSU_15807-203"/>
    <m/>
    <m/>
    <m/>
  </r>
  <r>
    <x v="0"/>
    <s v="7894-25"/>
    <x v="686"/>
    <s v="B"/>
    <s v="280X160"/>
    <d v="2025-05-01T00:00:00"/>
    <d v="2025-05-02T00:00:00"/>
    <s v="LAND"/>
    <n v="1"/>
    <n v="2"/>
    <d v="2025-05-03T00:00:00"/>
    <d v="2025-05-14T00:00:00"/>
    <s v="YES"/>
    <n v="11"/>
    <d v="2025-05-15T00:00:00"/>
    <d v="2025-05-15T00:00:00"/>
    <d v="2025-05-15T00:00:00"/>
    <n v="112501974"/>
    <x v="0"/>
    <d v="2025-05-15T00:00:00"/>
    <m/>
    <s v="ask for 3d as requested by AHOD to set the design (no pending order )"/>
    <x v="0"/>
    <n v="13"/>
    <m/>
    <s v=""/>
    <m/>
    <n v="142504012"/>
    <d v="2025-05-20T09:58:09"/>
    <m/>
    <m/>
    <s v="May"/>
    <s v="PDTMC_05075-501"/>
    <m/>
    <m/>
    <m/>
  </r>
  <r>
    <x v="1"/>
    <s v="7893-25"/>
    <x v="687"/>
    <s v="B"/>
    <s v="355X200"/>
    <d v="2025-05-01T00:00:00"/>
    <d v="2025-05-02T00:00:00"/>
    <s v="AIR"/>
    <n v="1"/>
    <n v="1"/>
    <d v="2025-05-08T00:00:00"/>
    <d v="2025-05-09T00:00:00"/>
    <m/>
    <n v="1"/>
    <d v="2025-05-10T00:00:00"/>
    <d v="2025-05-13T00:00:00"/>
    <d v="2025-05-10T00:00:00"/>
    <n v="212500524"/>
    <x v="3"/>
    <d v="2025-05-13T00:00:00"/>
    <m/>
    <m/>
    <x v="0"/>
    <n v="8"/>
    <m/>
    <m/>
    <m/>
    <n v="242500921"/>
    <d v="2025-05-21T00:00:00"/>
    <m/>
    <m/>
    <s v="May"/>
    <s v="COMPES_030286-3502"/>
    <m/>
    <m/>
    <m/>
  </r>
  <r>
    <x v="1"/>
    <s v="7893-25"/>
    <x v="688"/>
    <s v="B"/>
    <s v="355X200"/>
    <d v="2025-05-01T00:00:00"/>
    <d v="2025-05-02T00:00:00"/>
    <s v="AIR"/>
    <n v="1"/>
    <n v="1"/>
    <d v="2025-05-08T00:00:00"/>
    <d v="2025-05-09T00:00:00"/>
    <m/>
    <n v="1"/>
    <d v="2025-05-13T00:00:00"/>
    <d v="2025-05-13T00:00:00"/>
    <d v="2025-05-13T00:00:00"/>
    <n v="212500530"/>
    <x v="3"/>
    <d v="2025-05-13T00:00:00"/>
    <m/>
    <m/>
    <x v="0"/>
    <n v="8"/>
    <m/>
    <m/>
    <m/>
    <n v="242500921"/>
    <d v="2025-05-21T00:00:00"/>
    <m/>
    <m/>
    <s v="May"/>
    <s v="COMPES_030287-3502"/>
    <m/>
    <m/>
    <m/>
  </r>
  <r>
    <x v="0"/>
    <s v="7899-25"/>
    <x v="689"/>
    <s v="N"/>
    <s v="280X160"/>
    <d v="2025-05-02T00:00:00"/>
    <d v="2025-05-02T00:00:00"/>
    <s v="AIR"/>
    <n v="0"/>
    <n v="0"/>
    <d v="2025-05-02T00:00:00"/>
    <d v="2025-05-05T00:00:00"/>
    <m/>
    <n v="3"/>
    <d v="2025-05-09T00:00:00"/>
    <d v="2025-05-09T00:00:00"/>
    <d v="2025-05-09T00:00:00"/>
    <n v="112501897"/>
    <x v="1"/>
    <d v="2025-05-09T00:00:00"/>
    <s v="Al saho"/>
    <s v="Draw dia 199 was given and ask rvsn 05/05/2025. rvsn rcvd 05/05/2025"/>
    <x v="0"/>
    <n v="3"/>
    <m/>
    <s v=""/>
    <s v="Mill, powder, ANODIZING"/>
    <n v="142503820"/>
    <d v="2025-05-13T00:00:00"/>
    <m/>
    <m/>
    <s v="May"/>
    <s v="EKSTEK_27904-401"/>
    <m/>
    <m/>
    <m/>
  </r>
  <r>
    <x v="0"/>
    <s v="7899-25"/>
    <x v="690"/>
    <s v="N"/>
    <s v="250X160"/>
    <d v="2025-05-02T00:00:00"/>
    <d v="2025-05-02T00:00:00"/>
    <s v="AIR"/>
    <n v="0"/>
    <n v="0"/>
    <d v="2025-05-02T00:00:00"/>
    <d v="2025-05-03T00:00:00"/>
    <m/>
    <n v="1"/>
    <d v="2025-05-09T00:00:00"/>
    <d v="2025-05-13T00:00:00"/>
    <d v="2025-05-09T00:00:00"/>
    <n v="112501897"/>
    <x v="1"/>
    <d v="2025-05-13T00:00:00"/>
    <s v="Al saho"/>
    <m/>
    <x v="0"/>
    <n v="1"/>
    <m/>
    <s v=""/>
    <s v="Mill, powder, ANODIZING"/>
    <n v="142503820"/>
    <d v="2025-05-13T00:00:00"/>
    <m/>
    <m/>
    <s v="May"/>
    <s v="EKSTEK_27905-401"/>
    <m/>
    <m/>
    <m/>
  </r>
  <r>
    <x v="0"/>
    <s v="7897-25"/>
    <x v="691"/>
    <s v="N"/>
    <s v="250X160"/>
    <d v="2025-05-02T00:00:00"/>
    <d v="2025-05-02T00:00:00"/>
    <s v="LAND"/>
    <n v="1"/>
    <n v="1"/>
    <d v="2025-05-08T00:00:00"/>
    <d v="2025-05-12T00:00:00"/>
    <m/>
    <n v="4"/>
    <d v="2025-05-13T00:00:00"/>
    <d v="2025-05-13T00:00:00"/>
    <d v="2025-05-13T00:00:00"/>
    <n v="112501949"/>
    <x v="0"/>
    <d v="2025-05-13T00:00:00"/>
    <s v="Al saho"/>
    <s v="due to anodizing order ask for revised mono bridg design 08/05/2025"/>
    <x v="0"/>
    <n v="10"/>
    <m/>
    <s v=""/>
    <s v="Mill, powder, ANODIZING"/>
    <n v="142504161"/>
    <d v="2025-05-23T08:24:04"/>
    <m/>
    <m/>
    <s v="May"/>
    <s v="PDTMC_30357-401"/>
    <m/>
    <m/>
    <m/>
  </r>
  <r>
    <x v="0"/>
    <s v="7897-25"/>
    <x v="692"/>
    <s v="N"/>
    <s v="250X160"/>
    <d v="2025-05-02T00:00:00"/>
    <d v="2025-05-02T00:00:00"/>
    <s v="LAND"/>
    <n v="1"/>
    <n v="1"/>
    <d v="2025-05-08T00:00:00"/>
    <d v="2025-05-12T00:00:00"/>
    <m/>
    <n v="4"/>
    <d v="2025-05-13T00:00:00"/>
    <d v="2025-05-13T00:00:00"/>
    <d v="2025-05-13T00:00:00"/>
    <n v="112501949"/>
    <x v="0"/>
    <d v="2025-05-13T00:00:00"/>
    <s v="Al saho"/>
    <s v="due to anodizing order ask for revised mono bridg design 08/05/2025"/>
    <x v="0"/>
    <n v="10"/>
    <m/>
    <s v=""/>
    <s v="Mill, powder, ANODIZING"/>
    <n v="142504161"/>
    <d v="2025-05-23T08:24:04"/>
    <m/>
    <m/>
    <s v="May"/>
    <s v="PDTMC_30358-401"/>
    <m/>
    <m/>
    <m/>
  </r>
  <r>
    <x v="0"/>
    <s v="7897-25"/>
    <x v="693"/>
    <s v="N"/>
    <s v="250X160"/>
    <d v="2025-05-02T00:00:00"/>
    <d v="2025-05-02T00:00:00"/>
    <s v="LAND"/>
    <n v="1"/>
    <n v="1"/>
    <d v="2025-05-08T00:00:00"/>
    <d v="2025-05-09T00:00:00"/>
    <m/>
    <n v="1"/>
    <d v="2025-05-13T00:00:00"/>
    <d v="2025-05-13T00:00:00"/>
    <d v="2025-05-13T00:00:00"/>
    <n v="112501949"/>
    <x v="0"/>
    <d v="2025-05-13T00:00:00"/>
    <s v="Al saho"/>
    <s v="due to anodizing order ask for revised mono bridg design 08/05/2025"/>
    <x v="0"/>
    <n v="7"/>
    <m/>
    <s v=""/>
    <s v="Mill, powder, ANODIZING"/>
    <n v="142504161"/>
    <d v="2025-05-23T08:24:04"/>
    <m/>
    <m/>
    <s v="May"/>
    <s v="PDTMC_30359-401"/>
    <m/>
    <m/>
    <m/>
  </r>
  <r>
    <x v="0"/>
    <s v="7898-25"/>
    <x v="694"/>
    <s v="N"/>
    <s v="250X160"/>
    <d v="2025-05-02T00:00:00"/>
    <d v="2025-05-02T00:00:00"/>
    <s v="LAND"/>
    <n v="1"/>
    <n v="1"/>
    <d v="2025-05-07T00:00:00"/>
    <d v="2025-05-12T00:00:00"/>
    <m/>
    <n v="5"/>
    <d v="2025-05-13T00:00:00"/>
    <d v="2025-05-13T00:00:00"/>
    <d v="2025-05-13T00:00:00"/>
    <n v="112501949"/>
    <x v="0"/>
    <d v="2025-05-13T00:00:00"/>
    <s v="Al saho"/>
    <s v="rvsion asked anodizing design requred"/>
    <x v="0"/>
    <n v="10"/>
    <m/>
    <s v=""/>
    <s v="Mill, powder, ANODIZING"/>
    <n v="142504163"/>
    <d v="2025-05-23T08:30:01"/>
    <m/>
    <m/>
    <s v="May"/>
    <s v="PDTMC_30361-401"/>
    <m/>
    <m/>
    <m/>
  </r>
  <r>
    <x v="0"/>
    <s v="7898-25"/>
    <x v="695"/>
    <s v="N"/>
    <s v="280X160"/>
    <d v="2025-05-02T00:00:00"/>
    <d v="2025-05-02T00:00:00"/>
    <s v="LAND"/>
    <n v="1"/>
    <n v="1"/>
    <d v="2025-05-07T00:00:00"/>
    <d v="2025-05-12T00:00:00"/>
    <m/>
    <n v="5"/>
    <d v="2025-05-13T00:00:00"/>
    <d v="2025-05-15T00:00:00"/>
    <d v="2025-05-13T00:00:00"/>
    <n v="112501949"/>
    <x v="0"/>
    <d v="2025-05-15T00:00:00"/>
    <s v="Al saho"/>
    <s v="rvsion asked anodizing design requred"/>
    <x v="0"/>
    <n v="10"/>
    <m/>
    <s v=""/>
    <s v="Mill, powder, ANODIZING"/>
    <n v="142504163"/>
    <d v="2025-05-23T08:30:01"/>
    <m/>
    <m/>
    <s v="May"/>
    <s v="PDTMC_30362-501"/>
    <m/>
    <m/>
    <m/>
  </r>
  <r>
    <x v="0"/>
    <s v="7898-25"/>
    <x v="696"/>
    <s v="N"/>
    <s v="250X160"/>
    <d v="2025-05-02T00:00:00"/>
    <d v="2025-05-02T00:00:00"/>
    <s v="LAND"/>
    <n v="1"/>
    <n v="1"/>
    <d v="2025-05-07T00:00:00"/>
    <d v="2025-05-12T00:00:00"/>
    <m/>
    <n v="5"/>
    <d v="2025-05-13T00:00:00"/>
    <d v="2025-05-15T00:00:00"/>
    <d v="2025-05-13T00:00:00"/>
    <n v="112501949"/>
    <x v="0"/>
    <d v="2025-05-15T00:00:00"/>
    <s v="Al saho"/>
    <s v="rvsion asked anodizing design requred"/>
    <x v="0"/>
    <n v="10"/>
    <m/>
    <s v=""/>
    <s v="Mill, powder, ANODIZING"/>
    <n v="142504163"/>
    <d v="2025-05-23T08:30:01"/>
    <m/>
    <m/>
    <s v="May"/>
    <s v="PDTMC_30363-401"/>
    <m/>
    <m/>
    <m/>
  </r>
  <r>
    <x v="0"/>
    <s v="7898-25"/>
    <x v="697"/>
    <s v="N"/>
    <s v="280X160"/>
    <d v="2025-05-02T00:00:00"/>
    <d v="2025-05-02T00:00:00"/>
    <s v="LAND"/>
    <n v="2"/>
    <n v="2"/>
    <d v="2025-05-06T00:00:00"/>
    <d v="2025-05-15T00:00:00"/>
    <s v="YES"/>
    <n v="9"/>
    <d v="2025-05-17T00:00:00"/>
    <d v="2025-05-19T00:00:00"/>
    <d v="2025-05-17T00:00:00"/>
    <n v="112502019"/>
    <x v="0"/>
    <d v="2025-05-19T00:00:00"/>
    <s v="Al saho"/>
    <s v="ask for 3d 07/05/2025. draw dia more, supplier informed "/>
    <x v="0"/>
    <n v="13"/>
    <m/>
    <s v=""/>
    <s v="Mill, powder, ANODIZING"/>
    <n v="142504163"/>
    <d v="2025-05-23T08:30:01"/>
    <m/>
    <m/>
    <s v="May"/>
    <s v="PDTMC_30360-501"/>
    <m/>
    <m/>
    <m/>
  </r>
  <r>
    <x v="0"/>
    <s v="7897-25"/>
    <x v="698"/>
    <s v="T"/>
    <s v="300X100"/>
    <d v="2025-05-02T00:00:00"/>
    <d v="2025-05-02T00:00:00"/>
    <s v="LAND"/>
    <n v="0"/>
    <n v="0"/>
    <d v="2025-05-14T00:00:00"/>
    <d v="2025-05-29T00:00:00"/>
    <m/>
    <n v="15"/>
    <d v="2025-05-29T00:00:00"/>
    <d v="2025-05-29T00:00:00"/>
    <d v="2025-05-29T00:00:00"/>
    <s v="112502225"/>
    <x v="0"/>
    <d v="2025-05-29T00:00:00"/>
    <m/>
    <s v="since 05078 insert is suit on the design, we did not sent the approval for this insert. PR not created and design under approval."/>
    <x v="0"/>
    <n v="27"/>
    <m/>
    <s v=""/>
    <m/>
    <n v="142504666"/>
    <d v="2025-06-09T00:00:00"/>
    <m/>
    <m/>
    <s v="May"/>
    <s v="PDTMC_INS-30358"/>
    <m/>
    <m/>
    <m/>
  </r>
  <r>
    <x v="0"/>
    <s v="7901-25"/>
    <x v="699"/>
    <s v="B"/>
    <s v="220X130"/>
    <d v="2025-05-03T00:00:00"/>
    <d v="2025-05-05T00:00:00"/>
    <s v="AIR"/>
    <n v="0"/>
    <n v="0"/>
    <d v="2025-05-06T00:00:00"/>
    <d v="2025-05-07T00:00:00"/>
    <m/>
    <n v="1"/>
    <d v="2025-05-10T00:00:00"/>
    <d v="2025-05-15T00:00:00"/>
    <d v="2025-05-10T00:00:00"/>
    <n v="112501917"/>
    <x v="6"/>
    <d v="2025-05-15T00:00:00"/>
    <m/>
    <m/>
    <x v="0"/>
    <n v="4"/>
    <m/>
    <s v=""/>
    <m/>
    <n v="142503870"/>
    <d v="2025-05-19T00:00:00"/>
    <m/>
    <m/>
    <s v="May"/>
    <s v="JIANGSU_10429-401"/>
    <m/>
    <m/>
    <m/>
  </r>
  <r>
    <x v="0"/>
    <s v="7903-25"/>
    <x v="700"/>
    <s v="B"/>
    <s v="250X160"/>
    <d v="2025-05-03T00:00:00"/>
    <d v="2025-05-05T00:00:00"/>
    <s v="AIR"/>
    <n v="1"/>
    <n v="1"/>
    <d v="2025-05-06T00:00:00"/>
    <d v="2025-05-07T00:00:00"/>
    <m/>
    <n v="1"/>
    <d v="2025-05-10T00:00:00"/>
    <d v="2025-05-15T00:00:00"/>
    <d v="2025-05-10T00:00:00"/>
    <n v="112501917"/>
    <x v="1"/>
    <d v="2025-05-15T00:00:00"/>
    <m/>
    <m/>
    <x v="0"/>
    <n v="4"/>
    <m/>
    <s v=""/>
    <m/>
    <n v="142503873"/>
    <d v="2025-05-14T00:00:00"/>
    <m/>
    <m/>
    <s v="May"/>
    <s v="EKSTEK_13794-523"/>
    <m/>
    <m/>
    <m/>
  </r>
  <r>
    <x v="0"/>
    <s v="7904-25"/>
    <x v="701"/>
    <s v="B"/>
    <s v="250X160"/>
    <d v="2025-05-03T00:00:00"/>
    <d v="2025-05-05T00:00:00"/>
    <s v="AIR"/>
    <n v="1"/>
    <n v="4"/>
    <d v="2025-05-06T00:00:00"/>
    <d v="2025-05-09T00:00:00"/>
    <m/>
    <n v="3"/>
    <d v="2025-05-13T00:00:00"/>
    <d v="2025-05-15T00:00:00"/>
    <d v="2025-05-13T00:00:00"/>
    <n v="112501949"/>
    <x v="7"/>
    <d v="2025-05-15T00:00:00"/>
    <m/>
    <s v="design rcvd but not with full detail. Ask for revision "/>
    <x v="0"/>
    <n v="6"/>
    <m/>
    <s v=""/>
    <m/>
    <n v="142504009"/>
    <d v="2025-05-20T06:12:13"/>
    <m/>
    <m/>
    <s v="May"/>
    <s v="COMES_16090-405"/>
    <m/>
    <m/>
    <m/>
  </r>
  <r>
    <x v="0"/>
    <s v="7902-25"/>
    <x v="702"/>
    <s v="B"/>
    <s v="320X160"/>
    <d v="2025-05-03T00:00:00"/>
    <d v="2025-05-05T00:00:00"/>
    <s v="LAND"/>
    <n v="1"/>
    <n v="4"/>
    <d v="2025-05-08T00:00:00"/>
    <d v="2025-05-09T00:00:00"/>
    <m/>
    <n v="1"/>
    <d v="2025-05-13T00:00:00"/>
    <d v="2025-05-15T00:00:00"/>
    <d v="2025-05-13T00:00:00"/>
    <n v="112501949"/>
    <x v="0"/>
    <d v="2025-05-15T00:00:00"/>
    <m/>
    <s v="design rcvd but not with full detail. Ask for revision "/>
    <x v="0"/>
    <n v="6"/>
    <m/>
    <s v=""/>
    <m/>
    <n v="142504101"/>
    <d v="2025-05-22T00:00:00"/>
    <m/>
    <m/>
    <s v="May"/>
    <s v="PDTMC_13785-205"/>
    <m/>
    <m/>
    <m/>
  </r>
  <r>
    <x v="1"/>
    <s v="7900-25"/>
    <x v="703"/>
    <s v="N"/>
    <s v="450x260"/>
    <d v="2025-05-03T00:00:00"/>
    <d v="2025-05-05T00:00:00"/>
    <s v="LAND"/>
    <n v="4"/>
    <n v="4"/>
    <d v="2025-05-09T00:00:00"/>
    <d v="2025-05-20T00:00:00"/>
    <s v="YES"/>
    <n v="11"/>
    <d v="2025-05-22T00:00:00"/>
    <d v="2025-05-26T00:00:00"/>
    <d v="2025-05-22T00:00:00"/>
    <n v="212500582"/>
    <x v="0"/>
    <d v="2025-05-22T00:00:00"/>
    <s v="APT"/>
    <s v="simulation result not satisfactory X-Axis is too high"/>
    <x v="0"/>
    <n v="17"/>
    <m/>
    <m/>
    <m/>
    <n v="242501044"/>
    <d v="2025-05-28T00:00:00"/>
    <m/>
    <m/>
    <s v="May"/>
    <s v="PDTMC_051143-3501"/>
    <m/>
    <m/>
    <m/>
  </r>
  <r>
    <x v="0"/>
    <s v="7905-25"/>
    <x v="704"/>
    <s v="N"/>
    <s v="280x160"/>
    <d v="2025-05-06T00:00:00"/>
    <d v="2025-05-06T00:00:00"/>
    <s v="LAND"/>
    <n v="0"/>
    <n v="0"/>
    <d v="2025-05-06T00:00:00"/>
    <d v="2025-05-08T00:00:00"/>
    <m/>
    <n v="2"/>
    <d v="2025-05-09T00:00:00"/>
    <d v="2025-05-15T00:00:00"/>
    <d v="2025-05-09T00:00:00"/>
    <n v="112501897"/>
    <x v="1"/>
    <d v="2025-05-15T00:00:00"/>
    <s v="Smart dimensions partitions"/>
    <m/>
    <x v="0"/>
    <n v="2"/>
    <m/>
    <s v=""/>
    <s v="Mill, powder, ANODIZING"/>
    <n v="142503821"/>
    <d v="2025-05-13T00:00:00"/>
    <m/>
    <m/>
    <s v="May"/>
    <s v="EKSTEK_27908-401"/>
    <m/>
    <m/>
    <m/>
  </r>
  <r>
    <x v="0"/>
    <s v="7906-25"/>
    <x v="705"/>
    <s v="N"/>
    <s v="250x160"/>
    <d v="2025-05-06T00:00:00"/>
    <d v="2025-05-06T00:00:00"/>
    <s v="LAND"/>
    <n v="0"/>
    <n v="0"/>
    <d v="2025-05-08T00:00:00"/>
    <d v="2025-05-09T00:00:00"/>
    <m/>
    <n v="1"/>
    <d v="2025-05-13T00:00:00"/>
    <d v="2025-05-15T00:00:00"/>
    <d v="2025-05-13T00:00:00"/>
    <n v="112501949"/>
    <x v="0"/>
    <d v="2025-05-15T00:00:00"/>
    <s v="Smart dimensions partitions"/>
    <m/>
    <x v="0"/>
    <n v="3"/>
    <m/>
    <s v=""/>
    <s v="Mill, powder, ANODIZING"/>
    <n v="142504166"/>
    <d v="2025-05-23T08:27:14"/>
    <m/>
    <m/>
    <s v="May"/>
    <s v="PDTMC_27906-501"/>
    <m/>
    <m/>
    <m/>
  </r>
  <r>
    <x v="0"/>
    <s v="7906-25"/>
    <x v="706"/>
    <s v="N"/>
    <s v="250x160"/>
    <d v="2025-05-06T00:00:00"/>
    <d v="2025-05-06T00:00:00"/>
    <s v="LAND"/>
    <n v="0"/>
    <n v="0"/>
    <d v="2025-05-08T00:00:00"/>
    <d v="2025-05-12T00:00:00"/>
    <m/>
    <n v="4"/>
    <d v="2025-05-13T00:00:00"/>
    <d v="2025-05-15T00:00:00"/>
    <d v="2025-05-13T00:00:00"/>
    <n v="112501949"/>
    <x v="0"/>
    <d v="2025-05-15T00:00:00"/>
    <s v="Smart dimensions partitions"/>
    <m/>
    <x v="0"/>
    <n v="6"/>
    <m/>
    <s v=""/>
    <s v="Mill, powder, ANODIZING"/>
    <n v="142504166"/>
    <d v="2025-05-23T08:27:14"/>
    <m/>
    <m/>
    <s v="May"/>
    <s v="PDTMC_27907-401"/>
    <m/>
    <m/>
    <m/>
  </r>
  <r>
    <x v="0"/>
    <s v="7907-25"/>
    <x v="418"/>
    <s v="B"/>
    <s v="400X250"/>
    <d v="2025-05-06T00:00:00"/>
    <d v="2025-05-06T00:00:00"/>
    <s v="AIR"/>
    <n v="4"/>
    <n v="4"/>
    <d v="2025-05-08T00:00:00"/>
    <d v="2025-05-24T00:00:00"/>
    <s v="YES"/>
    <n v="16"/>
    <d v="2025-05-24T00:00:00"/>
    <d v="2025-03-23T00:00:00"/>
    <d v="2025-05-24T00:00:00"/>
    <n v="112502151"/>
    <x v="3"/>
    <d v="2025-05-24T00:00:00"/>
    <m/>
    <s v="order cancelled from Almax and place the order with compes 06/05/2025 Hod/ahod/Pm decision. Wating for 3d simulatin result 21/05/2025"/>
    <x v="0"/>
    <n v="18"/>
    <m/>
    <s v=""/>
    <m/>
    <n v="142504671"/>
    <d v="2025-06-10T09:26:09"/>
    <m/>
    <m/>
    <s v="May"/>
    <s v="COMPES_51117-601"/>
    <m/>
    <m/>
    <m/>
  </r>
  <r>
    <x v="0"/>
    <s v="7907-25"/>
    <x v="707"/>
    <s v="T"/>
    <s v="460X150"/>
    <d v="2025-05-06T00:00:00"/>
    <d v="2025-05-06T00:00:00"/>
    <s v="AIR"/>
    <n v="0"/>
    <n v="0"/>
    <d v="2025-05-08T00:00:00"/>
    <d v="2025-05-29T00:00:00"/>
    <m/>
    <n v="21"/>
    <d v="2025-05-29T00:00:00"/>
    <d v="2025-05-29T00:00:00"/>
    <d v="2025-05-29T00:00:00"/>
    <s v="112502225"/>
    <x v="3"/>
    <d v="2025-05-29T00:00:00"/>
    <m/>
    <s v="Design did not come and desigined is requested 29/05/2025"/>
    <x v="0"/>
    <n v="23"/>
    <m/>
    <m/>
    <m/>
    <n v="142504671"/>
    <d v="2025-06-10T09:26:09"/>
    <m/>
    <m/>
    <s v="May"/>
    <s v="COMPES_Ins-51117"/>
    <m/>
    <m/>
    <m/>
  </r>
  <r>
    <x v="0"/>
    <s v="7908-25"/>
    <x v="708"/>
    <s v="N"/>
    <s v="320X200"/>
    <d v="2025-05-06T00:00:00"/>
    <d v="2025-05-07T00:00:00"/>
    <s v="LAND"/>
    <n v="1"/>
    <n v="1"/>
    <d v="2025-05-07T00:00:00"/>
    <d v="2025-05-09T00:00:00"/>
    <m/>
    <n v="2"/>
    <d v="2025-05-10T00:00:00"/>
    <d v="2025-05-19T00:00:00"/>
    <d v="2025-05-10T00:00:00"/>
    <n v="112501917"/>
    <x v="4"/>
    <d v="2025-05-19T00:00:00"/>
    <s v="Alico"/>
    <m/>
    <x v="0"/>
    <n v="3"/>
    <m/>
    <s v=""/>
    <s v="Mill, powder, ANODIZING"/>
    <n v="142504058"/>
    <d v="2025-05-20T16:58:29"/>
    <m/>
    <m/>
    <s v="May"/>
    <s v="PHME_06257-601"/>
    <m/>
    <m/>
    <m/>
  </r>
  <r>
    <x v="0"/>
    <s v="7909-25"/>
    <x v="709"/>
    <s v="N"/>
    <s v="280x160"/>
    <d v="2025-05-07T00:00:00"/>
    <d v="2025-05-08T00:00:00"/>
    <s v="AIR"/>
    <n v="0"/>
    <n v="0"/>
    <d v="2025-05-09T00:00:00"/>
    <d v="2025-05-09T00:00:00"/>
    <m/>
    <n v="0"/>
    <d v="2025-05-13T00:00:00"/>
    <d v="2025-05-19T00:00:00"/>
    <d v="2025-05-13T00:00:00"/>
    <n v="112501949"/>
    <x v="1"/>
    <d v="2025-05-19T00:00:00"/>
    <s v="Gulfex"/>
    <m/>
    <x v="0"/>
    <n v="2"/>
    <m/>
    <s v=""/>
    <s v="Mill, powder"/>
    <n v="142504008"/>
    <d v="2025-05-22T00:00:00"/>
    <m/>
    <m/>
    <s v="May"/>
    <s v="EKSTEK_27897-401"/>
    <m/>
    <m/>
    <m/>
  </r>
  <r>
    <x v="0"/>
    <s v="7909-25"/>
    <x v="710"/>
    <s v="N"/>
    <s v="280x160"/>
    <d v="2025-05-07T00:00:00"/>
    <d v="2025-05-08T00:00:00"/>
    <s v="AIR"/>
    <n v="0"/>
    <n v="0"/>
    <d v="2025-05-09T00:00:00"/>
    <d v="2025-05-09T00:00:00"/>
    <m/>
    <n v="0"/>
    <d v="2025-05-13T00:00:00"/>
    <d v="2025-05-19T00:00:00"/>
    <d v="2025-05-13T00:00:00"/>
    <n v="112501949"/>
    <x v="1"/>
    <d v="2025-05-19T00:00:00"/>
    <s v="Gulfex"/>
    <m/>
    <x v="0"/>
    <n v="2"/>
    <m/>
    <s v=""/>
    <s v="Mill, powder"/>
    <n v="142504008"/>
    <d v="2025-05-22T00:00:00"/>
    <m/>
    <m/>
    <s v="May"/>
    <s v="EKSTEK_27901-501"/>
    <m/>
    <m/>
    <m/>
  </r>
  <r>
    <x v="0"/>
    <s v="7909-25"/>
    <x v="711"/>
    <s v="N"/>
    <s v="280x160"/>
    <d v="2025-05-07T00:00:00"/>
    <d v="2025-05-08T00:00:00"/>
    <s v="AIR"/>
    <n v="1"/>
    <n v="4"/>
    <d v="2025-05-09T00:00:00"/>
    <d v="2025-05-23T00:00:00"/>
    <s v="YES"/>
    <n v="14"/>
    <d v="2025-05-24T00:00:00"/>
    <d v="2025-05-26T00:00:00"/>
    <d v="2025-05-24T00:00:00"/>
    <n v="112502149"/>
    <x v="1"/>
    <d v="2025-05-24T00:00:00"/>
    <s v="Gulfex"/>
    <s v="design rcvd ask for simulatin  09/05/2025, 3d rcvd  9/5/25 entry dia more 12/5. simulation result not satisfactory, discussed with ahod and asked for second revision with our suggested changes, .. Waitin for 2d simulation result 20/05/2025 "/>
    <x v="0"/>
    <n v="16"/>
    <m/>
    <s v=""/>
    <s v="Mill, powder"/>
    <n v="142504400"/>
    <d v="2025-06-02T00:00:00"/>
    <m/>
    <m/>
    <s v="May"/>
    <s v="EKSTEK_30355-501"/>
    <m/>
    <m/>
    <m/>
  </r>
  <r>
    <x v="0"/>
    <s v="7913-25"/>
    <x v="712"/>
    <s v="B"/>
    <s v="250X160"/>
    <d v="2025-05-09T00:00:00"/>
    <d v="2025-05-09T00:00:00"/>
    <s v="AIR"/>
    <n v="0"/>
    <n v="0"/>
    <d v="2025-05-12T00:00:00"/>
    <d v="2025-05-12T00:00:00"/>
    <m/>
    <n v="0"/>
    <d v="2025-05-13T00:00:00"/>
    <d v="2025-05-19T00:00:00"/>
    <d v="2025-05-13T00:00:00"/>
    <n v="112501949"/>
    <x v="1"/>
    <d v="2025-05-19T00:00:00"/>
    <m/>
    <m/>
    <x v="0"/>
    <n v="3"/>
    <m/>
    <s v=""/>
    <m/>
    <n v="142504008"/>
    <d v="2025-05-22T00:00:00"/>
    <m/>
    <m/>
    <s v="May"/>
    <s v="EKSTEK_10016-401"/>
    <m/>
    <m/>
    <m/>
  </r>
  <r>
    <x v="0"/>
    <s v="7915-25"/>
    <x v="713"/>
    <s v="N"/>
    <s v="280x160"/>
    <d v="2025-05-09T00:00:00"/>
    <d v="2025-05-09T00:00:00"/>
    <s v="AIR"/>
    <n v="0"/>
    <n v="0"/>
    <d v="2025-05-12T00:00:00"/>
    <d v="2025-05-12T00:00:00"/>
    <m/>
    <n v="0"/>
    <d v="2025-05-13T00:00:00"/>
    <d v="2025-05-19T00:00:00"/>
    <d v="2025-05-13T00:00:00"/>
    <n v="112501949"/>
    <x v="1"/>
    <d v="2025-05-19T00:00:00"/>
    <s v="GEZE GULF "/>
    <m/>
    <x v="0"/>
    <n v="3"/>
    <m/>
    <s v=""/>
    <s v="Mill, powder, ANODIZING"/>
    <n v="142504008"/>
    <d v="2025-05-22T00:00:00"/>
    <m/>
    <m/>
    <s v="May"/>
    <s v="EKSTEK_27909-401"/>
    <m/>
    <m/>
    <m/>
  </r>
  <r>
    <x v="0"/>
    <s v="7910-25"/>
    <x v="714"/>
    <s v="B"/>
    <s v="320X160"/>
    <d v="2025-05-09T00:00:00"/>
    <d v="2025-05-09T00:00:00"/>
    <s v="LAND"/>
    <n v="1"/>
    <n v="1"/>
    <d v="2025-05-12T00:00:00"/>
    <d v="2025-05-14T00:00:00"/>
    <m/>
    <n v="2"/>
    <d v="2025-05-15T00:00:00"/>
    <d v="2025-05-19T00:00:00"/>
    <d v="2025-05-15T00:00:00"/>
    <n v="112501974"/>
    <x v="0"/>
    <d v="2025-05-19T00:00:00"/>
    <m/>
    <m/>
    <x v="0"/>
    <n v="5"/>
    <m/>
    <s v=""/>
    <m/>
    <n v="142504168"/>
    <d v="2025-05-23T08:26:33"/>
    <m/>
    <m/>
    <s v="May"/>
    <s v="PDTMC_05067-505"/>
    <m/>
    <m/>
    <m/>
  </r>
  <r>
    <x v="0"/>
    <s v="7910-25"/>
    <x v="715"/>
    <s v="B"/>
    <s v="250X160"/>
    <d v="2025-05-09T00:00:00"/>
    <d v="2025-05-09T00:00:00"/>
    <s v="LAND"/>
    <n v="1"/>
    <n v="1"/>
    <d v="2025-05-13T00:00:00"/>
    <d v="2025-05-15T00:00:00"/>
    <m/>
    <n v="2"/>
    <d v="2025-05-17T00:00:00"/>
    <d v="2025-05-19T00:00:00"/>
    <d v="2025-05-17T00:00:00"/>
    <n v="112502019"/>
    <x v="0"/>
    <d v="2025-05-19T00:00:00"/>
    <m/>
    <m/>
    <x v="0"/>
    <n v="6"/>
    <m/>
    <s v=""/>
    <m/>
    <n v="142504168"/>
    <d v="2025-05-23T08:26:33"/>
    <m/>
    <m/>
    <s v="May"/>
    <s v="PDTMC_05242-402"/>
    <m/>
    <m/>
    <m/>
  </r>
  <r>
    <x v="0"/>
    <s v="7912-25"/>
    <x v="716"/>
    <s v="B"/>
    <s v="320X200"/>
    <d v="2025-05-09T00:00:00"/>
    <d v="2025-05-09T00:00:00"/>
    <s v="LAND"/>
    <n v="1"/>
    <n v="1"/>
    <d v="2025-05-10T00:00:00"/>
    <d v="2025-05-12T00:00:00"/>
    <m/>
    <n v="2"/>
    <d v="2025-05-17T00:00:00"/>
    <d v="2025-05-19T00:00:00"/>
    <d v="2025-05-17T00:00:00"/>
    <n v="112502019"/>
    <x v="4"/>
    <d v="2025-05-19T00:00:00"/>
    <m/>
    <m/>
    <x v="0"/>
    <n v="3"/>
    <m/>
    <s v=""/>
    <m/>
    <n v="142504367"/>
    <d v="2025-06-02T00:00:00"/>
    <m/>
    <m/>
    <s v="May"/>
    <s v="PHME_06178-203"/>
    <m/>
    <m/>
    <m/>
  </r>
  <r>
    <x v="0"/>
    <s v="7911-25"/>
    <x v="717"/>
    <s v="B"/>
    <s v="320x160"/>
    <d v="2025-05-09T00:00:00"/>
    <d v="2025-05-09T00:00:00"/>
    <s v="AIR"/>
    <n v="1"/>
    <n v="3"/>
    <d v="2025-05-13T00:00:00"/>
    <d v="2025-05-29T00:00:00"/>
    <s v="YES"/>
    <n v="16"/>
    <d v="2025-06-02T00:00:00"/>
    <d v="2025-06-03T00:00:00"/>
    <d v="2025-06-02T00:00:00"/>
    <s v="112502280"/>
    <x v="3"/>
    <d v="2025-02-06T00:00:00"/>
    <m/>
    <s v="since non of this profile are perfoeming desided to ask for 3d 14/05/2025. even after sevaral simulatin die is not ok, from the last design draw dia more then 209, maximum is 202. Hod is approved on the whatsup group to Mr. Sridhar."/>
    <x v="0"/>
    <n v="20"/>
    <m/>
    <s v=""/>
    <m/>
    <n v="142504674"/>
    <d v="2025-06-10T09:06:10"/>
    <m/>
    <m/>
    <s v="May"/>
    <s v="COMPES_05073-505"/>
    <m/>
    <m/>
    <m/>
  </r>
  <r>
    <x v="1"/>
    <s v="7914-25"/>
    <x v="583"/>
    <s v="N"/>
    <s v="250X160"/>
    <d v="2025-05-09T00:00:00"/>
    <d v="2025-05-09T00:00:00"/>
    <s v="LAND"/>
    <n v="7"/>
    <n v="7"/>
    <d v="2025-05-09T00:00:00"/>
    <d v="2025-07-01T00:00:00"/>
    <s v="YES"/>
    <n v="53"/>
    <d v="2025-07-05T00:00:00"/>
    <d v="2025-07-05T00:00:00"/>
    <d v="2025-07-05T00:00:00"/>
    <s v="212500827"/>
    <x v="4"/>
    <d v="2025-07-05T00:00:00"/>
    <s v="Eco Pergola"/>
    <s v="simulation result not satisfactory y-Axis is too high, Profile revised ,revision received from design on 19.06.2025 Revisin send to supplier on 19.06.2025 and ask for relesing the die for manufacuring _Dinesh 19.06.2025"/>
    <x v="0"/>
    <n v="53"/>
    <m/>
    <m/>
    <m/>
    <n v="242501517"/>
    <d v="2025-07-11T00:00:00"/>
    <m/>
    <m/>
    <s v="May"/>
    <s v="PHME_030308-3501"/>
    <m/>
    <m/>
    <m/>
  </r>
  <r>
    <x v="0"/>
    <s v="7918-25"/>
    <x v="718"/>
    <s v="B"/>
    <s v="550X250"/>
    <d v="2025-05-13T00:00:00"/>
    <d v="2025-05-14T00:00:00"/>
    <s v="AIR"/>
    <n v="1"/>
    <n v="1"/>
    <d v="2025-05-14T00:00:00"/>
    <d v="2025-05-15T00:00:00"/>
    <m/>
    <n v="1"/>
    <d v="2025-05-17T00:00:00"/>
    <d v="2025-05-19T00:00:00"/>
    <d v="2025-05-17T00:00:00"/>
    <n v="112502019"/>
    <x v="8"/>
    <d v="2025-05-19T00:00:00"/>
    <m/>
    <m/>
    <x v="0"/>
    <n v="2"/>
    <m/>
    <s v=""/>
    <m/>
    <n v="142504194"/>
    <d v="2025-05-26T17:28:19"/>
    <m/>
    <m/>
    <s v="May"/>
    <s v="ALMAX_05422-602"/>
    <m/>
    <m/>
    <m/>
  </r>
  <r>
    <x v="0"/>
    <s v="7919-25"/>
    <x v="719"/>
    <s v="B"/>
    <s v="220X130"/>
    <d v="2025-05-13T00:00:00"/>
    <d v="2025-05-14T00:00:00"/>
    <s v="AIR"/>
    <n v="0"/>
    <n v="0"/>
    <d v="2025-05-15T00:00:00"/>
    <d v="2025-05-15T00:00:00"/>
    <m/>
    <n v="0"/>
    <d v="2025-05-17T00:00:00"/>
    <d v="2025-05-19T00:00:00"/>
    <d v="2025-05-17T00:00:00"/>
    <n v="112502019"/>
    <x v="1"/>
    <d v="2025-05-19T00:00:00"/>
    <m/>
    <m/>
    <x v="0"/>
    <n v="2"/>
    <m/>
    <s v=""/>
    <m/>
    <n v="142504160"/>
    <d v="2025-05-23T09:35:17"/>
    <m/>
    <m/>
    <s v="May"/>
    <s v="EKSTEK_09067-401"/>
    <m/>
    <m/>
    <m/>
  </r>
  <r>
    <x v="0"/>
    <s v="7920-25"/>
    <x v="720"/>
    <s v="B"/>
    <s v="280X160"/>
    <d v="2025-05-13T00:00:00"/>
    <d v="2025-05-14T00:00:00"/>
    <s v="AIR"/>
    <n v="1"/>
    <n v="1"/>
    <d v="2025-05-15T00:00:00"/>
    <d v="2025-05-17T00:00:00"/>
    <m/>
    <n v="2"/>
    <d v="2025-05-19T00:00:00"/>
    <d v="2025-05-19T00:00:00"/>
    <d v="2025-05-19T00:00:00"/>
    <n v="112502043"/>
    <x v="6"/>
    <d v="2025-05-19T00:00:00"/>
    <m/>
    <m/>
    <x v="0"/>
    <n v="4"/>
    <m/>
    <s v=""/>
    <m/>
    <n v="142504196"/>
    <d v="2025-05-23T15:43:14"/>
    <m/>
    <m/>
    <s v="May"/>
    <s v="JIANGSU_12158-503"/>
    <m/>
    <m/>
    <m/>
  </r>
  <r>
    <x v="0"/>
    <s v="7921-25"/>
    <x v="721"/>
    <s v="B"/>
    <s v="320X160"/>
    <d v="2025-05-13T00:00:00"/>
    <d v="2025-05-14T00:00:00"/>
    <s v="LAND"/>
    <n v="1"/>
    <n v="1"/>
    <d v="2025-05-15T00:00:00"/>
    <d v="2025-05-21T00:00:00"/>
    <m/>
    <n v="6"/>
    <d v="2025-05-22T00:00:00"/>
    <d v="2025-05-26T00:00:00"/>
    <d v="2025-05-22T00:00:00"/>
    <n v="112502104"/>
    <x v="0"/>
    <d v="2025-05-22T00:00:00"/>
    <m/>
    <s v="ask rvsn 17/05/2025."/>
    <x v="0"/>
    <n v="8"/>
    <m/>
    <s v=""/>
    <m/>
    <n v="142504399"/>
    <d v="2025-06-02T00:00:00"/>
    <m/>
    <m/>
    <s v="May"/>
    <s v="PDTMC_15176-207"/>
    <m/>
    <m/>
    <m/>
  </r>
  <r>
    <x v="0"/>
    <s v="7924-25"/>
    <x v="722"/>
    <s v="N"/>
    <s v="250x160"/>
    <d v="2025-05-14T00:00:00"/>
    <d v="2025-05-14T00:00:00"/>
    <s v="AIR"/>
    <n v="2"/>
    <n v="4"/>
    <d v="2025-05-15T00:00:00"/>
    <d v="2025-05-17T00:00:00"/>
    <m/>
    <n v="2"/>
    <d v="2025-05-19T00:00:00"/>
    <d v="2025-05-19T00:00:00"/>
    <d v="2025-05-19T00:00:00"/>
    <n v="112502043"/>
    <x v="1"/>
    <d v="2025-05-19T00:00:00"/>
    <s v="INSULUX Metal "/>
    <m/>
    <x v="0"/>
    <n v="3"/>
    <m/>
    <s v=""/>
    <s v="Mill, powder, ANODIZING"/>
    <n v="142504208"/>
    <d v="2025-05-26T08:17:26"/>
    <m/>
    <m/>
    <s v="May"/>
    <s v="EKSTEK_30367-501"/>
    <m/>
    <m/>
    <m/>
  </r>
  <r>
    <x v="0"/>
    <s v="7924-25"/>
    <x v="723"/>
    <s v="N"/>
    <s v="250x160"/>
    <d v="2025-05-14T00:00:00"/>
    <d v="2025-05-14T00:00:00"/>
    <s v="AIR"/>
    <n v="2"/>
    <n v="4"/>
    <d v="2025-05-15T00:00:00"/>
    <d v="2025-05-17T00:00:00"/>
    <m/>
    <n v="2"/>
    <d v="2025-05-19T00:00:00"/>
    <d v="2025-05-19T00:00:00"/>
    <d v="2025-05-19T00:00:00"/>
    <n v="112502043"/>
    <x v="1"/>
    <d v="2025-05-19T00:00:00"/>
    <s v="INSULUX Metal "/>
    <m/>
    <x v="0"/>
    <n v="3"/>
    <m/>
    <s v=""/>
    <s v="Mill, powder, ANODIZING"/>
    <n v="142504208"/>
    <d v="2025-05-26T08:17:26"/>
    <m/>
    <m/>
    <s v="May"/>
    <s v="EKSTEK_30368-501"/>
    <m/>
    <m/>
    <m/>
  </r>
  <r>
    <x v="0"/>
    <s v="7923-25"/>
    <x v="724"/>
    <s v="N"/>
    <s v="250x160"/>
    <d v="2025-05-14T00:00:00"/>
    <d v="2025-05-14T00:00:00"/>
    <s v="LAND"/>
    <n v="1"/>
    <n v="2"/>
    <d v="2025-05-16T00:00:00"/>
    <d v="2025-05-17T00:00:00"/>
    <m/>
    <n v="1"/>
    <d v="2025-05-19T00:00:00"/>
    <d v="2025-05-19T00:00:00"/>
    <d v="2025-05-19T00:00:00"/>
    <n v="112502043"/>
    <x v="0"/>
    <d v="2025-05-19T00:00:00"/>
    <s v="INSULUX Metal "/>
    <m/>
    <x v="0"/>
    <n v="3"/>
    <m/>
    <s v=""/>
    <s v="Mill, powder, ANODIZING"/>
    <n v="142504212"/>
    <d v="2025-05-26T08:19:22"/>
    <m/>
    <m/>
    <s v="May"/>
    <s v="PDTMC_30369-501"/>
    <m/>
    <m/>
    <m/>
  </r>
  <r>
    <x v="0"/>
    <s v="7923-25"/>
    <x v="725"/>
    <s v="N"/>
    <s v="250x160"/>
    <d v="2025-05-14T00:00:00"/>
    <d v="2025-05-14T00:00:00"/>
    <s v="LAND"/>
    <n v="1"/>
    <n v="2"/>
    <d v="2025-05-16T00:00:00"/>
    <d v="2025-05-17T00:00:00"/>
    <m/>
    <n v="1"/>
    <d v="2025-05-19T00:00:00"/>
    <d v="2025-05-19T00:00:00"/>
    <d v="2025-05-19T00:00:00"/>
    <n v="112502043"/>
    <x v="0"/>
    <d v="2025-05-19T00:00:00"/>
    <s v="INSULUX Metal "/>
    <m/>
    <x v="0"/>
    <n v="3"/>
    <m/>
    <s v=""/>
    <s v="Mill, powder, ANODIZING"/>
    <n v="142504212"/>
    <d v="2025-05-26T08:19:22"/>
    <m/>
    <m/>
    <s v="May"/>
    <s v="PDTMC_30370-501"/>
    <m/>
    <m/>
    <m/>
  </r>
  <r>
    <x v="0"/>
    <s v="7924-25"/>
    <x v="726"/>
    <s v="N"/>
    <s v="280x160"/>
    <d v="2025-05-14T00:00:00"/>
    <d v="2025-05-14T00:00:00"/>
    <s v="AIR"/>
    <n v="2"/>
    <n v="4"/>
    <d v="2025-05-15T00:00:00"/>
    <d v="2025-05-17T00:00:00"/>
    <m/>
    <n v="2"/>
    <d v="2025-05-19T00:00:00"/>
    <d v="2025-05-19T00:00:00"/>
    <d v="2025-05-19T00:00:00"/>
    <n v="112502043"/>
    <x v="1"/>
    <d v="2025-05-19T00:00:00"/>
    <s v="INSULUX Metal "/>
    <m/>
    <x v="0"/>
    <n v="3"/>
    <m/>
    <s v=""/>
    <s v="Mill, powder, ANODIZING"/>
    <n v="142504208"/>
    <d v="2025-05-26T08:17:26"/>
    <m/>
    <m/>
    <s v="May"/>
    <s v="EKSTEK_30371-501"/>
    <m/>
    <m/>
    <m/>
  </r>
  <r>
    <x v="0"/>
    <s v="7923-25"/>
    <x v="727"/>
    <s v="N"/>
    <s v="250x160"/>
    <d v="2025-05-14T00:00:00"/>
    <d v="2025-05-14T00:00:00"/>
    <s v="LAND"/>
    <n v="1"/>
    <n v="2"/>
    <d v="2025-05-15T00:00:00"/>
    <d v="2025-05-17T00:00:00"/>
    <m/>
    <n v="2"/>
    <d v="2025-05-19T00:00:00"/>
    <d v="2025-05-19T00:00:00"/>
    <d v="2025-05-19T00:00:00"/>
    <n v="112502043"/>
    <x v="0"/>
    <d v="2025-05-19T00:00:00"/>
    <s v="INSULUX Metal "/>
    <m/>
    <x v="0"/>
    <n v="3"/>
    <m/>
    <s v=""/>
    <s v="Mill, powder, ANODIZING"/>
    <n v="142504212"/>
    <d v="2025-05-26T08:19:22"/>
    <m/>
    <m/>
    <s v="May"/>
    <s v="PDTMC_30372-401"/>
    <m/>
    <m/>
    <m/>
  </r>
  <r>
    <x v="0"/>
    <s v="7925-25"/>
    <x v="728"/>
    <s v="B"/>
    <s v="280X160"/>
    <d v="2025-05-14T00:00:00"/>
    <d v="2025-05-14T00:00:00"/>
    <s v="AIR"/>
    <n v="1"/>
    <n v="2"/>
    <d v="2025-05-15T00:00:00"/>
    <d v="2025-05-17T00:00:00"/>
    <m/>
    <n v="2"/>
    <d v="2025-05-19T00:00:00"/>
    <d v="2025-05-19T00:00:00"/>
    <d v="2025-05-19T00:00:00"/>
    <n v="112502043"/>
    <x v="1"/>
    <d v="2025-05-19T00:00:00"/>
    <m/>
    <m/>
    <x v="0"/>
    <n v="3"/>
    <m/>
    <s v=""/>
    <m/>
    <n v="142504210"/>
    <d v="2025-05-26T08:16:25"/>
    <m/>
    <m/>
    <s v="May"/>
    <s v="EKSTEK_13212-234"/>
    <m/>
    <m/>
    <m/>
  </r>
  <r>
    <x v="0"/>
    <s v="7925-25"/>
    <x v="729"/>
    <s v="B"/>
    <s v="280X160"/>
    <d v="2025-05-14T00:00:00"/>
    <d v="2025-05-14T00:00:00"/>
    <s v="AIR"/>
    <n v="1"/>
    <n v="2"/>
    <d v="2025-05-15T00:00:00"/>
    <d v="2025-05-17T00:00:00"/>
    <m/>
    <n v="2"/>
    <d v="2025-05-19T00:00:00"/>
    <d v="2025-05-19T00:00:00"/>
    <d v="2025-05-19T00:00:00"/>
    <n v="112502043"/>
    <x v="1"/>
    <d v="2025-05-19T00:00:00"/>
    <m/>
    <m/>
    <x v="0"/>
    <n v="3"/>
    <m/>
    <s v=""/>
    <m/>
    <n v="142504210"/>
    <d v="2025-05-26T08:16:25"/>
    <m/>
    <m/>
    <s v="May"/>
    <s v="EKSTEK_13212-235"/>
    <m/>
    <m/>
    <m/>
  </r>
  <r>
    <x v="0"/>
    <s v="7925-25"/>
    <x v="730"/>
    <s v="B"/>
    <s v="440X250"/>
    <d v="2025-05-14T00:00:00"/>
    <d v="2025-05-14T00:00:00"/>
    <s v="AIR"/>
    <n v="2"/>
    <n v="8"/>
    <d v="2025-05-15T00:00:00"/>
    <d v="2025-05-17T00:00:00"/>
    <m/>
    <n v="2"/>
    <d v="2025-05-19T00:00:00"/>
    <d v="2025-05-19T00:00:00"/>
    <d v="2025-05-19T00:00:00"/>
    <n v="112502043"/>
    <x v="1"/>
    <d v="2025-05-19T00:00:00"/>
    <m/>
    <m/>
    <x v="0"/>
    <n v="3"/>
    <m/>
    <s v=""/>
    <m/>
    <n v="142504210"/>
    <d v="2025-05-26T08:16:25"/>
    <m/>
    <m/>
    <s v="May"/>
    <s v="EKSTEK_17928-537"/>
    <m/>
    <m/>
    <m/>
  </r>
  <r>
    <x v="0"/>
    <s v="7923-25"/>
    <x v="731"/>
    <s v="N"/>
    <s v="250x160"/>
    <d v="2025-05-14T00:00:00"/>
    <d v="2025-05-14T00:00:00"/>
    <s v="LAND"/>
    <n v="1"/>
    <n v="4"/>
    <d v="2025-05-16T00:00:00"/>
    <d v="2025-05-19T00:00:00"/>
    <m/>
    <n v="3"/>
    <d v="2025-05-21T00:00:00"/>
    <d v="2025-05-21T00:00:00"/>
    <d v="2025-05-21T00:00:00"/>
    <n v="112502073"/>
    <x v="0"/>
    <d v="2025-05-21T00:00:00"/>
    <s v="INSULUX Metal "/>
    <m/>
    <x v="0"/>
    <n v="5"/>
    <m/>
    <s v=""/>
    <s v="Mill, powder, ANODIZING"/>
    <n v="142504294"/>
    <d v="2025-05-28T08:41:43"/>
    <m/>
    <m/>
    <s v="May"/>
    <s v="PDTMC_30373-501"/>
    <m/>
    <m/>
    <m/>
  </r>
  <r>
    <x v="0"/>
    <s v="7922-25"/>
    <x v="732"/>
    <s v="B"/>
    <s v="280X160"/>
    <d v="2025-05-14T00:00:00"/>
    <d v="2025-05-14T00:00:00"/>
    <s v="LAND"/>
    <n v="1"/>
    <n v="2"/>
    <d v="2025-05-15T00:00:00"/>
    <d v="2025-05-27T00:00:00"/>
    <s v="YES"/>
    <n v="12"/>
    <d v="2025-05-28T00:00:00"/>
    <d v="2025-05-29T00:00:00"/>
    <d v="2025-05-28T00:00:00"/>
    <n v="112502197"/>
    <x v="0"/>
    <d v="2025-05-28T00:00:00"/>
    <m/>
    <s v="waiting for 3d 15/05. simulatin result not satisfactory. Need another design with 3d 20/05/2025"/>
    <x v="0"/>
    <n v="13"/>
    <m/>
    <s v=""/>
    <m/>
    <n v="142504667"/>
    <d v="2025-06-09T00:00:00"/>
    <m/>
    <m/>
    <s v="May"/>
    <s v="PDTMC_30143-402"/>
    <m/>
    <m/>
    <m/>
  </r>
  <r>
    <x v="0"/>
    <s v="7925-25"/>
    <x v="733"/>
    <s v="B"/>
    <s v="440X250"/>
    <d v="2025-05-14T00:00:00"/>
    <d v="2025-05-14T00:00:00"/>
    <s v="AIR"/>
    <n v="2"/>
    <n v="8"/>
    <d v="2025-05-15T00:00:00"/>
    <d v="2025-05-28T00:00:00"/>
    <s v="YES"/>
    <n v="13"/>
    <d v="2025-05-30T00:00:00"/>
    <d v="2025-05-31T00:00:00"/>
    <d v="2025-05-30T00:00:00"/>
    <s v="112502253"/>
    <x v="1"/>
    <d v="2025-05-30T00:00:00"/>
    <m/>
    <s v="ask 3d as per PM"/>
    <x v="0"/>
    <n v="14"/>
    <m/>
    <s v=""/>
    <m/>
    <n v="142504686"/>
    <d v="2025-06-13T00:00:00"/>
    <m/>
    <m/>
    <s v="May"/>
    <s v="EKSTEK_29780-522"/>
    <m/>
    <m/>
    <m/>
  </r>
  <r>
    <x v="0"/>
    <s v="7926-25"/>
    <x v="734"/>
    <s v="B"/>
    <s v="440X250"/>
    <d v="2025-05-14T00:00:00"/>
    <d v="2025-05-14T00:00:00"/>
    <s v="AIR"/>
    <n v="2"/>
    <n v="8"/>
    <d v="2025-05-15T00:00:00"/>
    <d v="2025-06-17T00:00:00"/>
    <s v="YES"/>
    <n v="33"/>
    <d v="2025-06-18T00:00:00"/>
    <d v="2025-06-18T00:00:00"/>
    <d v="2025-06-18T00:00:00"/>
    <s v="112502492"/>
    <x v="4"/>
    <d v="2025-06-18T00:00:00"/>
    <m/>
    <s v="Die ordered as ask 3d as per PM"/>
    <x v="0"/>
    <n v="34"/>
    <m/>
    <s v=""/>
    <m/>
    <n v="142505045"/>
    <d v="2025-06-25T00:00:00"/>
    <m/>
    <m/>
    <s v="May"/>
    <s v="PHME_29780-521"/>
    <m/>
    <m/>
    <m/>
  </r>
  <r>
    <x v="0"/>
    <s v="7930-25"/>
    <x v="735"/>
    <s v="T"/>
    <s v="460X150"/>
    <d v="2025-05-15T00:00:00"/>
    <d v="2025-05-17T00:00:00"/>
    <s v="LAND"/>
    <n v="0"/>
    <n v="0"/>
    <d v="2025-05-17T00:00:00"/>
    <d v="2025-05-19T00:00:00"/>
    <m/>
    <n v="2"/>
    <d v="2025-05-21T00:00:00"/>
    <d v="2025-05-26T00:00:00"/>
    <d v="2025-05-21T00:00:00"/>
    <n v="112502073"/>
    <x v="0"/>
    <d v="2025-05-21T00:00:00"/>
    <m/>
    <m/>
    <x v="0"/>
    <n v="4"/>
    <m/>
    <s v=""/>
    <m/>
    <n v="142504399"/>
    <d v="2025-06-02T00:00:00"/>
    <m/>
    <m/>
    <s v="May"/>
    <s v="PDTMC_Ins-26272"/>
    <m/>
    <m/>
    <m/>
  </r>
  <r>
    <x v="1"/>
    <s v="7928-25"/>
    <x v="736"/>
    <s v="B"/>
    <s v="355X200"/>
    <d v="2025-05-15T00:00:00"/>
    <d v="2025-05-17T00:00:00"/>
    <s v="AIR"/>
    <n v="2"/>
    <n v="2"/>
    <d v="2025-05-20T00:00:00"/>
    <d v="2025-05-22T00:00:00"/>
    <m/>
    <n v="2"/>
    <d v="2025-05-24T00:00:00"/>
    <d v="2025-05-26T00:00:00"/>
    <d v="2025-05-24T00:00:00"/>
    <n v="212500595"/>
    <x v="8"/>
    <d v="2025-05-24T00:00:00"/>
    <m/>
    <m/>
    <x v="0"/>
    <n v="7"/>
    <m/>
    <m/>
    <m/>
    <n v="242501092"/>
    <d v="2025-06-03T00:00:00"/>
    <m/>
    <m/>
    <s v="May"/>
    <s v="ALMAX_029987-3502"/>
    <m/>
    <m/>
    <m/>
  </r>
  <r>
    <x v="1"/>
    <s v="7927-25"/>
    <x v="737"/>
    <s v="B"/>
    <s v="280X160"/>
    <d v="2025-05-15T00:00:00"/>
    <d v="2025-05-17T00:00:00"/>
    <s v="AIR"/>
    <n v="1"/>
    <n v="2"/>
    <d v="2025-05-20T00:00:00"/>
    <d v="2025-05-24T00:00:00"/>
    <m/>
    <n v="4"/>
    <d v="2025-05-24T00:00:00"/>
    <d v="2025-05-26T00:00:00"/>
    <d v="2025-05-24T00:00:00"/>
    <n v="212500597"/>
    <x v="1"/>
    <d v="2025-05-24T00:00:00"/>
    <m/>
    <m/>
    <x v="0"/>
    <n v="9"/>
    <m/>
    <m/>
    <m/>
    <n v="242501098"/>
    <d v="2025-06-02T00:00:00"/>
    <m/>
    <m/>
    <s v="May"/>
    <s v="EKSTEK_016748-2502"/>
    <m/>
    <m/>
    <m/>
  </r>
  <r>
    <x v="1"/>
    <s v="7927-25"/>
    <x v="738"/>
    <s v="B"/>
    <s v="280X160"/>
    <d v="2025-05-15T00:00:00"/>
    <d v="2025-05-17T00:00:00"/>
    <s v="AIR"/>
    <n v="0"/>
    <n v="0"/>
    <d v="2025-05-20T00:00:00"/>
    <d v="2025-05-24T00:00:00"/>
    <m/>
    <n v="4"/>
    <d v="2025-05-24T00:00:00"/>
    <d v="2025-05-26T00:00:00"/>
    <d v="2025-05-24T00:00:00"/>
    <n v="212500597"/>
    <x v="1"/>
    <d v="2025-05-24T00:00:00"/>
    <m/>
    <m/>
    <x v="0"/>
    <n v="9"/>
    <m/>
    <m/>
    <m/>
    <n v="242501098"/>
    <d v="2025-06-02T00:00:00"/>
    <m/>
    <m/>
    <s v="May"/>
    <s v="EKSTEK_022194-2502"/>
    <m/>
    <m/>
    <m/>
  </r>
  <r>
    <x v="1"/>
    <s v="7929-25"/>
    <x v="739"/>
    <s v="B"/>
    <s v="320X160"/>
    <d v="2025-05-15T00:00:00"/>
    <d v="2025-05-17T00:00:00"/>
    <s v="AIR"/>
    <n v="1"/>
    <n v="1"/>
    <d v="2025-05-22T00:00:00"/>
    <d v="2025-05-24T00:00:00"/>
    <m/>
    <n v="2"/>
    <d v="2025-05-24T00:00:00"/>
    <d v="2025-05-26T00:00:00"/>
    <d v="2025-05-24T00:00:00"/>
    <n v="212500597"/>
    <x v="3"/>
    <d v="2025-05-24T00:00:00"/>
    <m/>
    <m/>
    <x v="0"/>
    <n v="9"/>
    <m/>
    <m/>
    <m/>
    <n v="242501093"/>
    <d v="2025-06-02T00:00:00"/>
    <m/>
    <m/>
    <s v="May"/>
    <s v="COMPES_030124-3501"/>
    <m/>
    <m/>
    <m/>
  </r>
  <r>
    <x v="0"/>
    <s v="7933-25"/>
    <x v="740"/>
    <s v="B"/>
    <s v="250X160"/>
    <d v="2025-05-17T00:00:00"/>
    <d v="2025-05-19T00:00:00"/>
    <s v="AIR"/>
    <n v="0"/>
    <n v="0"/>
    <d v="2025-05-20T00:00:00"/>
    <d v="2025-05-22T00:00:00"/>
    <m/>
    <n v="2"/>
    <d v="2025-05-24T00:00:00"/>
    <d v="2025-05-26T00:00:00"/>
    <d v="2025-05-24T00:00:00"/>
    <n v="112502148"/>
    <x v="1"/>
    <d v="2025-05-24T00:00:00"/>
    <m/>
    <m/>
    <x v="0"/>
    <n v="5"/>
    <m/>
    <s v=""/>
    <m/>
    <n v="142504292"/>
    <d v="2025-05-29T14:25:50"/>
    <m/>
    <m/>
    <s v="May"/>
    <s v="EKSTEK_22578-406"/>
    <m/>
    <m/>
    <m/>
  </r>
  <r>
    <x v="0"/>
    <s v="7931-25"/>
    <x v="741"/>
    <s v="B"/>
    <s v="220x130"/>
    <d v="2025-05-17T00:00:00"/>
    <d v="2025-05-19T00:00:00"/>
    <s v="AIR"/>
    <n v="0"/>
    <n v="0"/>
    <d v="2025-05-21T00:00:00"/>
    <d v="2025-05-22T00:00:00"/>
    <m/>
    <n v="1"/>
    <d v="2025-05-24T00:00:00"/>
    <d v="2025-05-26T00:00:00"/>
    <d v="2025-05-24T00:00:00"/>
    <n v="112502149"/>
    <x v="6"/>
    <d v="2025-05-24T00:00:00"/>
    <m/>
    <m/>
    <x v="0"/>
    <n v="5"/>
    <m/>
    <s v=""/>
    <m/>
    <n v="142504391"/>
    <d v="2025-05-30T00:00:00"/>
    <m/>
    <m/>
    <s v="May"/>
    <s v="JIANGSU_07099-504"/>
    <m/>
    <m/>
    <m/>
  </r>
  <r>
    <x v="0"/>
    <s v="7931-25"/>
    <x v="742"/>
    <s v="B"/>
    <s v="250X160"/>
    <d v="2025-05-17T00:00:00"/>
    <d v="2025-05-19T00:00:00"/>
    <s v="AIR"/>
    <n v="1"/>
    <n v="2"/>
    <d v="2025-05-21T00:00:00"/>
    <d v="2025-05-22T00:00:00"/>
    <m/>
    <n v="1"/>
    <d v="2025-05-24T00:00:00"/>
    <d v="2025-05-26T00:00:00"/>
    <d v="2025-05-24T00:00:00"/>
    <n v="112502149"/>
    <x v="6"/>
    <d v="2025-05-24T00:00:00"/>
    <m/>
    <m/>
    <x v="0"/>
    <n v="5"/>
    <m/>
    <s v=""/>
    <m/>
    <n v="142504391"/>
    <d v="2025-05-30T00:00:00"/>
    <m/>
    <m/>
    <s v="May"/>
    <s v="JIANGSU_28883-503"/>
    <m/>
    <m/>
    <m/>
  </r>
  <r>
    <x v="0"/>
    <s v="7932-25"/>
    <x v="743"/>
    <s v="B"/>
    <s v="320X160"/>
    <d v="2025-05-17T00:00:00"/>
    <d v="2025-05-19T00:00:00"/>
    <s v="LAND"/>
    <n v="1"/>
    <n v="1"/>
    <d v="2025-05-20T00:00:00"/>
    <d v="2025-05-22T00:00:00"/>
    <m/>
    <n v="2"/>
    <d v="2025-05-24T00:00:00"/>
    <d v="2025-05-26T00:00:00"/>
    <d v="2025-05-24T00:00:00"/>
    <n v="112502149"/>
    <x v="0"/>
    <d v="2025-05-24T00:00:00"/>
    <m/>
    <m/>
    <x v="0"/>
    <n v="5"/>
    <m/>
    <s v=""/>
    <m/>
    <n v="142504396"/>
    <d v="2025-05-29T15:23:40"/>
    <m/>
    <m/>
    <s v="May"/>
    <s v="PDTMC_29898-204"/>
    <m/>
    <m/>
    <m/>
  </r>
  <r>
    <x v="0"/>
    <s v="7932-25"/>
    <x v="744"/>
    <s v="T"/>
    <s v="300X100"/>
    <d v="2025-05-17T00:00:00"/>
    <d v="2025-05-19T00:00:00"/>
    <s v="LAND"/>
    <n v="0"/>
    <n v="0"/>
    <d v="2025-05-20T00:00:00"/>
    <d v="2025-05-22T00:00:00"/>
    <m/>
    <n v="2"/>
    <d v="2025-05-24T00:00:00"/>
    <d v="2025-05-26T00:00:00"/>
    <d v="2025-05-24T00:00:00"/>
    <n v="112502149"/>
    <x v="0"/>
    <d v="2025-05-24T00:00:00"/>
    <m/>
    <m/>
    <x v="0"/>
    <n v="5"/>
    <m/>
    <s v=""/>
    <m/>
    <n v="142504396"/>
    <d v="2025-05-29T15:23:40"/>
    <m/>
    <m/>
    <s v="May"/>
    <s v="PDTMC_INS-14498"/>
    <m/>
    <m/>
    <m/>
  </r>
  <r>
    <x v="0"/>
    <s v="7932-25"/>
    <x v="745"/>
    <s v="B"/>
    <s v="320X160"/>
    <d v="2025-05-17T00:00:00"/>
    <d v="2025-05-19T00:00:00"/>
    <s v="LAND"/>
    <n v="1"/>
    <n v="1"/>
    <d v="2025-05-21T00:00:00"/>
    <d v="2025-05-28T00:00:00"/>
    <m/>
    <n v="7"/>
    <d v="2025-05-30T00:00:00"/>
    <d v="2025-05-31T00:00:00"/>
    <d v="2025-05-30T00:00:00"/>
    <s v="112502253"/>
    <x v="0"/>
    <d v="2025-05-30T00:00:00"/>
    <m/>
    <s v="asking revision design chanes. Revised design received 26/05/2025"/>
    <x v="0"/>
    <n v="11"/>
    <m/>
    <s v=""/>
    <m/>
    <n v="142504667"/>
    <d v="2025-06-09T00:00:00"/>
    <m/>
    <m/>
    <s v="May"/>
    <s v="PDTMC_14858-205"/>
    <m/>
    <m/>
    <m/>
  </r>
  <r>
    <x v="1"/>
    <s v="7888-25"/>
    <x v="746"/>
    <s v="C"/>
    <s v="250x160"/>
    <d v="2025-05-19T00:00:00"/>
    <d v="2025-05-19T00:00:00"/>
    <s v="LAND"/>
    <n v="0"/>
    <n v="0"/>
    <d v="2025-05-21T00:00:00"/>
    <d v="2025-05-23T00:00:00"/>
    <m/>
    <n v="2"/>
    <d v="2025-05-24T00:00:00"/>
    <s v="C"/>
    <d v="2025-05-24T00:00:00"/>
    <n v="212500595"/>
    <x v="0"/>
    <d v="2025-05-24T00:00:00"/>
    <s v="Vertive"/>
    <s v="First ordering request 29.04.2025,Dies on hold Vishwitha mail dated 01/05/2025. die released for manufacturing 19/05/2025, hence die ordering request date changed as 19.05.2025, As per sales email on 26.05.2025, Die order cancel on 26.05.2025"/>
    <x v="1"/>
    <n v="0"/>
    <m/>
    <s v=""/>
    <m/>
    <n v="0"/>
    <d v="1899-12-30T00:00:00"/>
    <m/>
    <m/>
    <s v="May"/>
    <s v="PDTMC_007217-2501"/>
    <m/>
    <m/>
    <m/>
  </r>
  <r>
    <x v="1"/>
    <s v="7888-25"/>
    <x v="747"/>
    <s v="C"/>
    <s v="250x160"/>
    <d v="2025-05-19T00:00:00"/>
    <d v="2025-05-19T00:00:00"/>
    <s v="LAND"/>
    <n v="0"/>
    <n v="0"/>
    <d v="2025-05-21T00:00:00"/>
    <d v="2025-05-23T00:00:00"/>
    <m/>
    <n v="2"/>
    <d v="2025-05-24T00:00:00"/>
    <s v="C"/>
    <d v="2025-05-24T00:00:00"/>
    <n v="212500595"/>
    <x v="0"/>
    <d v="2025-05-24T00:00:00"/>
    <s v="Vertive"/>
    <s v="First ordering request 29.04.2025,Dies on hold Vishwitha mail dated 01/05/2025. die released for manufacturing 19/05/2025, hence die ordering request date changed as 19.05.2025, As per sales email on 26.05.2025, Die order cancel on 26.05.2025"/>
    <x v="1"/>
    <n v="0"/>
    <m/>
    <s v=""/>
    <m/>
    <n v="0"/>
    <d v="1899-12-30T00:00:00"/>
    <m/>
    <m/>
    <s v="May"/>
    <s v="PDTMC_007220-2501"/>
    <m/>
    <m/>
    <m/>
  </r>
  <r>
    <x v="1"/>
    <s v="7888-25"/>
    <x v="748"/>
    <s v="C"/>
    <s v="250x160"/>
    <d v="2025-05-19T00:00:00"/>
    <d v="2025-05-19T00:00:00"/>
    <s v="LAND"/>
    <n v="0"/>
    <n v="0"/>
    <d v="2025-05-21T00:00:00"/>
    <d v="2025-05-23T00:00:00"/>
    <m/>
    <n v="2"/>
    <d v="2025-05-24T00:00:00"/>
    <s v="C"/>
    <d v="2025-05-24T00:00:00"/>
    <n v="212500595"/>
    <x v="0"/>
    <d v="2025-05-24T00:00:00"/>
    <s v="Vertive"/>
    <s v="First ordering request 29.04.2025,Dies on hold Vishwitha mail dated 01/05/2025. die released for manufacturing 19/05/2025, hence die ordering request date changed as 19.05.2025, As per sales email on 26.05.2025, Die order cancel on 26.05.2025"/>
    <x v="1"/>
    <n v="0"/>
    <m/>
    <s v=""/>
    <m/>
    <n v="0"/>
    <d v="1899-12-30T00:00:00"/>
    <m/>
    <m/>
    <s v="May"/>
    <s v="PDTMC_007221-2501"/>
    <m/>
    <m/>
    <m/>
  </r>
  <r>
    <x v="1"/>
    <s v="7888-25"/>
    <x v="749"/>
    <s v="N"/>
    <s v="250x160"/>
    <d v="2025-05-19T00:00:00"/>
    <d v="2025-05-19T00:00:00"/>
    <s v="LAND"/>
    <n v="0"/>
    <n v="0"/>
    <d v="2025-05-21T00:00:00"/>
    <d v="2025-05-23T00:00:00"/>
    <m/>
    <n v="2"/>
    <d v="2025-05-24T00:00:00"/>
    <d v="2025-05-26T00:00:00"/>
    <d v="2025-05-24T00:00:00"/>
    <n v="212500595"/>
    <x v="0"/>
    <d v="2025-05-24T00:00:00"/>
    <s v="Vertive"/>
    <s v="First ordering request 29.04.2025,Dies on hold Vishwitha mail dated 01/05/2025. die released for manufacturing 19/05/2025, hence die ordering request date changed as 19.05.2025"/>
    <x v="0"/>
    <n v="4"/>
    <m/>
    <s v=""/>
    <m/>
    <n v="242501094"/>
    <d v="2025-06-03T00:00:00"/>
    <m/>
    <m/>
    <s v="May"/>
    <s v="PDTMC_007218-3501"/>
    <m/>
    <m/>
    <m/>
  </r>
  <r>
    <x v="1"/>
    <s v="7888-25"/>
    <x v="750"/>
    <s v="N"/>
    <s v="250x160"/>
    <d v="2025-05-19T00:00:00"/>
    <d v="2025-05-19T00:00:00"/>
    <s v="LAND"/>
    <n v="0"/>
    <n v="0"/>
    <d v="2025-05-23T00:00:00"/>
    <d v="2025-05-24T00:00:00"/>
    <m/>
    <n v="1"/>
    <d v="2025-05-24T00:00:00"/>
    <d v="2025-06-03T00:00:00"/>
    <d v="2025-05-24T00:00:00"/>
    <n v="212500595"/>
    <x v="0"/>
    <d v="2025-05-24T00:00:00"/>
    <s v="Vertive"/>
    <s v="First ordering request 29.04.2025,Dies on hold Vishwitha mail dated 01/05/2025. die released for manufacturing 19/05/2025, hence die ordering request date changed as 19.05.2025"/>
    <x v="0"/>
    <n v="5"/>
    <m/>
    <s v=""/>
    <m/>
    <n v="242501094"/>
    <d v="2025-06-03T00:00:00"/>
    <m/>
    <m/>
    <s v="May"/>
    <s v="PDTMC_007219-3501"/>
    <m/>
    <m/>
    <m/>
  </r>
  <r>
    <x v="0"/>
    <s v="7936-25"/>
    <x v="751"/>
    <s v="B"/>
    <s v="320X160"/>
    <d v="2025-05-19T00:00:00"/>
    <d v="2025-05-20T00:00:00"/>
    <s v="LAND"/>
    <n v="1"/>
    <n v="2"/>
    <d v="2025-05-20T00:00:00"/>
    <d v="2025-05-22T00:00:00"/>
    <m/>
    <n v="2"/>
    <d v="2025-05-24T00:00:00"/>
    <d v="2025-05-26T00:00:00"/>
    <d v="2025-05-24T00:00:00"/>
    <n v="112502149"/>
    <x v="0"/>
    <d v="2025-05-24T00:00:00"/>
    <m/>
    <m/>
    <x v="0"/>
    <n v="3"/>
    <m/>
    <s v=""/>
    <m/>
    <n v="142504397"/>
    <d v="2025-06-02T00:00:00"/>
    <m/>
    <m/>
    <s v="May"/>
    <s v="PDTMC_29851-502"/>
    <m/>
    <m/>
    <m/>
  </r>
  <r>
    <x v="0"/>
    <s v="7935-25"/>
    <x v="752"/>
    <s v="B"/>
    <s v="320X200"/>
    <d v="2025-05-19T00:00:00"/>
    <d v="2025-05-20T00:00:00"/>
    <s v="AIR"/>
    <n v="16"/>
    <n v="16"/>
    <d v="2025-05-30T00:00:00"/>
    <d v="2025-05-31T00:00:00"/>
    <m/>
    <n v="1"/>
    <d v="2025-06-02T00:00:00"/>
    <d v="2025-06-03T00:00:00"/>
    <d v="2025-06-02T00:00:00"/>
    <s v="112502277"/>
    <x v="2"/>
    <d v="2025-06-02T00:00:00"/>
    <m/>
    <m/>
    <x v="0"/>
    <n v="12"/>
    <m/>
    <s v=""/>
    <m/>
    <n v="142504712"/>
    <d v="2025-06-11T08:44:42"/>
    <m/>
    <m/>
    <s v="May"/>
    <s v="PHOENIX _28490-602"/>
    <m/>
    <m/>
    <m/>
  </r>
  <r>
    <x v="0"/>
    <s v="7934-25"/>
    <x v="753"/>
    <s v="B"/>
    <s v="250X160"/>
    <d v="2025-05-19T00:00:00"/>
    <d v="2025-05-20T00:00:00"/>
    <s v="AIR"/>
    <n v="0"/>
    <n v="0"/>
    <d v="2025-05-30T00:00:00"/>
    <d v="2025-06-02T00:00:00"/>
    <m/>
    <n v="3"/>
    <d v="2025-06-04T00:00:00"/>
    <d v="2025-06-07T00:00:00"/>
    <d v="2025-06-04T00:00:00"/>
    <s v="112502303"/>
    <x v="6"/>
    <d v="2025-06-04T00:00:00"/>
    <m/>
    <s v="ask for revision. No dimensional detail"/>
    <x v="0"/>
    <n v="14"/>
    <m/>
    <s v=""/>
    <m/>
    <n v="142504678"/>
    <d v="2025-06-10T00:00:00"/>
    <m/>
    <m/>
    <s v="May"/>
    <s v="JIANGSU_26808-502"/>
    <m/>
    <m/>
    <m/>
  </r>
  <r>
    <x v="0"/>
    <s v="7934-25"/>
    <x v="754"/>
    <s v="B"/>
    <s v="280X160"/>
    <d v="2025-05-19T00:00:00"/>
    <d v="2025-05-20T00:00:00"/>
    <s v="AIR"/>
    <n v="1"/>
    <n v="2"/>
    <d v="2025-05-30T00:00:00"/>
    <d v="2025-08-07T00:00:00"/>
    <s v="YES"/>
    <n v="69"/>
    <d v="2025-08-09T00:00:00"/>
    <d v="2025-08-12T00:00:00"/>
    <d v="2025-08-09T00:00:00"/>
    <s v="112503476"/>
    <x v="6"/>
    <d v="2025-08-09T00:00:00"/>
    <m/>
    <s v="ask for simulatin report 02/06/2025. 2time simulation received and not satisfactory. Asked supplier for online meeting , supplier propose another simulation report and 2d design .design With simulation results received. Not satisifactory. Ask for udated design and 3d model. We will do simulation in house."/>
    <x v="0"/>
    <n v="80"/>
    <m/>
    <s v=""/>
    <m/>
    <n v="142506873"/>
    <d v="2025-08-18T06:35:56"/>
    <m/>
    <m/>
    <s v="May"/>
    <s v="JIANGSU_05142-414"/>
    <m/>
    <m/>
    <m/>
  </r>
  <r>
    <x v="0"/>
    <s v="7937-25"/>
    <x v="755"/>
    <s v="N"/>
    <s v="320x160"/>
    <d v="2025-05-20T00:00:00"/>
    <d v="2025-05-21T00:00:00"/>
    <s v="LAND"/>
    <n v="1"/>
    <n v="2"/>
    <d v="2025-05-22T00:00:00"/>
    <d v="2025-05-24T00:00:00"/>
    <m/>
    <n v="2"/>
    <d v="2025-05-24T00:00:00"/>
    <d v="2025-05-29T00:00:00"/>
    <d v="2025-05-24T00:00:00"/>
    <n v="112502151"/>
    <x v="0"/>
    <d v="2025-05-24T00:00:00"/>
    <s v="Al saho"/>
    <m/>
    <x v="0"/>
    <n v="4"/>
    <m/>
    <s v=""/>
    <m/>
    <n v="142504398"/>
    <d v="2025-05-03T00:00:00"/>
    <m/>
    <m/>
    <s v="May"/>
    <s v="PDTMC_30374-201"/>
    <m/>
    <m/>
    <m/>
  </r>
  <r>
    <x v="0"/>
    <s v="7937-25"/>
    <x v="756"/>
    <s v="N"/>
    <s v="320x160"/>
    <d v="2025-05-20T00:00:00"/>
    <d v="2025-05-21T00:00:00"/>
    <s v="LAND"/>
    <n v="1"/>
    <n v="2"/>
    <d v="2025-05-22T00:00:00"/>
    <d v="2025-05-24T00:00:00"/>
    <m/>
    <n v="2"/>
    <d v="2025-05-24T00:00:00"/>
    <d v="2025-05-29T00:00:00"/>
    <d v="2025-05-24T00:00:00"/>
    <n v="112502151"/>
    <x v="0"/>
    <d v="2025-05-24T00:00:00"/>
    <s v="Al saho"/>
    <m/>
    <x v="0"/>
    <n v="4"/>
    <m/>
    <s v=""/>
    <m/>
    <n v="142504398"/>
    <d v="2025-05-03T00:00:00"/>
    <m/>
    <m/>
    <s v="May"/>
    <s v="PDTMC_30375-201"/>
    <m/>
    <m/>
    <m/>
  </r>
  <r>
    <x v="0"/>
    <s v="7937-25"/>
    <x v="757"/>
    <s v="N"/>
    <s v="320x160"/>
    <d v="2025-05-20T00:00:00"/>
    <d v="2025-05-21T00:00:00"/>
    <s v="LAND"/>
    <n v="1"/>
    <n v="2"/>
    <d v="2025-05-23T00:00:00"/>
    <d v="2025-05-27T00:00:00"/>
    <s v="YES"/>
    <n v="4"/>
    <d v="2025-05-28T00:00:00"/>
    <d v="2025-05-29T00:00:00"/>
    <d v="2025-05-28T00:00:00"/>
    <n v="112502197"/>
    <x v="0"/>
    <d v="2025-05-28T00:00:00"/>
    <s v="Al saho"/>
    <m/>
    <x v="0"/>
    <n v="7"/>
    <m/>
    <s v=""/>
    <m/>
    <n v="142504666"/>
    <d v="2025-06-09T00:00:00"/>
    <m/>
    <m/>
    <s v="May"/>
    <s v="PDTMC_30376-201"/>
    <m/>
    <m/>
    <m/>
  </r>
  <r>
    <x v="0"/>
    <s v="7939-25"/>
    <x v="758"/>
    <s v="B"/>
    <s v="220X130"/>
    <d v="2025-05-21T00:00:00"/>
    <d v="2025-05-22T00:00:00"/>
    <s v="AIR"/>
    <n v="0"/>
    <n v="0"/>
    <d v="2025-05-22T00:00:00"/>
    <d v="2025-05-24T00:00:00"/>
    <m/>
    <n v="2"/>
    <d v="2025-05-24T00:00:00"/>
    <d v="2025-05-29T00:00:00"/>
    <d v="2025-05-24T00:00:00"/>
    <n v="112502151"/>
    <x v="1"/>
    <d v="2025-05-24T00:00:00"/>
    <m/>
    <m/>
    <x v="0"/>
    <n v="3"/>
    <m/>
    <s v=""/>
    <m/>
    <n v="142504400"/>
    <d v="2025-06-02T00:00:00"/>
    <m/>
    <m/>
    <s v="May"/>
    <s v="EKSTEK_10529-407"/>
    <m/>
    <m/>
    <m/>
  </r>
  <r>
    <x v="0"/>
    <s v="7940-25"/>
    <x v="759"/>
    <s v="B"/>
    <s v="250x160"/>
    <d v="2025-05-21T00:00:00"/>
    <d v="2025-05-22T00:00:00"/>
    <s v="LAND"/>
    <n v="3"/>
    <n v="3"/>
    <d v="2025-05-22T00:00:00"/>
    <d v="2025-05-24T00:00:00"/>
    <m/>
    <n v="2"/>
    <d v="2025-05-24T00:00:00"/>
    <d v="2025-05-29T00:00:00"/>
    <d v="2025-05-24T00:00:00"/>
    <n v="112502151"/>
    <x v="4"/>
    <d v="2025-05-24T00:00:00"/>
    <m/>
    <m/>
    <x v="0"/>
    <n v="3"/>
    <m/>
    <s v=""/>
    <m/>
    <n v="142504389"/>
    <d v="2025-06-10T00:00:00"/>
    <m/>
    <m/>
    <s v="May"/>
    <s v="PHME_13010-527"/>
    <m/>
    <m/>
    <m/>
  </r>
  <r>
    <x v="0"/>
    <s v="7941-25"/>
    <x v="760"/>
    <s v="B"/>
    <s v="220X130"/>
    <d v="2025-05-21T00:00:00"/>
    <d v="2025-05-22T00:00:00"/>
    <s v="AIR"/>
    <n v="1"/>
    <n v="1"/>
    <d v="2025-05-24T00:00:00"/>
    <d v="2025-05-27T00:00:00"/>
    <m/>
    <n v="3"/>
    <d v="2025-05-28T00:00:00"/>
    <d v="2025-06-03T00:00:00"/>
    <d v="2025-05-28T00:00:00"/>
    <n v="112502197"/>
    <x v="6"/>
    <d v="2025-05-28T00:00:00"/>
    <m/>
    <s v="die is ordered as 402 by mistakenly we have already 402 die, hence this die is changed to 403. design received and approved as 402."/>
    <x v="0"/>
    <n v="6"/>
    <m/>
    <m/>
    <m/>
    <n v="142504678"/>
    <d v="2025-06-10T00:00:00"/>
    <m/>
    <m/>
    <s v="May"/>
    <s v="JIANGSU_13237-403"/>
    <m/>
    <m/>
    <m/>
  </r>
  <r>
    <x v="0"/>
    <s v="7939-25"/>
    <x v="761"/>
    <s v="B"/>
    <s v="250X160"/>
    <d v="2025-05-21T00:00:00"/>
    <d v="2025-05-22T00:00:00"/>
    <s v="AIR"/>
    <n v="0"/>
    <n v="0"/>
    <d v="2025-05-23T00:00:00"/>
    <d v="2025-05-28T00:00:00"/>
    <m/>
    <n v="5"/>
    <d v="2025-05-30T00:00:00"/>
    <d v="2025-05-31T00:00:00"/>
    <d v="2025-05-30T00:00:00"/>
    <s v="112502253"/>
    <x v="1"/>
    <d v="2025-05-30T00:00:00"/>
    <m/>
    <s v="ask for revision "/>
    <x v="0"/>
    <n v="7"/>
    <m/>
    <s v=""/>
    <m/>
    <n v="142504686"/>
    <d v="2025-06-13T00:00:00"/>
    <m/>
    <m/>
    <s v="May"/>
    <s v="EKSTEK_01049-407"/>
    <m/>
    <m/>
    <m/>
  </r>
  <r>
    <x v="0"/>
    <s v="7941-25"/>
    <x v="762"/>
    <s v="B"/>
    <s v="250X160"/>
    <d v="2025-05-21T00:00:00"/>
    <d v="2025-05-22T00:00:00"/>
    <s v="AIR"/>
    <n v="3"/>
    <n v="3"/>
    <d v="2025-05-24T00:00:00"/>
    <d v="2025-06-03T00:00:00"/>
    <m/>
    <n v="10"/>
    <d v="2025-05-30T00:00:00"/>
    <d v="2025-05-31T00:00:00"/>
    <d v="2025-05-30T00:00:00"/>
    <s v="112502253"/>
    <x v="6"/>
    <d v="2025-05-30T00:00:00"/>
    <m/>
    <s v="asked for simulation 28/05/2025"/>
    <x v="0"/>
    <n v="13"/>
    <m/>
    <m/>
    <m/>
    <n v="142504678"/>
    <d v="2025-06-10T00:00:00"/>
    <m/>
    <m/>
    <s v="May"/>
    <s v="JIANGSU_13010-528"/>
    <m/>
    <m/>
    <m/>
  </r>
  <r>
    <x v="0"/>
    <s v="7942-25"/>
    <x v="763"/>
    <s v="B"/>
    <s v="550X250"/>
    <d v="2025-05-21T00:00:00"/>
    <d v="2025-05-22T00:00:00"/>
    <s v="AIR"/>
    <n v="1"/>
    <n v="1"/>
    <d v="2025-05-27T00:00:00"/>
    <d v="2025-05-28T00:00:00"/>
    <m/>
    <n v="1"/>
    <d v="2025-06-06T00:00:00"/>
    <d v="2025-05-31T00:00:00"/>
    <d v="2025-06-09T00:00:00"/>
    <s v="112502339"/>
    <x v="3"/>
    <d v="2025-05-29T00:00:00"/>
    <m/>
    <s v="OLD PR-112502225- ON 29/05.2025"/>
    <x v="0"/>
    <n v="7"/>
    <s v="YES"/>
    <m/>
    <m/>
    <n v="142504839"/>
    <d v="2025-07-11T17:55:22"/>
    <m/>
    <m/>
    <s v="May"/>
    <s v="COMPES_19758-607"/>
    <m/>
    <m/>
    <m/>
  </r>
  <r>
    <x v="1"/>
    <s v="7944-25"/>
    <x v="764"/>
    <s v="C"/>
    <s v="355X200"/>
    <d v="2025-05-22T00:00:00"/>
    <d v="2025-05-22T00:00:00"/>
    <s v="LAND"/>
    <n v="2"/>
    <n v="4"/>
    <d v="2025-05-22T00:00:00"/>
    <m/>
    <m/>
    <m/>
    <m/>
    <m/>
    <m/>
    <m/>
    <x v="0"/>
    <m/>
    <m/>
    <s v="need to cancel the order from pdtmc and place to phme"/>
    <x v="1"/>
    <n v="0"/>
    <m/>
    <m/>
    <m/>
    <n v="242501309"/>
    <d v="2025-06-19T00:00:00"/>
    <m/>
    <m/>
    <s v="May"/>
    <s v="PDTMC_030113-3505"/>
    <m/>
    <m/>
    <m/>
  </r>
  <r>
    <x v="0"/>
    <s v="7940-25"/>
    <x v="765"/>
    <s v="B"/>
    <s v="250X160"/>
    <d v="2025-05-22T00:00:00"/>
    <d v="2025-05-22T00:00:00"/>
    <s v="LAND"/>
    <n v="1"/>
    <n v="1"/>
    <d v="2025-05-22T00:00:00"/>
    <d v="2025-05-23T00:00:00"/>
    <m/>
    <n v="1"/>
    <d v="2025-05-24T00:00:00"/>
    <d v="2025-05-29T00:00:00"/>
    <d v="2025-05-24T00:00:00"/>
    <n v="112502151"/>
    <x v="4"/>
    <d v="2025-05-24T00:00:00"/>
    <m/>
    <m/>
    <x v="0"/>
    <n v="1"/>
    <m/>
    <m/>
    <m/>
    <n v="142504389"/>
    <d v="2025-06-10T00:00:00"/>
    <m/>
    <m/>
    <s v="May"/>
    <s v="PHME_29150-404"/>
    <m/>
    <m/>
    <m/>
  </r>
  <r>
    <x v="0"/>
    <s v="7943-25"/>
    <x v="766"/>
    <s v="B"/>
    <s v="280X160"/>
    <d v="2025-05-22T00:00:00"/>
    <d v="2025-05-22T00:00:00"/>
    <s v="LAND"/>
    <n v="1"/>
    <n v="2"/>
    <d v="2025-05-23T00:00:00"/>
    <d v="2025-05-24T00:00:00"/>
    <m/>
    <n v="1"/>
    <d v="2025-05-24T00:00:00"/>
    <d v="2025-05-29T00:00:00"/>
    <d v="2025-05-24T00:00:00"/>
    <n v="112502151"/>
    <x v="0"/>
    <d v="2025-05-24T00:00:00"/>
    <m/>
    <m/>
    <x v="0"/>
    <n v="2"/>
    <m/>
    <m/>
    <m/>
    <n v="142504398"/>
    <d v="2025-05-03T00:00:00"/>
    <m/>
    <m/>
    <s v="May"/>
    <s v="PDTMC_29171-503"/>
    <m/>
    <m/>
    <m/>
  </r>
  <r>
    <x v="0"/>
    <s v="7943-25"/>
    <x v="767"/>
    <s v="B"/>
    <s v="250X160"/>
    <d v="2025-05-22T00:00:00"/>
    <d v="2025-05-22T00:00:00"/>
    <s v="LAND"/>
    <n v="1"/>
    <n v="1"/>
    <d v="2025-05-22T00:00:00"/>
    <d v="2025-05-24T00:00:00"/>
    <m/>
    <n v="2"/>
    <d v="2025-05-24T00:00:00"/>
    <d v="2025-05-29T00:00:00"/>
    <d v="2025-05-24T00:00:00"/>
    <n v="112502151"/>
    <x v="0"/>
    <d v="2025-05-24T00:00:00"/>
    <m/>
    <m/>
    <x v="0"/>
    <n v="2"/>
    <m/>
    <m/>
    <m/>
    <n v="142504398"/>
    <d v="2025-05-03T00:00:00"/>
    <m/>
    <m/>
    <s v="May"/>
    <s v="PDTMC_29899-502"/>
    <m/>
    <m/>
    <m/>
  </r>
  <r>
    <x v="0"/>
    <s v="7938-25"/>
    <x v="768"/>
    <s v="N"/>
    <s v="250x160"/>
    <d v="2025-05-22T00:00:00"/>
    <d v="2025-05-22T00:00:00"/>
    <s v="LAND"/>
    <n v="0"/>
    <n v="0"/>
    <d v="2025-05-23T00:00:00"/>
    <d v="2025-05-27T00:00:00"/>
    <m/>
    <n v="4"/>
    <d v="2025-05-28T00:00:00"/>
    <d v="2025-05-29T00:00:00"/>
    <d v="2025-05-28T00:00:00"/>
    <n v="112502197"/>
    <x v="0"/>
    <d v="2025-05-28T00:00:00"/>
    <s v="vERTIV "/>
    <m/>
    <x v="0"/>
    <n v="5"/>
    <m/>
    <m/>
    <m/>
    <n v="142504666"/>
    <d v="2025-06-09T00:00:00"/>
    <m/>
    <m/>
    <s v="May"/>
    <s v="PDTMC_07222-501"/>
    <m/>
    <m/>
    <m/>
  </r>
  <r>
    <x v="0"/>
    <s v="7939-25"/>
    <x v="769"/>
    <s v="B"/>
    <s v="320X160"/>
    <d v="2025-05-22T00:00:00"/>
    <d v="2025-05-22T00:00:00"/>
    <s v="AIR"/>
    <n v="1"/>
    <n v="3"/>
    <d v="2025-05-22T00:00:00"/>
    <d v="2025-05-27T00:00:00"/>
    <m/>
    <n v="5"/>
    <d v="2025-05-28T00:00:00"/>
    <d v="2025-05-29T00:00:00"/>
    <d v="2025-05-28T00:00:00"/>
    <n v="112502197"/>
    <x v="1"/>
    <d v="2025-05-28T00:00:00"/>
    <m/>
    <m/>
    <x v="0"/>
    <n v="5"/>
    <m/>
    <m/>
    <m/>
    <n v="142504686"/>
    <d v="2025-06-13T00:00:00"/>
    <m/>
    <m/>
    <s v="May"/>
    <s v="EKSTEK_15815-205"/>
    <m/>
    <m/>
    <m/>
  </r>
  <r>
    <x v="1"/>
    <s v="7944-25"/>
    <x v="770"/>
    <s v="B"/>
    <s v="450X260"/>
    <d v="2025-05-22T00:00:00"/>
    <d v="2025-05-22T00:00:00"/>
    <s v="LAND"/>
    <n v="0"/>
    <n v="0"/>
    <d v="2025-05-22T00:00:00"/>
    <d v="2025-05-24T00:00:00"/>
    <m/>
    <n v="2"/>
    <d v="2025-05-24T00:00:00"/>
    <d v="2025-05-26T00:00:00"/>
    <d v="2025-05-24T00:00:00"/>
    <n v="212500597"/>
    <x v="0"/>
    <d v="2025-05-24T00:00:00"/>
    <m/>
    <m/>
    <x v="0"/>
    <n v="2"/>
    <m/>
    <m/>
    <m/>
    <n v="242501106"/>
    <d v="2025-06-02T00:00:00"/>
    <m/>
    <m/>
    <s v="May"/>
    <s v="PDTMC_022386-3502"/>
    <m/>
    <m/>
    <m/>
  </r>
  <r>
    <x v="1"/>
    <s v="7945-25"/>
    <x v="771"/>
    <s v="B"/>
    <s v="350X210"/>
    <d v="2025-05-22T00:00:00"/>
    <d v="2025-05-22T00:00:00"/>
    <s v="LAND"/>
    <n v="0"/>
    <n v="0"/>
    <d v="2025-05-22T00:00:00"/>
    <d v="2025-05-23T00:00:00"/>
    <m/>
    <n v="1"/>
    <d v="2025-05-24T00:00:00"/>
    <d v="2025-05-26T00:00:00"/>
    <d v="2025-05-24T00:00:00"/>
    <n v="212500597"/>
    <x v="4"/>
    <d v="2025-05-24T00:00:00"/>
    <m/>
    <m/>
    <x v="0"/>
    <n v="1"/>
    <m/>
    <m/>
    <m/>
    <n v="242501097"/>
    <d v="2025-06-16T00:00:00"/>
    <m/>
    <m/>
    <s v="May"/>
    <s v="PHME_027720-2503"/>
    <m/>
    <m/>
    <m/>
  </r>
  <r>
    <x v="1"/>
    <s v="7944-25"/>
    <x v="772"/>
    <s v="B"/>
    <s v="320X185"/>
    <d v="2025-05-22T00:00:00"/>
    <d v="2025-05-22T00:00:00"/>
    <s v="LAND"/>
    <n v="1"/>
    <n v="1"/>
    <d v="2025-05-22T00:00:00"/>
    <d v="2025-05-24T00:00:00"/>
    <m/>
    <n v="2"/>
    <d v="2025-05-24T00:00:00"/>
    <d v="2025-05-26T00:00:00"/>
    <d v="2025-05-24T00:00:00"/>
    <n v="212500597"/>
    <x v="0"/>
    <d v="2025-05-24T00:00:00"/>
    <m/>
    <m/>
    <x v="0"/>
    <n v="2"/>
    <m/>
    <m/>
    <m/>
    <n v="242501106"/>
    <d v="2025-06-02T00:00:00"/>
    <m/>
    <m/>
    <s v="May"/>
    <s v="PDTMC_120798-3504"/>
    <m/>
    <m/>
    <m/>
  </r>
  <r>
    <x v="0"/>
    <s v="7940-25"/>
    <x v="773"/>
    <s v="B"/>
    <s v="355X200"/>
    <d v="2025-05-22T00:00:00"/>
    <d v="2025-05-22T00:00:00"/>
    <s v="LAND"/>
    <n v="1"/>
    <n v="1"/>
    <d v="2025-05-22T00:00:00"/>
    <d v="2025-05-30T00:00:00"/>
    <m/>
    <n v="8"/>
    <d v="2025-06-02T00:00:00"/>
    <d v="2025-06-03T00:00:00"/>
    <d v="2025-06-02T00:00:00"/>
    <s v="112502277"/>
    <x v="4"/>
    <d v="2025-06-02T00:00:00"/>
    <m/>
    <s v="ask for revision 24/5/25"/>
    <x v="0"/>
    <n v="8"/>
    <m/>
    <m/>
    <m/>
    <n v="142504668"/>
    <d v="2025-06-10T09:06:44"/>
    <m/>
    <m/>
    <s v="May"/>
    <s v="PHME_15934-208"/>
    <m/>
    <m/>
    <m/>
  </r>
  <r>
    <x v="0"/>
    <s v="7941-25"/>
    <x v="774"/>
    <s v="B"/>
    <s v="250X160"/>
    <d v="2025-05-22T00:00:00"/>
    <d v="2025-05-22T00:00:00"/>
    <s v="AIR"/>
    <n v="1"/>
    <n v="2"/>
    <d v="2025-05-24T00:00:00"/>
    <d v="2025-05-31T00:00:00"/>
    <m/>
    <n v="7"/>
    <d v="2025-06-02T00:00:00"/>
    <d v="2025-06-03T00:00:00"/>
    <d v="2025-06-02T00:00:00"/>
    <s v="112502277"/>
    <x v="6"/>
    <d v="2025-06-02T00:00:00"/>
    <m/>
    <s v="need revision 27/05/2025"/>
    <x v="0"/>
    <n v="9"/>
    <m/>
    <m/>
    <m/>
    <n v="142504678"/>
    <d v="2025-06-10T00:00:00"/>
    <m/>
    <m/>
    <s v="May"/>
    <s v="JIANGSU_29713-406"/>
    <m/>
    <m/>
    <m/>
  </r>
  <r>
    <x v="1"/>
    <s v="7944-25"/>
    <x v="775"/>
    <s v="B"/>
    <s v="320X160"/>
    <d v="2025-05-22T00:00:00"/>
    <d v="2025-05-22T00:00:00"/>
    <s v="LAND"/>
    <n v="1"/>
    <n v="1"/>
    <d v="2025-05-23T00:00:00"/>
    <d v="2025-05-28T00:00:00"/>
    <m/>
    <n v="5"/>
    <d v="2025-05-30T00:00:00"/>
    <d v="2025-05-31T00:00:00"/>
    <d v="2025-05-30T00:00:00"/>
    <s v="212500641"/>
    <x v="0"/>
    <d v="2025-05-30T00:00:00"/>
    <m/>
    <m/>
    <x v="0"/>
    <n v="6"/>
    <m/>
    <m/>
    <m/>
    <n v="242501203"/>
    <d v="2025-06-10T00:00:00"/>
    <m/>
    <m/>
    <s v="May"/>
    <s v="PDTMC_005206-3507"/>
    <m/>
    <m/>
    <m/>
  </r>
  <r>
    <x v="1"/>
    <s v="7945-25"/>
    <x v="776"/>
    <s v="B"/>
    <s v="475X280"/>
    <d v="2025-05-22T00:00:00"/>
    <d v="2025-05-22T00:00:00"/>
    <s v="LAND"/>
    <n v="2"/>
    <n v="4"/>
    <d v="2025-05-22T00:00:00"/>
    <d v="2025-05-28T00:00:00"/>
    <m/>
    <n v="6"/>
    <d v="2025-05-30T00:00:00"/>
    <d v="2025-05-31T00:00:00"/>
    <d v="2025-05-30T00:00:00"/>
    <s v="212500641"/>
    <x v="4"/>
    <d v="2025-05-30T00:00:00"/>
    <m/>
    <m/>
    <x v="0"/>
    <n v="6"/>
    <m/>
    <m/>
    <m/>
    <n v="242501097"/>
    <d v="2025-06-16T00:00:00"/>
    <m/>
    <m/>
    <s v="May"/>
    <s v="PHME_029780-2505"/>
    <m/>
    <m/>
    <m/>
  </r>
  <r>
    <x v="0"/>
    <s v="7946-25"/>
    <x v="777"/>
    <s v="B"/>
    <s v="320X160"/>
    <d v="2025-05-22T00:00:00"/>
    <d v="2025-05-22T00:00:00"/>
    <s v="LAND"/>
    <n v="1"/>
    <n v="2"/>
    <d v="2025-05-23T00:00:00"/>
    <d v="2025-05-28T00:00:00"/>
    <m/>
    <n v="5"/>
    <d v="2025-05-30T00:00:00"/>
    <d v="2025-05-31T00:00:00"/>
    <d v="2025-05-30T00:00:00"/>
    <s v="112502253"/>
    <x v="4"/>
    <d v="2025-05-30T00:00:00"/>
    <m/>
    <s v="Need to check running die on the shape. This die got deflected from phmE."/>
    <x v="0"/>
    <n v="6"/>
    <m/>
    <m/>
    <m/>
    <n v="142504945"/>
    <d v="2025-06-19T00:00:00"/>
    <m/>
    <m/>
    <s v="May"/>
    <s v="PHME_29924-502"/>
    <m/>
    <m/>
    <m/>
  </r>
  <r>
    <x v="0"/>
    <s v="7948-25"/>
    <x v="778"/>
    <s v="B"/>
    <s v="320X160"/>
    <d v="2025-05-22T00:00:00"/>
    <d v="2025-05-22T00:00:00"/>
    <s v="AIR"/>
    <n v="1"/>
    <n v="2"/>
    <d v="2025-05-29T00:00:00"/>
    <d v="2025-05-30T00:00:00"/>
    <m/>
    <n v="1"/>
    <d v="2025-06-02T00:00:00"/>
    <d v="2025-06-03T00:00:00"/>
    <d v="2025-06-02T00:00:00"/>
    <s v="112502277"/>
    <x v="1"/>
    <d v="2025-06-02T00:00:00"/>
    <m/>
    <s v="rvsn asked 29/5"/>
    <x v="0"/>
    <n v="8"/>
    <s v="YES"/>
    <m/>
    <m/>
    <n v="142504686"/>
    <d v="2025-06-13T00:00:00"/>
    <m/>
    <m/>
    <s v="May"/>
    <s v="EKSTEK_28830-503"/>
    <m/>
    <m/>
    <m/>
  </r>
  <r>
    <x v="0"/>
    <s v="7947-25"/>
    <x v="779"/>
    <s v="B"/>
    <s v="280X160"/>
    <d v="2025-05-24T00:00:00"/>
    <d v="2025-05-26T00:00:00"/>
    <s v="AIR"/>
    <n v="3"/>
    <n v="3"/>
    <d v="2025-05-28T00:00:00"/>
    <d v="2025-05-31T00:00:00"/>
    <m/>
    <n v="3"/>
    <d v="2025-06-02T00:00:00"/>
    <d v="2025-06-03T00:00:00"/>
    <d v="2025-06-02T00:00:00"/>
    <s v="112502277"/>
    <x v="3"/>
    <d v="2025-06-02T00:00:00"/>
    <m/>
    <m/>
    <x v="0"/>
    <n v="7"/>
    <m/>
    <m/>
    <m/>
    <n v="142504674"/>
    <d v="2025-06-10T09:06:10"/>
    <m/>
    <m/>
    <s v="May"/>
    <s v="COMPES_19291-202"/>
    <m/>
    <m/>
    <m/>
  </r>
  <r>
    <x v="1"/>
    <s v="7950-25"/>
    <x v="780"/>
    <s v="B"/>
    <s v="320X80"/>
    <d v="2025-05-24T00:00:00"/>
    <d v="2025-05-26T00:00:00"/>
    <s v="LAND"/>
    <n v="0"/>
    <n v="0"/>
    <d v="2025-05-27T00:00:00"/>
    <d v="2025-05-28T00:00:00"/>
    <m/>
    <n v="1"/>
    <d v="2025-05-30T00:00:00"/>
    <d v="2025-05-31T00:00:00"/>
    <d v="2025-05-30T00:00:00"/>
    <s v="212500641"/>
    <x v="0"/>
    <d v="2025-05-30T00:00:00"/>
    <m/>
    <s v="Dieplate only ordered as requsted by Vijeesh 24/05/2025"/>
    <x v="0"/>
    <n v="4"/>
    <m/>
    <m/>
    <m/>
    <n v="242501201"/>
    <d v="2025-06-04T00:00:00"/>
    <m/>
    <m/>
    <s v="May"/>
    <s v="PDTMC_007208-2510 DP"/>
    <m/>
    <m/>
    <m/>
  </r>
  <r>
    <x v="1"/>
    <s v="7949-25"/>
    <x v="764"/>
    <s v="B"/>
    <s v="355X200"/>
    <d v="2025-05-24T00:00:00"/>
    <d v="2025-05-26T00:00:00"/>
    <s v="LAND"/>
    <n v="2"/>
    <n v="4"/>
    <d v="2025-05-27T00:00:00"/>
    <d v="2025-05-28T00:00:00"/>
    <m/>
    <n v="1"/>
    <d v="2025-05-30T00:00:00"/>
    <d v="2025-05-31T00:00:00"/>
    <d v="2025-05-30T00:00:00"/>
    <s v="212500641"/>
    <x v="4"/>
    <d v="2025-05-30T00:00:00"/>
    <m/>
    <s v="cancel the order from PDTMC and place the order to PHME  as per Mr Vijeesh."/>
    <x v="0"/>
    <n v="4"/>
    <m/>
    <m/>
    <m/>
    <n v="242501309"/>
    <d v="2025-06-19T00:00:00"/>
    <m/>
    <m/>
    <s v="May"/>
    <s v="PHME_030113-3505"/>
    <m/>
    <m/>
    <m/>
  </r>
  <r>
    <x v="1"/>
    <s v="7952-25"/>
    <x v="781"/>
    <s v="C"/>
    <s v="450X260"/>
    <d v="2025-05-27T00:00:00"/>
    <d v="2025-05-26T00:00:00"/>
    <s v="AIR"/>
    <n v="4"/>
    <n v="4"/>
    <d v="2025-05-29T00:00:00"/>
    <s v="NA"/>
    <s v="YES"/>
    <s v=""/>
    <m/>
    <m/>
    <m/>
    <m/>
    <x v="3"/>
    <m/>
    <m/>
    <s v="requested for simulation result 31/05/2025. reminder sent 03/06/2025. simulatin result is not sastisfactory. Feed back given and ask for another simulation results 07-06-2025. reminder sent 10/06/2025."/>
    <x v="1"/>
    <n v="0"/>
    <m/>
    <m/>
    <m/>
    <n v="0"/>
    <d v="1899-12-30T00:00:00"/>
    <m/>
    <m/>
    <s v="May"/>
    <s v="COMPES_051118-3535"/>
    <m/>
    <m/>
    <m/>
  </r>
  <r>
    <x v="1"/>
    <s v="7951-25"/>
    <x v="782"/>
    <s v="B"/>
    <s v="320X160"/>
    <d v="2025-05-27T00:00:00"/>
    <d v="2025-05-26T00:00:00"/>
    <s v="LAND"/>
    <n v="1"/>
    <n v="1"/>
    <d v="2025-05-22T00:00:00"/>
    <d v="2025-05-30T00:00:00"/>
    <m/>
    <n v="8"/>
    <d v="2025-06-02T00:00:00"/>
    <d v="2025-06-03T00:00:00"/>
    <d v="2025-06-02T00:00:00"/>
    <s v="212500648"/>
    <x v="0"/>
    <d v="2025-06-02T00:00:00"/>
    <m/>
    <s v="ask revision 24/5/25. rvsd dsgn rcved 26/5/25. Ahod is not convince with the design still due to the urgency he has signed to the document."/>
    <x v="0"/>
    <n v="3"/>
    <m/>
    <m/>
    <m/>
    <n v="242501203"/>
    <d v="2025-06-10T00:00:00"/>
    <m/>
    <m/>
    <s v="May"/>
    <s v="PDTMC_014858-3503"/>
    <m/>
    <m/>
    <m/>
  </r>
  <r>
    <x v="1"/>
    <s v="7952-25"/>
    <x v="783"/>
    <s v="B"/>
    <s v="355X200"/>
    <d v="2025-05-27T00:00:00"/>
    <d v="2025-05-26T00:00:00"/>
    <s v="AIR"/>
    <n v="1"/>
    <n v="1"/>
    <d v="2025-05-29T00:00:00"/>
    <d v="2025-06-02T00:00:00"/>
    <m/>
    <n v="4"/>
    <d v="2025-06-04T00:00:00"/>
    <d v="2025-06-07T00:00:00"/>
    <d v="2025-06-04T00:00:00"/>
    <s v="212500657"/>
    <x v="3"/>
    <d v="2025-06-04T00:00:00"/>
    <m/>
    <m/>
    <x v="0"/>
    <n v="6"/>
    <m/>
    <m/>
    <m/>
    <n v="242501231"/>
    <d v="2025-06-10T00:00:00"/>
    <m/>
    <m/>
    <s v="May"/>
    <s v="COMPES_030295-3502"/>
    <m/>
    <m/>
    <m/>
  </r>
  <r>
    <x v="1"/>
    <s v="7952-25"/>
    <x v="784"/>
    <s v="B"/>
    <s v="400X260"/>
    <d v="2025-05-27T00:00:00"/>
    <d v="2025-05-26T00:00:00"/>
    <s v="AIR"/>
    <n v="2"/>
    <n v="4"/>
    <d v="2025-05-28T00:00:00"/>
    <d v="2025-06-09T00:00:00"/>
    <m/>
    <n v="12"/>
    <d v="2025-06-12T00:00:00"/>
    <d v="2025-06-16T00:00:00"/>
    <d v="2025-06-12T00:00:00"/>
    <s v="212500687"/>
    <x v="3"/>
    <d v="2025-06-12T00:00:00"/>
    <m/>
    <s v="ask revsion 29/05/2025. reminder sent 03/06/2025"/>
    <x v="0"/>
    <n v="13"/>
    <m/>
    <m/>
    <m/>
    <n v="242501288"/>
    <d v="2025-06-22T00:00:00"/>
    <m/>
    <m/>
    <s v="May"/>
    <s v="COMPES_051117-3522"/>
    <m/>
    <m/>
    <m/>
  </r>
  <r>
    <x v="1"/>
    <s v="7952-25"/>
    <x v="785"/>
    <s v="B"/>
    <s v="400x260"/>
    <d v="2025-05-27T00:00:00"/>
    <d v="2025-05-26T00:00:00"/>
    <s v="AIR"/>
    <n v="2"/>
    <n v="4"/>
    <d v="2025-05-28T00:00:00"/>
    <d v="2025-06-09T00:00:00"/>
    <m/>
    <n v="12"/>
    <d v="2025-06-12T00:00:00"/>
    <d v="2025-06-16T00:00:00"/>
    <d v="2025-06-12T00:00:00"/>
    <s v="212500687"/>
    <x v="3"/>
    <d v="2025-06-12T00:00:00"/>
    <m/>
    <s v="ask revsion 29/05/2025. reminder sent 03/06/2025"/>
    <x v="0"/>
    <n v="13"/>
    <m/>
    <m/>
    <m/>
    <n v="242501288"/>
    <d v="2025-06-22T00:00:00"/>
    <m/>
    <m/>
    <s v="May"/>
    <s v="COMPES_051117-3523"/>
    <m/>
    <m/>
    <m/>
  </r>
  <r>
    <x v="1"/>
    <s v="7953-25"/>
    <x v="786"/>
    <s v="N"/>
    <s v="320x200"/>
    <d v="2025-05-28T00:00:00"/>
    <d v="2025-05-28T00:00:00"/>
    <s v="LAND"/>
    <n v="1"/>
    <n v="1"/>
    <d v="2025-05-29T00:00:00"/>
    <d v="2025-05-31T00:00:00"/>
    <m/>
    <n v="2"/>
    <d v="2025-06-02T00:00:00"/>
    <d v="2025-06-03T00:00:00"/>
    <d v="2025-06-02T00:00:00"/>
    <s v="212500648"/>
    <x v="0"/>
    <d v="2025-06-02T00:00:00"/>
    <s v="AL Shafar"/>
    <m/>
    <x v="0"/>
    <n v="3"/>
    <m/>
    <m/>
    <m/>
    <n v="242501205"/>
    <d v="2025-06-09T00:00:00"/>
    <m/>
    <m/>
    <s v="May"/>
    <s v="PDTMC_030377-3501"/>
    <m/>
    <m/>
    <m/>
  </r>
  <r>
    <x v="0"/>
    <s v="7954-25"/>
    <x v="787"/>
    <s v="B"/>
    <s v="320X160"/>
    <d v="2025-05-30T00:00:00"/>
    <d v="2025-05-30T00:00:00"/>
    <s v="LAND"/>
    <n v="0"/>
    <n v="0"/>
    <d v="2025-05-31T00:00:00"/>
    <d v="2025-05-31T00:00:00"/>
    <m/>
    <n v="0"/>
    <d v="2025-06-02T00:00:00"/>
    <d v="2025-06-07T00:00:00"/>
    <d v="2025-06-02T00:00:00"/>
    <s v="112502277"/>
    <x v="0"/>
    <d v="2025-06-02T00:00:00"/>
    <m/>
    <m/>
    <x v="0"/>
    <n v="1"/>
    <m/>
    <m/>
    <m/>
    <n v="142504688"/>
    <d v="2025-06-19T00:00:00"/>
    <m/>
    <m/>
    <s v="May"/>
    <s v="PDTMC_07119-503"/>
    <m/>
    <m/>
    <m/>
  </r>
  <r>
    <x v="0"/>
    <s v="7954-25"/>
    <x v="788"/>
    <s v="T"/>
    <s v="250X110"/>
    <d v="2025-05-30T00:00:00"/>
    <d v="2025-05-30T00:00:00"/>
    <s v="LAND"/>
    <n v="0"/>
    <n v="0"/>
    <d v="2025-05-31T00:00:00"/>
    <d v="2025-05-31T00:00:00"/>
    <m/>
    <n v="0"/>
    <d v="2025-06-02T00:00:00"/>
    <d v="2025-06-10T00:00:00"/>
    <d v="2025-06-02T00:00:00"/>
    <s v="112502277"/>
    <x v="0"/>
    <d v="2025-06-02T00:00:00"/>
    <m/>
    <s v="Backer only to suite existing Die plate."/>
    <x v="0"/>
    <n v="1"/>
    <m/>
    <m/>
    <m/>
    <n v="142504688"/>
    <d v="2025-06-19T00:00:00"/>
    <m/>
    <m/>
    <s v="May"/>
    <s v="PDTMC_11187-202"/>
    <m/>
    <m/>
    <m/>
  </r>
  <r>
    <x v="0"/>
    <s v="7956-25"/>
    <x v="789"/>
    <s v="N"/>
    <s v="450X250"/>
    <d v="2025-05-30T00:00:00"/>
    <d v="2025-05-30T00:00:00"/>
    <s v="LAND"/>
    <n v="7"/>
    <n v="7"/>
    <d v="2025-06-03T00:00:00"/>
    <d v="2025-06-03T00:00:00"/>
    <m/>
    <n v="0"/>
    <d v="2025-06-04T00:00:00"/>
    <d v="2025-06-07T00:00:00"/>
    <d v="2025-06-04T00:00:00"/>
    <s v="112502319"/>
    <x v="4"/>
    <d v="2025-06-04T00:00:00"/>
    <s v="Vertive"/>
    <m/>
    <x v="0"/>
    <n v="4"/>
    <m/>
    <m/>
    <s v="MILL"/>
    <n v="142504862"/>
    <d v="2025-06-18T00:00:00"/>
    <m/>
    <m/>
    <s v="May"/>
    <s v="PHME_30381-601"/>
    <m/>
    <m/>
    <m/>
  </r>
  <r>
    <x v="1"/>
    <s v="7955-25"/>
    <x v="790"/>
    <s v="B"/>
    <s v="450X250"/>
    <d v="2025-05-30T00:00:00"/>
    <d v="2025-05-30T00:00:00"/>
    <s v="AIR"/>
    <n v="3"/>
    <n v="3"/>
    <d v="2025-06-04T00:00:00"/>
    <d v="2025-06-09T00:00:00"/>
    <m/>
    <n v="5"/>
    <d v="2025-06-12T00:00:00"/>
    <d v="2025-06-16T00:00:00"/>
    <d v="2025-06-12T00:00:00"/>
    <s v="212500687"/>
    <x v="3"/>
    <d v="2025-06-12T00:00:00"/>
    <m/>
    <m/>
    <x v="0"/>
    <n v="10"/>
    <m/>
    <m/>
    <m/>
    <n v="242501288"/>
    <d v="2025-06-22T00:00:00"/>
    <m/>
    <m/>
    <s v="May"/>
    <s v="COMPES_030214-3501"/>
    <m/>
    <m/>
    <m/>
  </r>
  <r>
    <x v="0"/>
    <s v="7958-25"/>
    <x v="791"/>
    <s v="B"/>
    <s v="550X300"/>
    <d v="2025-05-31T00:00:00"/>
    <d v="2025-06-02T00:00:00"/>
    <s v="LAND"/>
    <n v="1"/>
    <n v="1"/>
    <d v="2025-06-03T00:00:00"/>
    <d v="2025-06-03T00:00:00"/>
    <m/>
    <n v="0"/>
    <d v="2025-06-04T00:00:00"/>
    <d v="2025-06-07T00:00:00"/>
    <d v="2025-06-04T00:00:00"/>
    <s v="112502319"/>
    <x v="0"/>
    <d v="2025-06-04T00:00:00"/>
    <m/>
    <m/>
    <x v="0"/>
    <n v="3"/>
    <m/>
    <m/>
    <m/>
    <n v="142504688"/>
    <d v="2025-06-19T00:00:00"/>
    <m/>
    <m/>
    <s v="May"/>
    <s v="PDTMC_05273-607"/>
    <m/>
    <m/>
    <m/>
  </r>
  <r>
    <x v="0"/>
    <s v="7959-25"/>
    <x v="792"/>
    <s v="B"/>
    <s v="450X250"/>
    <d v="2025-05-31T00:00:00"/>
    <d v="2025-06-02T00:00:00"/>
    <s v="LAND"/>
    <n v="0"/>
    <n v="0"/>
    <d v="2025-06-02T00:00:00"/>
    <d v="2025-06-04T00:00:00"/>
    <m/>
    <n v="2"/>
    <d v="2025-06-04T00:00:00"/>
    <d v="2025-06-07T00:00:00"/>
    <d v="2025-06-04T00:00:00"/>
    <s v="112502319"/>
    <x v="4"/>
    <d v="2025-06-04T00:00:00"/>
    <m/>
    <m/>
    <x v="0"/>
    <n v="4"/>
    <m/>
    <m/>
    <m/>
    <n v="142504718"/>
    <d v="2025-06-11T08:55:08"/>
    <m/>
    <m/>
    <s v="May"/>
    <s v="PHME_22386-603"/>
    <m/>
    <m/>
    <m/>
  </r>
  <r>
    <x v="0"/>
    <s v="7957-25"/>
    <x v="793"/>
    <s v="N"/>
    <s v="280x160"/>
    <d v="2025-05-31T00:00:00"/>
    <d v="2025-06-02T00:00:00"/>
    <s v="AIR"/>
    <n v="1"/>
    <n v="7"/>
    <d v="2025-06-18T00:00:00"/>
    <d v="2025-06-19T00:00:00"/>
    <s v="YES"/>
    <n v="1"/>
    <d v="2025-06-21T00:00:00"/>
    <d v="2025-06-21T00:00:00"/>
    <d v="2025-06-21T00:00:00"/>
    <s v="112502594"/>
    <x v="2"/>
    <d v="2025-06-21T00:00:00"/>
    <s v="Festo"/>
    <s v="Simulation parameters were sent to the supplier on 16/06/2025, as per their request"/>
    <x v="0"/>
    <n v="19"/>
    <m/>
    <m/>
    <s v="Mill,Anodizing"/>
    <n v="142505220"/>
    <d v="2025-07-24T13:10:22"/>
    <m/>
    <m/>
    <s v="May"/>
    <s v="PHOENIX _30378-201"/>
    <m/>
    <m/>
    <m/>
  </r>
  <r>
    <x v="0"/>
    <s v="7957-25"/>
    <x v="794"/>
    <s v="N"/>
    <s v="280x160"/>
    <d v="2025-05-31T00:00:00"/>
    <d v="2025-06-02T00:00:00"/>
    <s v="AIR"/>
    <n v="1"/>
    <n v="7"/>
    <d v="2025-06-20T00:00:00"/>
    <d v="2025-06-20T00:00:00"/>
    <s v="YES"/>
    <n v="0"/>
    <d v="2025-06-21T00:00:00"/>
    <d v="2025-06-21T00:00:00"/>
    <d v="2025-06-21T00:00:00"/>
    <s v="112502594"/>
    <x v="2"/>
    <d v="2025-06-21T00:00:00"/>
    <s v="Festo"/>
    <s v="Simulation parameters were sent to the supplier on 16/06/2025, as per their request"/>
    <x v="0"/>
    <n v="20"/>
    <m/>
    <m/>
    <s v="Mill,Anodizing"/>
    <n v="142505220"/>
    <d v="2025-07-24T13:10:22"/>
    <m/>
    <m/>
    <s v="May"/>
    <s v="PHOENIX _30379-201"/>
    <m/>
    <m/>
    <m/>
  </r>
  <r>
    <x v="0"/>
    <s v="7957-25"/>
    <x v="795"/>
    <s v="N"/>
    <s v="280x160"/>
    <d v="2025-05-31T00:00:00"/>
    <d v="2025-06-02T00:00:00"/>
    <s v="AIR"/>
    <n v="1"/>
    <n v="5"/>
    <d v="2025-06-18T00:00:00"/>
    <d v="2025-06-19T00:00:00"/>
    <s v="YES"/>
    <n v="1"/>
    <d v="2025-06-21T00:00:00"/>
    <d v="2005-06-21T00:00:00"/>
    <d v="2025-06-21T00:00:00"/>
    <s v="112502594"/>
    <x v="2"/>
    <d v="2025-06-21T00:00:00"/>
    <s v="Festo"/>
    <s v="Simulation parameters were sent to the supplier on 16/06/2025, as per their request"/>
    <x v="0"/>
    <n v="19"/>
    <m/>
    <m/>
    <s v="Mill,Anodizing"/>
    <n v="142505220"/>
    <d v="2025-07-24T13:10:22"/>
    <m/>
    <m/>
    <s v="May"/>
    <s v="PHOENIX _30380-501"/>
    <m/>
    <m/>
    <m/>
  </r>
  <r>
    <x v="0"/>
    <s v="7961-25"/>
    <x v="796"/>
    <s v="N"/>
    <s v="220x130"/>
    <d v="2025-06-03T00:00:00"/>
    <d v="2025-06-04T00:00:00"/>
    <s v="LAND"/>
    <n v="1"/>
    <n v="1"/>
    <d v="2025-06-05T00:00:00"/>
    <d v="2025-06-07T00:00:00"/>
    <m/>
    <n v="2"/>
    <d v="2025-06-09T00:00:00"/>
    <d v="2025-06-10T00:00:00"/>
    <d v="2025-06-09T00:00:00"/>
    <s v="112502340"/>
    <x v="4"/>
    <d v="2025-06-09T00:00:00"/>
    <s v="Gulfex"/>
    <m/>
    <x v="0"/>
    <n v="4"/>
    <m/>
    <m/>
    <s v="mill. Powder. Anodizing"/>
    <n v="142504943"/>
    <d v="2025-06-19T00:00:00"/>
    <m/>
    <m/>
    <s v="Jun"/>
    <s v="PHME_30383-501"/>
    <m/>
    <m/>
    <m/>
  </r>
  <r>
    <x v="0"/>
    <s v="7960-25"/>
    <x v="797"/>
    <s v="N"/>
    <s v="250x160"/>
    <d v="2025-06-03T00:00:00"/>
    <d v="2025-06-04T00:00:00"/>
    <s v="LAND"/>
    <n v="1"/>
    <n v="2"/>
    <d v="2025-06-05T00:00:00"/>
    <d v="2025-06-09T00:00:00"/>
    <m/>
    <n v="4"/>
    <d v="2025-06-12T00:00:00"/>
    <d v="2025-06-14T00:00:00"/>
    <d v="2025-06-12T00:00:00"/>
    <s v="112502390"/>
    <x v="0"/>
    <d v="2025-06-12T00:00:00"/>
    <s v="Gulfex"/>
    <m/>
    <x v="0"/>
    <n v="6"/>
    <m/>
    <m/>
    <s v="mill. Powder. Anodizing"/>
    <n v="142504961"/>
    <d v="2025-06-20T00:00:00"/>
    <m/>
    <m/>
    <s v="Jun"/>
    <s v="PDTMC_30382-401"/>
    <m/>
    <m/>
    <m/>
  </r>
  <r>
    <x v="0"/>
    <s v="7962-25"/>
    <x v="798"/>
    <s v="T"/>
    <s v="220X60"/>
    <d v="2025-06-04T00:00:00"/>
    <d v="2025-06-04T00:00:00"/>
    <s v="LAND"/>
    <n v="0"/>
    <n v="0"/>
    <d v="2025-06-09T00:00:00"/>
    <d v="2025-06-10T00:00:00"/>
    <m/>
    <n v="1"/>
    <d v="2025-06-04T00:00:00"/>
    <d v="2025-06-16T00:00:00"/>
    <d v="2025-06-04T00:00:00"/>
    <s v="112502319"/>
    <x v="0"/>
    <d v="2025-06-04T00:00:00"/>
    <m/>
    <m/>
    <x v="0"/>
    <n v="6"/>
    <m/>
    <m/>
    <m/>
    <n v="142504688"/>
    <d v="2025-06-19T00:00:00"/>
    <m/>
    <m/>
    <s v="Jun"/>
    <s v="PDTMC_27875-401 DIE PLATE"/>
    <m/>
    <m/>
    <m/>
  </r>
  <r>
    <x v="0"/>
    <s v="7963-25"/>
    <x v="799"/>
    <s v="T"/>
    <s v="250X160"/>
    <d v="2025-06-04T00:00:00"/>
    <d v="2025-06-04T00:00:00"/>
    <s v="LAND"/>
    <n v="0"/>
    <n v="0"/>
    <d v="2025-06-04T00:00:00"/>
    <d v="2025-06-04T00:00:00"/>
    <m/>
    <n v="0"/>
    <d v="2025-06-04T00:00:00"/>
    <d v="2025-06-10T00:00:00"/>
    <d v="2025-06-04T00:00:00"/>
    <s v="112502319"/>
    <x v="4"/>
    <d v="2025-06-04T00:00:00"/>
    <m/>
    <m/>
    <x v="0"/>
    <n v="0"/>
    <m/>
    <m/>
    <m/>
    <n v="142504942"/>
    <d v="2025-06-19T00:00:00"/>
    <m/>
    <m/>
    <s v="Jun"/>
    <s v="PHME_27876-401 DIE PLATE"/>
    <m/>
    <m/>
    <m/>
  </r>
  <r>
    <x v="0"/>
    <s v="7966-25"/>
    <x v="800"/>
    <s v="B"/>
    <s v="320X160"/>
    <d v="2025-06-04T00:00:00"/>
    <d v="2025-06-04T00:00:00"/>
    <s v="LAND"/>
    <n v="0"/>
    <n v="0"/>
    <d v="2025-06-04T00:00:00"/>
    <d v="2025-06-04T00:00:00"/>
    <m/>
    <n v="0"/>
    <d v="2025-06-04T00:00:00"/>
    <d v="2025-06-10T00:00:00"/>
    <d v="2025-06-04T00:00:00"/>
    <s v="112502319"/>
    <x v="0"/>
    <d v="2025-06-04T00:00:00"/>
    <m/>
    <m/>
    <x v="0"/>
    <n v="0"/>
    <m/>
    <m/>
    <m/>
    <n v="142504687"/>
    <d v="2025-06-11T09:00:18"/>
    <m/>
    <m/>
    <s v="Jun"/>
    <s v="PDTMC_07208-607"/>
    <m/>
    <m/>
    <m/>
  </r>
  <r>
    <x v="0"/>
    <s v="7966-25"/>
    <x v="801"/>
    <s v="B"/>
    <s v="320X160"/>
    <d v="2025-06-04T00:00:00"/>
    <d v="2025-06-04T00:00:00"/>
    <s v="LAND"/>
    <n v="0"/>
    <n v="0"/>
    <d v="2025-06-04T00:00:00"/>
    <d v="2025-06-04T00:00:00"/>
    <m/>
    <n v="0"/>
    <d v="2025-06-04T00:00:00"/>
    <d v="2025-06-10T00:00:00"/>
    <d v="2025-06-04T00:00:00"/>
    <s v="112502319"/>
    <x v="0"/>
    <d v="2025-06-04T00:00:00"/>
    <m/>
    <m/>
    <x v="0"/>
    <n v="0"/>
    <m/>
    <m/>
    <m/>
    <n v="142504687"/>
    <d v="2025-06-11T09:00:18"/>
    <m/>
    <m/>
    <s v="Jun"/>
    <s v="PDTMC_07208-608"/>
    <m/>
    <m/>
    <m/>
  </r>
  <r>
    <x v="0"/>
    <s v="7966-25"/>
    <x v="802"/>
    <s v="B"/>
    <s v="320X160"/>
    <d v="2025-06-04T00:00:00"/>
    <d v="2025-06-04T00:00:00"/>
    <s v="LAND"/>
    <n v="0"/>
    <n v="0"/>
    <d v="2025-06-04T00:00:00"/>
    <d v="2025-06-04T00:00:00"/>
    <m/>
    <n v="0"/>
    <d v="2025-06-04T00:00:00"/>
    <d v="2025-06-10T00:00:00"/>
    <d v="2025-06-04T00:00:00"/>
    <s v="112502319"/>
    <x v="0"/>
    <d v="2025-06-04T00:00:00"/>
    <m/>
    <m/>
    <x v="0"/>
    <n v="0"/>
    <m/>
    <m/>
    <m/>
    <n v="142504687"/>
    <d v="2025-06-11T09:00:18"/>
    <m/>
    <m/>
    <s v="Jun"/>
    <s v="PDTMC_07208-609"/>
    <m/>
    <m/>
    <m/>
  </r>
  <r>
    <x v="0"/>
    <s v="7967-25"/>
    <x v="803"/>
    <s v="B"/>
    <s v="320X160"/>
    <d v="2025-06-04T00:00:00"/>
    <d v="2025-06-04T00:00:00"/>
    <s v="LAND"/>
    <n v="0"/>
    <n v="0"/>
    <d v="2025-06-05T00:00:00"/>
    <d v="2025-06-07T00:00:00"/>
    <m/>
    <n v="2"/>
    <d v="2025-06-09T00:00:00"/>
    <d v="2025-06-10T00:00:00"/>
    <d v="2025-06-09T00:00:00"/>
    <s v="112502340"/>
    <x v="4"/>
    <d v="2025-06-09T00:00:00"/>
    <m/>
    <m/>
    <x v="0"/>
    <n v="3"/>
    <m/>
    <m/>
    <m/>
    <n v="142505276"/>
    <d v="2025-07-10T16:30:24"/>
    <m/>
    <m/>
    <s v="Jun"/>
    <s v="PHME_26325-505"/>
    <m/>
    <m/>
    <m/>
  </r>
  <r>
    <x v="0"/>
    <s v="7967-25"/>
    <x v="804"/>
    <s v="B"/>
    <s v="450X250"/>
    <d v="2025-06-04T00:00:00"/>
    <d v="2025-06-04T00:00:00"/>
    <s v="LAND"/>
    <n v="1"/>
    <n v="1"/>
    <d v="2025-06-05T00:00:00"/>
    <d v="2025-06-07T00:00:00"/>
    <m/>
    <n v="2"/>
    <d v="2025-06-09T00:00:00"/>
    <d v="2025-06-10T00:00:00"/>
    <d v="2025-06-09T00:00:00"/>
    <s v="112502340"/>
    <x v="4"/>
    <d v="2025-06-09T00:00:00"/>
    <m/>
    <m/>
    <x v="0"/>
    <n v="3"/>
    <m/>
    <m/>
    <m/>
    <n v="142504941"/>
    <d v="2025-06-19T00:00:00"/>
    <m/>
    <m/>
    <s v="Jun"/>
    <s v="PHME_29903-603"/>
    <m/>
    <m/>
    <m/>
  </r>
  <r>
    <x v="0"/>
    <s v="7967-25"/>
    <x v="805"/>
    <s v="B"/>
    <s v="355X200"/>
    <d v="2025-06-04T00:00:00"/>
    <d v="2025-06-04T00:00:00"/>
    <s v="LAND"/>
    <n v="1"/>
    <n v="1"/>
    <d v="2025-06-05T00:00:00"/>
    <d v="2025-06-07T00:00:00"/>
    <m/>
    <n v="2"/>
    <d v="2025-06-09T00:00:00"/>
    <d v="2025-06-10T00:00:00"/>
    <d v="2025-06-09T00:00:00"/>
    <s v="112502340"/>
    <x v="4"/>
    <d v="2025-06-09T00:00:00"/>
    <m/>
    <m/>
    <x v="0"/>
    <n v="3"/>
    <m/>
    <m/>
    <m/>
    <n v="142504941"/>
    <d v="2025-06-19T00:00:00"/>
    <m/>
    <m/>
    <s v="Jun"/>
    <s v="PHME_19302-202"/>
    <m/>
    <m/>
    <m/>
  </r>
  <r>
    <x v="0"/>
    <s v="7964-25"/>
    <x v="806"/>
    <s v="N"/>
    <s v="320X200"/>
    <d v="2025-06-04T00:00:00"/>
    <d v="2025-06-04T00:00:00"/>
    <s v="LAND"/>
    <n v="1"/>
    <n v="1"/>
    <d v="2025-06-09T00:00:00"/>
    <d v="2025-06-10T00:00:00"/>
    <m/>
    <n v="1"/>
    <d v="2025-06-12T00:00:00"/>
    <d v="2025-06-14T00:00:00"/>
    <d v="2025-06-12T00:00:00"/>
    <s v="112502391"/>
    <x v="4"/>
    <d v="2025-06-12T00:00:00"/>
    <s v="AL Shafar"/>
    <m/>
    <x v="0"/>
    <n v="6"/>
    <m/>
    <m/>
    <m/>
    <n v="142504945"/>
    <d v="2025-06-19T00:00:00"/>
    <m/>
    <m/>
    <s v="Jun"/>
    <s v="PHME_30384-201"/>
    <m/>
    <m/>
    <m/>
  </r>
  <r>
    <x v="0"/>
    <s v="7967-25"/>
    <x v="807"/>
    <s v="B"/>
    <s v="280X160"/>
    <d v="2025-06-04T00:00:00"/>
    <d v="2025-06-04T00:00:00"/>
    <s v="LAND"/>
    <n v="1"/>
    <n v="3"/>
    <d v="2025-06-09T00:00:00"/>
    <d v="2025-06-09T00:00:00"/>
    <m/>
    <n v="0"/>
    <d v="2025-06-12T00:00:00"/>
    <d v="2025-06-14T00:00:00"/>
    <d v="2025-06-12T00:00:00"/>
    <s v="112502392"/>
    <x v="4"/>
    <d v="2025-06-12T00:00:00"/>
    <m/>
    <m/>
    <x v="0"/>
    <n v="5"/>
    <s v="YES"/>
    <m/>
    <m/>
    <n v="142504941"/>
    <d v="2025-06-19T00:00:00"/>
    <m/>
    <m/>
    <s v="Jun"/>
    <s v="PHME_15808-512"/>
    <m/>
    <m/>
    <m/>
  </r>
  <r>
    <x v="0"/>
    <s v="7968-25"/>
    <x v="808"/>
    <s v="B"/>
    <s v="355X200"/>
    <d v="2025-06-04T00:00:00"/>
    <d v="2025-06-04T00:00:00"/>
    <s v="AIR"/>
    <n v="1"/>
    <n v="1"/>
    <d v="2025-06-07T00:00:00"/>
    <d v="2025-06-10T00:00:00"/>
    <m/>
    <n v="3"/>
    <d v="2025-06-12T00:00:00"/>
    <d v="2025-06-14T00:00:00"/>
    <d v="2025-06-12T00:00:00"/>
    <s v="112502392"/>
    <x v="3"/>
    <d v="2025-06-12T00:00:00"/>
    <m/>
    <m/>
    <x v="0"/>
    <n v="6"/>
    <m/>
    <m/>
    <m/>
    <n v="142505319"/>
    <d v="2025-07-10T14:05:22"/>
    <m/>
    <m/>
    <s v="Jun"/>
    <s v="COMPES_16374-606"/>
    <m/>
    <m/>
    <m/>
  </r>
  <r>
    <x v="0"/>
    <s v="7970-25"/>
    <x v="809"/>
    <s v="B"/>
    <s v="220X130"/>
    <d v="2025-06-04T00:00:00"/>
    <d v="2025-06-04T00:00:00"/>
    <s v="LAND"/>
    <n v="0"/>
    <n v="0"/>
    <d v="2025-06-10T00:00:00"/>
    <d v="2025-06-12T00:00:00"/>
    <m/>
    <n v="2"/>
    <d v="2025-06-14T00:00:00"/>
    <d v="2025-06-14T00:00:00"/>
    <d v="2025-06-14T00:00:00"/>
    <s v="112502429"/>
    <x v="0"/>
    <d v="2025-06-14T00:00:00"/>
    <m/>
    <m/>
    <x v="0"/>
    <n v="8"/>
    <m/>
    <m/>
    <m/>
    <n v="142504949"/>
    <d v="2025-06-20T00:00:00"/>
    <m/>
    <m/>
    <s v="Jun"/>
    <s v="PDTMC_11142-401"/>
    <m/>
    <m/>
    <m/>
  </r>
  <r>
    <x v="0"/>
    <s v="7969-25"/>
    <x v="810"/>
    <s v="B"/>
    <s v="280X160"/>
    <d v="2025-06-04T00:00:00"/>
    <d v="2025-06-04T00:00:00"/>
    <s v="AIR"/>
    <n v="0"/>
    <n v="0"/>
    <d v="2025-06-10T00:00:00"/>
    <d v="2025-06-12T00:00:00"/>
    <m/>
    <n v="2"/>
    <d v="2025-06-14T00:00:00"/>
    <d v="2025-06-14T00:00:00"/>
    <d v="2025-06-14T00:00:00"/>
    <s v="112502429"/>
    <x v="6"/>
    <d v="2025-06-14T00:00:00"/>
    <m/>
    <m/>
    <x v="0"/>
    <n v="8"/>
    <s v="YES"/>
    <m/>
    <m/>
    <n v="142504963"/>
    <d v="2025-06-23T00:00:00"/>
    <m/>
    <m/>
    <s v="Jun"/>
    <s v="JIANGSU_11872-501"/>
    <m/>
    <m/>
    <m/>
  </r>
  <r>
    <x v="0"/>
    <s v="7969-25"/>
    <x v="811"/>
    <s v="B"/>
    <s v="280X160"/>
    <d v="2025-06-04T00:00:00"/>
    <d v="2025-06-04T00:00:00"/>
    <s v="AIR"/>
    <n v="0"/>
    <n v="0"/>
    <d v="2025-06-10T00:00:00"/>
    <d v="2025-06-12T00:00:00"/>
    <m/>
    <n v="2"/>
    <d v="2025-06-14T00:00:00"/>
    <d v="2025-06-14T00:00:00"/>
    <d v="2025-06-14T00:00:00"/>
    <s v="112502429"/>
    <x v="6"/>
    <d v="2025-06-14T00:00:00"/>
    <m/>
    <m/>
    <x v="0"/>
    <n v="8"/>
    <m/>
    <m/>
    <m/>
    <n v="142504963"/>
    <d v="2025-06-23T00:00:00"/>
    <m/>
    <m/>
    <s v="Jun"/>
    <s v="JIANGSU_13466-506"/>
    <m/>
    <m/>
    <m/>
  </r>
  <r>
    <x v="0"/>
    <s v="7969-25"/>
    <x v="812"/>
    <s v="B"/>
    <s v="220X130"/>
    <d v="2025-06-04T00:00:00"/>
    <d v="2025-06-04T00:00:00"/>
    <s v="AIR"/>
    <n v="1"/>
    <n v="2"/>
    <d v="2025-06-10T00:00:00"/>
    <d v="2025-06-12T00:00:00"/>
    <m/>
    <n v="2"/>
    <d v="2025-06-14T00:00:00"/>
    <d v="2025-06-14T00:00:00"/>
    <d v="2025-06-14T00:00:00"/>
    <s v="112502429"/>
    <x v="6"/>
    <d v="2025-06-14T00:00:00"/>
    <m/>
    <m/>
    <x v="0"/>
    <n v="8"/>
    <m/>
    <m/>
    <m/>
    <n v="142504963"/>
    <d v="2025-06-23T00:00:00"/>
    <m/>
    <m/>
    <s v="Jun"/>
    <s v="JIANGSU_15816-412"/>
    <m/>
    <m/>
    <m/>
  </r>
  <r>
    <x v="0"/>
    <s v="7966-25"/>
    <x v="813"/>
    <s v="B"/>
    <s v="450X250"/>
    <d v="2025-06-04T00:00:00"/>
    <d v="2025-06-04T00:00:00"/>
    <s v="LAND"/>
    <n v="0"/>
    <n v="0"/>
    <d v="2025-06-09T00:00:00"/>
    <d v="2025-06-10T00:00:00"/>
    <m/>
    <n v="1"/>
    <d v="2025-06-14T00:00:00"/>
    <d v="2025-06-14T00:00:00"/>
    <d v="2025-06-14T00:00:00"/>
    <s v="112502429"/>
    <x v="0"/>
    <d v="2025-06-14T00:00:00"/>
    <m/>
    <m/>
    <x v="0"/>
    <n v="6"/>
    <m/>
    <m/>
    <m/>
    <n v="142504949"/>
    <d v="2025-06-20T00:00:00"/>
    <m/>
    <m/>
    <s v="Jun"/>
    <s v="PDTMC_27704-604"/>
    <m/>
    <m/>
    <m/>
  </r>
  <r>
    <x v="0"/>
    <s v="7970-25"/>
    <x v="814"/>
    <s v="B"/>
    <s v="280X160"/>
    <d v="2025-06-04T00:00:00"/>
    <d v="2025-06-04T00:00:00"/>
    <s v="LAND"/>
    <n v="1"/>
    <n v="2"/>
    <d v="2025-06-09T00:00:00"/>
    <d v="2025-06-10T00:00:00"/>
    <m/>
    <n v="1"/>
    <d v="2025-06-14T00:00:00"/>
    <d v="2025-06-14T00:00:00"/>
    <d v="2025-06-14T00:00:00"/>
    <s v="112502429"/>
    <x v="0"/>
    <d v="2025-06-14T00:00:00"/>
    <m/>
    <m/>
    <x v="0"/>
    <n v="6"/>
    <m/>
    <m/>
    <m/>
    <n v="142504949"/>
    <d v="2025-06-20T00:00:00"/>
    <m/>
    <m/>
    <s v="Jun"/>
    <s v="PDTMC_28877-502"/>
    <m/>
    <m/>
    <m/>
  </r>
  <r>
    <x v="0"/>
    <s v="7969-25"/>
    <x v="815"/>
    <s v="B"/>
    <s v="280X160"/>
    <d v="2025-06-04T00:00:00"/>
    <d v="2025-06-04T00:00:00"/>
    <s v="AIR"/>
    <n v="0"/>
    <n v="0"/>
    <d v="2025-06-10T00:00:00"/>
    <d v="2025-06-12T00:00:00"/>
    <m/>
    <n v="2"/>
    <d v="2025-06-14T00:00:00"/>
    <d v="2025-06-16T00:00:00"/>
    <d v="2025-06-14T00:00:00"/>
    <s v="112502430"/>
    <x v="6"/>
    <d v="2025-06-14T00:00:00"/>
    <m/>
    <m/>
    <x v="0"/>
    <n v="8"/>
    <m/>
    <m/>
    <m/>
    <n v="142504963"/>
    <d v="2025-06-23T00:00:00"/>
    <m/>
    <m/>
    <s v="Jun"/>
    <s v="JIANGSU_23485-208"/>
    <m/>
    <m/>
    <m/>
  </r>
  <r>
    <x v="0"/>
    <s v="7966-25"/>
    <x v="816"/>
    <s v="B"/>
    <s v="250X160"/>
    <d v="2025-06-04T00:00:00"/>
    <d v="2025-06-04T00:00:00"/>
    <s v="LAND"/>
    <n v="0"/>
    <n v="0"/>
    <d v="2025-06-10T00:00:00"/>
    <d v="2025-06-12T00:00:00"/>
    <m/>
    <n v="2"/>
    <d v="2025-06-14T00:00:00"/>
    <d v="2025-06-16T00:00:00"/>
    <d v="2025-06-14T00:00:00"/>
    <s v="112502431"/>
    <x v="0"/>
    <d v="2025-06-14T00:00:00"/>
    <m/>
    <m/>
    <x v="0"/>
    <n v="8"/>
    <m/>
    <m/>
    <m/>
    <n v="142504949"/>
    <d v="2025-06-20T00:00:00"/>
    <m/>
    <m/>
    <s v="Jun"/>
    <s v="PDTMC_25591-503"/>
    <m/>
    <m/>
    <m/>
  </r>
  <r>
    <x v="0"/>
    <s v="7971-25"/>
    <x v="817"/>
    <s v="B"/>
    <s v="250X160"/>
    <d v="2025-06-04T00:00:00"/>
    <d v="2025-06-04T00:00:00"/>
    <s v="AIR"/>
    <n v="0"/>
    <n v="0"/>
    <d v="2025-06-10T00:00:00"/>
    <d v="2025-06-13T00:00:00"/>
    <m/>
    <n v="3"/>
    <d v="2025-06-18T00:00:00"/>
    <d v="2025-06-18T00:00:00"/>
    <d v="2025-06-18T00:00:00"/>
    <s v="112502492"/>
    <x v="1"/>
    <d v="2025-06-18T00:00:00"/>
    <m/>
    <s v="c 2.3 ,6 and 7 are looking so narraow asked for revision. 12/06/2025"/>
    <x v="0"/>
    <n v="9"/>
    <m/>
    <m/>
    <m/>
    <n v="142505053"/>
    <d v="2025-07-03T00:00:00"/>
    <m/>
    <m/>
    <s v="Jun"/>
    <s v="EKSTEK_01001-403"/>
    <m/>
    <m/>
    <m/>
  </r>
  <r>
    <x v="0"/>
    <s v="7968-25"/>
    <x v="818"/>
    <s v="B"/>
    <s v="280X160"/>
    <d v="2025-06-04T00:00:00"/>
    <d v="2025-06-04T00:00:00"/>
    <s v="AIR"/>
    <n v="0"/>
    <n v="0"/>
    <d v="2025-06-13T00:00:00"/>
    <d v="2025-06-16T00:00:00"/>
    <m/>
    <n v="3"/>
    <d v="2025-06-18T00:00:00"/>
    <d v="2025-06-18T00:00:00"/>
    <d v="2025-06-18T00:00:00"/>
    <s v="112502492"/>
    <x v="3"/>
    <d v="2025-06-18T00:00:00"/>
    <m/>
    <s v="ask for rvsn 10/06/2025. order went to jiansu and design receid. Order cancelled from jiansu by Vishwitha 16/06/2025"/>
    <x v="0"/>
    <n v="12"/>
    <m/>
    <m/>
    <m/>
    <n v="142505319"/>
    <d v="2025-07-10T14:05:22"/>
    <m/>
    <m/>
    <s v="Jun"/>
    <s v="COMPES_16681-503"/>
    <m/>
    <m/>
    <m/>
  </r>
  <r>
    <x v="0"/>
    <s v="7967-25"/>
    <x v="819"/>
    <s v="B"/>
    <s v="320X160"/>
    <d v="2025-06-04T00:00:00"/>
    <d v="2025-06-04T00:00:00"/>
    <s v="LAND"/>
    <n v="1"/>
    <n v="1"/>
    <d v="2025-06-09T00:00:00"/>
    <d v="2025-06-13T00:00:00"/>
    <m/>
    <n v="4"/>
    <d v="2025-06-18T00:00:00"/>
    <d v="2025-06-18T00:00:00"/>
    <d v="2025-06-18T00:00:00"/>
    <s v="112502492"/>
    <x v="4"/>
    <d v="2025-06-18T00:00:00"/>
    <m/>
    <m/>
    <x v="0"/>
    <n v="9"/>
    <m/>
    <m/>
    <m/>
    <n v="142505276"/>
    <d v="2025-07-10T16:30:24"/>
    <m/>
    <m/>
    <s v="Jun"/>
    <s v="PHME_29225-203"/>
    <m/>
    <m/>
    <m/>
  </r>
  <r>
    <x v="0"/>
    <s v="7969-25"/>
    <x v="820"/>
    <s v="B"/>
    <s v="280X160"/>
    <d v="2025-06-04T00:00:00"/>
    <d v="2025-06-04T00:00:00"/>
    <s v="AIR"/>
    <n v="1"/>
    <n v="2"/>
    <d v="2025-06-12T00:00:00"/>
    <d v="2025-06-19T00:00:00"/>
    <s v="YES"/>
    <n v="7"/>
    <d v="2025-06-21T00:00:00"/>
    <d v="2025-06-21T00:00:00"/>
    <d v="2025-06-21T00:00:00"/>
    <s v="112502594"/>
    <x v="6"/>
    <d v="2025-06-21T00:00:00"/>
    <m/>
    <s v="ask for simualtion result. 12/06/2025"/>
    <x v="0"/>
    <n v="15"/>
    <s v="YES"/>
    <m/>
    <m/>
    <n v="142505226"/>
    <d v="2025-07-10T14:10:25"/>
    <m/>
    <m/>
    <s v="Jun"/>
    <s v="JIANGSU_120471-405"/>
    <m/>
    <m/>
    <m/>
  </r>
  <r>
    <x v="0"/>
    <s v="7969-25"/>
    <x v="821"/>
    <s v="B"/>
    <s v="320X160"/>
    <d v="2025-06-04T00:00:00"/>
    <d v="2025-06-04T00:00:00"/>
    <s v="AIR"/>
    <n v="0"/>
    <n v="0"/>
    <d v="2025-06-10T00:00:00"/>
    <d v="2025-06-19T00:00:00"/>
    <s v="YES"/>
    <n v="9"/>
    <d v="2025-06-21T00:00:00"/>
    <d v="2025-06-21T00:00:00"/>
    <d v="2025-06-21T00:00:00"/>
    <s v="112502595"/>
    <x v="6"/>
    <d v="2025-06-21T00:00:00"/>
    <m/>
    <s v="ask for simuation results for approval"/>
    <x v="0"/>
    <n v="15"/>
    <s v="YES"/>
    <m/>
    <m/>
    <n v="142505226"/>
    <d v="2025-07-10T14:10:25"/>
    <m/>
    <m/>
    <s v="Jun"/>
    <s v="JIANGSU_11069-511"/>
    <m/>
    <m/>
    <m/>
  </r>
  <r>
    <x v="0"/>
    <s v="7969-25"/>
    <x v="822"/>
    <s v="T"/>
    <s v="300X100"/>
    <d v="2025-06-04T00:00:00"/>
    <d v="2025-06-04T00:00:00"/>
    <s v="AIR"/>
    <n v="0"/>
    <n v="0"/>
    <d v="2025-06-10T00:00:00"/>
    <d v="2025-06-19T00:00:00"/>
    <m/>
    <n v="9"/>
    <d v="2025-06-21T00:00:00"/>
    <d v="2025-06-21T00:00:00"/>
    <d v="2025-06-21T00:00:00"/>
    <s v="112502595"/>
    <x v="6"/>
    <d v="2025-06-21T00:00:00"/>
    <m/>
    <m/>
    <x v="0"/>
    <n v="15"/>
    <m/>
    <m/>
    <m/>
    <n v="142505226"/>
    <d v="2025-07-10T14:10:25"/>
    <m/>
    <m/>
    <s v="Jun"/>
    <s v="JIANGSU_INS-11069"/>
    <m/>
    <m/>
    <m/>
  </r>
  <r>
    <x v="1"/>
    <s v="7965-25"/>
    <x v="823"/>
    <s v="B"/>
    <s v="350X210"/>
    <d v="2025-06-04T00:00:00"/>
    <d v="2025-06-04T00:00:00"/>
    <s v="AIR"/>
    <n v="0"/>
    <n v="0"/>
    <d v="2025-06-12T00:00:00"/>
    <d v="2025-06-16T00:00:00"/>
    <m/>
    <n v="4"/>
    <d v="2025-06-18T00:00:00"/>
    <d v="2025-06-21T00:00:00"/>
    <d v="2025-06-18T00:00:00"/>
    <s v="212500723"/>
    <x v="3"/>
    <d v="2025-06-18T00:00:00"/>
    <m/>
    <m/>
    <x v="0"/>
    <n v="12"/>
    <m/>
    <m/>
    <m/>
    <n v="242501333"/>
    <d v="2025-06-25T00:00:00"/>
    <m/>
    <m/>
    <s v="Jun"/>
    <s v="COMPES_025576-2503"/>
    <m/>
    <m/>
    <m/>
  </r>
  <r>
    <x v="0"/>
    <s v="7972-25"/>
    <x v="824"/>
    <s v="N"/>
    <s v="450x250"/>
    <d v="2025-06-09T00:00:00"/>
    <d v="2025-06-09T00:00:00"/>
    <s v="LAND"/>
    <n v="0"/>
    <n v="0"/>
    <d v="2025-06-10T00:00:00"/>
    <d v="2025-06-12T00:00:00"/>
    <m/>
    <n v="2"/>
    <d v="2025-06-12T00:00:00"/>
    <d v="2025-06-11T00:00:00"/>
    <d v="2025-06-12T00:00:00"/>
    <s v="112502390"/>
    <x v="4"/>
    <d v="2025-06-12T00:00:00"/>
    <s v="KHK SCAFFOLDING"/>
    <m/>
    <x v="0"/>
    <n v="3"/>
    <m/>
    <m/>
    <s v="MILL"/>
    <n v="142504901"/>
    <d v="2025-06-19T00:00:00"/>
    <m/>
    <m/>
    <s v="Jun"/>
    <s v="PHME_27911-601"/>
    <m/>
    <m/>
    <m/>
  </r>
  <r>
    <x v="0"/>
    <s v="7972-25"/>
    <x v="825"/>
    <s v="N"/>
    <s v="450x250"/>
    <d v="2025-06-09T00:00:00"/>
    <d v="2025-06-09T00:00:00"/>
    <s v="LAND"/>
    <n v="0"/>
    <n v="0"/>
    <d v="2025-06-10T00:00:00"/>
    <d v="2025-06-11T00:00:00"/>
    <m/>
    <n v="1"/>
    <d v="2025-06-12T00:00:00"/>
    <d v="2025-06-11T00:00:00"/>
    <d v="2025-06-12T00:00:00"/>
    <s v="112502390"/>
    <x v="4"/>
    <d v="2025-06-12T00:00:00"/>
    <s v="KHK SCAFFOLDING"/>
    <m/>
    <x v="0"/>
    <n v="2"/>
    <m/>
    <m/>
    <s v="MILL"/>
    <n v="142504901"/>
    <d v="2025-06-19T00:00:00"/>
    <m/>
    <m/>
    <s v="Jun"/>
    <s v="PHME_27912-601"/>
    <m/>
    <m/>
    <m/>
  </r>
  <r>
    <x v="0"/>
    <s v="7973-25"/>
    <x v="826"/>
    <s v="N"/>
    <s v="550X250"/>
    <d v="2025-06-11T00:00:00"/>
    <d v="2025-06-11T00:00:00"/>
    <s v="LAND"/>
    <n v="1"/>
    <n v="1"/>
    <d v="2025-06-12T00:00:00"/>
    <d v="2025-06-12T00:00:00"/>
    <m/>
    <n v="0"/>
    <d v="2025-06-14T00:00:00"/>
    <d v="2025-06-16T00:00:00"/>
    <d v="2025-06-14T00:00:00"/>
    <s v="112502429"/>
    <x v="4"/>
    <d v="2025-06-14T00:00:00"/>
    <s v="Flynn"/>
    <m/>
    <x v="0"/>
    <n v="1"/>
    <m/>
    <m/>
    <s v="Mill, "/>
    <n v="142504947"/>
    <d v="2025-06-19T00:00:00"/>
    <m/>
    <m/>
    <s v="Jun"/>
    <s v="PHME_05423-601"/>
    <m/>
    <m/>
    <m/>
  </r>
  <r>
    <x v="1"/>
    <s v="7974-25"/>
    <x v="827"/>
    <s v="B"/>
    <s v="450X250"/>
    <d v="2025-06-12T00:00:00"/>
    <d v="2025-06-12T00:00:00"/>
    <s v="LAND"/>
    <n v="0"/>
    <n v="0"/>
    <d v="2025-06-14T00:00:00"/>
    <d v="2025-06-17T00:00:00"/>
    <m/>
    <n v="3"/>
    <d v="2025-06-18T00:00:00"/>
    <d v="2025-06-21T00:00:00"/>
    <d v="2025-06-18T00:00:00"/>
    <s v="212500723"/>
    <x v="4"/>
    <d v="2025-06-18T00:00:00"/>
    <m/>
    <s v="askd rvsion 16/06"/>
    <x v="0"/>
    <n v="5"/>
    <m/>
    <m/>
    <m/>
    <n v="242501330"/>
    <d v="2025-06-25T00:00:00"/>
    <m/>
    <m/>
    <s v="Jun"/>
    <s v="PHME_026200-3504"/>
    <m/>
    <m/>
    <m/>
  </r>
  <r>
    <x v="0"/>
    <s v="7979-25"/>
    <x v="828"/>
    <s v="B"/>
    <s v="220X130"/>
    <d v="2025-06-12T00:00:00"/>
    <d v="2025-06-16T00:00:00"/>
    <s v="LAND"/>
    <n v="0"/>
    <n v="0"/>
    <d v="2025-06-16T00:00:00"/>
    <d v="2025-06-17T00:00:00"/>
    <m/>
    <n v="1"/>
    <d v="2025-06-18T00:00:00"/>
    <d v="2025-06-18T00:00:00"/>
    <d v="2025-06-18T00:00:00"/>
    <s v="112502492"/>
    <x v="4"/>
    <d v="2025-06-18T00:00:00"/>
    <m/>
    <m/>
    <x v="0"/>
    <n v="5"/>
    <m/>
    <m/>
    <m/>
    <n v="142505046"/>
    <d v="2025-06-23T00:00:00"/>
    <m/>
    <m/>
    <s v="Jun"/>
    <s v="PHME_10372-410"/>
    <m/>
    <m/>
    <m/>
  </r>
  <r>
    <x v="0"/>
    <s v="7979-25"/>
    <x v="829"/>
    <s v="B"/>
    <s v="320X160"/>
    <d v="2025-06-12T00:00:00"/>
    <d v="2025-06-16T00:00:00"/>
    <s v="LAND"/>
    <n v="1"/>
    <n v="2"/>
    <d v="2025-06-17T00:00:00"/>
    <d v="2025-06-25T00:00:00"/>
    <s v="YES"/>
    <n v="8"/>
    <d v="2025-06-28T00:00:00"/>
    <d v="2025-06-30T00:00:00"/>
    <d v="2025-06-28T00:00:00"/>
    <s v="112502716"/>
    <x v="4"/>
    <d v="2025-06-28T00:00:00"/>
    <m/>
    <s v="ask revsion 18/06/2025. reminder sent 20-06-2025"/>
    <x v="0"/>
    <n v="13"/>
    <m/>
    <m/>
    <m/>
    <n v="142505395"/>
    <d v="2025-07-08T17:10:21"/>
    <m/>
    <m/>
    <s v="Jun"/>
    <s v="PHME_28830-504"/>
    <m/>
    <m/>
    <m/>
  </r>
  <r>
    <x v="0"/>
    <s v="7979-25"/>
    <x v="830"/>
    <s v="B"/>
    <s v="320X160"/>
    <d v="2025-06-12T00:00:00"/>
    <d v="2025-06-16T00:00:00"/>
    <s v="LAND"/>
    <n v="1"/>
    <n v="3"/>
    <d v="2025-06-16T00:00:00"/>
    <d v="2025-06-28T00:00:00"/>
    <s v="YES"/>
    <n v="12"/>
    <d v="2025-06-30T00:00:00"/>
    <d v="2025-06-30T00:00:00"/>
    <d v="2025-06-30T00:00:00"/>
    <s v="112502722"/>
    <x v="4"/>
    <d v="2025-06-30T00:00:00"/>
    <m/>
    <s v="ask for simulation result to approve tha design."/>
    <x v="0"/>
    <n v="16"/>
    <m/>
    <m/>
    <m/>
    <n v="142505395"/>
    <d v="2025-07-08T17:10:21"/>
    <m/>
    <m/>
    <s v="Jun"/>
    <s v="PHME_14675-533"/>
    <m/>
    <m/>
    <m/>
  </r>
  <r>
    <x v="0"/>
    <s v="7982-25"/>
    <x v="831"/>
    <s v="B"/>
    <s v="280X160"/>
    <d v="2025-06-12T00:00:00"/>
    <d v="2025-07-16T00:00:00"/>
    <s v="LAND"/>
    <n v="0"/>
    <n v="0"/>
    <d v="2025-06-16T00:00:00"/>
    <d v="2025-06-17T00:00:00"/>
    <m/>
    <n v="1"/>
    <d v="2025-06-18T00:00:00"/>
    <d v="2025-06-18T00:00:00"/>
    <d v="2025-06-18T00:00:00"/>
    <s v="112502492"/>
    <x v="0"/>
    <d v="2025-06-18T00:00:00"/>
    <m/>
    <m/>
    <x v="0"/>
    <n v="5"/>
    <s v="YES"/>
    <m/>
    <m/>
    <n v="142505177"/>
    <d v="2025-06-27T00:00:00"/>
    <m/>
    <m/>
    <s v="Jun"/>
    <s v="PDTMC_27719-501"/>
    <m/>
    <m/>
    <m/>
  </r>
  <r>
    <x v="0"/>
    <s v="7978-25"/>
    <x v="832"/>
    <s v="B"/>
    <s v="475X280"/>
    <d v="2025-06-12T00:00:00"/>
    <d v="2025-07-16T00:00:00"/>
    <s v="AIR"/>
    <n v="1"/>
    <n v="1"/>
    <d v="2025-06-18T00:00:00"/>
    <d v="2025-06-19T00:00:00"/>
    <m/>
    <n v="1"/>
    <d v="2025-06-20T00:00:00"/>
    <d v="2025-06-21T00:00:00"/>
    <d v="2025-06-20T00:00:00"/>
    <s v="112502566"/>
    <x v="5"/>
    <d v="2025-06-20T00:00:00"/>
    <m/>
    <m/>
    <x v="0"/>
    <n v="7"/>
    <m/>
    <m/>
    <m/>
    <n v="142505331"/>
    <d v="2025-07-14T10:30:11"/>
    <m/>
    <m/>
    <s v="Jun"/>
    <s v="ADEX_05158-211"/>
    <m/>
    <m/>
    <m/>
  </r>
  <r>
    <x v="0"/>
    <s v="7980-25"/>
    <x v="833"/>
    <s v="B"/>
    <s v="250X160"/>
    <d v="2025-06-12T00:00:00"/>
    <d v="2025-07-16T00:00:00"/>
    <s v="AIR"/>
    <n v="2"/>
    <n v="4"/>
    <d v="2025-06-18T00:00:00"/>
    <d v="2025-06-19T00:00:00"/>
    <m/>
    <n v="1"/>
    <d v="2025-06-20T00:00:00"/>
    <d v="2025-06-21T00:00:00"/>
    <d v="2025-06-20T00:00:00"/>
    <s v="112502566"/>
    <x v="3"/>
    <d v="2025-06-20T00:00:00"/>
    <m/>
    <m/>
    <x v="0"/>
    <n v="7"/>
    <m/>
    <m/>
    <m/>
    <n v="142505321"/>
    <d v="2025-07-11T05:50:23"/>
    <m/>
    <m/>
    <s v="Jun"/>
    <s v="COMPES_14106-428"/>
    <m/>
    <m/>
    <m/>
  </r>
  <r>
    <x v="0"/>
    <s v="7981-25"/>
    <x v="834"/>
    <s v="B"/>
    <s v="320X160"/>
    <d v="2025-06-12T00:00:00"/>
    <d v="2025-07-16T00:00:00"/>
    <s v="AIR"/>
    <n v="1"/>
    <n v="2"/>
    <d v="2025-06-17T00:00:00"/>
    <d v="2025-06-19T00:00:00"/>
    <m/>
    <n v="2"/>
    <d v="2025-06-20T00:00:00"/>
    <d v="2025-06-21T00:00:00"/>
    <d v="2025-06-20T00:00:00"/>
    <s v="112502566"/>
    <x v="6"/>
    <d v="2025-06-20T00:00:00"/>
    <m/>
    <m/>
    <x v="0"/>
    <n v="7"/>
    <m/>
    <m/>
    <m/>
    <n v="142505225"/>
    <d v="2025-07-07T16:30:22"/>
    <m/>
    <m/>
    <s v="Jun"/>
    <s v="JIANGSU_29138-204"/>
    <m/>
    <m/>
    <m/>
  </r>
  <r>
    <x v="0"/>
    <s v="7980-25"/>
    <x v="835"/>
    <s v="B"/>
    <s v="450X250"/>
    <d v="2025-06-12T00:00:00"/>
    <d v="2025-07-16T00:00:00"/>
    <s v="AIR"/>
    <n v="1"/>
    <n v="1"/>
    <d v="2025-06-18T00:00:00"/>
    <d v="2025-06-19T00:00:00"/>
    <m/>
    <n v="1"/>
    <d v="2025-06-20T00:00:00"/>
    <d v="2025-06-21T00:00:00"/>
    <d v="2025-06-20T00:00:00"/>
    <s v="112502566"/>
    <x v="3"/>
    <d v="2025-06-20T00:00:00"/>
    <m/>
    <m/>
    <x v="0"/>
    <n v="7"/>
    <m/>
    <m/>
    <m/>
    <n v="142505321"/>
    <d v="2025-07-11T05:50:23"/>
    <m/>
    <m/>
    <s v="Jun"/>
    <s v="COMPES_29680-603"/>
    <m/>
    <m/>
    <m/>
  </r>
  <r>
    <x v="0"/>
    <s v="7982-25"/>
    <x v="836"/>
    <s v="B"/>
    <s v="250X160"/>
    <d v="2025-06-12T00:00:00"/>
    <d v="2025-07-16T00:00:00"/>
    <s v="LAND"/>
    <n v="1"/>
    <n v="6"/>
    <d v="2025-06-17T00:00:00"/>
    <d v="2025-06-26T00:00:00"/>
    <m/>
    <n v="9"/>
    <d v="2025-06-28T00:00:00"/>
    <d v="2025-06-30T00:00:00"/>
    <d v="2025-06-28T00:00:00"/>
    <s v="112502716"/>
    <x v="0"/>
    <d v="2025-06-28T00:00:00"/>
    <m/>
    <s v="Die size to increase. Approval to increase die size 26/06/2025."/>
    <x v="0"/>
    <n v="14"/>
    <s v="YES"/>
    <m/>
    <m/>
    <n v="142505615"/>
    <d v="2025-07-11T05:55:22"/>
    <m/>
    <m/>
    <s v="Jun"/>
    <s v="PDTMC_05241-501"/>
    <s v="250 to 280"/>
    <s v="yes"/>
    <m/>
  </r>
  <r>
    <x v="0"/>
    <s v="7916-25"/>
    <x v="837"/>
    <s v="N"/>
    <s v="355X200"/>
    <d v="2025-06-13T00:00:00"/>
    <d v="2025-06-13T00:00:00"/>
    <s v="LAND"/>
    <n v="1"/>
    <n v="1"/>
    <d v="2025-06-14T00:00:00"/>
    <d v="2025-06-16T00:00:00"/>
    <m/>
    <n v="2"/>
    <d v="2025-06-19T00:00:00"/>
    <d v="2025-06-18T00:00:00"/>
    <d v="2025-06-19T00:00:00"/>
    <s v="112502515"/>
    <x v="0"/>
    <d v="2025-06-18T00:00:00"/>
    <s v="ALFARES INTERNATIONAL"/>
    <s v="First ordering request on 12.05.2025,Die order hold on 13.05.2025, die is on hold Vishwitha mail 19/05/2025, As discussed  on 12.06.2025 with Mr. Suresh L die release for manufacturing on 13.06.2025 , Hence die order date changed from 12/05/2025 to 13/06/2025. design receved with bigger die size 355X200 ask revsion 14/6, old pr with 320x200-112502492 request to reject this PR and Follow new PR   With die size  355x220-112502515"/>
    <x v="0"/>
    <n v="3"/>
    <m/>
    <s v=""/>
    <s v="Mill,"/>
    <n v="142505175"/>
    <d v="2025-06-30T00:00:00"/>
    <m/>
    <m/>
    <s v="Jun"/>
    <s v="PDTMC_30364-601"/>
    <m/>
    <m/>
    <m/>
  </r>
  <r>
    <x v="0"/>
    <s v="7916-25"/>
    <x v="838"/>
    <s v="N"/>
    <s v="355X200"/>
    <d v="2025-06-13T00:00:00"/>
    <d v="2025-06-13T00:00:00"/>
    <s v="LAND"/>
    <n v="1"/>
    <n v="1"/>
    <d v="2025-06-14T00:00:00"/>
    <d v="2025-06-16T00:00:00"/>
    <m/>
    <n v="2"/>
    <d v="2025-06-19T00:00:00"/>
    <d v="2025-06-18T00:00:00"/>
    <d v="2025-06-19T00:00:00"/>
    <s v="112502515"/>
    <x v="0"/>
    <d v="2025-06-18T00:00:00"/>
    <s v="ALFARES INTERNATIONAL"/>
    <s v="First ordering request on 12.05.2025,Die order hold on 13.05.2025, die is on hold Vishwitha mail 19/05/2025, As discussed  on 12.06.2025 with Mr. Suresh L die release for manufacturing on 13.06.2025 , Hence die order date changed from 12/05/2025 to 13/06/ design receved with bigger die size 355X200 ask revsion 14/6,  old pr with 320x200-112502492 request to reject this PR and Follow new PR   With die size  355x220-112502515"/>
    <x v="0"/>
    <n v="3"/>
    <m/>
    <s v=""/>
    <s v="Mill,"/>
    <n v="142505175"/>
    <d v="2025-06-30T00:00:00"/>
    <m/>
    <m/>
    <s v="Jun"/>
    <s v="PDTMC_30365-601"/>
    <m/>
    <m/>
    <m/>
  </r>
  <r>
    <x v="0"/>
    <s v="7976-25"/>
    <x v="839"/>
    <s v="B"/>
    <s v="450X250"/>
    <d v="2025-06-13T00:00:00"/>
    <d v="2025-06-13T00:00:00"/>
    <s v="LAND"/>
    <n v="1"/>
    <n v="1"/>
    <d v="2025-06-17T00:00:00"/>
    <d v="2025-06-19T00:00:00"/>
    <m/>
    <n v="2"/>
    <d v="2025-06-20T00:00:00"/>
    <d v="2025-06-21T00:00:00"/>
    <d v="2025-06-20T00:00:00"/>
    <s v="112502566"/>
    <x v="4"/>
    <d v="2025-06-20T00:00:00"/>
    <m/>
    <m/>
    <x v="0"/>
    <n v="6"/>
    <m/>
    <m/>
    <m/>
    <n v="142505127"/>
    <d v="2025-07-09T08:30:38"/>
    <m/>
    <m/>
    <s v="Jun"/>
    <s v="PHME_30289-602"/>
    <m/>
    <m/>
    <m/>
  </r>
  <r>
    <x v="0"/>
    <s v="7975-25"/>
    <x v="840"/>
    <s v="N"/>
    <s v="700x500"/>
    <d v="2025-06-13T00:00:00"/>
    <d v="2025-06-13T00:00:00"/>
    <s v="AIR"/>
    <n v="0"/>
    <n v="0"/>
    <d v="2025-06-18T00:00:00"/>
    <d v="2025-06-20T00:00:00"/>
    <s v="YES"/>
    <n v="2"/>
    <d v="2025-06-21T00:00:00"/>
    <d v="2025-06-21T00:00:00"/>
    <d v="2025-06-21T00:00:00"/>
    <s v="112502594"/>
    <x v="5"/>
    <d v="2025-06-21T00:00:00"/>
    <s v="APT"/>
    <m/>
    <x v="0"/>
    <n v="7"/>
    <m/>
    <m/>
    <s v="MILL"/>
    <n v="0"/>
    <d v="1899-12-30T00:00:00"/>
    <m/>
    <m/>
    <s v="Jun"/>
    <s v="ADEX_55076-601"/>
    <m/>
    <m/>
    <m/>
  </r>
  <r>
    <x v="0"/>
    <s v="7917-25"/>
    <x v="841"/>
    <s v="N"/>
    <s v="700X500"/>
    <d v="2025-06-13T00:00:00"/>
    <d v="2025-06-13T00:00:00"/>
    <s v="AIR"/>
    <n v="2"/>
    <n v="2"/>
    <d v="2025-06-19T00:00:00"/>
    <d v="2025-06-28T00:00:00"/>
    <s v="YES"/>
    <n v="9"/>
    <d v="2025-06-30T00:00:00"/>
    <d v="2025-06-30T00:00:00"/>
    <d v="2025-06-30T00:00:00"/>
    <s v="112502722"/>
    <x v="3"/>
    <d v="2025-06-30T00:00:00"/>
    <s v="ALFARES INTERNATIONAL"/>
    <s v="First ordering request on 12.05.2025,Die order hold on 13.05.2025, die is on hold Vishwitha mail 19/05/2025, As discussed  on 12.06.2025 with Mr. Suresh L die release for manufacturing on 13.06.2025 , Hence die order date changed from 12/05/2025 to 13/06/. die mandrel thisckness is very high. online meeting is called for dicussion 24/06/2025"/>
    <x v="0"/>
    <n v="15"/>
    <m/>
    <s v=""/>
    <s v="Mill,"/>
    <n v="142505814"/>
    <d v="2025-07-24T13:10:22"/>
    <m/>
    <m/>
    <s v="Jun"/>
    <s v="COMPES_30366-601"/>
    <m/>
    <m/>
    <m/>
  </r>
  <r>
    <x v="1"/>
    <s v="7977-25"/>
    <x v="842"/>
    <s v="N"/>
    <s v="280X160"/>
    <d v="2025-06-13T00:00:00"/>
    <d v="2025-06-13T00:00:00"/>
    <s v="LAND"/>
    <n v="2"/>
    <n v="4"/>
    <d v="2025-06-17T00:00:00"/>
    <d v="2025-06-20T00:00:00"/>
    <m/>
    <n v="3"/>
    <d v="2025-06-21T00:00:00"/>
    <d v="2025-06-23T00:00:00"/>
    <d v="2025-06-21T00:00:00"/>
    <s v="212500739"/>
    <x v="4"/>
    <d v="2025-06-21T00:00:00"/>
    <s v="EAE"/>
    <s v="ask revsion 18/06/2025"/>
    <x v="0"/>
    <n v="7"/>
    <m/>
    <m/>
    <s v="Mill, powder"/>
    <n v="242501361"/>
    <d v="2025-06-30T00:00:00"/>
    <m/>
    <m/>
    <s v="Jun"/>
    <s v="PHME_030385-2501"/>
    <m/>
    <m/>
    <m/>
  </r>
  <r>
    <x v="1"/>
    <s v="7977-25"/>
    <x v="843"/>
    <s v="N"/>
    <s v="280X160"/>
    <d v="2025-06-13T00:00:00"/>
    <d v="2025-06-13T00:00:00"/>
    <s v="LAND"/>
    <n v="2"/>
    <n v="4"/>
    <d v="2025-06-17T00:00:00"/>
    <d v="2025-06-20T00:00:00"/>
    <m/>
    <n v="3"/>
    <d v="2025-06-21T00:00:00"/>
    <d v="2025-06-23T00:00:00"/>
    <d v="2025-06-21T00:00:00"/>
    <s v="212500739"/>
    <x v="4"/>
    <d v="2025-06-21T00:00:00"/>
    <s v="EAE"/>
    <s v="ask revsion 18/06/2025"/>
    <x v="0"/>
    <n v="7"/>
    <m/>
    <m/>
    <s v="Mill, powder"/>
    <n v="242501361"/>
    <d v="2025-06-30T00:00:00"/>
    <m/>
    <m/>
    <s v="Jun"/>
    <s v="PHME_030386-2501"/>
    <m/>
    <m/>
    <m/>
  </r>
  <r>
    <x v="1"/>
    <s v="7977-25"/>
    <x v="844"/>
    <s v="N"/>
    <s v="280X160"/>
    <d v="2025-06-13T00:00:00"/>
    <d v="2025-06-13T00:00:00"/>
    <s v="LAND"/>
    <n v="2"/>
    <n v="4"/>
    <d v="2025-06-17T00:00:00"/>
    <d v="2025-06-20T00:00:00"/>
    <m/>
    <n v="3"/>
    <d v="2025-06-21T00:00:00"/>
    <d v="2025-06-23T00:00:00"/>
    <d v="2025-06-21T00:00:00"/>
    <s v="212500739"/>
    <x v="4"/>
    <d v="2025-06-21T00:00:00"/>
    <s v="EAE"/>
    <s v="ask revsion 18/06/2025"/>
    <x v="0"/>
    <n v="7"/>
    <m/>
    <m/>
    <s v="Mill, powder"/>
    <n v="242501361"/>
    <d v="2025-06-30T00:00:00"/>
    <m/>
    <m/>
    <s v="Jun"/>
    <s v="PHME_030387-2501"/>
    <m/>
    <m/>
    <m/>
  </r>
  <r>
    <x v="1"/>
    <s v="7985-25"/>
    <x v="845"/>
    <s v="B"/>
    <s v="355X200"/>
    <d v="2025-06-13T00:00:00"/>
    <d v="2025-06-16T00:00:00"/>
    <s v="LAND"/>
    <n v="2"/>
    <n v="4"/>
    <d v="2025-06-16T00:00:00"/>
    <d v="2025-06-17T00:00:00"/>
    <m/>
    <n v="1"/>
    <d v="2025-06-18T00:00:00"/>
    <d v="2025-06-21T00:00:00"/>
    <d v="2025-06-18T00:00:00"/>
    <s v="212500723"/>
    <x v="4"/>
    <d v="2025-06-18T00:00:00"/>
    <m/>
    <m/>
    <x v="0"/>
    <n v="4"/>
    <m/>
    <m/>
    <m/>
    <n v="242501330"/>
    <d v="2025-06-25T00:00:00"/>
    <m/>
    <m/>
    <s v="Jun"/>
    <s v="PHME_030113-3506"/>
    <m/>
    <m/>
    <m/>
  </r>
  <r>
    <x v="1"/>
    <s v="7983-25"/>
    <x v="846"/>
    <s v="B"/>
    <s v="320X160"/>
    <d v="2025-06-13T00:00:00"/>
    <d v="2025-07-16T00:00:00"/>
    <s v="LAND"/>
    <n v="1"/>
    <n v="1"/>
    <d v="2025-06-16T00:00:00"/>
    <d v="2025-06-17T00:00:00"/>
    <m/>
    <n v="1"/>
    <d v="2025-06-18T00:00:00"/>
    <d v="2025-06-21T00:00:00"/>
    <d v="2025-06-18T00:00:00"/>
    <s v="212500723"/>
    <x v="0"/>
    <d v="2025-06-18T00:00:00"/>
    <m/>
    <m/>
    <x v="0"/>
    <n v="4"/>
    <m/>
    <m/>
    <m/>
    <n v="242501331"/>
    <d v="2025-06-25T00:00:00"/>
    <m/>
    <m/>
    <s v="Jun"/>
    <s v="PDTMC_014735-2503"/>
    <m/>
    <m/>
    <m/>
  </r>
  <r>
    <x v="1"/>
    <s v="7984-25"/>
    <x v="847"/>
    <s v="B"/>
    <s v="320X160"/>
    <d v="2025-06-13T00:00:00"/>
    <d v="2025-07-16T00:00:00"/>
    <s v="AIR"/>
    <n v="1"/>
    <n v="1"/>
    <d v="2025-06-18T00:00:00"/>
    <d v="2025-06-20T00:00:00"/>
    <m/>
    <n v="2"/>
    <d v="2025-06-21T00:00:00"/>
    <d v="2025-06-23T00:00:00"/>
    <d v="2025-06-21T00:00:00"/>
    <s v="212500739"/>
    <x v="3"/>
    <d v="2025-06-21T00:00:00"/>
    <m/>
    <m/>
    <x v="0"/>
    <n v="7"/>
    <m/>
    <m/>
    <m/>
    <n v="242501401"/>
    <d v="2025-07-17T17:00:14"/>
    <m/>
    <m/>
    <s v="Jun"/>
    <s v="COMPES_014725-3501"/>
    <m/>
    <m/>
    <m/>
  </r>
  <r>
    <x v="1"/>
    <s v="7983-25"/>
    <x v="848"/>
    <s v="B"/>
    <s v="220X130"/>
    <d v="2025-06-13T00:00:00"/>
    <d v="2025-07-16T00:00:00"/>
    <s v="LAND"/>
    <n v="3"/>
    <n v="3"/>
    <d v="2025-06-17T00:00:00"/>
    <d v="2025-06-20T00:00:00"/>
    <m/>
    <n v="3"/>
    <d v="2025-06-21T00:00:00"/>
    <d v="2025-06-23T00:00:00"/>
    <d v="2025-06-21T00:00:00"/>
    <s v="212500739"/>
    <x v="0"/>
    <d v="2025-06-21T00:00:00"/>
    <m/>
    <m/>
    <x v="0"/>
    <n v="7"/>
    <m/>
    <m/>
    <m/>
    <n v="242501357"/>
    <d v="2025-07-10T00:00:00"/>
    <m/>
    <m/>
    <s v="Jun"/>
    <s v="PDTMC_015113-2501"/>
    <m/>
    <m/>
    <m/>
  </r>
  <r>
    <x v="1"/>
    <s v="7983-25"/>
    <x v="849"/>
    <s v="B"/>
    <s v="450X260"/>
    <d v="2025-06-13T00:00:00"/>
    <d v="2025-07-16T00:00:00"/>
    <s v="LAND"/>
    <n v="4"/>
    <n v="4"/>
    <d v="2025-06-16T00:00:00"/>
    <d v="2025-06-20T00:00:00"/>
    <m/>
    <n v="4"/>
    <d v="2025-06-21T00:00:00"/>
    <d v="2025-06-24T00:00:00"/>
    <d v="2025-06-21T00:00:00"/>
    <s v="212500739"/>
    <x v="0"/>
    <d v="2025-06-21T00:00:00"/>
    <m/>
    <m/>
    <x v="0"/>
    <n v="7"/>
    <m/>
    <m/>
    <m/>
    <n v="242501357"/>
    <d v="2025-07-10T00:00:00"/>
    <m/>
    <m/>
    <s v="Jun"/>
    <s v="PDTMC_051118-3536"/>
    <m/>
    <m/>
    <m/>
  </r>
  <r>
    <x v="0"/>
    <s v="7987-25"/>
    <x v="850"/>
    <s v="N"/>
    <s v="280x160"/>
    <d v="2025-06-18T00:00:00"/>
    <d v="2025-06-18T00:00:00"/>
    <s v="AIR"/>
    <n v="1"/>
    <n v="5"/>
    <d v="2025-07-04T00:00:00"/>
    <d v="2025-07-04T00:00:00"/>
    <s v="YES"/>
    <n v="0"/>
    <d v="2025-07-08T00:00:00"/>
    <d v="2025-07-08T00:00:00"/>
    <d v="2025-07-08T00:00:00"/>
    <s v="112502881"/>
    <x v="2"/>
    <d v="2025-07-08T00:00:00"/>
    <s v="Festo"/>
    <m/>
    <x v="0"/>
    <n v="16"/>
    <m/>
    <m/>
    <s v="Anodizing"/>
    <n v="142506131"/>
    <d v="2025-07-25T09:41:24"/>
    <m/>
    <m/>
    <s v="Jun"/>
    <s v="PHOENIX _30389-401"/>
    <m/>
    <m/>
    <m/>
  </r>
  <r>
    <x v="0"/>
    <s v="7987-25"/>
    <x v="851"/>
    <s v="N"/>
    <s v="320x200"/>
    <d v="2025-06-18T00:00:00"/>
    <d v="2025-06-18T00:00:00"/>
    <s v="AIR"/>
    <n v="1"/>
    <n v="7"/>
    <d v="2025-07-08T00:00:00"/>
    <d v="2025-07-25T00:00:00"/>
    <s v="YES"/>
    <n v="17"/>
    <d v="2025-07-31T00:00:00"/>
    <d v="2025-08-02T00:00:00"/>
    <d v="2025-07-31T00:00:00"/>
    <s v="112503328"/>
    <x v="2"/>
    <d v="2025-08-31T00:00:00"/>
    <s v="Festo"/>
    <s v="simulatin not satisfactory. Online meeting done on 14/07/2025. `"/>
    <x v="0"/>
    <n v="37"/>
    <m/>
    <m/>
    <s v="Anodizing"/>
    <n v="142506765"/>
    <d v="2025-08-18T00:00:00"/>
    <m/>
    <m/>
    <s v="Jun"/>
    <s v="PHOENIX _30391-601"/>
    <m/>
    <m/>
    <m/>
  </r>
  <r>
    <x v="0"/>
    <s v="7987-25"/>
    <x v="852"/>
    <s v="N"/>
    <s v="320x200"/>
    <d v="2025-06-18T00:00:00"/>
    <d v="2025-06-18T00:00:00"/>
    <s v="AIR"/>
    <n v="1"/>
    <n v="5"/>
    <d v="2025-07-07T00:00:00"/>
    <d v="2025-07-30T00:00:00"/>
    <s v="YES"/>
    <n v="23"/>
    <d v="2025-08-01T00:00:00"/>
    <d v="2025-08-02T00:00:00"/>
    <d v="2025-08-01T00:00:00"/>
    <s v="112503341"/>
    <x v="2"/>
    <d v="2025-08-01T00:00:00"/>
    <s v="Festo"/>
    <s v="simulatin not satisfactory. Online meeting done on 14/07/2025. `"/>
    <x v="0"/>
    <n v="42"/>
    <m/>
    <m/>
    <s v="Anodizing"/>
    <n v="142506765"/>
    <d v="2025-08-18T00:00:00"/>
    <m/>
    <m/>
    <s v="Jun"/>
    <s v="PHOENIX _30388-601"/>
    <m/>
    <m/>
    <m/>
  </r>
  <r>
    <x v="0"/>
    <s v="7987-25"/>
    <x v="853"/>
    <s v="N"/>
    <s v="320x200"/>
    <d v="2025-06-18T00:00:00"/>
    <d v="2025-06-18T00:00:00"/>
    <s v="AIR"/>
    <n v="1"/>
    <n v="5"/>
    <d v="2025-07-07T00:00:00"/>
    <d v="2025-07-30T00:00:00"/>
    <s v="YES"/>
    <n v="23"/>
    <d v="2025-08-01T00:00:00"/>
    <d v="2025-08-02T00:00:00"/>
    <d v="2025-08-01T00:00:00"/>
    <s v="112503341"/>
    <x v="2"/>
    <d v="2025-08-01T00:00:00"/>
    <s v="Festo"/>
    <s v="simulatin not satisfactory. Online meeting done on 14/07/2025. `"/>
    <x v="0"/>
    <n v="42"/>
    <m/>
    <m/>
    <s v="Anodizing"/>
    <n v="142506765"/>
    <d v="2025-08-18T00:00:00"/>
    <m/>
    <m/>
    <s v="Jun"/>
    <s v="PHOENIX _30390-601"/>
    <m/>
    <m/>
    <m/>
  </r>
  <r>
    <x v="0"/>
    <s v="7987-25"/>
    <x v="854"/>
    <s v="N"/>
    <s v="450x250"/>
    <d v="2025-06-18T00:00:00"/>
    <d v="2025-06-18T00:00:00"/>
    <s v="AIR"/>
    <n v="1"/>
    <n v="7"/>
    <d v="2025-07-08T00:00:00"/>
    <d v="2025-07-30T00:00:00"/>
    <s v="YES"/>
    <n v="22"/>
    <d v="2025-08-01T00:00:00"/>
    <d v="2025-08-02T00:00:00"/>
    <d v="2025-08-01T00:00:00"/>
    <s v="112503341"/>
    <x v="2"/>
    <s v="01/0"/>
    <s v="Festo"/>
    <s v="simulatin not satisfactory. Online meeting done on 14/07/2025. `"/>
    <x v="0"/>
    <n v="42"/>
    <m/>
    <m/>
    <s v="Anodizing"/>
    <n v="142506765"/>
    <d v="2025-08-18T00:00:00"/>
    <m/>
    <m/>
    <s v="Jun"/>
    <s v="PHOENIX _30392-601"/>
    <m/>
    <m/>
    <m/>
  </r>
  <r>
    <x v="1"/>
    <s v="7986-25"/>
    <x v="855"/>
    <s v="N"/>
    <s v="250X160"/>
    <d v="2025-06-18T00:00:00"/>
    <d v="2025-06-18T00:00:00"/>
    <s v="LAND"/>
    <n v="0"/>
    <n v="0"/>
    <d v="2025-06-20T00:00:00"/>
    <d v="2025-06-20T00:00:00"/>
    <m/>
    <n v="0"/>
    <d v="2025-06-21T00:00:00"/>
    <d v="2025-06-24T00:00:00"/>
    <d v="2025-06-21T00:00:00"/>
    <s v="212500739"/>
    <x v="0"/>
    <d v="2025-06-21T00:00:00"/>
    <s v="GUTMANN"/>
    <m/>
    <x v="0"/>
    <n v="2"/>
    <m/>
    <m/>
    <s v="MILL"/>
    <n v="242501360"/>
    <d v="2025-07-03T00:00:00"/>
    <m/>
    <m/>
    <s v="Jun"/>
    <s v="PDTMC_027913-2501"/>
    <m/>
    <m/>
    <m/>
  </r>
  <r>
    <x v="0"/>
    <s v="7988-25"/>
    <x v="856"/>
    <s v="B"/>
    <s v="320X160"/>
    <d v="2025-06-18T00:00:00"/>
    <d v="2025-06-19T00:00:00"/>
    <s v="LAND"/>
    <n v="0"/>
    <n v="0"/>
    <d v="2025-06-25T00:00:00"/>
    <d v="2025-06-28T00:00:00"/>
    <m/>
    <n v="3"/>
    <d v="2025-06-30T00:00:00"/>
    <d v="2025-06-30T00:00:00"/>
    <d v="2025-06-30T00:00:00"/>
    <s v="112502722"/>
    <x v="4"/>
    <d v="2025-06-30T00:00:00"/>
    <m/>
    <s v="aske revision 26/06/2025"/>
    <x v="0"/>
    <n v="10"/>
    <m/>
    <m/>
    <m/>
    <n v="142505400"/>
    <d v="2025-07-09T08:30:33"/>
    <m/>
    <m/>
    <s v="Jun"/>
    <s v="PHME_07208-610"/>
    <m/>
    <m/>
    <m/>
  </r>
  <r>
    <x v="1"/>
    <s v="7989-25"/>
    <x v="857"/>
    <s v="B"/>
    <s v="320X200"/>
    <d v="2025-06-19T00:00:00"/>
    <d v="2025-06-19T00:00:00"/>
    <s v="AIR"/>
    <n v="1"/>
    <n v="2"/>
    <d v="2025-06-23T00:00:00"/>
    <d v="2025-06-26T00:00:00"/>
    <m/>
    <n v="3"/>
    <d v="2025-06-28T00:00:00"/>
    <d v="2025-06-30T00:00:00"/>
    <d v="2025-06-28T00:00:00"/>
    <s v="212500773"/>
    <x v="3"/>
    <d v="2025-06-28T00:00:00"/>
    <m/>
    <m/>
    <x v="0"/>
    <n v="7"/>
    <m/>
    <m/>
    <m/>
    <n v="242501482"/>
    <d v="2025-07-11T00:00:00"/>
    <m/>
    <m/>
    <s v="Jun"/>
    <s v="COMPES_029986-3503"/>
    <m/>
    <m/>
    <m/>
  </r>
  <r>
    <x v="0"/>
    <s v="7995-25"/>
    <x v="858"/>
    <s v="B"/>
    <s v="250X160"/>
    <d v="2025-06-19T00:00:00"/>
    <d v="2025-06-20T00:00:00"/>
    <s v="LAND"/>
    <n v="1"/>
    <n v="4"/>
    <d v="2025-06-21T00:00:00"/>
    <d v="2025-06-26T00:00:00"/>
    <m/>
    <n v="5"/>
    <d v="2025-06-28T00:00:00"/>
    <d v="2025-06-30T00:00:00"/>
    <d v="2025-06-28T00:00:00"/>
    <s v="112502716"/>
    <x v="0"/>
    <d v="2025-06-28T00:00:00"/>
    <m/>
    <s v="aske revision 24/06/2025"/>
    <x v="0"/>
    <n v="7"/>
    <m/>
    <m/>
    <m/>
    <n v="142505537"/>
    <d v="2025-07-10T17:50:24"/>
    <m/>
    <m/>
    <s v="Jun"/>
    <s v="PDTMC_05049-502"/>
    <m/>
    <m/>
    <m/>
  </r>
  <r>
    <x v="0"/>
    <s v="7994-25"/>
    <x v="859"/>
    <s v="B"/>
    <s v="320X160"/>
    <d v="2025-06-19T00:00:00"/>
    <d v="2025-06-20T00:00:00"/>
    <s v="LAND"/>
    <n v="1"/>
    <n v="1"/>
    <d v="2025-06-24T00:00:00"/>
    <d v="2025-06-26T00:00:00"/>
    <m/>
    <n v="2"/>
    <d v="2025-06-28T00:00:00"/>
    <d v="2025-06-30T00:00:00"/>
    <d v="2025-06-28T00:00:00"/>
    <s v="112502716"/>
    <x v="4"/>
    <d v="2025-06-28T00:00:00"/>
    <m/>
    <m/>
    <x v="0"/>
    <n v="7"/>
    <m/>
    <m/>
    <m/>
    <n v="142505370"/>
    <d v="2025-07-04T00:00:00"/>
    <m/>
    <m/>
    <s v="Jun"/>
    <s v="PHME_05206-513"/>
    <m/>
    <m/>
    <m/>
  </r>
  <r>
    <x v="0"/>
    <s v="7995-25"/>
    <x v="860"/>
    <s v="B"/>
    <s v="250X160"/>
    <d v="2025-06-19T00:00:00"/>
    <d v="2025-06-20T00:00:00"/>
    <s v="LAND"/>
    <n v="1"/>
    <n v="1"/>
    <d v="2025-06-21T00:00:00"/>
    <d v="2025-06-24T00:00:00"/>
    <m/>
    <n v="3"/>
    <d v="2025-06-28T00:00:00"/>
    <d v="2025-06-30T00:00:00"/>
    <d v="2025-06-28T00:00:00"/>
    <s v="112502716"/>
    <x v="0"/>
    <d v="2025-06-28T00:00:00"/>
    <m/>
    <m/>
    <x v="0"/>
    <n v="5"/>
    <m/>
    <m/>
    <m/>
    <n v="142505537"/>
    <d v="2025-07-10T17:50:24"/>
    <m/>
    <m/>
    <s v="Jun"/>
    <s v="PDTMC_13794-411"/>
    <m/>
    <m/>
    <m/>
  </r>
  <r>
    <x v="0"/>
    <s v="7994-25"/>
    <x v="861"/>
    <s v="B"/>
    <s v="250X160"/>
    <d v="2025-06-19T00:00:00"/>
    <d v="2025-06-20T00:00:00"/>
    <s v="LAND"/>
    <n v="1"/>
    <n v="4"/>
    <d v="2025-06-23T00:00:00"/>
    <d v="2025-06-26T00:00:00"/>
    <m/>
    <n v="3"/>
    <d v="2025-06-28T00:00:00"/>
    <d v="2025-06-30T00:00:00"/>
    <d v="2025-06-28T00:00:00"/>
    <s v="112502716"/>
    <x v="4"/>
    <d v="2025-06-28T00:00:00"/>
    <m/>
    <m/>
    <x v="0"/>
    <n v="7"/>
    <m/>
    <m/>
    <m/>
    <n v="142505401"/>
    <d v="2025-07-11T00:00:00"/>
    <m/>
    <m/>
    <s v="Jun"/>
    <s v="PHME_15775-511"/>
    <m/>
    <m/>
    <m/>
  </r>
  <r>
    <x v="0"/>
    <s v="7994-25"/>
    <x v="862"/>
    <s v="B"/>
    <s v="220X130"/>
    <d v="2025-06-19T00:00:00"/>
    <d v="2025-06-20T00:00:00"/>
    <s v="LAND"/>
    <n v="1"/>
    <n v="2"/>
    <d v="2025-06-23T00:00:00"/>
    <d v="2025-06-24T00:00:00"/>
    <m/>
    <n v="1"/>
    <d v="2025-07-04T00:00:00"/>
    <d v="2025-06-30T00:00:00"/>
    <d v="2025-06-28T00:00:00"/>
    <s v="112502716"/>
    <x v="4"/>
    <d v="2025-06-28T00:00:00"/>
    <m/>
    <m/>
    <x v="0"/>
    <n v="5"/>
    <m/>
    <m/>
    <m/>
    <n v="142505401"/>
    <d v="2025-07-11T00:00:00"/>
    <m/>
    <m/>
    <s v="Jun"/>
    <s v="PHME_18016-406"/>
    <m/>
    <m/>
    <m/>
  </r>
  <r>
    <x v="0"/>
    <s v="7995-25"/>
    <x v="863"/>
    <s v="B"/>
    <s v="280X160"/>
    <d v="2025-06-19T00:00:00"/>
    <d v="2025-06-20T00:00:00"/>
    <s v="LAND"/>
    <n v="1"/>
    <n v="1"/>
    <d v="2025-06-21T00:00:00"/>
    <d v="2025-06-24T00:00:00"/>
    <m/>
    <n v="3"/>
    <d v="2025-06-28T00:00:00"/>
    <d v="2025-06-30T00:00:00"/>
    <d v="2025-06-28T00:00:00"/>
    <s v="112502716"/>
    <x v="0"/>
    <d v="2025-06-28T00:00:00"/>
    <m/>
    <m/>
    <x v="0"/>
    <n v="5"/>
    <m/>
    <m/>
    <m/>
    <n v="142505537"/>
    <d v="2025-07-10T17:50:24"/>
    <m/>
    <m/>
    <s v="Jun"/>
    <s v="PDTMC_29897-504"/>
    <m/>
    <m/>
    <m/>
  </r>
  <r>
    <x v="0"/>
    <s v="7995-25"/>
    <x v="864"/>
    <s v="B"/>
    <s v="220X130"/>
    <d v="2025-06-19T00:00:00"/>
    <d v="2025-06-20T00:00:00"/>
    <s v="LAND"/>
    <n v="1"/>
    <n v="2"/>
    <d v="2025-06-23T00:00:00"/>
    <d v="2025-07-02T00:00:00"/>
    <m/>
    <n v="9"/>
    <d v="2025-07-04T00:00:00"/>
    <d v="2025-07-05T00:00:00"/>
    <d v="2025-07-04T00:00:00"/>
    <s v="112502798"/>
    <x v="0"/>
    <d v="2025-07-04T00:00:00"/>
    <m/>
    <s v="ask revisin of 404 design. Aske revision again 01/07/2025"/>
    <x v="0"/>
    <n v="13"/>
    <m/>
    <m/>
    <m/>
    <n v="142505537"/>
    <d v="2025-07-10T17:50:24"/>
    <m/>
    <m/>
    <s v="Jun"/>
    <s v="PDTMC_15810-405"/>
    <m/>
    <m/>
    <m/>
  </r>
  <r>
    <x v="0"/>
    <s v="7994-25"/>
    <x v="865"/>
    <s v="B"/>
    <s v="320X160"/>
    <d v="2025-06-19T00:00:00"/>
    <d v="2025-06-20T00:00:00"/>
    <s v="LAND"/>
    <n v="1"/>
    <n v="1"/>
    <d v="2025-06-26T00:00:00"/>
    <d v="2025-08-07T00:00:00"/>
    <s v="YES"/>
    <n v="42"/>
    <d v="2025-08-09T00:00:00"/>
    <d v="2025-08-12T00:00:00"/>
    <d v="2025-08-09T00:00:00"/>
    <s v="112503476"/>
    <x v="4"/>
    <d v="2025-08-09T00:00:00"/>
    <m/>
    <s v="waitng for simulation result. Ask for revison as per simulatin result. Revised desigh received corrctor not satisfied ask for 3d again .  Sent feedbak and ask revision and 3d 30/7."/>
    <x v="0"/>
    <n v="49"/>
    <s v="YES"/>
    <m/>
    <m/>
    <n v="142506785"/>
    <d v="2025-08-29T00:00:00"/>
    <m/>
    <m/>
    <s v="Jun"/>
    <s v="PHME_18801-505"/>
    <m/>
    <m/>
    <m/>
  </r>
  <r>
    <x v="1"/>
    <s v="7992-25"/>
    <x v="866"/>
    <s v="B"/>
    <s v="450X260"/>
    <d v="2025-06-19T00:00:00"/>
    <d v="2025-06-20T00:00:00"/>
    <s v="LAND"/>
    <n v="1"/>
    <n v="1"/>
    <d v="2025-06-24T00:00:00"/>
    <d v="2025-06-24T00:00:00"/>
    <m/>
    <n v="0"/>
    <d v="2025-06-28T00:00:00"/>
    <d v="2025-06-30T00:00:00"/>
    <d v="2025-06-28T00:00:00"/>
    <s v="212500773"/>
    <x v="4"/>
    <d v="2025-06-28T00:00:00"/>
    <m/>
    <m/>
    <x v="0"/>
    <n v="5"/>
    <m/>
    <m/>
    <m/>
    <n v="242501416"/>
    <d v="2025-07-10T00:00:00"/>
    <m/>
    <m/>
    <s v="Jun"/>
    <s v="PHME_005501-3512"/>
    <m/>
    <m/>
    <m/>
  </r>
  <r>
    <x v="1"/>
    <s v="7992-25"/>
    <x v="867"/>
    <s v="B"/>
    <s v="250X160"/>
    <d v="2025-06-19T00:00:00"/>
    <d v="2025-06-20T00:00:00"/>
    <s v="LAND"/>
    <n v="1"/>
    <n v="3"/>
    <d v="2025-06-24T00:00:00"/>
    <d v="2025-06-24T00:00:00"/>
    <m/>
    <n v="0"/>
    <d v="2025-06-28T00:00:00"/>
    <d v="2025-06-30T00:00:00"/>
    <d v="2025-06-28T00:00:00"/>
    <s v="212500773"/>
    <x v="4"/>
    <d v="2025-06-28T00:00:00"/>
    <m/>
    <m/>
    <x v="0"/>
    <n v="5"/>
    <m/>
    <m/>
    <m/>
    <n v="242501416"/>
    <d v="2025-07-10T00:00:00"/>
    <m/>
    <m/>
    <s v="Jun"/>
    <s v="PHME_013010-2508"/>
    <m/>
    <m/>
    <m/>
  </r>
  <r>
    <x v="1"/>
    <s v="7992-25"/>
    <x v="868"/>
    <s v="B"/>
    <s v="250X160"/>
    <d v="2025-06-19T00:00:00"/>
    <d v="2025-06-20T00:00:00"/>
    <s v="LAND"/>
    <n v="1"/>
    <n v="2"/>
    <d v="2025-06-24T00:00:00"/>
    <d v="2025-06-24T00:00:00"/>
    <m/>
    <n v="0"/>
    <d v="2025-06-28T00:00:00"/>
    <d v="2025-06-30T00:00:00"/>
    <d v="2025-06-28T00:00:00"/>
    <s v="212500773"/>
    <x v="4"/>
    <d v="2025-06-28T00:00:00"/>
    <m/>
    <m/>
    <x v="0"/>
    <n v="5"/>
    <m/>
    <m/>
    <m/>
    <n v="242501416"/>
    <d v="2025-07-10T00:00:00"/>
    <m/>
    <m/>
    <s v="Jun"/>
    <s v="PHME_015807-2502"/>
    <m/>
    <m/>
    <m/>
  </r>
  <r>
    <x v="1"/>
    <s v="7992-25"/>
    <x v="869"/>
    <s v="B"/>
    <s v="320X160"/>
    <d v="2025-06-19T00:00:00"/>
    <d v="2025-06-20T00:00:00"/>
    <s v="LAND"/>
    <n v="1"/>
    <n v="1"/>
    <d v="2025-06-24T00:00:00"/>
    <d v="2025-06-26T00:00:00"/>
    <m/>
    <n v="2"/>
    <d v="2025-06-28T00:00:00"/>
    <d v="2025-06-30T00:00:00"/>
    <d v="2025-06-28T00:00:00"/>
    <s v="212500773"/>
    <x v="4"/>
    <d v="2025-06-28T00:00:00"/>
    <m/>
    <m/>
    <x v="0"/>
    <n v="7"/>
    <m/>
    <m/>
    <m/>
    <n v="242501416"/>
    <d v="2025-07-10T00:00:00"/>
    <m/>
    <m/>
    <s v="Jun"/>
    <s v="PHME_016441-2503"/>
    <m/>
    <m/>
    <m/>
  </r>
  <r>
    <x v="1"/>
    <s v="7992-25"/>
    <x v="870"/>
    <s v="B"/>
    <s v="320X160"/>
    <d v="2025-06-19T00:00:00"/>
    <d v="2025-06-20T00:00:00"/>
    <s v="LAND"/>
    <n v="1"/>
    <n v="4"/>
    <d v="2025-06-24T00:00:00"/>
    <d v="2025-06-28T00:00:00"/>
    <m/>
    <n v="4"/>
    <d v="2025-06-30T00:00:00"/>
    <d v="2025-06-30T00:00:00"/>
    <d v="2025-06-30T00:00:00"/>
    <s v="212500776"/>
    <x v="4"/>
    <d v="2025-06-30T00:00:00"/>
    <m/>
    <s v="ask revision 26/06/2025"/>
    <x v="0"/>
    <n v="9"/>
    <m/>
    <m/>
    <m/>
    <n v="242501416"/>
    <d v="2025-07-10T00:00:00"/>
    <m/>
    <m/>
    <s v="Jun"/>
    <s v="PHME_015651-2506"/>
    <m/>
    <m/>
    <m/>
  </r>
  <r>
    <x v="0"/>
    <s v="7996-25"/>
    <x v="871"/>
    <s v="B"/>
    <s v="320X160"/>
    <d v="2025-06-19T00:00:00"/>
    <d v="2025-06-21T00:00:00"/>
    <s v="AIR"/>
    <n v="1"/>
    <n v="3"/>
    <d v="2025-06-25T00:00:00"/>
    <d v="2025-06-26T00:00:00"/>
    <m/>
    <n v="1"/>
    <d v="2025-06-28T00:00:00"/>
    <d v="2025-06-30T00:00:00"/>
    <d v="2025-06-28T00:00:00"/>
    <s v="112502716"/>
    <x v="3"/>
    <d v="2025-06-28T00:00:00"/>
    <m/>
    <m/>
    <x v="0"/>
    <n v="7"/>
    <m/>
    <m/>
    <m/>
    <n v="142505578"/>
    <d v="2025-07-11T05:55:22"/>
    <m/>
    <m/>
    <s v="Jun"/>
    <s v="COMPES_15648-241"/>
    <m/>
    <m/>
    <m/>
  </r>
  <r>
    <x v="0"/>
    <s v="7997-25"/>
    <x v="872"/>
    <s v="B"/>
    <s v="280X160"/>
    <d v="2025-06-19T00:00:00"/>
    <d v="2025-06-21T00:00:00"/>
    <s v="AIR"/>
    <n v="3"/>
    <n v="3"/>
    <d v="2025-06-21T00:00:00"/>
    <d v="2025-06-26T00:00:00"/>
    <s v="YES"/>
    <n v="5"/>
    <d v="2025-07-04T00:00:00"/>
    <d v="2025-06-30T00:00:00"/>
    <d v="2025-06-28T00:00:00"/>
    <s v="112502716"/>
    <x v="6"/>
    <d v="2025-06-28T00:00:00"/>
    <m/>
    <s v="ask for simulation result 23/01/2025 ask for revision "/>
    <x v="0"/>
    <n v="7"/>
    <m/>
    <m/>
    <m/>
    <n v="142505410"/>
    <d v="2025-07-03T00:00:00"/>
    <m/>
    <m/>
    <s v="Jun"/>
    <s v="JIANGSU_16875-502"/>
    <m/>
    <m/>
    <m/>
  </r>
  <r>
    <x v="0"/>
    <s v="7998-25"/>
    <x v="873"/>
    <s v="B"/>
    <s v="355X200"/>
    <d v="2025-06-19T00:00:00"/>
    <d v="2025-06-21T00:00:00"/>
    <s v="AIR"/>
    <n v="7"/>
    <n v="7"/>
    <d v="2025-06-24T00:00:00"/>
    <d v="2025-07-28T00:00:00"/>
    <s v="YES"/>
    <n v="34"/>
    <d v="2025-08-01T00:00:00"/>
    <d v="2025-08-02T00:00:00"/>
    <d v="2025-08-01T00:00:00"/>
    <s v="112503341"/>
    <x v="2"/>
    <d v="2025-08-01T00:00:00"/>
    <m/>
    <s v="ask for revision, Ahod explain Phoenix team in online meeting that what all problem we face. Waitig for revised 2d and 3d for simulation"/>
    <x v="0"/>
    <n v="39"/>
    <m/>
    <m/>
    <m/>
    <n v="142506766"/>
    <d v="2025-08-15T11:20:30"/>
    <m/>
    <m/>
    <s v="Jun"/>
    <s v="PHOENIX _28949-602"/>
    <m/>
    <m/>
    <m/>
  </r>
  <r>
    <x v="1"/>
    <s v="7993-25"/>
    <x v="874"/>
    <s v="B"/>
    <s v="320X160"/>
    <d v="2025-06-19T00:00:00"/>
    <d v="2025-06-24T00:00:00"/>
    <s v="LAND"/>
    <n v="1"/>
    <n v="1"/>
    <d v="2025-06-24T00:00:00"/>
    <d v="2025-06-28T00:00:00"/>
    <m/>
    <n v="4"/>
    <d v="2025-06-30T00:00:00"/>
    <d v="2025-06-30T00:00:00"/>
    <d v="2025-06-30T00:00:00"/>
    <s v="212500776"/>
    <x v="0"/>
    <d v="2025-06-30T00:00:00"/>
    <m/>
    <m/>
    <x v="0"/>
    <n v="9"/>
    <m/>
    <m/>
    <m/>
    <n v="242501520"/>
    <d v="2025-07-11T00:00:00"/>
    <m/>
    <m/>
    <s v="Jun"/>
    <s v="PDTMC_013940-2505"/>
    <m/>
    <m/>
    <m/>
  </r>
  <r>
    <x v="1"/>
    <s v="7993-25"/>
    <x v="875"/>
    <s v="B"/>
    <s v="280X160"/>
    <d v="2025-06-19T00:00:00"/>
    <d v="2025-06-24T00:00:00"/>
    <s v="LAND"/>
    <n v="0"/>
    <n v="0"/>
    <d v="2025-06-26T00:00:00"/>
    <d v="2025-07-01T00:00:00"/>
    <m/>
    <n v="5"/>
    <d v="2025-07-05T00:00:00"/>
    <d v="2025-07-05T00:00:00"/>
    <d v="2025-07-05T00:00:00"/>
    <s v="212500826"/>
    <x v="0"/>
    <d v="2025-07-05T00:00:00"/>
    <m/>
    <s v="new update"/>
    <x v="0"/>
    <n v="12"/>
    <s v="YES"/>
    <m/>
    <m/>
    <n v="242501520"/>
    <d v="2025-07-11T00:00:00"/>
    <m/>
    <m/>
    <s v="Jun"/>
    <s v="PDTMC_027719-2504"/>
    <m/>
    <m/>
    <m/>
  </r>
  <r>
    <x v="0"/>
    <s v="7991-25"/>
    <x v="876"/>
    <s v="N"/>
    <s v="280X160"/>
    <d v="2025-06-20T00:00:00"/>
    <d v="2025-06-20T00:00:00"/>
    <s v="LAND"/>
    <n v="1"/>
    <n v="1"/>
    <d v="2025-06-26T00:00:00"/>
    <d v="2025-06-26T00:00:00"/>
    <m/>
    <n v="0"/>
    <d v="2025-06-28T00:00:00"/>
    <d v="2025-06-30T00:00:00"/>
    <d v="2025-06-28T00:00:00"/>
    <s v="112502716"/>
    <x v="4"/>
    <d v="2025-06-28T00:00:00"/>
    <s v="Ennova"/>
    <m/>
    <x v="0"/>
    <n v="6"/>
    <m/>
    <m/>
    <s v="Mill, powder"/>
    <n v="142505400"/>
    <d v="2025-07-09T08:30:33"/>
    <m/>
    <m/>
    <s v="Jun"/>
    <s v="PHME_30394-201"/>
    <m/>
    <m/>
    <m/>
  </r>
  <r>
    <x v="1"/>
    <s v="7990-25"/>
    <x v="877"/>
    <s v="N"/>
    <s v="280x160"/>
    <d v="2025-06-20T00:00:00"/>
    <d v="2025-06-20T00:00:00"/>
    <s v="LAND"/>
    <n v="1"/>
    <n v="1"/>
    <d v="2025-06-26T00:00:00"/>
    <d v="2025-06-26T00:00:00"/>
    <m/>
    <n v="0"/>
    <d v="2025-06-28T00:00:00"/>
    <d v="2025-06-30T00:00:00"/>
    <d v="2025-06-28T00:00:00"/>
    <s v="212500773"/>
    <x v="4"/>
    <d v="2025-06-28T00:00:00"/>
    <s v="Ennova"/>
    <m/>
    <x v="0"/>
    <n v="6"/>
    <m/>
    <m/>
    <s v="Mill, powder"/>
    <n v="242501418"/>
    <d v="2025-07-11T00:00:00"/>
    <m/>
    <m/>
    <s v="Jun"/>
    <s v="PHME_030393-2501"/>
    <m/>
    <m/>
    <m/>
  </r>
  <r>
    <x v="1"/>
    <s v="7999-25"/>
    <x v="878"/>
    <s v="T"/>
    <s v="300X100"/>
    <d v="2025-06-24T00:00:00"/>
    <d v="2025-06-24T00:00:00"/>
    <s v="LAND"/>
    <n v="0"/>
    <n v="0"/>
    <d v="2025-06-30T00:00:00"/>
    <d v="2025-07-07T00:00:00"/>
    <m/>
    <n v="7"/>
    <d v="2025-07-08T00:00:00"/>
    <d v="2025-07-08T00:00:00"/>
    <d v="2025-07-08T00:00:00"/>
    <s v="212500837"/>
    <x v="4"/>
    <d v="2025-07-08T00:00:00"/>
    <m/>
    <m/>
    <x v="0"/>
    <n v="13"/>
    <m/>
    <m/>
    <m/>
    <n v="242501617"/>
    <d v="2025-07-25T09:29:11"/>
    <m/>
    <m/>
    <s v="Jun"/>
    <s v="PHME_25IC1-27915"/>
    <m/>
    <m/>
    <m/>
  </r>
  <r>
    <x v="0"/>
    <s v="8000-25"/>
    <x v="879"/>
    <s v="B"/>
    <s v="355X200"/>
    <d v="2025-06-24T00:00:00"/>
    <d v="2025-06-25T00:00:00"/>
    <s v="LAND"/>
    <n v="3"/>
    <n v="3"/>
    <d v="2025-06-27T00:00:00"/>
    <d v="2025-06-28T00:00:00"/>
    <m/>
    <n v="1"/>
    <d v="2025-06-30T00:00:00"/>
    <d v="2025-06-30T00:00:00"/>
    <d v="2025-06-30T00:00:00"/>
    <s v="112502722"/>
    <x v="4"/>
    <d v="2025-06-30T00:00:00"/>
    <m/>
    <m/>
    <x v="0"/>
    <n v="4"/>
    <m/>
    <m/>
    <m/>
    <n v="142505539"/>
    <d v="2025-07-09T08:25:16"/>
    <m/>
    <m/>
    <s v="Jun"/>
    <s v="PHME_17008-205"/>
    <m/>
    <m/>
    <m/>
  </r>
  <r>
    <x v="0"/>
    <s v="8000-25"/>
    <x v="880"/>
    <s v="B"/>
    <s v="280X160"/>
    <d v="2025-06-24T00:00:00"/>
    <d v="2025-06-25T00:00:00"/>
    <s v="LAND"/>
    <n v="0"/>
    <n v="0"/>
    <d v="2025-06-30T00:00:00"/>
    <d v="2025-07-09T00:00:00"/>
    <m/>
    <n v="9"/>
    <d v="2025-07-12T00:00:00"/>
    <d v="2025-07-14T00:00:00"/>
    <d v="2025-07-12T00:00:00"/>
    <s v="112502983"/>
    <x v="4"/>
    <d v="2025-07-12T00:00:00"/>
    <m/>
    <s v="ask revison 01/07/2025"/>
    <x v="0"/>
    <n v="15"/>
    <m/>
    <m/>
    <m/>
    <n v="142506036"/>
    <d v="2025-07-24T08:56:52"/>
    <m/>
    <m/>
    <s v="Jun"/>
    <s v="PHME_07099-601"/>
    <m/>
    <m/>
    <m/>
  </r>
  <r>
    <x v="1"/>
    <s v="7999-25"/>
    <x v="881"/>
    <s v="N"/>
    <s v="280X160"/>
    <d v="2025-06-24T00:00:00"/>
    <d v="2025-06-25T00:00:00"/>
    <s v="LAND"/>
    <n v="1"/>
    <n v="1"/>
    <d v="2025-06-30T00:00:00"/>
    <d v="2025-07-07T00:00:00"/>
    <m/>
    <n v="7"/>
    <d v="2025-07-08T00:00:00"/>
    <d v="2025-07-08T00:00:00"/>
    <d v="2025-07-08T00:00:00"/>
    <s v="212500837"/>
    <x v="4"/>
    <d v="2025-07-08T00:00:00"/>
    <s v="Ennova"/>
    <s v="ask revison 01/07/2025"/>
    <x v="0"/>
    <n v="13"/>
    <m/>
    <m/>
    <s v="Mill, powder"/>
    <n v="242501617"/>
    <d v="2025-07-25T09:29:11"/>
    <m/>
    <m/>
    <s v="Jun"/>
    <s v="PHME_027915-2501"/>
    <m/>
    <m/>
    <m/>
  </r>
  <r>
    <x v="0"/>
    <s v="8005-25"/>
    <x v="882"/>
    <s v="N"/>
    <s v="280X160"/>
    <d v="2025-06-26T00:00:00"/>
    <d v="2025-06-26T00:00:00"/>
    <s v="LAND"/>
    <n v="2"/>
    <n v="4"/>
    <d v="2025-07-02T00:00:00"/>
    <d v="2025-07-02T00:00:00"/>
    <m/>
    <n v="0"/>
    <d v="2025-07-04T00:00:00"/>
    <d v="2025-07-05T00:00:00"/>
    <d v="2025-07-04T00:00:00"/>
    <s v="112502798"/>
    <x v="4"/>
    <d v="2025-07-04T00:00:00"/>
    <s v="Kaprel"/>
    <m/>
    <x v="0"/>
    <n v="6"/>
    <m/>
    <m/>
    <s v="mill. Powder. Anodizing"/>
    <n v="142505745"/>
    <d v="2025-07-17T08:18:14"/>
    <m/>
    <m/>
    <s v="Jun"/>
    <s v="PHME_30395-401"/>
    <m/>
    <m/>
    <m/>
  </r>
  <r>
    <x v="0"/>
    <s v="8005-25"/>
    <x v="883"/>
    <s v="N"/>
    <s v="280X160"/>
    <d v="2025-06-26T00:00:00"/>
    <d v="2025-06-26T00:00:00"/>
    <s v="LAND"/>
    <n v="2"/>
    <n v="2"/>
    <d v="2025-07-02T00:00:00"/>
    <d v="2025-07-02T00:00:00"/>
    <m/>
    <n v="0"/>
    <d v="2025-07-04T00:00:00"/>
    <d v="2025-07-05T00:00:00"/>
    <d v="2025-07-04T00:00:00"/>
    <s v="112502798"/>
    <x v="4"/>
    <d v="2025-08-16T00:00:00"/>
    <s v="Kaprel"/>
    <m/>
    <x v="0"/>
    <n v="6"/>
    <m/>
    <m/>
    <s v="mill. Powder. Anodizing"/>
    <n v="142505745"/>
    <d v="2025-07-17T08:18:14"/>
    <m/>
    <m/>
    <s v="Jun"/>
    <s v="PHME_30396-401"/>
    <m/>
    <m/>
    <m/>
  </r>
  <r>
    <x v="0"/>
    <s v="8004-25"/>
    <x v="884"/>
    <s v="N"/>
    <s v="280X160"/>
    <d v="2025-06-26T00:00:00"/>
    <d v="2025-06-26T00:00:00"/>
    <s v="LAND"/>
    <n v="0"/>
    <n v="0"/>
    <d v="2025-06-28T00:00:00"/>
    <d v="2025-07-01T00:00:00"/>
    <m/>
    <n v="3"/>
    <d v="2025-07-04T00:00:00"/>
    <d v="2025-07-05T00:00:00"/>
    <d v="2025-07-04T00:00:00"/>
    <s v="112502798"/>
    <x v="0"/>
    <d v="2025-08-16T00:00:00"/>
    <s v="Kaprel"/>
    <m/>
    <x v="0"/>
    <n v="5"/>
    <m/>
    <m/>
    <s v="mill. Powder. Anodizing"/>
    <n v="142505615"/>
    <d v="2025-07-11T05:55:22"/>
    <m/>
    <m/>
    <s v="Jun"/>
    <s v="PDTMC_27917-501"/>
    <m/>
    <m/>
    <m/>
  </r>
  <r>
    <x v="0"/>
    <s v="8005-25"/>
    <x v="885"/>
    <s v="N"/>
    <s v="280X160"/>
    <d v="2025-06-26T00:00:00"/>
    <d v="2025-06-26T00:00:00"/>
    <s v="LAND"/>
    <n v="2"/>
    <n v="8"/>
    <d v="2025-07-02T00:00:00"/>
    <d v="2025-07-02T00:00:00"/>
    <m/>
    <n v="0"/>
    <d v="2025-07-04T00:00:00"/>
    <d v="2025-07-05T00:00:00"/>
    <d v="2025-07-04T00:00:00"/>
    <s v="112502799"/>
    <x v="4"/>
    <d v="2025-08-16T00:00:00"/>
    <s v="Kaprel"/>
    <m/>
    <x v="0"/>
    <n v="6"/>
    <m/>
    <m/>
    <s v="mill. Powder. Anodizing"/>
    <n v="142505745"/>
    <d v="2025-07-17T08:18:14"/>
    <m/>
    <m/>
    <s v="Jun"/>
    <s v="PHME_30397-501"/>
    <m/>
    <m/>
    <m/>
  </r>
  <r>
    <x v="0"/>
    <s v="8005-25"/>
    <x v="886"/>
    <s v="N"/>
    <s v="280X160"/>
    <d v="2025-06-26T00:00:00"/>
    <d v="2025-06-26T00:00:00"/>
    <s v="LAND"/>
    <n v="2"/>
    <n v="4"/>
    <d v="2025-07-02T00:00:00"/>
    <d v="2025-07-02T00:00:00"/>
    <m/>
    <n v="0"/>
    <d v="2025-07-04T00:00:00"/>
    <d v="2025-07-05T00:00:00"/>
    <d v="2025-07-04T00:00:00"/>
    <s v="112502799"/>
    <x v="4"/>
    <d v="2025-08-16T00:00:00"/>
    <s v="Kaprel"/>
    <m/>
    <x v="0"/>
    <n v="6"/>
    <m/>
    <m/>
    <s v="mill. Powder. Anodizing"/>
    <n v="142505745"/>
    <d v="2025-07-17T08:18:14"/>
    <m/>
    <m/>
    <s v="Jun"/>
    <s v="PHME_30399-501"/>
    <m/>
    <m/>
    <m/>
  </r>
  <r>
    <x v="0"/>
    <s v="8006-25"/>
    <x v="887"/>
    <s v="N"/>
    <s v="280X160"/>
    <d v="2025-06-26T00:00:00"/>
    <d v="2025-06-26T00:00:00"/>
    <s v="LAND"/>
    <n v="1"/>
    <n v="2"/>
    <d v="2025-07-01T00:00:00"/>
    <d v="2025-07-02T00:00:00"/>
    <m/>
    <n v="1"/>
    <d v="2025-07-04T00:00:00"/>
    <d v="2025-07-05T00:00:00"/>
    <d v="2025-07-04T00:00:00"/>
    <s v="112502799"/>
    <x v="4"/>
    <d v="2025-08-16T00:00:00"/>
    <s v="Kaprel"/>
    <m/>
    <x v="0"/>
    <n v="6"/>
    <m/>
    <m/>
    <s v="mill. Powder. Anodizing"/>
    <n v="142505745"/>
    <d v="2025-07-17T08:18:14"/>
    <m/>
    <m/>
    <s v="Jun"/>
    <s v="PHME_30401-401"/>
    <m/>
    <m/>
    <m/>
  </r>
  <r>
    <x v="0"/>
    <s v="8004-25"/>
    <x v="888"/>
    <s v="N"/>
    <s v="250X160"/>
    <d v="2025-06-26T00:00:00"/>
    <d v="2025-06-26T00:00:00"/>
    <s v="LAND"/>
    <n v="1"/>
    <n v="6"/>
    <d v="2025-06-28T00:00:00"/>
    <d v="2025-07-03T00:00:00"/>
    <m/>
    <n v="5"/>
    <d v="2025-07-07T00:00:00"/>
    <d v="2025-07-08T00:00:00"/>
    <d v="2025-07-07T00:00:00"/>
    <s v="112502874"/>
    <x v="0"/>
    <d v="2025-07-07T00:00:00"/>
    <s v="Kaprel"/>
    <s v="ask revision 01/07/2025"/>
    <x v="0"/>
    <n v="7"/>
    <m/>
    <m/>
    <s v="mill. Powder. Anodizing"/>
    <n v="142505615"/>
    <d v="2025-07-11T05:55:22"/>
    <m/>
    <m/>
    <s v="Jun"/>
    <s v="PDTMC_30398-501"/>
    <m/>
    <m/>
    <m/>
  </r>
  <r>
    <x v="0"/>
    <s v="8006-25"/>
    <x v="889"/>
    <s v="N"/>
    <s v="280X160"/>
    <d v="2025-06-26T00:00:00"/>
    <d v="2025-06-26T00:00:00"/>
    <s v="LAND"/>
    <n v="3"/>
    <n v="6"/>
    <d v="2025-07-01T00:00:00"/>
    <d v="2025-07-10T00:00:00"/>
    <s v="YES"/>
    <n v="9"/>
    <d v="2025-07-12T00:00:00"/>
    <d v="2025-07-14T00:00:00"/>
    <d v="2025-07-12T00:00:00"/>
    <s v="112502984"/>
    <x v="4"/>
    <d v="2025-08-16T00:00:00"/>
    <s v="Kaprel"/>
    <m/>
    <x v="0"/>
    <n v="14"/>
    <m/>
    <m/>
    <s v="mill. Powder. Anodizing"/>
    <n v="142506035"/>
    <d v="2025-07-22T12:06:01"/>
    <m/>
    <m/>
    <s v="Jun"/>
    <s v="PHME_30402-501"/>
    <m/>
    <m/>
    <m/>
  </r>
  <r>
    <x v="0"/>
    <s v="8006-25"/>
    <x v="890"/>
    <s v="N"/>
    <s v="280X160"/>
    <d v="2025-06-26T00:00:00"/>
    <d v="2025-06-26T00:00:00"/>
    <s v="LAND"/>
    <n v="2"/>
    <n v="4"/>
    <d v="2025-07-01T00:00:00"/>
    <d v="2025-07-10T00:00:00"/>
    <s v="YES"/>
    <n v="9"/>
    <d v="2025-07-12T00:00:00"/>
    <d v="2025-07-14T00:00:00"/>
    <d v="2025-07-12T00:00:00"/>
    <s v="112502984"/>
    <x v="4"/>
    <d v="2025-08-16T00:00:00"/>
    <s v="Kaprel"/>
    <m/>
    <x v="0"/>
    <n v="14"/>
    <m/>
    <m/>
    <s v="mill. Powder. Anodizing"/>
    <n v="142506035"/>
    <d v="2025-07-22T12:06:01"/>
    <m/>
    <m/>
    <s v="Jun"/>
    <s v="PHME_30403-401"/>
    <m/>
    <m/>
    <m/>
  </r>
  <r>
    <x v="0"/>
    <s v="8005-25"/>
    <x v="891"/>
    <s v="N"/>
    <s v="280X160"/>
    <d v="2025-06-26T00:00:00"/>
    <d v="2025-06-26T00:00:00"/>
    <s v="LAND"/>
    <n v="0"/>
    <n v="0"/>
    <d v="2025-07-04T00:00:00"/>
    <d v="2025-07-14T00:00:00"/>
    <m/>
    <n v="10"/>
    <d v="2025-07-17T00:00:00"/>
    <d v="2025-07-16T00:00:00"/>
    <d v="2025-07-17T00:00:00"/>
    <s v="112503084"/>
    <x v="4"/>
    <d v="2025-08-16T00:00:00"/>
    <s v="Kaprel"/>
    <s v="as revision for insert."/>
    <x v="0"/>
    <n v="18"/>
    <m/>
    <m/>
    <s v="mill. Powder. Anodizing"/>
    <n v="142506035"/>
    <d v="2025-07-22T12:06:01"/>
    <m/>
    <m/>
    <s v="Jun"/>
    <s v="PHME_27916-401"/>
    <m/>
    <m/>
    <m/>
  </r>
  <r>
    <x v="1"/>
    <s v="8001-25"/>
    <x v="892"/>
    <s v="B"/>
    <s v="320X160"/>
    <d v="2025-06-26T00:00:00"/>
    <d v="2025-06-26T00:00:00"/>
    <s v="LAND"/>
    <n v="0"/>
    <n v="0"/>
    <d v="2025-06-26T00:00:00"/>
    <d v="2025-06-28T00:00:00"/>
    <m/>
    <n v="2"/>
    <d v="2025-06-30T00:00:00"/>
    <d v="2025-06-30T00:00:00"/>
    <d v="2025-06-30T00:00:00"/>
    <s v="212500776"/>
    <x v="0"/>
    <d v="2025-06-30T00:00:00"/>
    <m/>
    <m/>
    <x v="0"/>
    <n v="2"/>
    <m/>
    <m/>
    <m/>
    <n v="242501552"/>
    <d v="2025-07-17T08:19:12"/>
    <m/>
    <m/>
    <s v="Jun"/>
    <s v="PDTMC_007208-2512"/>
    <m/>
    <m/>
    <m/>
  </r>
  <r>
    <x v="1"/>
    <s v="8002-25"/>
    <x v="893"/>
    <s v="B"/>
    <s v="320X160"/>
    <d v="2025-06-26T00:00:00"/>
    <d v="2025-06-26T00:00:00"/>
    <s v="LAND"/>
    <n v="1"/>
    <n v="2"/>
    <d v="2025-06-28T00:00:00"/>
    <d v="2025-07-01T00:00:00"/>
    <m/>
    <n v="3"/>
    <d v="2025-07-05T00:00:00"/>
    <d v="2025-07-05T00:00:00"/>
    <d v="2025-07-05T00:00:00"/>
    <s v="212500826"/>
    <x v="4"/>
    <d v="2025-07-05T00:00:00"/>
    <m/>
    <s v="new update"/>
    <x v="0"/>
    <n v="5"/>
    <m/>
    <m/>
    <m/>
    <n v="242501518"/>
    <d v="2025-07-11T00:00:00"/>
    <m/>
    <m/>
    <s v="Jun"/>
    <s v="PHME_013013-2505"/>
    <m/>
    <m/>
    <m/>
  </r>
  <r>
    <x v="1"/>
    <s v="8001-25"/>
    <x v="894"/>
    <s v="B"/>
    <s v="320X160"/>
    <d v="2025-06-26T00:00:00"/>
    <d v="2025-06-26T00:00:00"/>
    <s v="LAND"/>
    <n v="4"/>
    <n v="4"/>
    <d v="2025-06-28T00:00:00"/>
    <d v="2025-07-01T00:00:00"/>
    <m/>
    <n v="3"/>
    <d v="2025-07-05T00:00:00"/>
    <d v="2025-07-05T00:00:00"/>
    <d v="2025-07-05T00:00:00"/>
    <s v="212500826"/>
    <x v="0"/>
    <d v="2025-07-05T00:00:00"/>
    <m/>
    <s v="new update"/>
    <x v="0"/>
    <n v="5"/>
    <m/>
    <m/>
    <m/>
    <n v="242501552"/>
    <d v="2025-07-17T08:19:12"/>
    <m/>
    <m/>
    <s v="Jun"/>
    <s v="PDTMC_014861-3504"/>
    <m/>
    <m/>
    <m/>
  </r>
  <r>
    <x v="1"/>
    <s v="8001-25"/>
    <x v="895"/>
    <s v="B"/>
    <s v="320X200"/>
    <d v="2025-06-26T00:00:00"/>
    <d v="2025-06-26T00:00:00"/>
    <s v="LAND"/>
    <n v="4"/>
    <n v="4"/>
    <d v="2025-06-28T00:00:00"/>
    <d v="2025-07-01T00:00:00"/>
    <m/>
    <n v="3"/>
    <d v="2025-07-05T00:00:00"/>
    <d v="2025-07-05T00:00:00"/>
    <d v="2025-07-05T00:00:00"/>
    <s v="212500826"/>
    <x v="0"/>
    <d v="2025-07-05T00:00:00"/>
    <m/>
    <s v="new update"/>
    <x v="0"/>
    <n v="5"/>
    <m/>
    <m/>
    <m/>
    <n v="242501552"/>
    <d v="2025-07-17T08:19:12"/>
    <m/>
    <m/>
    <s v="Jun"/>
    <s v="PDTMC_016051-3501"/>
    <m/>
    <m/>
    <m/>
  </r>
  <r>
    <x v="1"/>
    <s v="8001-25"/>
    <x v="896"/>
    <s v="B"/>
    <s v="450X260"/>
    <d v="2025-06-26T00:00:00"/>
    <d v="2025-06-26T00:00:00"/>
    <s v="LAND"/>
    <n v="1"/>
    <n v="2"/>
    <d v="2025-06-28T00:00:00"/>
    <d v="2025-07-01T00:00:00"/>
    <m/>
    <n v="3"/>
    <d v="2025-07-05T00:00:00"/>
    <d v="2025-07-05T00:00:00"/>
    <d v="2025-07-05T00:00:00"/>
    <s v="212500826"/>
    <x v="0"/>
    <d v="2025-07-05T00:00:00"/>
    <m/>
    <s v="new update"/>
    <x v="0"/>
    <n v="5"/>
    <m/>
    <m/>
    <m/>
    <n v="242501552"/>
    <d v="2025-07-17T08:19:12"/>
    <m/>
    <m/>
    <s v="Jun"/>
    <s v="PDTMC_016441-3510"/>
    <m/>
    <m/>
    <m/>
  </r>
  <r>
    <x v="1"/>
    <s v="8002-25"/>
    <x v="897"/>
    <s v="B"/>
    <s v="250X160"/>
    <d v="2025-06-26T00:00:00"/>
    <d v="2025-06-26T00:00:00"/>
    <s v="LAND"/>
    <n v="1"/>
    <n v="2"/>
    <d v="2025-07-04T00:00:00"/>
    <d v="2025-07-08T00:00:00"/>
    <m/>
    <n v="4"/>
    <d v="2025-07-08T00:00:00"/>
    <d v="2025-07-08T00:00:00"/>
    <d v="2025-07-08T00:00:00"/>
    <s v="212500837"/>
    <x v="4"/>
    <d v="2025-07-08T00:00:00"/>
    <m/>
    <m/>
    <x v="0"/>
    <n v="12"/>
    <m/>
    <m/>
    <m/>
    <n v="242501586"/>
    <d v="2025-07-24T00:00:00"/>
    <m/>
    <m/>
    <s v="Jun"/>
    <s v="PHME_014504-2503"/>
    <m/>
    <m/>
    <m/>
  </r>
  <r>
    <x v="1"/>
    <s v="8003-25"/>
    <x v="898"/>
    <s v="B"/>
    <s v="355X200"/>
    <d v="2025-06-26T00:00:00"/>
    <d v="2025-06-26T00:00:00"/>
    <s v="AIR"/>
    <n v="1"/>
    <n v="1"/>
    <d v="2025-07-11T00:00:00"/>
    <d v="2025-07-14T00:00:00"/>
    <m/>
    <n v="3"/>
    <d v="2025-07-17T00:00:00"/>
    <d v="2025-07-22T00:00:00"/>
    <d v="2025-07-17T00:00:00"/>
    <s v="212500895"/>
    <x v="3"/>
    <d v="2025-07-17T00:00:00"/>
    <m/>
    <m/>
    <x v="0"/>
    <n v="18"/>
    <m/>
    <m/>
    <m/>
    <n v="242501612"/>
    <d v="2025-07-25T09:40:09"/>
    <m/>
    <m/>
    <s v="Jun"/>
    <s v="COMPES_016374-3501"/>
    <m/>
    <m/>
    <m/>
  </r>
  <r>
    <x v="0"/>
    <s v="8009-25"/>
    <x v="899"/>
    <s v="B"/>
    <s v="320X160"/>
    <d v="2025-06-28T00:00:00"/>
    <d v="2025-06-30T00:00:00"/>
    <s v="LAND"/>
    <n v="0"/>
    <n v="0"/>
    <d v="2025-06-30T00:00:00"/>
    <d v="2025-07-01T00:00:00"/>
    <m/>
    <n v="1"/>
    <d v="2025-07-04T00:00:00"/>
    <d v="2025-07-05T00:00:00"/>
    <d v="2025-07-04T00:00:00"/>
    <s v="112502798"/>
    <x v="0"/>
    <d v="2025-08-16T00:00:00"/>
    <m/>
    <m/>
    <x v="0"/>
    <n v="3"/>
    <m/>
    <m/>
    <m/>
    <n v="142505820"/>
    <d v="2025-07-16T13:17:32"/>
    <m/>
    <m/>
    <s v="Jun"/>
    <s v="PDTMC_09029-510"/>
    <m/>
    <m/>
    <m/>
  </r>
  <r>
    <x v="0"/>
    <s v="8008-25"/>
    <x v="900"/>
    <s v="B"/>
    <s v="250X160"/>
    <d v="2025-06-28T00:00:00"/>
    <d v="2025-06-30T00:00:00"/>
    <s v="LAND"/>
    <n v="1"/>
    <n v="4"/>
    <d v="2025-06-30T00:00:00"/>
    <d v="2025-07-02T00:00:00"/>
    <m/>
    <n v="2"/>
    <d v="2025-07-04T00:00:00"/>
    <d v="2025-07-05T00:00:00"/>
    <d v="2025-07-04T00:00:00"/>
    <s v="112502799"/>
    <x v="4"/>
    <d v="2025-08-16T00:00:00"/>
    <m/>
    <m/>
    <x v="0"/>
    <n v="4"/>
    <m/>
    <m/>
    <m/>
    <n v="142505746"/>
    <d v="2025-07-15T16:02:47"/>
    <m/>
    <m/>
    <s v="Jun"/>
    <s v="PHME_13711-419"/>
    <m/>
    <m/>
    <m/>
  </r>
  <r>
    <x v="0"/>
    <s v="8008-25"/>
    <x v="901"/>
    <s v="B"/>
    <s v="220X130"/>
    <d v="2025-06-28T00:00:00"/>
    <d v="2025-06-30T00:00:00"/>
    <s v="LAND"/>
    <n v="0"/>
    <n v="0"/>
    <d v="2025-06-30T00:00:00"/>
    <d v="2025-07-01T00:00:00"/>
    <m/>
    <n v="1"/>
    <d v="2025-07-04T00:00:00"/>
    <d v="2025-07-05T00:00:00"/>
    <d v="2025-07-04T00:00:00"/>
    <s v="112502799"/>
    <x v="4"/>
    <d v="2025-08-16T00:00:00"/>
    <m/>
    <m/>
    <x v="0"/>
    <n v="3"/>
    <m/>
    <m/>
    <m/>
    <n v="142505746"/>
    <d v="2025-07-15T16:02:47"/>
    <m/>
    <m/>
    <s v="Jun"/>
    <s v="PHME_27350-502"/>
    <m/>
    <m/>
    <m/>
  </r>
  <r>
    <x v="0"/>
    <s v="8010-25"/>
    <x v="902"/>
    <s v="B"/>
    <s v="250X160"/>
    <d v="2025-06-28T00:00:00"/>
    <d v="2025-06-30T00:00:00"/>
    <s v="AIR"/>
    <n v="1"/>
    <n v="2"/>
    <d v="2025-07-04T00:00:00"/>
    <d v="2025-07-07T00:00:00"/>
    <m/>
    <n v="3"/>
    <d v="2025-07-08T00:00:00"/>
    <d v="2025-07-08T00:00:00"/>
    <d v="2025-07-08T00:00:00"/>
    <s v="112502881"/>
    <x v="3"/>
    <d v="2025-07-08T00:00:00"/>
    <m/>
    <m/>
    <x v="0"/>
    <n v="9"/>
    <m/>
    <m/>
    <m/>
    <n v="142506028"/>
    <d v="2025-07-23T10:44:03"/>
    <m/>
    <m/>
    <s v="Jun"/>
    <s v="COMPES_16958-413"/>
    <m/>
    <m/>
    <m/>
  </r>
  <r>
    <x v="1"/>
    <s v="8007-25"/>
    <x v="903"/>
    <s v="B"/>
    <s v="450X250"/>
    <d v="2025-06-28T00:00:00"/>
    <d v="2025-06-30T00:00:00"/>
    <s v="LAND"/>
    <n v="1"/>
    <n v="1"/>
    <d v="2025-06-30T00:00:00"/>
    <d v="2025-07-02T00:00:00"/>
    <m/>
    <n v="2"/>
    <d v="2025-07-05T00:00:00"/>
    <d v="2025-07-05T00:00:00"/>
    <d v="2025-07-05T00:00:00"/>
    <s v="212500827"/>
    <x v="4"/>
    <d v="2025-07-05T00:00:00"/>
    <m/>
    <m/>
    <x v="0"/>
    <n v="4"/>
    <m/>
    <m/>
    <m/>
    <n v="242501517"/>
    <d v="2025-07-11T00:00:00"/>
    <m/>
    <m/>
    <s v="Jun"/>
    <s v="PHME_029969-3503"/>
    <m/>
    <m/>
    <m/>
  </r>
  <r>
    <x v="1"/>
    <s v="8007-25"/>
    <x v="904"/>
    <s v="B"/>
    <s v="220X130"/>
    <d v="2025-06-28T00:00:00"/>
    <d v="2025-06-30T00:00:00"/>
    <s v="LAND"/>
    <n v="1"/>
    <n v="4"/>
    <d v="2025-07-04T00:00:00"/>
    <d v="2025-07-04T00:00:00"/>
    <m/>
    <n v="0"/>
    <d v="2025-07-08T00:00:00"/>
    <d v="2025-07-08T00:00:00"/>
    <d v="2025-07-08T00:00:00"/>
    <s v="212500837"/>
    <x v="4"/>
    <d v="2025-07-08T00:00:00"/>
    <m/>
    <m/>
    <x v="0"/>
    <n v="6"/>
    <m/>
    <m/>
    <m/>
    <n v="242501586"/>
    <d v="2025-07-24T08:59:39"/>
    <m/>
    <m/>
    <s v="Jun"/>
    <s v="PHME_012251-2501"/>
    <m/>
    <m/>
    <m/>
  </r>
  <r>
    <x v="1"/>
    <s v="8007-25"/>
    <x v="905"/>
    <s v="B"/>
    <s v="280X160"/>
    <d v="2025-06-28T00:00:00"/>
    <d v="2025-06-30T00:00:00"/>
    <s v="LAND"/>
    <n v="0"/>
    <n v="0"/>
    <d v="2025-07-07T00:00:00"/>
    <d v="2025-07-10T00:00:00"/>
    <m/>
    <n v="3"/>
    <d v="2025-07-12T00:00:00"/>
    <d v="2025-07-14T00:00:00"/>
    <d v="2025-07-12T00:00:00"/>
    <s v="212500860"/>
    <x v="4"/>
    <d v="2025-07-12T00:00:00"/>
    <m/>
    <m/>
    <x v="0"/>
    <n v="12"/>
    <m/>
    <m/>
    <m/>
    <n v="242501586"/>
    <d v="2025-07-24T08:59:39"/>
    <m/>
    <m/>
    <s v="Jun"/>
    <s v="PHME_027725-2501"/>
    <m/>
    <m/>
    <m/>
  </r>
  <r>
    <x v="0"/>
    <s v="8013-25"/>
    <x v="906"/>
    <s v="B"/>
    <s v="320X160"/>
    <d v="2025-07-01T00:00:00"/>
    <d v="2025-07-02T00:00:00"/>
    <s v="LAND"/>
    <n v="1"/>
    <n v="2"/>
    <d v="2025-07-02T00:00:00"/>
    <d v="2025-07-02T00:00:00"/>
    <m/>
    <n v="0"/>
    <d v="2025-07-03T00:00:00"/>
    <d v="2025-07-05T00:00:00"/>
    <d v="2025-07-03T00:00:00"/>
    <s v="112502805"/>
    <x v="4"/>
    <d v="2025-08-16T00:00:00"/>
    <m/>
    <m/>
    <x v="0"/>
    <n v="1"/>
    <m/>
    <m/>
    <m/>
    <n v="142505746"/>
    <d v="2025-07-15T16:02:47"/>
    <m/>
    <m/>
    <s v="Jul"/>
    <s v="PHME_29177-503"/>
    <m/>
    <m/>
    <m/>
  </r>
  <r>
    <x v="0"/>
    <s v="8012-25"/>
    <x v="907"/>
    <s v="N"/>
    <s v="220X130"/>
    <d v="2025-07-01T00:00:00"/>
    <d v="2025-07-02T00:00:00"/>
    <s v="LAND"/>
    <n v="2"/>
    <n v="2"/>
    <d v="2025-07-04T00:00:00"/>
    <d v="2025-07-07T00:00:00"/>
    <m/>
    <n v="3"/>
    <d v="2025-07-08T00:00:00"/>
    <d v="2025-07-08T00:00:00"/>
    <d v="2025-07-08T00:00:00"/>
    <s v="112502881"/>
    <x v="4"/>
    <d v="2025-07-08T00:00:00"/>
    <s v="Kaprel"/>
    <m/>
    <x v="0"/>
    <n v="6"/>
    <m/>
    <m/>
    <s v="mill. Powder. Anodizing"/>
    <n v="142506130"/>
    <d v="2025-07-30T07:06:45"/>
    <m/>
    <m/>
    <s v="Jul"/>
    <s v="PHME_30400-401"/>
    <m/>
    <m/>
    <m/>
  </r>
  <r>
    <x v="1"/>
    <s v="8014-25"/>
    <x v="908"/>
    <s v="T"/>
    <s v="320X80"/>
    <d v="2025-07-01T00:00:00"/>
    <d v="2025-07-02T00:00:00"/>
    <s v="LAND"/>
    <n v="0"/>
    <n v="0"/>
    <d v="2025-07-02T00:00:00"/>
    <d v="2025-07-02T00:00:00"/>
    <m/>
    <n v="0"/>
    <d v="2025-07-07T00:00:00"/>
    <d v="2025-07-08T00:00:00"/>
    <d v="2025-07-07T00:00:00"/>
    <s v="212500830"/>
    <x v="0"/>
    <d v="2025-07-07T00:00:00"/>
    <m/>
    <s v="only dieplate 320X80"/>
    <x v="0"/>
    <n v="1"/>
    <m/>
    <m/>
    <m/>
    <n v="242501553"/>
    <d v="2025-07-16T13:18:47"/>
    <m/>
    <m/>
    <s v="Jul"/>
    <s v="PDTMC_007208-2508 DP"/>
    <m/>
    <m/>
    <m/>
  </r>
  <r>
    <x v="1"/>
    <s v="8011-25"/>
    <x v="909"/>
    <s v="N"/>
    <s v="280X160"/>
    <d v="2025-07-01T00:00:00"/>
    <d v="2025-07-02T00:00:00"/>
    <s v="LAND"/>
    <n v="0"/>
    <n v="0"/>
    <d v="2025-07-02T00:00:00"/>
    <d v="2025-07-07T00:00:00"/>
    <m/>
    <n v="5"/>
    <d v="2025-07-08T00:00:00"/>
    <d v="2025-07-08T00:00:00"/>
    <d v="2025-07-08T00:00:00"/>
    <s v="212500837"/>
    <x v="0"/>
    <d v="2025-07-08T00:00:00"/>
    <s v="Kaprel"/>
    <s v="ask revision 03/07/2025"/>
    <x v="0"/>
    <n v="6"/>
    <m/>
    <m/>
    <s v="mill. Powder. Anodizing"/>
    <n v="242501569"/>
    <d v="2025-07-17T12:53:35"/>
    <m/>
    <m/>
    <s v="Jul"/>
    <s v="PDTMC_027914-2501"/>
    <m/>
    <m/>
    <m/>
  </r>
  <r>
    <x v="1"/>
    <s v="8019-25"/>
    <x v="910"/>
    <s v="N"/>
    <s v="280x160"/>
    <d v="2025-07-03T00:00:00"/>
    <d v="2025-07-04T00:00:00"/>
    <s v="LAND"/>
    <n v="2"/>
    <n v="4"/>
    <d v="2025-07-08T00:00:00"/>
    <d v="2025-07-10T00:00:00"/>
    <s v="YES"/>
    <n v="2"/>
    <d v="2025-07-12T00:00:00"/>
    <d v="2025-07-14T00:00:00"/>
    <d v="2025-07-12T00:00:00"/>
    <s v="212500860"/>
    <x v="0"/>
    <d v="2025-07-12T00:00:00"/>
    <s v="Kaprel"/>
    <m/>
    <x v="0"/>
    <n v="7"/>
    <m/>
    <m/>
    <s v="mill. Powder. Anodizing"/>
    <n v="242501568"/>
    <d v="2025-07-23T10:44:53"/>
    <m/>
    <m/>
    <s v="Jul"/>
    <s v="PDTMC_030404-2501"/>
    <m/>
    <m/>
    <m/>
  </r>
  <r>
    <x v="0"/>
    <s v="8020-25"/>
    <x v="911"/>
    <s v="T"/>
    <s v="300X100"/>
    <d v="2025-07-04T00:00:00"/>
    <d v="2025-07-04T00:00:00"/>
    <s v="LAND"/>
    <n v="0"/>
    <n v="0"/>
    <d v="2025-07-04T00:00:00"/>
    <d v="2025-07-05T00:00:00"/>
    <m/>
    <n v="1"/>
    <d v="2025-07-08T00:00:00"/>
    <d v="2025-07-08T00:00:00"/>
    <d v="2025-07-08T00:00:00"/>
    <s v="112502880"/>
    <x v="4"/>
    <d v="2025-07-08T00:00:00"/>
    <m/>
    <m/>
    <x v="0"/>
    <n v="1"/>
    <m/>
    <m/>
    <m/>
    <n v="142506094"/>
    <d v="2025-07-24T10:31:10"/>
    <m/>
    <m/>
    <s v="Jul"/>
    <s v="PHME_INS-30322"/>
    <m/>
    <m/>
    <m/>
  </r>
  <r>
    <x v="0"/>
    <s v="8020-25"/>
    <x v="912"/>
    <s v="T"/>
    <s v="300X100"/>
    <d v="2025-07-04T00:00:00"/>
    <d v="2025-07-04T00:00:00"/>
    <s v="LAND"/>
    <n v="0"/>
    <n v="0"/>
    <d v="2025-07-05T00:00:00"/>
    <d v="2025-07-07T00:00:00"/>
    <m/>
    <n v="2"/>
    <d v="2025-07-08T00:00:00"/>
    <d v="2025-07-08T00:00:00"/>
    <d v="2025-07-08T00:00:00"/>
    <s v="112502880"/>
    <x v="4"/>
    <d v="2025-07-08T00:00:00"/>
    <m/>
    <m/>
    <x v="0"/>
    <n v="3"/>
    <m/>
    <m/>
    <m/>
    <n v="142506094"/>
    <d v="2025-07-24T10:31:10"/>
    <m/>
    <m/>
    <s v="Jul"/>
    <s v="PHME_INS-30394"/>
    <m/>
    <m/>
    <m/>
  </r>
  <r>
    <x v="0"/>
    <s v="8016-25"/>
    <x v="913"/>
    <s v="B"/>
    <s v="250X160"/>
    <d v="2025-07-04T00:00:00"/>
    <d v="2025-07-04T00:00:00"/>
    <s v="LAND"/>
    <n v="1"/>
    <n v="1"/>
    <d v="2025-07-05T00:00:00"/>
    <d v="2025-07-05T00:00:00"/>
    <m/>
    <n v="0"/>
    <d v="2025-07-08T00:00:00"/>
    <d v="2025-07-08T00:00:00"/>
    <d v="2025-07-08T00:00:00"/>
    <s v="112502881"/>
    <x v="0"/>
    <d v="2025-07-08T00:00:00"/>
    <m/>
    <m/>
    <x v="0"/>
    <n v="1"/>
    <m/>
    <m/>
    <m/>
    <n v="142506265"/>
    <d v="2025-07-28T00:00:00"/>
    <m/>
    <m/>
    <s v="Jul"/>
    <s v="PDTMC_05060-402"/>
    <m/>
    <m/>
    <m/>
  </r>
  <r>
    <x v="0"/>
    <s v="8018-25"/>
    <x v="914"/>
    <s v="B"/>
    <s v="280X160"/>
    <d v="2025-07-04T00:00:00"/>
    <d v="2025-07-04T00:00:00"/>
    <s v="LAND"/>
    <n v="1"/>
    <n v="2"/>
    <d v="2025-07-05T00:00:00"/>
    <d v="2025-07-05T00:00:00"/>
    <m/>
    <n v="0"/>
    <d v="2025-07-08T00:00:00"/>
    <d v="2025-07-08T00:00:00"/>
    <d v="2025-07-08T00:00:00"/>
    <s v="112502881"/>
    <x v="4"/>
    <d v="2025-07-08T00:00:00"/>
    <m/>
    <m/>
    <x v="0"/>
    <n v="1"/>
    <m/>
    <m/>
    <m/>
    <n v="142506011"/>
    <d v="2025-07-24T11:10:13"/>
    <m/>
    <m/>
    <s v="Jul"/>
    <s v="PHME_14675-431"/>
    <m/>
    <m/>
    <m/>
  </r>
  <r>
    <x v="0"/>
    <s v="8020-25"/>
    <x v="915"/>
    <s v="T"/>
    <s v="355X75"/>
    <d v="2025-07-04T00:00:00"/>
    <d v="2025-07-04T00:00:00"/>
    <s v="LAND"/>
    <n v="0"/>
    <n v="0"/>
    <d v="2025-07-05T00:00:00"/>
    <d v="2025-07-10T00:00:00"/>
    <m/>
    <n v="5"/>
    <d v="2025-07-08T00:00:00"/>
    <d v="2025-07-16T00:00:00"/>
    <d v="2025-07-08T00:00:00"/>
    <s v="112502881"/>
    <x v="4"/>
    <d v="2025-07-08T00:00:00"/>
    <m/>
    <m/>
    <x v="0"/>
    <n v="6"/>
    <m/>
    <m/>
    <m/>
    <n v="142506095"/>
    <d v="2025-07-28T07:17:37"/>
    <m/>
    <m/>
    <s v="Jul"/>
    <s v="PHME_17008-203 dp"/>
    <m/>
    <m/>
    <m/>
  </r>
  <r>
    <x v="0"/>
    <s v="8018-25"/>
    <x v="916"/>
    <s v="B"/>
    <s v="355X200"/>
    <d v="2025-07-04T00:00:00"/>
    <d v="2025-07-04T00:00:00"/>
    <s v="LAND"/>
    <n v="0"/>
    <n v="0"/>
    <d v="2025-07-05T00:00:00"/>
    <d v="2025-07-07T00:00:00"/>
    <m/>
    <n v="2"/>
    <d v="2025-07-08T00:00:00"/>
    <d v="2025-07-08T00:00:00"/>
    <d v="2025-07-08T00:00:00"/>
    <s v="112502881"/>
    <x v="4"/>
    <d v="2025-07-08T00:00:00"/>
    <m/>
    <m/>
    <x v="0"/>
    <n v="3"/>
    <m/>
    <m/>
    <m/>
    <n v="142506011"/>
    <d v="2025-07-24T11:10:13"/>
    <m/>
    <m/>
    <s v="Jul"/>
    <s v="PHME_27047-202"/>
    <m/>
    <m/>
    <m/>
  </r>
  <r>
    <x v="0"/>
    <s v="8016-25"/>
    <x v="917"/>
    <s v="B"/>
    <s v="355X200"/>
    <d v="2025-07-04T00:00:00"/>
    <d v="2025-07-04T00:00:00"/>
    <s v="LAND"/>
    <n v="1"/>
    <n v="1"/>
    <d v="2025-07-05T00:00:00"/>
    <d v="2025-07-05T00:00:00"/>
    <m/>
    <n v="0"/>
    <d v="2025-07-08T00:00:00"/>
    <d v="2025-07-08T00:00:00"/>
    <d v="2025-07-08T00:00:00"/>
    <s v="112502881"/>
    <x v="0"/>
    <d v="2025-07-08T00:00:00"/>
    <m/>
    <m/>
    <x v="0"/>
    <n v="1"/>
    <m/>
    <m/>
    <m/>
    <n v="142506265"/>
    <d v="2025-07-28T00:00:00"/>
    <m/>
    <m/>
    <s v="Jul"/>
    <s v="PDTMC_06099-212"/>
    <m/>
    <m/>
    <m/>
  </r>
  <r>
    <x v="0"/>
    <s v="8017-25"/>
    <x v="918"/>
    <s v="B"/>
    <s v="550X250"/>
    <d v="2025-07-04T00:00:00"/>
    <d v="2025-07-04T00:00:00"/>
    <s v="AIR"/>
    <n v="1"/>
    <n v="1"/>
    <d v="2025-07-08T00:00:00"/>
    <d v="2025-07-10T00:00:00"/>
    <m/>
    <n v="2"/>
    <d v="2025-07-12T00:00:00"/>
    <d v="2025-07-14T00:00:00"/>
    <d v="2025-07-12T00:00:00"/>
    <s v="112502984"/>
    <x v="2"/>
    <d v="2025-08-16T00:00:00"/>
    <m/>
    <m/>
    <x v="0"/>
    <n v="6"/>
    <m/>
    <m/>
    <m/>
    <n v="142506031"/>
    <d v="2025-07-23T11:05:42"/>
    <m/>
    <m/>
    <s v="Jul"/>
    <s v="PHOENIX _05171-607"/>
    <m/>
    <m/>
    <m/>
  </r>
  <r>
    <x v="0"/>
    <s v="8018-25"/>
    <x v="919"/>
    <s v="B"/>
    <s v="320X160"/>
    <d v="2025-07-04T00:00:00"/>
    <d v="2025-07-04T00:00:00"/>
    <s v="LAND"/>
    <n v="1"/>
    <n v="4"/>
    <d v="2025-07-07T00:00:00"/>
    <d v="2025-07-10T00:00:00"/>
    <m/>
    <n v="3"/>
    <d v="2025-07-12T00:00:00"/>
    <d v="2025-07-14T00:00:00"/>
    <d v="2025-07-12T00:00:00"/>
    <s v="112502984"/>
    <x v="4"/>
    <d v="2025-08-16T00:00:00"/>
    <m/>
    <m/>
    <x v="0"/>
    <n v="6"/>
    <m/>
    <m/>
    <m/>
    <n v="142506011"/>
    <d v="2025-07-24T11:10:13"/>
    <m/>
    <m/>
    <s v="Jul"/>
    <s v="PHME_15651-271"/>
    <m/>
    <m/>
    <m/>
  </r>
  <r>
    <x v="0"/>
    <s v="8018-25"/>
    <x v="920"/>
    <s v="B"/>
    <s v="250X160"/>
    <d v="2025-07-04T00:00:00"/>
    <d v="2025-07-04T00:00:00"/>
    <s v="LAND"/>
    <n v="1"/>
    <n v="1"/>
    <d v="2025-07-10T00:00:00"/>
    <d v="2025-07-11T00:00:00"/>
    <m/>
    <n v="1"/>
    <d v="2025-07-12T00:00:00"/>
    <d v="2025-07-14T00:00:00"/>
    <d v="2025-07-12T00:00:00"/>
    <s v="112502984"/>
    <x v="4"/>
    <d v="2025-08-16T00:00:00"/>
    <m/>
    <m/>
    <x v="0"/>
    <n v="7"/>
    <m/>
    <m/>
    <m/>
    <n v="142506011"/>
    <d v="2025-07-24T11:10:13"/>
    <m/>
    <m/>
    <s v="Jul"/>
    <s v="PHME_28923-403"/>
    <m/>
    <m/>
    <m/>
  </r>
  <r>
    <x v="1"/>
    <s v="8015-25"/>
    <x v="921"/>
    <s v="T"/>
    <s v="475X100"/>
    <d v="2025-07-04T00:00:00"/>
    <d v="2025-07-04T00:00:00"/>
    <s v="LAND"/>
    <n v="2"/>
    <n v="8"/>
    <d v="2025-07-08T00:00:00"/>
    <d v="2025-07-10T00:00:00"/>
    <m/>
    <n v="2"/>
    <d v="2025-07-12T00:00:00"/>
    <d v="2025-07-14T00:00:00"/>
    <d v="2025-07-12T00:00:00"/>
    <s v="212500860"/>
    <x v="4"/>
    <d v="2025-07-12T00:00:00"/>
    <m/>
    <m/>
    <x v="0"/>
    <n v="6"/>
    <m/>
    <m/>
    <m/>
    <n v="242501659"/>
    <d v="2025-08-05T00:00:00"/>
    <m/>
    <m/>
    <s v="Jul"/>
    <s v="PHME_029780-2501 M"/>
    <m/>
    <m/>
    <m/>
  </r>
  <r>
    <x v="1"/>
    <s v="8021-25"/>
    <x v="922"/>
    <s v="B"/>
    <s v="250X160"/>
    <d v="2025-07-07T00:00:00"/>
    <d v="2025-07-07T00:00:00"/>
    <s v="LAND"/>
    <n v="1"/>
    <n v="1"/>
    <d v="2025-07-08T00:00:00"/>
    <d v="2025-07-10T00:00:00"/>
    <m/>
    <n v="2"/>
    <d v="2025-07-12T00:00:00"/>
    <d v="2025-07-14T00:00:00"/>
    <d v="2025-07-12T00:00:00"/>
    <s v="212500860"/>
    <x v="4"/>
    <d v="2025-07-12T00:00:00"/>
    <m/>
    <m/>
    <x v="0"/>
    <n v="3"/>
    <m/>
    <m/>
    <m/>
    <n v="242501586"/>
    <d v="2025-07-24T00:00:00"/>
    <m/>
    <m/>
    <s v="Jul"/>
    <s v="PHME_028953-2502"/>
    <m/>
    <m/>
    <m/>
  </r>
  <r>
    <x v="1"/>
    <s v="8022-25"/>
    <x v="923"/>
    <s v="B"/>
    <s v="320X160"/>
    <d v="2025-07-07T00:00:00"/>
    <d v="2025-07-07T00:00:00"/>
    <s v="LAND"/>
    <n v="1"/>
    <n v="1"/>
    <d v="2025-07-08T00:00:00"/>
    <d v="2025-07-08T00:00:00"/>
    <m/>
    <n v="0"/>
    <d v="2025-07-12T00:00:00"/>
    <d v="2025-07-14T00:00:00"/>
    <d v="2025-07-12T00:00:00"/>
    <s v="212500860"/>
    <x v="0"/>
    <d v="2025-07-12T00:00:00"/>
    <m/>
    <m/>
    <x v="0"/>
    <n v="1"/>
    <m/>
    <m/>
    <m/>
    <n v="242501568"/>
    <d v="2025-07-23T10:44:53"/>
    <m/>
    <m/>
    <s v="Jul"/>
    <s v="PDTMC_014735-2504"/>
    <m/>
    <m/>
    <m/>
  </r>
  <r>
    <x v="0"/>
    <s v="8024-25"/>
    <x v="924"/>
    <s v="N"/>
    <s v="250X160"/>
    <d v="2025-07-07T00:00:00"/>
    <d v="2025-07-08T00:00:00"/>
    <s v="LAND"/>
    <n v="0"/>
    <n v="0"/>
    <d v="2025-07-08T00:00:00"/>
    <d v="2025-07-10T00:00:00"/>
    <m/>
    <n v="2"/>
    <d v="2025-07-12T00:00:00"/>
    <d v="2025-07-10T00:00:00"/>
    <d v="2025-07-12T00:00:00"/>
    <s v="112502984"/>
    <x v="0"/>
    <d v="2025-08-16T00:00:00"/>
    <s v="Schuco"/>
    <m/>
    <x v="0"/>
    <n v="3"/>
    <m/>
    <m/>
    <s v="MILL"/>
    <n v="142505906"/>
    <d v="2025-07-17T09:45:45"/>
    <m/>
    <m/>
    <s v="Jul"/>
    <s v="PDTMC_27918-501"/>
    <m/>
    <m/>
    <m/>
  </r>
  <r>
    <x v="0"/>
    <s v="8025-25"/>
    <x v="925"/>
    <s v="N"/>
    <s v="450X250"/>
    <d v="2025-07-07T00:00:00"/>
    <d v="2025-07-08T00:00:00"/>
    <s v="LAND"/>
    <n v="2"/>
    <n v="2"/>
    <d v="2025-07-10T00:00:00"/>
    <d v="2025-07-10T00:00:00"/>
    <m/>
    <n v="0"/>
    <d v="2025-07-12T00:00:00"/>
    <d v="2025-07-10T00:00:00"/>
    <d v="2025-07-12T00:00:00"/>
    <s v="112502984"/>
    <x v="4"/>
    <d v="2025-08-16T00:00:00"/>
    <s v="Schuco"/>
    <m/>
    <x v="0"/>
    <n v="3"/>
    <m/>
    <m/>
    <s v="MILL"/>
    <n v="142506036"/>
    <d v="2025-07-24T08:56:52"/>
    <m/>
    <m/>
    <s v="Jul"/>
    <s v="PHME_30405-601"/>
    <m/>
    <m/>
    <m/>
  </r>
  <r>
    <x v="0"/>
    <s v="8023-25"/>
    <x v="926"/>
    <s v="B"/>
    <s v="280X160"/>
    <d v="2025-07-07T00:00:00"/>
    <d v="2025-07-08T00:00:00"/>
    <s v="AIR"/>
    <n v="0"/>
    <n v="0"/>
    <d v="2025-07-08T00:00:00"/>
    <d v="2025-07-10T00:00:00"/>
    <m/>
    <n v="2"/>
    <d v="2025-07-12T00:00:00"/>
    <d v="2025-07-14T00:00:00"/>
    <d v="2025-07-12T00:00:00"/>
    <s v="112502984"/>
    <x v="6"/>
    <d v="2025-08-16T00:00:00"/>
    <m/>
    <m/>
    <x v="0"/>
    <n v="3"/>
    <m/>
    <m/>
    <m/>
    <n v="142506029"/>
    <d v="2025-07-22T06:28:50"/>
    <m/>
    <m/>
    <s v="Jul"/>
    <s v="JIANGSU_11388-217"/>
    <m/>
    <m/>
    <m/>
  </r>
  <r>
    <x v="1"/>
    <s v="8021-25"/>
    <x v="927"/>
    <s v="B"/>
    <s v="250X160"/>
    <d v="2025-07-07T00:00:00"/>
    <d v="2025-07-07T00:00:00"/>
    <s v="LAND"/>
    <n v="0"/>
    <n v="0"/>
    <d v="2025-07-10T00:00:00"/>
    <d v="2025-07-14T00:00:00"/>
    <m/>
    <n v="4"/>
    <d v="2025-07-17T00:00:00"/>
    <d v="2025-07-22T00:00:00"/>
    <d v="2025-07-17T00:00:00"/>
    <s v="212500895"/>
    <x v="4"/>
    <d v="2025-07-17T00:00:00"/>
    <m/>
    <s v="ask revision 11/7"/>
    <x v="0"/>
    <n v="7"/>
    <m/>
    <m/>
    <m/>
    <n v="242501595"/>
    <d v="2025-07-22T06:27:15"/>
    <m/>
    <m/>
    <s v="Jul"/>
    <s v="PHME_022193-2503"/>
    <m/>
    <m/>
    <m/>
  </r>
  <r>
    <x v="1"/>
    <s v="8021-25"/>
    <x v="928"/>
    <s v="B"/>
    <s v="320X200"/>
    <d v="2025-07-07T00:00:00"/>
    <d v="2025-07-07T00:00:00"/>
    <s v="LAND"/>
    <n v="1"/>
    <n v="1"/>
    <d v="2025-07-10T00:00:00"/>
    <d v="2025-07-16T00:00:00"/>
    <m/>
    <n v="6"/>
    <d v="2025-07-19T00:00:00"/>
    <d v="2025-07-22T00:00:00"/>
    <d v="2025-07-19T00:00:00"/>
    <s v="212500901"/>
    <x v="4"/>
    <d v="2025-07-19T00:00:00"/>
    <m/>
    <m/>
    <x v="0"/>
    <n v="9"/>
    <m/>
    <m/>
    <m/>
    <n v="242501712"/>
    <d v="2025-07-31T00:00:00"/>
    <m/>
    <m/>
    <s v="Jul"/>
    <s v="PHME_030111-2501"/>
    <m/>
    <m/>
    <m/>
  </r>
  <r>
    <x v="0"/>
    <s v="8026-25"/>
    <x v="929"/>
    <s v="B"/>
    <s v="320X200"/>
    <d v="2025-07-08T00:00:00"/>
    <d v="2025-07-09T00:00:00"/>
    <s v="AIR"/>
    <n v="1"/>
    <n v="1"/>
    <d v="2025-07-10T00:00:00"/>
    <d v="2025-07-10T00:00:00"/>
    <m/>
    <n v="0"/>
    <d v="2025-07-12T00:00:00"/>
    <d v="2025-07-14T00:00:00"/>
    <d v="2025-07-12T00:00:00"/>
    <s v="112502984"/>
    <x v="2"/>
    <d v="2025-08-16T00:00:00"/>
    <m/>
    <m/>
    <x v="0"/>
    <n v="2"/>
    <m/>
    <m/>
    <m/>
    <n v="142506031"/>
    <d v="2025-07-23T11:05:42"/>
    <m/>
    <m/>
    <s v="Jul"/>
    <s v="PHOENIX _06099-213"/>
    <m/>
    <m/>
    <m/>
  </r>
  <r>
    <x v="1"/>
    <s v="8027-25"/>
    <x v="930"/>
    <s v="T"/>
    <s v="320X85"/>
    <d v="2025-07-08T00:00:00"/>
    <d v="2025-07-09T00:00:00"/>
    <s v="LAND"/>
    <n v="0"/>
    <n v="0"/>
    <d v="2025-07-09T00:00:00"/>
    <d v="2025-07-09T00:00:00"/>
    <m/>
    <n v="0"/>
    <d v="2025-07-12T00:00:00"/>
    <d v="2025-07-14T00:00:00"/>
    <d v="2025-07-12T00:00:00"/>
    <s v="212500860"/>
    <x v="0"/>
    <d v="2025-07-12T00:00:00"/>
    <m/>
    <m/>
    <x v="0"/>
    <n v="1"/>
    <m/>
    <m/>
    <m/>
    <n v="242501658"/>
    <d v="2025-07-28T16:31:37"/>
    <m/>
    <m/>
    <s v="Jul"/>
    <s v="PDTMC_030377-3501 Dp"/>
    <m/>
    <m/>
    <m/>
  </r>
  <r>
    <x v="0"/>
    <s v="8045-25"/>
    <x v="931"/>
    <s v="C"/>
    <s v="300X100"/>
    <d v="2025-07-09T00:00:00"/>
    <d v="2025-07-16T00:00:00"/>
    <s v="LAND"/>
    <n v="0"/>
    <n v="0"/>
    <s v="C"/>
    <s v="C"/>
    <m/>
    <s v=""/>
    <s v="C"/>
    <s v="C"/>
    <s v="C"/>
    <s v="C"/>
    <x v="0"/>
    <d v="2025-08-04T00:00:00"/>
    <m/>
    <m/>
    <x v="1"/>
    <n v="0"/>
    <m/>
    <m/>
    <m/>
    <n v="0"/>
    <d v="1899-12-30T00:00:00"/>
    <m/>
    <m/>
    <s v="Jul"/>
    <s v="PDTMC_INS-27928"/>
    <m/>
    <m/>
    <m/>
  </r>
  <r>
    <x v="0"/>
    <s v="8028-25"/>
    <x v="932"/>
    <s v="B"/>
    <s v="280X160"/>
    <d v="2025-07-09T00:00:00"/>
    <d v="2025-07-09T00:00:00"/>
    <s v="LAND"/>
    <n v="0"/>
    <n v="0"/>
    <d v="2025-07-11T00:00:00"/>
    <d v="2025-07-12T00:00:00"/>
    <m/>
    <n v="1"/>
    <d v="2025-07-12T00:00:00"/>
    <d v="2025-07-14T00:00:00"/>
    <d v="2025-07-12T00:00:00"/>
    <s v="112502984"/>
    <x v="4"/>
    <d v="2025-08-16T00:00:00"/>
    <m/>
    <m/>
    <x v="0"/>
    <n v="3"/>
    <m/>
    <m/>
    <m/>
    <n v="142506034"/>
    <d v="2025-07-23T10:31:09"/>
    <m/>
    <m/>
    <s v="Jul"/>
    <s v="PHME_21494-412"/>
    <m/>
    <m/>
    <m/>
  </r>
  <r>
    <x v="0"/>
    <s v="8028-25"/>
    <x v="933"/>
    <s v="B"/>
    <s v="280X160"/>
    <d v="2025-07-09T00:00:00"/>
    <d v="2025-07-09T00:00:00"/>
    <s v="LAND"/>
    <n v="0"/>
    <n v="0"/>
    <d v="2025-07-11T00:00:00"/>
    <d v="2025-07-12T00:00:00"/>
    <m/>
    <n v="1"/>
    <d v="2025-07-12T00:00:00"/>
    <d v="2025-07-14T00:00:00"/>
    <d v="2025-07-12T00:00:00"/>
    <s v="112502984"/>
    <x v="4"/>
    <d v="2025-08-16T00:00:00"/>
    <m/>
    <m/>
    <x v="0"/>
    <n v="3"/>
    <m/>
    <m/>
    <m/>
    <n v="142506034"/>
    <d v="2025-07-23T10:31:09"/>
    <m/>
    <m/>
    <s v="Jul"/>
    <s v="PHME_21494-536"/>
    <m/>
    <m/>
    <m/>
  </r>
  <r>
    <x v="0"/>
    <s v="8028-25"/>
    <x v="934"/>
    <s v="B"/>
    <s v="250X160"/>
    <d v="2025-07-09T00:00:00"/>
    <d v="2025-07-09T00:00:00"/>
    <s v="LAND"/>
    <n v="1"/>
    <n v="2"/>
    <d v="2025-07-14T00:00:00"/>
    <d v="2025-07-14T00:00:00"/>
    <m/>
    <n v="0"/>
    <d v="2025-07-17T00:00:00"/>
    <d v="2025-07-19T00:00:00"/>
    <d v="2025-07-17T00:00:00"/>
    <s v="112503084"/>
    <x v="4"/>
    <d v="2025-08-16T00:00:00"/>
    <m/>
    <m/>
    <x v="0"/>
    <n v="5"/>
    <m/>
    <m/>
    <m/>
    <n v="142506034"/>
    <d v="2025-07-23T10:31:09"/>
    <m/>
    <m/>
    <s v="Jul"/>
    <s v="PHME_15776-410"/>
    <m/>
    <m/>
    <m/>
  </r>
  <r>
    <x v="0"/>
    <s v="8029-25"/>
    <x v="935"/>
    <s v="B"/>
    <s v="250X160"/>
    <d v="2025-07-09T00:00:00"/>
    <d v="2025-07-09T00:00:00"/>
    <s v="AIR"/>
    <n v="1"/>
    <n v="2"/>
    <d v="2025-07-14T00:00:00"/>
    <d v="2025-07-14T00:00:00"/>
    <m/>
    <n v="0"/>
    <d v="2025-07-17T00:00:00"/>
    <d v="2025-07-19T00:00:00"/>
    <d v="2025-07-17T00:00:00"/>
    <s v="112503084"/>
    <x v="3"/>
    <d v="2025-08-16T00:00:00"/>
    <m/>
    <m/>
    <x v="0"/>
    <n v="5"/>
    <m/>
    <m/>
    <m/>
    <n v="142506028"/>
    <d v="2025-07-23T10:44:03"/>
    <m/>
    <m/>
    <s v="Jul"/>
    <s v="COMPES_29714-505"/>
    <m/>
    <m/>
    <m/>
  </r>
  <r>
    <x v="0"/>
    <s v="8030-25"/>
    <x v="936"/>
    <s v="N"/>
    <s v="280x160"/>
    <d v="2025-07-09T00:00:00"/>
    <d v="2025-07-09T00:00:00"/>
    <s v="LAND"/>
    <n v="0"/>
    <n v="0"/>
    <d v="2025-07-31T00:00:00"/>
    <d v="2025-08-02T00:00:00"/>
    <m/>
    <n v="2"/>
    <s v="N/A"/>
    <d v="2025-08-05T00:00:00"/>
    <d v="2025-08-04T00:00:00"/>
    <s v="112503386"/>
    <x v="4"/>
    <d v="2025-08-04T00:00:00"/>
    <s v="Leminar"/>
    <m/>
    <x v="0"/>
    <n v="24"/>
    <m/>
    <m/>
    <s v="powder"/>
    <n v="142506674"/>
    <d v="2025-08-08T00:00:00"/>
    <m/>
    <m/>
    <s v="Jul"/>
    <s v="PHME_27928-401"/>
    <m/>
    <m/>
    <m/>
  </r>
  <r>
    <x v="0"/>
    <s v="8035-25"/>
    <x v="937"/>
    <s v="B"/>
    <s v="250X160"/>
    <d v="2025-07-10T00:00:00"/>
    <d v="2025-07-12T00:00:00"/>
    <s v="AIR"/>
    <n v="0"/>
    <n v="0"/>
    <d v="2025-07-14T00:00:00"/>
    <d v="2025-07-15T00:00:00"/>
    <m/>
    <n v="1"/>
    <d v="2025-07-17T00:00:00"/>
    <d v="2025-07-19T00:00:00"/>
    <d v="2025-07-17T00:00:00"/>
    <s v="112503084"/>
    <x v="1"/>
    <d v="2025-08-16T00:00:00"/>
    <m/>
    <s v="ask revision 14/7"/>
    <x v="0"/>
    <n v="5"/>
    <m/>
    <m/>
    <m/>
    <n v="142506030"/>
    <d v="2025-07-23T10:30:34"/>
    <m/>
    <m/>
    <s v="Jul"/>
    <s v="EKSTEK_26077-401"/>
    <m/>
    <m/>
    <m/>
  </r>
  <r>
    <x v="1"/>
    <s v="8039-25"/>
    <x v="938"/>
    <s v="B"/>
    <s v="320X160"/>
    <d v="2025-07-10T00:00:00"/>
    <d v="2025-07-14T00:00:00"/>
    <s v="LAND"/>
    <n v="0"/>
    <n v="0"/>
    <d v="2025-07-14T00:00:00"/>
    <d v="2025-07-15T00:00:00"/>
    <m/>
    <n v="1"/>
    <d v="2025-07-17T00:00:00"/>
    <d v="2025-07-22T00:00:00"/>
    <d v="2025-07-17T00:00:00"/>
    <s v="212500895"/>
    <x v="0"/>
    <d v="2025-07-17T00:00:00"/>
    <m/>
    <m/>
    <x v="0"/>
    <n v="5"/>
    <m/>
    <m/>
    <m/>
    <n v="242501613"/>
    <d v="2025-07-29T09:47:43"/>
    <m/>
    <m/>
    <s v="Jul"/>
    <s v="PDTMC_007208-2513"/>
    <m/>
    <m/>
    <m/>
  </r>
  <r>
    <x v="1"/>
    <s v="8040-25"/>
    <x v="939"/>
    <s v="B"/>
    <s v="355X200"/>
    <d v="2025-07-10T00:00:00"/>
    <d v="2025-07-14T00:00:00"/>
    <s v="LAND"/>
    <n v="1"/>
    <n v="2"/>
    <d v="2025-07-14T00:00:00"/>
    <d v="2025-07-15T00:00:00"/>
    <m/>
    <n v="1"/>
    <d v="2025-07-17T00:00:00"/>
    <d v="2025-07-22T00:00:00"/>
    <d v="2025-07-17T00:00:00"/>
    <s v="212500895"/>
    <x v="4"/>
    <d v="2025-07-17T00:00:00"/>
    <m/>
    <m/>
    <x v="0"/>
    <n v="5"/>
    <m/>
    <m/>
    <m/>
    <n v="242501710"/>
    <d v="2025-08-05T00:00:00"/>
    <m/>
    <m/>
    <s v="Jul"/>
    <s v="PHME_013794-3510"/>
    <m/>
    <m/>
    <m/>
  </r>
  <r>
    <x v="0"/>
    <s v="8031-25"/>
    <x v="940"/>
    <s v="N"/>
    <s v="280X160"/>
    <d v="2025-07-11T00:00:00"/>
    <d v="2025-07-12T00:00:00"/>
    <s v="LAND"/>
    <n v="0"/>
    <n v="0"/>
    <d v="2025-07-12T00:00:00"/>
    <d v="2025-07-14T00:00:00"/>
    <m/>
    <n v="2"/>
    <d v="2025-07-17T00:00:00"/>
    <d v="2025-07-19T00:00:00"/>
    <d v="2025-07-17T00:00:00"/>
    <s v="112503084"/>
    <x v="0"/>
    <d v="2025-08-16T00:00:00"/>
    <s v="Durall"/>
    <m/>
    <x v="0"/>
    <n v="3"/>
    <m/>
    <m/>
    <s v="Anodizing"/>
    <n v="142506247"/>
    <d v="2025-07-29T09:54:35"/>
    <m/>
    <m/>
    <s v="Jul"/>
    <s v="PDTMC_27919-401"/>
    <s v="size reduced"/>
    <m/>
    <s v="280X160 to 250X160"/>
  </r>
  <r>
    <x v="0"/>
    <s v="8031-25"/>
    <x v="941"/>
    <s v="N"/>
    <s v="280X160"/>
    <d v="2025-07-11T00:00:00"/>
    <d v="2025-07-12T00:00:00"/>
    <s v="LAND"/>
    <n v="0"/>
    <n v="0"/>
    <d v="2025-07-12T00:00:00"/>
    <d v="2025-07-15T00:00:00"/>
    <m/>
    <n v="3"/>
    <d v="2025-07-17T00:00:00"/>
    <d v="2025-07-19T00:00:00"/>
    <d v="2025-07-17T00:00:00"/>
    <s v="112503085"/>
    <x v="0"/>
    <d v="2025-08-16T00:00:00"/>
    <s v="Durall"/>
    <m/>
    <x v="0"/>
    <n v="4"/>
    <m/>
    <m/>
    <s v="Anodizing"/>
    <n v="142506245"/>
    <d v="2025-07-29T09:50:48"/>
    <m/>
    <m/>
    <s v="Jul"/>
    <s v="PDTMC_27921-501"/>
    <s v="size reduced"/>
    <m/>
    <s v="280X160 to 250X160"/>
  </r>
  <r>
    <x v="0"/>
    <s v="8033-25"/>
    <x v="942"/>
    <s v="N"/>
    <s v="280X160"/>
    <d v="2025-07-11T00:00:00"/>
    <d v="2025-07-12T00:00:00"/>
    <s v="AIR"/>
    <n v="0"/>
    <n v="0"/>
    <d v="2025-07-14T00:00:00"/>
    <d v="2025-07-14T00:00:00"/>
    <m/>
    <n v="0"/>
    <d v="2025-07-17T00:00:00"/>
    <d v="2025-07-19T00:00:00"/>
    <d v="2025-07-17T00:00:00"/>
    <s v="112503085"/>
    <x v="1"/>
    <d v="2025-08-16T00:00:00"/>
    <s v="Durall"/>
    <m/>
    <x v="0"/>
    <n v="3"/>
    <m/>
    <m/>
    <s v="Anodizing"/>
    <n v="142506030"/>
    <d v="2025-07-23T10:30:34"/>
    <m/>
    <m/>
    <s v="Jul"/>
    <s v="EKSTEK_27922-401"/>
    <m/>
    <m/>
    <m/>
  </r>
  <r>
    <x v="0"/>
    <s v="8031-25"/>
    <x v="943"/>
    <s v="N"/>
    <s v="250X160"/>
    <d v="2025-07-11T00:00:00"/>
    <d v="2025-07-12T00:00:00"/>
    <s v="LAND"/>
    <n v="0"/>
    <n v="0"/>
    <d v="2025-07-14T00:00:00"/>
    <d v="2025-07-14T00:00:00"/>
    <m/>
    <n v="0"/>
    <d v="2025-07-17T00:00:00"/>
    <d v="2025-07-19T00:00:00"/>
    <d v="2025-07-17T00:00:00"/>
    <s v="112503085"/>
    <x v="0"/>
    <d v="2025-08-16T00:00:00"/>
    <s v="Durall"/>
    <m/>
    <x v="0"/>
    <n v="3"/>
    <m/>
    <m/>
    <s v="Anodizing"/>
    <n v="142506245"/>
    <d v="2025-07-29T09:50:48"/>
    <m/>
    <m/>
    <s v="Jul"/>
    <s v="PDTMC_27923-401"/>
    <m/>
    <m/>
    <m/>
  </r>
  <r>
    <x v="0"/>
    <s v="8031-25"/>
    <x v="944"/>
    <s v="N"/>
    <s v="250X160"/>
    <d v="2025-07-11T00:00:00"/>
    <d v="2025-07-12T00:00:00"/>
    <s v="LAND"/>
    <n v="0"/>
    <n v="0"/>
    <d v="2025-07-14T00:00:00"/>
    <d v="2025-07-14T00:00:00"/>
    <m/>
    <n v="0"/>
    <d v="2025-07-17T00:00:00"/>
    <d v="2025-07-19T00:00:00"/>
    <d v="2025-07-17T00:00:00"/>
    <s v="112503085"/>
    <x v="0"/>
    <d v="2025-08-16T00:00:00"/>
    <s v="Durall"/>
    <m/>
    <x v="0"/>
    <n v="3"/>
    <m/>
    <m/>
    <s v="Anodizing"/>
    <n v="142506245"/>
    <d v="2025-07-29T09:50:48"/>
    <m/>
    <m/>
    <s v="Jul"/>
    <s v="PDTMC_27924-401"/>
    <m/>
    <m/>
    <m/>
  </r>
  <r>
    <x v="0"/>
    <s v="8031-25"/>
    <x v="945"/>
    <s v="N"/>
    <s v="280X160"/>
    <d v="2025-07-11T00:00:00"/>
    <d v="2025-07-12T00:00:00"/>
    <s v="LAND"/>
    <n v="0"/>
    <n v="0"/>
    <d v="2025-07-15T00:00:00"/>
    <d v="2025-07-15T00:00:00"/>
    <m/>
    <n v="0"/>
    <d v="2025-07-17T00:00:00"/>
    <d v="2025-07-19T00:00:00"/>
    <d v="2025-07-17T00:00:00"/>
    <s v="112503091"/>
    <x v="0"/>
    <d v="2025-08-16T00:00:00"/>
    <s v="Durall"/>
    <m/>
    <x v="0"/>
    <n v="4"/>
    <m/>
    <m/>
    <s v="Anodizing"/>
    <n v="142506247"/>
    <d v="2025-07-29T09:54:35"/>
    <m/>
    <m/>
    <s v="Jul"/>
    <s v="PDTMC_27925-501"/>
    <s v="size reduced"/>
    <m/>
    <s v="280X160 to 250X160"/>
  </r>
  <r>
    <x v="0"/>
    <s v="8031-25"/>
    <x v="946"/>
    <s v="N"/>
    <s v="280X160"/>
    <d v="2025-07-11T00:00:00"/>
    <d v="2025-07-12T00:00:00"/>
    <s v="LAND"/>
    <n v="0"/>
    <n v="0"/>
    <d v="2025-07-14T00:00:00"/>
    <d v="2025-07-14T00:00:00"/>
    <m/>
    <n v="0"/>
    <d v="2025-07-17T00:00:00"/>
    <d v="2025-07-19T00:00:00"/>
    <d v="2025-07-17T00:00:00"/>
    <s v="112503091"/>
    <x v="0"/>
    <d v="2025-08-16T00:00:00"/>
    <s v="Durall"/>
    <m/>
    <x v="0"/>
    <n v="3"/>
    <m/>
    <m/>
    <s v="Anodizing"/>
    <n v="142506247"/>
    <d v="2025-07-29T09:54:35"/>
    <m/>
    <m/>
    <s v="Jul"/>
    <s v="PDTMC_27926-501"/>
    <m/>
    <m/>
    <m/>
  </r>
  <r>
    <x v="0"/>
    <s v="8032-25"/>
    <x v="947"/>
    <s v="N"/>
    <s v="280X160"/>
    <d v="2025-07-11T00:00:00"/>
    <d v="2025-07-12T00:00:00"/>
    <s v="LAND"/>
    <n v="0"/>
    <n v="0"/>
    <d v="2025-07-18T00:00:00"/>
    <d v="2025-07-18T00:00:00"/>
    <m/>
    <n v="0"/>
    <d v="2025-07-19T00:00:00"/>
    <d v="2025-07-21T00:00:00"/>
    <d v="2025-07-19T00:00:00"/>
    <s v="112503145"/>
    <x v="4"/>
    <d v="2025-08-16T00:00:00"/>
    <s v="Durall"/>
    <m/>
    <x v="0"/>
    <n v="7"/>
    <m/>
    <m/>
    <s v="Anodizing"/>
    <n v="142506509"/>
    <d v="2025-08-05T00:00:00"/>
    <m/>
    <m/>
    <s v="Jul"/>
    <s v="PHME_27920-501"/>
    <m/>
    <m/>
    <m/>
  </r>
  <r>
    <x v="0"/>
    <s v="8032-25"/>
    <x v="948"/>
    <s v="N"/>
    <s v="280X160"/>
    <d v="2025-07-11T00:00:00"/>
    <d v="2025-07-12T00:00:00"/>
    <s v="LAND"/>
    <n v="0"/>
    <n v="0"/>
    <d v="2025-07-17T00:00:00"/>
    <d v="2025-07-18T00:00:00"/>
    <m/>
    <n v="1"/>
    <d v="2025-07-19T00:00:00"/>
    <d v="2025-07-21T00:00:00"/>
    <d v="2025-07-19T00:00:00"/>
    <s v="112503145"/>
    <x v="4"/>
    <d v="2025-08-16T00:00:00"/>
    <s v="Durall"/>
    <m/>
    <x v="0"/>
    <n v="7"/>
    <m/>
    <m/>
    <s v="Anodizing"/>
    <n v="142506509"/>
    <d v="2025-08-05T00:00:00"/>
    <m/>
    <m/>
    <s v="Jul"/>
    <s v="PHME_27927-201"/>
    <m/>
    <m/>
    <m/>
  </r>
  <r>
    <x v="0"/>
    <s v="8032-25"/>
    <x v="949"/>
    <s v="N"/>
    <s v="280X160"/>
    <d v="2025-07-11T00:00:00"/>
    <d v="2025-07-12T00:00:00"/>
    <s v="LAND"/>
    <n v="2"/>
    <n v="4"/>
    <d v="2025-07-18T00:00:00"/>
    <d v="2025-07-18T00:00:00"/>
    <m/>
    <n v="0"/>
    <d v="2025-07-19T00:00:00"/>
    <d v="2025-07-21T00:00:00"/>
    <d v="2025-07-19T00:00:00"/>
    <s v="112503145"/>
    <x v="4"/>
    <d v="2025-08-16T00:00:00"/>
    <s v="Durall"/>
    <m/>
    <x v="0"/>
    <n v="7"/>
    <m/>
    <m/>
    <s v="Anodizing"/>
    <n v="142506509"/>
    <d v="2025-08-05T00:00:00"/>
    <m/>
    <m/>
    <s v="Jul"/>
    <s v="PHME_30406-401"/>
    <m/>
    <m/>
    <m/>
  </r>
  <r>
    <x v="0"/>
    <s v="8032-25"/>
    <x v="950"/>
    <s v="N"/>
    <s v="320X160"/>
    <d v="2025-07-11T00:00:00"/>
    <d v="2025-07-12T00:00:00"/>
    <s v="LAND"/>
    <n v="1"/>
    <n v="1"/>
    <d v="2025-07-18T00:00:00"/>
    <d v="2025-07-18T00:00:00"/>
    <m/>
    <n v="0"/>
    <d v="2025-07-19T00:00:00"/>
    <d v="2025-07-21T00:00:00"/>
    <d v="2025-07-19T00:00:00"/>
    <s v="112503145"/>
    <x v="4"/>
    <d v="2025-08-16T00:00:00"/>
    <s v="Durall"/>
    <m/>
    <x v="0"/>
    <n v="7"/>
    <m/>
    <m/>
    <s v="Anodizing"/>
    <n v="142506521"/>
    <d v="2025-08-09T00:00:00"/>
    <m/>
    <m/>
    <s v="Jul"/>
    <s v="PHME_30408-501"/>
    <m/>
    <m/>
    <m/>
  </r>
  <r>
    <x v="0"/>
    <s v="8031-25"/>
    <x v="951"/>
    <s v="T"/>
    <s v="300X100"/>
    <d v="2025-07-11T00:00:00"/>
    <d v="2025-07-12T00:00:00"/>
    <s v="LAND"/>
    <n v="0"/>
    <n v="0"/>
    <d v="2025-07-14T00:00:00"/>
    <d v="2025-07-14T00:00:00"/>
    <m/>
    <n v="0"/>
    <d v="2025-07-19T00:00:00"/>
    <d v="2025-07-21T00:00:00"/>
    <d v="2025-07-19T00:00:00"/>
    <s v="112503147"/>
    <x v="0"/>
    <d v="2025-08-16T00:00:00"/>
    <m/>
    <m/>
    <x v="0"/>
    <n v="3"/>
    <m/>
    <m/>
    <m/>
    <n v="142506245"/>
    <d v="2025-07-29T09:50:48"/>
    <m/>
    <m/>
    <s v="Jul"/>
    <s v="PDTMC_INS-27921"/>
    <s v="size reduced"/>
    <m/>
    <s v="300X100 to 220X80"/>
  </r>
  <r>
    <x v="0"/>
    <s v="8031-25"/>
    <x v="952"/>
    <s v="T"/>
    <s v="300X100"/>
    <d v="2025-07-11T00:00:00"/>
    <d v="2025-07-12T00:00:00"/>
    <s v="LAND"/>
    <n v="0"/>
    <n v="0"/>
    <d v="2025-07-14T00:00:00"/>
    <d v="2025-07-14T00:00:00"/>
    <m/>
    <n v="0"/>
    <d v="2025-07-19T00:00:00"/>
    <d v="2025-07-21T00:00:00"/>
    <d v="2025-07-19T00:00:00"/>
    <s v="112503147"/>
    <x v="0"/>
    <d v="2025-08-16T00:00:00"/>
    <m/>
    <m/>
    <x v="0"/>
    <n v="3"/>
    <m/>
    <m/>
    <m/>
    <n v="142506245"/>
    <d v="2025-07-29T09:50:48"/>
    <m/>
    <m/>
    <s v="Jul"/>
    <s v="PDTMC_INS-27924"/>
    <m/>
    <m/>
    <m/>
  </r>
  <r>
    <x v="0"/>
    <s v="8032-25"/>
    <x v="953"/>
    <s v="N"/>
    <s v="220X130"/>
    <d v="2025-07-11T00:00:00"/>
    <d v="2025-07-12T00:00:00"/>
    <s v="LAND"/>
    <n v="1"/>
    <n v="1"/>
    <d v="2025-07-21T00:00:00"/>
    <d v="2025-07-23T00:00:00"/>
    <s v="YES"/>
    <n v="2"/>
    <d v="2025-07-24T00:00:00"/>
    <d v="2024-07-26T00:00:00"/>
    <d v="2025-07-24T00:00:00"/>
    <s v="112503221"/>
    <x v="4"/>
    <d v="2025-07-24T00:00:00"/>
    <s v="Durall"/>
    <m/>
    <x v="0"/>
    <n v="12"/>
    <m/>
    <m/>
    <s v="Anodizing"/>
    <n v="142506521"/>
    <d v="2025-08-09T00:00:00"/>
    <m/>
    <m/>
    <s v="Jul"/>
    <s v="PHME_30407-401"/>
    <s v="size reduced"/>
    <m/>
    <s v="250X160 to 220X130"/>
  </r>
  <r>
    <x v="0"/>
    <s v="8032-25"/>
    <x v="954"/>
    <s v="N"/>
    <s v="220X130"/>
    <d v="2025-07-11T00:00:00"/>
    <d v="2025-07-12T00:00:00"/>
    <s v="LAND"/>
    <n v="3"/>
    <n v="3"/>
    <d v="2025-07-21T00:00:00"/>
    <d v="2025-07-23T00:00:00"/>
    <s v="YES"/>
    <n v="2"/>
    <d v="2025-07-24T00:00:00"/>
    <d v="2024-07-26T00:00:00"/>
    <d v="2025-07-24T00:00:00"/>
    <s v="112503221"/>
    <x v="4"/>
    <d v="2025-07-24T00:00:00"/>
    <s v="Durall"/>
    <m/>
    <x v="0"/>
    <n v="12"/>
    <m/>
    <m/>
    <s v="Anodizing"/>
    <n v="142506509"/>
    <d v="2025-08-05T00:00:00"/>
    <m/>
    <m/>
    <s v="Jul"/>
    <s v="PHME_30409-401"/>
    <s v="size reduced"/>
    <m/>
    <s v="250X160 to 220X130"/>
  </r>
  <r>
    <x v="0"/>
    <s v="8034-25"/>
    <x v="955"/>
    <s v="N"/>
    <s v="220X130"/>
    <d v="2025-07-11T00:00:00"/>
    <d v="2025-07-12T00:00:00"/>
    <s v="LAND"/>
    <n v="2"/>
    <n v="2"/>
    <d v="2025-07-21T00:00:00"/>
    <d v="2025-07-23T00:00:00"/>
    <s v="YES"/>
    <n v="2"/>
    <d v="2025-07-24T00:00:00"/>
    <d v="2024-07-26T00:00:00"/>
    <d v="2025-07-24T00:00:00"/>
    <s v="112503221"/>
    <x v="4"/>
    <d v="2025-07-24T00:00:00"/>
    <s v="Durall"/>
    <m/>
    <x v="0"/>
    <n v="12"/>
    <m/>
    <m/>
    <s v="Anodizing"/>
    <n v="142506785"/>
    <d v="2025-08-29T00:00:00"/>
    <m/>
    <m/>
    <s v="Jul"/>
    <s v="PHME_30410-401"/>
    <s v="size reduced"/>
    <m/>
    <s v="250X160 to 220X130"/>
  </r>
  <r>
    <x v="0"/>
    <s v="8034-25"/>
    <x v="956"/>
    <s v="T"/>
    <s v="220X80"/>
    <d v="2025-07-11T00:00:00"/>
    <d v="2025-07-12T00:00:00"/>
    <s v="LAND"/>
    <n v="0"/>
    <n v="0"/>
    <d v="2025-07-21T00:00:00"/>
    <d v="2025-07-23T00:00:00"/>
    <m/>
    <n v="2"/>
    <d v="2025-07-24T00:00:00"/>
    <d v="2025-07-26T00:00:00"/>
    <d v="2025-07-24T00:00:00"/>
    <s v="112503221"/>
    <x v="4"/>
    <d v="2025-07-24T00:00:00"/>
    <m/>
    <m/>
    <x v="0"/>
    <n v="12"/>
    <m/>
    <m/>
    <m/>
    <n v="142506785"/>
    <d v="2025-08-29T00:00:00"/>
    <m/>
    <m/>
    <s v="Jul"/>
    <s v="PHME_INS-30410"/>
    <s v="size reduced"/>
    <m/>
    <s v="300X100 to 220X80"/>
  </r>
  <r>
    <x v="0"/>
    <s v="8034-25"/>
    <x v="957"/>
    <s v="N"/>
    <s v="250X160"/>
    <d v="2025-07-11T00:00:00"/>
    <d v="2025-07-12T00:00:00"/>
    <s v="LAND"/>
    <n v="1"/>
    <n v="1"/>
    <d v="2025-07-21T00:00:00"/>
    <d v="2025-07-23T00:00:00"/>
    <s v="YES"/>
    <n v="2"/>
    <d v="2025-07-24T00:00:00"/>
    <d v="2024-07-26T00:00:00"/>
    <d v="2025-07-24T00:00:00"/>
    <s v="112503221"/>
    <x v="4"/>
    <d v="2025-07-24T00:00:00"/>
    <s v="Durall"/>
    <m/>
    <x v="0"/>
    <n v="12"/>
    <m/>
    <m/>
    <s v="Anodizing"/>
    <n v="142506522"/>
    <d v="2025-08-05T00:00:00"/>
    <m/>
    <m/>
    <s v="Jul"/>
    <s v="PHME_30411-401"/>
    <m/>
    <m/>
    <m/>
  </r>
  <r>
    <x v="0"/>
    <s v="8034-25"/>
    <x v="958"/>
    <s v="T"/>
    <s v="300X100"/>
    <d v="2025-07-11T00:00:00"/>
    <d v="2025-07-12T00:00:00"/>
    <s v="LAND"/>
    <n v="0"/>
    <n v="0"/>
    <d v="2025-07-21T00:00:00"/>
    <d v="2025-07-23T00:00:00"/>
    <m/>
    <n v="2"/>
    <d v="2025-07-24T00:00:00"/>
    <d v="2025-07-26T00:00:00"/>
    <d v="2025-07-24T00:00:00"/>
    <s v="112503221"/>
    <x v="4"/>
    <d v="2025-07-24T00:00:00"/>
    <m/>
    <m/>
    <x v="0"/>
    <n v="12"/>
    <m/>
    <m/>
    <m/>
    <n v="142506522"/>
    <d v="2025-08-05T00:00:00"/>
    <m/>
    <m/>
    <s v="Jul"/>
    <s v="PHME_INS-30411"/>
    <m/>
    <m/>
    <m/>
  </r>
  <r>
    <x v="0"/>
    <s v="8034-25"/>
    <x v="959"/>
    <s v="N"/>
    <s v="250X160"/>
    <d v="2025-07-11T00:00:00"/>
    <d v="2025-07-12T00:00:00"/>
    <s v="LAND"/>
    <n v="1"/>
    <n v="1"/>
    <d v="2025-07-21T00:00:00"/>
    <d v="2025-07-23T00:00:00"/>
    <s v="YES"/>
    <n v="2"/>
    <d v="2025-07-24T00:00:00"/>
    <d v="2024-07-26T00:00:00"/>
    <d v="2025-07-24T00:00:00"/>
    <s v="112503221"/>
    <x v="4"/>
    <d v="2025-07-24T00:00:00"/>
    <s v="Durall"/>
    <m/>
    <x v="0"/>
    <n v="12"/>
    <m/>
    <m/>
    <s v="Anodizing"/>
    <n v="142506522"/>
    <d v="2025-08-05T00:00:00"/>
    <m/>
    <m/>
    <s v="Jul"/>
    <s v="PHME_30414-401"/>
    <m/>
    <m/>
    <m/>
  </r>
  <r>
    <x v="0"/>
    <s v="8034-25"/>
    <x v="960"/>
    <s v="N"/>
    <s v="250X160"/>
    <d v="2025-07-11T00:00:00"/>
    <d v="2025-07-12T00:00:00"/>
    <s v="LAND"/>
    <n v="1"/>
    <n v="1"/>
    <d v="2025-07-21T00:00:00"/>
    <d v="2025-07-23T00:00:00"/>
    <s v="YES"/>
    <n v="2"/>
    <d v="2025-07-24T00:00:00"/>
    <d v="2024-07-26T00:00:00"/>
    <d v="2025-07-24T00:00:00"/>
    <s v="112503221"/>
    <x v="4"/>
    <d v="2025-07-24T00:00:00"/>
    <s v="Durall"/>
    <m/>
    <x v="0"/>
    <n v="12"/>
    <m/>
    <m/>
    <s v="Anodizing"/>
    <n v="142506675"/>
    <d v="2025-08-12T00:00:00"/>
    <m/>
    <m/>
    <s v="Jul"/>
    <s v="PHME_30415-401"/>
    <m/>
    <m/>
    <m/>
  </r>
  <r>
    <x v="0"/>
    <s v="8034-25"/>
    <x v="961"/>
    <s v="T"/>
    <s v="300X100"/>
    <d v="2025-07-11T00:00:00"/>
    <d v="2025-07-12T00:00:00"/>
    <s v="LAND"/>
    <n v="0"/>
    <n v="0"/>
    <d v="2025-07-21T00:00:00"/>
    <d v="2025-07-23T00:00:00"/>
    <m/>
    <n v="2"/>
    <d v="2025-07-24T00:00:00"/>
    <d v="2025-07-26T00:00:00"/>
    <d v="2025-07-24T00:00:00"/>
    <s v="112503221"/>
    <x v="4"/>
    <d v="2025-07-24T00:00:00"/>
    <m/>
    <m/>
    <x v="0"/>
    <n v="12"/>
    <m/>
    <m/>
    <m/>
    <n v="142506675"/>
    <d v="2025-08-12T00:00:00"/>
    <m/>
    <m/>
    <s v="Jul"/>
    <s v="PHME_INS-30415"/>
    <m/>
    <m/>
    <m/>
  </r>
  <r>
    <x v="0"/>
    <s v="8034-25"/>
    <x v="962"/>
    <s v="N"/>
    <s v="320X160"/>
    <d v="2025-07-11T00:00:00"/>
    <d v="2025-07-12T00:00:00"/>
    <s v="LAND"/>
    <n v="1"/>
    <n v="1"/>
    <d v="2025-07-21T00:00:00"/>
    <d v="2025-07-30T00:00:00"/>
    <s v="YES"/>
    <n v="9"/>
    <d v="2025-08-01T00:00:00"/>
    <d v="2025-08-02T00:00:00"/>
    <d v="2025-08-01T00:00:00"/>
    <s v="112503341"/>
    <x v="4"/>
    <d v="2025-08-16T00:00:00"/>
    <s v="Durall"/>
    <s v="asked revision 23/7. revised design under simulatin 28/07"/>
    <x v="0"/>
    <n v="19"/>
    <m/>
    <m/>
    <s v="Anodizing"/>
    <n v="142506675"/>
    <d v="2025-08-12T00:00:00"/>
    <m/>
    <m/>
    <s v="Jul"/>
    <s v="PHME_30412-501"/>
    <m/>
    <m/>
    <m/>
  </r>
  <r>
    <x v="0"/>
    <s v="8034-25"/>
    <x v="963"/>
    <s v="T"/>
    <s v="300X100"/>
    <d v="2025-07-11T00:00:00"/>
    <d v="2025-07-12T00:00:00"/>
    <s v="LAND"/>
    <n v="0"/>
    <n v="0"/>
    <d v="2025-07-21T00:00:00"/>
    <d v="2025-07-30T00:00:00"/>
    <m/>
    <n v="9"/>
    <d v="2025-08-01T00:00:00"/>
    <d v="2025-08-02T00:00:00"/>
    <d v="2025-08-01T00:00:00"/>
    <s v="112503341"/>
    <x v="4"/>
    <d v="2025-08-16T00:00:00"/>
    <m/>
    <s v="asked revision 23/7"/>
    <x v="0"/>
    <n v="19"/>
    <m/>
    <m/>
    <m/>
    <n v="142506675"/>
    <d v="2025-08-12T00:00:00"/>
    <m/>
    <m/>
    <s v="Jul"/>
    <s v="PHME_INS-30412"/>
    <m/>
    <m/>
    <m/>
  </r>
  <r>
    <x v="0"/>
    <s v="8034-25"/>
    <x v="964"/>
    <s v="N"/>
    <s v="320X160"/>
    <d v="2025-07-11T00:00:00"/>
    <d v="2025-07-12T00:00:00"/>
    <s v="LAND"/>
    <n v="1"/>
    <n v="2"/>
    <d v="2025-07-21T00:00:00"/>
    <d v="2025-07-30T00:00:00"/>
    <s v="YES"/>
    <n v="9"/>
    <d v="2025-08-01T00:00:00"/>
    <d v="2025-08-02T00:00:00"/>
    <d v="2025-08-01T00:00:00"/>
    <s v="112503341"/>
    <x v="4"/>
    <d v="2025-08-16T00:00:00"/>
    <s v="Durall"/>
    <s v="simulation resutl awaited"/>
    <x v="0"/>
    <n v="19"/>
    <m/>
    <m/>
    <s v="Anodizing"/>
    <n v="142506675"/>
    <d v="2025-08-12T00:00:00"/>
    <m/>
    <m/>
    <s v="Jul"/>
    <s v="PHME_30413-501"/>
    <m/>
    <m/>
    <m/>
  </r>
  <r>
    <x v="0"/>
    <s v="8034-25"/>
    <x v="965"/>
    <s v="T"/>
    <s v="300X100"/>
    <d v="2025-07-11T00:00:00"/>
    <d v="2025-07-12T00:00:00"/>
    <s v="LAND"/>
    <n v="0"/>
    <n v="0"/>
    <d v="2025-07-21T00:00:00"/>
    <d v="2025-07-30T00:00:00"/>
    <m/>
    <n v="9"/>
    <d v="2025-08-01T00:00:00"/>
    <d v="2025-08-02T00:00:00"/>
    <d v="2025-08-01T00:00:00"/>
    <s v="112503341"/>
    <x v="4"/>
    <d v="2025-08-16T00:00:00"/>
    <m/>
    <s v="simulation resutl awaited"/>
    <x v="0"/>
    <n v="19"/>
    <m/>
    <m/>
    <m/>
    <n v="142506675"/>
    <d v="2025-08-12T00:00:00"/>
    <m/>
    <m/>
    <s v="Jul"/>
    <s v="PHME_INS-30413"/>
    <m/>
    <m/>
    <m/>
  </r>
  <r>
    <x v="0"/>
    <s v="8036-25"/>
    <x v="966"/>
    <s v="B"/>
    <s v="320X160"/>
    <d v="2025-07-11T00:00:00"/>
    <d v="2025-07-14T00:00:00"/>
    <s v="LAND"/>
    <n v="1"/>
    <n v="1"/>
    <d v="2025-07-14T00:00:00"/>
    <d v="2025-07-15T00:00:00"/>
    <m/>
    <n v="1"/>
    <d v="2025-07-17T00:00:00"/>
    <d v="2025-07-21T00:00:00"/>
    <d v="2025-07-17T00:00:00"/>
    <s v="112503091"/>
    <x v="0"/>
    <d v="2025-08-16T00:00:00"/>
    <m/>
    <m/>
    <x v="0"/>
    <n v="4"/>
    <m/>
    <m/>
    <m/>
    <n v="142506306"/>
    <d v="2025-08-01T00:00:00"/>
    <m/>
    <m/>
    <s v="Jul"/>
    <s v="PDTMC_14735-509"/>
    <m/>
    <m/>
    <m/>
  </r>
  <r>
    <x v="0"/>
    <s v="8036-25"/>
    <x v="967"/>
    <s v="B"/>
    <s v="320X160"/>
    <d v="2025-07-11T00:00:00"/>
    <d v="2025-07-14T00:00:00"/>
    <s v="LAND"/>
    <n v="1"/>
    <n v="1"/>
    <d v="2025-07-14T00:00:00"/>
    <d v="2025-07-15T00:00:00"/>
    <m/>
    <n v="1"/>
    <d v="2025-07-17T00:00:00"/>
    <d v="2025-07-21T00:00:00"/>
    <d v="2025-07-17T00:00:00"/>
    <s v="112503091"/>
    <x v="0"/>
    <d v="2025-08-16T00:00:00"/>
    <m/>
    <m/>
    <x v="0"/>
    <n v="4"/>
    <m/>
    <m/>
    <m/>
    <n v="142506306"/>
    <d v="2025-08-01T00:00:00"/>
    <m/>
    <m/>
    <s v="Jul"/>
    <s v="PDTMC_14735-510"/>
    <m/>
    <m/>
    <m/>
  </r>
  <r>
    <x v="0"/>
    <s v="8037-25"/>
    <x v="968"/>
    <s v="B"/>
    <s v="250X160"/>
    <d v="2025-07-11T00:00:00"/>
    <d v="2025-07-14T00:00:00"/>
    <s v="LAND"/>
    <n v="4"/>
    <n v="4"/>
    <d v="2025-07-14T00:00:00"/>
    <d v="2025-07-15T00:00:00"/>
    <m/>
    <n v="1"/>
    <d v="2025-07-17T00:00:00"/>
    <d v="2025-07-21T00:00:00"/>
    <d v="2025-07-17T00:00:00"/>
    <s v="112503092"/>
    <x v="4"/>
    <d v="2025-08-16T00:00:00"/>
    <m/>
    <m/>
    <x v="0"/>
    <n v="4"/>
    <m/>
    <m/>
    <m/>
    <n v="142506511"/>
    <d v="2025-08-05T00:00:00"/>
    <m/>
    <m/>
    <s v="Jul"/>
    <s v="PHME_28639-502"/>
    <m/>
    <m/>
    <m/>
  </r>
  <r>
    <x v="0"/>
    <s v="8036-25"/>
    <x v="969"/>
    <s v="B"/>
    <s v="250X160"/>
    <d v="2025-07-11T00:00:00"/>
    <d v="2025-07-14T00:00:00"/>
    <s v="LAND"/>
    <n v="0"/>
    <n v="0"/>
    <d v="2025-07-15T00:00:00"/>
    <d v="2025-07-16T00:00:00"/>
    <m/>
    <n v="1"/>
    <d v="2025-07-19T00:00:00"/>
    <d v="2025-07-21T00:00:00"/>
    <d v="2025-07-19T00:00:00"/>
    <s v="112503145"/>
    <x v="0"/>
    <d v="2025-08-16T00:00:00"/>
    <m/>
    <m/>
    <x v="0"/>
    <n v="5"/>
    <m/>
    <m/>
    <m/>
    <n v="142506307"/>
    <d v="2025-07-29T09:46:38"/>
    <m/>
    <m/>
    <s v="Jul"/>
    <s v="PDTMC_21032-401"/>
    <m/>
    <m/>
    <m/>
  </r>
  <r>
    <x v="0"/>
    <s v="8037-25"/>
    <x v="970"/>
    <s v="B"/>
    <s v="280X160"/>
    <d v="2025-07-11T00:00:00"/>
    <d v="2025-07-14T00:00:00"/>
    <s v="LAND"/>
    <n v="0"/>
    <n v="0"/>
    <d v="2025-07-18T00:00:00"/>
    <d v="2025-07-18T00:00:00"/>
    <m/>
    <n v="0"/>
    <d v="2025-07-19T00:00:00"/>
    <d v="2025-07-21T00:00:00"/>
    <d v="2025-07-19T00:00:00"/>
    <s v="112503146"/>
    <x v="4"/>
    <d v="2025-08-16T00:00:00"/>
    <m/>
    <m/>
    <x v="0"/>
    <n v="7"/>
    <m/>
    <m/>
    <m/>
    <n v="142506511"/>
    <d v="2025-08-05T00:00:00"/>
    <m/>
    <m/>
    <s v="Jul"/>
    <s v="PHME_21033-401"/>
    <m/>
    <m/>
    <m/>
  </r>
  <r>
    <x v="0"/>
    <s v="8036-25"/>
    <x v="971"/>
    <s v="T"/>
    <s v="300X100"/>
    <d v="2025-07-11T00:00:00"/>
    <d v="2025-07-14T00:00:00"/>
    <s v="LAND"/>
    <n v="0"/>
    <n v="0"/>
    <d v="2025-07-15T00:00:00"/>
    <d v="2025-07-16T00:00:00"/>
    <m/>
    <n v="1"/>
    <d v="2025-07-21T00:00:00"/>
    <d v="2025-07-21T00:00:00"/>
    <d v="2025-07-21T00:00:00"/>
    <s v="112503157"/>
    <x v="0"/>
    <d v="2025-07-21T00:00:00"/>
    <m/>
    <m/>
    <x v="0"/>
    <n v="5"/>
    <m/>
    <m/>
    <m/>
    <n v="142506307"/>
    <d v="2025-07-29T09:46:38"/>
    <m/>
    <m/>
    <s v="Jul"/>
    <s v="PDTMC_INS - 21032"/>
    <m/>
    <m/>
    <m/>
  </r>
  <r>
    <x v="0"/>
    <s v="8037-25"/>
    <x v="972"/>
    <s v="B"/>
    <s v="355X200"/>
    <d v="2025-07-11T00:00:00"/>
    <d v="2025-07-14T00:00:00"/>
    <s v="LAND"/>
    <n v="7"/>
    <n v="7"/>
    <d v="2025-07-14T00:00:00"/>
    <d v="2025-08-18T00:00:00"/>
    <s v="YES"/>
    <n v="35"/>
    <d v="2025-08-20T00:00:00"/>
    <d v="2025-08-21T00:00:00"/>
    <d v="2025-08-20T00:00:00"/>
    <s v="112503628"/>
    <x v="4"/>
    <d v="2025-08-20T00:00:00"/>
    <m/>
    <s v="3d design awaited 25/07/2025. 3d received 26/07/2025"/>
    <x v="0"/>
    <n v="38"/>
    <m/>
    <m/>
    <m/>
    <n v="142507757"/>
    <d v="2025-09-18T09:41:19"/>
    <m/>
    <m/>
    <s v="Jul"/>
    <s v="PHME_51085-602"/>
    <m/>
    <m/>
    <m/>
  </r>
  <r>
    <x v="0"/>
    <s v="8038-25"/>
    <x v="973"/>
    <s v="N"/>
    <s v="355x200"/>
    <d v="2025-07-11T00:00:00"/>
    <d v="2025-08-22T00:00:00"/>
    <s v="AIR"/>
    <n v="9"/>
    <n v="9"/>
    <d v="2025-08-28T00:00:00"/>
    <d v="2025-09-01T00:00:00"/>
    <s v="YES"/>
    <n v="4"/>
    <d v="2025-09-03T00:00:00"/>
    <d v="2025-09-04T00:00:00"/>
    <d v="2025-09-03T00:00:00"/>
    <s v="112503855"/>
    <x v="5"/>
    <d v="2025-09-03T00:00:00"/>
    <s v="Ghaf tree"/>
    <s v="wating  for simulation result. Simulation not ok, ask revision and 3d "/>
    <x v="0"/>
    <n v="52"/>
    <m/>
    <m/>
    <s v="Mill, powder, ANODIZING"/>
    <n v="142507722"/>
    <d v="2025-09-16T08:37:14"/>
    <m/>
    <m/>
    <s v="Jul"/>
    <s v="ADEX_30416-601"/>
    <m/>
    <m/>
    <m/>
  </r>
  <r>
    <x v="0"/>
    <s v="8036-25"/>
    <x v="974"/>
    <s v="B"/>
    <s v="450X250"/>
    <d v="2025-07-12T00:00:00"/>
    <d v="2025-07-14T00:00:00"/>
    <s v="LAND"/>
    <n v="1"/>
    <n v="1"/>
    <d v="2025-07-14T00:00:00"/>
    <d v="2025-07-15T00:00:00"/>
    <m/>
    <n v="1"/>
    <d v="2025-07-17T00:00:00"/>
    <d v="2025-07-21T00:00:00"/>
    <d v="2025-07-17T00:00:00"/>
    <s v="112503092"/>
    <x v="0"/>
    <d v="2025-08-16T00:00:00"/>
    <m/>
    <m/>
    <x v="0"/>
    <n v="3"/>
    <m/>
    <m/>
    <m/>
    <n v="142506306"/>
    <d v="2025-08-01T00:00:00"/>
    <m/>
    <m/>
    <s v="Jul"/>
    <s v="PDTMC_05370-603"/>
    <m/>
    <m/>
    <m/>
  </r>
  <r>
    <x v="0"/>
    <s v="8036-25"/>
    <x v="975"/>
    <s v="B"/>
    <s v="220X130"/>
    <d v="2025-07-12T00:00:00"/>
    <d v="2025-07-14T00:00:00"/>
    <s v="LAND"/>
    <n v="0"/>
    <n v="0"/>
    <d v="2025-07-15T00:00:00"/>
    <d v="2025-07-15T00:00:00"/>
    <m/>
    <n v="0"/>
    <d v="2025-07-17T00:00:00"/>
    <d v="2025-07-21T00:00:00"/>
    <d v="2025-07-17T00:00:00"/>
    <s v="112503092"/>
    <x v="0"/>
    <d v="2025-08-16T00:00:00"/>
    <m/>
    <m/>
    <x v="0"/>
    <n v="3"/>
    <m/>
    <m/>
    <m/>
    <n v="142506306"/>
    <d v="2025-08-01T00:00:00"/>
    <m/>
    <m/>
    <s v="Jul"/>
    <s v="PDTMC_09269-403"/>
    <m/>
    <m/>
    <m/>
  </r>
  <r>
    <x v="0"/>
    <s v="8037-25"/>
    <x v="976"/>
    <s v="B"/>
    <s v="280X160"/>
    <d v="2025-07-12T00:00:00"/>
    <d v="2025-07-14T00:00:00"/>
    <s v="LAND"/>
    <n v="0"/>
    <n v="0"/>
    <d v="2025-07-14T00:00:00"/>
    <d v="2025-07-15T00:00:00"/>
    <m/>
    <n v="1"/>
    <d v="2025-07-17T00:00:00"/>
    <d v="2025-07-21T00:00:00"/>
    <d v="2025-07-17T00:00:00"/>
    <s v="112503092"/>
    <x v="4"/>
    <d v="2025-08-16T00:00:00"/>
    <m/>
    <m/>
    <x v="0"/>
    <n v="3"/>
    <m/>
    <m/>
    <m/>
    <n v="142506511"/>
    <d v="2025-08-05T00:00:00"/>
    <m/>
    <m/>
    <s v="Jul"/>
    <s v="PHME_27048-502"/>
    <m/>
    <m/>
    <m/>
  </r>
  <r>
    <x v="0"/>
    <s v="8036-25"/>
    <x v="977"/>
    <s v="B"/>
    <s v="250X160"/>
    <d v="2025-07-12T00:00:00"/>
    <d v="2025-07-14T00:00:00"/>
    <s v="LAND"/>
    <n v="0"/>
    <n v="0"/>
    <d v="2025-07-15T00:00:00"/>
    <d v="2025-07-18T00:00:00"/>
    <m/>
    <n v="3"/>
    <d v="2025-07-19T00:00:00"/>
    <d v="2025-07-21T00:00:00"/>
    <d v="2025-07-19T00:00:00"/>
    <s v="112503146"/>
    <x v="0"/>
    <d v="2025-08-16T00:00:00"/>
    <m/>
    <s v="asked revision "/>
    <x v="0"/>
    <n v="6"/>
    <m/>
    <m/>
    <m/>
    <n v="142506456"/>
    <d v="2025-08-04T00:00:00"/>
    <m/>
    <m/>
    <s v="Jul"/>
    <s v="PDTMC_01019-501"/>
    <m/>
    <m/>
    <m/>
  </r>
  <r>
    <x v="0"/>
    <s v="8037-25"/>
    <x v="978"/>
    <s v="B"/>
    <s v="355X200"/>
    <d v="2025-07-12T00:00:00"/>
    <d v="2025-07-14T00:00:00"/>
    <s v="LAND"/>
    <n v="1"/>
    <n v="2"/>
    <d v="2025-07-16T00:00:00"/>
    <d v="2025-07-16T00:00:00"/>
    <m/>
    <n v="0"/>
    <d v="2025-07-19T00:00:00"/>
    <d v="2025-07-21T00:00:00"/>
    <d v="2025-07-19T00:00:00"/>
    <s v="112503146"/>
    <x v="4"/>
    <d v="2025-08-16T00:00:00"/>
    <m/>
    <m/>
    <x v="0"/>
    <n v="4"/>
    <m/>
    <m/>
    <m/>
    <n v="142506511"/>
    <d v="2025-08-05T00:00:00"/>
    <m/>
    <m/>
    <s v="Jul"/>
    <s v="PHME_29663-209"/>
    <m/>
    <m/>
    <m/>
  </r>
  <r>
    <x v="0"/>
    <s v="8038-25"/>
    <x v="979"/>
    <s v="B"/>
    <s v="440x250"/>
    <d v="2025-07-12T00:00:00"/>
    <d v="2025-07-14T00:00:00"/>
    <s v="AIR"/>
    <n v="1"/>
    <n v="2"/>
    <d v="2025-07-15T00:00:00"/>
    <d v="2025-08-26T00:00:00"/>
    <s v="YES"/>
    <n v="42"/>
    <d v="2025-08-27T00:00:00"/>
    <d v="2025-08-27T00:00:00"/>
    <d v="2025-08-27T00:00:00"/>
    <s v="112503750"/>
    <x v="5"/>
    <d v="2025-08-27T00:00:00"/>
    <m/>
    <s v="waiting for simulatin results from supplier 31/7. simulation result on ok.wating for simulation and 2d"/>
    <x v="0"/>
    <n v="45"/>
    <m/>
    <m/>
    <m/>
    <n v="142507429"/>
    <d v="2025-09-07T00:00:00"/>
    <m/>
    <m/>
    <s v="Jul"/>
    <s v="ADEX_05215-507"/>
    <m/>
    <m/>
    <m/>
  </r>
  <r>
    <x v="1"/>
    <s v="8042-25"/>
    <x v="980"/>
    <s v="B"/>
    <s v="280X160"/>
    <d v="2025-07-12T00:00:00"/>
    <d v="2025-07-14T00:00:00"/>
    <s v="AIR"/>
    <n v="2"/>
    <n v="4"/>
    <d v="2025-07-16T00:00:00"/>
    <d v="2025-07-17T00:00:00"/>
    <m/>
    <n v="1"/>
    <d v="2025-07-21T00:00:00"/>
    <d v="2025-07-22T00:00:00"/>
    <d v="2025-07-21T00:00:00"/>
    <s v="212500904"/>
    <x v="6"/>
    <d v="2025-07-21T00:00:00"/>
    <m/>
    <m/>
    <x v="0"/>
    <n v="5"/>
    <m/>
    <m/>
    <m/>
    <n v="242501754"/>
    <d v="2025-08-06T00:00:00"/>
    <m/>
    <m/>
    <s v="Jul"/>
    <s v="JIANGSU_019479-2503"/>
    <m/>
    <m/>
    <m/>
  </r>
  <r>
    <x v="1"/>
    <s v="8042-25"/>
    <x v="981"/>
    <s v="B"/>
    <s v="450X250"/>
    <d v="2025-07-12T00:00:00"/>
    <d v="2025-07-14T00:00:00"/>
    <s v="AIR"/>
    <n v="0"/>
    <n v="0"/>
    <d v="2025-07-16T00:00:00"/>
    <d v="2025-07-21T00:00:00"/>
    <m/>
    <n v="5"/>
    <d v="2025-07-24T00:00:00"/>
    <d v="2025-04-26T00:00:00"/>
    <d v="2025-07-24T00:00:00"/>
    <s v="212500931"/>
    <x v="6"/>
    <d v="2025-07-24T00:00:00"/>
    <m/>
    <s v="ask revision 18/7"/>
    <x v="0"/>
    <n v="9"/>
    <m/>
    <m/>
    <m/>
    <n v="242501754"/>
    <d v="2025-08-06T00:00:00"/>
    <m/>
    <m/>
    <s v="Jul"/>
    <s v="JIANGSU_024216-3504"/>
    <m/>
    <m/>
    <m/>
  </r>
  <r>
    <x v="1"/>
    <s v="8041-25"/>
    <x v="982"/>
    <s v="B"/>
    <s v="450X250"/>
    <d v="2025-07-12T00:00:00"/>
    <d v="2025-07-14T00:00:00"/>
    <s v="AIR"/>
    <n v="1"/>
    <n v="1"/>
    <d v="2025-07-24T00:00:00"/>
    <d v="2025-07-25T00:00:00"/>
    <m/>
    <n v="1"/>
    <d v="2025-07-31T00:00:00"/>
    <d v="2025-08-02T00:00:00"/>
    <d v="2025-07-31T00:00:00"/>
    <s v="212500968"/>
    <x v="5"/>
    <d v="2025-08-02T00:00:00"/>
    <m/>
    <m/>
    <x v="0"/>
    <n v="13"/>
    <m/>
    <m/>
    <m/>
    <n v="242501792"/>
    <d v="2025-08-08T00:00:00"/>
    <m/>
    <m/>
    <s v="Jul"/>
    <s v="ADEX_005172-3502"/>
    <m/>
    <m/>
    <m/>
  </r>
  <r>
    <x v="1"/>
    <s v="8039-25"/>
    <x v="983"/>
    <s v="B"/>
    <s v="280X160"/>
    <d v="2025-07-12T00:00:00"/>
    <d v="2025-07-14T00:00:00"/>
    <s v="LAND"/>
    <n v="1"/>
    <n v="1"/>
    <d v="2025-07-14T00:00:00"/>
    <d v="2025-07-15T00:00:00"/>
    <m/>
    <n v="1"/>
    <d v="2025-07-17T00:00:00"/>
    <d v="2025-07-22T00:00:00"/>
    <d v="2025-07-17T00:00:00"/>
    <s v="212500895"/>
    <x v="0"/>
    <d v="2025-07-17T00:00:00"/>
    <m/>
    <m/>
    <x v="0"/>
    <n v="3"/>
    <m/>
    <m/>
    <m/>
    <n v="242501613"/>
    <d v="2025-07-29T09:47:43"/>
    <m/>
    <m/>
    <s v="Jul"/>
    <s v="PDTMC_005151-2506"/>
    <m/>
    <m/>
    <m/>
  </r>
  <r>
    <x v="1"/>
    <s v="8040-25"/>
    <x v="984"/>
    <s v="B"/>
    <s v="250X160"/>
    <d v="2025-07-12T00:00:00"/>
    <d v="2025-07-14T00:00:00"/>
    <s v="LAND"/>
    <n v="0"/>
    <n v="0"/>
    <d v="2025-07-17T00:00:00"/>
    <d v="2025-07-18T00:00:00"/>
    <m/>
    <n v="1"/>
    <d v="2025-07-19T00:00:00"/>
    <d v="2025-07-22T00:00:00"/>
    <d v="2025-07-19T00:00:00"/>
    <s v="212500901"/>
    <x v="4"/>
    <d v="2025-07-19T00:00:00"/>
    <m/>
    <m/>
    <x v="0"/>
    <n v="6"/>
    <m/>
    <m/>
    <m/>
    <n v="242501710"/>
    <d v="2025-08-05T00:00:00"/>
    <m/>
    <m/>
    <s v="Jul"/>
    <s v="PHME_010487-2502"/>
    <m/>
    <m/>
    <m/>
  </r>
  <r>
    <x v="0"/>
    <s v="8043-25"/>
    <x v="985"/>
    <s v="T"/>
    <s v="280X50"/>
    <d v="2025-07-14T00:00:00"/>
    <d v="2025-07-15T00:00:00"/>
    <s v="LAND"/>
    <n v="0"/>
    <n v="0"/>
    <d v="2025-07-15T00:00:00"/>
    <d v="2025-07-15T00:00:00"/>
    <m/>
    <n v="0"/>
    <d v="2025-07-19T00:00:00"/>
    <d v="2025-07-21T00:00:00"/>
    <d v="2025-07-19T00:00:00"/>
    <s v="112503146"/>
    <x v="4"/>
    <d v="2025-08-16T00:00:00"/>
    <m/>
    <m/>
    <x v="0"/>
    <n v="1"/>
    <m/>
    <m/>
    <m/>
    <n v="142506512"/>
    <d v="2025-08-05T00:00:00"/>
    <m/>
    <m/>
    <s v="Jul"/>
    <s v="PHME_18466-2506 B"/>
    <m/>
    <m/>
    <m/>
  </r>
  <r>
    <x v="0"/>
    <s v="8043-25"/>
    <x v="986"/>
    <s v="B"/>
    <s v="280X160"/>
    <d v="2025-07-14T00:00:00"/>
    <d v="2025-07-15T00:00:00"/>
    <s v="LAND"/>
    <n v="1"/>
    <n v="2"/>
    <d v="2025-07-16T00:00:00"/>
    <d v="2025-07-17T00:00:00"/>
    <m/>
    <n v="1"/>
    <d v="2025-07-21T00:00:00"/>
    <d v="2025-07-21T00:00:00"/>
    <d v="2025-07-21T00:00:00"/>
    <s v="112503157"/>
    <x v="4"/>
    <d v="2025-07-21T00:00:00"/>
    <m/>
    <m/>
    <x v="0"/>
    <n v="3"/>
    <m/>
    <m/>
    <m/>
    <n v="142506531"/>
    <d v="2025-08-05T00:00:00"/>
    <m/>
    <m/>
    <s v="Jul"/>
    <s v="PHME_120471-406"/>
    <m/>
    <m/>
    <m/>
  </r>
  <r>
    <x v="0"/>
    <s v="8030-25"/>
    <x v="931"/>
    <s v="T"/>
    <s v="300X100"/>
    <d v="2025-07-15T00:00:00"/>
    <d v="2025-07-09T00:00:00"/>
    <s v="LAND"/>
    <n v="0"/>
    <n v="0"/>
    <d v="2025-07-31T00:00:00"/>
    <d v="2025-08-02T00:00:00"/>
    <m/>
    <n v="2"/>
    <s v="N/A"/>
    <d v="2025-08-05T00:00:00"/>
    <d v="2025-08-04T00:00:00"/>
    <s v="112503386"/>
    <x v="4"/>
    <d v="2025-08-04T00:00:00"/>
    <m/>
    <m/>
    <x v="0"/>
    <n v="18"/>
    <m/>
    <m/>
    <m/>
    <n v="142506674"/>
    <d v="2025-08-08T00:00:00"/>
    <m/>
    <m/>
    <s v="Jul"/>
    <s v="PHME_INS-27928"/>
    <m/>
    <m/>
    <m/>
  </r>
  <r>
    <x v="0"/>
    <s v="8044-25"/>
    <x v="987"/>
    <s v="B"/>
    <s v="320X160"/>
    <d v="2025-07-15T00:00:00"/>
    <d v="2025-07-16T00:00:00"/>
    <s v="LAND"/>
    <n v="1"/>
    <n v="3"/>
    <d v="2025-07-28T00:00:00"/>
    <d v="2025-07-30T00:00:00"/>
    <m/>
    <n v="2"/>
    <d v="2025-08-01T00:00:00"/>
    <d v="2025-08-02T00:00:00"/>
    <d v="2025-08-01T00:00:00"/>
    <s v="112503341"/>
    <x v="4"/>
    <d v="2025-08-16T00:00:00"/>
    <m/>
    <m/>
    <x v="0"/>
    <n v="15"/>
    <m/>
    <m/>
    <m/>
    <n v="142506732"/>
    <d v="2025-08-15T09:20:09"/>
    <m/>
    <m/>
    <s v="Jul"/>
    <s v="PHME_29177-201"/>
    <m/>
    <m/>
    <m/>
  </r>
  <r>
    <x v="0"/>
    <s v="8044-25"/>
    <x v="988"/>
    <s v="N"/>
    <s v="250x160"/>
    <d v="2025-07-15T00:00:00"/>
    <d v="2025-07-16T00:00:00"/>
    <s v="LAND"/>
    <n v="1"/>
    <n v="2"/>
    <d v="2025-07-28T00:00:00"/>
    <d v="2025-08-05T00:00:00"/>
    <s v="YES"/>
    <n v="8"/>
    <d v="2025-08-06T00:00:00"/>
    <d v="2025-08-07T00:00:00"/>
    <d v="2025-08-06T00:00:00"/>
    <s v="112503424"/>
    <x v="4"/>
    <d v="2025-08-06T00:00:00"/>
    <s v="Ixsa Trading"/>
    <s v="wating for simulation results 31/7"/>
    <x v="0"/>
    <n v="21"/>
    <m/>
    <m/>
    <s v="Mill, powder, ANODIZING"/>
    <n v="142506732"/>
    <d v="2025-08-15T09:20:09"/>
    <m/>
    <m/>
    <s v="Jul"/>
    <s v="PHME_27929-401"/>
    <m/>
    <m/>
    <m/>
  </r>
  <r>
    <x v="0"/>
    <s v="8044-25"/>
    <x v="989"/>
    <s v="T"/>
    <s v="300X100"/>
    <d v="2025-07-15T00:00:00"/>
    <d v="2025-07-16T00:00:00"/>
    <s v="LAND"/>
    <n v="0"/>
    <n v="0"/>
    <d v="2025-07-28T00:00:00"/>
    <d v="2025-07-30T00:00:00"/>
    <m/>
    <n v="2"/>
    <d v="2025-08-06T00:00:00"/>
    <d v="2025-08-06T00:00:00"/>
    <d v="2025-08-06T00:00:00"/>
    <s v="112503425"/>
    <x v="4"/>
    <d v="2025-08-06T00:00:00"/>
    <m/>
    <m/>
    <x v="0"/>
    <n v="15"/>
    <m/>
    <m/>
    <m/>
    <n v="142506732"/>
    <d v="2025-08-15T09:20:09"/>
    <m/>
    <m/>
    <s v="Jul"/>
    <s v="PHME_INS-29177"/>
    <m/>
    <m/>
    <m/>
  </r>
  <r>
    <x v="0"/>
    <s v="8045-25"/>
    <x v="936"/>
    <s v="C"/>
    <s v="280x160"/>
    <d v="2025-07-16T00:00:00"/>
    <d v="2025-07-16T00:00:00"/>
    <s v="LAND"/>
    <n v="0"/>
    <n v="0"/>
    <s v="C"/>
    <s v="C"/>
    <m/>
    <s v=""/>
    <s v="C"/>
    <s v="C"/>
    <s v="C"/>
    <s v="C"/>
    <x v="0"/>
    <d v="2025-08-04T00:00:00"/>
    <s v="Leminar"/>
    <s v="As discussed with Mr. Suresh L die order hold due to profile not as per NPE and informed to Design dept and Purchage  on 11.07.2025_Dinesh.Die release for manufacturing 15.07.2025 and revised drawing send to purchage _Dinesh , as discussed with Mr. Imran and Ms Vishwitha, Die order cancel from PHME and send it to pdtmc on 16.07.2025(By purchage dept)."/>
    <x v="1"/>
    <n v="0"/>
    <m/>
    <m/>
    <s v="powder"/>
    <n v="0"/>
    <d v="1899-12-30T00:00:00"/>
    <m/>
    <m/>
    <s v="Jul"/>
    <s v="PDTMC_27928-401"/>
    <m/>
    <m/>
    <m/>
  </r>
  <r>
    <x v="0"/>
    <s v="8044-25"/>
    <x v="990"/>
    <s v="N"/>
    <s v="220x130"/>
    <d v="2025-07-16T00:00:00"/>
    <d v="2025-07-16T00:00:00"/>
    <s v="LAND"/>
    <n v="2"/>
    <n v="2"/>
    <d v="2025-07-28T00:00:00"/>
    <d v="2025-07-30T00:00:00"/>
    <m/>
    <n v="2"/>
    <d v="2025-08-01T00:00:00"/>
    <d v="2025-08-02T00:00:00"/>
    <d v="2025-08-01T00:00:00"/>
    <s v="112503341"/>
    <x v="4"/>
    <d v="2025-08-16T00:00:00"/>
    <s v="Kaprel"/>
    <m/>
    <x v="0"/>
    <n v="14"/>
    <m/>
    <m/>
    <s v="Mill, powder, ANODIZING"/>
    <n v="142506732"/>
    <d v="2025-08-15T09:20:09"/>
    <m/>
    <m/>
    <s v="Jul"/>
    <s v="PHME_30417-401"/>
    <m/>
    <m/>
    <m/>
  </r>
  <r>
    <x v="0"/>
    <s v="8044-25"/>
    <x v="991"/>
    <s v="N"/>
    <s v="220x130"/>
    <d v="2025-07-16T00:00:00"/>
    <d v="2025-07-16T00:00:00"/>
    <s v="LAND"/>
    <n v="2"/>
    <n v="2"/>
    <d v="2025-07-28T00:00:00"/>
    <d v="2025-07-30T00:00:00"/>
    <m/>
    <n v="2"/>
    <d v="2025-08-01T00:00:00"/>
    <d v="2025-08-02T00:00:00"/>
    <d v="2025-08-01T00:00:00"/>
    <s v="112503343"/>
    <x v="4"/>
    <d v="2025-08-16T00:00:00"/>
    <s v="Kaprel"/>
    <m/>
    <x v="0"/>
    <n v="14"/>
    <m/>
    <m/>
    <s v="Mill, powder, ANODIZING"/>
    <n v="142506732"/>
    <d v="2025-08-15T09:20:09"/>
    <m/>
    <m/>
    <s v="Jul"/>
    <s v="PHME_30418-401"/>
    <m/>
    <m/>
    <m/>
  </r>
  <r>
    <x v="0"/>
    <s v="8046-25"/>
    <x v="992"/>
    <s v="C"/>
    <s v="320X95"/>
    <d v="2025-07-17T00:00:00"/>
    <d v="2025-07-17T00:00:00"/>
    <s v="LAND"/>
    <n v="1"/>
    <n v="1"/>
    <m/>
    <m/>
    <m/>
    <s v=""/>
    <m/>
    <m/>
    <m/>
    <m/>
    <x v="0"/>
    <m/>
    <m/>
    <s v="wrongly ordered to PDTMC. Order need to be placed to PHME"/>
    <x v="1"/>
    <n v="0"/>
    <m/>
    <m/>
    <m/>
    <n v="0"/>
    <d v="1899-12-30T00:00:00"/>
    <m/>
    <m/>
    <s v="Jul"/>
    <s v="PDTMC_05205-202 m"/>
    <m/>
    <m/>
    <m/>
  </r>
  <r>
    <x v="0"/>
    <s v="8046-25"/>
    <x v="993"/>
    <s v="B"/>
    <s v="280X160"/>
    <d v="2025-07-17T00:00:00"/>
    <d v="2025-07-17T00:00:00"/>
    <s v="LAND"/>
    <n v="1"/>
    <n v="1"/>
    <d v="2025-07-21T00:00:00"/>
    <d v="2025-07-21T00:00:00"/>
    <m/>
    <n v="0"/>
    <d v="2025-07-22T00:00:00"/>
    <d v="2025-07-22T00:00:00"/>
    <d v="2025-07-22T00:00:00"/>
    <s v="112503169"/>
    <x v="0"/>
    <d v="2025-07-22T00:00:00"/>
    <m/>
    <m/>
    <x v="0"/>
    <n v="4"/>
    <m/>
    <m/>
    <m/>
    <n v="142506307"/>
    <d v="2025-07-29T09:46:38"/>
    <m/>
    <m/>
    <s v="Jul"/>
    <s v="PDTMC_12164-520"/>
    <m/>
    <m/>
    <m/>
  </r>
  <r>
    <x v="0"/>
    <s v="8047-25"/>
    <x v="994"/>
    <s v="B"/>
    <s v="250X160"/>
    <d v="2025-07-17T00:00:00"/>
    <d v="2025-07-17T00:00:00"/>
    <s v="AIR"/>
    <n v="1"/>
    <n v="1"/>
    <d v="2025-07-21T00:00:00"/>
    <d v="2025-07-23T00:00:00"/>
    <m/>
    <n v="2"/>
    <d v="2025-07-26T00:00:00"/>
    <d v="2025-07-28T00:00:00"/>
    <d v="2025-07-26T00:00:00"/>
    <s v="112503255"/>
    <x v="2"/>
    <d v="2025-07-26T00:00:00"/>
    <m/>
    <m/>
    <x v="0"/>
    <n v="6"/>
    <m/>
    <m/>
    <m/>
    <n v="142506766"/>
    <d v="2025-08-15T11:20:30"/>
    <m/>
    <m/>
    <s v="Jul"/>
    <s v="PHOENIX _06098-409"/>
    <m/>
    <m/>
    <m/>
  </r>
  <r>
    <x v="0"/>
    <s v="8048-25"/>
    <x v="995"/>
    <s v="B"/>
    <s v="250X160"/>
    <d v="2025-07-17T00:00:00"/>
    <d v="2025-07-17T00:00:00"/>
    <s v="AIR"/>
    <n v="0"/>
    <n v="0"/>
    <d v="2025-07-21T00:00:00"/>
    <d v="2025-07-24T00:00:00"/>
    <m/>
    <n v="3"/>
    <d v="2025-07-26T00:00:00"/>
    <d v="2025-07-28T00:00:00"/>
    <d v="2025-07-26T00:00:00"/>
    <s v="112503255"/>
    <x v="1"/>
    <d v="2025-07-26T00:00:00"/>
    <m/>
    <s v="for confimation. Mail received 25/7 "/>
    <x v="0"/>
    <n v="7"/>
    <m/>
    <m/>
    <m/>
    <n v="142506533"/>
    <d v="2025-08-05T00:00:00"/>
    <m/>
    <m/>
    <s v="Jul"/>
    <s v="EKSTEK_21313-501"/>
    <m/>
    <m/>
    <s v="caity increased"/>
  </r>
  <r>
    <x v="0"/>
    <s v="8048-25"/>
    <x v="996"/>
    <s v="B"/>
    <s v="280X160"/>
    <d v="2025-07-17T00:00:00"/>
    <d v="2025-07-17T00:00:00"/>
    <s v="AIR"/>
    <n v="0"/>
    <n v="0"/>
    <d v="2025-07-21T00:00:00"/>
    <d v="2025-07-24T00:00:00"/>
    <m/>
    <n v="3"/>
    <d v="2025-07-26T00:00:00"/>
    <d v="2025-07-28T00:00:00"/>
    <d v="2025-07-26T00:00:00"/>
    <s v="112503255"/>
    <x v="1"/>
    <d v="2025-07-26T00:00:00"/>
    <m/>
    <m/>
    <x v="0"/>
    <n v="7"/>
    <m/>
    <m/>
    <m/>
    <n v="142506533"/>
    <d v="2025-08-05T00:00:00"/>
    <m/>
    <m/>
    <s v="Jul"/>
    <s v="EKSTEK_090425-502"/>
    <m/>
    <m/>
    <m/>
  </r>
  <r>
    <x v="0"/>
    <s v="8046-25"/>
    <x v="997"/>
    <s v="B"/>
    <s v="400X250"/>
    <d v="2025-07-17T00:00:00"/>
    <d v="2025-07-17T00:00:00"/>
    <s v="LAND"/>
    <n v="0"/>
    <n v="0"/>
    <d v="2025-07-21T00:00:00"/>
    <d v="2025-07-25T00:00:00"/>
    <m/>
    <n v="4"/>
    <d v="2025-07-31T00:00:00"/>
    <d v="2025-08-02T00:00:00"/>
    <d v="2025-07-31T00:00:00"/>
    <s v="112503328"/>
    <x v="0"/>
    <d v="2025-08-16T00:00:00"/>
    <m/>
    <s v="revised design asked 21/7. need clarification Why we need 400X250 die"/>
    <x v="0"/>
    <n v="8"/>
    <m/>
    <m/>
    <m/>
    <n v="142506839"/>
    <d v="2025-08-15T00:00:00"/>
    <m/>
    <m/>
    <s v="Jul"/>
    <s v="PDTMC_24112-602"/>
    <m/>
    <m/>
    <m/>
  </r>
  <r>
    <x v="0"/>
    <s v="8049-25"/>
    <x v="998"/>
    <s v="B"/>
    <s v="355X200"/>
    <d v="2025-07-17T00:00:00"/>
    <d v="2025-07-17T00:00:00"/>
    <s v="LAND"/>
    <n v="2"/>
    <n v="2"/>
    <d v="2025-07-25T00:00:00"/>
    <d v="2025-07-26T00:00:00"/>
    <m/>
    <n v="1"/>
    <d v="2025-08-01T00:00:00"/>
    <d v="2025-08-02T00:00:00"/>
    <d v="2025-08-01T00:00:00"/>
    <s v="112503343"/>
    <x v="4"/>
    <d v="2025-08-16T00:00:00"/>
    <m/>
    <m/>
    <x v="0"/>
    <n v="9"/>
    <m/>
    <m/>
    <m/>
    <n v="142506733"/>
    <d v="2025-08-11T00:00:00"/>
    <m/>
    <m/>
    <s v="Jul"/>
    <s v="PHME_28547-602"/>
    <m/>
    <m/>
    <m/>
  </r>
  <r>
    <x v="0"/>
    <s v="8049-25"/>
    <x v="999"/>
    <s v="B"/>
    <s v="280X160"/>
    <d v="2025-07-17T00:00:00"/>
    <d v="2025-07-17T00:00:00"/>
    <s v="LAND"/>
    <n v="1"/>
    <n v="2"/>
    <d v="2025-01-08T00:00:00"/>
    <d v="2025-07-30T00:00:00"/>
    <s v="YES"/>
    <n v="203"/>
    <d v="2025-08-01T00:00:00"/>
    <d v="2025-08-02T00:00:00"/>
    <d v="2025-08-01T00:00:00"/>
    <s v="112503343"/>
    <x v="4"/>
    <d v="2025-08-16T00:00:00"/>
    <m/>
    <s v="ask for 3d 21/7. 3d received 24/7. due to die perfoemance, dicided to go for simulation. Now under simualtion."/>
    <x v="0"/>
    <n v="13"/>
    <m/>
    <m/>
    <m/>
    <n v="142506733"/>
    <d v="2025-08-11T00:00:00"/>
    <m/>
    <m/>
    <s v="Jul"/>
    <s v="PHME_30302-502"/>
    <m/>
    <m/>
    <m/>
  </r>
  <r>
    <x v="1"/>
    <s v="8050-25"/>
    <x v="1000"/>
    <s v="B"/>
    <s v="450X250"/>
    <d v="2025-07-17T00:00:00"/>
    <d v="2025-07-17T00:00:00"/>
    <s v="LAND"/>
    <n v="1"/>
    <n v="1"/>
    <d v="2025-07-19T00:00:00"/>
    <d v="2025-07-23T00:00:00"/>
    <m/>
    <n v="4"/>
    <d v="2025-07-24T00:00:00"/>
    <d v="2025-04-26T00:00:00"/>
    <d v="2025-07-24T00:00:00"/>
    <s v="212500931"/>
    <x v="4"/>
    <d v="2025-07-24T00:00:00"/>
    <m/>
    <m/>
    <x v="0"/>
    <n v="6"/>
    <m/>
    <m/>
    <m/>
    <n v="242501711"/>
    <d v="2025-08-05T00:00:00"/>
    <m/>
    <m/>
    <s v="Jul"/>
    <s v="PHME_005350-3504"/>
    <m/>
    <m/>
    <m/>
  </r>
  <r>
    <x v="1"/>
    <s v="8053-25"/>
    <x v="1001"/>
    <s v="B"/>
    <s v="475X280"/>
    <d v="2025-07-17T00:00:00"/>
    <d v="2025-07-17T00:00:00"/>
    <s v="AIR"/>
    <n v="2"/>
    <n v="8"/>
    <d v="2025-07-21T00:00:00"/>
    <d v="2025-07-24T00:00:00"/>
    <m/>
    <n v="3"/>
    <d v="2025-07-26T00:00:00"/>
    <d v="2025-07-27T00:00:00"/>
    <d v="2025-07-26T00:00:00"/>
    <s v="212500940"/>
    <x v="1"/>
    <d v="2025-07-26T00:00:00"/>
    <m/>
    <m/>
    <x v="0"/>
    <n v="7"/>
    <m/>
    <m/>
    <m/>
    <n v="242501703"/>
    <d v="2025-08-05T00:00:00"/>
    <m/>
    <m/>
    <s v="Jul"/>
    <s v="EKSTEK_029780-2506"/>
    <m/>
    <m/>
    <m/>
  </r>
  <r>
    <x v="1"/>
    <s v="8052-25"/>
    <x v="1002"/>
    <s v="B"/>
    <s v="220X130"/>
    <d v="2025-07-17T00:00:00"/>
    <d v="2025-07-17T00:00:00"/>
    <s v="AIR"/>
    <n v="0"/>
    <n v="0"/>
    <d v="2025-07-23T00:00:00"/>
    <d v="2025-07-24T00:00:00"/>
    <m/>
    <n v="1"/>
    <d v="2025-07-26T00:00:00"/>
    <d v="2025-07-27T00:00:00"/>
    <d v="2025-07-26T00:00:00"/>
    <s v="212500940"/>
    <x v="2"/>
    <d v="2025-07-26T00:00:00"/>
    <m/>
    <m/>
    <x v="0"/>
    <n v="7"/>
    <m/>
    <m/>
    <m/>
    <n v="242501705"/>
    <d v="2025-08-05T00:00:00"/>
    <m/>
    <m/>
    <s v="Jul"/>
    <s v="PHOENIX _055028-2504"/>
    <m/>
    <m/>
    <m/>
  </r>
  <r>
    <x v="1"/>
    <s v="8050-25"/>
    <x v="1003"/>
    <s v="B"/>
    <s v="250X160"/>
    <d v="2025-07-17T00:00:00"/>
    <d v="2025-07-17T00:00:00"/>
    <s v="LAND"/>
    <n v="0"/>
    <n v="0"/>
    <d v="2025-07-22T00:00:00"/>
    <d v="2025-07-26T00:00:00"/>
    <m/>
    <n v="4"/>
    <d v="2025-07-31T00:00:00"/>
    <d v="2025-08-02T00:00:00"/>
    <d v="2025-07-31T00:00:00"/>
    <s v="212500968"/>
    <x v="4"/>
    <d v="2025-08-02T00:00:00"/>
    <m/>
    <s v="ask revision for 2 cavities 24/07/2025"/>
    <x v="0"/>
    <n v="9"/>
    <m/>
    <m/>
    <m/>
    <n v="242501825"/>
    <d v="2025-08-14T00:00:00"/>
    <m/>
    <m/>
    <s v="Jul"/>
    <s v="PHME_007099-2503"/>
    <m/>
    <m/>
    <m/>
  </r>
  <r>
    <x v="1"/>
    <s v="8051-25"/>
    <x v="1004"/>
    <s v="B"/>
    <s v="280X165"/>
    <d v="2025-07-17T00:00:00"/>
    <d v="2025-07-17T00:00:00"/>
    <s v="LAND"/>
    <n v="1"/>
    <n v="2"/>
    <d v="2025-07-21T00:00:00"/>
    <d v="2025-07-30T00:00:00"/>
    <m/>
    <n v="9"/>
    <d v="2025-08-01T00:00:00"/>
    <d v="2025-08-02T00:00:00"/>
    <d v="2025-08-01T00:00:00"/>
    <s v="212500969"/>
    <x v="0"/>
    <d v="2025-08-02T00:00:00"/>
    <m/>
    <s v="ask revision 24/7"/>
    <x v="0"/>
    <n v="13"/>
    <m/>
    <m/>
    <m/>
    <n v="242501810"/>
    <d v="2025-08-11T00:00:00"/>
    <m/>
    <m/>
    <s v="Jul"/>
    <s v="PDTMC_051141-2504"/>
    <m/>
    <m/>
    <m/>
  </r>
  <r>
    <x v="1"/>
    <s v="8050-25"/>
    <x v="1005"/>
    <s v="B"/>
    <s v="250X160"/>
    <d v="2025-07-17T00:00:00"/>
    <d v="2025-07-17T00:00:00"/>
    <s v="LAND"/>
    <n v="2"/>
    <n v="4"/>
    <d v="2025-07-18T00:00:00"/>
    <d v="2025-07-31T00:00:00"/>
    <m/>
    <n v="13"/>
    <d v="2025-08-04T00:00:00"/>
    <d v="2025-08-05T00:00:00"/>
    <d v="2025-08-04T00:00:00"/>
    <s v="212500983"/>
    <x v="4"/>
    <d v="2025-08-04T00:00:00"/>
    <m/>
    <s v="The revised design was shared on 23/07; however, we require another revision. The port volume has not been mentioned, and I also need to discuss the rim size with the HOD, as it appears to be very small. Die size increase is rejected by hod since other dies have run more than the expected die life. "/>
    <x v="0"/>
    <n v="14"/>
    <m/>
    <m/>
    <m/>
    <n v="242501825"/>
    <d v="2025-08-14T00:00:00"/>
    <m/>
    <m/>
    <s v="Jul"/>
    <s v="PHME_120531-3504"/>
    <m/>
    <m/>
    <m/>
  </r>
  <r>
    <x v="1"/>
    <s v="8051-25"/>
    <x v="1006"/>
    <s v="B"/>
    <s v="250X160"/>
    <d v="2025-07-17T00:00:00"/>
    <d v="2025-07-17T00:00:00"/>
    <s v="LAND"/>
    <n v="2"/>
    <n v="2"/>
    <d v="2025-07-21T00:00:00"/>
    <d v="2025-09-01T00:00:00"/>
    <s v="YES"/>
    <n v="42"/>
    <d v="2025-09-04T00:00:00"/>
    <d v="2025-09-04T00:00:00"/>
    <d v="2025-09-04T00:00:00"/>
    <s v="212501197"/>
    <x v="0"/>
    <d v="2025-09-04T00:00:00"/>
    <m/>
    <s v="ask revision for 2 cavities 24/07/2025. need to order a new insert as well.. Wating for simulation results"/>
    <x v="0"/>
    <n v="46"/>
    <m/>
    <m/>
    <m/>
    <n v="242502310"/>
    <d v="2025-09-17T17:48:48"/>
    <m/>
    <m/>
    <s v="Jul"/>
    <s v="PDTMC_015112-2502"/>
    <m/>
    <m/>
    <m/>
  </r>
  <r>
    <x v="0"/>
    <s v="8068-25"/>
    <x v="1007"/>
    <s v="B"/>
    <s v="355X200"/>
    <d v="2025-07-17T00:00:00"/>
    <d v="2025-07-21T00:00:00"/>
    <s v="AIR"/>
    <n v="1"/>
    <n v="2"/>
    <d v="2025-07-22T00:00:00"/>
    <d v="2025-07-23T00:00:00"/>
    <m/>
    <n v="1"/>
    <d v="2025-07-26T00:00:00"/>
    <d v="2025-07-28T00:00:00"/>
    <d v="2025-07-26T00:00:00"/>
    <s v="112503255"/>
    <x v="6"/>
    <d v="2025-07-26T00:00:00"/>
    <m/>
    <m/>
    <x v="0"/>
    <n v="6"/>
    <m/>
    <m/>
    <m/>
    <n v="142506873"/>
    <d v="2025-08-18T06:35:56"/>
    <m/>
    <m/>
    <s v="Jul"/>
    <s v="JIANGSU_13794-280"/>
    <m/>
    <m/>
    <m/>
  </r>
  <r>
    <x v="0"/>
    <s v="8063-25"/>
    <x v="1008"/>
    <s v="B"/>
    <s v="355X200"/>
    <d v="2025-07-17T00:00:00"/>
    <d v="2025-07-21T00:00:00"/>
    <s v="AIR"/>
    <n v="1"/>
    <n v="2"/>
    <d v="2025-07-22T00:00:00"/>
    <d v="2025-07-23T00:00:00"/>
    <m/>
    <n v="1"/>
    <d v="2025-07-26T00:00:00"/>
    <d v="2025-07-28T00:00:00"/>
    <d v="2025-07-26T00:00:00"/>
    <s v="112503255"/>
    <x v="6"/>
    <d v="2025-07-26T00:00:00"/>
    <m/>
    <m/>
    <x v="0"/>
    <n v="6"/>
    <m/>
    <m/>
    <m/>
    <n v="142506873"/>
    <d v="2025-08-18T06:35:56"/>
    <m/>
    <m/>
    <s v="Jul"/>
    <s v="JIANGSU_13794-281"/>
    <m/>
    <m/>
    <m/>
  </r>
  <r>
    <x v="0"/>
    <s v="8064-25"/>
    <x v="1009"/>
    <s v="B"/>
    <s v="450X250"/>
    <d v="2025-07-17T00:00:00"/>
    <d v="2025-07-21T00:00:00"/>
    <s v="LAND"/>
    <n v="1"/>
    <n v="2"/>
    <d v="2025-07-22T00:00:00"/>
    <d v="2025-07-23T00:00:00"/>
    <m/>
    <n v="1"/>
    <d v="2025-07-26T00:00:00"/>
    <d v="2025-07-28T00:00:00"/>
    <d v="2025-07-26T00:00:00"/>
    <s v="112503255"/>
    <x v="0"/>
    <d v="2025-07-26T00:00:00"/>
    <m/>
    <m/>
    <x v="0"/>
    <n v="6"/>
    <m/>
    <m/>
    <m/>
    <n v="142506374"/>
    <d v="2025-07-30T08:49:28"/>
    <m/>
    <m/>
    <s v="Jul"/>
    <s v="PDTMC_13940-621"/>
    <m/>
    <m/>
    <m/>
  </r>
  <r>
    <x v="0"/>
    <s v="8065-25"/>
    <x v="1010"/>
    <s v="B"/>
    <s v="320X160"/>
    <d v="2025-07-17T00:00:00"/>
    <d v="2025-07-21T00:00:00"/>
    <s v="LAND"/>
    <n v="2"/>
    <n v="2"/>
    <d v="2025-07-21T00:00:00"/>
    <d v="2025-07-23T00:00:00"/>
    <m/>
    <n v="2"/>
    <d v="2025-07-26T00:00:00"/>
    <d v="2025-07-28T00:00:00"/>
    <d v="2025-07-26T00:00:00"/>
    <s v="112503255"/>
    <x v="4"/>
    <d v="2025-07-26T00:00:00"/>
    <m/>
    <m/>
    <x v="0"/>
    <n v="6"/>
    <m/>
    <m/>
    <m/>
    <n v="142506737"/>
    <d v="2025-08-11T00:00:00"/>
    <m/>
    <m/>
    <s v="Jul"/>
    <s v="PHME_15647-245"/>
    <m/>
    <m/>
    <m/>
  </r>
  <r>
    <x v="0"/>
    <s v="8065-25"/>
    <x v="1011"/>
    <s v="B"/>
    <s v="320X160"/>
    <d v="2025-07-17T00:00:00"/>
    <d v="2025-07-21T00:00:00"/>
    <s v="LAND"/>
    <n v="1"/>
    <n v="4"/>
    <d v="2025-07-21T00:00:00"/>
    <d v="2025-07-23T00:00:00"/>
    <m/>
    <n v="2"/>
    <d v="2025-07-26T00:00:00"/>
    <d v="2025-07-28T00:00:00"/>
    <d v="2025-07-26T00:00:00"/>
    <s v="112503255"/>
    <x v="4"/>
    <d v="2025-07-26T00:00:00"/>
    <m/>
    <m/>
    <x v="0"/>
    <n v="6"/>
    <m/>
    <m/>
    <m/>
    <n v="142506527"/>
    <d v="2025-08-04T00:00:00"/>
    <m/>
    <m/>
    <s v="Jul"/>
    <s v="PHME_15651-272"/>
    <m/>
    <m/>
    <m/>
  </r>
  <r>
    <x v="0"/>
    <s v="8065-25"/>
    <x v="1012"/>
    <s v="B"/>
    <s v="320X160"/>
    <d v="2025-07-17T00:00:00"/>
    <d v="2025-07-21T00:00:00"/>
    <s v="LAND"/>
    <n v="1"/>
    <n v="4"/>
    <d v="2025-07-21T00:00:00"/>
    <d v="2025-07-23T00:00:00"/>
    <m/>
    <n v="2"/>
    <d v="2025-07-26T00:00:00"/>
    <d v="2025-07-28T00:00:00"/>
    <d v="2025-07-26T00:00:00"/>
    <s v="112503255"/>
    <x v="4"/>
    <d v="2025-07-26T00:00:00"/>
    <m/>
    <m/>
    <x v="0"/>
    <n v="6"/>
    <m/>
    <m/>
    <m/>
    <n v="142506527"/>
    <d v="2025-08-04T00:00:00"/>
    <m/>
    <m/>
    <s v="Jul"/>
    <s v="PHME_15651-273"/>
    <m/>
    <m/>
    <m/>
  </r>
  <r>
    <x v="0"/>
    <s v="8065-25"/>
    <x v="1013"/>
    <s v="B"/>
    <s v="450X250"/>
    <d v="2025-07-17T00:00:00"/>
    <d v="2025-07-21T00:00:00"/>
    <s v="LAND"/>
    <n v="0"/>
    <n v="0"/>
    <d v="2025-07-21T00:00:00"/>
    <d v="2025-07-23T00:00:00"/>
    <m/>
    <n v="2"/>
    <d v="2025-07-26T00:00:00"/>
    <d v="2025-07-28T00:00:00"/>
    <d v="2025-07-26T00:00:00"/>
    <s v="112503255"/>
    <x v="4"/>
    <d v="2025-07-26T00:00:00"/>
    <m/>
    <m/>
    <x v="0"/>
    <n v="6"/>
    <m/>
    <m/>
    <m/>
    <n v="142506527"/>
    <d v="2025-08-04T00:00:00"/>
    <m/>
    <m/>
    <s v="Jul"/>
    <s v="PHME_27911-602"/>
    <m/>
    <m/>
    <m/>
  </r>
  <r>
    <x v="0"/>
    <s v="8066-25"/>
    <x v="1014"/>
    <s v="B"/>
    <s v="450X250"/>
    <d v="2025-07-17T00:00:00"/>
    <d v="2025-07-21T00:00:00"/>
    <s v="AIR"/>
    <n v="1"/>
    <n v="3"/>
    <d v="2025-07-21T00:00:00"/>
    <d v="2025-07-24T00:00:00"/>
    <m/>
    <n v="3"/>
    <d v="2025-07-26T00:00:00"/>
    <d v="2025-07-28T00:00:00"/>
    <d v="2025-07-26T00:00:00"/>
    <s v="112503255"/>
    <x v="2"/>
    <d v="2025-07-26T00:00:00"/>
    <m/>
    <m/>
    <x v="0"/>
    <n v="7"/>
    <m/>
    <m/>
    <m/>
    <n v="142506870"/>
    <d v="2025-08-15T16:43:08"/>
    <m/>
    <m/>
    <s v="Jul"/>
    <s v="PHOENIX _29663-602"/>
    <m/>
    <m/>
    <m/>
  </r>
  <r>
    <x v="0"/>
    <s v="8063-25"/>
    <x v="1015"/>
    <s v="B"/>
    <s v="320X160"/>
    <d v="2025-07-17T00:00:00"/>
    <d v="2025-07-21T00:00:00"/>
    <s v="AIR"/>
    <n v="2"/>
    <n v="2"/>
    <d v="2025-07-29T00:00:00"/>
    <d v="2025-07-30T00:00:00"/>
    <m/>
    <n v="1"/>
    <d v="2025-08-01T00:00:00"/>
    <d v="2025-08-02T00:00:00"/>
    <d v="2025-08-01T00:00:00"/>
    <s v="112503343"/>
    <x v="6"/>
    <d v="2025-08-16T00:00:00"/>
    <m/>
    <m/>
    <x v="0"/>
    <n v="13"/>
    <m/>
    <m/>
    <m/>
    <n v="142506873"/>
    <d v="2025-08-18T06:35:56"/>
    <m/>
    <m/>
    <s v="Jul"/>
    <s v="JIANGSU_15647-246"/>
    <m/>
    <m/>
    <m/>
  </r>
  <r>
    <x v="0"/>
    <s v="8084-25"/>
    <x v="992"/>
    <s v="T"/>
    <s v="320X95"/>
    <d v="2025-07-17T00:00:00"/>
    <d v="2025-07-25T00:00:00"/>
    <s v="LAND"/>
    <n v="1"/>
    <n v="1"/>
    <d v="2025-07-25T00:00:00"/>
    <d v="2025-07-28T00:00:00"/>
    <m/>
    <n v="3"/>
    <d v="2025-08-04T00:00:00"/>
    <d v="2025-08-05T00:00:00"/>
    <d v="2025-08-04T00:00:00"/>
    <s v="112503388"/>
    <x v="4"/>
    <d v="2025-08-04T00:00:00"/>
    <m/>
    <m/>
    <x v="0"/>
    <n v="11"/>
    <m/>
    <m/>
    <m/>
    <n v="142506741"/>
    <d v="2025-08-11T00:00:00"/>
    <m/>
    <m/>
    <s v="Jul"/>
    <s v="PHME_05205-202 m"/>
    <m/>
    <m/>
    <m/>
  </r>
  <r>
    <x v="0"/>
    <s v="8056-25"/>
    <x v="1016"/>
    <s v="N"/>
    <s v="250X160"/>
    <d v="2025-07-18T00:00:00"/>
    <d v="2025-07-18T00:00:00"/>
    <s v="LAND"/>
    <n v="1"/>
    <n v="4"/>
    <d v="2025-07-19T00:00:00"/>
    <d v="2025-07-21T00:00:00"/>
    <m/>
    <n v="2"/>
    <d v="2025-07-22T00:00:00"/>
    <d v="2025-07-22T00:00:00"/>
    <d v="2025-07-22T00:00:00"/>
    <s v="112503169"/>
    <x v="0"/>
    <d v="2025-07-22T00:00:00"/>
    <s v="GUTMANN"/>
    <s v="ask revision 21/07/2025"/>
    <x v="0"/>
    <n v="3"/>
    <m/>
    <m/>
    <s v="MILL"/>
    <n v="142506307"/>
    <d v="2025-07-29T09:46:38"/>
    <m/>
    <m/>
    <s v="Jul"/>
    <s v="PDTMC_30423-401"/>
    <m/>
    <m/>
    <m/>
  </r>
  <r>
    <x v="0"/>
    <s v="8054-25"/>
    <x v="1017"/>
    <s v="N"/>
    <s v="280X160"/>
    <d v="2025-07-18T00:00:00"/>
    <d v="2025-07-18T00:00:00"/>
    <s v="AIR"/>
    <n v="2"/>
    <n v="2"/>
    <d v="2025-07-21T00:00:00"/>
    <d v="2025-07-23T00:00:00"/>
    <m/>
    <n v="2"/>
    <d v="2025-07-24T00:00:00"/>
    <d v="2024-07-26T00:00:00"/>
    <d v="2025-07-24T00:00:00"/>
    <s v="112503221"/>
    <x v="3"/>
    <d v="2025-07-24T00:00:00"/>
    <s v="GUTMANN"/>
    <m/>
    <x v="0"/>
    <n v="5"/>
    <m/>
    <m/>
    <s v="MILL"/>
    <n v="142506364"/>
    <d v="2025-07-30T08:51:40"/>
    <m/>
    <m/>
    <s v="Jul"/>
    <s v="COMPES_30424-501"/>
    <m/>
    <m/>
    <m/>
  </r>
  <r>
    <x v="0"/>
    <s v="8054-25"/>
    <x v="1018"/>
    <s v="T"/>
    <s v="300X100"/>
    <d v="2025-07-18T00:00:00"/>
    <d v="2025-07-18T00:00:00"/>
    <s v="AIR"/>
    <n v="2"/>
    <n v="2"/>
    <d v="2025-07-21T00:00:00"/>
    <d v="2025-07-23T00:00:00"/>
    <m/>
    <n v="2"/>
    <d v="2025-07-24T00:00:00"/>
    <d v="2025-07-26T00:00:00"/>
    <d v="2025-07-24T00:00:00"/>
    <s v="112503221"/>
    <x v="3"/>
    <d v="2025-07-24T00:00:00"/>
    <m/>
    <m/>
    <x v="0"/>
    <n v="5"/>
    <m/>
    <m/>
    <m/>
    <n v="142506364"/>
    <d v="2025-07-30T08:51:40"/>
    <m/>
    <m/>
    <s v="Jul"/>
    <s v="COMPES_INS-30424"/>
    <m/>
    <m/>
    <m/>
  </r>
  <r>
    <x v="0"/>
    <s v="8055-25"/>
    <x v="1019"/>
    <s v="N"/>
    <s v="220X130"/>
    <d v="2025-07-18T00:00:00"/>
    <d v="2025-07-18T00:00:00"/>
    <s v="LAND"/>
    <n v="1"/>
    <n v="1"/>
    <d v="2025-07-23T00:00:00"/>
    <d v="2025-07-24T00:00:00"/>
    <m/>
    <n v="1"/>
    <d v="2025-07-26T00:00:00"/>
    <d v="2025-07-28T00:00:00"/>
    <d v="2025-07-26T00:00:00"/>
    <s v="112503254"/>
    <x v="4"/>
    <d v="2025-07-26T00:00:00"/>
    <s v="GUTMANN"/>
    <m/>
    <x v="0"/>
    <n v="6"/>
    <m/>
    <m/>
    <s v="MILL"/>
    <n v="142506523"/>
    <d v="2025-08-05T00:00:00"/>
    <m/>
    <m/>
    <s v="Jul"/>
    <s v="PHME_30419-401"/>
    <s v="250X160 to 220X130"/>
    <m/>
    <m/>
  </r>
  <r>
    <x v="0"/>
    <s v="8055-25"/>
    <x v="1020"/>
    <s v="T"/>
    <s v="220X80"/>
    <d v="2025-07-18T00:00:00"/>
    <d v="2025-07-18T00:00:00"/>
    <s v="LAND"/>
    <n v="0"/>
    <n v="0"/>
    <d v="2025-07-23T00:00:00"/>
    <d v="2025-07-24T00:00:00"/>
    <m/>
    <n v="1"/>
    <d v="2025-07-26T00:00:00"/>
    <d v="2025-07-26T00:00:00"/>
    <d v="2025-07-26T00:00:00"/>
    <s v="112503254"/>
    <x v="4"/>
    <d v="2025-07-26T00:00:00"/>
    <m/>
    <m/>
    <x v="0"/>
    <n v="6"/>
    <m/>
    <m/>
    <m/>
    <n v="142506532"/>
    <d v="2025-08-04T00:00:00"/>
    <m/>
    <m/>
    <s v="Jul"/>
    <s v="PHME_Ins-30419"/>
    <s v="300X100 to 220X80"/>
    <m/>
    <m/>
  </r>
  <r>
    <x v="0"/>
    <s v="8055-25"/>
    <x v="1021"/>
    <s v="N"/>
    <s v="220X130"/>
    <d v="2025-07-18T00:00:00"/>
    <d v="2025-07-18T00:00:00"/>
    <s v="LAND"/>
    <n v="1"/>
    <n v="1"/>
    <d v="2025-07-23T00:00:00"/>
    <d v="2025-07-24T00:00:00"/>
    <m/>
    <n v="1"/>
    <d v="2025-07-26T00:00:00"/>
    <d v="2025-07-28T00:00:00"/>
    <d v="2025-07-26T00:00:00"/>
    <s v="112503254"/>
    <x v="4"/>
    <d v="2025-07-26T00:00:00"/>
    <s v="GUTMANN"/>
    <m/>
    <x v="0"/>
    <n v="6"/>
    <m/>
    <m/>
    <s v="MILL"/>
    <n v="142506523"/>
    <d v="2025-08-05T00:00:00"/>
    <m/>
    <m/>
    <s v="Jul"/>
    <s v="PHME_30420-401"/>
    <m/>
    <m/>
    <m/>
  </r>
  <r>
    <x v="0"/>
    <s v="8055-25"/>
    <x v="1022"/>
    <s v="N"/>
    <s v="220X130"/>
    <d v="2025-07-18T00:00:00"/>
    <d v="2025-07-18T00:00:00"/>
    <s v="LAND"/>
    <n v="3"/>
    <n v="3"/>
    <d v="2025-07-23T00:00:00"/>
    <d v="2025-07-24T00:00:00"/>
    <m/>
    <n v="1"/>
    <d v="2025-07-26T00:00:00"/>
    <d v="2025-07-28T00:00:00"/>
    <d v="2025-07-26T00:00:00"/>
    <s v="112503254"/>
    <x v="4"/>
    <d v="2025-07-26T00:00:00"/>
    <s v="GUTMANN"/>
    <m/>
    <x v="0"/>
    <n v="6"/>
    <m/>
    <m/>
    <s v="MILL"/>
    <n v="142506523"/>
    <d v="2025-08-05T00:00:00"/>
    <m/>
    <m/>
    <s v="Jul"/>
    <s v="PHME_30421-401"/>
    <m/>
    <m/>
    <m/>
  </r>
  <r>
    <x v="0"/>
    <s v="8055-25"/>
    <x v="1023"/>
    <s v="N"/>
    <s v="250X160"/>
    <d v="2025-07-18T00:00:00"/>
    <d v="2025-07-18T00:00:00"/>
    <s v="LAND"/>
    <n v="2"/>
    <n v="2"/>
    <d v="2025-07-23T00:00:00"/>
    <d v="2025-07-30T00:00:00"/>
    <s v="YES"/>
    <n v="7"/>
    <d v="2025-08-01T00:00:00"/>
    <d v="2025-07-31T00:00:00"/>
    <d v="2025-08-01T00:00:00"/>
    <s v="112503343"/>
    <x v="4"/>
    <d v="2025-08-16T00:00:00"/>
    <s v="GUTMANN"/>
    <s v="3d design awaited 24/07/2025. 3d received 24/7. waiting for simulation results"/>
    <x v="0"/>
    <n v="12"/>
    <m/>
    <m/>
    <s v="MILL"/>
    <n v="142506734"/>
    <d v="2025-08-11T00:00:00"/>
    <m/>
    <m/>
    <s v="Jul"/>
    <s v="PHME_30428-201"/>
    <m/>
    <m/>
    <m/>
  </r>
  <r>
    <x v="0"/>
    <s v="8055-25"/>
    <x v="1024"/>
    <s v="T"/>
    <s v="300X100"/>
    <d v="2025-07-18T00:00:00"/>
    <d v="2025-07-18T00:00:00"/>
    <s v="LAND"/>
    <n v="0"/>
    <n v="0"/>
    <d v="2025-07-23T00:00:00"/>
    <d v="2025-07-30T00:00:00"/>
    <m/>
    <n v="7"/>
    <d v="2025-08-01T00:00:00"/>
    <d v="2025-08-02T00:00:00"/>
    <d v="2025-08-01T00:00:00"/>
    <s v="112503343"/>
    <x v="4"/>
    <d v="2025-08-16T00:00:00"/>
    <m/>
    <s v="3d design awaited 24/07/2025"/>
    <x v="0"/>
    <n v="12"/>
    <m/>
    <m/>
    <m/>
    <n v="142506734"/>
    <d v="2025-08-11T00:00:00"/>
    <m/>
    <m/>
    <s v="Jul"/>
    <s v="PHME_INS-30428"/>
    <m/>
    <m/>
    <m/>
  </r>
  <r>
    <x v="0"/>
    <s v="8055-25"/>
    <x v="1025"/>
    <s v="N"/>
    <s v="250x160"/>
    <d v="2025-07-18T00:00:00"/>
    <d v="2025-07-18T00:00:00"/>
    <s v="LAND"/>
    <n v="1"/>
    <n v="2"/>
    <d v="2025-07-23T00:00:00"/>
    <d v="2025-08-02T00:00:00"/>
    <s v="YES"/>
    <n v="10"/>
    <d v="2025-08-04T00:00:00"/>
    <d v="2025-07-31T00:00:00"/>
    <d v="2025-08-04T00:00:00"/>
    <s v="112503386"/>
    <x v="4"/>
    <d v="2025-08-04T00:00:00"/>
    <s v="GUTMANN"/>
    <s v="waiting for simulation results.  3d model is corrupted. Another model received  Waiting for simulation result. Simulation done. Feedback sent to supplier and ask for another revision. Waiting  simulation result"/>
    <x v="0"/>
    <n v="15"/>
    <m/>
    <m/>
    <s v="MILL"/>
    <n v="142506734"/>
    <d v="2025-08-11T00:00:00"/>
    <m/>
    <m/>
    <s v="Jul"/>
    <s v="PHME_27930-401"/>
    <m/>
    <m/>
    <m/>
  </r>
  <r>
    <x v="0"/>
    <s v="8055-25"/>
    <x v="1026"/>
    <s v="N"/>
    <s v="280X160"/>
    <d v="2025-07-18T00:00:00"/>
    <d v="2025-07-18T00:00:00"/>
    <s v="LAND"/>
    <n v="2"/>
    <n v="2"/>
    <d v="2025-07-23T00:00:00"/>
    <d v="2025-07-31T00:00:00"/>
    <s v="YES"/>
    <n v="8"/>
    <d v="2025-08-04T00:00:00"/>
    <d v="2025-07-31T00:00:00"/>
    <d v="2025-08-04T00:00:00"/>
    <s v="112503386"/>
    <x v="4"/>
    <d v="2025-08-04T00:00:00"/>
    <s v="GUTMANN"/>
    <s v="waiting for simulation results 24/7. 3d model is corrupted.. Waiting for simulation results"/>
    <x v="0"/>
    <n v="13"/>
    <m/>
    <m/>
    <s v="MILL"/>
    <n v="142506734"/>
    <d v="2025-08-11T00:00:00"/>
    <m/>
    <m/>
    <s v="Jul"/>
    <s v="PHME_30427-501"/>
    <m/>
    <m/>
    <m/>
  </r>
  <r>
    <x v="0"/>
    <s v="8055-25"/>
    <x v="1027"/>
    <s v="T"/>
    <s v="300X100"/>
    <d v="2025-07-18T00:00:00"/>
    <d v="2025-07-18T00:00:00"/>
    <s v="LAND"/>
    <n v="0"/>
    <n v="0"/>
    <d v="2025-07-23T00:00:00"/>
    <d v="2025-07-31T00:00:00"/>
    <m/>
    <n v="8"/>
    <d v="2025-08-04T00:00:00"/>
    <d v="2025-08-05T00:00:00"/>
    <d v="2025-08-04T00:00:00"/>
    <s v="112503386"/>
    <x v="4"/>
    <d v="2025-08-04T00:00:00"/>
    <m/>
    <s v="waitnf for simulation results 24/7"/>
    <x v="0"/>
    <n v="13"/>
    <m/>
    <m/>
    <m/>
    <n v="142506734"/>
    <d v="2025-08-11T00:00:00"/>
    <m/>
    <m/>
    <s v="Jul"/>
    <s v="PHME_INS-30427"/>
    <m/>
    <m/>
    <m/>
  </r>
  <r>
    <x v="0"/>
    <s v="8055-25"/>
    <x v="1028"/>
    <s v="T"/>
    <s v="220X80"/>
    <d v="2025-07-18T00:00:00"/>
    <d v="2025-07-18T00:00:00"/>
    <s v="LAND"/>
    <n v="0"/>
    <n v="0"/>
    <d v="2025-07-23T00:00:00"/>
    <d v="2025-07-24T00:00:00"/>
    <m/>
    <n v="1"/>
    <d v="2025-08-06T00:00:00"/>
    <d v="2025-08-06T00:00:00"/>
    <d v="2025-08-06T00:00:00"/>
    <s v="112503427"/>
    <x v="4"/>
    <d v="2025-08-06T00:00:00"/>
    <m/>
    <m/>
    <x v="0"/>
    <n v="6"/>
    <m/>
    <m/>
    <m/>
    <n v="142506735"/>
    <d v="2025-08-11T00:00:00"/>
    <m/>
    <m/>
    <s v="Jul"/>
    <s v="PHME_INS-30421"/>
    <m/>
    <m/>
    <m/>
  </r>
  <r>
    <x v="1"/>
    <s v="8057-25"/>
    <x v="1029"/>
    <s v="N"/>
    <s v="250x160"/>
    <d v="2025-07-18T00:00:00"/>
    <d v="2025-07-18T00:00:00"/>
    <s v="LAND"/>
    <n v="0"/>
    <n v="0"/>
    <d v="2025-07-19T00:00:00"/>
    <d v="2025-07-21T00:00:00"/>
    <m/>
    <n v="2"/>
    <d v="2025-07-22T00:00:00"/>
    <d v="2025-07-22T00:00:00"/>
    <d v="2025-07-22T00:00:00"/>
    <s v="212500911"/>
    <x v="0"/>
    <d v="2025-07-22T00:00:00"/>
    <s v="GUTMANN"/>
    <m/>
    <x v="0"/>
    <n v="3"/>
    <m/>
    <m/>
    <s v="MILL"/>
    <n v="242501646"/>
    <d v="2025-07-29T09:47:20"/>
    <m/>
    <m/>
    <s v="Jul"/>
    <s v="PDTMC_027931-2501"/>
    <m/>
    <m/>
    <m/>
  </r>
  <r>
    <x v="1"/>
    <s v="8058-25"/>
    <x v="1030"/>
    <s v="N"/>
    <s v="280x160"/>
    <d v="2025-07-18T00:00:00"/>
    <d v="2025-07-18T00:00:00"/>
    <s v="AIR"/>
    <n v="0"/>
    <n v="0"/>
    <d v="2025-07-21T00:00:00"/>
    <d v="2025-07-21T00:00:00"/>
    <m/>
    <n v="0"/>
    <d v="2025-07-22T00:00:00"/>
    <d v="2025-07-22T00:00:00"/>
    <d v="2025-07-22T00:00:00"/>
    <s v="212500911"/>
    <x v="1"/>
    <d v="2025-07-22T00:00:00"/>
    <s v="GUTMANN"/>
    <m/>
    <x v="0"/>
    <n v="3"/>
    <m/>
    <m/>
    <s v="MILL"/>
    <n v="242501641"/>
    <d v="2025-07-25T11:12:39"/>
    <m/>
    <m/>
    <s v="Jul"/>
    <s v="EKSTEK_027932-2501"/>
    <m/>
    <m/>
    <m/>
  </r>
  <r>
    <x v="1"/>
    <s v="8057-25"/>
    <x v="1031"/>
    <s v="N"/>
    <s v="280X160"/>
    <d v="2025-07-18T00:00:00"/>
    <d v="2025-07-18T00:00:00"/>
    <s v="LAND"/>
    <n v="1"/>
    <n v="1"/>
    <d v="2025-07-19T00:00:00"/>
    <d v="2025-07-21T00:00:00"/>
    <m/>
    <n v="2"/>
    <d v="2025-07-22T00:00:00"/>
    <d v="2025-07-22T00:00:00"/>
    <d v="2025-07-22T00:00:00"/>
    <s v="212500911"/>
    <x v="0"/>
    <d v="2025-07-22T00:00:00"/>
    <s v="GUTMANN"/>
    <m/>
    <x v="0"/>
    <n v="3"/>
    <m/>
    <m/>
    <s v="MILL"/>
    <n v="242501646"/>
    <d v="2025-07-29T09:47:20"/>
    <m/>
    <m/>
    <s v="Jul"/>
    <s v="PDTMC_030425-2501"/>
    <m/>
    <m/>
    <m/>
  </r>
  <r>
    <x v="1"/>
    <s v="8057-25"/>
    <x v="1032"/>
    <s v="N"/>
    <s v="280x160"/>
    <d v="2025-07-18T00:00:00"/>
    <d v="2025-07-18T00:00:00"/>
    <s v="LAND"/>
    <n v="1"/>
    <n v="4"/>
    <d v="2025-07-19T00:00:00"/>
    <d v="2025-07-23T00:00:00"/>
    <m/>
    <n v="4"/>
    <d v="2025-07-24T00:00:00"/>
    <d v="2025-04-26T00:00:00"/>
    <d v="2025-07-24T00:00:00"/>
    <s v="212500931"/>
    <x v="0"/>
    <d v="2025-07-24T00:00:00"/>
    <s v="GUTMANN"/>
    <s v="ask revision 21/07/2025"/>
    <x v="0"/>
    <n v="5"/>
    <m/>
    <m/>
    <s v="MILL"/>
    <n v="242501677"/>
    <d v="2025-07-30T08:50:30"/>
    <m/>
    <m/>
    <s v="Jul"/>
    <s v="PDTMC_005424-2501"/>
    <m/>
    <m/>
    <m/>
  </r>
  <r>
    <x v="1"/>
    <s v="8059-25"/>
    <x v="1033"/>
    <s v="N"/>
    <s v="280X160"/>
    <d v="2025-07-18T00:00:00"/>
    <d v="2025-07-18T00:00:00"/>
    <s v="LAND"/>
    <n v="0"/>
    <n v="0"/>
    <d v="2025-07-22T00:00:00"/>
    <d v="2025-07-23T00:00:00"/>
    <m/>
    <n v="1"/>
    <d v="2025-07-24T00:00:00"/>
    <d v="2025-04-26T00:00:00"/>
    <d v="2025-07-24T00:00:00"/>
    <s v="212500931"/>
    <x v="4"/>
    <d v="2025-07-24T00:00:00"/>
    <s v="GUTMANN"/>
    <m/>
    <x v="0"/>
    <n v="5"/>
    <m/>
    <m/>
    <s v="MILL"/>
    <n v="242501706"/>
    <d v="2025-08-07T00:00:00"/>
    <m/>
    <m/>
    <s v="Jul"/>
    <s v="PHME_027934-2501"/>
    <m/>
    <m/>
    <m/>
  </r>
  <r>
    <x v="1"/>
    <s v="8059-25"/>
    <x v="1034"/>
    <s v="T"/>
    <s v="300X100"/>
    <d v="2025-07-18T00:00:00"/>
    <d v="2025-07-18T00:00:00"/>
    <s v="LAND"/>
    <n v="0"/>
    <n v="0"/>
    <d v="2025-07-22T00:00:00"/>
    <d v="2025-07-23T00:00:00"/>
    <m/>
    <n v="1"/>
    <d v="2025-07-24T00:00:00"/>
    <d v="2025-07-26T00:00:00"/>
    <d v="2025-07-24T00:00:00"/>
    <s v="212500931"/>
    <x v="4"/>
    <d v="2025-07-24T00:00:00"/>
    <m/>
    <m/>
    <x v="0"/>
    <n v="5"/>
    <m/>
    <m/>
    <m/>
    <n v="242501706"/>
    <d v="2025-08-07T00:00:00"/>
    <m/>
    <m/>
    <s v="Jul"/>
    <s v="PHME_25IC2-27934"/>
    <m/>
    <m/>
    <m/>
  </r>
  <r>
    <x v="1"/>
    <s v="8059-25"/>
    <x v="1035"/>
    <s v="N"/>
    <s v="280X160"/>
    <d v="2025-07-18T00:00:00"/>
    <d v="2025-07-18T00:00:00"/>
    <s v="LAND"/>
    <n v="1"/>
    <n v="4"/>
    <d v="2025-07-22T00:00:00"/>
    <d v="2025-07-23T00:00:00"/>
    <m/>
    <n v="1"/>
    <d v="2025-07-24T00:00:00"/>
    <d v="2025-04-26T00:00:00"/>
    <d v="2025-07-24T00:00:00"/>
    <s v="212500931"/>
    <x v="4"/>
    <d v="2025-07-24T00:00:00"/>
    <s v="GUTMANN"/>
    <m/>
    <x v="0"/>
    <n v="5"/>
    <m/>
    <m/>
    <s v="MILL"/>
    <n v="242501706"/>
    <d v="2025-08-07T00:00:00"/>
    <m/>
    <m/>
    <s v="Jul"/>
    <s v="PHME_030422-2501"/>
    <m/>
    <m/>
    <m/>
  </r>
  <r>
    <x v="1"/>
    <s v="8059-25"/>
    <x v="1036"/>
    <s v="N"/>
    <s v="280X160"/>
    <d v="2025-07-18T00:00:00"/>
    <d v="2025-07-18T00:00:00"/>
    <s v="LAND"/>
    <n v="1"/>
    <n v="4"/>
    <d v="2025-07-22T00:00:00"/>
    <d v="2025-07-23T00:00:00"/>
    <m/>
    <n v="1"/>
    <d v="2025-07-24T00:00:00"/>
    <d v="2025-04-26T00:00:00"/>
    <d v="2025-07-24T00:00:00"/>
    <s v="212500931"/>
    <x v="4"/>
    <d v="2025-07-24T00:00:00"/>
    <s v="GUTMANN"/>
    <m/>
    <x v="0"/>
    <n v="5"/>
    <m/>
    <m/>
    <s v="MILL"/>
    <n v="242501706"/>
    <d v="2025-08-07T00:00:00"/>
    <m/>
    <m/>
    <s v="Jul"/>
    <s v="PHME_030426-2501"/>
    <m/>
    <m/>
    <m/>
  </r>
  <r>
    <x v="1"/>
    <s v="8059-25"/>
    <x v="1037"/>
    <s v="N"/>
    <s v="320x160"/>
    <d v="2025-07-18T00:00:00"/>
    <d v="2025-07-18T00:00:00"/>
    <s v="LAND"/>
    <n v="0"/>
    <n v="0"/>
    <d v="2025-07-23T00:00:00"/>
    <d v="2025-07-24T00:00:00"/>
    <s v="YES"/>
    <n v="1"/>
    <d v="2025-07-26T00:00:00"/>
    <d v="2025-07-27T00:00:00"/>
    <d v="2025-07-26T00:00:00"/>
    <s v="212500939"/>
    <x v="4"/>
    <d v="2025-07-26T00:00:00"/>
    <s v="GUTMANN"/>
    <m/>
    <x v="0"/>
    <n v="6"/>
    <m/>
    <m/>
    <s v="MILL"/>
    <n v="242501706"/>
    <d v="2025-08-07T00:00:00"/>
    <m/>
    <m/>
    <s v="Jul"/>
    <s v="PHME_027933-2501"/>
    <m/>
    <m/>
    <m/>
  </r>
  <r>
    <x v="1"/>
    <s v="8059-25"/>
    <x v="1038"/>
    <s v="T"/>
    <s v="300X100"/>
    <d v="2025-07-18T00:00:00"/>
    <d v="2025-07-18T00:00:00"/>
    <s v="LAND"/>
    <n v="0"/>
    <n v="0"/>
    <d v="2025-07-23T00:00:00"/>
    <d v="2025-07-24T00:00:00"/>
    <m/>
    <n v="1"/>
    <d v="2025-07-26T00:00:00"/>
    <d v="2025-07-26T00:00:00"/>
    <d v="2025-07-26T00:00:00"/>
    <s v="212500939"/>
    <x v="4"/>
    <d v="2025-07-26T00:00:00"/>
    <m/>
    <m/>
    <x v="0"/>
    <n v="6"/>
    <m/>
    <m/>
    <m/>
    <n v="242501706"/>
    <d v="2025-08-07T00:00:00"/>
    <m/>
    <m/>
    <s v="Jul"/>
    <s v="PHME_25IC2-27933"/>
    <m/>
    <m/>
    <m/>
  </r>
  <r>
    <x v="0"/>
    <s v="8060-25"/>
    <x v="1039"/>
    <s v="N"/>
    <s v="250x160"/>
    <d v="2025-07-18T00:00:00"/>
    <d v="2025-07-19T00:00:00"/>
    <s v="LAND"/>
    <n v="1"/>
    <n v="1"/>
    <d v="2025-07-22T00:00:00"/>
    <d v="2025-07-24T00:00:00"/>
    <m/>
    <n v="2"/>
    <d v="2025-07-26T00:00:00"/>
    <d v="2025-07-28T00:00:00"/>
    <d v="2025-07-26T00:00:00"/>
    <s v="112503254"/>
    <x v="0"/>
    <d v="2025-07-26T00:00:00"/>
    <s v="Kaprel"/>
    <m/>
    <x v="0"/>
    <n v="6"/>
    <m/>
    <m/>
    <s v="Mill, powder, ANODIZING"/>
    <n v="142506373"/>
    <d v="2025-07-30T08:34:06"/>
    <m/>
    <m/>
    <s v="Jul"/>
    <s v="PDTMC_30430-501"/>
    <m/>
    <m/>
    <m/>
  </r>
  <r>
    <x v="0"/>
    <s v="8060-25"/>
    <x v="1040"/>
    <s v="N"/>
    <s v="250x160"/>
    <d v="2025-07-18T00:00:00"/>
    <d v="2025-07-19T00:00:00"/>
    <s v="LAND"/>
    <n v="3"/>
    <n v="3"/>
    <d v="2025-07-23T00:00:00"/>
    <d v="2025-07-24T00:00:00"/>
    <m/>
    <n v="1"/>
    <d v="2025-07-26T00:00:00"/>
    <d v="2025-07-28T00:00:00"/>
    <d v="2025-07-26T00:00:00"/>
    <s v="112503254"/>
    <x v="0"/>
    <d v="2025-07-26T00:00:00"/>
    <s v="Kaprel"/>
    <m/>
    <x v="0"/>
    <n v="6"/>
    <m/>
    <m/>
    <s v="Mill, powder, ANODIZING"/>
    <n v="142506373"/>
    <d v="2025-07-30T08:34:06"/>
    <m/>
    <m/>
    <s v="Jul"/>
    <s v="PDTMC_30431-501"/>
    <m/>
    <m/>
    <m/>
  </r>
  <r>
    <x v="0"/>
    <s v="8061-25"/>
    <x v="1041"/>
    <s v="N"/>
    <s v="220x130"/>
    <d v="2025-07-18T00:00:00"/>
    <d v="2025-07-19T00:00:00"/>
    <s v="LAND"/>
    <n v="2"/>
    <n v="2"/>
    <d v="2025-07-24T00:00:00"/>
    <d v="2025-07-25T00:00:00"/>
    <m/>
    <n v="1"/>
    <d v="2025-07-31T00:00:00"/>
    <d v="2025-08-02T00:00:00"/>
    <d v="2025-07-31T00:00:00"/>
    <s v="112503328"/>
    <x v="4"/>
    <d v="2025-08-16T00:00:00"/>
    <s v="Kaprel"/>
    <m/>
    <x v="0"/>
    <n v="7"/>
    <m/>
    <m/>
    <s v="Mill, powder, ANODIZING"/>
    <n v="142506736"/>
    <d v="2025-08-18T00:00:00"/>
    <m/>
    <m/>
    <s v="Jul"/>
    <s v="PHME_30429-401"/>
    <m/>
    <m/>
    <m/>
  </r>
  <r>
    <x v="0"/>
    <s v="8061-25"/>
    <x v="1042"/>
    <s v="N"/>
    <s v="250x160"/>
    <d v="2025-07-18T00:00:00"/>
    <d v="2025-07-19T00:00:00"/>
    <s v="LAND"/>
    <n v="3"/>
    <n v="3"/>
    <d v="2025-07-24T00:00:00"/>
    <d v="2025-07-25T00:00:00"/>
    <m/>
    <n v="1"/>
    <d v="2025-07-31T00:00:00"/>
    <d v="2025-08-02T00:00:00"/>
    <d v="2025-07-31T00:00:00"/>
    <s v="112503328"/>
    <x v="4"/>
    <d v="2025-08-16T00:00:00"/>
    <s v="Kaprel"/>
    <m/>
    <x v="0"/>
    <n v="7"/>
    <m/>
    <m/>
    <s v="Mill, powder, ANODIZING"/>
    <n v="142506736"/>
    <d v="2025-08-18T00:00:00"/>
    <m/>
    <m/>
    <s v="Jul"/>
    <s v="PHME_30432-501"/>
    <m/>
    <m/>
    <m/>
  </r>
  <r>
    <x v="0"/>
    <s v="8062-25"/>
    <x v="1043"/>
    <s v="N"/>
    <s v="250x160"/>
    <d v="2025-07-18T00:00:00"/>
    <d v="2025-07-21T00:00:00"/>
    <s v="AIR"/>
    <n v="0"/>
    <n v="0"/>
    <d v="2025-07-21T00:00:00"/>
    <d v="2025-07-23T00:00:00"/>
    <m/>
    <n v="2"/>
    <d v="2025-07-24T00:00:00"/>
    <d v="2024-07-26T00:00:00"/>
    <d v="2025-07-24T00:00:00"/>
    <s v="112503221"/>
    <x v="1"/>
    <d v="2025-07-24T00:00:00"/>
    <s v="Kaprel"/>
    <m/>
    <x v="0"/>
    <n v="5"/>
    <m/>
    <m/>
    <s v="Mill, powder, ANODIZING"/>
    <n v="142506534"/>
    <d v="2025-08-04T00:00:00"/>
    <m/>
    <m/>
    <s v="Jul"/>
    <s v="EKSTEK_27935-501"/>
    <m/>
    <m/>
    <m/>
  </r>
  <r>
    <x v="0"/>
    <s v="8065-25"/>
    <x v="1044"/>
    <s v="B"/>
    <s v="320X160"/>
    <d v="2025-07-18T00:00:00"/>
    <d v="2025-07-21T00:00:00"/>
    <s v="LAND"/>
    <n v="1"/>
    <n v="1"/>
    <d v="2025-07-21T00:00:00"/>
    <d v="2025-07-23T00:00:00"/>
    <m/>
    <n v="2"/>
    <d v="2025-07-26T00:00:00"/>
    <d v="2025-07-28T00:00:00"/>
    <d v="2025-07-26T00:00:00"/>
    <s v="112503255"/>
    <x v="4"/>
    <d v="2025-07-26T00:00:00"/>
    <m/>
    <m/>
    <x v="0"/>
    <n v="5"/>
    <m/>
    <m/>
    <m/>
    <n v="142506527"/>
    <d v="2025-08-04T00:00:00"/>
    <m/>
    <m/>
    <s v="Jul"/>
    <s v="PHME_14940-510"/>
    <m/>
    <m/>
    <m/>
  </r>
  <r>
    <x v="0"/>
    <s v="8067-25"/>
    <x v="1045"/>
    <s v="B"/>
    <s v="320X160"/>
    <d v="2025-07-18T00:00:00"/>
    <d v="2025-07-21T00:00:00"/>
    <s v="AIR"/>
    <n v="1"/>
    <n v="1"/>
    <d v="2025-07-21T00:00:00"/>
    <d v="2025-07-23T00:00:00"/>
    <m/>
    <n v="2"/>
    <d v="2025-07-26T00:00:00"/>
    <d v="2025-07-28T00:00:00"/>
    <d v="2025-07-26T00:00:00"/>
    <s v="112503255"/>
    <x v="1"/>
    <d v="2025-07-26T00:00:00"/>
    <m/>
    <s v="PENDING Design from Supplier "/>
    <x v="0"/>
    <n v="5"/>
    <m/>
    <m/>
    <m/>
    <n v="142506379"/>
    <d v="2025-07-31T00:00:00"/>
    <m/>
    <m/>
    <s v="Jul"/>
    <s v="EKSTEK_14940-511"/>
    <m/>
    <m/>
    <m/>
  </r>
  <r>
    <x v="1"/>
    <s v="8069-25"/>
    <x v="1046"/>
    <s v="C"/>
    <s v="450X250"/>
    <d v="2025-07-22T00:00:00"/>
    <d v="2025-07-23T00:00:00"/>
    <s v="LAND"/>
    <n v="1"/>
    <n v="1"/>
    <s v="NA"/>
    <s v="NA"/>
    <m/>
    <s v=""/>
    <s v="NA"/>
    <s v="NA"/>
    <s v="NA"/>
    <s v="NA"/>
    <x v="0"/>
    <s v="NA"/>
    <m/>
    <s v="Die ordering is cancelled from PDTMC and place the order with Ekstek due to die perfomance"/>
    <x v="1"/>
    <n v="0"/>
    <m/>
    <m/>
    <m/>
    <n v="0"/>
    <d v="1899-12-30T00:00:00"/>
    <m/>
    <m/>
    <s v="Jul"/>
    <s v="PDTMC_005501-3513"/>
    <m/>
    <m/>
    <m/>
  </r>
  <r>
    <x v="0"/>
    <s v="8071-25"/>
    <x v="1047"/>
    <s v="B"/>
    <s v="250x160"/>
    <d v="2025-07-22T00:00:00"/>
    <d v="2025-07-23T00:00:00"/>
    <s v="LAND"/>
    <n v="0"/>
    <n v="0"/>
    <d v="2025-07-23T00:00:00"/>
    <d v="2025-07-24T00:00:00"/>
    <m/>
    <n v="1"/>
    <d v="2025-07-26T00:00:00"/>
    <d v="2025-07-28T00:00:00"/>
    <d v="2025-07-26T00:00:00"/>
    <s v="112503255"/>
    <x v="0"/>
    <d v="2025-07-26T00:00:00"/>
    <m/>
    <m/>
    <x v="0"/>
    <n v="2"/>
    <m/>
    <m/>
    <m/>
    <n v="142506374"/>
    <d v="2025-07-30T08:49:28"/>
    <m/>
    <m/>
    <s v="Jul"/>
    <s v="PDTMC_09593-504"/>
    <m/>
    <m/>
    <m/>
  </r>
  <r>
    <x v="0"/>
    <s v="8072-25"/>
    <x v="1048"/>
    <s v="B"/>
    <s v="280x160"/>
    <d v="2025-07-22T00:00:00"/>
    <d v="2025-07-23T00:00:00"/>
    <s v="AIR"/>
    <n v="0"/>
    <n v="0"/>
    <d v="2025-07-24T00:00:00"/>
    <d v="2025-07-26T00:00:00"/>
    <m/>
    <n v="2"/>
    <d v="2025-07-31T00:00:00"/>
    <d v="2025-08-02T00:00:00"/>
    <d v="2025-07-31T00:00:00"/>
    <s v="112503328"/>
    <x v="1"/>
    <d v="2025-08-16T00:00:00"/>
    <m/>
    <m/>
    <x v="0"/>
    <n v="4"/>
    <m/>
    <m/>
    <m/>
    <n v="142506844"/>
    <d v="2025-08-15T10:34:19"/>
    <m/>
    <m/>
    <s v="Jul"/>
    <s v="EKSTEK_11928-502"/>
    <m/>
    <m/>
    <m/>
  </r>
  <r>
    <x v="0"/>
    <s v="8074-25"/>
    <x v="1049"/>
    <s v="B"/>
    <s v="250x160"/>
    <d v="2025-07-22T00:00:00"/>
    <d v="2025-07-23T00:00:00"/>
    <s v="LAND"/>
    <n v="2"/>
    <n v="2"/>
    <d v="2025-07-24T00:00:00"/>
    <d v="2025-07-26T00:00:00"/>
    <m/>
    <n v="2"/>
    <d v="2025-07-31T00:00:00"/>
    <d v="2025-08-02T00:00:00"/>
    <d v="2025-07-31T00:00:00"/>
    <s v="112503328"/>
    <x v="4"/>
    <d v="2025-08-16T00:00:00"/>
    <m/>
    <m/>
    <x v="0"/>
    <n v="4"/>
    <m/>
    <m/>
    <m/>
    <n v="142506738"/>
    <d v="2025-08-12T00:00:00"/>
    <m/>
    <m/>
    <s v="Jul"/>
    <s v="PHME_28895-402"/>
    <m/>
    <m/>
    <m/>
  </r>
  <r>
    <x v="0"/>
    <s v="8074-25"/>
    <x v="1050"/>
    <s v="B"/>
    <s v="280x160"/>
    <d v="2025-07-22T00:00:00"/>
    <d v="2025-07-23T00:00:00"/>
    <s v="LAND"/>
    <n v="1"/>
    <n v="2"/>
    <d v="2025-07-24T00:00:00"/>
    <d v="2025-07-30T00:00:00"/>
    <m/>
    <n v="6"/>
    <d v="2025-08-01T00:00:00"/>
    <d v="2025-08-02T00:00:00"/>
    <d v="2025-08-01T00:00:00"/>
    <s v="112503343"/>
    <x v="4"/>
    <d v="2025-08-16T00:00:00"/>
    <m/>
    <m/>
    <x v="0"/>
    <n v="8"/>
    <m/>
    <m/>
    <m/>
    <n v="142506738"/>
    <d v="2025-08-12T00:00:00"/>
    <m/>
    <m/>
    <s v="Jul"/>
    <s v="PHME_13944-406"/>
    <m/>
    <m/>
    <m/>
  </r>
  <r>
    <x v="0"/>
    <s v="8074-25"/>
    <x v="1051"/>
    <s v="B"/>
    <s v="450x250"/>
    <d v="2025-07-22T00:00:00"/>
    <d v="2025-07-23T00:00:00"/>
    <s v="LAND"/>
    <n v="9"/>
    <n v="9"/>
    <d v="2025-07-24T00:00:00"/>
    <d v="2025-07-28T00:00:00"/>
    <m/>
    <n v="4"/>
    <d v="2025-08-01T00:00:00"/>
    <d v="2025-08-02T00:00:00"/>
    <d v="2025-08-01T00:00:00"/>
    <s v="112503343"/>
    <x v="4"/>
    <d v="2025-08-16T00:00:00"/>
    <m/>
    <m/>
    <x v="0"/>
    <n v="6"/>
    <m/>
    <m/>
    <m/>
    <n v="142506738"/>
    <d v="2025-08-12T00:00:00"/>
    <m/>
    <m/>
    <s v="Jul"/>
    <s v="PHME_29551-602"/>
    <m/>
    <m/>
    <m/>
  </r>
  <r>
    <x v="0"/>
    <s v="8074-25"/>
    <x v="1052"/>
    <s v="B"/>
    <s v="440x250"/>
    <d v="2025-07-22T00:00:00"/>
    <d v="2025-07-23T00:00:00"/>
    <s v="LAND"/>
    <n v="2"/>
    <n v="8"/>
    <d v="2025-07-24T00:00:00"/>
    <d v="2025-07-28T00:00:00"/>
    <m/>
    <n v="4"/>
    <d v="2025-08-01T00:00:00"/>
    <d v="2025-08-02T00:00:00"/>
    <d v="2025-08-01T00:00:00"/>
    <s v="112503344"/>
    <x v="4"/>
    <d v="2025-08-01T00:00:00"/>
    <m/>
    <m/>
    <x v="0"/>
    <n v="6"/>
    <m/>
    <m/>
    <m/>
    <n v="142506738"/>
    <d v="2025-08-12T00:00:00"/>
    <m/>
    <m/>
    <s v="Jul"/>
    <s v="PHME_28836-513"/>
    <m/>
    <m/>
    <m/>
  </r>
  <r>
    <x v="0"/>
    <s v="8073-25"/>
    <x v="1053"/>
    <s v="B"/>
    <s v="280x160"/>
    <d v="2025-07-22T00:00:00"/>
    <d v="2025-07-23T00:00:00"/>
    <s v="AIR"/>
    <n v="1"/>
    <n v="2"/>
    <d v="2025-07-28T00:00:00"/>
    <d v="2025-07-30T00:00:00"/>
    <m/>
    <n v="2"/>
    <d v="2025-08-01T00:00:00"/>
    <d v="2025-08-05T00:00:00"/>
    <d v="2025-08-01T00:00:00"/>
    <s v="112503344"/>
    <x v="6"/>
    <d v="2025-08-01T00:00:00"/>
    <m/>
    <m/>
    <x v="0"/>
    <n v="8"/>
    <m/>
    <m/>
    <m/>
    <n v="142506874"/>
    <d v="2025-08-18T06:35:53"/>
    <m/>
    <m/>
    <s v="Jul"/>
    <s v="JIANGSU_13006-519"/>
    <m/>
    <m/>
    <m/>
  </r>
  <r>
    <x v="0"/>
    <s v="8072-25"/>
    <x v="1054"/>
    <s v="B"/>
    <s v="450x250"/>
    <d v="2025-07-22T00:00:00"/>
    <d v="2025-07-23T00:00:00"/>
    <s v="AIR"/>
    <n v="1"/>
    <n v="2"/>
    <d v="2025-07-23T00:00:00"/>
    <d v="2025-07-28T00:00:00"/>
    <m/>
    <n v="5"/>
    <d v="2025-08-01T00:00:00"/>
    <d v="2025-08-05T00:00:00"/>
    <d v="2025-08-01T00:00:00"/>
    <s v="112503344"/>
    <x v="1"/>
    <d v="2025-08-01T00:00:00"/>
    <m/>
    <m/>
    <x v="0"/>
    <n v="6"/>
    <m/>
    <m/>
    <m/>
    <n v="142506844"/>
    <d v="2025-08-15T10:34:19"/>
    <m/>
    <m/>
    <s v="Jul"/>
    <s v="EKSTEK_13940-622"/>
    <m/>
    <m/>
    <m/>
  </r>
  <r>
    <x v="0"/>
    <s v="8073-25"/>
    <x v="1055"/>
    <s v="B"/>
    <s v="280x160"/>
    <d v="2025-07-22T00:00:00"/>
    <d v="2025-07-23T00:00:00"/>
    <s v="AIR"/>
    <n v="1"/>
    <n v="1"/>
    <d v="2025-07-28T00:00:00"/>
    <d v="2025-08-02T00:00:00"/>
    <m/>
    <n v="5"/>
    <d v="2025-08-04T00:00:00"/>
    <d v="2025-08-05T00:00:00"/>
    <d v="2025-08-04T00:00:00"/>
    <s v="112503388"/>
    <x v="6"/>
    <d v="2025-08-04T00:00:00"/>
    <m/>
    <m/>
    <x v="0"/>
    <n v="11"/>
    <m/>
    <m/>
    <m/>
    <n v="142506874"/>
    <d v="2025-08-18T06:35:53"/>
    <m/>
    <m/>
    <s v="Jul"/>
    <s v="JIANGSU_13677-407"/>
    <m/>
    <m/>
    <m/>
  </r>
  <r>
    <x v="0"/>
    <s v="8072-25"/>
    <x v="1056"/>
    <s v="B"/>
    <s v="280X160"/>
    <d v="2025-07-22T00:00:00"/>
    <d v="2025-07-23T00:00:00"/>
    <s v="AIR"/>
    <n v="1"/>
    <n v="8"/>
    <d v="2025-07-23T00:00:00"/>
    <d v="2025-08-07T00:00:00"/>
    <m/>
    <n v="15"/>
    <d v="2025-08-11T00:00:00"/>
    <d v="2025-08-12T00:00:00"/>
    <d v="2025-08-11T00:00:00"/>
    <s v="112503479"/>
    <x v="1"/>
    <d v="2025-08-11T00:00:00"/>
    <m/>
    <s v="Die size increased to 280X160 as well as cavities increased 6 to 8. waiting for purchase approval. "/>
    <x v="0"/>
    <n v="16"/>
    <m/>
    <m/>
    <m/>
    <n v="142506844"/>
    <d v="2025-08-15T10:34:19"/>
    <m/>
    <m/>
    <s v="Jul"/>
    <s v="EKSTEK_05153-402"/>
    <s v="size increased "/>
    <s v="yes"/>
    <s v="220X130 to 280X160  and cavities increased to 6 to 8"/>
  </r>
  <r>
    <x v="0"/>
    <s v="8073-25"/>
    <x v="1057"/>
    <s v="B"/>
    <s v="320x160"/>
    <d v="2025-07-22T00:00:00"/>
    <d v="2025-07-23T00:00:00"/>
    <s v="AIR"/>
    <n v="1"/>
    <n v="3"/>
    <d v="2025-08-05T00:00:00"/>
    <d v="2025-08-26T00:00:00"/>
    <m/>
    <n v="21"/>
    <d v="2025-08-27T00:00:00"/>
    <d v="2025-08-27T00:00:00"/>
    <d v="2025-08-27T00:00:00"/>
    <s v="112503752"/>
    <x v="6"/>
    <d v="2025-08-27T00:00:00"/>
    <m/>
    <s v="Ask the revision  11/08/2025. we asked revision design along with simulation report."/>
    <x v="0"/>
    <n v="35"/>
    <m/>
    <m/>
    <m/>
    <n v="142507727"/>
    <d v="2025-09-16T18:51:03"/>
    <m/>
    <m/>
    <s v="Jul"/>
    <s v="JIANGSU_14674-516"/>
    <m/>
    <m/>
    <m/>
  </r>
  <r>
    <x v="0"/>
    <s v="8073-25"/>
    <x v="1058"/>
    <s v="B"/>
    <s v="280X160"/>
    <d v="2025-07-22T00:00:00"/>
    <d v="2025-07-23T00:00:00"/>
    <s v="AIR"/>
    <n v="1"/>
    <n v="1"/>
    <d v="2025-07-28T00:00:00"/>
    <d v="2025-07-30T00:00:00"/>
    <m/>
    <n v="2"/>
    <d v="2025-08-04T00:00:00"/>
    <d v="2025-08-07T00:00:00"/>
    <d v="2025-08-04T00:00:00"/>
    <s v="1190398"/>
    <x v="6"/>
    <d v="2025-08-04T00:00:00"/>
    <m/>
    <m/>
    <x v="0"/>
    <n v="8"/>
    <m/>
    <m/>
    <m/>
    <n v="142506874"/>
    <d v="2025-08-18T06:35:53"/>
    <m/>
    <m/>
    <s v="Jul"/>
    <s v="JIANGSU_28331-501"/>
    <m/>
    <m/>
    <m/>
  </r>
  <r>
    <x v="1"/>
    <s v="8069-25"/>
    <x v="1059"/>
    <s v="N"/>
    <s v="250x160"/>
    <d v="2025-07-22T00:00:00"/>
    <d v="2025-07-23T00:00:00"/>
    <s v="LAND"/>
    <n v="1"/>
    <n v="1"/>
    <d v="2025-07-23T00:00:00"/>
    <d v="2025-07-24T00:00:00"/>
    <m/>
    <n v="1"/>
    <d v="2025-07-26T00:00:00"/>
    <d v="2025-07-27T00:00:00"/>
    <d v="2025-07-26T00:00:00"/>
    <s v="212500939"/>
    <x v="0"/>
    <d v="2025-07-26T00:00:00"/>
    <s v="WAAGNER"/>
    <m/>
    <x v="0"/>
    <n v="2"/>
    <m/>
    <m/>
    <s v="Mill, powder"/>
    <n v="242501677"/>
    <d v="2025-07-30T08:50:30"/>
    <m/>
    <m/>
    <s v="Jul"/>
    <s v="PDTMC_030451-2501"/>
    <m/>
    <m/>
    <m/>
  </r>
  <r>
    <x v="1"/>
    <s v="8070-25"/>
    <x v="1060"/>
    <s v="B"/>
    <s v="355X200"/>
    <d v="2025-07-22T00:00:00"/>
    <d v="2025-07-23T00:00:00"/>
    <s v="LAND"/>
    <n v="2"/>
    <n v="2"/>
    <d v="2025-07-24T00:00:00"/>
    <d v="2025-07-25T00:00:00"/>
    <m/>
    <n v="1"/>
    <d v="2025-07-26T00:00:00"/>
    <d v="2025-07-27T00:00:00"/>
    <d v="2025-07-26T00:00:00"/>
    <s v="212500940"/>
    <x v="4"/>
    <d v="2025-07-26T00:00:00"/>
    <m/>
    <m/>
    <x v="0"/>
    <n v="3"/>
    <m/>
    <m/>
    <m/>
    <n v="242501734"/>
    <d v="2025-08-11T00:00:00"/>
    <m/>
    <m/>
    <s v="Jul"/>
    <s v="PHME_030330-3502"/>
    <m/>
    <m/>
    <m/>
  </r>
  <r>
    <x v="1"/>
    <s v="8070-25"/>
    <x v="1061"/>
    <s v="B"/>
    <s v="355X200"/>
    <d v="2025-07-22T00:00:00"/>
    <d v="2025-07-23T00:00:00"/>
    <s v="LAND"/>
    <n v="2"/>
    <n v="2"/>
    <d v="2025-07-24T00:00:00"/>
    <d v="2025-07-25T00:00:00"/>
    <m/>
    <n v="1"/>
    <d v="2025-07-26T00:00:00"/>
    <d v="2025-07-27T00:00:00"/>
    <d v="2025-07-26T00:00:00"/>
    <s v="212500940"/>
    <x v="4"/>
    <d v="2025-07-26T00:00:00"/>
    <m/>
    <m/>
    <x v="0"/>
    <n v="3"/>
    <m/>
    <m/>
    <m/>
    <n v="242501734"/>
    <d v="2025-08-11T00:00:00"/>
    <m/>
    <m/>
    <s v="Jul"/>
    <s v="PHME_030331-3502"/>
    <s v="size increased "/>
    <m/>
    <s v="450X250 to 355X200"/>
  </r>
  <r>
    <x v="1"/>
    <s v="8070-25"/>
    <x v="1062"/>
    <s v="B"/>
    <s v="320X200"/>
    <d v="2025-07-22T00:00:00"/>
    <d v="2025-07-23T00:00:00"/>
    <s v="LAND"/>
    <n v="1"/>
    <n v="1"/>
    <d v="2025-07-24T00:00:00"/>
    <d v="2025-07-25T00:00:00"/>
    <m/>
    <n v="1"/>
    <d v="2025-07-26T00:00:00"/>
    <d v="2025-07-27T00:00:00"/>
    <d v="2025-07-26T00:00:00"/>
    <s v="212500940"/>
    <x v="4"/>
    <d v="2025-07-26T00:00:00"/>
    <m/>
    <m/>
    <x v="0"/>
    <n v="3"/>
    <m/>
    <m/>
    <m/>
    <n v="242501734"/>
    <d v="2025-08-11T00:00:00"/>
    <m/>
    <m/>
    <s v="Jul"/>
    <s v="PHME_030332-3502"/>
    <m/>
    <m/>
    <m/>
  </r>
  <r>
    <x v="1"/>
    <s v="8070-25"/>
    <x v="1063"/>
    <s v="B"/>
    <s v="450X250"/>
    <d v="2025-07-22T00:00:00"/>
    <d v="2025-07-23T00:00:00"/>
    <s v="LAND"/>
    <n v="2"/>
    <n v="2"/>
    <d v="2025-07-24T00:00:00"/>
    <d v="2025-07-25T00:00:00"/>
    <m/>
    <n v="1"/>
    <d v="2025-07-26T00:00:00"/>
    <d v="2025-07-27T00:00:00"/>
    <d v="2025-07-26T00:00:00"/>
    <s v="212500940"/>
    <x v="4"/>
    <d v="2025-07-26T00:00:00"/>
    <m/>
    <m/>
    <x v="0"/>
    <n v="3"/>
    <m/>
    <m/>
    <m/>
    <n v="242501734"/>
    <d v="2025-08-11T00:00:00"/>
    <m/>
    <m/>
    <s v="Jul"/>
    <s v="PHME_030333-3502"/>
    <m/>
    <m/>
    <m/>
  </r>
  <r>
    <x v="1"/>
    <s v="8098-25"/>
    <x v="1046"/>
    <s v="B"/>
    <s v="450X250"/>
    <d v="2025-07-22T00:00:00"/>
    <d v="2025-07-28T00:00:00"/>
    <s v="LAND"/>
    <n v="1"/>
    <n v="1"/>
    <d v="2025-07-28T00:00:00"/>
    <d v="2025-07-31T00:00:00"/>
    <m/>
    <n v="3"/>
    <d v="2025-08-01T00:00:00"/>
    <d v="2025-08-02T00:00:00"/>
    <d v="2025-08-01T00:00:00"/>
    <s v="212500969"/>
    <x v="1"/>
    <d v="2025-08-02T00:00:00"/>
    <m/>
    <m/>
    <x v="0"/>
    <n v="9"/>
    <m/>
    <m/>
    <m/>
    <n v="242501910"/>
    <d v="2025-08-15T00:00:00"/>
    <m/>
    <m/>
    <s v="Jul"/>
    <s v="EKSTEK_005501-3513"/>
    <m/>
    <m/>
    <m/>
  </r>
  <r>
    <x v="0"/>
    <s v="8077-25"/>
    <x v="1064"/>
    <s v="N"/>
    <s v="280x160"/>
    <d v="2025-07-23T00:00:00"/>
    <d v="2025-07-23T00:00:00"/>
    <s v="AIR"/>
    <n v="0"/>
    <n v="0"/>
    <d v="2025-07-24T00:00:00"/>
    <d v="2025-07-24T00:00:00"/>
    <m/>
    <n v="0"/>
    <d v="2025-07-26T00:00:00"/>
    <d v="2025-07-28T00:00:00"/>
    <d v="2025-07-26T00:00:00"/>
    <s v="112503254"/>
    <x v="1"/>
    <d v="2025-07-26T00:00:00"/>
    <s v="GUTMANN"/>
    <m/>
    <x v="0"/>
    <n v="1"/>
    <m/>
    <m/>
    <s v="MILL"/>
    <n v="142506379"/>
    <d v="2025-07-31T00:00:00"/>
    <m/>
    <m/>
    <s v="Jul"/>
    <s v="EKSTEK_27936-401"/>
    <m/>
    <m/>
    <m/>
  </r>
  <r>
    <x v="0"/>
    <s v="8079-25"/>
    <x v="1065"/>
    <s v="N"/>
    <s v="280X160"/>
    <d v="2025-07-23T00:00:00"/>
    <d v="2025-07-23T00:00:00"/>
    <s v="LAND"/>
    <n v="0"/>
    <n v="0"/>
    <d v="2025-07-24T00:00:00"/>
    <d v="2025-07-24T00:00:00"/>
    <m/>
    <n v="0"/>
    <d v="2025-07-26T00:00:00"/>
    <d v="2025-07-28T00:00:00"/>
    <d v="2025-07-26T00:00:00"/>
    <s v="112503254"/>
    <x v="0"/>
    <d v="2025-07-26T00:00:00"/>
    <s v="GUTMANN"/>
    <m/>
    <x v="0"/>
    <n v="1"/>
    <m/>
    <m/>
    <s v="MILL"/>
    <n v="142506372"/>
    <d v="2025-07-30T08:38:31"/>
    <m/>
    <m/>
    <s v="Jul"/>
    <s v="PDTMC_27940-401"/>
    <s v="280X160 to 250X160"/>
    <m/>
    <m/>
  </r>
  <r>
    <x v="0"/>
    <s v="8077-25"/>
    <x v="1066"/>
    <s v="N"/>
    <s v="250X160"/>
    <d v="2025-07-23T00:00:00"/>
    <d v="2025-07-23T00:00:00"/>
    <s v="AIR"/>
    <n v="0"/>
    <n v="0"/>
    <d v="2025-07-24T00:00:00"/>
    <d v="2025-07-25T00:00:00"/>
    <m/>
    <n v="1"/>
    <d v="2025-07-26T00:00:00"/>
    <d v="2025-07-28T00:00:00"/>
    <d v="2025-07-26T00:00:00"/>
    <s v="112503254"/>
    <x v="1"/>
    <d v="2025-07-26T00:00:00"/>
    <s v="GUTMANN"/>
    <m/>
    <x v="0"/>
    <n v="2"/>
    <m/>
    <m/>
    <s v="MILL"/>
    <n v="142506379"/>
    <d v="2025-07-31T00:00:00"/>
    <m/>
    <m/>
    <s v="Jul"/>
    <s v="EKSTEK_27941-401"/>
    <m/>
    <m/>
    <m/>
  </r>
  <r>
    <x v="0"/>
    <s v="8077-25"/>
    <x v="1067"/>
    <s v="N"/>
    <s v="250X160"/>
    <d v="2025-07-23T00:00:00"/>
    <d v="2025-07-23T00:00:00"/>
    <s v="AIR"/>
    <n v="0"/>
    <n v="0"/>
    <d v="2025-07-24T00:00:00"/>
    <d v="2025-07-24T00:00:00"/>
    <m/>
    <n v="0"/>
    <d v="2025-07-26T00:00:00"/>
    <d v="2025-07-28T00:00:00"/>
    <d v="2025-07-26T00:00:00"/>
    <s v="112503254"/>
    <x v="1"/>
    <d v="2025-07-26T00:00:00"/>
    <s v="GUTMANN"/>
    <m/>
    <x v="0"/>
    <n v="1"/>
    <m/>
    <m/>
    <s v="MILL"/>
    <n v="142506379"/>
    <d v="2025-07-31T00:00:00"/>
    <m/>
    <m/>
    <s v="Jul"/>
    <s v="EKSTEK_27942-401"/>
    <m/>
    <m/>
    <m/>
  </r>
  <r>
    <x v="0"/>
    <s v="8079-25"/>
    <x v="1068"/>
    <s v="N"/>
    <s v="280X160"/>
    <d v="2025-07-23T00:00:00"/>
    <d v="2025-07-23T00:00:00"/>
    <s v="LAND"/>
    <n v="1"/>
    <n v="2"/>
    <d v="2025-07-24T00:00:00"/>
    <d v="2025-07-25T00:00:00"/>
    <m/>
    <n v="1"/>
    <d v="2025-07-26T00:00:00"/>
    <d v="2025-07-28T00:00:00"/>
    <d v="2025-07-26T00:00:00"/>
    <s v="112503254"/>
    <x v="0"/>
    <d v="2025-07-31T00:00:00"/>
    <s v="GUTMANN"/>
    <m/>
    <x v="0"/>
    <n v="2"/>
    <m/>
    <m/>
    <s v="MILL"/>
    <n v="142506372"/>
    <d v="2025-07-30T08:38:31"/>
    <m/>
    <m/>
    <s v="Jul"/>
    <s v="PDTMC_30448-501"/>
    <m/>
    <m/>
    <m/>
  </r>
  <r>
    <x v="0"/>
    <s v="8079-25"/>
    <x v="1069"/>
    <s v="N"/>
    <s v="280X160"/>
    <d v="2025-07-23T00:00:00"/>
    <d v="2025-07-23T00:00:00"/>
    <s v="LAND"/>
    <n v="1"/>
    <n v="2"/>
    <d v="2025-07-24T00:00:00"/>
    <d v="2025-07-24T00:00:00"/>
    <m/>
    <n v="0"/>
    <d v="2025-07-26T00:00:00"/>
    <d v="2025-07-28T00:00:00"/>
    <d v="2025-07-26T00:00:00"/>
    <s v="112503254"/>
    <x v="0"/>
    <d v="2025-07-31T00:00:00"/>
    <s v="GUTMANN"/>
    <m/>
    <x v="0"/>
    <n v="1"/>
    <m/>
    <m/>
    <s v="MILL"/>
    <n v="142506372"/>
    <d v="2025-07-30T08:38:31"/>
    <m/>
    <m/>
    <s v="Jul"/>
    <s v="PDTMC_30450-401"/>
    <m/>
    <m/>
    <m/>
  </r>
  <r>
    <x v="0"/>
    <s v="8080-25"/>
    <x v="1070"/>
    <s v="N"/>
    <s v="280X160"/>
    <d v="2025-07-23T00:00:00"/>
    <d v="2025-07-23T00:00:00"/>
    <s v="LAND"/>
    <n v="2"/>
    <n v="4"/>
    <d v="2025-07-26T00:00:00"/>
    <d v="2025-07-26T00:00:00"/>
    <m/>
    <n v="0"/>
    <d v="2025-07-31T00:00:00"/>
    <d v="2025-07-31T00:00:00"/>
    <d v="2025-07-31T00:00:00"/>
    <s v="112503328"/>
    <x v="4"/>
    <d v="2025-07-31T00:00:00"/>
    <s v="GUTMANN"/>
    <m/>
    <x v="0"/>
    <n v="3"/>
    <m/>
    <m/>
    <s v="MILL"/>
    <n v="142506740"/>
    <d v="2025-08-12T00:00:00"/>
    <m/>
    <m/>
    <s v="Jul"/>
    <s v="PHME_30445-501"/>
    <m/>
    <m/>
    <m/>
  </r>
  <r>
    <x v="0"/>
    <s v="8080-25"/>
    <x v="1071"/>
    <s v="N"/>
    <s v="280X160"/>
    <d v="2025-07-23T00:00:00"/>
    <d v="2025-07-23T00:00:00"/>
    <s v="LAND"/>
    <n v="2"/>
    <n v="4"/>
    <d v="2025-07-26T00:00:00"/>
    <d v="2025-07-26T00:00:00"/>
    <m/>
    <n v="0"/>
    <d v="2025-07-31T00:00:00"/>
    <d v="2025-07-31T00:00:00"/>
    <d v="2025-07-31T00:00:00"/>
    <s v="112503328"/>
    <x v="4"/>
    <d v="2025-07-31T00:00:00"/>
    <s v="GUTMANN"/>
    <m/>
    <x v="0"/>
    <n v="3"/>
    <m/>
    <m/>
    <s v="MILL"/>
    <n v="142506740"/>
    <d v="2025-08-12T00:00:00"/>
    <m/>
    <m/>
    <s v="Jul"/>
    <s v="PHME_30447-501"/>
    <m/>
    <m/>
    <m/>
  </r>
  <r>
    <x v="0"/>
    <s v="8082-25"/>
    <x v="1072"/>
    <s v="N"/>
    <s v="320x160"/>
    <d v="2025-07-23T00:00:00"/>
    <d v="2025-07-23T00:00:00"/>
    <s v="LAND"/>
    <n v="0"/>
    <n v="0"/>
    <d v="2025-07-25T00:00:00"/>
    <d v="2025-07-26T00:00:00"/>
    <m/>
    <n v="1"/>
    <d v="2025-07-31T00:00:00"/>
    <d v="2025-08-05T00:00:00"/>
    <d v="2025-07-31T00:00:00"/>
    <s v="112503328"/>
    <x v="0"/>
    <d v="2025-07-31T00:00:00"/>
    <s v="INSULUX "/>
    <m/>
    <x v="0"/>
    <n v="3"/>
    <m/>
    <m/>
    <s v="Mill, powder, ANODIZING"/>
    <n v="142506604"/>
    <d v="2025-08-06T00:00:00"/>
    <m/>
    <m/>
    <s v="Jul"/>
    <s v="PDTMC_27952-601"/>
    <m/>
    <s v="yes"/>
    <s v="320X200 to 320X160"/>
  </r>
  <r>
    <x v="0"/>
    <s v="8081-25"/>
    <x v="1073"/>
    <s v="N"/>
    <s v="250x160"/>
    <d v="2025-07-23T00:00:00"/>
    <d v="2025-07-23T00:00:00"/>
    <s v="AIR"/>
    <n v="0"/>
    <n v="0"/>
    <d v="2025-07-25T00:00:00"/>
    <d v="2025-07-26T00:00:00"/>
    <m/>
    <n v="1"/>
    <d v="2025-07-31T00:00:00"/>
    <d v="2025-08-05T00:00:00"/>
    <d v="2025-07-31T00:00:00"/>
    <s v="112503332"/>
    <x v="1"/>
    <d v="2025-07-31T00:00:00"/>
    <s v="INSULUX "/>
    <m/>
    <x v="0"/>
    <n v="3"/>
    <m/>
    <m/>
    <s v="Mill, powder, ANODIZING"/>
    <n v="142506846"/>
    <d v="2025-08-15T00:00:00"/>
    <m/>
    <m/>
    <s v="Jul"/>
    <s v="EKSTEK_27949-401"/>
    <m/>
    <m/>
    <m/>
  </r>
  <r>
    <x v="0"/>
    <s v="8081-25"/>
    <x v="1074"/>
    <s v="N"/>
    <s v="250x160"/>
    <d v="2025-07-23T00:00:00"/>
    <d v="2025-07-23T00:00:00"/>
    <s v="AIR"/>
    <n v="0"/>
    <n v="0"/>
    <d v="2025-07-25T00:00:00"/>
    <d v="2025-07-26T00:00:00"/>
    <m/>
    <n v="1"/>
    <d v="2025-07-31T00:00:00"/>
    <d v="2025-08-05T00:00:00"/>
    <d v="2025-07-31T00:00:00"/>
    <s v="112503332"/>
    <x v="1"/>
    <d v="2025-07-31T00:00:00"/>
    <s v="INSULUX "/>
    <m/>
    <x v="0"/>
    <n v="3"/>
    <m/>
    <m/>
    <s v="Mill, powder, ANODIZING"/>
    <n v="142506846"/>
    <d v="2025-08-15T00:00:00"/>
    <m/>
    <m/>
    <s v="Jul"/>
    <s v="EKSTEK_27948-401"/>
    <m/>
    <m/>
    <m/>
  </r>
  <r>
    <x v="0"/>
    <s v="8079-25"/>
    <x v="1075"/>
    <s v="N"/>
    <s v="250X160"/>
    <d v="2025-07-23T00:00:00"/>
    <d v="2025-07-23T00:00:00"/>
    <s v="LAND"/>
    <n v="0"/>
    <n v="0"/>
    <d v="2025-07-25T00:00:00"/>
    <d v="2025-07-30T00:00:00"/>
    <s v="YES"/>
    <n v="5"/>
    <d v="2025-08-01T00:00:00"/>
    <d v="2025-07-31T00:00:00"/>
    <d v="2025-08-01T00:00:00"/>
    <s v="112503344"/>
    <x v="0"/>
    <d v="2025-08-01T00:00:00"/>
    <s v="GUTMANN"/>
    <s v="3d received on 26/07"/>
    <x v="0"/>
    <n v="7"/>
    <m/>
    <m/>
    <s v="MILL"/>
    <n v="142506720"/>
    <d v="2025-08-11T00:00:00"/>
    <m/>
    <m/>
    <s v="Jul"/>
    <s v="PDTMC_27943-401"/>
    <m/>
    <m/>
    <m/>
  </r>
  <r>
    <x v="0"/>
    <s v="8078-25"/>
    <x v="1076"/>
    <s v="N"/>
    <s v="250X160"/>
    <d v="2025-07-23T00:00:00"/>
    <d v="2025-07-23T00:00:00"/>
    <s v="LAND"/>
    <n v="0"/>
    <n v="0"/>
    <d v="2025-07-29T00:00:00"/>
    <d v="2025-07-30T00:00:00"/>
    <m/>
    <n v="1"/>
    <d v="2025-08-01T00:00:00"/>
    <d v="2025-07-31T00:00:00"/>
    <d v="2025-08-01T00:00:00"/>
    <s v="112503344"/>
    <x v="4"/>
    <d v="2025-08-01T00:00:00"/>
    <s v="GUTMANN"/>
    <m/>
    <x v="0"/>
    <n v="7"/>
    <m/>
    <m/>
    <s v="MILL"/>
    <n v="142506739"/>
    <d v="2025-08-12T00:00:00"/>
    <m/>
    <m/>
    <s v="Jul"/>
    <s v="PHME_27947-401"/>
    <m/>
    <m/>
    <m/>
  </r>
  <r>
    <x v="0"/>
    <s v="8078-25"/>
    <x v="1077"/>
    <s v="N"/>
    <s v="320X160"/>
    <d v="2025-07-23T00:00:00"/>
    <d v="2025-07-23T00:00:00"/>
    <s v="LAND"/>
    <n v="1"/>
    <n v="1"/>
    <d v="2025-07-28T00:00:00"/>
    <d v="2025-07-31T00:00:00"/>
    <m/>
    <n v="3"/>
    <d v="2025-08-01T00:00:00"/>
    <d v="2025-07-31T00:00:00"/>
    <d v="2025-08-01T00:00:00"/>
    <s v="112503344"/>
    <x v="4"/>
    <d v="2025-08-01T00:00:00"/>
    <s v="GUTMANN"/>
    <m/>
    <x v="0"/>
    <n v="8"/>
    <m/>
    <m/>
    <s v="MILL"/>
    <n v="142507029"/>
    <d v="2025-08-29T00:00:00"/>
    <m/>
    <m/>
    <s v="Jul"/>
    <s v="PHME_30433-201"/>
    <m/>
    <m/>
    <m/>
  </r>
  <r>
    <x v="0"/>
    <s v="8078-25"/>
    <x v="1078"/>
    <s v="T"/>
    <s v="300X100"/>
    <d v="2025-07-23T00:00:00"/>
    <d v="2025-07-23T00:00:00"/>
    <s v="LAND"/>
    <n v="0"/>
    <n v="0"/>
    <d v="2025-07-28T00:00:00"/>
    <d v="2025-07-31T00:00:00"/>
    <m/>
    <n v="3"/>
    <d v="2025-08-01T00:00:00"/>
    <d v="2025-08-02T00:00:00"/>
    <d v="2025-08-01T00:00:00"/>
    <s v="112503344"/>
    <x v="4"/>
    <d v="2025-08-01T00:00:00"/>
    <m/>
    <m/>
    <x v="0"/>
    <n v="8"/>
    <m/>
    <m/>
    <m/>
    <n v="142506739"/>
    <d v="2025-08-12T00:00:00"/>
    <m/>
    <m/>
    <s v="Jul"/>
    <s v="PHME_INS-30433"/>
    <m/>
    <m/>
    <m/>
  </r>
  <r>
    <x v="0"/>
    <s v="8078-25"/>
    <x v="1079"/>
    <s v="N"/>
    <s v="320X160"/>
    <d v="2025-07-23T00:00:00"/>
    <d v="2025-07-23T00:00:00"/>
    <s v="LAND"/>
    <n v="1"/>
    <n v="1"/>
    <d v="2025-07-28T00:00:00"/>
    <d v="2025-07-31T00:00:00"/>
    <m/>
    <n v="3"/>
    <d v="2025-08-01T00:00:00"/>
    <d v="2025-07-31T00:00:00"/>
    <d v="2025-08-01T00:00:00"/>
    <s v="112503344"/>
    <x v="4"/>
    <d v="2025-08-01T00:00:00"/>
    <s v="GUTMANN"/>
    <m/>
    <x v="0"/>
    <n v="8"/>
    <m/>
    <m/>
    <s v="MILL"/>
    <n v="142506739"/>
    <d v="2025-08-12T00:00:00"/>
    <m/>
    <m/>
    <s v="Jul"/>
    <s v="PHME_30434-201"/>
    <m/>
    <m/>
    <m/>
  </r>
  <r>
    <x v="0"/>
    <s v="8078-25"/>
    <x v="1080"/>
    <s v="N"/>
    <s v="280X160"/>
    <d v="2025-07-23T00:00:00"/>
    <d v="2025-07-23T00:00:00"/>
    <s v="LAND"/>
    <n v="1"/>
    <n v="1"/>
    <d v="2025-07-28T00:00:00"/>
    <d v="2025-07-31T00:00:00"/>
    <m/>
    <n v="3"/>
    <d v="2025-08-01T00:00:00"/>
    <d v="2025-07-31T00:00:00"/>
    <d v="2025-08-01T00:00:00"/>
    <s v="112503344"/>
    <x v="4"/>
    <d v="2025-08-01T00:00:00"/>
    <s v="GUTMANN"/>
    <m/>
    <x v="0"/>
    <n v="8"/>
    <m/>
    <m/>
    <s v="MILL"/>
    <n v="142506739"/>
    <d v="2025-08-12T00:00:00"/>
    <m/>
    <m/>
    <s v="Jul"/>
    <s v="PHME_30440-501"/>
    <m/>
    <m/>
    <m/>
  </r>
  <r>
    <x v="0"/>
    <s v="8078-25"/>
    <x v="1081"/>
    <s v="T"/>
    <s v="300X100"/>
    <d v="2025-07-23T00:00:00"/>
    <d v="2025-07-23T00:00:00"/>
    <s v="LAND"/>
    <n v="0"/>
    <n v="0"/>
    <d v="2025-07-28T00:00:00"/>
    <d v="2025-07-31T00:00:00"/>
    <m/>
    <n v="3"/>
    <d v="2025-08-01T00:00:00"/>
    <d v="2025-08-02T00:00:00"/>
    <d v="2025-08-01T00:00:00"/>
    <s v="112503344"/>
    <x v="4"/>
    <d v="2025-08-01T00:00:00"/>
    <m/>
    <m/>
    <x v="0"/>
    <n v="8"/>
    <m/>
    <m/>
    <m/>
    <n v="142506739"/>
    <d v="2025-08-12T00:00:00"/>
    <m/>
    <m/>
    <s v="Jul"/>
    <s v="PHME_INS-30440"/>
    <m/>
    <m/>
    <m/>
  </r>
  <r>
    <x v="0"/>
    <s v="8078-25"/>
    <x v="1082"/>
    <s v="N"/>
    <s v="450X250"/>
    <d v="2025-07-23T00:00:00"/>
    <d v="2025-07-23T00:00:00"/>
    <s v="LAND"/>
    <n v="0"/>
    <n v="0"/>
    <d v="2025-07-31T00:00:00"/>
    <d v="2025-08-02T00:00:00"/>
    <m/>
    <n v="2"/>
    <d v="2025-08-04T00:00:00"/>
    <d v="2025-07-31T00:00:00"/>
    <d v="2025-08-04T00:00:00"/>
    <s v="112503386"/>
    <x v="4"/>
    <d v="2025-08-04T00:00:00"/>
    <s v="GUTMANN"/>
    <m/>
    <x v="0"/>
    <n v="10"/>
    <m/>
    <m/>
    <s v="MILL"/>
    <n v="142506739"/>
    <d v="2025-08-12T00:00:00"/>
    <m/>
    <m/>
    <s v="Jul"/>
    <s v="PHME_27938-601"/>
    <m/>
    <m/>
    <m/>
  </r>
  <r>
    <x v="0"/>
    <s v="8078-25"/>
    <x v="1083"/>
    <s v="T"/>
    <s v="460X150"/>
    <d v="2025-07-23T00:00:00"/>
    <d v="2025-07-23T00:00:00"/>
    <s v="LAND"/>
    <n v="0"/>
    <n v="0"/>
    <d v="2025-07-31T00:00:00"/>
    <d v="2025-08-02T00:00:00"/>
    <m/>
    <n v="2"/>
    <d v="2025-08-04T00:00:00"/>
    <d v="2025-08-05T00:00:00"/>
    <d v="2025-08-04T00:00:00"/>
    <s v="112503386"/>
    <x v="4"/>
    <d v="2025-08-04T00:00:00"/>
    <m/>
    <m/>
    <x v="0"/>
    <n v="10"/>
    <m/>
    <m/>
    <m/>
    <n v="142506739"/>
    <d v="2025-08-12T00:00:00"/>
    <m/>
    <m/>
    <s v="Jul"/>
    <s v="PHME_INS-27938"/>
    <m/>
    <m/>
    <m/>
  </r>
  <r>
    <x v="0"/>
    <s v="8078-25"/>
    <x v="1084"/>
    <s v="T"/>
    <s v="300X100"/>
    <d v="2025-07-23T00:00:00"/>
    <d v="2025-07-23T00:00:00"/>
    <s v="LAND"/>
    <n v="0"/>
    <n v="0"/>
    <d v="2025-07-28T00:00:00"/>
    <d v="2025-07-31T00:00:00"/>
    <m/>
    <n v="3"/>
    <d v="2025-08-04T00:00:00"/>
    <d v="2025-08-05T00:00:00"/>
    <d v="2025-08-04T00:00:00"/>
    <s v="112503386"/>
    <x v="4"/>
    <d v="2025-08-04T00:00:00"/>
    <m/>
    <m/>
    <x v="0"/>
    <n v="8"/>
    <m/>
    <m/>
    <m/>
    <n v="142506739"/>
    <d v="2025-08-12T00:00:00"/>
    <m/>
    <m/>
    <s v="Jul"/>
    <s v="PHME_INS-30434"/>
    <m/>
    <m/>
    <m/>
  </r>
  <r>
    <x v="0"/>
    <s v="8080-25"/>
    <x v="1085"/>
    <s v="N"/>
    <s v="280X160"/>
    <d v="2025-07-23T00:00:00"/>
    <d v="2025-07-23T00:00:00"/>
    <s v="LAND"/>
    <n v="1"/>
    <n v="2"/>
    <d v="2025-07-28T00:00:00"/>
    <d v="2025-07-30T00:00:00"/>
    <m/>
    <n v="2"/>
    <d v="2025-08-04T00:00:00"/>
    <d v="2025-07-31T00:00:00"/>
    <d v="2025-08-04T00:00:00"/>
    <s v="112503386"/>
    <x v="4"/>
    <d v="2025-08-04T00:00:00"/>
    <s v="GUTMANN"/>
    <m/>
    <x v="0"/>
    <n v="7"/>
    <m/>
    <m/>
    <s v="MILL"/>
    <n v="142506740"/>
    <d v="2025-08-12T00:00:00"/>
    <m/>
    <m/>
    <s v="Jul"/>
    <s v="PHME_30441-401"/>
    <m/>
    <m/>
    <m/>
  </r>
  <r>
    <x v="0"/>
    <s v="8077-25"/>
    <x v="1086"/>
    <s v="N"/>
    <s v="280X160"/>
    <d v="2025-07-23T00:00:00"/>
    <d v="2025-07-23T00:00:00"/>
    <s v="AIR"/>
    <n v="1"/>
    <n v="4"/>
    <d v="2025-07-24T00:00:00"/>
    <d v="2025-07-31T00:00:00"/>
    <m/>
    <n v="7"/>
    <d v="2025-08-04T00:00:00"/>
    <d v="2025-07-31T00:00:00"/>
    <d v="2025-08-04T00:00:00"/>
    <s v="112503386"/>
    <x v="1"/>
    <d v="2025-08-04T00:00:00"/>
    <s v="GUTMANN"/>
    <s v="asked revision 25/7. reminder sent 31/7"/>
    <x v="0"/>
    <n v="8"/>
    <m/>
    <m/>
    <s v="MILL"/>
    <n v="142506844"/>
    <d v="2025-08-15T10:34:19"/>
    <m/>
    <m/>
    <s v="Jul"/>
    <s v="EKSTEK_30442-501"/>
    <m/>
    <m/>
    <m/>
  </r>
  <r>
    <x v="0"/>
    <s v="8080-25"/>
    <x v="1087"/>
    <s v="N"/>
    <s v="280X160"/>
    <d v="2025-07-23T00:00:00"/>
    <d v="2025-07-23T00:00:00"/>
    <s v="LAND"/>
    <n v="2"/>
    <n v="4"/>
    <d v="2025-07-26T00:00:00"/>
    <d v="2025-07-30T00:00:00"/>
    <m/>
    <n v="4"/>
    <d v="2025-08-04T00:00:00"/>
    <d v="2025-07-31T00:00:00"/>
    <d v="2025-08-04T00:00:00"/>
    <s v="112503386"/>
    <x v="4"/>
    <d v="2025-08-04T00:00:00"/>
    <s v="GUTMANN"/>
    <m/>
    <x v="0"/>
    <n v="7"/>
    <m/>
    <m/>
    <s v="MILL"/>
    <n v="142506740"/>
    <d v="2025-08-12T00:00:00"/>
    <m/>
    <m/>
    <s v="Jul"/>
    <s v="PHME_30444-501"/>
    <m/>
    <m/>
    <m/>
  </r>
  <r>
    <x v="0"/>
    <s v="8080-25"/>
    <x v="1088"/>
    <s v="N"/>
    <s v="280X160"/>
    <d v="2025-07-23T00:00:00"/>
    <d v="2025-07-23T00:00:00"/>
    <s v="LAND"/>
    <n v="2"/>
    <n v="4"/>
    <d v="2025-07-26T00:00:00"/>
    <d v="2025-07-30T00:00:00"/>
    <m/>
    <n v="4"/>
    <d v="2025-08-04T00:00:00"/>
    <d v="2025-07-31T00:00:00"/>
    <d v="2025-08-04T00:00:00"/>
    <s v="112503386"/>
    <x v="4"/>
    <d v="2025-07-31T00:00:00"/>
    <s v="GUTMANN"/>
    <m/>
    <x v="0"/>
    <n v="7"/>
    <m/>
    <m/>
    <s v="MILL"/>
    <n v="142506740"/>
    <d v="2025-08-12T00:00:00"/>
    <m/>
    <m/>
    <s v="Jul"/>
    <s v="PHME_30446-501"/>
    <m/>
    <m/>
    <m/>
  </r>
  <r>
    <x v="0"/>
    <s v="8080-25"/>
    <x v="1089"/>
    <s v="N"/>
    <s v="280X160"/>
    <d v="2025-07-23T00:00:00"/>
    <d v="2025-07-23T00:00:00"/>
    <s v="LAND"/>
    <n v="1"/>
    <n v="2"/>
    <d v="2025-07-28T00:00:00"/>
    <d v="2025-07-31T00:00:00"/>
    <m/>
    <n v="3"/>
    <d v="2025-08-04T00:00:00"/>
    <d v="2025-07-31T00:00:00"/>
    <d v="2025-08-04T00:00:00"/>
    <s v="112503386"/>
    <x v="4"/>
    <d v="2025-07-31T00:00:00"/>
    <s v="GUTMANN"/>
    <m/>
    <x v="0"/>
    <n v="8"/>
    <m/>
    <m/>
    <s v="MILL"/>
    <n v="142506736"/>
    <d v="2025-08-18T00:00:00"/>
    <m/>
    <m/>
    <s v="Jul"/>
    <s v="PHME_30449-501"/>
    <m/>
    <m/>
    <m/>
  </r>
  <r>
    <x v="0"/>
    <s v="8081-25"/>
    <x v="1090"/>
    <s v="N"/>
    <s v="250x160"/>
    <d v="2025-07-23T00:00:00"/>
    <d v="2025-07-23T00:00:00"/>
    <s v="AIR"/>
    <n v="1"/>
    <n v="4"/>
    <d v="2025-07-25T00:00:00"/>
    <d v="2025-07-30T00:00:00"/>
    <m/>
    <n v="5"/>
    <d v="2025-08-04T00:00:00"/>
    <d v="2025-08-05T00:00:00"/>
    <d v="2025-08-04T00:00:00"/>
    <s v="112503386"/>
    <x v="1"/>
    <d v="2025-08-04T00:00:00"/>
    <s v="INSULUX "/>
    <s v="ask revision 26/7"/>
    <x v="0"/>
    <n v="7"/>
    <m/>
    <m/>
    <s v="Mill, powder, ANODIZING"/>
    <n v="142506846"/>
    <d v="2025-08-15T00:00:00"/>
    <m/>
    <m/>
    <s v="Jul"/>
    <s v="EKSTEK_30453-401"/>
    <m/>
    <m/>
    <m/>
  </r>
  <r>
    <x v="0"/>
    <s v="8081-25"/>
    <x v="1091"/>
    <s v="N"/>
    <s v="250x160"/>
    <d v="2025-07-23T00:00:00"/>
    <d v="2025-07-23T00:00:00"/>
    <s v="AIR"/>
    <n v="1"/>
    <n v="4"/>
    <d v="2025-07-25T00:00:00"/>
    <d v="2025-07-26T00:00:00"/>
    <m/>
    <n v="1"/>
    <d v="2025-08-04T00:00:00"/>
    <d v="2025-08-05T00:00:00"/>
    <d v="2025-08-04T00:00:00"/>
    <s v="112503386"/>
    <x v="1"/>
    <d v="2025-08-04T00:00:00"/>
    <s v="INSULUX "/>
    <m/>
    <x v="0"/>
    <n v="3"/>
    <m/>
    <m/>
    <s v="Mill, powder, ANODIZING"/>
    <n v="142506846"/>
    <d v="2025-08-15T00:00:00"/>
    <m/>
    <m/>
    <s v="Jul"/>
    <s v="EKSTEK_30452-501"/>
    <m/>
    <m/>
    <m/>
  </r>
  <r>
    <x v="0"/>
    <s v="8081-25"/>
    <x v="1092"/>
    <s v="N"/>
    <s v="250x160"/>
    <d v="2025-07-23T00:00:00"/>
    <d v="2025-07-23T00:00:00"/>
    <s v="AIR"/>
    <n v="0"/>
    <n v="0"/>
    <d v="2025-07-25T00:00:00"/>
    <d v="2025-07-26T00:00:00"/>
    <m/>
    <n v="1"/>
    <d v="2025-08-04T00:00:00"/>
    <d v="2025-08-05T00:00:00"/>
    <d v="2025-08-04T00:00:00"/>
    <s v="112503386"/>
    <x v="1"/>
    <d v="2025-08-04T00:00:00"/>
    <s v="INSULUX "/>
    <m/>
    <x v="0"/>
    <n v="3"/>
    <m/>
    <m/>
    <s v="Mill, powder, ANODIZING"/>
    <n v="142506846"/>
    <d v="2025-08-15T00:00:00"/>
    <m/>
    <m/>
    <s v="Jul"/>
    <s v="EKSTEK_27950-501"/>
    <m/>
    <m/>
    <m/>
  </r>
  <r>
    <x v="0"/>
    <s v="8078-25"/>
    <x v="1093"/>
    <s v="N"/>
    <s v="320X200"/>
    <d v="2025-07-23T00:00:00"/>
    <d v="2025-07-23T00:00:00"/>
    <s v="LAND"/>
    <n v="2"/>
    <n v="2"/>
    <d v="2025-07-28T00:00:00"/>
    <d v="2025-08-05T00:00:00"/>
    <s v="YES"/>
    <n v="8"/>
    <d v="2025-08-06T00:00:00"/>
    <d v="2025-07-31T00:00:00"/>
    <d v="2025-08-06T00:00:00"/>
    <s v="112503424"/>
    <x v="4"/>
    <d v="2025-08-06T00:00:00"/>
    <s v="GUTMANN"/>
    <s v="3d model requsted 31/7 for simulation."/>
    <x v="0"/>
    <n v="13"/>
    <m/>
    <m/>
    <s v="MILL"/>
    <n v="142506739"/>
    <d v="2025-08-12T00:00:00"/>
    <m/>
    <m/>
    <s v="Jul"/>
    <s v="PHME_30437-201"/>
    <m/>
    <m/>
    <m/>
  </r>
  <r>
    <x v="0"/>
    <s v="8078-25"/>
    <x v="1094"/>
    <s v="T"/>
    <s v="300X100"/>
    <d v="2025-07-23T00:00:00"/>
    <d v="2025-07-23T00:00:00"/>
    <s v="LAND"/>
    <n v="0"/>
    <n v="0"/>
    <d v="2025-07-28T00:00:00"/>
    <d v="2025-08-05T00:00:00"/>
    <m/>
    <n v="8"/>
    <d v="2025-08-06T00:00:00"/>
    <d v="2025-08-07T00:00:00"/>
    <d v="2025-08-06T00:00:00"/>
    <s v="112503424"/>
    <x v="4"/>
    <d v="2025-08-06T00:00:00"/>
    <m/>
    <m/>
    <x v="0"/>
    <n v="13"/>
    <m/>
    <m/>
    <m/>
    <n v="142506739"/>
    <d v="2025-08-12T00:00:00"/>
    <m/>
    <m/>
    <s v="Jul"/>
    <s v="PHME_INS-30437"/>
    <m/>
    <m/>
    <m/>
  </r>
  <r>
    <x v="0"/>
    <s v="8074-25"/>
    <x v="1095"/>
    <s v="B"/>
    <s v="250X160"/>
    <d v="2025-07-23T00:00:00"/>
    <d v="2025-07-23T00:00:00"/>
    <s v="LAND"/>
    <n v="2"/>
    <n v="2"/>
    <d v="2025-07-24T00:00:00"/>
    <d v="2025-08-15T00:00:00"/>
    <s v="YES"/>
    <n v="22"/>
    <d v="2025-08-16T00:00:00"/>
    <d v="2025-08-16T00:00:00"/>
    <d v="2025-08-16T00:00:00"/>
    <s v="112503566"/>
    <x v="4"/>
    <d v="2025-08-16T00:00:00"/>
    <m/>
    <s v="asked revision 25/7. revision received 26/7. ask for 3d as per hod. Waiting for simulation rpt."/>
    <x v="0"/>
    <n v="23"/>
    <m/>
    <m/>
    <m/>
    <n v="142507234"/>
    <d v="2025-08-27T00:00:00"/>
    <m/>
    <m/>
    <s v="Jul"/>
    <s v="PHME_29714-506"/>
    <m/>
    <m/>
    <m/>
  </r>
  <r>
    <x v="1"/>
    <s v="8075-25"/>
    <x v="1096"/>
    <s v="N"/>
    <s v="250x160"/>
    <d v="2025-07-23T00:00:00"/>
    <d v="2025-07-23T00:00:00"/>
    <s v="LAND"/>
    <n v="0"/>
    <n v="0"/>
    <d v="2025-07-24T00:00:00"/>
    <d v="2025-07-25T00:00:00"/>
    <m/>
    <n v="1"/>
    <d v="2025-07-26T00:00:00"/>
    <d v="2025-07-29T00:00:00"/>
    <d v="2025-07-26T00:00:00"/>
    <s v="212500939"/>
    <x v="0"/>
    <d v="2025-07-26T00:00:00"/>
    <s v="GUTMANN"/>
    <m/>
    <x v="0"/>
    <n v="2"/>
    <m/>
    <m/>
    <s v="MILL"/>
    <n v="242501677"/>
    <d v="2025-07-30T08:50:30"/>
    <m/>
    <m/>
    <s v="Jul"/>
    <s v="PDTMC_027937-2501"/>
    <m/>
    <m/>
    <m/>
  </r>
  <r>
    <x v="1"/>
    <s v="8075-25"/>
    <x v="1097"/>
    <s v="N"/>
    <s v="250X160"/>
    <d v="2025-07-23T00:00:00"/>
    <d v="2025-07-23T00:00:00"/>
    <s v="LAND"/>
    <n v="0"/>
    <n v="0"/>
    <d v="2025-07-24T00:00:00"/>
    <d v="2025-07-25T00:00:00"/>
    <m/>
    <n v="1"/>
    <d v="2025-07-26T00:00:00"/>
    <d v="2025-07-29T00:00:00"/>
    <d v="2025-07-26T00:00:00"/>
    <s v="212500939"/>
    <x v="0"/>
    <d v="2025-07-26T00:00:00"/>
    <s v="GUTMANN"/>
    <m/>
    <x v="0"/>
    <n v="2"/>
    <m/>
    <m/>
    <s v="MILL"/>
    <n v="242501677"/>
    <d v="2025-07-30T08:50:30"/>
    <m/>
    <m/>
    <s v="Jul"/>
    <s v="PDTMC_027939-2501"/>
    <m/>
    <m/>
    <m/>
  </r>
  <r>
    <x v="1"/>
    <s v="8075-25"/>
    <x v="1098"/>
    <s v="N"/>
    <s v="280X160"/>
    <d v="2025-07-23T00:00:00"/>
    <d v="2025-07-23T00:00:00"/>
    <s v="LAND"/>
    <n v="0"/>
    <n v="0"/>
    <d v="2025-07-23T00:00:00"/>
    <d v="2025-07-24T00:00:00"/>
    <m/>
    <n v="1"/>
    <d v="2025-07-26T00:00:00"/>
    <d v="2025-07-29T00:00:00"/>
    <d v="2025-07-26T00:00:00"/>
    <s v="212500939"/>
    <x v="0"/>
    <d v="2025-07-26T00:00:00"/>
    <s v="GUTMANN"/>
    <m/>
    <x v="0"/>
    <n v="1"/>
    <m/>
    <m/>
    <s v="MILL"/>
    <n v="242501677"/>
    <d v="2025-07-30T08:50:30"/>
    <m/>
    <m/>
    <s v="Jul"/>
    <s v="PDTMC_027946-2501"/>
    <m/>
    <m/>
    <m/>
  </r>
  <r>
    <x v="1"/>
    <s v="8075-25"/>
    <x v="1099"/>
    <s v="N"/>
    <s v="280X160"/>
    <d v="2025-07-23T00:00:00"/>
    <d v="2025-07-23T00:00:00"/>
    <s v="LAND"/>
    <n v="0"/>
    <n v="0"/>
    <d v="2025-07-23T00:00:00"/>
    <d v="2025-07-26T00:00:00"/>
    <m/>
    <n v="3"/>
    <d v="2025-07-31T00:00:00"/>
    <d v="2025-08-02T00:00:00"/>
    <d v="2025-07-31T00:00:00"/>
    <s v="212500968"/>
    <x v="0"/>
    <d v="2025-08-02T00:00:00"/>
    <s v="GUTMANN"/>
    <s v="ask for revisin 24/7"/>
    <x v="0"/>
    <n v="3"/>
    <m/>
    <m/>
    <s v="MILL"/>
    <n v="242501812"/>
    <d v="2025-08-11T00:00:00"/>
    <m/>
    <m/>
    <s v="Jul"/>
    <s v="PDTMC_027944-2501"/>
    <m/>
    <m/>
    <m/>
  </r>
  <r>
    <x v="1"/>
    <s v="8083-25"/>
    <x v="1100"/>
    <s v="N"/>
    <s v="250x160"/>
    <d v="2025-07-23T00:00:00"/>
    <d v="2025-07-23T00:00:00"/>
    <s v="LAND"/>
    <n v="0"/>
    <n v="0"/>
    <d v="2025-07-25T00:00:00"/>
    <d v="2025-07-26T00:00:00"/>
    <m/>
    <n v="1"/>
    <d v="2025-07-31T00:00:00"/>
    <d v="2025-08-02T00:00:00"/>
    <d v="2025-07-31T00:00:00"/>
    <s v="212500968"/>
    <x v="0"/>
    <d v="2025-08-02T00:00:00"/>
    <s v="INSULUX "/>
    <m/>
    <x v="0"/>
    <n v="3"/>
    <m/>
    <m/>
    <s v="Mill, powder, ANODIZING"/>
    <n v="242501812"/>
    <d v="2025-08-11T00:00:00"/>
    <m/>
    <m/>
    <s v="Jul"/>
    <s v="PDTMC_027951-3501"/>
    <m/>
    <m/>
    <m/>
  </r>
  <r>
    <x v="1"/>
    <s v="8076-25"/>
    <x v="1101"/>
    <s v="N"/>
    <s v="355X200"/>
    <d v="2025-07-23T00:00:00"/>
    <d v="2025-07-23T00:00:00"/>
    <s v="LAND"/>
    <n v="1"/>
    <n v="1"/>
    <d v="2025-07-28T00:00:00"/>
    <d v="2025-07-30T00:00:00"/>
    <m/>
    <n v="2"/>
    <d v="2025-08-01T00:00:00"/>
    <d v="2025-08-02T00:00:00"/>
    <d v="2025-08-01T00:00:00"/>
    <s v="212500969"/>
    <x v="4"/>
    <d v="2025-08-02T00:00:00"/>
    <s v="GUTMANN"/>
    <m/>
    <x v="0"/>
    <n v="7"/>
    <m/>
    <m/>
    <s v="MILL"/>
    <n v="242501829"/>
    <d v="2025-08-11T00:00:00"/>
    <m/>
    <m/>
    <s v="Jul"/>
    <s v="PHME_030436-3501"/>
    <m/>
    <m/>
    <m/>
  </r>
  <r>
    <x v="1"/>
    <s v="8076-25"/>
    <x v="1102"/>
    <s v="N"/>
    <s v="355X200"/>
    <d v="2025-07-23T00:00:00"/>
    <d v="2025-07-23T00:00:00"/>
    <s v="LAND"/>
    <n v="1"/>
    <n v="1"/>
    <d v="2025-07-28T00:00:00"/>
    <d v="2025-07-30T00:00:00"/>
    <m/>
    <n v="2"/>
    <d v="2025-08-01T00:00:00"/>
    <d v="2025-08-02T00:00:00"/>
    <d v="2025-08-01T00:00:00"/>
    <s v="212500969"/>
    <x v="4"/>
    <d v="2025-08-02T00:00:00"/>
    <s v="GUTMANN"/>
    <m/>
    <x v="0"/>
    <n v="7"/>
    <m/>
    <m/>
    <s v="MILL"/>
    <n v="242502071"/>
    <d v="2025-08-25T00:00:00"/>
    <m/>
    <m/>
    <s v="Jul"/>
    <s v="PHME_030438-3501"/>
    <m/>
    <m/>
    <m/>
  </r>
  <r>
    <x v="1"/>
    <s v="8076-25"/>
    <x v="1103"/>
    <s v="N"/>
    <s v="320X200"/>
    <d v="2025-07-23T00:00:00"/>
    <d v="2025-07-23T00:00:00"/>
    <s v="LAND"/>
    <n v="1"/>
    <n v="1"/>
    <d v="2025-07-29T00:00:00"/>
    <d v="2025-07-31T00:00:00"/>
    <m/>
    <n v="2"/>
    <d v="2025-08-01T00:00:00"/>
    <d v="2025-08-02T00:00:00"/>
    <d v="2025-08-01T00:00:00"/>
    <s v="212500969"/>
    <x v="4"/>
    <d v="2025-08-02T00:00:00"/>
    <s v="GUTMANN"/>
    <m/>
    <x v="0"/>
    <n v="8"/>
    <m/>
    <m/>
    <s v="MILL"/>
    <n v="242501816"/>
    <d v="2025-08-11T00:00:00"/>
    <m/>
    <m/>
    <s v="Jul"/>
    <s v="PHME_030439-3501"/>
    <m/>
    <m/>
    <m/>
  </r>
  <r>
    <x v="1"/>
    <s v="8075-25"/>
    <x v="1104"/>
    <s v="T"/>
    <s v="300X100"/>
    <d v="2025-07-23T00:00:00"/>
    <d v="2025-07-23T00:00:00"/>
    <s v="LAND"/>
    <n v="0"/>
    <n v="0"/>
    <d v="2025-07-24T00:00:00"/>
    <d v="2025-07-25T00:00:00"/>
    <m/>
    <n v="1"/>
    <d v="2025-08-04T00:00:00"/>
    <d v="2025-08-05T00:00:00"/>
    <d v="2025-08-04T00:00:00"/>
    <s v="212500983"/>
    <x v="0"/>
    <d v="2025-08-04T00:00:00"/>
    <m/>
    <m/>
    <x v="0"/>
    <n v="2"/>
    <m/>
    <m/>
    <m/>
    <n v="242501677"/>
    <d v="2025-07-30T00:00:00"/>
    <m/>
    <m/>
    <s v="Jul"/>
    <s v="PDTMC_25IC1-027937"/>
    <m/>
    <m/>
    <m/>
  </r>
  <r>
    <x v="1"/>
    <s v="8076-25"/>
    <x v="1105"/>
    <s v="N"/>
    <s v="355X200"/>
    <d v="2025-07-23T00:00:00"/>
    <d v="2025-07-23T00:00:00"/>
    <s v="LAND"/>
    <n v="2"/>
    <n v="2"/>
    <d v="2025-07-28T00:00:00"/>
    <d v="2025-07-31T00:00:00"/>
    <m/>
    <n v="3"/>
    <d v="2025-08-04T00:00:00"/>
    <d v="2025-08-05T00:00:00"/>
    <d v="2025-08-04T00:00:00"/>
    <s v="212500983"/>
    <x v="4"/>
    <d v="2025-08-04T00:00:00"/>
    <s v="GUTMANN"/>
    <s v="ask revisions 30/7"/>
    <x v="0"/>
    <n v="8"/>
    <m/>
    <m/>
    <s v="MILL"/>
    <n v="242501913"/>
    <d v="2025-08-15T00:00:00"/>
    <m/>
    <m/>
    <s v="Jul"/>
    <s v="PHME_030435-3501"/>
    <m/>
    <m/>
    <m/>
  </r>
  <r>
    <x v="1"/>
    <s v="8076-25"/>
    <x v="1106"/>
    <s v="T"/>
    <s v="300X100"/>
    <d v="2025-07-23T00:00:00"/>
    <d v="2025-07-23T00:00:00"/>
    <s v="LAND"/>
    <n v="0"/>
    <n v="0"/>
    <d v="2025-07-28T00:00:00"/>
    <d v="2025-07-30T00:00:00"/>
    <m/>
    <n v="2"/>
    <d v="2025-08-04T00:00:00"/>
    <d v="2025-08-05T00:00:00"/>
    <d v="2025-08-04T00:00:00"/>
    <s v="212500983"/>
    <x v="4"/>
    <d v="2025-08-04T00:00:00"/>
    <m/>
    <m/>
    <x v="0"/>
    <n v="7"/>
    <m/>
    <m/>
    <m/>
    <n v="242501829"/>
    <d v="2025-08-11T00:00:00"/>
    <m/>
    <m/>
    <s v="Jul"/>
    <s v="PHME_35IC1-030436"/>
    <m/>
    <m/>
    <m/>
  </r>
  <r>
    <x v="1"/>
    <s v="8076-25"/>
    <x v="1107"/>
    <s v="N"/>
    <s v="320X200"/>
    <d v="2025-07-23T00:00:00"/>
    <d v="2025-07-23T00:00:00"/>
    <s v="LAND"/>
    <n v="2"/>
    <n v="2"/>
    <d v="2025-07-28T00:00:00"/>
    <d v="2025-08-02T00:00:00"/>
    <s v="YES"/>
    <n v="5"/>
    <d v="2025-08-04T00:00:00"/>
    <d v="2025-08-05T00:00:00"/>
    <d v="2025-08-04T00:00:00"/>
    <s v="212500983"/>
    <x v="4"/>
    <d v="2025-08-04T00:00:00"/>
    <s v="GUTMANN"/>
    <s v="wating for simulation results"/>
    <x v="0"/>
    <n v="10"/>
    <m/>
    <m/>
    <s v="MILL"/>
    <n v="242501829"/>
    <d v="2025-08-11T00:00:00"/>
    <m/>
    <m/>
    <s v="Jul"/>
    <s v="PHME_030443-3501"/>
    <m/>
    <m/>
    <m/>
  </r>
  <r>
    <x v="1"/>
    <s v="8076-25"/>
    <x v="1108"/>
    <s v="T"/>
    <s v="300X100"/>
    <d v="2025-07-23T00:00:00"/>
    <d v="2025-07-23T00:00:00"/>
    <s v="LAND"/>
    <n v="0"/>
    <n v="0"/>
    <d v="2025-07-28T00:00:00"/>
    <d v="2025-08-02T00:00:00"/>
    <m/>
    <n v="5"/>
    <d v="2025-08-04T00:00:00"/>
    <d v="2025-08-05T00:00:00"/>
    <d v="2025-08-04T00:00:00"/>
    <s v="212500983"/>
    <x v="4"/>
    <d v="2025-08-04T00:00:00"/>
    <m/>
    <m/>
    <x v="0"/>
    <n v="10"/>
    <m/>
    <m/>
    <m/>
    <n v="242501829"/>
    <d v="2025-08-11T00:00:00"/>
    <m/>
    <m/>
    <s v="Jul"/>
    <s v="PHME_35IC1-030443"/>
    <m/>
    <m/>
    <m/>
  </r>
  <r>
    <x v="1"/>
    <s v="8075-25"/>
    <x v="1109"/>
    <s v="T"/>
    <s v="300X100"/>
    <d v="2025-07-23T00:00:00"/>
    <d v="2025-07-23T00:00:00"/>
    <s v="LAND"/>
    <n v="0"/>
    <n v="0"/>
    <d v="2025-08-04T00:00:00"/>
    <d v="2025-08-11T00:00:00"/>
    <m/>
    <n v="7"/>
    <d v="2025-08-12T00:00:00"/>
    <d v="2025-08-12T00:00:00"/>
    <d v="2025-08-12T00:00:00"/>
    <s v="212501052"/>
    <x v="0"/>
    <d v="2025-08-12T00:00:00"/>
    <m/>
    <s v="design revised as for that insert desin also revised"/>
    <x v="0"/>
    <n v="19"/>
    <m/>
    <m/>
    <m/>
    <n v="242501917"/>
    <d v="2025-08-14T00:00:00"/>
    <m/>
    <m/>
    <s v="Jul"/>
    <s v="PDTMC_25IC1-027944"/>
    <m/>
    <m/>
    <m/>
  </r>
  <r>
    <x v="1"/>
    <s v="8076-25"/>
    <x v="1110"/>
    <s v="T"/>
    <s v="460X150"/>
    <d v="2025-07-23T00:00:00"/>
    <d v="2025-07-23T00:00:00"/>
    <s v="LAND"/>
    <n v="0"/>
    <n v="0"/>
    <d v="2025-07-28T00:00:00"/>
    <d v="2025-08-19T00:00:00"/>
    <m/>
    <n v="22"/>
    <d v="2025-08-18T00:00:00"/>
    <d v="2025-08-18T00:00:00"/>
    <d v="2025-08-18T00:00:00"/>
    <s v="212501083"/>
    <x v="4"/>
    <d v="2025-08-04T00:00:00"/>
    <m/>
    <s v="old PR 212500983, DIA 300X100, 212501083 new PR raised as insert revised 460x150 "/>
    <x v="0"/>
    <n v="27"/>
    <m/>
    <m/>
    <m/>
    <n v="242502071"/>
    <d v="2025-08-25T00:00:00"/>
    <m/>
    <m/>
    <s v="Jul"/>
    <s v="PHME_35IC1-030438"/>
    <m/>
    <m/>
    <m/>
  </r>
  <r>
    <x v="0"/>
    <s v="8084-25"/>
    <x v="1111"/>
    <s v="B"/>
    <s v="280X160"/>
    <d v="2025-07-23T00:00:00"/>
    <d v="2025-07-25T00:00:00"/>
    <s v="AIR"/>
    <n v="0"/>
    <n v="0"/>
    <d v="2025-07-25T00:00:00"/>
    <d v="2025-07-26T00:00:00"/>
    <m/>
    <n v="1"/>
    <d v="2025-07-31T00:00:00"/>
    <d v="2025-08-05T00:00:00"/>
    <d v="2025-07-31T00:00:00"/>
    <s v="112503332"/>
    <x v="4"/>
    <d v="2025-07-31T00:00:00"/>
    <m/>
    <m/>
    <x v="0"/>
    <n v="3"/>
    <m/>
    <m/>
    <m/>
    <n v="142506741"/>
    <d v="2025-08-11T00:00:00"/>
    <m/>
    <m/>
    <s v="Jul"/>
    <s v="PHME_26771-402"/>
    <m/>
    <m/>
    <m/>
  </r>
  <r>
    <x v="0"/>
    <s v="8086-25"/>
    <x v="1112"/>
    <s v="B"/>
    <s v="320X160"/>
    <d v="2025-07-23T00:00:00"/>
    <d v="2025-07-25T00:00:00"/>
    <s v="AIR"/>
    <n v="4"/>
    <n v="4"/>
    <d v="2025-07-28T00:00:00"/>
    <d v="2025-07-31T00:00:00"/>
    <m/>
    <n v="3"/>
    <d v="2025-08-04T00:00:00"/>
    <d v="2025-08-05T00:00:00"/>
    <d v="2025-08-04T00:00:00"/>
    <s v="112503388"/>
    <x v="3"/>
    <d v="2025-08-04T00:00:00"/>
    <m/>
    <m/>
    <x v="0"/>
    <n v="8"/>
    <m/>
    <m/>
    <m/>
    <n v="142506871"/>
    <d v="2025-08-20T00:00:00"/>
    <m/>
    <m/>
    <s v="Jul"/>
    <s v="COMPES_14854-206"/>
    <m/>
    <m/>
    <m/>
  </r>
  <r>
    <x v="0"/>
    <s v="8085-25"/>
    <x v="1113"/>
    <s v="B"/>
    <s v="320X160"/>
    <d v="2025-07-23T00:00:00"/>
    <d v="2025-07-25T00:00:00"/>
    <s v="AIR"/>
    <n v="1"/>
    <n v="3"/>
    <d v="2025-07-08T00:00:00"/>
    <d v="2025-08-03T00:00:00"/>
    <m/>
    <n v="26"/>
    <d v="2025-08-04T00:00:00"/>
    <d v="2025-08-05T00:00:00"/>
    <d v="2025-08-04T00:00:00"/>
    <s v="112503388"/>
    <x v="6"/>
    <d v="2025-08-04T00:00:00"/>
    <m/>
    <s v="ask for revision dimension detail not in design 8/1"/>
    <x v="0"/>
    <n v="11"/>
    <m/>
    <m/>
    <m/>
    <n v="142506875"/>
    <d v="2025-08-18T06:35:53"/>
    <m/>
    <m/>
    <s v="Jul"/>
    <s v="JIANGSU_15803-208"/>
    <m/>
    <m/>
    <m/>
  </r>
  <r>
    <x v="0"/>
    <s v="8085-25"/>
    <x v="1114"/>
    <s v="B"/>
    <s v="220X130"/>
    <d v="2025-07-23T00:00:00"/>
    <d v="2025-07-25T00:00:00"/>
    <s v="AIR"/>
    <n v="1"/>
    <n v="2"/>
    <d v="2025-07-28T00:00:00"/>
    <d v="2025-07-30T00:00:00"/>
    <m/>
    <n v="2"/>
    <d v="2025-08-04T00:00:00"/>
    <d v="2025-08-05T00:00:00"/>
    <d v="2025-08-04T00:00:00"/>
    <s v="112503388"/>
    <x v="6"/>
    <d v="2025-08-04T00:00:00"/>
    <m/>
    <m/>
    <x v="0"/>
    <n v="7"/>
    <m/>
    <m/>
    <m/>
    <n v="142506875"/>
    <d v="2025-08-18T06:35:53"/>
    <m/>
    <m/>
    <s v="Jul"/>
    <s v="JIANGSU_15807-408"/>
    <m/>
    <m/>
    <m/>
  </r>
  <r>
    <x v="0"/>
    <s v="8085-25"/>
    <x v="1115"/>
    <s v="B"/>
    <s v="250X160"/>
    <d v="2025-07-23T00:00:00"/>
    <d v="2025-07-25T00:00:00"/>
    <s v="AIR"/>
    <n v="1"/>
    <n v="1"/>
    <d v="2025-07-28T00:00:00"/>
    <d v="2025-07-30T00:00:00"/>
    <m/>
    <n v="2"/>
    <d v="2025-08-04T00:00:00"/>
    <d v="2025-08-05T00:00:00"/>
    <d v="2025-08-04T00:00:00"/>
    <s v="112503388"/>
    <x v="6"/>
    <d v="2025-08-04T00:00:00"/>
    <m/>
    <m/>
    <x v="0"/>
    <n v="7"/>
    <m/>
    <m/>
    <m/>
    <n v="142506875"/>
    <d v="2025-08-18T06:35:53"/>
    <m/>
    <m/>
    <s v="Jul"/>
    <s v="JIANGSU_15825-410"/>
    <m/>
    <m/>
    <m/>
  </r>
  <r>
    <x v="0"/>
    <s v="8085-25"/>
    <x v="1116"/>
    <s v="B"/>
    <s v="250X160"/>
    <d v="2025-07-23T00:00:00"/>
    <d v="2025-07-25T00:00:00"/>
    <s v="AIR"/>
    <n v="1"/>
    <n v="4"/>
    <d v="2025-07-28T00:00:00"/>
    <d v="2025-08-02T00:00:00"/>
    <m/>
    <n v="5"/>
    <d v="2025-08-04T00:00:00"/>
    <d v="2025-08-05T00:00:00"/>
    <d v="2025-08-04T00:00:00"/>
    <s v="112503388"/>
    <x v="6"/>
    <d v="2025-08-04T00:00:00"/>
    <m/>
    <s v="ask revision. Crimping detail and dimensional drawing"/>
    <x v="0"/>
    <n v="10"/>
    <m/>
    <m/>
    <m/>
    <n v="142506875"/>
    <d v="2025-08-18T06:35:53"/>
    <m/>
    <m/>
    <s v="Jul"/>
    <s v="JIANGSU_15844-504"/>
    <m/>
    <m/>
    <m/>
  </r>
  <r>
    <x v="0"/>
    <s v="8088-25"/>
    <x v="1117"/>
    <s v="B"/>
    <s v="250X160"/>
    <d v="2025-07-23T00:00:00"/>
    <d v="2025-07-25T00:00:00"/>
    <s v="AIR"/>
    <n v="1"/>
    <n v="2"/>
    <d v="2025-07-28T00:00:00"/>
    <d v="2025-07-30T00:00:00"/>
    <m/>
    <n v="2"/>
    <d v="2025-08-04T00:00:00"/>
    <d v="2025-08-05T00:00:00"/>
    <d v="2025-08-04T00:00:00"/>
    <s v="112503388"/>
    <x v="6"/>
    <d v="2025-08-04T00:00:00"/>
    <m/>
    <m/>
    <x v="0"/>
    <n v="7"/>
    <m/>
    <m/>
    <m/>
    <n v="142506876"/>
    <d v="2025-08-18T06:35:55"/>
    <m/>
    <m/>
    <s v="Jul"/>
    <s v="JIANGSU_15953-416"/>
    <m/>
    <m/>
    <m/>
  </r>
  <r>
    <x v="0"/>
    <s v="8088-25"/>
    <x v="1118"/>
    <s v="B"/>
    <s v="220X130"/>
    <d v="2025-07-23T00:00:00"/>
    <d v="2025-07-25T00:00:00"/>
    <s v="AIR"/>
    <n v="1"/>
    <n v="4"/>
    <d v="2025-07-28T00:00:00"/>
    <d v="2025-07-31T00:00:00"/>
    <m/>
    <n v="3"/>
    <d v="2025-08-04T00:00:00"/>
    <d v="2025-08-05T00:00:00"/>
    <d v="2025-08-04T00:00:00"/>
    <s v="112503388"/>
    <x v="6"/>
    <d v="2025-08-04T00:00:00"/>
    <m/>
    <m/>
    <x v="0"/>
    <n v="8"/>
    <m/>
    <m/>
    <m/>
    <n v="142506876"/>
    <d v="2025-08-18T06:35:55"/>
    <m/>
    <m/>
    <s v="Jul"/>
    <s v="JIANGSU_17860-403"/>
    <m/>
    <m/>
    <m/>
  </r>
  <r>
    <x v="0"/>
    <s v="8088-25"/>
    <x v="1119"/>
    <s v="B"/>
    <s v="280X160"/>
    <d v="2025-07-23T00:00:00"/>
    <d v="2025-07-25T00:00:00"/>
    <s v="AIR"/>
    <n v="0"/>
    <n v="0"/>
    <d v="2025-07-28T00:00:00"/>
    <d v="2025-07-30T00:00:00"/>
    <m/>
    <n v="2"/>
    <d v="2025-08-04T00:00:00"/>
    <d v="2025-08-05T00:00:00"/>
    <d v="2025-08-04T00:00:00"/>
    <s v="112503388"/>
    <x v="6"/>
    <d v="2025-08-04T00:00:00"/>
    <m/>
    <m/>
    <x v="0"/>
    <n v="7"/>
    <m/>
    <m/>
    <m/>
    <n v="142506876"/>
    <d v="2025-08-18T06:35:55"/>
    <m/>
    <m/>
    <s v="Jul"/>
    <s v="JIANGSU_23485-209"/>
    <m/>
    <m/>
    <m/>
  </r>
  <r>
    <x v="0"/>
    <s v="8088-25"/>
    <x v="1120"/>
    <s v="B"/>
    <s v="280X160"/>
    <d v="2025-07-23T00:00:00"/>
    <d v="2025-07-25T00:00:00"/>
    <s v="AIR"/>
    <n v="0"/>
    <n v="0"/>
    <d v="2025-07-28T00:00:00"/>
    <d v="2025-07-31T00:00:00"/>
    <m/>
    <n v="3"/>
    <d v="2025-08-04T00:00:00"/>
    <d v="2025-08-05T00:00:00"/>
    <d v="2025-08-04T00:00:00"/>
    <s v="112503388"/>
    <x v="6"/>
    <d v="2025-08-04T00:00:00"/>
    <m/>
    <m/>
    <x v="0"/>
    <n v="8"/>
    <m/>
    <m/>
    <m/>
    <n v="142506876"/>
    <d v="2025-08-18T06:35:55"/>
    <m/>
    <m/>
    <s v="Jul"/>
    <s v="JIANGSU_23546-203"/>
    <m/>
    <m/>
    <m/>
  </r>
  <r>
    <x v="0"/>
    <s v="8087-25"/>
    <x v="1121"/>
    <s v="B"/>
    <s v="320X160"/>
    <d v="2025-07-23T00:00:00"/>
    <d v="2025-07-25T00:00:00"/>
    <s v="AIR"/>
    <n v="1"/>
    <n v="3"/>
    <d v="2025-07-29T00:00:00"/>
    <d v="2025-07-31T00:00:00"/>
    <m/>
    <n v="2"/>
    <d v="2025-08-04T00:00:00"/>
    <d v="2025-08-07T00:00:00"/>
    <d v="2025-08-04T00:00:00"/>
    <s v="112503388"/>
    <x v="2"/>
    <d v="2025-08-04T00:00:00"/>
    <m/>
    <m/>
    <x v="0"/>
    <n v="8"/>
    <m/>
    <m/>
    <m/>
    <n v="142506870"/>
    <d v="2025-08-15T16:43:08"/>
    <m/>
    <m/>
    <s v="Jul"/>
    <s v="PHOENIX _28117-504"/>
    <m/>
    <m/>
    <m/>
  </r>
  <r>
    <x v="0"/>
    <s v="8084-25"/>
    <x v="1122"/>
    <s v="B"/>
    <s v="320X160"/>
    <d v="2025-07-23T00:00:00"/>
    <d v="2025-07-25T00:00:00"/>
    <s v="LAND"/>
    <n v="1"/>
    <n v="1"/>
    <d v="2025-07-28T00:00:00"/>
    <d v="2025-07-29T00:00:00"/>
    <m/>
    <n v="1"/>
    <d v="2025-08-04T00:00:00"/>
    <d v="2025-08-07T00:00:00"/>
    <d v="2025-08-04T00:00:00"/>
    <s v="112503388"/>
    <x v="4"/>
    <d v="2025-08-04T00:00:00"/>
    <m/>
    <m/>
    <x v="0"/>
    <n v="6"/>
    <m/>
    <m/>
    <m/>
    <n v="142506741"/>
    <d v="2025-08-11T00:00:00"/>
    <m/>
    <m/>
    <s v="Jul"/>
    <s v="PHME_30377-201"/>
    <m/>
    <m/>
    <m/>
  </r>
  <r>
    <x v="1"/>
    <s v="8091-25"/>
    <x v="1123"/>
    <s v="B"/>
    <s v="320X160"/>
    <d v="2025-07-23T00:00:00"/>
    <d v="2025-07-25T00:00:00"/>
    <s v="AIR"/>
    <n v="4"/>
    <n v="4"/>
    <d v="2025-07-28T00:00:00"/>
    <d v="2025-07-28T00:00:00"/>
    <m/>
    <n v="0"/>
    <d v="2025-08-01T00:00:00"/>
    <d v="2025-08-02T00:00:00"/>
    <d v="2025-08-01T00:00:00"/>
    <s v="212500970"/>
    <x v="6"/>
    <d v="2025-08-02T00:00:00"/>
    <m/>
    <m/>
    <x v="0"/>
    <n v="5"/>
    <m/>
    <m/>
    <m/>
    <n v="242501915"/>
    <d v="2025-08-15T00:00:00"/>
    <m/>
    <m/>
    <s v="Jul"/>
    <s v="JIANGSU_014861-3505"/>
    <m/>
    <m/>
    <m/>
  </r>
  <r>
    <x v="1"/>
    <s v="8091-25"/>
    <x v="1124"/>
    <s v="B"/>
    <s v="320X160"/>
    <d v="2025-07-23T00:00:00"/>
    <d v="2025-07-25T00:00:00"/>
    <s v="AIR"/>
    <n v="1"/>
    <n v="4"/>
    <d v="2025-07-28T00:00:00"/>
    <d v="2025-07-28T00:00:00"/>
    <m/>
    <n v="0"/>
    <d v="2025-08-01T00:00:00"/>
    <d v="2025-08-02T00:00:00"/>
    <d v="2025-08-01T00:00:00"/>
    <s v="212500970"/>
    <x v="6"/>
    <d v="2025-08-02T00:00:00"/>
    <m/>
    <m/>
    <x v="0"/>
    <n v="5"/>
    <m/>
    <m/>
    <m/>
    <n v="242501915"/>
    <d v="2025-08-15T00:00:00"/>
    <m/>
    <m/>
    <s v="Jul"/>
    <s v="JIANGSU_015651-2507"/>
    <m/>
    <m/>
    <m/>
  </r>
  <r>
    <x v="1"/>
    <s v="8090-25"/>
    <x v="1125"/>
    <s v="B"/>
    <s v="355X200"/>
    <d v="2025-07-23T00:00:00"/>
    <d v="2025-07-25T00:00:00"/>
    <s v="LAND"/>
    <n v="0"/>
    <n v="0"/>
    <d v="2025-07-26T00:00:00"/>
    <d v="2025-07-30T00:00:00"/>
    <m/>
    <n v="4"/>
    <d v="2025-08-01T00:00:00"/>
    <d v="2025-08-02T00:00:00"/>
    <d v="2025-08-01T00:00:00"/>
    <s v="212500970"/>
    <x v="0"/>
    <d v="2025-08-02T00:00:00"/>
    <m/>
    <m/>
    <x v="0"/>
    <n v="7"/>
    <m/>
    <m/>
    <m/>
    <n v="242501814"/>
    <d v="2025-08-14T00:00:00"/>
    <m/>
    <m/>
    <s v="Jul"/>
    <s v="PDTMC_026238-3501"/>
    <m/>
    <m/>
    <m/>
  </r>
  <r>
    <x v="1"/>
    <s v="8092-25"/>
    <x v="1126"/>
    <s v="B"/>
    <s v="355X200"/>
    <d v="2025-07-23T00:00:00"/>
    <d v="2025-07-25T00:00:00"/>
    <s v="LAND"/>
    <n v="0"/>
    <n v="0"/>
    <d v="2025-07-25T00:00:00"/>
    <d v="2025-07-28T00:00:00"/>
    <m/>
    <n v="3"/>
    <d v="2025-08-01T00:00:00"/>
    <d v="2025-08-02T00:00:00"/>
    <d v="2025-08-01T00:00:00"/>
    <s v="212500970"/>
    <x v="4"/>
    <d v="2025-08-02T00:00:00"/>
    <m/>
    <m/>
    <x v="0"/>
    <n v="5"/>
    <m/>
    <m/>
    <m/>
    <n v="242501815"/>
    <d v="2025-08-11T00:00:00"/>
    <m/>
    <m/>
    <s v="Jul"/>
    <s v="PHME_027047-3502"/>
    <m/>
    <m/>
    <m/>
  </r>
  <r>
    <x v="0"/>
    <s v="8088-25"/>
    <x v="1127"/>
    <s v="B"/>
    <s v="280X160"/>
    <d v="2025-07-23T00:00:00"/>
    <d v="2025-07-25T00:00:00"/>
    <s v="AIR"/>
    <n v="0"/>
    <n v="0"/>
    <d v="2025-07-28T00:00:00"/>
    <d v="2025-09-19T00:00:00"/>
    <s v="YES"/>
    <n v="53"/>
    <d v="2025-09-19T00:00:00"/>
    <d v="2025-09-20T00:00:00"/>
    <d v="2025-09-19T00:00:00"/>
    <s v="112504100"/>
    <x v="6"/>
    <d v="2025-09-19T00:00:00"/>
    <m/>
    <s v="ask revision layout and dimensional drawing not in design. Asked for simulation "/>
    <x v="0"/>
    <n v="58"/>
    <m/>
    <m/>
    <m/>
    <n v="142508339"/>
    <d v="2025-09-29T13:53:27"/>
    <m/>
    <m/>
    <s v="Jul"/>
    <s v="JIANGSU_090422-502"/>
    <m/>
    <m/>
    <m/>
  </r>
  <r>
    <x v="0"/>
    <s v="8088-25"/>
    <x v="1128"/>
    <s v="T"/>
    <s v="300X100"/>
    <d v="2025-07-23T00:00:00"/>
    <d v="2025-07-25T00:00:00"/>
    <s v="AIR"/>
    <n v="0"/>
    <n v="0"/>
    <d v="2025-07-28T00:00:00"/>
    <d v="2025-09-19T00:00:00"/>
    <s v="YES"/>
    <n v="53"/>
    <d v="2025-09-19T00:00:00"/>
    <d v="2025-10-07T00:00:00"/>
    <d v="2025-09-19T00:00:00"/>
    <s v="112504100"/>
    <x v="6"/>
    <d v="2025-09-19T00:00:00"/>
    <m/>
    <s v="ask revision layout and dimensional drawing not in design. Asked for simulation "/>
    <x v="0"/>
    <n v="58"/>
    <m/>
    <m/>
    <m/>
    <n v="142508561"/>
    <d v="2025-10-06T17:21:03"/>
    <m/>
    <m/>
    <s v="Jul"/>
    <s v="JIANGSU_INS-090422"/>
    <m/>
    <m/>
    <m/>
  </r>
  <r>
    <x v="0"/>
    <s v="8079-25"/>
    <x v="1129"/>
    <s v="N"/>
    <s v="250X160"/>
    <d v="2025-07-23T00:00:00"/>
    <d v="2025-07-23T00:00:00"/>
    <s v="LAND"/>
    <n v="0"/>
    <n v="0"/>
    <d v="2025-07-24T00:00:00"/>
    <d v="2025-07-24T00:00:00"/>
    <m/>
    <n v="0"/>
    <d v="2025-07-26T00:00:00"/>
    <d v="2025-07-28T00:00:00"/>
    <d v="2025-07-26T00:00:00"/>
    <s v="112503254"/>
    <x v="0"/>
    <d v="2025-07-26T00:00:00"/>
    <s v="GUTMANN"/>
    <m/>
    <x v="0"/>
    <n v="1"/>
    <m/>
    <m/>
    <s v="MILL"/>
    <n v="142506372"/>
    <d v="2025-07-30T08:38:31"/>
    <m/>
    <m/>
    <s v="Jul"/>
    <s v="PDTMC_27945-401"/>
    <m/>
    <m/>
    <m/>
  </r>
  <r>
    <x v="0"/>
    <s v="8093-25"/>
    <x v="973"/>
    <s v="C"/>
    <s v="355X200"/>
    <d v="2025-07-24T00:00:00"/>
    <d v="2025-07-25T00:00:00"/>
    <m/>
    <n v="9"/>
    <n v="9"/>
    <d v="2025-08-01T00:00:00"/>
    <s v="NA"/>
    <s v="YES"/>
    <s v=""/>
    <s v="C"/>
    <s v="C"/>
    <s v="C"/>
    <s v="C"/>
    <x v="2"/>
    <s v="C"/>
    <s v="Ghaf tree"/>
    <s v="As discussed with Mr Imran and Mr. Vijeesh due to simulation result not ok die order cancel From Phoenix and send it to ADEX on 19.08.2025_Dinesh Email send to Purchage on 19.08.2025"/>
    <x v="1"/>
    <n v="0"/>
    <m/>
    <m/>
    <s v="Mill, powder, ANODIZING"/>
    <n v="142508561"/>
    <d v="2025-10-06T00:00:00"/>
    <m/>
    <m/>
    <s v="Jul"/>
    <s v="PHOENIX _30416-601"/>
    <m/>
    <m/>
    <m/>
  </r>
  <r>
    <x v="0"/>
    <s v="8089-25"/>
    <x v="1130"/>
    <s v="B"/>
    <s v="550X250"/>
    <d v="2025-07-24T00:00:00"/>
    <d v="2025-07-25T00:00:00"/>
    <s v="LAND"/>
    <n v="1"/>
    <n v="1"/>
    <d v="2025-07-26T00:00:00"/>
    <d v="2025-07-31T00:00:00"/>
    <s v="YES"/>
    <n v="5"/>
    <d v="2025-07-26T00:00:00"/>
    <d v="2025-08-07T00:00:00"/>
    <d v="2025-07-26T00:00:00"/>
    <s v="112503255"/>
    <x v="4"/>
    <d v="2025-07-26T00:00:00"/>
    <m/>
    <s v="Due to urgency and discussed with Mr. Suresh L made and forward for approval on 26.07.2025_Dinesh-asked revision 26/7.  revision and 3d received simulation done 27/7. Under approval "/>
    <x v="0"/>
    <n v="7"/>
    <m/>
    <m/>
    <m/>
    <n v="142506717"/>
    <d v="2025-08-08T00:00:00"/>
    <m/>
    <m/>
    <s v="Jul"/>
    <s v="PHME_05423-602"/>
    <m/>
    <m/>
    <m/>
  </r>
  <r>
    <x v="0"/>
    <s v="8094-25"/>
    <x v="1131"/>
    <s v="B"/>
    <s v="250X160"/>
    <d v="2025-07-25T00:00:00"/>
    <d v="2025-07-25T00:00:00"/>
    <s v="AIR"/>
    <n v="0"/>
    <n v="0"/>
    <d v="2025-07-25T00:00:00"/>
    <d v="2025-07-26T00:00:00"/>
    <m/>
    <n v="1"/>
    <d v="2025-08-04T00:00:00"/>
    <d v="2025-08-07T00:00:00"/>
    <d v="2025-08-04T00:00:00"/>
    <s v="112503388"/>
    <x v="1"/>
    <d v="2025-08-04T00:00:00"/>
    <m/>
    <m/>
    <x v="0"/>
    <n v="1"/>
    <m/>
    <m/>
    <m/>
    <n v="142506848"/>
    <d v="2025-08-18T00:00:00"/>
    <m/>
    <m/>
    <s v="Jul"/>
    <s v="EKSTEK_01059-401"/>
    <m/>
    <m/>
    <m/>
  </r>
  <r>
    <x v="0"/>
    <s v="8095-25"/>
    <x v="1132"/>
    <s v="B"/>
    <s v="355X200"/>
    <d v="2025-07-25T00:00:00"/>
    <d v="2025-07-25T00:00:00"/>
    <s v="LAND"/>
    <n v="4"/>
    <n v="4"/>
    <d v="2025-07-25T00:00:00"/>
    <d v="2025-07-28T00:00:00"/>
    <m/>
    <n v="3"/>
    <d v="2025-08-04T00:00:00"/>
    <d v="2025-08-07T00:00:00"/>
    <d v="2025-08-04T00:00:00"/>
    <s v="112503388"/>
    <x v="0"/>
    <d v="2025-08-04T00:00:00"/>
    <m/>
    <m/>
    <x v="0"/>
    <n v="3"/>
    <m/>
    <m/>
    <m/>
    <n v="142506720"/>
    <d v="2025-08-11T00:00:00"/>
    <m/>
    <m/>
    <s v="Jul"/>
    <s v="PDTMC_29826-209"/>
    <m/>
    <m/>
    <m/>
  </r>
  <r>
    <x v="0"/>
    <s v="8096-25"/>
    <x v="1133"/>
    <s v="N"/>
    <s v="280x160"/>
    <d v="2025-07-26T00:00:00"/>
    <d v="2025-07-26T00:00:00"/>
    <s v="AIR"/>
    <n v="0"/>
    <n v="0"/>
    <d v="2025-07-28T00:00:00"/>
    <d v="2025-07-30T00:00:00"/>
    <m/>
    <n v="2"/>
    <d v="2025-08-04T00:00:00"/>
    <d v="2025-08-06T00:00:00"/>
    <d v="2025-08-04T00:00:00"/>
    <s v="112503386"/>
    <x v="1"/>
    <d v="2025-08-04T00:00:00"/>
    <s v="Schuco"/>
    <m/>
    <x v="0"/>
    <n v="4"/>
    <m/>
    <m/>
    <s v="MILL"/>
    <n v="142506848"/>
    <d v="2025-08-18T06:35:56"/>
    <m/>
    <m/>
    <s v="Jul"/>
    <s v="EKSTEK_27954-401"/>
    <m/>
    <m/>
    <m/>
  </r>
  <r>
    <x v="1"/>
    <s v="8097-25"/>
    <x v="1134"/>
    <s v="N"/>
    <s v="250X160"/>
    <d v="2025-07-28T00:00:00"/>
    <d v="2025-07-28T00:00:00"/>
    <s v="AIR"/>
    <n v="0"/>
    <n v="0"/>
    <d v="2025-07-29T00:00:00"/>
    <d v="2025-07-31T00:00:00"/>
    <m/>
    <n v="2"/>
    <d v="2025-08-01T00:00:00"/>
    <d v="2025-08-02T00:00:00"/>
    <d v="2025-08-01T00:00:00"/>
    <s v="212500970"/>
    <x v="1"/>
    <d v="2025-08-02T00:00:00"/>
    <s v="A2 Events Company FZE"/>
    <m/>
    <x v="0"/>
    <n v="3"/>
    <m/>
    <m/>
    <s v="Mill, ANODIZING"/>
    <n v="242501910"/>
    <d v="2025-08-15T00:00:00"/>
    <m/>
    <m/>
    <s v="Jul"/>
    <s v="EKSTEK_027955-2501"/>
    <m/>
    <m/>
    <m/>
  </r>
  <r>
    <x v="0"/>
    <s v="8100-25"/>
    <x v="1135"/>
    <s v="N"/>
    <s v="320X160"/>
    <d v="2025-07-29T00:00:00"/>
    <d v="2025-07-30T00:00:00"/>
    <s v="AIR"/>
    <n v="1"/>
    <n v="2"/>
    <d v="2025-07-31T00:00:00"/>
    <d v="2025-08-02T00:00:00"/>
    <m/>
    <n v="2"/>
    <d v="2025-08-04T00:00:00"/>
    <d v="2025-08-07T00:00:00"/>
    <d v="2025-08-04T00:00:00"/>
    <s v="112503386"/>
    <x v="1"/>
    <d v="2025-08-04T00:00:00"/>
    <s v="Al saho"/>
    <m/>
    <x v="0"/>
    <n v="4"/>
    <m/>
    <m/>
    <s v="Mill, ANODIZING"/>
    <n v="142506849"/>
    <d v="2025-08-18T00:00:00"/>
    <m/>
    <m/>
    <s v="Jul"/>
    <s v="EKSTEK_30454-501"/>
    <m/>
    <m/>
    <m/>
  </r>
  <r>
    <x v="0"/>
    <s v="8100-25"/>
    <x v="1136"/>
    <s v="N"/>
    <s v="355X200"/>
    <d v="2025-07-29T00:00:00"/>
    <d v="2025-07-30T00:00:00"/>
    <s v="AIR"/>
    <n v="1"/>
    <n v="2"/>
    <d v="2025-07-31T00:00:00"/>
    <d v="2025-08-02T00:00:00"/>
    <m/>
    <n v="2"/>
    <d v="2025-08-04T00:00:00"/>
    <d v="2025-08-07T00:00:00"/>
    <d v="2025-08-04T00:00:00"/>
    <s v="112503386"/>
    <x v="1"/>
    <d v="2025-08-04T00:00:00"/>
    <s v="Al saho"/>
    <s v="ask revision for layout"/>
    <x v="0"/>
    <n v="4"/>
    <m/>
    <m/>
    <s v="Mill, ANODIZING"/>
    <n v="142506849"/>
    <d v="2025-08-18T00:00:00"/>
    <m/>
    <m/>
    <s v="Jul"/>
    <s v="EKSTEK_30455-201"/>
    <m/>
    <m/>
    <m/>
  </r>
  <r>
    <x v="0"/>
    <s v="8100-25"/>
    <x v="1137"/>
    <s v="T"/>
    <s v="300X100"/>
    <d v="2025-07-29T00:00:00"/>
    <d v="2025-07-30T00:00:00"/>
    <s v="AIR"/>
    <n v="0"/>
    <n v="0"/>
    <d v="2025-07-31T00:00:00"/>
    <d v="2025-08-02T00:00:00"/>
    <m/>
    <n v="2"/>
    <d v="2025-08-04T00:00:00"/>
    <d v="2025-08-05T00:00:00"/>
    <d v="2025-08-04T00:00:00"/>
    <s v="112503386"/>
    <x v="1"/>
    <d v="2025-08-04T00:00:00"/>
    <m/>
    <m/>
    <x v="0"/>
    <n v="4"/>
    <m/>
    <m/>
    <m/>
    <n v="142506849"/>
    <d v="2025-08-18T00:00:00"/>
    <m/>
    <m/>
    <s v="Jul"/>
    <s v="EKSTEK_INS-30459"/>
    <m/>
    <m/>
    <m/>
  </r>
  <r>
    <x v="0"/>
    <s v="8100-25"/>
    <x v="1138"/>
    <s v="N"/>
    <s v="355X200"/>
    <d v="2025-07-29T00:00:00"/>
    <d v="2025-07-30T00:00:00"/>
    <s v="AIR"/>
    <n v="1"/>
    <n v="2"/>
    <d v="2025-07-31T00:00:00"/>
    <d v="2025-08-02T00:00:00"/>
    <m/>
    <n v="2"/>
    <d v="2025-08-06T00:00:00"/>
    <d v="2025-08-07T00:00:00"/>
    <d v="2025-08-06T00:00:00"/>
    <s v="112503424"/>
    <x v="1"/>
    <d v="2025-08-06T00:00:00"/>
    <s v="Al saho"/>
    <s v="ask revision for layout"/>
    <x v="0"/>
    <n v="4"/>
    <m/>
    <m/>
    <s v="Mill, ANODIZING"/>
    <n v="142506849"/>
    <d v="2025-08-18T00:00:00"/>
    <m/>
    <m/>
    <s v="Jul"/>
    <s v="EKSTEK_30459 -201"/>
    <m/>
    <m/>
    <m/>
  </r>
  <r>
    <x v="0"/>
    <s v="8102-25"/>
    <x v="1139"/>
    <s v="N"/>
    <s v="280X160"/>
    <d v="2025-07-29T00:00:00"/>
    <d v="2025-07-30T00:00:00"/>
    <s v="AIR"/>
    <n v="2"/>
    <n v="2"/>
    <d v="2025-08-04T00:00:00"/>
    <d v="2025-08-05T00:00:00"/>
    <m/>
    <n v="1"/>
    <d v="2025-08-06T00:00:00"/>
    <d v="2025-08-07T00:00:00"/>
    <d v="2025-08-06T00:00:00"/>
    <s v="112503424"/>
    <x v="6"/>
    <d v="2025-08-06T00:00:00"/>
    <s v="Al saho"/>
    <m/>
    <x v="0"/>
    <n v="7"/>
    <m/>
    <m/>
    <s v="Mill, ANODIZING"/>
    <n v="142506890"/>
    <d v="2025-08-21T00:00:00"/>
    <m/>
    <m/>
    <s v="Jul"/>
    <s v="JIANGSU_30470-501"/>
    <m/>
    <m/>
    <m/>
  </r>
  <r>
    <x v="0"/>
    <s v="8102-25"/>
    <x v="1140"/>
    <s v="N"/>
    <s v="250X160"/>
    <d v="2025-07-29T00:00:00"/>
    <d v="2025-07-30T00:00:00"/>
    <s v="AIR"/>
    <n v="1"/>
    <n v="4"/>
    <d v="2025-08-04T00:00:00"/>
    <d v="2025-08-05T00:00:00"/>
    <m/>
    <n v="1"/>
    <d v="2025-08-06T00:00:00"/>
    <d v="2025-08-07T00:00:00"/>
    <d v="2025-08-06T00:00:00"/>
    <s v="112503424"/>
    <x v="6"/>
    <d v="2025-08-06T00:00:00"/>
    <s v="Al saho"/>
    <m/>
    <x v="0"/>
    <n v="7"/>
    <m/>
    <m/>
    <s v="Mill, ANODIZING"/>
    <n v="142506890"/>
    <d v="2025-08-21T00:00:00"/>
    <m/>
    <m/>
    <s v="Jul"/>
    <s v="JIANGSU_30471-401"/>
    <m/>
    <m/>
    <m/>
  </r>
  <r>
    <x v="0"/>
    <s v="8101-25"/>
    <x v="1141"/>
    <s v="N"/>
    <s v="320X160"/>
    <d v="2025-07-29T00:00:00"/>
    <d v="2025-07-30T00:00:00"/>
    <s v="LAND"/>
    <n v="1"/>
    <n v="2"/>
    <d v="2025-08-02T00:00:00"/>
    <d v="2025-08-07T00:00:00"/>
    <m/>
    <n v="5"/>
    <d v="2025-08-09T00:00:00"/>
    <d v="2025-08-12T00:00:00"/>
    <d v="2025-08-09T00:00:00"/>
    <s v="112503476"/>
    <x v="4"/>
    <d v="2025-08-09T00:00:00"/>
    <s v="Al saho"/>
    <s v="ask revisin 02/08/2025"/>
    <x v="0"/>
    <n v="9"/>
    <m/>
    <m/>
    <s v="Mill, ANODIZING"/>
    <n v="142506878"/>
    <d v="2025-08-18T00:00:00"/>
    <m/>
    <m/>
    <s v="Jul"/>
    <s v="PHME_30456-501"/>
    <m/>
    <m/>
    <m/>
  </r>
  <r>
    <x v="0"/>
    <s v="8101-25"/>
    <x v="1142"/>
    <s v="T"/>
    <s v="300X100"/>
    <d v="2025-07-29T00:00:00"/>
    <d v="2025-07-30T00:00:00"/>
    <s v="LAND"/>
    <n v="0"/>
    <n v="0"/>
    <d v="2025-08-02T00:00:00"/>
    <d v="2025-08-07T00:00:00"/>
    <m/>
    <n v="5"/>
    <d v="2025-08-09T00:00:00"/>
    <d v="2025-08-12T00:00:00"/>
    <d v="2025-08-09T00:00:00"/>
    <s v="112503476"/>
    <x v="4"/>
    <d v="2025-08-09T00:00:00"/>
    <m/>
    <s v="ask revisin 02/08/2025"/>
    <x v="0"/>
    <n v="9"/>
    <m/>
    <m/>
    <m/>
    <n v="142506878"/>
    <d v="2025-08-18T00:00:00"/>
    <m/>
    <m/>
    <s v="Jul"/>
    <s v="PHME_INS-30456"/>
    <m/>
    <m/>
    <m/>
  </r>
  <r>
    <x v="0"/>
    <s v="8101-25"/>
    <x v="1143"/>
    <s v="N"/>
    <s v="320X160"/>
    <d v="2025-07-29T00:00:00"/>
    <d v="2025-07-30T00:00:00"/>
    <s v="LAND"/>
    <n v="1"/>
    <n v="2"/>
    <d v="2025-08-01T00:00:00"/>
    <d v="2025-08-08T00:00:00"/>
    <m/>
    <n v="7"/>
    <d v="2025-08-09T00:00:00"/>
    <d v="2025-08-12T00:00:00"/>
    <d v="2025-08-09T00:00:00"/>
    <s v="112503476"/>
    <x v="4"/>
    <d v="2025-08-09T00:00:00"/>
    <s v="Al saho"/>
    <s v="ask revisin 02/08/2025"/>
    <x v="0"/>
    <n v="10"/>
    <m/>
    <m/>
    <s v="Mill, ANODIZING"/>
    <n v="142506878"/>
    <d v="2025-08-18T00:00:00"/>
    <m/>
    <m/>
    <s v="Jul"/>
    <s v="PHME_30466-501"/>
    <m/>
    <m/>
    <m/>
  </r>
  <r>
    <x v="0"/>
    <s v="8101-25"/>
    <x v="1144"/>
    <s v="N"/>
    <s v="320X160"/>
    <d v="2025-07-29T00:00:00"/>
    <d v="2025-07-30T00:00:00"/>
    <s v="LAND"/>
    <n v="1"/>
    <n v="2"/>
    <d v="2025-08-01T00:00:00"/>
    <d v="2025-08-07T00:00:00"/>
    <m/>
    <n v="6"/>
    <d v="2025-08-09T00:00:00"/>
    <d v="2025-08-12T00:00:00"/>
    <d v="2025-08-09T00:00:00"/>
    <s v="112503476"/>
    <x v="4"/>
    <d v="2025-08-09T00:00:00"/>
    <s v="Al saho"/>
    <s v="ask revision, design not suitable for anodizing"/>
    <x v="0"/>
    <n v="9"/>
    <m/>
    <m/>
    <s v="Mill, ANODIZING"/>
    <n v="142506878"/>
    <d v="2025-08-18T00:00:00"/>
    <m/>
    <m/>
    <s v="Jul"/>
    <s v="PHME_30464 -501"/>
    <m/>
    <m/>
    <m/>
  </r>
  <r>
    <x v="0"/>
    <s v="8101-25"/>
    <x v="1145"/>
    <s v="N"/>
    <s v="320X160"/>
    <d v="2025-07-29T00:00:00"/>
    <d v="2025-07-30T00:00:00"/>
    <s v="LAND"/>
    <n v="1"/>
    <n v="2"/>
    <d v="2025-08-01T00:00:00"/>
    <d v="2025-08-07T00:00:00"/>
    <m/>
    <n v="6"/>
    <d v="2025-08-09T00:00:00"/>
    <d v="2025-08-14T00:00:00"/>
    <d v="2025-08-09T00:00:00"/>
    <s v="112503476"/>
    <x v="4"/>
    <d v="2025-08-09T00:00:00"/>
    <s v="Al saho"/>
    <s v="ask revisin 02/08/2025"/>
    <x v="0"/>
    <n v="9"/>
    <m/>
    <m/>
    <s v="Mill, ANODIZING"/>
    <n v="142506878"/>
    <d v="2025-08-18T00:00:00"/>
    <m/>
    <m/>
    <s v="Jul"/>
    <s v="PHME_30465-501"/>
    <m/>
    <m/>
    <m/>
  </r>
  <r>
    <x v="0"/>
    <s v="8101-25"/>
    <x v="1146"/>
    <s v="T"/>
    <s v="300X100"/>
    <d v="2025-07-29T00:00:00"/>
    <d v="2025-07-30T00:00:00"/>
    <s v="LAND"/>
    <n v="0"/>
    <n v="0"/>
    <d v="2025-08-01T00:00:00"/>
    <d v="2025-08-07T00:00:00"/>
    <m/>
    <n v="6"/>
    <d v="2025-08-09T00:00:00"/>
    <d v="2025-08-12T00:00:00"/>
    <d v="2025-08-09T00:00:00"/>
    <s v="112503476"/>
    <x v="4"/>
    <d v="2025-08-09T00:00:00"/>
    <m/>
    <s v="ask revisin 02/08/2025"/>
    <x v="0"/>
    <n v="9"/>
    <m/>
    <m/>
    <m/>
    <n v="142506878"/>
    <d v="2025-08-18T00:00:00"/>
    <m/>
    <m/>
    <s v="Jul"/>
    <s v="PHME_INS-30465"/>
    <m/>
    <m/>
    <m/>
  </r>
  <r>
    <x v="0"/>
    <s v="8102-25"/>
    <x v="1147"/>
    <s v="N"/>
    <s v="280X160"/>
    <d v="2025-07-29T00:00:00"/>
    <d v="2025-07-30T00:00:00"/>
    <s v="AIR"/>
    <n v="1"/>
    <n v="2"/>
    <d v="2025-08-04T00:00:00"/>
    <d v="2025-08-07T00:00:00"/>
    <m/>
    <n v="3"/>
    <d v="2025-08-09T00:00:00"/>
    <d v="2025-08-14T00:00:00"/>
    <d v="2025-08-09T00:00:00"/>
    <s v="112503476"/>
    <x v="6"/>
    <d v="2025-08-09T00:00:00"/>
    <s v="Al saho"/>
    <m/>
    <x v="0"/>
    <n v="9"/>
    <m/>
    <m/>
    <s v="Mill, ANODIZING"/>
    <n v="142506949"/>
    <d v="2025-08-21T00:00:00"/>
    <m/>
    <m/>
    <s v="Jul"/>
    <s v="JIANGSU_30469-501"/>
    <m/>
    <m/>
    <m/>
  </r>
  <r>
    <x v="0"/>
    <s v="8102-25"/>
    <x v="1148"/>
    <s v="T"/>
    <s v="300X100"/>
    <d v="2025-07-29T00:00:00"/>
    <d v="2025-07-30T00:00:00"/>
    <s v="AIR"/>
    <n v="0"/>
    <n v="0"/>
    <d v="2025-08-04T00:00:00"/>
    <d v="2025-08-07T00:00:00"/>
    <m/>
    <n v="3"/>
    <d v="2025-08-09T00:00:00"/>
    <d v="2025-08-12T00:00:00"/>
    <d v="2025-08-09T00:00:00"/>
    <s v="112503476"/>
    <x v="6"/>
    <d v="2025-08-09T00:00:00"/>
    <m/>
    <m/>
    <x v="0"/>
    <n v="9"/>
    <m/>
    <m/>
    <m/>
    <n v="142506949"/>
    <d v="2025-08-21T00:00:00"/>
    <m/>
    <m/>
    <s v="Jul"/>
    <s v="JIANGSU_INS-30469"/>
    <m/>
    <m/>
    <m/>
  </r>
  <r>
    <x v="0"/>
    <s v="8101-25"/>
    <x v="1149"/>
    <s v="N"/>
    <s v="320X160"/>
    <d v="2025-07-29T00:00:00"/>
    <d v="2025-07-30T00:00:00"/>
    <s v="LAND"/>
    <n v="1"/>
    <n v="2"/>
    <d v="2025-08-01T00:00:00"/>
    <d v="2025-08-07T00:00:00"/>
    <m/>
    <n v="6"/>
    <d v="2025-08-11T00:00:00"/>
    <d v="2025-08-12T00:00:00"/>
    <d v="2025-08-11T00:00:00"/>
    <s v="112503480"/>
    <x v="4"/>
    <d v="2025-08-11T00:00:00"/>
    <s v="Al saho"/>
    <s v="ask revisin 02/08/2025"/>
    <x v="0"/>
    <n v="9"/>
    <m/>
    <m/>
    <s v="Mill, ANODIZING"/>
    <n v="142506878"/>
    <d v="2025-08-18T00:00:00"/>
    <m/>
    <m/>
    <s v="Jul"/>
    <s v="PHME_30457-201"/>
    <m/>
    <m/>
    <m/>
  </r>
  <r>
    <x v="0"/>
    <s v="8099-25"/>
    <x v="1150"/>
    <s v="N"/>
    <s v="320x160"/>
    <d v="2025-07-29T00:00:00"/>
    <d v="2025-07-30T00:00:00"/>
    <s v="AIR"/>
    <n v="1"/>
    <n v="2"/>
    <d v="2025-08-04T00:00:00"/>
    <d v="2025-08-08T00:00:00"/>
    <m/>
    <n v="4"/>
    <d v="2025-08-11T00:00:00"/>
    <d v="2025-08-12T00:00:00"/>
    <d v="2025-08-11T00:00:00"/>
    <s v="112503480"/>
    <x v="6"/>
    <d v="2025-08-11T00:00:00"/>
    <s v="Al saho"/>
    <s v="ask revision, design not suitable for anodizing"/>
    <x v="0"/>
    <n v="10"/>
    <m/>
    <m/>
    <s v="Mill, ANODIZING"/>
    <n v="142506877"/>
    <d v="2025-08-18T06:35:53"/>
    <m/>
    <m/>
    <s v="Jul"/>
    <s v="JIANGSU_30458-501"/>
    <m/>
    <m/>
    <m/>
  </r>
  <r>
    <x v="0"/>
    <s v="8099-25"/>
    <x v="1151"/>
    <s v="N"/>
    <s v="280X160"/>
    <d v="2025-07-29T00:00:00"/>
    <d v="2025-07-30T00:00:00"/>
    <s v="AIR"/>
    <n v="1"/>
    <n v="1"/>
    <d v="2025-08-04T00:00:00"/>
    <d v="2025-08-08T00:00:00"/>
    <m/>
    <n v="4"/>
    <d v="2025-08-11T00:00:00"/>
    <d v="2025-08-12T00:00:00"/>
    <d v="2025-08-11T00:00:00"/>
    <s v="112503480"/>
    <x v="6"/>
    <d v="2025-08-11T00:00:00"/>
    <s v="Al saho"/>
    <s v="ask revision, design not suitable for anodizing"/>
    <x v="0"/>
    <n v="10"/>
    <m/>
    <m/>
    <s v="Mill, ANODIZING"/>
    <n v="142506877"/>
    <d v="2025-08-18T06:35:53"/>
    <m/>
    <m/>
    <s v="Jul"/>
    <s v="JIANGSU_30460-501"/>
    <m/>
    <m/>
    <m/>
  </r>
  <r>
    <x v="0"/>
    <s v="8099-25"/>
    <x v="1152"/>
    <s v="T"/>
    <s v="300X100"/>
    <d v="2025-07-29T00:00:00"/>
    <d v="2025-07-30T00:00:00"/>
    <s v="AIR"/>
    <n v="0"/>
    <n v="0"/>
    <d v="2025-08-04T00:00:00"/>
    <d v="2025-08-08T00:00:00"/>
    <m/>
    <n v="4"/>
    <d v="2025-08-11T00:00:00"/>
    <d v="2025-08-12T00:00:00"/>
    <d v="2025-08-11T00:00:00"/>
    <s v="112503480"/>
    <x v="6"/>
    <d v="2025-08-11T00:00:00"/>
    <m/>
    <s v="ask revision, design not suitable for anodizing"/>
    <x v="0"/>
    <n v="10"/>
    <m/>
    <m/>
    <m/>
    <n v="142506877"/>
    <d v="2025-08-18T06:35:53"/>
    <m/>
    <m/>
    <s v="Jul"/>
    <s v="JIANGSU_INS-30460"/>
    <m/>
    <m/>
    <m/>
  </r>
  <r>
    <x v="0"/>
    <s v="8099-25"/>
    <x v="1153"/>
    <s v="N"/>
    <s v="280X160"/>
    <d v="2025-07-29T00:00:00"/>
    <d v="2025-07-30T00:00:00"/>
    <s v="AIR"/>
    <n v="1"/>
    <n v="1"/>
    <d v="2025-08-04T00:00:00"/>
    <d v="2025-08-08T00:00:00"/>
    <m/>
    <n v="4"/>
    <d v="2025-08-11T00:00:00"/>
    <d v="2025-08-12T00:00:00"/>
    <d v="2025-08-11T00:00:00"/>
    <s v="112503480"/>
    <x v="6"/>
    <d v="2025-08-11T00:00:00"/>
    <s v="Al saho"/>
    <s v="ask revision, design not suitable for anodizing"/>
    <x v="0"/>
    <n v="10"/>
    <m/>
    <m/>
    <s v="Mill, ANODIZING"/>
    <n v="142506877"/>
    <d v="2025-08-18T06:35:53"/>
    <m/>
    <m/>
    <s v="Jul"/>
    <s v="JIANGSU_30462-501"/>
    <m/>
    <m/>
    <m/>
  </r>
  <r>
    <x v="0"/>
    <s v="8102-25"/>
    <x v="1154"/>
    <s v="N"/>
    <s v="280X160"/>
    <d v="2025-07-29T00:00:00"/>
    <d v="2025-07-30T00:00:00"/>
    <s v="AIR"/>
    <n v="1"/>
    <n v="1"/>
    <d v="2025-08-04T00:00:00"/>
    <d v="2025-08-08T00:00:00"/>
    <m/>
    <n v="4"/>
    <d v="2025-08-11T00:00:00"/>
    <d v="2025-08-12T00:00:00"/>
    <d v="2025-08-11T00:00:00"/>
    <s v="112503480"/>
    <x v="6"/>
    <d v="2025-08-11T00:00:00"/>
    <s v="Al saho"/>
    <s v="ask revision, design not suitable for anodizing"/>
    <x v="0"/>
    <n v="10"/>
    <m/>
    <m/>
    <s v="Mill, ANODIZING"/>
    <n v="142506890"/>
    <d v="2025-08-21T00:00:00"/>
    <m/>
    <m/>
    <s v="Jul"/>
    <s v="JIANGSU_30467-501"/>
    <m/>
    <m/>
    <m/>
  </r>
  <r>
    <x v="0"/>
    <s v="8102-25"/>
    <x v="1155"/>
    <s v="N"/>
    <s v="280X160"/>
    <d v="2025-07-29T00:00:00"/>
    <d v="2025-07-30T00:00:00"/>
    <s v="AIR"/>
    <n v="1"/>
    <n v="1"/>
    <d v="2025-08-04T00:00:00"/>
    <d v="2025-08-08T00:00:00"/>
    <m/>
    <n v="4"/>
    <d v="2025-08-11T00:00:00"/>
    <d v="2025-08-12T00:00:00"/>
    <d v="2025-08-11T00:00:00"/>
    <s v="112503480"/>
    <x v="6"/>
    <d v="2025-08-11T00:00:00"/>
    <s v="Al saho"/>
    <s v="ask revision, design not suitable for anodizing"/>
    <x v="0"/>
    <n v="10"/>
    <m/>
    <m/>
    <s v="Mill, ANODIZING"/>
    <n v="142506890"/>
    <d v="2025-08-21T00:00:00"/>
    <m/>
    <m/>
    <s v="Jul"/>
    <s v="JIANGSU_30468-501"/>
    <m/>
    <m/>
    <m/>
  </r>
  <r>
    <x v="0"/>
    <s v="8099-25"/>
    <x v="1156"/>
    <s v="N"/>
    <s v="250X160"/>
    <d v="2025-07-29T00:00:00"/>
    <d v="2025-07-30T00:00:00"/>
    <s v="AIR"/>
    <n v="1"/>
    <n v="1"/>
    <d v="2025-08-04T00:00:00"/>
    <d v="2025-08-08T00:00:00"/>
    <m/>
    <n v="4"/>
    <d v="2025-08-11T00:00:00"/>
    <d v="2025-08-12T00:00:00"/>
    <d v="2025-08-11T00:00:00"/>
    <s v="112503480"/>
    <x v="6"/>
    <d v="2025-08-11T00:00:00"/>
    <s v="Al saho"/>
    <s v="ask revision, design not suitable for anodizing"/>
    <x v="0"/>
    <n v="10"/>
    <m/>
    <m/>
    <s v="Mill, ANODIZING"/>
    <n v="142506877"/>
    <d v="2025-08-18T06:35:53"/>
    <m/>
    <m/>
    <s v="Jul"/>
    <s v="JIANGSU_30461-401"/>
    <m/>
    <m/>
    <m/>
  </r>
  <r>
    <x v="0"/>
    <s v="8099-25"/>
    <x v="1157"/>
    <s v="N"/>
    <s v="320X160"/>
    <d v="2025-07-29T00:00:00"/>
    <d v="2025-07-30T00:00:00"/>
    <s v="AIR"/>
    <n v="1"/>
    <n v="2"/>
    <d v="2025-08-04T00:00:00"/>
    <d v="2025-08-08T00:00:00"/>
    <m/>
    <n v="4"/>
    <d v="2025-08-11T00:00:00"/>
    <d v="2025-08-12T00:00:00"/>
    <d v="2025-08-11T00:00:00"/>
    <s v="112503480"/>
    <x v="6"/>
    <d v="2025-08-11T00:00:00"/>
    <s v="Al saho"/>
    <s v="ask revision, design not suitable for anodizing"/>
    <x v="0"/>
    <n v="10"/>
    <m/>
    <m/>
    <s v="Mill, ANODIZING"/>
    <n v="142506877"/>
    <d v="2025-08-18T06:35:53"/>
    <m/>
    <m/>
    <s v="Jul"/>
    <s v="JIANGSU_30463-501"/>
    <m/>
    <m/>
    <m/>
  </r>
  <r>
    <x v="0"/>
    <s v="8102-25"/>
    <x v="1158"/>
    <s v="N"/>
    <s v="250X160"/>
    <d v="2025-07-29T00:00:00"/>
    <d v="2025-07-30T00:00:00"/>
    <s v="AIR"/>
    <n v="1"/>
    <n v="4"/>
    <d v="2025-08-05T00:00:00"/>
    <d v="2025-08-13T00:00:00"/>
    <m/>
    <n v="8"/>
    <d v="2025-08-14T00:00:00"/>
    <d v="2025-08-14T00:00:00"/>
    <d v="2025-08-14T00:00:00"/>
    <s v="112503522"/>
    <x v="6"/>
    <d v="2025-08-14T00:00:00"/>
    <s v="Al saho"/>
    <s v="ask revision, design not suitable for anodizing.design received on 6/8 the layout Is not good. Asked  again revision"/>
    <x v="0"/>
    <n v="15"/>
    <m/>
    <m/>
    <s v="Mill, ANODIZING"/>
    <n v="142506890"/>
    <d v="2025-08-21T00:00:00"/>
    <m/>
    <m/>
    <s v="Jul"/>
    <s v="JIANGSU_30472-401"/>
    <m/>
    <m/>
    <m/>
  </r>
  <r>
    <x v="0"/>
    <s v="8099-25"/>
    <x v="1159"/>
    <s v="N"/>
    <s v="280x160"/>
    <d v="2025-07-29T00:00:00"/>
    <d v="2025-07-30T00:00:00"/>
    <s v="AIR"/>
    <n v="0"/>
    <n v="0"/>
    <d v="2025-08-04T00:00:00"/>
    <d v="2025-08-18T00:00:00"/>
    <m/>
    <n v="14"/>
    <d v="2025-08-20T00:00:00"/>
    <d v="2025-08-21T00:00:00"/>
    <d v="2025-08-20T00:00:00"/>
    <s v="112503628"/>
    <x v="6"/>
    <d v="2025-08-20T00:00:00"/>
    <s v="Al saho"/>
    <s v="ask revision, design not suitable for anodizing. Ask anthor revision for dimentional detail missing. Die outer diameter was given mistakly and we want to diecap and backer concipet also so revisen design asked 15-08-2025"/>
    <x v="0"/>
    <n v="20"/>
    <m/>
    <m/>
    <s v="Mill, ANODIZING"/>
    <n v="142507315"/>
    <d v="2025-08-29T00:00:00"/>
    <m/>
    <m/>
    <s v="Jul"/>
    <s v="JIANGSU_27953-501"/>
    <m/>
    <m/>
    <m/>
  </r>
  <r>
    <x v="1"/>
    <s v="8104-25"/>
    <x v="1160"/>
    <s v="N"/>
    <s v="280x160"/>
    <d v="2025-08-02T00:00:00"/>
    <d v="2025-08-04T00:00:00"/>
    <s v="LAND"/>
    <n v="0"/>
    <n v="0"/>
    <d v="2025-08-04T00:00:00"/>
    <d v="2025-08-07T00:00:00"/>
    <m/>
    <n v="3"/>
    <d v="2025-08-09T00:00:00"/>
    <d v="2025-08-12T00:00:00"/>
    <d v="2025-08-09T00:00:00"/>
    <s v="212501018"/>
    <x v="0"/>
    <d v="2025-08-09T00:00:00"/>
    <s v="Gulfex"/>
    <m/>
    <x v="0"/>
    <n v="5"/>
    <m/>
    <m/>
    <s v="Powder, ANODIZING"/>
    <n v="242501907"/>
    <d v="2025-08-14T00:00:00"/>
    <m/>
    <m/>
    <s v="Aug"/>
    <s v="PDTMC_027956-2501"/>
    <m/>
    <m/>
    <m/>
  </r>
  <r>
    <x v="1"/>
    <s v="8103-25"/>
    <x v="1161"/>
    <s v="N"/>
    <s v="320x165"/>
    <d v="2025-08-02T00:00:00"/>
    <d v="2025-08-04T00:00:00"/>
    <s v="AIR"/>
    <n v="1"/>
    <n v="2"/>
    <d v="2025-08-04T00:00:00"/>
    <d v="2025-08-08T00:00:00"/>
    <m/>
    <n v="4"/>
    <d v="2025-08-09T00:00:00"/>
    <d v="2025-08-12T00:00:00"/>
    <d v="2025-08-09T00:00:00"/>
    <s v="212501018"/>
    <x v="1"/>
    <d v="2025-08-09T00:00:00"/>
    <s v="Gulfex"/>
    <m/>
    <x v="0"/>
    <n v="6"/>
    <m/>
    <m/>
    <s v="Mill, ANODIZING"/>
    <n v="242501910"/>
    <d v="2025-08-15T00:00:00"/>
    <m/>
    <m/>
    <s v="Aug"/>
    <s v="EKSTEK_005425-2501"/>
    <m/>
    <m/>
    <m/>
  </r>
  <r>
    <x v="0"/>
    <s v="8182-25"/>
    <x v="1162"/>
    <s v="B"/>
    <s v="40.48x15.5"/>
    <d v="2025-08-04T00:00:00"/>
    <d v="2025-09-04T00:00:00"/>
    <s v="LAND"/>
    <n v="0"/>
    <n v="0"/>
    <d v="2025-09-06T00:00:00"/>
    <d v="2025-09-08T00:00:00"/>
    <m/>
    <m/>
    <d v="2025-09-09T00:00:00"/>
    <d v="2025-09-10T00:00:00"/>
    <d v="2025-09-09T00:00:00"/>
    <s v="112503925"/>
    <x v="4"/>
    <d v="2025-09-09T00:00:00"/>
    <m/>
    <m/>
    <x v="0"/>
    <m/>
    <m/>
    <m/>
    <m/>
    <n v="142507876"/>
    <d v="2025-09-23T00:00:00"/>
    <m/>
    <m/>
    <s v="Aug"/>
    <s v="PHME_06097 Insert Mandrel"/>
    <m/>
    <m/>
    <m/>
  </r>
  <r>
    <x v="0"/>
    <s v="8182-25"/>
    <x v="1163"/>
    <s v="B"/>
    <s v="50.58x15.5"/>
    <d v="2025-08-04T00:00:00"/>
    <d v="2025-09-03T00:00:00"/>
    <s v="LAND"/>
    <n v="0"/>
    <n v="0"/>
    <d v="2025-09-06T00:00:00"/>
    <d v="2025-09-08T00:00:00"/>
    <m/>
    <m/>
    <d v="2025-09-09T00:00:00"/>
    <d v="2025-09-10T00:00:00"/>
    <d v="2025-09-09T00:00:00"/>
    <s v="112503925"/>
    <x v="4"/>
    <d v="2025-09-09T00:00:00"/>
    <m/>
    <m/>
    <x v="0"/>
    <m/>
    <m/>
    <m/>
    <m/>
    <n v="142507876"/>
    <d v="2025-09-23T00:00:00"/>
    <m/>
    <m/>
    <s v="Aug"/>
    <s v="PHME_06098 Insert Mandrel"/>
    <m/>
    <m/>
    <m/>
  </r>
  <r>
    <x v="0"/>
    <s v="8107-25"/>
    <x v="1164"/>
    <s v="B"/>
    <s v="355X200"/>
    <d v="2025-08-06T00:00:00"/>
    <d v="2025-08-07T00:00:00"/>
    <s v="LAND"/>
    <n v="1"/>
    <n v="1"/>
    <d v="2025-08-11T00:00:00"/>
    <d v="2025-08-11T00:00:00"/>
    <m/>
    <n v="0"/>
    <d v="2025-08-11T00:00:00"/>
    <d v="2025-08-14T00:00:00"/>
    <d v="2025-08-11T00:00:00"/>
    <s v="112503480"/>
    <x v="4"/>
    <d v="2025-08-11T00:00:00"/>
    <m/>
    <m/>
    <x v="0"/>
    <n v="5"/>
    <m/>
    <m/>
    <m/>
    <n v="142506891"/>
    <d v="2025-08-18T00:00:00"/>
    <m/>
    <m/>
    <s v="Aug"/>
    <s v="PHME_05069-224"/>
    <m/>
    <m/>
    <m/>
  </r>
  <r>
    <x v="0"/>
    <s v="8107-25"/>
    <x v="1165"/>
    <s v="B"/>
    <s v="280X160"/>
    <d v="2025-08-06T00:00:00"/>
    <d v="2025-08-07T00:00:00"/>
    <s v="LAND"/>
    <n v="1"/>
    <n v="1"/>
    <d v="2025-08-07T00:00:00"/>
    <d v="2025-08-08T00:00:00"/>
    <m/>
    <n v="1"/>
    <d v="2025-08-11T00:00:00"/>
    <d v="2025-08-14T00:00:00"/>
    <d v="2025-08-11T00:00:00"/>
    <s v="112503480"/>
    <x v="4"/>
    <d v="2025-08-11T00:00:00"/>
    <m/>
    <m/>
    <x v="0"/>
    <n v="2"/>
    <m/>
    <m/>
    <m/>
    <n v="142506891"/>
    <d v="2025-08-18T00:00:00"/>
    <m/>
    <m/>
    <s v="Aug"/>
    <s v="PHME_05201-507"/>
    <m/>
    <m/>
    <m/>
  </r>
  <r>
    <x v="0"/>
    <s v="8109-25"/>
    <x v="1166"/>
    <s v="B"/>
    <s v="320X160"/>
    <d v="2025-08-06T00:00:00"/>
    <d v="2025-08-07T00:00:00"/>
    <s v="AIR"/>
    <n v="1"/>
    <n v="1"/>
    <d v="2025-08-07T00:00:00"/>
    <d v="2025-08-08T00:00:00"/>
    <m/>
    <n v="1"/>
    <d v="2025-08-11T00:00:00"/>
    <d v="2025-08-16T00:00:00"/>
    <d v="2025-08-11T00:00:00"/>
    <s v="112503480"/>
    <x v="3"/>
    <d v="2025-08-11T00:00:00"/>
    <m/>
    <m/>
    <x v="0"/>
    <n v="2"/>
    <m/>
    <m/>
    <m/>
    <n v="142506871"/>
    <d v="2025-08-20T00:00:00"/>
    <m/>
    <m/>
    <s v="Aug"/>
    <s v="COMPES_14725-209"/>
    <m/>
    <m/>
    <m/>
  </r>
  <r>
    <x v="0"/>
    <s v="8107-25"/>
    <x v="1167"/>
    <s v="B"/>
    <s v="250X160"/>
    <d v="2025-08-06T00:00:00"/>
    <d v="2025-08-07T00:00:00"/>
    <s v="LAND"/>
    <n v="1"/>
    <n v="1"/>
    <d v="2025-08-07T00:00:00"/>
    <d v="2025-08-08T00:00:00"/>
    <m/>
    <n v="1"/>
    <d v="2025-08-11T00:00:00"/>
    <d v="2025-08-16T00:00:00"/>
    <d v="2025-08-11T00:00:00"/>
    <s v="112503480"/>
    <x v="4"/>
    <d v="2025-08-11T00:00:00"/>
    <m/>
    <m/>
    <x v="0"/>
    <n v="2"/>
    <m/>
    <m/>
    <m/>
    <n v="142506891"/>
    <d v="2025-08-18T00:00:00"/>
    <m/>
    <m/>
    <s v="Aug"/>
    <s v="PHME_29150-405"/>
    <m/>
    <m/>
    <m/>
  </r>
  <r>
    <x v="0"/>
    <s v="8107-25"/>
    <x v="1168"/>
    <s v="B"/>
    <s v="280X160"/>
    <d v="2025-08-06T00:00:00"/>
    <d v="2025-08-07T00:00:00"/>
    <s v="LAND"/>
    <n v="2"/>
    <n v="2"/>
    <d v="2025-08-07T00:00:00"/>
    <d v="2025-08-08T00:00:00"/>
    <m/>
    <n v="1"/>
    <d v="2025-08-11T00:00:00"/>
    <d v="2025-08-16T00:00:00"/>
    <d v="2025-08-11T00:00:00"/>
    <s v="112503480"/>
    <x v="4"/>
    <d v="2025-08-11T00:00:00"/>
    <m/>
    <m/>
    <x v="0"/>
    <n v="2"/>
    <m/>
    <m/>
    <m/>
    <n v="142507029"/>
    <d v="2025-08-29T00:00:00"/>
    <m/>
    <m/>
    <s v="Aug"/>
    <s v="PHME_29172-403"/>
    <m/>
    <m/>
    <m/>
  </r>
  <r>
    <x v="0"/>
    <s v="8108-25"/>
    <x v="1169"/>
    <s v="B"/>
    <s v="355X200"/>
    <d v="2025-08-06T00:00:00"/>
    <d v="2025-08-07T00:00:00"/>
    <s v="LAND"/>
    <n v="2"/>
    <n v="2"/>
    <d v="2025-08-07T00:00:00"/>
    <d v="2025-08-11T00:00:00"/>
    <m/>
    <n v="4"/>
    <d v="2025-08-12T00:00:00"/>
    <d v="2025-08-16T00:00:00"/>
    <d v="2025-08-12T00:00:00"/>
    <s v="112503497"/>
    <x v="0"/>
    <d v="2025-08-12T00:00:00"/>
    <m/>
    <m/>
    <x v="0"/>
    <n v="5"/>
    <m/>
    <m/>
    <m/>
    <n v="142506840"/>
    <d v="2025-08-18T06:35:55"/>
    <m/>
    <m/>
    <s v="Aug"/>
    <s v="PDTMC_05201-602"/>
    <m/>
    <m/>
    <m/>
  </r>
  <r>
    <x v="0"/>
    <s v="8110-25"/>
    <x v="1170"/>
    <s v="B"/>
    <s v="355X200"/>
    <d v="2025-08-06T00:00:00"/>
    <d v="2025-08-07T00:00:00"/>
    <s v="AIR"/>
    <n v="4"/>
    <n v="4"/>
    <d v="2025-08-08T00:00:00"/>
    <d v="2025-08-11T00:00:00"/>
    <d v="2025-08-14T00:00:00"/>
    <n v="3"/>
    <d v="2025-08-12T00:00:00"/>
    <d v="2025-08-16T00:00:00"/>
    <d v="2025-08-12T00:00:00"/>
    <s v="112503497"/>
    <x v="1"/>
    <d v="2025-08-12T00:00:00"/>
    <m/>
    <m/>
    <x v="0"/>
    <n v="5"/>
    <m/>
    <m/>
    <m/>
    <n v="142506849"/>
    <d v="2025-08-18T00:00:00"/>
    <m/>
    <m/>
    <s v="Aug"/>
    <s v="EKSTEK_16051-217"/>
    <m/>
    <m/>
    <m/>
  </r>
  <r>
    <x v="0"/>
    <s v="8107-25"/>
    <x v="1171"/>
    <s v="B"/>
    <s v="320X160"/>
    <d v="2025-08-06T00:00:00"/>
    <d v="2025-08-07T00:00:00"/>
    <s v="LAND"/>
    <n v="0"/>
    <n v="0"/>
    <d v="2025-08-07T00:00:00"/>
    <d v="2025-08-11T00:00:00"/>
    <m/>
    <n v="4"/>
    <d v="2025-08-12T00:00:00"/>
    <d v="2025-08-16T00:00:00"/>
    <d v="2025-08-12T00:00:00"/>
    <s v="112503497"/>
    <x v="4"/>
    <d v="2025-08-12T00:00:00"/>
    <m/>
    <s v="ask revision 08/08/25"/>
    <x v="0"/>
    <n v="5"/>
    <m/>
    <m/>
    <m/>
    <n v="142506891"/>
    <d v="2025-08-18T00:00:00"/>
    <m/>
    <m/>
    <s v="Aug"/>
    <s v="PHME_26325-506"/>
    <m/>
    <m/>
    <m/>
  </r>
  <r>
    <x v="0"/>
    <s v="8108-25"/>
    <x v="1172"/>
    <s v="B"/>
    <s v="320X160"/>
    <d v="2025-08-06T00:00:00"/>
    <d v="2025-08-07T00:00:00"/>
    <s v="LAND"/>
    <n v="2"/>
    <n v="2"/>
    <d v="2025-08-08T00:00:00"/>
    <d v="2025-08-11T00:00:00"/>
    <m/>
    <n v="3"/>
    <d v="2025-08-12T00:00:00"/>
    <d v="2025-08-16T00:00:00"/>
    <d v="2025-08-12T00:00:00"/>
    <s v="112503497"/>
    <x v="0"/>
    <d v="2025-08-12T00:00:00"/>
    <m/>
    <m/>
    <x v="0"/>
    <n v="5"/>
    <m/>
    <m/>
    <m/>
    <n v="142506840"/>
    <d v="2025-08-18T06:35:55"/>
    <m/>
    <m/>
    <s v="Aug"/>
    <s v="PDTMC_29164-203"/>
    <m/>
    <m/>
    <m/>
  </r>
  <r>
    <x v="0"/>
    <s v="8107-25"/>
    <x v="1173"/>
    <s v="B"/>
    <s v="320X160"/>
    <d v="2025-08-06T00:00:00"/>
    <d v="2025-08-07T00:00:00"/>
    <s v="LAND"/>
    <n v="1"/>
    <n v="1"/>
    <d v="2025-08-08T00:00:00"/>
    <d v="2025-08-11T00:00:00"/>
    <m/>
    <n v="3"/>
    <d v="2025-08-12T00:00:00"/>
    <d v="2025-08-16T00:00:00"/>
    <d v="2025-08-12T00:00:00"/>
    <s v="112503497"/>
    <x v="4"/>
    <d v="2025-08-12T00:00:00"/>
    <m/>
    <m/>
    <x v="0"/>
    <n v="5"/>
    <m/>
    <m/>
    <m/>
    <n v="142506891"/>
    <d v="2025-08-18T00:00:00"/>
    <m/>
    <m/>
    <s v="Aug"/>
    <s v="PHME_29825-503"/>
    <m/>
    <m/>
    <m/>
  </r>
  <r>
    <x v="0"/>
    <s v="8106-25"/>
    <x v="1174"/>
    <s v="B"/>
    <s v="250X160"/>
    <d v="2025-08-06T00:00:00"/>
    <d v="2025-08-07T00:00:00"/>
    <s v="AIR"/>
    <n v="2"/>
    <n v="2"/>
    <d v="2025-08-11T00:00:00"/>
    <d v="2025-08-13T00:00:00"/>
    <m/>
    <n v="2"/>
    <d v="2025-08-14T00:00:00"/>
    <d v="2025-08-14T00:00:00"/>
    <d v="2025-08-14T00:00:00"/>
    <s v="112503522"/>
    <x v="6"/>
    <d v="2025-08-14T00:00:00"/>
    <m/>
    <m/>
    <x v="0"/>
    <n v="7"/>
    <m/>
    <m/>
    <m/>
    <n v="142506949"/>
    <d v="2025-08-21T00:00:00"/>
    <m/>
    <m/>
    <s v="Aug"/>
    <s v="JIANGSU_05019-407"/>
    <m/>
    <m/>
    <m/>
  </r>
  <r>
    <x v="0"/>
    <s v="8106-25"/>
    <x v="1175"/>
    <s v="B"/>
    <s v="280X160"/>
    <d v="2025-08-06T00:00:00"/>
    <d v="2025-08-07T00:00:00"/>
    <s v="AIR"/>
    <n v="1"/>
    <n v="1"/>
    <d v="2025-08-11T00:00:00"/>
    <d v="2025-08-13T00:00:00"/>
    <m/>
    <n v="2"/>
    <d v="2025-08-14T00:00:00"/>
    <d v="2025-08-16T00:00:00"/>
    <d v="2025-08-14T00:00:00"/>
    <s v="112503522"/>
    <x v="6"/>
    <d v="2025-08-14T00:00:00"/>
    <m/>
    <m/>
    <x v="0"/>
    <n v="7"/>
    <m/>
    <m/>
    <m/>
    <n v="142506949"/>
    <d v="2025-08-21T00:00:00"/>
    <m/>
    <m/>
    <s v="Aug"/>
    <s v="JIANGSU_29897-505"/>
    <m/>
    <m/>
    <m/>
  </r>
  <r>
    <x v="0"/>
    <s v="8111-25"/>
    <x v="1176"/>
    <s v="B"/>
    <s v="220X130"/>
    <d v="2025-08-06T00:00:00"/>
    <d v="2025-08-07T00:00:00"/>
    <s v="AIR"/>
    <n v="0"/>
    <n v="0"/>
    <d v="2025-08-08T00:00:00"/>
    <d v="2025-08-16T00:00:00"/>
    <m/>
    <n v="8"/>
    <d v="2025-08-14T00:00:00"/>
    <d v="2025-08-16T00:00:00"/>
    <d v="2025-08-14T00:00:00"/>
    <s v="112503522"/>
    <x v="2"/>
    <d v="2025-08-14T00:00:00"/>
    <m/>
    <m/>
    <x v="0"/>
    <n v="10"/>
    <m/>
    <m/>
    <m/>
    <n v="142507028"/>
    <d v="2025-08-21T00:00:00"/>
    <m/>
    <m/>
    <s v="Aug"/>
    <s v="PHOENIX _55028-407"/>
    <m/>
    <m/>
    <m/>
  </r>
  <r>
    <x v="0"/>
    <s v="8108-25"/>
    <x v="1177"/>
    <s v="B"/>
    <s v="280X160"/>
    <d v="2025-08-06T00:00:00"/>
    <d v="2025-08-07T00:00:00"/>
    <s v="LAND"/>
    <n v="2"/>
    <n v="2"/>
    <d v="2025-08-09T00:00:00"/>
    <d v="2025-08-15T00:00:00"/>
    <m/>
    <n v="6"/>
    <d v="2025-08-16T00:00:00"/>
    <d v="2025-08-16T00:00:00"/>
    <d v="2025-08-16T00:00:00"/>
    <s v="112503566"/>
    <x v="0"/>
    <d v="2025-08-16T00:00:00"/>
    <m/>
    <m/>
    <x v="0"/>
    <n v="9"/>
    <m/>
    <m/>
    <m/>
    <n v="142507236"/>
    <d v="2025-08-27T00:00:00"/>
    <m/>
    <m/>
    <s v="Aug"/>
    <s v="PDTMC_05235-503"/>
    <m/>
    <m/>
    <m/>
  </r>
  <r>
    <x v="0"/>
    <s v="8106-25"/>
    <x v="1178"/>
    <s v="B"/>
    <s v="320X160"/>
    <d v="2025-08-06T00:00:00"/>
    <d v="2025-08-07T00:00:00"/>
    <s v="AIR"/>
    <n v="4"/>
    <n v="4"/>
    <d v="2025-08-11T00:00:00"/>
    <d v="2025-08-18T00:00:00"/>
    <m/>
    <n v="7"/>
    <d v="2025-08-20T00:00:00"/>
    <d v="2025-08-21T00:00:00"/>
    <d v="2025-08-20T00:00:00"/>
    <s v="112503628"/>
    <x v="6"/>
    <d v="2025-08-20T00:00:00"/>
    <m/>
    <m/>
    <x v="0"/>
    <n v="12"/>
    <m/>
    <m/>
    <m/>
    <n v="142507315"/>
    <d v="2025-08-29T00:00:00"/>
    <m/>
    <m/>
    <s v="Aug"/>
    <s v="JIANGSU_05123-519"/>
    <m/>
    <m/>
    <m/>
  </r>
  <r>
    <x v="0"/>
    <s v="8110-25"/>
    <x v="1179"/>
    <s v="B"/>
    <s v="320X160"/>
    <d v="2025-08-06T00:00:00"/>
    <d v="2025-08-07T00:00:00"/>
    <s v="AIR"/>
    <n v="3"/>
    <n v="3"/>
    <d v="2025-08-08T00:00:00"/>
    <d v="2025-08-22T00:00:00"/>
    <s v="YES"/>
    <n v="14"/>
    <d v="2025-08-23T00:00:00"/>
    <d v="2025-08-25T00:00:00"/>
    <d v="2025-08-23T00:00:00"/>
    <s v="112503705"/>
    <x v="1"/>
    <d v="2025-08-23T00:00:00"/>
    <m/>
    <s v="Asked 3d design"/>
    <x v="0"/>
    <n v="16"/>
    <m/>
    <m/>
    <m/>
    <n v="142507316"/>
    <d v="2025-08-31T00:00:00"/>
    <m/>
    <m/>
    <s v="Aug"/>
    <s v="EKSTEK_30353-501"/>
    <m/>
    <m/>
    <m/>
  </r>
  <r>
    <x v="0"/>
    <s v="8106-25"/>
    <x v="1180"/>
    <s v="B"/>
    <s v="320X160"/>
    <d v="2025-08-06T00:00:00"/>
    <d v="2025-08-07T00:00:00"/>
    <s v="AIR"/>
    <n v="3"/>
    <n v="3"/>
    <d v="2025-08-15T00:00:00"/>
    <d v="2025-08-23T00:00:00"/>
    <m/>
    <n v="8"/>
    <d v="2025-08-26T00:00:00"/>
    <d v="2025-08-26T00:00:00"/>
    <d v="2025-08-26T00:00:00"/>
    <s v="112503738"/>
    <x v="6"/>
    <d v="2025-08-26T00:00:00"/>
    <m/>
    <s v="design revised as for that insert desin also revised"/>
    <x v="0"/>
    <n v="17"/>
    <m/>
    <m/>
    <m/>
    <n v="142507731"/>
    <d v="2025-09-15T09:27:38"/>
    <m/>
    <m/>
    <s v="Aug"/>
    <s v="JIANGSU_15811-207"/>
    <m/>
    <m/>
    <m/>
  </r>
  <r>
    <x v="1"/>
    <s v="8105-25"/>
    <x v="1181"/>
    <s v="B"/>
    <s v="355x200"/>
    <d v="2025-08-06T00:00:00"/>
    <d v="2025-08-07T00:00:00"/>
    <s v="AIR"/>
    <n v="1"/>
    <n v="1"/>
    <d v="2025-08-08T00:00:00"/>
    <d v="2025-08-11T00:00:00"/>
    <m/>
    <n v="3"/>
    <d v="2025-08-12T00:00:00"/>
    <d v="2025-08-12T00:00:00"/>
    <d v="2025-08-12T00:00:00"/>
    <s v="212501052"/>
    <x v="6"/>
    <d v="2025-08-12T00:00:00"/>
    <m/>
    <m/>
    <x v="0"/>
    <n v="5"/>
    <m/>
    <m/>
    <m/>
    <n v="242501915"/>
    <d v="2025-08-15T00:00:00"/>
    <m/>
    <m/>
    <s v="Aug"/>
    <s v="JIANGSU_029991-3502"/>
    <m/>
    <m/>
    <m/>
  </r>
  <r>
    <x v="1"/>
    <s v="8105-25"/>
    <x v="1182"/>
    <s v="B"/>
    <s v="320x160"/>
    <d v="2025-08-06T00:00:00"/>
    <d v="2025-08-07T00:00:00"/>
    <s v="AIR"/>
    <n v="1"/>
    <n v="1"/>
    <d v="2025-08-08T00:00:00"/>
    <d v="2025-08-26T00:00:00"/>
    <m/>
    <n v="18"/>
    <d v="2025-08-27T00:00:00"/>
    <d v="2025-08-30T00:00:00"/>
    <d v="2025-08-27T00:00:00"/>
    <s v="212501157"/>
    <x v="6"/>
    <d v="2025-08-27T00:00:00"/>
    <m/>
    <s v="Asked revison 11/08/2025,"/>
    <x v="0"/>
    <n v="20"/>
    <m/>
    <m/>
    <m/>
    <n v="242502221"/>
    <d v="2025-09-03T00:00:00"/>
    <m/>
    <m/>
    <s v="Aug"/>
    <s v="JIANGSU_029990-3502"/>
    <m/>
    <m/>
    <m/>
  </r>
  <r>
    <x v="0"/>
    <s v="8106-25"/>
    <x v="1183"/>
    <s v="B"/>
    <s v="250X160"/>
    <d v="2025-08-06T00:00:00"/>
    <d v="2025-08-07T00:00:00"/>
    <s v="AIR"/>
    <n v="4"/>
    <n v="4"/>
    <d v="2025-08-11T00:00:00"/>
    <d v="2025-09-09T00:00:00"/>
    <s v="YES"/>
    <n v="29"/>
    <d v="2025-09-09T00:00:00"/>
    <d v="2025-09-10T00:00:00"/>
    <d v="2025-09-09T00:00:00"/>
    <s v="112503925"/>
    <x v="6"/>
    <d v="2025-09-09T00:00:00"/>
    <m/>
    <s v="Asked 3d design Revision asked to supplier based on simulation 04-09-2025"/>
    <x v="0"/>
    <n v="34"/>
    <m/>
    <m/>
    <m/>
    <n v="142507806"/>
    <d v="2025-09-18T09:33:18"/>
    <m/>
    <m/>
    <s v="Aug"/>
    <s v="JIANGSU_18466-418"/>
    <m/>
    <m/>
    <m/>
  </r>
  <r>
    <x v="1"/>
    <s v="8112-25"/>
    <x v="1184"/>
    <s v="B"/>
    <s v="280x160"/>
    <d v="2025-08-07T00:00:00"/>
    <d v="2025-08-07T00:00:00"/>
    <s v="LAND"/>
    <n v="0"/>
    <n v="0"/>
    <d v="2025-08-07T00:00:00"/>
    <d v="2025-08-08T00:00:00"/>
    <m/>
    <n v="1"/>
    <d v="2025-08-09T00:00:00"/>
    <d v="2025-08-12T00:00:00"/>
    <d v="2025-08-09T00:00:00"/>
    <s v="212501018"/>
    <x v="0"/>
    <d v="2025-08-09T00:00:00"/>
    <m/>
    <m/>
    <x v="0"/>
    <n v="1"/>
    <m/>
    <m/>
    <m/>
    <n v="242501909"/>
    <d v="2025-08-14T00:00:00"/>
    <m/>
    <m/>
    <s v="Aug"/>
    <s v="PDTMC_027716-3501"/>
    <m/>
    <m/>
    <m/>
  </r>
  <r>
    <x v="1"/>
    <s v="8114-25"/>
    <x v="1185"/>
    <s v="N"/>
    <s v="280x165"/>
    <d v="2025-08-09T00:00:00"/>
    <d v="2025-08-11T00:00:00"/>
    <s v="LAND"/>
    <n v="2"/>
    <n v="2"/>
    <d v="2025-08-13T00:00:00"/>
    <d v="2025-08-21T00:00:00"/>
    <s v="YES"/>
    <n v="8"/>
    <d v="2025-08-22T00:00:00"/>
    <d v="2025-08-22T00:00:00"/>
    <d v="2025-08-22T00:00:00"/>
    <s v="112501128"/>
    <x v="0"/>
    <d v="2025-08-22T00:00:00"/>
    <s v="APT"/>
    <m/>
    <x v="0"/>
    <n v="12"/>
    <m/>
    <m/>
    <s v="Mill , anodizing"/>
    <n v="242502068"/>
    <d v="2025-08-26T00:00:00"/>
    <m/>
    <m/>
    <s v="Aug"/>
    <s v="PDTMC_051145-2501"/>
    <m/>
    <m/>
    <m/>
  </r>
  <r>
    <x v="0"/>
    <s v="8117-25"/>
    <x v="1186"/>
    <s v="N"/>
    <s v="250x160"/>
    <d v="2025-08-09T00:00:00"/>
    <d v="2025-08-11T00:00:00"/>
    <s v="LAND"/>
    <n v="0"/>
    <n v="0"/>
    <d v="2025-08-12T00:00:00"/>
    <d v="2025-08-14T00:00:00"/>
    <m/>
    <n v="2"/>
    <d v="2025-08-15T00:00:00"/>
    <d v="2025-08-16T00:00:00"/>
    <d v="2025-08-15T00:00:00"/>
    <s v="112503550"/>
    <x v="0"/>
    <d v="2025-08-15T00:00:00"/>
    <s v="Schuco"/>
    <m/>
    <x v="0"/>
    <n v="5"/>
    <m/>
    <m/>
    <s v="Mill , powder, anodizing"/>
    <n v="142507203"/>
    <d v="2025-08-27T00:00:00"/>
    <m/>
    <m/>
    <s v="Aug"/>
    <s v="PDTMC_27958-501"/>
    <m/>
    <m/>
    <m/>
  </r>
  <r>
    <x v="0"/>
    <s v="8117-25"/>
    <x v="1187"/>
    <s v="N"/>
    <s v="250x160"/>
    <d v="2025-08-09T00:00:00"/>
    <d v="2025-08-11T00:00:00"/>
    <s v="LAND"/>
    <n v="0"/>
    <n v="0"/>
    <d v="2025-08-12T00:00:00"/>
    <d v="2025-08-14T00:00:00"/>
    <m/>
    <n v="2"/>
    <d v="2025-08-15T00:00:00"/>
    <d v="2025-08-16T00:00:00"/>
    <d v="2025-08-15T00:00:00"/>
    <s v="112503550"/>
    <x v="0"/>
    <d v="2025-08-15T00:00:00"/>
    <s v="Schuco"/>
    <m/>
    <x v="0"/>
    <n v="5"/>
    <m/>
    <m/>
    <s v="Mill , powder, anodizing"/>
    <n v="142507203"/>
    <d v="2025-08-27T00:00:00"/>
    <m/>
    <m/>
    <s v="Aug"/>
    <s v="PDTMC_27959-501"/>
    <m/>
    <m/>
    <m/>
  </r>
  <r>
    <x v="0"/>
    <s v="8117-25"/>
    <x v="1188"/>
    <s v="N"/>
    <s v="250x160"/>
    <d v="2025-08-09T00:00:00"/>
    <d v="2025-08-11T00:00:00"/>
    <s v="LAND"/>
    <n v="0"/>
    <n v="0"/>
    <d v="2025-08-12T00:00:00"/>
    <d v="2025-08-15T00:00:00"/>
    <m/>
    <n v="3"/>
    <d v="2025-08-15T00:00:00"/>
    <d v="2025-08-16T00:00:00"/>
    <d v="2025-08-15T00:00:00"/>
    <s v="112503550"/>
    <x v="0"/>
    <d v="2025-08-15T00:00:00"/>
    <s v="Schuco"/>
    <m/>
    <x v="0"/>
    <n v="6"/>
    <m/>
    <m/>
    <s v="Mill , powder, anodizing"/>
    <n v="142507203"/>
    <d v="2025-08-27T00:00:00"/>
    <m/>
    <m/>
    <s v="Aug"/>
    <s v="PDTMC_27961-501"/>
    <m/>
    <m/>
    <m/>
  </r>
  <r>
    <x v="0"/>
    <s v="8116-25"/>
    <x v="1189"/>
    <s v="N"/>
    <s v="355x200"/>
    <d v="2025-08-09T00:00:00"/>
    <d v="2025-08-11T00:00:00"/>
    <s v="LAND"/>
    <n v="1"/>
    <n v="1"/>
    <d v="2025-08-13T00:00:00"/>
    <d v="2025-08-15T00:00:00"/>
    <s v="YES"/>
    <n v="2"/>
    <d v="2025-08-15T00:00:00"/>
    <d v="2025-08-16T00:00:00"/>
    <d v="2025-08-15T00:00:00"/>
    <s v="112503550"/>
    <x v="4"/>
    <d v="2025-08-15T00:00:00"/>
    <s v="Schuco"/>
    <s v="a) Reqired 3d design. B) Design approval without simulation results. C) Simulation Feedback we will used for correction"/>
    <x v="0"/>
    <n v="6"/>
    <m/>
    <m/>
    <s v="Mill , powder, anodizing"/>
    <n v="142507206"/>
    <d v="2025-08-26T00:00:00"/>
    <m/>
    <m/>
    <s v="Aug"/>
    <s v="PHME_30474-601"/>
    <m/>
    <m/>
    <m/>
  </r>
  <r>
    <x v="0"/>
    <s v="8116-25"/>
    <x v="1190"/>
    <s v="T"/>
    <s v="460X150"/>
    <d v="2025-08-09T00:00:00"/>
    <d v="2025-08-11T00:00:00"/>
    <s v="LAND"/>
    <n v="0"/>
    <n v="0"/>
    <d v="2025-08-13T00:00:00"/>
    <d v="2025-08-15T00:00:00"/>
    <m/>
    <n v="2"/>
    <d v="2025-08-15T00:00:00"/>
    <d v="2025-08-16T00:00:00"/>
    <d v="2025-08-15T00:00:00"/>
    <s v="112503550"/>
    <x v="4"/>
    <d v="2025-08-15T00:00:00"/>
    <m/>
    <m/>
    <x v="0"/>
    <n v="6"/>
    <m/>
    <m/>
    <m/>
    <n v="142507206"/>
    <d v="2025-08-26T00:00:00"/>
    <m/>
    <m/>
    <s v="Aug"/>
    <s v="PHME_INS-30474"/>
    <m/>
    <m/>
    <m/>
  </r>
  <r>
    <x v="0"/>
    <s v="8116-25"/>
    <x v="1191"/>
    <s v="N"/>
    <s v="450x250"/>
    <d v="2025-08-09T00:00:00"/>
    <d v="2025-08-11T00:00:00"/>
    <s v="LAND"/>
    <n v="1"/>
    <n v="1"/>
    <d v="2025-08-12T00:00:00"/>
    <d v="2025-08-15T00:00:00"/>
    <m/>
    <n v="3"/>
    <d v="2025-08-15T00:00:00"/>
    <d v="2025-08-16T00:00:00"/>
    <d v="2025-08-15T00:00:00"/>
    <s v="112503550"/>
    <x v="4"/>
    <d v="2025-08-15T00:00:00"/>
    <s v="Schuco"/>
    <m/>
    <x v="0"/>
    <n v="6"/>
    <m/>
    <m/>
    <s v="Mill , powder, anodizing"/>
    <n v="142507206"/>
    <d v="2025-08-26T00:00:00"/>
    <m/>
    <m/>
    <s v="Aug"/>
    <s v="PHME_30475-601"/>
    <m/>
    <m/>
    <m/>
  </r>
  <r>
    <x v="0"/>
    <s v="8116-25"/>
    <x v="1192"/>
    <s v="T"/>
    <s v="460X150"/>
    <d v="2025-08-09T00:00:00"/>
    <d v="2025-08-11T00:00:00"/>
    <s v="LAND"/>
    <n v="0"/>
    <n v="0"/>
    <d v="2025-08-12T00:00:00"/>
    <d v="2025-08-15T00:00:00"/>
    <m/>
    <n v="3"/>
    <d v="2025-08-15T00:00:00"/>
    <d v="2025-08-16T00:00:00"/>
    <d v="2025-08-15T00:00:00"/>
    <s v="112503550"/>
    <x v="4"/>
    <d v="2025-08-15T00:00:00"/>
    <m/>
    <m/>
    <x v="0"/>
    <n v="6"/>
    <m/>
    <m/>
    <m/>
    <n v="142507206"/>
    <d v="2025-08-26T00:00:00"/>
    <m/>
    <m/>
    <s v="Aug"/>
    <s v="PHME_INS-30475"/>
    <m/>
    <m/>
    <m/>
  </r>
  <r>
    <x v="0"/>
    <s v="8116-25"/>
    <x v="1193"/>
    <s v="N"/>
    <s v="450x250"/>
    <d v="2025-08-09T00:00:00"/>
    <d v="2025-08-11T00:00:00"/>
    <s v="LAND"/>
    <n v="1"/>
    <n v="1"/>
    <d v="2025-08-12T00:00:00"/>
    <d v="2025-08-14T00:00:00"/>
    <m/>
    <n v="2"/>
    <d v="2025-08-15T00:00:00"/>
    <d v="2025-08-16T00:00:00"/>
    <d v="2025-08-15T00:00:00"/>
    <s v="112503550"/>
    <x v="4"/>
    <d v="2025-08-15T00:00:00"/>
    <s v="Schuco"/>
    <m/>
    <x v="0"/>
    <n v="5"/>
    <m/>
    <m/>
    <s v="Mill , powder, anodizing"/>
    <n v="142507206"/>
    <d v="2025-08-26T00:00:00"/>
    <m/>
    <m/>
    <s v="Aug"/>
    <s v="PHME_30478-601"/>
    <m/>
    <m/>
    <m/>
  </r>
  <r>
    <x v="0"/>
    <s v="8116-25"/>
    <x v="1194"/>
    <s v="N"/>
    <s v="450x250"/>
    <d v="2025-08-09T00:00:00"/>
    <d v="2025-08-11T00:00:00"/>
    <s v="LAND"/>
    <n v="2"/>
    <n v="2"/>
    <d v="2025-08-14T00:00:00"/>
    <d v="2025-08-19T00:00:00"/>
    <s v="YES"/>
    <n v="5"/>
    <d v="2025-08-20T00:00:00"/>
    <d v="2025-08-16T00:00:00"/>
    <d v="2025-08-20T00:00:00"/>
    <s v="112503628"/>
    <x v="4"/>
    <d v="2025-08-20T00:00:00"/>
    <s v="Schuco"/>
    <s v="Ask Revised design 14/08 and 3d model"/>
    <x v="0"/>
    <n v="10"/>
    <m/>
    <m/>
    <s v="Mill , powder, anodizing"/>
    <n v="142507206"/>
    <d v="2025-08-26T00:00:00"/>
    <m/>
    <m/>
    <s v="Aug"/>
    <s v="PHME_30473-601"/>
    <m/>
    <m/>
    <m/>
  </r>
  <r>
    <x v="0"/>
    <s v="8116-25"/>
    <x v="1195"/>
    <s v="T"/>
    <s v="460X150"/>
    <d v="2025-08-09T00:00:00"/>
    <d v="2025-08-11T00:00:00"/>
    <s v="LAND"/>
    <n v="0"/>
    <n v="0"/>
    <d v="2025-08-14T00:00:00"/>
    <d v="2025-08-19T00:00:00"/>
    <m/>
    <n v="5"/>
    <d v="2025-08-20T00:00:00"/>
    <d v="2025-08-20T00:00:00"/>
    <d v="2025-08-20T00:00:00"/>
    <s v="112503628"/>
    <x v="4"/>
    <d v="2025-08-20T00:00:00"/>
    <m/>
    <m/>
    <x v="0"/>
    <n v="10"/>
    <m/>
    <m/>
    <m/>
    <n v="142507206"/>
    <d v="2025-08-26T00:00:00"/>
    <m/>
    <m/>
    <s v="Aug"/>
    <s v="PHME_INS-30473"/>
    <m/>
    <m/>
    <m/>
  </r>
  <r>
    <x v="0"/>
    <s v="8115-25"/>
    <x v="1196"/>
    <s v="N"/>
    <s v="355x200"/>
    <d v="2025-08-09T00:00:00"/>
    <d v="2025-08-11T00:00:00"/>
    <s v="LAND"/>
    <n v="0"/>
    <n v="0"/>
    <d v="2025-08-12T00:00:00"/>
    <d v="2025-08-21T00:00:00"/>
    <s v="YES"/>
    <n v="9"/>
    <d v="2025-08-22T00:00:00"/>
    <d v="2025-08-16T00:00:00"/>
    <d v="2025-08-22T00:00:00"/>
    <s v="112503669"/>
    <x v="4"/>
    <d v="2025-08-22T00:00:00"/>
    <s v="Schuco"/>
    <s v="asked revision 14/08"/>
    <x v="0"/>
    <n v="12"/>
    <m/>
    <m/>
    <s v="Mill , powder, anodizing"/>
    <n v="142507329"/>
    <d v="2025-08-29T00:00:00"/>
    <m/>
    <m/>
    <s v="Aug"/>
    <s v="PHME_27960-601"/>
    <m/>
    <m/>
    <m/>
  </r>
  <r>
    <x v="0"/>
    <s v="8115-25"/>
    <x v="1197"/>
    <s v="T"/>
    <s v="460X150"/>
    <d v="2025-08-09T00:00:00"/>
    <d v="2025-08-11T00:00:00"/>
    <s v="LAND"/>
    <n v="0"/>
    <n v="0"/>
    <d v="2025-08-12T00:00:00"/>
    <d v="2025-08-19T00:00:00"/>
    <m/>
    <n v="7"/>
    <d v="2025-08-22T00:00:00"/>
    <d v="2025-08-22T00:00:00"/>
    <d v="2025-08-22T00:00:00"/>
    <s v="112503669"/>
    <x v="4"/>
    <d v="2025-08-22T00:00:00"/>
    <m/>
    <m/>
    <x v="0"/>
    <n v="10"/>
    <m/>
    <m/>
    <m/>
    <n v="142507329"/>
    <d v="2025-08-29T00:00:00"/>
    <m/>
    <m/>
    <s v="Aug"/>
    <s v="PHME_INS-27957"/>
    <m/>
    <m/>
    <m/>
  </r>
  <r>
    <x v="0"/>
    <s v="8115-25"/>
    <x v="1198"/>
    <s v="N"/>
    <s v="355x200"/>
    <d v="2025-08-09T00:00:00"/>
    <d v="2025-08-11T00:00:00"/>
    <s v="LAND"/>
    <n v="0"/>
    <n v="0"/>
    <d v="2025-08-12T00:00:00"/>
    <d v="2025-08-22T00:00:00"/>
    <s v="YES"/>
    <n v="10"/>
    <d v="2025-08-23T00:00:00"/>
    <d v="2025-08-16T00:00:00"/>
    <d v="2025-08-23T00:00:00"/>
    <s v="112503705"/>
    <x v="4"/>
    <d v="2025-08-23T00:00:00"/>
    <s v="Schuco"/>
    <s v="asked revision 14/08"/>
    <x v="0"/>
    <n v="13"/>
    <m/>
    <m/>
    <s v="Mill , powder, anodizing"/>
    <n v="142507329"/>
    <d v="2025-08-29T00:00:00"/>
    <m/>
    <m/>
    <s v="Aug"/>
    <s v="PHME_27957-601"/>
    <m/>
    <m/>
    <m/>
  </r>
  <r>
    <x v="0"/>
    <s v="8116-25"/>
    <x v="1199"/>
    <s v="N"/>
    <s v="450x250"/>
    <d v="2025-08-09T00:00:00"/>
    <d v="2025-08-11T00:00:00"/>
    <s v="LAND"/>
    <n v="1"/>
    <n v="1"/>
    <d v="2025-08-12T00:00:00"/>
    <d v="2025-08-22T00:00:00"/>
    <s v="YES"/>
    <n v="10"/>
    <d v="2025-08-23T00:00:00"/>
    <d v="2025-08-16T00:00:00"/>
    <d v="2025-08-23T00:00:00"/>
    <s v="112503705"/>
    <x v="4"/>
    <d v="2025-08-23T00:00:00"/>
    <s v="Schuco"/>
    <s v="asked revised design and 3d model"/>
    <x v="0"/>
    <n v="13"/>
    <m/>
    <m/>
    <s v="Mill , powder, anodizing"/>
    <n v="142507329"/>
    <d v="2025-08-29T00:00:00"/>
    <m/>
    <m/>
    <s v="Aug"/>
    <s v="PHME_30479-601"/>
    <m/>
    <m/>
    <m/>
  </r>
  <r>
    <x v="1"/>
    <s v="8114-25"/>
    <x v="1200"/>
    <s v="N"/>
    <s v="400x260"/>
    <d v="2025-08-09T00:00:00"/>
    <d v="2025-08-11T00:00:00"/>
    <s v="LAND"/>
    <n v="1"/>
    <n v="1"/>
    <d v="2025-08-12T00:00:00"/>
    <d v="2025-08-15T00:00:00"/>
    <m/>
    <n v="3"/>
    <d v="2025-08-15T00:00:00"/>
    <d v="2025-08-16T00:00:00"/>
    <d v="2025-08-15T00:00:00"/>
    <s v="212501071"/>
    <x v="0"/>
    <d v="2025-08-15T00:00:00"/>
    <s v="Schuco"/>
    <s v="ready"/>
    <x v="0"/>
    <n v="6"/>
    <m/>
    <m/>
    <s v="Mill , powder, anodizing"/>
    <n v="242502068"/>
    <d v="2025-08-26T00:00:00"/>
    <m/>
    <m/>
    <s v="Aug"/>
    <s v="PDTMC_030476-3501"/>
    <m/>
    <m/>
    <m/>
  </r>
  <r>
    <x v="1"/>
    <s v="8114-25"/>
    <x v="1201"/>
    <s v="T"/>
    <s v="460X150"/>
    <d v="2025-08-09T00:00:00"/>
    <d v="2025-08-11T00:00:00"/>
    <s v="LAND"/>
    <n v="0"/>
    <n v="0"/>
    <d v="2025-08-12T00:00:00"/>
    <d v="2025-08-15T00:00:00"/>
    <m/>
    <n v="3"/>
    <d v="2025-08-15T00:00:00"/>
    <d v="2025-08-16T00:00:00"/>
    <d v="2025-08-15T00:00:00"/>
    <s v="212501071"/>
    <x v="0"/>
    <d v="2025-08-15T00:00:00"/>
    <m/>
    <m/>
    <x v="0"/>
    <n v="6"/>
    <m/>
    <m/>
    <m/>
    <n v="242502068"/>
    <d v="2025-08-26T00:00:00"/>
    <m/>
    <m/>
    <s v="Aug"/>
    <s v="PDTMC_35IC1-030476"/>
    <m/>
    <m/>
    <m/>
  </r>
  <r>
    <x v="1"/>
    <s v="8114-25"/>
    <x v="1202"/>
    <s v="N"/>
    <s v="250X160"/>
    <d v="2025-08-09T00:00:00"/>
    <d v="2025-08-11T00:00:00"/>
    <s v="LAND"/>
    <n v="0"/>
    <n v="0"/>
    <d v="2025-08-12T00:00:00"/>
    <d v="2025-08-14T00:00:00"/>
    <s v="YES"/>
    <n v="2"/>
    <d v="2025-08-15T00:00:00"/>
    <d v="2025-08-16T00:00:00"/>
    <d v="2025-08-15T00:00:00"/>
    <s v="212501071"/>
    <x v="0"/>
    <d v="2025-08-15T00:00:00"/>
    <s v="APT"/>
    <m/>
    <x v="0"/>
    <n v="5"/>
    <m/>
    <m/>
    <s v="Mill , anodizing"/>
    <n v="242502068"/>
    <d v="2025-08-26T00:00:00"/>
    <m/>
    <m/>
    <s v="Aug"/>
    <s v="PDTMC_055077-2501"/>
    <m/>
    <m/>
    <m/>
  </r>
  <r>
    <x v="1"/>
    <s v="8113-25"/>
    <x v="1203"/>
    <s v="N"/>
    <s v="280X185"/>
    <d v="2025-08-09T00:00:00"/>
    <d v="2025-08-11T00:00:00"/>
    <s v="LAND"/>
    <n v="1"/>
    <n v="1"/>
    <d v="2025-08-13T00:00:00"/>
    <d v="2025-08-21T00:00:00"/>
    <s v="YES"/>
    <n v="8"/>
    <d v="2025-08-22T00:00:00"/>
    <d v="2025-08-22T00:00:00"/>
    <d v="2025-08-22T00:00:00"/>
    <s v="212501127"/>
    <x v="4"/>
    <d v="2025-08-22T00:00:00"/>
    <s v="APT"/>
    <s v="Asked revised design"/>
    <x v="0"/>
    <n v="12"/>
    <m/>
    <m/>
    <s v="Mill , anodizing"/>
    <n v="242502312"/>
    <d v="2025-09-11T00:00:00"/>
    <m/>
    <m/>
    <s v="Aug"/>
    <s v="PHME_051144-3501"/>
    <m/>
    <m/>
    <m/>
  </r>
  <r>
    <x v="0"/>
    <s v="8121-25"/>
    <x v="1204"/>
    <s v="N"/>
    <s v="550x250"/>
    <d v="2025-08-09T00:00:00"/>
    <d v="2025-08-12T00:00:00"/>
    <s v="AIR"/>
    <n v="5"/>
    <n v="5"/>
    <d v="2025-08-21T00:00:00"/>
    <d v="2025-08-30T00:00:00"/>
    <s v="YES"/>
    <n v="9"/>
    <d v="2025-09-02T00:00:00"/>
    <d v="2025-08-16T00:00:00"/>
    <d v="2025-09-02T00:00:00"/>
    <s v="112503844"/>
    <x v="5"/>
    <d v="2025-09-02T00:00:00"/>
    <s v="Schuco"/>
    <m/>
    <x v="0"/>
    <n v="21"/>
    <m/>
    <m/>
    <s v="Mill , powder, anodizing"/>
    <n v="142507739"/>
    <d v="2025-09-26T19:30:01"/>
    <m/>
    <m/>
    <s v="Aug"/>
    <s v="ADEX_30477-601"/>
    <m/>
    <m/>
    <m/>
  </r>
  <r>
    <x v="0"/>
    <s v="8121-25"/>
    <x v="1205"/>
    <s v="T"/>
    <s v="560X150"/>
    <d v="2025-08-09T00:00:00"/>
    <d v="2025-08-12T00:00:00"/>
    <s v="AIR"/>
    <n v="0"/>
    <n v="0"/>
    <d v="2025-08-21T00:00:00"/>
    <d v="2025-08-30T00:00:00"/>
    <m/>
    <n v="9"/>
    <d v="2025-09-02T00:00:00"/>
    <d v="2025-08-16T00:00:00"/>
    <d v="2025-09-02T00:00:00"/>
    <s v="112503844"/>
    <x v="5"/>
    <d v="2025-09-02T00:00:00"/>
    <m/>
    <m/>
    <x v="0"/>
    <n v="21"/>
    <m/>
    <m/>
    <m/>
    <n v="142507739"/>
    <d v="2025-09-26T19:30:01"/>
    <m/>
    <m/>
    <s v="Aug"/>
    <s v="ADEX_INS-30477"/>
    <m/>
    <m/>
    <m/>
  </r>
  <r>
    <x v="0"/>
    <s v="8119-25"/>
    <x v="1206"/>
    <s v="N"/>
    <s v="355X200"/>
    <d v="2025-08-11T00:00:00"/>
    <d v="2025-08-12T00:00:00"/>
    <s v="AIR"/>
    <n v="0"/>
    <n v="0"/>
    <d v="2025-08-13T00:00:00"/>
    <d v="2025-08-14T00:00:00"/>
    <m/>
    <n v="1"/>
    <d v="2025-08-15T00:00:00"/>
    <d v="2025-08-16T00:00:00"/>
    <d v="2025-08-15T00:00:00"/>
    <s v="112503550"/>
    <x v="6"/>
    <d v="2025-08-15T00:00:00"/>
    <s v="ALFARIS "/>
    <m/>
    <x v="0"/>
    <n v="3"/>
    <m/>
    <m/>
    <s v="Mill , powder, anodizing"/>
    <n v="142507233"/>
    <d v="2025-08-28T00:00:00"/>
    <m/>
    <m/>
    <s v="Aug"/>
    <s v="JIANGSU_27963-601"/>
    <m/>
    <m/>
    <m/>
  </r>
  <r>
    <x v="0"/>
    <s v="8120-25"/>
    <x v="1207"/>
    <s v="T"/>
    <s v="460X150"/>
    <d v="2025-08-11T00:00:00"/>
    <d v="2025-08-12T00:00:00"/>
    <s v="LAND"/>
    <n v="0"/>
    <n v="0"/>
    <d v="2025-08-13T00:00:00"/>
    <d v="2025-08-18T00:00:00"/>
    <m/>
    <n v="5"/>
    <d v="2025-08-20T00:00:00"/>
    <d v="2025-08-20T00:00:00"/>
    <d v="2025-08-20T00:00:00"/>
    <s v="112503628"/>
    <x v="0"/>
    <d v="2025-08-20T00:00:00"/>
    <m/>
    <m/>
    <x v="0"/>
    <n v="7"/>
    <m/>
    <m/>
    <m/>
    <n v="142507325"/>
    <d v="2025-08-29T00:00:00"/>
    <m/>
    <m/>
    <s v="Aug"/>
    <s v="PDTMC_35IC1-026906"/>
    <m/>
    <m/>
    <m/>
  </r>
  <r>
    <x v="1"/>
    <s v="8118-25"/>
    <x v="1208"/>
    <s v="N"/>
    <s v="250X160"/>
    <d v="2025-08-11T00:00:00"/>
    <d v="2025-08-12T00:00:00"/>
    <s v="AIR"/>
    <n v="0"/>
    <n v="0"/>
    <d v="2025-08-13T00:00:00"/>
    <d v="2025-08-14T00:00:00"/>
    <m/>
    <n v="1"/>
    <d v="2025-08-15T00:00:00"/>
    <d v="2025-08-16T00:00:00"/>
    <d v="2025-08-15T00:00:00"/>
    <s v="212501071"/>
    <x v="6"/>
    <d v="2025-08-15T00:00:00"/>
    <s v="ALFARIS "/>
    <m/>
    <x v="0"/>
    <n v="3"/>
    <m/>
    <m/>
    <s v="Mill , powder, anodizing"/>
    <n v="242502092"/>
    <d v="2025-09-03T00:00:00"/>
    <m/>
    <m/>
    <s v="Aug"/>
    <s v="JIANGSU_027962-3501"/>
    <m/>
    <m/>
    <m/>
  </r>
  <r>
    <x v="1"/>
    <s v="8118-25"/>
    <x v="1209"/>
    <s v="T"/>
    <s v="300X100"/>
    <d v="2025-08-11T00:00:00"/>
    <d v="2025-08-12T00:00:00"/>
    <s v="AIR"/>
    <n v="0"/>
    <n v="0"/>
    <d v="2025-08-13T00:00:00"/>
    <d v="2025-08-14T00:00:00"/>
    <m/>
    <n v="1"/>
    <d v="2025-08-15T00:00:00"/>
    <d v="2025-08-16T00:00:00"/>
    <d v="2025-08-15T00:00:00"/>
    <s v="212501071"/>
    <x v="6"/>
    <d v="2025-08-15T00:00:00"/>
    <m/>
    <m/>
    <x v="0"/>
    <n v="3"/>
    <m/>
    <m/>
    <m/>
    <n v="242502092"/>
    <d v="2025-09-03T00:00:00"/>
    <m/>
    <m/>
    <s v="Aug"/>
    <s v="JIANGSU_35IC1-027962"/>
    <m/>
    <m/>
    <m/>
  </r>
  <r>
    <x v="0"/>
    <s v="8128-25"/>
    <x v="1210"/>
    <s v="B"/>
    <s v="280x160"/>
    <d v="2025-08-12T00:00:00"/>
    <d v="2025-08-13T00:00:00"/>
    <s v="LAND"/>
    <n v="2"/>
    <n v="2"/>
    <d v="2025-08-13T00:00:00"/>
    <d v="2025-08-19T00:00:00"/>
    <m/>
    <n v="6"/>
    <d v="2025-08-20T00:00:00"/>
    <d v="2025-08-21T00:00:00"/>
    <d v="2025-08-20T00:00:00"/>
    <s v="112503628"/>
    <x v="4"/>
    <d v="2025-08-20T00:00:00"/>
    <m/>
    <m/>
    <x v="0"/>
    <n v="7"/>
    <m/>
    <m/>
    <m/>
    <n v="142507616"/>
    <d v="2025-09-11T00:00:00"/>
    <m/>
    <m/>
    <s v="Aug"/>
    <s v="PHME_28180-502"/>
    <m/>
    <m/>
    <m/>
  </r>
  <r>
    <x v="0"/>
    <s v="8122-25"/>
    <x v="1211"/>
    <s v="B"/>
    <s v="280x160"/>
    <d v="2025-08-13T00:00:00"/>
    <d v="2025-08-13T00:00:00"/>
    <s v="LAND"/>
    <n v="0"/>
    <n v="0"/>
    <d v="2025-08-13T00:00:00"/>
    <d v="2025-08-13T00:00:00"/>
    <m/>
    <n v="0"/>
    <d v="2025-08-14T00:00:00"/>
    <d v="2025-08-16T00:00:00"/>
    <d v="2025-08-20T00:00:00"/>
    <s v="112503522"/>
    <x v="4"/>
    <d v="2025-08-14T00:00:00"/>
    <m/>
    <m/>
    <x v="0"/>
    <n v="0"/>
    <m/>
    <m/>
    <m/>
    <n v="142506736"/>
    <d v="2025-08-18T00:00:00"/>
    <m/>
    <m/>
    <s v="Aug"/>
    <s v="PHME_07099-602"/>
    <m/>
    <m/>
    <m/>
  </r>
  <r>
    <x v="1"/>
    <s v="8125-25"/>
    <x v="1212"/>
    <s v="B"/>
    <s v="320x160"/>
    <d v="2025-08-13T00:00:00"/>
    <d v="2025-08-13T00:00:00"/>
    <s v="LAND"/>
    <n v="2"/>
    <n v="2"/>
    <d v="2025-08-14T00:00:00"/>
    <d v="2025-08-16T00:00:00"/>
    <m/>
    <n v="2"/>
    <d v="2025-08-16T00:00:00"/>
    <d v="2025-08-16T00:00:00"/>
    <d v="2025-08-16T00:00:00"/>
    <s v="212501080"/>
    <x v="4"/>
    <d v="2025-08-16T00:00:00"/>
    <m/>
    <m/>
    <x v="0"/>
    <n v="3"/>
    <m/>
    <m/>
    <m/>
    <n v="242502084"/>
    <d v="2025-08-26T00:00:00"/>
    <m/>
    <m/>
    <s v="Aug"/>
    <s v="PHME_030296-3502"/>
    <m/>
    <m/>
    <m/>
  </r>
  <r>
    <x v="1"/>
    <s v="8125-25"/>
    <x v="1213"/>
    <s v="B"/>
    <s v="355x200"/>
    <d v="2025-08-13T00:00:00"/>
    <d v="2025-08-13T00:00:00"/>
    <s v="LAND"/>
    <n v="2"/>
    <n v="4"/>
    <d v="2025-08-14T00:00:00"/>
    <d v="2025-08-16T00:00:00"/>
    <m/>
    <n v="2"/>
    <d v="2025-08-16T00:00:00"/>
    <d v="2025-08-16T00:00:00"/>
    <d v="2025-08-16T00:00:00"/>
    <s v="212501080"/>
    <x v="4"/>
    <d v="2025-08-16T00:00:00"/>
    <m/>
    <m/>
    <x v="0"/>
    <n v="3"/>
    <m/>
    <m/>
    <m/>
    <n v="242502084"/>
    <d v="2025-08-26T00:00:00"/>
    <m/>
    <m/>
    <s v="Aug"/>
    <s v="PHME_030113-3507"/>
    <m/>
    <m/>
    <m/>
  </r>
  <r>
    <x v="1"/>
    <s v="8125-25"/>
    <x v="1214"/>
    <s v="B"/>
    <s v="475x280"/>
    <d v="2025-08-13T00:00:00"/>
    <d v="2025-08-13T00:00:00"/>
    <s v="LAND"/>
    <n v="2"/>
    <n v="8"/>
    <d v="2025-08-14T00:00:00"/>
    <d v="2025-08-16T00:00:00"/>
    <m/>
    <n v="2"/>
    <d v="2025-08-16T00:00:00"/>
    <d v="2025-08-16T00:00:00"/>
    <d v="2025-08-16T00:00:00"/>
    <s v="212501080"/>
    <x v="4"/>
    <d v="2025-08-16T00:00:00"/>
    <m/>
    <m/>
    <x v="0"/>
    <n v="3"/>
    <m/>
    <m/>
    <m/>
    <n v="242502084"/>
    <d v="2025-08-26T00:00:00"/>
    <m/>
    <m/>
    <s v="Aug"/>
    <s v="PHME_029780-2507"/>
    <m/>
    <m/>
    <m/>
  </r>
  <r>
    <x v="1"/>
    <s v="8125-25"/>
    <x v="1212"/>
    <s v="B"/>
    <s v="320X160"/>
    <d v="2025-08-13T00:00:00"/>
    <d v="2025-08-13T00:00:00"/>
    <s v="LAND"/>
    <n v="2"/>
    <n v="2"/>
    <d v="2025-08-14T00:00:00"/>
    <d v="2025-08-16T00:00:00"/>
    <m/>
    <n v="2"/>
    <d v="2025-08-22T00:00:00"/>
    <d v="2025-08-22T00:00:00"/>
    <d v="2025-08-22T00:00:00"/>
    <s v="212501127"/>
    <x v="4"/>
    <d v="2025-08-22T00:00:00"/>
    <m/>
    <m/>
    <x v="0"/>
    <n v="3"/>
    <m/>
    <m/>
    <m/>
    <n v="242502084"/>
    <d v="2025-08-26T00:00:00"/>
    <m/>
    <m/>
    <s v="Aug"/>
    <s v="PHME_030296-3502"/>
    <m/>
    <m/>
    <m/>
  </r>
  <r>
    <x v="1"/>
    <s v="8123-25"/>
    <x v="1215"/>
    <s v="B"/>
    <s v="250X160"/>
    <d v="2025-08-13T00:00:00"/>
    <d v="2025-08-14T00:00:00"/>
    <s v="AIR"/>
    <n v="0"/>
    <n v="0"/>
    <d v="2025-08-15T00:00:00"/>
    <d v="2025-08-21T00:00:00"/>
    <m/>
    <n v="6"/>
    <d v="2025-08-22T00:00:00"/>
    <d v="2025-08-22T00:00:00"/>
    <d v="2025-08-22T00:00:00"/>
    <s v="112501128"/>
    <x v="6"/>
    <d v="2025-08-22T00:00:00"/>
    <m/>
    <s v="Ask Revised design 16/08"/>
    <x v="0"/>
    <n v="8"/>
    <m/>
    <m/>
    <m/>
    <n v="242502092"/>
    <d v="2025-09-03T00:00:00"/>
    <m/>
    <m/>
    <s v="Aug"/>
    <s v="JIANGSU_011057-2503"/>
    <m/>
    <m/>
    <m/>
  </r>
  <r>
    <x v="0"/>
    <s v="8127-25"/>
    <x v="1216"/>
    <s v="B"/>
    <s v="320x160"/>
    <d v="2025-08-13T00:00:00"/>
    <d v="2025-08-14T00:00:00"/>
    <s v="LAND"/>
    <n v="1"/>
    <n v="1"/>
    <d v="2025-08-14T00:00:00"/>
    <d v="2025-08-26T00:00:00"/>
    <m/>
    <n v="12"/>
    <d v="2025-08-27T00:00:00"/>
    <d v="2025-08-27T00:00:00"/>
    <d v="2025-08-27T00:00:00"/>
    <s v="112503752"/>
    <x v="0"/>
    <d v="2025-08-27T00:00:00"/>
    <m/>
    <s v="We asked revised design on 22-08-2025"/>
    <x v="0"/>
    <n v="13"/>
    <m/>
    <m/>
    <m/>
    <n v="142507428"/>
    <d v="2025-09-02T00:00:00"/>
    <m/>
    <m/>
    <s v="Aug"/>
    <s v="PDTMC_14752-217"/>
    <m/>
    <m/>
    <m/>
  </r>
  <r>
    <x v="1"/>
    <s v="8123-25"/>
    <x v="1217"/>
    <s v="B"/>
    <s v="280X160"/>
    <d v="2025-08-13T00:00:00"/>
    <d v="2025-08-14T00:00:00"/>
    <s v="AIR"/>
    <n v="0"/>
    <n v="0"/>
    <d v="2025-08-15T00:00:00"/>
    <d v="2025-08-16T00:00:00"/>
    <m/>
    <n v="1"/>
    <d v="2025-08-16T00:00:00"/>
    <d v="2025-08-16T00:00:00"/>
    <d v="2025-08-16T00:00:00"/>
    <s v="212501080"/>
    <x v="6"/>
    <d v="2025-08-16T00:00:00"/>
    <m/>
    <m/>
    <x v="0"/>
    <n v="3"/>
    <m/>
    <m/>
    <m/>
    <n v="242502092"/>
    <d v="2025-09-03T00:00:00"/>
    <m/>
    <m/>
    <s v="Aug"/>
    <s v="JIANGSU_021494-2503"/>
    <m/>
    <m/>
    <m/>
  </r>
  <r>
    <x v="1"/>
    <s v="8123-25"/>
    <x v="1218"/>
    <s v="B"/>
    <s v="280x160"/>
    <d v="2025-08-13T00:00:00"/>
    <d v="2025-08-14T00:00:00"/>
    <s v="LAND"/>
    <n v="2"/>
    <n v="2"/>
    <d v="2025-08-15T00:00:00"/>
    <d v="2025-08-15T00:00:00"/>
    <m/>
    <n v="0"/>
    <d v="2025-08-16T00:00:00"/>
    <d v="2025-08-16T00:00:00"/>
    <d v="2025-08-16T00:00:00"/>
    <s v="212501080"/>
    <x v="6"/>
    <d v="2025-08-16T00:00:00"/>
    <m/>
    <m/>
    <x v="0"/>
    <n v="2"/>
    <m/>
    <m/>
    <m/>
    <n v="242502092"/>
    <d v="2025-09-03T00:00:00"/>
    <m/>
    <m/>
    <s v="Aug"/>
    <s v="JIANGSU_005336-2504"/>
    <m/>
    <m/>
    <m/>
  </r>
  <r>
    <x v="1"/>
    <s v="8124-25"/>
    <x v="1219"/>
    <s v="B"/>
    <s v="355x200"/>
    <d v="2025-08-13T00:00:00"/>
    <d v="2025-08-14T00:00:00"/>
    <s v="LAND"/>
    <n v="1"/>
    <n v="1"/>
    <d v="2025-08-15T00:00:00"/>
    <d v="2025-08-22T00:00:00"/>
    <m/>
    <n v="7"/>
    <d v="2025-08-23T00:00:00"/>
    <d v="2025-08-26T00:00:00"/>
    <d v="2025-08-23T00:00:00"/>
    <s v="212501132"/>
    <x v="0"/>
    <d v="2025-08-23T00:00:00"/>
    <m/>
    <m/>
    <x v="0"/>
    <n v="9"/>
    <m/>
    <m/>
    <m/>
    <n v="242502184"/>
    <d v="2025-08-29T00:00:00"/>
    <m/>
    <m/>
    <s v="Aug"/>
    <s v="PDTMC_013938-3503"/>
    <m/>
    <m/>
    <m/>
  </r>
  <r>
    <x v="0"/>
    <s v="8147-25"/>
    <x v="1220"/>
    <s v="B"/>
    <s v="450x250"/>
    <d v="2025-08-13T00:00:00"/>
    <d v="2025-08-21T00:00:00"/>
    <s v="AIR"/>
    <n v="1"/>
    <n v="1"/>
    <d v="2025-08-27T00:00:00"/>
    <d v="2025-08-28T00:00:00"/>
    <m/>
    <n v="1"/>
    <d v="2025-08-30T00:00:00"/>
    <d v="2025-09-01T00:00:00"/>
    <d v="2025-08-30T00:00:00"/>
    <s v="112503798"/>
    <x v="9"/>
    <d v="2025-08-30T00:00:00"/>
    <m/>
    <s v="Supplier changed from ADEX to wefa by Purchase team"/>
    <x v="0"/>
    <n v="15"/>
    <m/>
    <m/>
    <m/>
    <n v="142507755"/>
    <d v="2025-09-26T10:03:02"/>
    <m/>
    <m/>
    <s v="Aug"/>
    <s v="WEFA_28055-602"/>
    <m/>
    <m/>
    <m/>
  </r>
  <r>
    <x v="1"/>
    <s v="8126-25"/>
    <x v="1221"/>
    <s v="B"/>
    <s v="450x260"/>
    <d v="2025-08-13T00:00:00"/>
    <d v="2025-08-21T00:00:00"/>
    <s v="LAND"/>
    <n v="1"/>
    <n v="1"/>
    <d v="2025-08-27T00:00:00"/>
    <d v="2025-08-28T00:00:00"/>
    <m/>
    <n v="1"/>
    <d v="2025-08-30T00:00:00"/>
    <d v="2025-08-30T00:00:00"/>
    <d v="2025-08-30T00:00:00"/>
    <s v="212501183"/>
    <x v="9"/>
    <d v="2025-08-30T00:00:00"/>
    <m/>
    <s v="Supplier changed from ADEX to wefa by Purchase team"/>
    <x v="0"/>
    <n v="15"/>
    <m/>
    <m/>
    <m/>
    <n v="242502347"/>
    <d v="2025-09-26T15:17:36"/>
    <m/>
    <m/>
    <s v="Aug"/>
    <s v="WEFA_005158-3507"/>
    <m/>
    <m/>
    <m/>
  </r>
  <r>
    <x v="0"/>
    <s v="8131-25"/>
    <x v="1222"/>
    <s v="B"/>
    <s v="280x160"/>
    <d v="2025-08-14T00:00:00"/>
    <d v="2025-08-15T00:00:00"/>
    <s v="AIR"/>
    <n v="8"/>
    <n v="8"/>
    <d v="2025-08-15T00:00:00"/>
    <d v="2025-08-18T00:00:00"/>
    <m/>
    <n v="3"/>
    <d v="2025-08-20T00:00:00"/>
    <d v="2025-08-21T00:00:00"/>
    <d v="2025-08-20T00:00:00"/>
    <s v="112503628"/>
    <x v="1"/>
    <d v="2025-08-20T00:00:00"/>
    <m/>
    <m/>
    <x v="0"/>
    <n v="4"/>
    <m/>
    <m/>
    <m/>
    <n v="142507316"/>
    <d v="2025-08-31T00:00:00"/>
    <m/>
    <m/>
    <s v="Aug"/>
    <s v="EKSTEK_05113-505"/>
    <m/>
    <m/>
    <m/>
  </r>
  <r>
    <x v="0"/>
    <s v="8130-25"/>
    <x v="1223"/>
    <s v="B"/>
    <s v="475x280"/>
    <d v="2025-08-14T00:00:00"/>
    <d v="2025-08-15T00:00:00"/>
    <s v="LAND"/>
    <n v="1"/>
    <m/>
    <d v="2025-08-16T00:00:00"/>
    <d v="2025-08-18T00:00:00"/>
    <m/>
    <n v="2"/>
    <d v="2025-08-20T00:00:00"/>
    <d v="2025-08-21T00:00:00"/>
    <d v="2025-08-20T00:00:00"/>
    <s v="112503628"/>
    <x v="0"/>
    <d v="2025-08-20T00:00:00"/>
    <m/>
    <m/>
    <x v="0"/>
    <n v="4"/>
    <m/>
    <m/>
    <m/>
    <n v="142507211"/>
    <d v="2025-08-26T00:00:00"/>
    <m/>
    <m/>
    <s v="Aug"/>
    <s v="PDTMC_05200-608"/>
    <m/>
    <m/>
    <m/>
  </r>
  <r>
    <x v="0"/>
    <s v="8132-25"/>
    <x v="1224"/>
    <s v="B"/>
    <s v="250x160"/>
    <d v="2025-08-14T00:00:00"/>
    <d v="2025-08-15T00:00:00"/>
    <s v="AIR"/>
    <n v="0"/>
    <n v="0"/>
    <d v="2025-08-18T00:00:00"/>
    <d v="2025-08-19T00:00:00"/>
    <m/>
    <n v="1"/>
    <d v="2025-08-20T00:00:00"/>
    <d v="2025-08-21T00:00:00"/>
    <d v="2025-08-20T00:00:00"/>
    <s v="112503628"/>
    <x v="6"/>
    <d v="2025-08-20T00:00:00"/>
    <m/>
    <m/>
    <x v="0"/>
    <n v="5"/>
    <m/>
    <m/>
    <m/>
    <n v="142507308"/>
    <d v="2025-08-29T00:00:00"/>
    <m/>
    <m/>
    <s v="Aug"/>
    <s v="JIANGSU_09724-202"/>
    <m/>
    <m/>
    <m/>
  </r>
  <r>
    <x v="0"/>
    <s v="8133-25"/>
    <x v="1225"/>
    <s v="B"/>
    <s v="280x160"/>
    <d v="2025-08-14T00:00:00"/>
    <d v="2025-08-15T00:00:00"/>
    <s v="LAND"/>
    <n v="0"/>
    <n v="0"/>
    <d v="2025-08-15T00:00:00"/>
    <d v="2025-08-18T00:00:00"/>
    <m/>
    <n v="3"/>
    <d v="2025-08-20T00:00:00"/>
    <d v="2025-08-21T00:00:00"/>
    <d v="2025-08-20T00:00:00"/>
    <s v="112503628"/>
    <x v="4"/>
    <d v="2025-08-20T00:00:00"/>
    <m/>
    <m/>
    <x v="0"/>
    <n v="4"/>
    <m/>
    <m/>
    <m/>
    <n v="142507207"/>
    <d v="2025-08-26T00:00:00"/>
    <m/>
    <m/>
    <s v="Aug"/>
    <s v="PHME_10266-551"/>
    <m/>
    <m/>
    <m/>
  </r>
  <r>
    <x v="0"/>
    <s v="8133-25"/>
    <x v="1226"/>
    <s v="B"/>
    <s v="220x130"/>
    <d v="2025-08-14T00:00:00"/>
    <d v="2025-08-15T00:00:00"/>
    <s v="LAND"/>
    <n v="0"/>
    <n v="0"/>
    <d v="2025-08-15T00:00:00"/>
    <d v="2025-08-18T00:00:00"/>
    <m/>
    <n v="3"/>
    <d v="2025-08-20T00:00:00"/>
    <d v="2025-08-21T00:00:00"/>
    <d v="2025-08-20T00:00:00"/>
    <s v="112503628"/>
    <x v="4"/>
    <d v="2025-08-20T00:00:00"/>
    <m/>
    <m/>
    <x v="0"/>
    <n v="4"/>
    <m/>
    <m/>
    <m/>
    <n v="142507207"/>
    <d v="2025-08-26T00:00:00"/>
    <m/>
    <m/>
    <s v="Aug"/>
    <s v="PHME_10372-411"/>
    <m/>
    <m/>
    <m/>
  </r>
  <r>
    <x v="0"/>
    <s v="8132-25"/>
    <x v="1227"/>
    <s v="B"/>
    <s v="320x160"/>
    <d v="2025-08-14T00:00:00"/>
    <d v="2025-08-15T00:00:00"/>
    <s v="AIR"/>
    <n v="0"/>
    <n v="0"/>
    <d v="2025-08-18T00:00:00"/>
    <d v="2025-08-19T00:00:00"/>
    <m/>
    <n v="1"/>
    <d v="2025-08-20T00:00:00"/>
    <d v="2025-08-21T00:00:00"/>
    <d v="2025-08-20T00:00:00"/>
    <s v="112503628"/>
    <x v="6"/>
    <d v="2025-08-20T00:00:00"/>
    <m/>
    <m/>
    <x v="0"/>
    <n v="5"/>
    <m/>
    <m/>
    <m/>
    <n v="142507308"/>
    <d v="2025-08-29T00:00:00"/>
    <m/>
    <m/>
    <s v="Aug"/>
    <s v="JIANGSU_10744-208"/>
    <m/>
    <m/>
    <m/>
  </r>
  <r>
    <x v="0"/>
    <s v="8130-25"/>
    <x v="1228"/>
    <s v="B"/>
    <s v="280x160"/>
    <d v="2025-08-14T00:00:00"/>
    <d v="2025-08-15T00:00:00"/>
    <s v="AIR"/>
    <n v="0"/>
    <n v="0"/>
    <d v="2025-08-16T00:00:00"/>
    <d v="2025-08-18T00:00:00"/>
    <m/>
    <n v="2"/>
    <d v="2025-08-20T00:00:00"/>
    <d v="2025-08-21T00:00:00"/>
    <d v="2025-08-20T00:00:00"/>
    <s v="112503628"/>
    <x v="0"/>
    <d v="2025-08-20T00:00:00"/>
    <m/>
    <m/>
    <x v="0"/>
    <n v="4"/>
    <m/>
    <m/>
    <m/>
    <n v="142507211"/>
    <d v="2025-08-26T00:00:00"/>
    <m/>
    <m/>
    <s v="Aug"/>
    <s v="PDTMC_11597-526"/>
    <m/>
    <m/>
    <m/>
  </r>
  <r>
    <x v="0"/>
    <s v="8132-25"/>
    <x v="1229"/>
    <s v="B"/>
    <s v="250x160"/>
    <d v="2025-08-14T00:00:00"/>
    <d v="2025-08-15T00:00:00"/>
    <s v="AIR"/>
    <n v="4"/>
    <n v="4"/>
    <d v="2025-08-18T00:00:00"/>
    <d v="2025-08-19T00:00:00"/>
    <m/>
    <n v="1"/>
    <d v="2025-08-20T00:00:00"/>
    <d v="2025-08-21T00:00:00"/>
    <d v="2025-08-20T00:00:00"/>
    <s v="112503628"/>
    <x v="6"/>
    <d v="2025-08-20T00:00:00"/>
    <m/>
    <m/>
    <x v="0"/>
    <n v="5"/>
    <m/>
    <m/>
    <m/>
    <n v="142507308"/>
    <d v="2025-08-29T00:00:00"/>
    <m/>
    <m/>
    <s v="Aug"/>
    <s v="JIANGSU_12014-208"/>
    <m/>
    <m/>
    <m/>
  </r>
  <r>
    <x v="0"/>
    <s v="8133-25"/>
    <x v="1230"/>
    <s v="B"/>
    <s v="320x200"/>
    <d v="2025-08-14T00:00:00"/>
    <d v="2025-08-15T00:00:00"/>
    <s v="LAND"/>
    <n v="1"/>
    <n v="1"/>
    <d v="2025-08-15T00:00:00"/>
    <d v="2025-08-18T00:00:00"/>
    <m/>
    <n v="3"/>
    <d v="2025-08-20T00:00:00"/>
    <d v="2025-08-21T00:00:00"/>
    <d v="2025-08-20T00:00:00"/>
    <s v="112503628"/>
    <x v="4"/>
    <d v="2025-08-20T00:00:00"/>
    <m/>
    <m/>
    <x v="0"/>
    <n v="4"/>
    <m/>
    <m/>
    <m/>
    <n v="142507207"/>
    <d v="2025-08-26T00:00:00"/>
    <m/>
    <m/>
    <s v="Aug"/>
    <s v="PHME_13872-209"/>
    <m/>
    <m/>
    <m/>
  </r>
  <r>
    <x v="0"/>
    <s v="8132-25"/>
    <x v="1231"/>
    <s v="B"/>
    <s v="280x160"/>
    <d v="2025-08-14T00:00:00"/>
    <d v="2025-08-15T00:00:00"/>
    <s v="AIR"/>
    <n v="4"/>
    <n v="4"/>
    <d v="2025-08-18T00:00:00"/>
    <d v="2025-08-19T00:00:00"/>
    <m/>
    <n v="1"/>
    <d v="2025-08-20T00:00:00"/>
    <d v="2025-08-21T00:00:00"/>
    <d v="2025-08-20T00:00:00"/>
    <s v="112503628"/>
    <x v="6"/>
    <d v="2025-08-20T00:00:00"/>
    <m/>
    <m/>
    <x v="0"/>
    <n v="5"/>
    <m/>
    <m/>
    <m/>
    <n v="142507308"/>
    <d v="2025-08-29T00:00:00"/>
    <m/>
    <m/>
    <s v="Aug"/>
    <s v="JIANGSU_14500-202"/>
    <m/>
    <m/>
    <m/>
  </r>
  <r>
    <x v="0"/>
    <s v="8132-25"/>
    <x v="1232"/>
    <s v="B"/>
    <s v="320x160"/>
    <d v="2025-08-14T00:00:00"/>
    <d v="2025-08-15T00:00:00"/>
    <s v="AIR"/>
    <n v="4"/>
    <n v="4"/>
    <d v="2025-08-18T00:00:00"/>
    <d v="2025-08-19T00:00:00"/>
    <m/>
    <n v="1"/>
    <d v="2025-08-20T00:00:00"/>
    <d v="2025-08-21T00:00:00"/>
    <d v="2025-08-20T00:00:00"/>
    <s v="112503628"/>
    <x v="6"/>
    <d v="2025-08-20T00:00:00"/>
    <m/>
    <m/>
    <x v="0"/>
    <n v="5"/>
    <m/>
    <m/>
    <m/>
    <n v="142507308"/>
    <d v="2025-08-29T00:00:00"/>
    <m/>
    <m/>
    <s v="Aug"/>
    <s v="JIANGSU_14504-505"/>
    <m/>
    <m/>
    <m/>
  </r>
  <r>
    <x v="0"/>
    <s v="8133-25"/>
    <x v="1233"/>
    <s v="B"/>
    <s v="450x250"/>
    <d v="2025-08-14T00:00:00"/>
    <d v="2025-08-15T00:00:00"/>
    <s v="AIR"/>
    <n v="2"/>
    <n v="2"/>
    <d v="2025-08-15T00:00:00"/>
    <d v="2025-08-18T00:00:00"/>
    <m/>
    <n v="3"/>
    <d v="2025-08-20T00:00:00"/>
    <d v="2025-08-21T00:00:00"/>
    <d v="2025-08-20T00:00:00"/>
    <s v="112503628"/>
    <x v="4"/>
    <d v="2025-08-20T00:00:00"/>
    <m/>
    <m/>
    <x v="0"/>
    <n v="4"/>
    <m/>
    <m/>
    <m/>
    <n v="142507207"/>
    <d v="2025-08-26T00:00:00"/>
    <m/>
    <m/>
    <s v="Aug"/>
    <s v="PHME_16441-603"/>
    <m/>
    <m/>
    <m/>
  </r>
  <r>
    <x v="0"/>
    <s v="8133-25"/>
    <x v="1234"/>
    <s v="B"/>
    <s v="450x250"/>
    <d v="2025-08-14T00:00:00"/>
    <d v="2025-08-15T00:00:00"/>
    <s v="LAND"/>
    <n v="2"/>
    <n v="2"/>
    <d v="2025-08-15T00:00:00"/>
    <d v="2025-08-18T00:00:00"/>
    <m/>
    <n v="3"/>
    <d v="2025-08-20T00:00:00"/>
    <d v="2025-08-21T00:00:00"/>
    <d v="2025-08-20T00:00:00"/>
    <s v="112503628"/>
    <x v="4"/>
    <d v="2025-08-20T00:00:00"/>
    <m/>
    <m/>
    <x v="0"/>
    <n v="4"/>
    <m/>
    <m/>
    <m/>
    <n v="142507207"/>
    <d v="2025-08-26T00:00:00"/>
    <m/>
    <m/>
    <s v="Aug"/>
    <s v="PHME_16441-604"/>
    <m/>
    <m/>
    <m/>
  </r>
  <r>
    <x v="0"/>
    <s v="8136-25"/>
    <x v="1235"/>
    <s v="B"/>
    <s v="320x160"/>
    <d v="2025-08-14T00:00:00"/>
    <d v="2025-08-15T00:00:00"/>
    <s v="AIR"/>
    <n v="2"/>
    <n v="2"/>
    <d v="2025-08-18T00:00:00"/>
    <d v="2025-08-19T00:00:00"/>
    <m/>
    <n v="1"/>
    <d v="2025-08-20T00:00:00"/>
    <d v="2025-08-21T00:00:00"/>
    <d v="2025-08-20T00:00:00"/>
    <s v="112503628"/>
    <x v="6"/>
    <d v="2025-08-20T00:00:00"/>
    <m/>
    <m/>
    <x v="0"/>
    <n v="5"/>
    <m/>
    <m/>
    <m/>
    <n v="142507309"/>
    <d v="2025-09-11T00:00:00"/>
    <m/>
    <m/>
    <s v="Aug"/>
    <s v="JIANGSU_16748-516"/>
    <m/>
    <m/>
    <m/>
  </r>
  <r>
    <x v="0"/>
    <s v="8134-25"/>
    <x v="1236"/>
    <s v="B"/>
    <s v="550x250"/>
    <d v="2025-08-14T00:00:00"/>
    <d v="2025-08-15T00:00:00"/>
    <s v="LAND"/>
    <n v="1"/>
    <n v="1"/>
    <d v="2025-08-19T00:00:00"/>
    <d v="2025-08-19T00:00:00"/>
    <m/>
    <n v="0"/>
    <d v="2025-08-20T00:00:00"/>
    <d v="2025-08-21T00:00:00"/>
    <d v="2025-08-20T00:00:00"/>
    <s v="112503628"/>
    <x v="2"/>
    <d v="2025-08-20T00:00:00"/>
    <m/>
    <m/>
    <x v="0"/>
    <n v="5"/>
    <m/>
    <m/>
    <m/>
    <n v="142507323"/>
    <d v="2025-08-29T00:00:00"/>
    <m/>
    <m/>
    <s v="Aug"/>
    <s v="PHOENIX _19972-602"/>
    <m/>
    <m/>
    <m/>
  </r>
  <r>
    <x v="0"/>
    <s v="8130-25"/>
    <x v="1237"/>
    <s v="B"/>
    <s v="320x200"/>
    <d v="2025-08-14T00:00:00"/>
    <d v="2025-08-15T00:00:00"/>
    <s v="LAND"/>
    <n v="1"/>
    <n v="1"/>
    <d v="2025-08-18T00:00:00"/>
    <d v="2025-08-18T00:00:00"/>
    <m/>
    <n v="0"/>
    <d v="2025-08-20T00:00:00"/>
    <d v="2025-08-21T00:00:00"/>
    <d v="2025-08-20T00:00:00"/>
    <s v="112503628"/>
    <x v="0"/>
    <d v="2025-08-20T00:00:00"/>
    <m/>
    <m/>
    <x v="0"/>
    <n v="4"/>
    <m/>
    <m/>
    <m/>
    <n v="142507211"/>
    <d v="2025-08-26T00:00:00"/>
    <m/>
    <m/>
    <s v="Aug"/>
    <s v="PDTMC_28112-208"/>
    <m/>
    <m/>
    <m/>
  </r>
  <r>
    <x v="0"/>
    <s v="8130-25"/>
    <x v="1238"/>
    <s v="B"/>
    <s v="250x160"/>
    <d v="2025-08-14T00:00:00"/>
    <d v="2025-08-15T00:00:00"/>
    <s v="LAND"/>
    <n v="2"/>
    <n v="2"/>
    <d v="2025-08-16T00:00:00"/>
    <d v="2025-08-21T00:00:00"/>
    <m/>
    <m/>
    <d v="2025-08-22T00:00:00"/>
    <d v="2025-09-02T00:00:00"/>
    <d v="2025-08-22T00:00:00"/>
    <s v="112503669"/>
    <x v="0"/>
    <d v="2025-08-22T00:00:00"/>
    <m/>
    <m/>
    <x v="0"/>
    <m/>
    <m/>
    <m/>
    <m/>
    <n v="142507427"/>
    <d v="2025-09-11T00:00:00"/>
    <m/>
    <m/>
    <s v="Aug"/>
    <s v="PDTMC_05076-403"/>
    <m/>
    <m/>
    <m/>
  </r>
  <r>
    <x v="0"/>
    <s v="8136-25"/>
    <x v="1239"/>
    <s v="B"/>
    <s v="320x160"/>
    <d v="2025-08-14T00:00:00"/>
    <d v="2025-08-15T00:00:00"/>
    <s v="AIR"/>
    <n v="2"/>
    <n v="2"/>
    <d v="2025-08-18T00:00:00"/>
    <d v="2025-08-22T00:00:00"/>
    <m/>
    <n v="4"/>
    <d v="2025-08-23T00:00:00"/>
    <d v="2025-08-25T00:00:00"/>
    <d v="2025-08-23T00:00:00"/>
    <s v="112503705"/>
    <x v="6"/>
    <d v="2025-08-23T00:00:00"/>
    <m/>
    <m/>
    <x v="0"/>
    <n v="8"/>
    <m/>
    <m/>
    <m/>
    <n v="142507309"/>
    <d v="2025-09-11T00:00:00"/>
    <m/>
    <m/>
    <s v="Aug"/>
    <s v="JIANGSU_15925-504"/>
    <m/>
    <m/>
    <m/>
  </r>
  <r>
    <x v="0"/>
    <s v="8131-25"/>
    <x v="1240"/>
    <s v="B"/>
    <s v="440x250"/>
    <d v="2025-08-14T00:00:00"/>
    <d v="2025-08-15T00:00:00"/>
    <s v="AIR"/>
    <n v="4"/>
    <n v="8"/>
    <d v="2025-08-15T00:00:00"/>
    <d v="2025-08-22T00:00:00"/>
    <m/>
    <n v="7"/>
    <d v="2025-08-23T00:00:00"/>
    <d v="2025-08-25T00:00:00"/>
    <d v="2025-08-23T00:00:00"/>
    <s v="112503705"/>
    <x v="1"/>
    <d v="2025-08-23T00:00:00"/>
    <m/>
    <m/>
    <x v="0"/>
    <n v="8"/>
    <m/>
    <m/>
    <m/>
    <n v="142507316"/>
    <d v="2025-08-31T00:00:00"/>
    <m/>
    <m/>
    <s v="Aug"/>
    <s v="EKSTEK_17928-538"/>
    <m/>
    <m/>
    <m/>
  </r>
  <r>
    <x v="0"/>
    <s v="8135-25"/>
    <x v="1241"/>
    <s v="B"/>
    <s v="250x160"/>
    <d v="2025-08-14T00:00:00"/>
    <d v="2025-08-15T00:00:00"/>
    <s v="AIR"/>
    <n v="2"/>
    <n v="2"/>
    <d v="2025-08-20T00:00:00"/>
    <d v="2025-08-22T00:00:00"/>
    <m/>
    <n v="2"/>
    <d v="2025-08-23T00:00:00"/>
    <d v="2025-08-25T00:00:00"/>
    <d v="2025-08-23T00:00:00"/>
    <s v="112503705"/>
    <x v="3"/>
    <d v="2025-08-23T00:00:00"/>
    <m/>
    <m/>
    <x v="0"/>
    <n v="8"/>
    <m/>
    <m/>
    <m/>
    <n v="142507322"/>
    <d v="2025-09-01T00:00:00"/>
    <m/>
    <m/>
    <s v="Aug"/>
    <s v="COMPES_29714-507"/>
    <m/>
    <m/>
    <m/>
  </r>
  <r>
    <x v="0"/>
    <s v="8130-25"/>
    <x v="1242"/>
    <s v="B"/>
    <s v="320x160"/>
    <d v="2025-08-14T00:00:00"/>
    <d v="2025-08-15T00:00:00"/>
    <s v="AIR"/>
    <n v="1"/>
    <n v="1"/>
    <d v="2025-08-16T00:00:00"/>
    <d v="2025-08-25T00:00:00"/>
    <m/>
    <n v="9"/>
    <d v="2025-08-26T00:00:00"/>
    <d v="2025-08-26T00:00:00"/>
    <d v="2025-08-26T00:00:00"/>
    <s v="112503738"/>
    <x v="0"/>
    <d v="2025-08-26T00:00:00"/>
    <m/>
    <m/>
    <x v="0"/>
    <n v="11"/>
    <m/>
    <m/>
    <m/>
    <n v="142507427"/>
    <d v="2025-09-11T00:00:00"/>
    <m/>
    <m/>
    <s v="Aug"/>
    <s v="PDTMC_16441-227"/>
    <m/>
    <m/>
    <m/>
  </r>
  <r>
    <x v="0"/>
    <s v="8136-25"/>
    <x v="1243"/>
    <s v="B"/>
    <s v="250x160"/>
    <d v="2025-08-14T00:00:00"/>
    <d v="2025-08-15T00:00:00"/>
    <s v="AIR"/>
    <n v="2"/>
    <n v="2"/>
    <d v="2025-08-23T00:00:00"/>
    <d v="2025-08-26T00:00:00"/>
    <m/>
    <n v="3"/>
    <d v="2025-08-27T00:00:00"/>
    <d v="2025-08-27T00:00:00"/>
    <d v="2025-08-27T00:00:00"/>
    <s v="112503752"/>
    <x v="6"/>
    <d v="2025-08-27T00:00:00"/>
    <m/>
    <m/>
    <x v="0"/>
    <n v="12"/>
    <m/>
    <m/>
    <m/>
    <n v="142507565"/>
    <d v="2025-09-16T12:13:44"/>
    <m/>
    <m/>
    <s v="Aug"/>
    <s v="JIANGSU_15926-407"/>
    <m/>
    <m/>
    <m/>
  </r>
  <r>
    <x v="0"/>
    <s v="8136-25"/>
    <x v="1244"/>
    <s v="B"/>
    <s v="320x160"/>
    <d v="2025-08-14T00:00:00"/>
    <d v="2025-08-15T00:00:00"/>
    <s v="AIR"/>
    <n v="2"/>
    <n v="2"/>
    <d v="2025-08-18T00:00:00"/>
    <d v="2025-08-26T00:00:00"/>
    <m/>
    <n v="8"/>
    <d v="2025-08-27T00:00:00"/>
    <d v="2025-08-27T00:00:00"/>
    <d v="2025-08-27T00:00:00"/>
    <s v="112503752"/>
    <x v="6"/>
    <d v="2025-08-27T00:00:00"/>
    <m/>
    <s v="We asked simulation report"/>
    <x v="0"/>
    <n v="12"/>
    <m/>
    <m/>
    <m/>
    <n v="142507565"/>
    <d v="2025-09-16T12:13:44"/>
    <m/>
    <m/>
    <s v="Aug"/>
    <s v="JIANGSU_18802-503"/>
    <m/>
    <m/>
    <m/>
  </r>
  <r>
    <x v="0"/>
    <s v="8131-25"/>
    <x v="1245"/>
    <s v="B"/>
    <s v="475x280"/>
    <d v="2025-08-14T00:00:00"/>
    <d v="2025-08-15T00:00:00"/>
    <s v="AIR"/>
    <n v="2"/>
    <n v="2"/>
    <d v="2025-08-15T00:00:00"/>
    <d v="2025-08-28T00:00:00"/>
    <m/>
    <n v="13"/>
    <d v="2025-08-30T00:00:00"/>
    <d v="2025-09-01T00:00:00"/>
    <d v="2025-08-30T00:00:00"/>
    <s v="112503798"/>
    <x v="1"/>
    <d v="2025-08-30T00:00:00"/>
    <m/>
    <s v="Revision Asked 18-08"/>
    <x v="0"/>
    <n v="14"/>
    <m/>
    <m/>
    <m/>
    <n v="142507756"/>
    <d v="2025-09-15T09:28:22"/>
    <m/>
    <m/>
    <s v="Aug"/>
    <s v="EKSTEK_29466-205"/>
    <m/>
    <m/>
    <m/>
  </r>
  <r>
    <x v="1"/>
    <s v="8138-25"/>
    <x v="1246"/>
    <s v="C"/>
    <s v="280x160"/>
    <d v="2025-08-15T00:00:00"/>
    <d v="2025-08-15T00:00:00"/>
    <s v="AIR"/>
    <n v="1"/>
    <n v="4"/>
    <d v="2025-08-17T00:00:00"/>
    <d v="2025-08-21T00:00:00"/>
    <m/>
    <n v="4"/>
    <d v="2025-08-22T00:00:00"/>
    <d v="2025-08-22T00:00:00"/>
    <d v="2025-08-22T00:00:00"/>
    <s v="212501127"/>
    <x v="6"/>
    <d v="2025-08-22T00:00:00"/>
    <s v="GUTMANN"/>
    <s v="As dicussed with HOD-Supplier changed from As Giansun to PDTMC on 19.09.2025"/>
    <x v="1"/>
    <n v="0"/>
    <m/>
    <m/>
    <s v="Mill, powder"/>
    <n v="242502092"/>
    <d v="2025-09-03T00:00:00"/>
    <m/>
    <m/>
    <s v="Aug"/>
    <s v="JIANGSU_030481-2501"/>
    <m/>
    <m/>
    <m/>
  </r>
  <r>
    <x v="0"/>
    <s v="8139-25"/>
    <x v="1247"/>
    <s v="N"/>
    <s v="450x250"/>
    <d v="2025-08-15T00:00:00"/>
    <d v="2025-08-15T00:00:00"/>
    <s v="AIR"/>
    <n v="1"/>
    <n v="1"/>
    <d v="2025-08-17T00:00:00"/>
    <d v="2025-08-18T00:00:00"/>
    <m/>
    <n v="1"/>
    <d v="2025-08-20T00:00:00"/>
    <d v="2025-08-21T00:00:00"/>
    <d v="2025-08-20T00:00:00"/>
    <s v="112503628"/>
    <x v="6"/>
    <d v="2025-08-20T00:00:00"/>
    <s v="Siraj Int."/>
    <m/>
    <x v="0"/>
    <n v="3"/>
    <m/>
    <m/>
    <s v="Mill, powder"/>
    <n v="142507309"/>
    <d v="2025-09-11T00:00:00"/>
    <m/>
    <m/>
    <s v="Aug"/>
    <s v="JIANGSU_30480-601"/>
    <m/>
    <m/>
    <m/>
  </r>
  <r>
    <x v="0"/>
    <s v="8139-25"/>
    <x v="1248"/>
    <s v="N"/>
    <s v="250X160"/>
    <d v="2025-08-15T00:00:00"/>
    <d v="2025-08-15T00:00:00"/>
    <s v="AIR"/>
    <n v="0"/>
    <n v="0"/>
    <d v="2025-08-17T00:00:00"/>
    <d v="2025-08-19T00:00:00"/>
    <m/>
    <n v="2"/>
    <d v="2025-08-20T00:00:00"/>
    <d v="2025-08-21T00:00:00"/>
    <d v="2025-08-20T00:00:00"/>
    <s v="112503628"/>
    <x v="6"/>
    <d v="2025-08-20T00:00:00"/>
    <s v="GUTMANN"/>
    <s v="Revision Asked 18-08"/>
    <x v="0"/>
    <n v="4"/>
    <m/>
    <m/>
    <s v="Mill, powder"/>
    <n v="142507309"/>
    <d v="2025-09-11T00:00:00"/>
    <m/>
    <m/>
    <s v="Aug"/>
    <s v="JIANGSU_27964-401"/>
    <m/>
    <m/>
    <m/>
  </r>
  <r>
    <x v="0"/>
    <s v="8139-25"/>
    <x v="1249"/>
    <s v="N"/>
    <s v="250x160"/>
    <d v="2025-08-15T00:00:00"/>
    <d v="2025-08-15T00:00:00"/>
    <s v="AIR"/>
    <n v="0"/>
    <n v="0"/>
    <d v="2025-08-17T00:00:00"/>
    <d v="2025-08-22T00:00:00"/>
    <m/>
    <n v="5"/>
    <d v="2025-08-23T00:00:00"/>
    <d v="2025-08-25T00:00:00"/>
    <d v="2025-08-23T00:00:00"/>
    <s v="112503705"/>
    <x v="6"/>
    <d v="2025-08-23T00:00:00"/>
    <s v="Advanced Innovative"/>
    <s v="First design received 17.08.2025, asked rev 18.08.2025, Die in design stage 21.08.2025"/>
    <x v="0"/>
    <n v="7"/>
    <m/>
    <m/>
    <s v="powder"/>
    <n v="142507309"/>
    <d v="2025-09-11T00:00:00"/>
    <m/>
    <m/>
    <s v="Aug"/>
    <s v="JIANGSU_27966-401"/>
    <m/>
    <m/>
    <m/>
  </r>
  <r>
    <x v="0"/>
    <s v="8137-25"/>
    <x v="1250"/>
    <s v="B"/>
    <s v="320x160"/>
    <d v="2025-08-15T00:00:00"/>
    <d v="2025-08-15T00:00:00"/>
    <s v="LAND"/>
    <n v="1"/>
    <n v="1"/>
    <d v="2025-08-16T00:00:00"/>
    <d v="2025-08-25T00:00:00"/>
    <m/>
    <n v="9"/>
    <d v="2025-08-26T00:00:00"/>
    <d v="2025-08-26T00:00:00"/>
    <d v="2025-08-26T00:00:00"/>
    <s v="112503738"/>
    <x v="0"/>
    <d v="2025-08-26T00:00:00"/>
    <m/>
    <s v="Powdercoating design asked 18-08-2025"/>
    <x v="0"/>
    <n v="10"/>
    <m/>
    <m/>
    <m/>
    <n v="142507428"/>
    <d v="2025-09-02T00:00:00"/>
    <m/>
    <m/>
    <s v="Aug"/>
    <s v="PDTMC_16441-228"/>
    <m/>
    <m/>
    <m/>
  </r>
  <r>
    <x v="0"/>
    <s v="8129-25"/>
    <x v="1251"/>
    <s v="N"/>
    <s v="550x250"/>
    <d v="2025-08-15T00:00:00"/>
    <d v="2025-08-21T00:00:00"/>
    <s v="AIR"/>
    <n v="0"/>
    <n v="0"/>
    <d v="2025-08-28T00:00:00"/>
    <d v="2025-09-09T00:00:00"/>
    <s v="YES"/>
    <n v="12"/>
    <d v="2025-09-09T00:00:00"/>
    <d v="2025-09-10T00:00:00"/>
    <d v="2025-09-09T00:00:00"/>
    <s v="112503925"/>
    <x v="8"/>
    <d v="2025-09-09T00:00:00"/>
    <s v="Advanced Innovative"/>
    <s v="Die Still pending for ordering With purchage 21.08.2025"/>
    <x v="0"/>
    <n v="25"/>
    <m/>
    <m/>
    <s v="powder"/>
    <n v="142507803"/>
    <d v="2025-09-19T08:10:02"/>
    <m/>
    <m/>
    <s v="Aug"/>
    <s v="ALMAX_27965-601"/>
    <m/>
    <m/>
    <m/>
  </r>
  <r>
    <x v="0"/>
    <s v="8142-25"/>
    <x v="1252"/>
    <s v="N"/>
    <s v="700x500"/>
    <d v="2025-08-15T00:00:00"/>
    <d v="2025-08-21T00:00:00"/>
    <s v="AIR"/>
    <n v="0"/>
    <n v="0"/>
    <d v="2025-08-27T00:00:00"/>
    <d v="2025-09-04T00:00:00"/>
    <s v="YES"/>
    <n v="8"/>
    <d v="2025-09-06T00:00:00"/>
    <d v="2025-09-06T00:00:00"/>
    <d v="2025-09-06T00:00:00"/>
    <s v="112503898"/>
    <x v="3"/>
    <d v="2025-09-06T00:00:00"/>
    <s v="Advanced Innovative"/>
    <s v="Die Still pending for ordering With purchage 21.08.2025, Die order change from almax to compes as discuss with Suresh L as Viswitha 26.08.2025, First design approved 700x400 after discussion with Mr. IMRAN again design approved 700x500"/>
    <x v="0"/>
    <n v="20"/>
    <m/>
    <m/>
    <s v="powder"/>
    <n v="142507865"/>
    <d v="2025-09-19T08:10:49"/>
    <m/>
    <m/>
    <s v="Aug"/>
    <s v="COMPES_27967-601"/>
    <m/>
    <m/>
    <m/>
  </r>
  <r>
    <x v="0"/>
    <s v="8129-25"/>
    <x v="1253"/>
    <s v="N"/>
    <s v="450x250"/>
    <d v="2025-08-15T00:00:00"/>
    <d v="2025-08-21T00:00:00"/>
    <s v="AIR"/>
    <n v="4"/>
    <n v="4"/>
    <d v="2025-08-26T00:00:00"/>
    <d v="2025-09-08T00:00:00"/>
    <s v="YES"/>
    <n v="13"/>
    <d v="2025-09-09T00:00:00"/>
    <d v="2025-09-10T00:00:00"/>
    <d v="2025-09-09T00:00:00"/>
    <s v="112503925"/>
    <x v="8"/>
    <d v="2025-09-09T00:00:00"/>
    <s v="Advanced Innovative"/>
    <s v="First order send to compes on 15.08.2025, compes is  not able to guarantee what is mentioned in our drawing 18.08.2025, As per Mr. Imran email to purchage, Kindly proceed with canceling the order from COMPES. We will explore alternate suppliers for this requirement, Still pending for ordering with purchage 21.08.2025"/>
    <x v="0"/>
    <n v="24"/>
    <m/>
    <m/>
    <s v="powder"/>
    <n v="142507803"/>
    <d v="2025-09-19T08:10:02"/>
    <m/>
    <m/>
    <s v="Aug"/>
    <s v="ALMAX_30482-601"/>
    <m/>
    <m/>
    <m/>
  </r>
  <r>
    <x v="0"/>
    <s v="8129-25"/>
    <x v="1254"/>
    <s v="T"/>
    <s v="460X150"/>
    <d v="2025-08-15T00:00:00"/>
    <d v="2025-08-21T00:00:00"/>
    <s v="AIR"/>
    <n v="0"/>
    <n v="0"/>
    <d v="2025-08-26T00:00:00"/>
    <d v="2025-09-08T00:00:00"/>
    <m/>
    <n v="13"/>
    <d v="2025-09-09T00:00:00"/>
    <d v="2025-09-10T00:00:00"/>
    <d v="2025-09-09T00:00:00"/>
    <s v="112503925"/>
    <x v="8"/>
    <d v="2025-09-09T00:00:00"/>
    <m/>
    <m/>
    <x v="0"/>
    <n v="24"/>
    <m/>
    <m/>
    <m/>
    <n v="142507803"/>
    <d v="2025-09-19T08:10:02"/>
    <m/>
    <m/>
    <s v="Aug"/>
    <s v="ALMAX_INS-30482"/>
    <m/>
    <m/>
    <m/>
  </r>
  <r>
    <x v="0"/>
    <s v="8142-25"/>
    <x v="1255"/>
    <s v="T"/>
    <s v="700x196"/>
    <d v="2025-08-15T00:00:00"/>
    <d v="2025-08-21T00:00:00"/>
    <s v="AIR"/>
    <n v="0"/>
    <n v="0"/>
    <d v="2025-08-27T00:00:00"/>
    <d v="2025-09-04T00:00:00"/>
    <m/>
    <n v="8"/>
    <d v="2025-09-06T00:00:00"/>
    <d v="2025-09-06T00:00:00"/>
    <d v="2025-09-06T00:00:00"/>
    <s v="112503898"/>
    <x v="3"/>
    <d v="2025-09-06T00:00:00"/>
    <m/>
    <m/>
    <x v="0"/>
    <m/>
    <m/>
    <m/>
    <m/>
    <n v="142507865"/>
    <d v="2025-09-19T08:10:49"/>
    <m/>
    <m/>
    <s v="Aug"/>
    <s v="COMPES_BOL-27967"/>
    <m/>
    <m/>
    <m/>
  </r>
  <r>
    <x v="0"/>
    <s v="8143-25"/>
    <x v="1256"/>
    <s v="C"/>
    <s v="280x160"/>
    <d v="2025-08-18T00:00:00"/>
    <d v="2025-08-19T00:00:00"/>
    <s v="LAND"/>
    <n v="1"/>
    <n v="1"/>
    <d v="2025-08-19T00:00:00"/>
    <s v="NA"/>
    <m/>
    <s v=""/>
    <s v="C"/>
    <s v="C"/>
    <s v="C"/>
    <s v="C"/>
    <x v="0"/>
    <s v="C"/>
    <m/>
    <s v="As discuss with Mr.suresh L, please hold the design-21.08.2025 "/>
    <x v="1"/>
    <n v="0"/>
    <m/>
    <m/>
    <m/>
    <n v="0"/>
    <d v="1899-12-30T00:00:00"/>
    <m/>
    <m/>
    <s v="Aug"/>
    <s v="PDTMC_27550-602"/>
    <m/>
    <m/>
    <m/>
  </r>
  <r>
    <x v="0"/>
    <s v="8141-25"/>
    <x v="1257"/>
    <s v="B"/>
    <s v="320x160"/>
    <d v="2025-08-18T00:00:00"/>
    <d v="2025-08-18T00:00:00"/>
    <s v="LAND"/>
    <n v="0"/>
    <n v="0"/>
    <d v="2025-08-18T00:00:00"/>
    <d v="2025-08-19T00:00:00"/>
    <m/>
    <n v="1"/>
    <d v="2025-08-20T00:00:00"/>
    <d v="2025-08-21T00:00:00"/>
    <d v="2025-08-20T00:00:00"/>
    <s v="112503628"/>
    <x v="4"/>
    <d v="2025-08-20T00:00:00"/>
    <m/>
    <s v="27751-201 ACTUAL DIE 27751-202_Dinesh"/>
    <x v="0"/>
    <n v="1"/>
    <m/>
    <m/>
    <m/>
    <n v="142507616"/>
    <d v="2025-09-11T00:00:00"/>
    <m/>
    <m/>
    <s v="Aug"/>
    <s v="PHME_27751-202"/>
    <m/>
    <m/>
    <m/>
  </r>
  <r>
    <x v="0"/>
    <s v="8144-25"/>
    <x v="1258"/>
    <s v="B"/>
    <s v="440x250"/>
    <d v="2025-08-18T00:00:00"/>
    <d v="2025-08-19T00:00:00"/>
    <s v="AIR"/>
    <n v="4"/>
    <n v="8"/>
    <d v="2025-08-19T00:00:00"/>
    <d v="2025-08-21T00:00:00"/>
    <m/>
    <n v="2"/>
    <d v="2025-08-22T00:00:00"/>
    <d v="2025-08-25T00:00:00"/>
    <d v="2025-08-22T00:00:00"/>
    <s v="112503669"/>
    <x v="1"/>
    <d v="2025-08-22T00:00:00"/>
    <m/>
    <m/>
    <x v="0"/>
    <n v="3"/>
    <m/>
    <m/>
    <m/>
    <n v="142507316"/>
    <d v="2025-08-31T00:00:00"/>
    <m/>
    <m/>
    <s v="Aug"/>
    <s v="EKSTEK_29780-523"/>
    <m/>
    <m/>
    <m/>
  </r>
  <r>
    <x v="0"/>
    <s v="8143-25"/>
    <x v="1259"/>
    <s v="B"/>
    <s v="280x160"/>
    <d v="2025-08-18T00:00:00"/>
    <d v="2025-08-19T00:00:00"/>
    <s v="LAND"/>
    <n v="1"/>
    <n v="1"/>
    <d v="2025-08-20T00:00:00"/>
    <d v="2025-08-22T00:00:00"/>
    <m/>
    <n v="2"/>
    <d v="2025-08-23T00:00:00"/>
    <d v="2025-08-25T00:00:00"/>
    <d v="2025-10-17T00:00:00"/>
    <s v="112503705"/>
    <x v="0"/>
    <d v="2025-10-17T00:00:00"/>
    <m/>
    <m/>
    <x v="0"/>
    <n v="4"/>
    <m/>
    <m/>
    <m/>
    <n v="142507325"/>
    <d v="2025-08-29T00:00:00"/>
    <m/>
    <m/>
    <s v="Aug"/>
    <s v="PDTMC_15954-202"/>
    <m/>
    <m/>
    <m/>
  </r>
  <r>
    <x v="0"/>
    <s v=""/>
    <x v="1260"/>
    <s v="H"/>
    <s v="320x160"/>
    <d v="2025-08-18T00:00:00"/>
    <s v=""/>
    <s v="AIR"/>
    <n v="1"/>
    <n v="1"/>
    <m/>
    <m/>
    <m/>
    <s v=""/>
    <m/>
    <m/>
    <m/>
    <m/>
    <x v="9"/>
    <m/>
    <m/>
    <s v="Die 16441-229, has been kept on HOLD as per Mr. Suresh instruction"/>
    <x v="3"/>
    <n v="0"/>
    <m/>
    <m/>
    <m/>
    <s v=""/>
    <s v=""/>
    <m/>
    <m/>
    <s v="Aug"/>
    <s v="WEFA_16441-229"/>
    <m/>
    <m/>
    <m/>
  </r>
  <r>
    <x v="0"/>
    <s v="8145-25"/>
    <x v="1261"/>
    <s v="N"/>
    <s v="355X200"/>
    <d v="2025-08-20T00:00:00"/>
    <d v="2025-08-21T00:00:00"/>
    <s v="LAND"/>
    <n v="1"/>
    <n v="1"/>
    <d v="2025-08-23T00:00:00"/>
    <d v="2025-08-27T00:00:00"/>
    <s v="YES"/>
    <n v="4"/>
    <d v="2025-08-30T00:00:00"/>
    <d v="2025-09-01T00:00:00"/>
    <d v="2025-08-30T00:00:00"/>
    <s v="112503798"/>
    <x v="4"/>
    <d v="2025-08-30T00:00:00"/>
    <s v="Schuco"/>
    <s v="We asked revised design on 23-08-2025"/>
    <x v="0"/>
    <n v="7"/>
    <m/>
    <m/>
    <s v="Mill, powder"/>
    <n v="142507757"/>
    <d v="2025-09-18T09:41:19"/>
    <m/>
    <m/>
    <s v="Aug"/>
    <s v="PHME_30483-201"/>
    <m/>
    <m/>
    <m/>
  </r>
  <r>
    <x v="1"/>
    <s v="8150-25"/>
    <x v="1262"/>
    <s v="C"/>
    <s v="355X200"/>
    <d v="2025-08-22T00:00:00"/>
    <d v="2025-08-23T00:00:00"/>
    <s v="LAND"/>
    <n v="2"/>
    <n v="2"/>
    <d v="2025-08-26T00:00:00"/>
    <m/>
    <s v="YES"/>
    <s v=""/>
    <m/>
    <m/>
    <m/>
    <m/>
    <x v="0"/>
    <m/>
    <m/>
    <s v="Asked 3d design Revision asked to supplier based on simulation 04-09-2025"/>
    <x v="1"/>
    <m/>
    <m/>
    <m/>
    <m/>
    <n v="0"/>
    <d v="1899-12-30T00:00:00"/>
    <m/>
    <m/>
    <s v="Aug"/>
    <s v="PDTMC_029986-3504"/>
    <m/>
    <m/>
    <m/>
  </r>
  <r>
    <x v="0"/>
    <s v="8152-25"/>
    <x v="1263"/>
    <s v="B"/>
    <s v="250x160"/>
    <d v="2025-08-22T00:00:00"/>
    <d v="2025-08-23T00:00:00"/>
    <s v="LAND"/>
    <n v="0"/>
    <n v="0"/>
    <d v="2025-08-25T00:00:00"/>
    <d v="2025-08-25T00:00:00"/>
    <m/>
    <n v="0"/>
    <d v="2025-08-26T00:00:00"/>
    <d v="2025-09-01T00:00:00"/>
    <d v="2025-08-26T00:00:00"/>
    <s v="112503738"/>
    <x v="4"/>
    <d v="2025-08-26T00:00:00"/>
    <m/>
    <m/>
    <x v="0"/>
    <m/>
    <m/>
    <m/>
    <m/>
    <n v="142507738"/>
    <d v="2025-09-13T16:34:41"/>
    <m/>
    <m/>
    <s v="Aug"/>
    <s v="PHME_55042-410"/>
    <m/>
    <m/>
    <m/>
  </r>
  <r>
    <x v="0"/>
    <s v="8151-25"/>
    <x v="1264"/>
    <s v="B"/>
    <s v="250X160"/>
    <d v="2025-08-22T00:00:00"/>
    <d v="2025-08-23T00:00:00"/>
    <s v="AIR"/>
    <n v="0"/>
    <n v="0"/>
    <d v="2025-08-25T00:00:00"/>
    <d v="2025-08-26T00:00:00"/>
    <m/>
    <n v="1"/>
    <d v="2025-08-27T00:00:00"/>
    <d v="2025-09-01T00:00:00"/>
    <d v="2025-08-27T00:00:00"/>
    <s v="112503752"/>
    <x v="2"/>
    <d v="2025-08-27T00:00:00"/>
    <m/>
    <m/>
    <x v="0"/>
    <m/>
    <m/>
    <m/>
    <m/>
    <n v="142507713"/>
    <d v="2025-09-15T09:26:10"/>
    <m/>
    <m/>
    <s v="Aug"/>
    <s v="PHOENIX _55042-411"/>
    <m/>
    <m/>
    <m/>
  </r>
  <r>
    <x v="0"/>
    <s v="8153-25"/>
    <x v="1265"/>
    <s v="B"/>
    <s v="250x160"/>
    <d v="2025-08-22T00:00:00"/>
    <d v="2025-08-23T00:00:00"/>
    <s v="AIR"/>
    <n v="1"/>
    <n v="1"/>
    <d v="2025-08-27T00:00:00"/>
    <d v="2025-08-28T00:00:00"/>
    <m/>
    <n v="1"/>
    <d v="2025-08-30T00:00:00"/>
    <d v="2025-09-01T00:00:00"/>
    <d v="2025-08-30T00:00:00"/>
    <s v="112503798"/>
    <x v="6"/>
    <d v="2025-08-30T00:00:00"/>
    <m/>
    <m/>
    <x v="0"/>
    <m/>
    <m/>
    <m/>
    <m/>
    <n v="142507565"/>
    <d v="2025-09-16T12:13:44"/>
    <m/>
    <m/>
    <s v="Aug"/>
    <s v="JIANGSU_15126-204"/>
    <m/>
    <m/>
    <m/>
  </r>
  <r>
    <x v="0"/>
    <s v="8153-25"/>
    <x v="1266"/>
    <s v="N"/>
    <s v="355x200"/>
    <d v="2025-08-22T00:00:00"/>
    <d v="2025-08-23T00:00:00"/>
    <s v="AIR"/>
    <n v="1"/>
    <n v="1"/>
    <d v="2025-08-27T00:00:00"/>
    <d v="2025-08-27T00:00:00"/>
    <m/>
    <n v="0"/>
    <d v="2025-08-30T00:00:00"/>
    <d v="2025-09-01T00:00:00"/>
    <d v="2025-08-30T00:00:00"/>
    <s v="112503798"/>
    <x v="6"/>
    <d v="2025-08-30T00:00:00"/>
    <s v="Open aire"/>
    <m/>
    <x v="0"/>
    <m/>
    <m/>
    <m/>
    <s v="MILL"/>
    <n v="142507565"/>
    <d v="2025-09-16T12:13:44"/>
    <m/>
    <m/>
    <s v="Aug"/>
    <s v="JIANGSU_05426-601"/>
    <m/>
    <m/>
    <m/>
  </r>
  <r>
    <x v="1"/>
    <s v="8148-25"/>
    <x v="1267"/>
    <s v="B"/>
    <s v="600X300"/>
    <d v="2025-08-22T00:00:00"/>
    <d v="2025-08-23T00:00:00"/>
    <s v="AIR"/>
    <n v="1"/>
    <n v="1"/>
    <d v="2026-08-25T00:00:00"/>
    <d v="2025-08-26T00:00:00"/>
    <m/>
    <n v="-364"/>
    <d v="2025-08-27T00:00:00"/>
    <d v="2025-08-30T00:00:00"/>
    <d v="2025-08-27T00:00:00"/>
    <s v="212501157"/>
    <x v="3"/>
    <d v="2025-08-27T00:00:00"/>
    <m/>
    <m/>
    <x v="0"/>
    <m/>
    <m/>
    <m/>
    <m/>
    <n v="242502223"/>
    <d v="2025-09-03T00:00:00"/>
    <m/>
    <m/>
    <s v="Aug"/>
    <s v="COMPES_005195-3506"/>
    <m/>
    <m/>
    <m/>
  </r>
  <r>
    <x v="1"/>
    <s v="8150-25"/>
    <x v="1268"/>
    <s v="B"/>
    <s v="320X160"/>
    <d v="2025-08-22T00:00:00"/>
    <d v="2025-08-23T00:00:00"/>
    <s v="LAND"/>
    <n v="0"/>
    <n v="0"/>
    <d v="2026-08-25T00:00:00"/>
    <d v="2025-08-26T00:00:00"/>
    <m/>
    <n v="-364"/>
    <d v="2025-08-27T00:00:00"/>
    <d v="2025-08-30T00:00:00"/>
    <d v="2025-08-27T00:00:00"/>
    <s v="212501157"/>
    <x v="0"/>
    <d v="2025-08-27T00:00:00"/>
    <m/>
    <m/>
    <x v="0"/>
    <m/>
    <m/>
    <m/>
    <m/>
    <n v="242502308"/>
    <d v="2025-09-10T00:00:00"/>
    <m/>
    <m/>
    <s v="Aug"/>
    <s v="PDTMC_024216-2501"/>
    <m/>
    <m/>
    <m/>
  </r>
  <r>
    <x v="1"/>
    <s v="8149-25"/>
    <x v="1269"/>
    <s v="B"/>
    <s v="355X200"/>
    <d v="2025-08-22T00:00:00"/>
    <d v="2025-08-23T00:00:00"/>
    <s v="LAND"/>
    <n v="2"/>
    <n v="4"/>
    <d v="2025-08-25T00:00:00"/>
    <d v="2025-08-26T00:00:00"/>
    <m/>
    <n v="1"/>
    <d v="2025-08-27T00:00:00"/>
    <d v="2025-08-30T00:00:00"/>
    <d v="2025-08-27T00:00:00"/>
    <s v="212501157"/>
    <x v="4"/>
    <d v="2025-08-27T00:00:00"/>
    <m/>
    <m/>
    <x v="0"/>
    <m/>
    <m/>
    <m/>
    <m/>
    <n v="242502226"/>
    <d v="2025-09-03T00:00:00"/>
    <m/>
    <m/>
    <s v="Aug"/>
    <s v="PHME_030113-3508"/>
    <m/>
    <m/>
    <m/>
  </r>
  <r>
    <x v="1"/>
    <s v="8154-25"/>
    <x v="1270"/>
    <s v="N"/>
    <s v="280x160"/>
    <d v="2025-08-22T00:00:00"/>
    <d v="2025-08-23T00:00:00"/>
    <s v="AIR"/>
    <n v="0"/>
    <n v="0"/>
    <d v="2026-08-25T00:00:00"/>
    <d v="2025-09-01T00:00:00"/>
    <m/>
    <n v="-358"/>
    <d v="2025-09-04T00:00:00"/>
    <d v="2025-09-04T00:00:00"/>
    <d v="2025-09-04T00:00:00"/>
    <s v="212501197"/>
    <x v="6"/>
    <d v="2025-09-04T00:00:00"/>
    <s v="Open aire"/>
    <s v="Awaqiting for Revised design"/>
    <x v="0"/>
    <m/>
    <m/>
    <m/>
    <s v="MILL"/>
    <n v="242502339"/>
    <d v="2025-09-16T12:15:36"/>
    <m/>
    <m/>
    <s v="Aug"/>
    <s v="JIANGSU_002106-2501"/>
    <m/>
    <m/>
    <m/>
  </r>
  <r>
    <x v="0"/>
    <s v="8155-25"/>
    <x v="1271"/>
    <s v="N"/>
    <s v="450X250"/>
    <d v="2025-08-23T00:00:00"/>
    <d v="2025-08-23T00:00:00"/>
    <s v="LAND"/>
    <n v="7"/>
    <n v="7"/>
    <d v="2025-08-27T00:00:00"/>
    <d v="2025-09-01T00:00:00"/>
    <s v="YES"/>
    <n v="5"/>
    <d v="2025-09-03T00:00:00"/>
    <d v="2025-09-04T00:00:00"/>
    <d v="2025-09-03T00:00:00"/>
    <s v="112503855"/>
    <x v="4"/>
    <d v="2025-09-03T00:00:00"/>
    <s v="Vertive"/>
    <m/>
    <x v="0"/>
    <m/>
    <m/>
    <m/>
    <s v="Mill, powder,"/>
    <n v="142507810"/>
    <d v="2025-09-16T22:29:27"/>
    <m/>
    <m/>
    <s v="Aug"/>
    <s v="PHME_30484-601"/>
    <m/>
    <m/>
    <m/>
  </r>
  <r>
    <x v="0"/>
    <s v="8155-25"/>
    <x v="1272"/>
    <s v="N"/>
    <s v="355X200"/>
    <d v="2025-08-23T00:00:00"/>
    <d v="2025-08-23T00:00:00"/>
    <s v="LAND"/>
    <n v="7"/>
    <n v="7"/>
    <d v="2025-08-27T00:00:00"/>
    <d v="2025-09-01T00:00:00"/>
    <s v="YES"/>
    <n v="5"/>
    <d v="2025-09-03T00:00:00"/>
    <d v="2025-09-04T00:00:00"/>
    <d v="2025-09-03T00:00:00"/>
    <s v="112503855"/>
    <x v="4"/>
    <d v="2025-09-03T00:00:00"/>
    <s v="Vertive"/>
    <m/>
    <x v="0"/>
    <m/>
    <m/>
    <m/>
    <s v="Mill, powder,"/>
    <n v="142507810"/>
    <d v="2025-09-16T22:29:27"/>
    <m/>
    <m/>
    <s v="Aug"/>
    <s v="PHME_30485-601"/>
    <m/>
    <m/>
    <m/>
  </r>
  <r>
    <x v="0"/>
    <s v="8155-25"/>
    <x v="1273"/>
    <s v="N"/>
    <s v="355X200"/>
    <d v="2025-08-23T00:00:00"/>
    <d v="2025-08-23T00:00:00"/>
    <s v="LAND"/>
    <n v="7"/>
    <n v="7"/>
    <d v="2025-08-27T00:00:00"/>
    <d v="2025-09-01T00:00:00"/>
    <s v="YES"/>
    <n v="5"/>
    <d v="2025-09-03T00:00:00"/>
    <d v="2025-09-04T00:00:00"/>
    <d v="2025-09-03T00:00:00"/>
    <s v="112503855"/>
    <x v="4"/>
    <d v="2025-09-03T00:00:00"/>
    <s v="Vertive"/>
    <m/>
    <x v="0"/>
    <m/>
    <m/>
    <m/>
    <s v="Mill, powder,"/>
    <n v="142507810"/>
    <d v="2025-09-16T22:29:27"/>
    <m/>
    <m/>
    <s v="Aug"/>
    <s v="PHME_30486-601"/>
    <m/>
    <m/>
    <m/>
  </r>
  <r>
    <x v="0"/>
    <s v="8155-25"/>
    <x v="1274"/>
    <s v="N"/>
    <s v="355X200"/>
    <d v="2025-08-23T00:00:00"/>
    <d v="2025-08-23T00:00:00"/>
    <s v="LAND"/>
    <n v="6"/>
    <n v="6"/>
    <d v="2025-08-27T00:00:00"/>
    <d v="2025-09-01T00:00:00"/>
    <s v="YES"/>
    <n v="5"/>
    <d v="2025-09-03T00:00:00"/>
    <d v="2025-09-04T00:00:00"/>
    <d v="2025-09-03T00:00:00"/>
    <s v="112503855"/>
    <x v="4"/>
    <d v="2025-09-03T00:00:00"/>
    <s v="Vertive"/>
    <m/>
    <x v="0"/>
    <m/>
    <m/>
    <m/>
    <s v="Mill, powder,"/>
    <n v="142507810"/>
    <d v="2025-09-16T22:29:27"/>
    <m/>
    <m/>
    <s v="Aug"/>
    <s v="PHME_30487-601"/>
    <m/>
    <m/>
    <m/>
  </r>
  <r>
    <x v="0"/>
    <s v="8155-25"/>
    <x v="1275"/>
    <s v="N"/>
    <s v="355X200"/>
    <d v="2025-08-23T00:00:00"/>
    <d v="2025-08-23T00:00:00"/>
    <s v="LAND"/>
    <n v="6"/>
    <n v="6"/>
    <d v="2025-08-27T00:00:00"/>
    <d v="2025-09-01T00:00:00"/>
    <s v="YES"/>
    <n v="5"/>
    <d v="2025-09-03T00:00:00"/>
    <d v="2025-09-04T00:00:00"/>
    <d v="2025-09-03T00:00:00"/>
    <s v="112503855"/>
    <x v="4"/>
    <d v="2025-09-03T00:00:00"/>
    <s v="Vertive"/>
    <m/>
    <x v="0"/>
    <m/>
    <m/>
    <m/>
    <s v="Mill, powder,"/>
    <n v="142507810"/>
    <d v="2025-09-16T22:29:27"/>
    <m/>
    <m/>
    <s v="Aug"/>
    <s v="PHME_30488-601"/>
    <m/>
    <m/>
    <m/>
  </r>
  <r>
    <x v="0"/>
    <s v="8152-25"/>
    <x v="1276"/>
    <s v="N"/>
    <s v="355X200"/>
    <d v="2025-08-23T00:00:00"/>
    <d v="2025-08-23T00:00:00"/>
    <s v="LAND"/>
    <n v="6"/>
    <n v="6"/>
    <d v="2025-08-27T00:00:00"/>
    <d v="2025-09-01T00:00:00"/>
    <s v="YES"/>
    <n v="5"/>
    <d v="2025-09-03T00:00:00"/>
    <d v="2025-09-04T00:00:00"/>
    <d v="2025-09-03T00:00:00"/>
    <s v="112503855"/>
    <x v="4"/>
    <d v="2025-09-03T00:00:00"/>
    <s v="Vertive"/>
    <m/>
    <x v="0"/>
    <m/>
    <m/>
    <m/>
    <s v="Mill, powder,"/>
    <n v="142507809"/>
    <d v="2025-09-19T00:00:00"/>
    <m/>
    <m/>
    <s v="Aug"/>
    <s v="PHME_30489-601"/>
    <m/>
    <m/>
    <m/>
  </r>
  <r>
    <x v="0"/>
    <s v="8152-25"/>
    <x v="1277"/>
    <s v="N"/>
    <s v="355X200"/>
    <d v="2025-08-23T00:00:00"/>
    <d v="2025-08-23T00:00:00"/>
    <s v="LAND"/>
    <n v="6"/>
    <n v="6"/>
    <d v="2025-08-27T00:00:00"/>
    <d v="2025-09-01T00:00:00"/>
    <s v="YES"/>
    <n v="5"/>
    <d v="2025-09-03T00:00:00"/>
    <d v="2025-09-04T00:00:00"/>
    <d v="2025-09-03T00:00:00"/>
    <s v="112503855"/>
    <x v="4"/>
    <d v="2025-09-03T00:00:00"/>
    <s v="Vertive"/>
    <m/>
    <x v="0"/>
    <m/>
    <m/>
    <m/>
    <s v="Mill, powder,"/>
    <n v="142507809"/>
    <d v="2025-09-19T00:00:00"/>
    <m/>
    <m/>
    <s v="Aug"/>
    <s v="PHME_30490-601"/>
    <m/>
    <m/>
    <m/>
  </r>
  <r>
    <x v="0"/>
    <s v="8152-25"/>
    <x v="1278"/>
    <s v="B"/>
    <s v="280X160"/>
    <d v="2025-08-23T00:00:00"/>
    <d v="2025-08-23T00:00:00"/>
    <s v="LAND"/>
    <n v="1"/>
    <n v="3"/>
    <d v="2025-08-27T00:00:00"/>
    <d v="2025-09-02T00:00:00"/>
    <s v="YES"/>
    <n v="6"/>
    <d v="2025-09-04T00:00:00"/>
    <d v="2025-09-04T00:00:00"/>
    <d v="2025-09-04T00:00:00"/>
    <s v="112503885"/>
    <x v="4"/>
    <d v="2025-09-04T00:00:00"/>
    <m/>
    <m/>
    <x v="0"/>
    <m/>
    <m/>
    <m/>
    <m/>
    <n v="142507878"/>
    <d v="2025-09-23T00:00:00"/>
    <m/>
    <m/>
    <s v="Aug"/>
    <s v="PHME_30346-402"/>
    <m/>
    <m/>
    <m/>
  </r>
  <r>
    <x v="0"/>
    <s v="8152-25"/>
    <x v="1279"/>
    <s v="B"/>
    <s v="300x100"/>
    <d v="2025-08-23T00:00:00"/>
    <d v="2025-09-02T00:00:00"/>
    <s v="LAND"/>
    <n v="0"/>
    <n v="0"/>
    <d v="2025-08-27T00:00:00"/>
    <d v="2025-09-02T00:00:00"/>
    <m/>
    <n v="6"/>
    <d v="2025-09-04T00:00:00"/>
    <d v="2025-09-04T00:00:00"/>
    <d v="2025-09-04T00:00:00"/>
    <s v="112503885"/>
    <x v="4"/>
    <d v="2025-09-04T00:00:00"/>
    <m/>
    <m/>
    <x v="0"/>
    <m/>
    <m/>
    <m/>
    <m/>
    <s v=""/>
    <s v=""/>
    <m/>
    <m/>
    <s v="Aug"/>
    <s v="PHME_INS-30346"/>
    <m/>
    <m/>
    <m/>
  </r>
  <r>
    <x v="1"/>
    <s v="8156-25"/>
    <x v="1280"/>
    <s v="T"/>
    <s v="320X75"/>
    <d v="2025-08-25T00:00:00"/>
    <d v="2025-08-26T00:00:00"/>
    <s v="LAND"/>
    <n v="0"/>
    <n v="0"/>
    <d v="2025-08-26T00:00:00"/>
    <d v="2025-08-26T00:00:00"/>
    <m/>
    <n v="0"/>
    <d v="2025-08-26T00:00:00"/>
    <d v="2025-08-30T00:00:00"/>
    <d v="2025-08-26T00:00:00"/>
    <s v="212501151"/>
    <x v="4"/>
    <d v="2025-08-26T00:00:00"/>
    <m/>
    <m/>
    <x v="0"/>
    <m/>
    <m/>
    <m/>
    <m/>
    <n v="242502225"/>
    <d v="2025-09-03T00:00:00"/>
    <m/>
    <m/>
    <s v="Aug"/>
    <s v="PHME_029990-3501 DP"/>
    <m/>
    <m/>
    <m/>
  </r>
  <r>
    <x v="0"/>
    <s v="8157-25"/>
    <x v="1281"/>
    <s v="B"/>
    <s v="320X160"/>
    <d v="2025-08-26T00:00:00"/>
    <d v="2025-08-27T00:00:00"/>
    <s v="LAND"/>
    <n v="1"/>
    <n v="1"/>
    <d v="2025-08-29T00:00:00"/>
    <d v="2025-09-01T00:00:00"/>
    <m/>
    <n v="3"/>
    <d v="2025-09-03T00:00:00"/>
    <d v="2025-09-04T00:00:00"/>
    <d v="2025-09-03T00:00:00"/>
    <s v="112503855"/>
    <x v="4"/>
    <d v="2025-09-03T00:00:00"/>
    <m/>
    <m/>
    <x v="0"/>
    <m/>
    <m/>
    <m/>
    <m/>
    <n v="142507811"/>
    <d v="2025-09-18T09:32:20"/>
    <m/>
    <m/>
    <s v="Aug"/>
    <s v="PHME_05411-504"/>
    <m/>
    <m/>
    <m/>
  </r>
  <r>
    <x v="0"/>
    <s v="8158-25"/>
    <x v="1282"/>
    <s v="B"/>
    <s v="250X160"/>
    <d v="2025-08-26T00:00:00"/>
    <d v="2025-08-27T00:00:00"/>
    <s v="AIR"/>
    <n v="0"/>
    <n v="0"/>
    <d v="2025-09-02T00:00:00"/>
    <d v="2025-09-02T00:00:00"/>
    <m/>
    <n v="0"/>
    <d v="2025-09-03T00:00:00"/>
    <d v="2025-09-04T00:00:00"/>
    <d v="2025-09-03T00:00:00"/>
    <s v="112503855"/>
    <x v="6"/>
    <d v="2025-09-03T00:00:00"/>
    <m/>
    <m/>
    <x v="0"/>
    <m/>
    <m/>
    <m/>
    <m/>
    <n v="142507731"/>
    <d v="2025-09-15T09:27:38"/>
    <m/>
    <m/>
    <s v="Aug"/>
    <s v="JIANGSU_090407-401"/>
    <m/>
    <m/>
    <m/>
  </r>
  <r>
    <x v="0"/>
    <s v="8038-25"/>
    <x v="1283"/>
    <s v="T"/>
    <s v="440x200"/>
    <d v="2025-08-27T00:00:00"/>
    <d v="2025-07-14T00:00:00"/>
    <s v="AIR"/>
    <n v="0"/>
    <n v="0"/>
    <d v="2025-08-20T00:00:00"/>
    <d v="2025-08-26T00:00:00"/>
    <m/>
    <n v="6"/>
    <d v="2025-08-27T00:00:00"/>
    <d v="2025-09-01T00:00:00"/>
    <d v="2025-08-27T00:00:00"/>
    <s v="112503750"/>
    <x v="5"/>
    <d v="2025-08-27T00:00:00"/>
    <m/>
    <m/>
    <x v="0"/>
    <m/>
    <m/>
    <m/>
    <m/>
    <n v="142507429"/>
    <d v="2025-09-07T00:00:00"/>
    <m/>
    <m/>
    <s v="Aug"/>
    <s v="ADEX_BOL-05215"/>
    <m/>
    <m/>
    <m/>
  </r>
  <r>
    <x v="1"/>
    <s v="8161-25"/>
    <x v="1284"/>
    <s v="B"/>
    <s v="280X165"/>
    <d v="2025-08-27T00:00:00"/>
    <d v="2025-08-27T00:00:00"/>
    <s v="LAND"/>
    <n v="1"/>
    <n v="1"/>
    <d v="2025-08-28T00:00:00"/>
    <d v="2025-08-28T00:00:00"/>
    <m/>
    <n v="0"/>
    <d v="2025-08-30T00:00:00"/>
    <d v="2025-08-30T00:00:00"/>
    <d v="2025-08-30T00:00:00"/>
    <s v="212501183"/>
    <x v="0"/>
    <d v="2025-08-30T00:00:00"/>
    <m/>
    <m/>
    <x v="0"/>
    <m/>
    <m/>
    <m/>
    <m/>
    <n v="242502309"/>
    <d v="2025-09-11T00:00:00"/>
    <m/>
    <m/>
    <s v="Aug"/>
    <s v="PDTMC_051125-2502"/>
    <m/>
    <m/>
    <m/>
  </r>
  <r>
    <x v="1"/>
    <s v="8160-25"/>
    <x v="1285"/>
    <s v="B"/>
    <s v="320X160"/>
    <d v="2025-08-27T00:00:00"/>
    <d v="2025-08-27T00:00:00"/>
    <s v="AIR"/>
    <n v="1"/>
    <n v="1"/>
    <d v="2025-08-27T00:00:00"/>
    <d v="2025-08-28T00:00:00"/>
    <m/>
    <n v="1"/>
    <d v="2025-08-30T00:00:00"/>
    <d v="2025-08-30T00:00:00"/>
    <d v="2025-08-30T00:00:00"/>
    <s v="212501183"/>
    <x v="1"/>
    <d v="2025-08-30T00:00:00"/>
    <m/>
    <m/>
    <x v="0"/>
    <m/>
    <m/>
    <m/>
    <m/>
    <n v="242502349"/>
    <d v="2025-09-16T12:16:34"/>
    <m/>
    <m/>
    <s v="Aug"/>
    <s v="EKSTEK_030124-3502"/>
    <m/>
    <m/>
    <m/>
  </r>
  <r>
    <x v="1"/>
    <s v="8159-25"/>
    <x v="1286"/>
    <s v="B"/>
    <s v="355X200"/>
    <d v="2025-08-27T00:00:00"/>
    <d v="2025-08-27T00:00:00"/>
    <s v="AIR"/>
    <n v="1"/>
    <n v="1"/>
    <d v="2025-08-29T00:00:00"/>
    <d v="2025-08-29T00:00:00"/>
    <m/>
    <n v="0"/>
    <d v="2025-08-30T00:00:00"/>
    <d v="2025-08-30T00:00:00"/>
    <d v="2025-08-30T00:00:00"/>
    <s v="212501183"/>
    <x v="6"/>
    <d v="2025-08-30T00:00:00"/>
    <m/>
    <m/>
    <x v="0"/>
    <m/>
    <m/>
    <m/>
    <m/>
    <n v="242502348"/>
    <d v="2025-09-15T09:44:45"/>
    <m/>
    <m/>
    <s v="Aug"/>
    <s v="JIANGSU_016124-3504"/>
    <m/>
    <m/>
    <m/>
  </r>
  <r>
    <x v="1"/>
    <s v="8159-25"/>
    <x v="1287"/>
    <s v="B"/>
    <s v="220X130"/>
    <d v="2025-08-27T00:00:00"/>
    <d v="2025-08-27T00:00:00"/>
    <s v="AIR"/>
    <n v="4"/>
    <n v="4"/>
    <d v="2025-08-29T00:00:00"/>
    <d v="2025-08-29T00:00:00"/>
    <m/>
    <n v="0"/>
    <d v="2025-08-30T00:00:00"/>
    <d v="2025-08-30T00:00:00"/>
    <d v="2025-08-30T00:00:00"/>
    <s v="212501183"/>
    <x v="6"/>
    <d v="2025-08-30T00:00:00"/>
    <m/>
    <m/>
    <x v="0"/>
    <m/>
    <m/>
    <m/>
    <m/>
    <n v="242502348"/>
    <d v="2025-09-15T09:44:45"/>
    <m/>
    <m/>
    <s v="Aug"/>
    <s v="JIANGSU_015936-2501"/>
    <m/>
    <m/>
    <m/>
  </r>
  <r>
    <x v="1"/>
    <s v="8161-25"/>
    <x v="1288"/>
    <s v="B"/>
    <s v="250X160"/>
    <d v="2025-08-27T00:00:00"/>
    <d v="2025-08-27T00:00:00"/>
    <s v="LAND"/>
    <n v="0"/>
    <n v="0"/>
    <d v="2025-08-28T00:00:00"/>
    <d v="2025-08-29T00:00:00"/>
    <m/>
    <n v="1"/>
    <d v="2025-08-30T00:00:00"/>
    <d v="2025-08-30T00:00:00"/>
    <d v="2025-08-30T00:00:00"/>
    <s v="212501183"/>
    <x v="0"/>
    <d v="2025-08-30T00:00:00"/>
    <m/>
    <m/>
    <x v="0"/>
    <m/>
    <m/>
    <m/>
    <m/>
    <n v="242502309"/>
    <d v="2025-09-11T00:00:00"/>
    <m/>
    <m/>
    <s v="Aug"/>
    <s v="PDTMC_007099-2504"/>
    <m/>
    <m/>
    <m/>
  </r>
  <r>
    <x v="1"/>
    <s v="8160-25"/>
    <x v="1289"/>
    <s v="B"/>
    <s v="250X140"/>
    <d v="2025-08-27T00:00:00"/>
    <d v="2025-08-27T00:00:00"/>
    <s v="AIR"/>
    <n v="1"/>
    <n v="2"/>
    <d v="2025-08-28T00:00:00"/>
    <d v="2025-08-29T00:00:00"/>
    <m/>
    <n v="1"/>
    <d v="2025-08-30T00:00:00"/>
    <d v="2025-08-30T00:00:00"/>
    <d v="2025-08-30T00:00:00"/>
    <s v="212501183"/>
    <x v="1"/>
    <d v="2025-08-30T00:00:00"/>
    <m/>
    <m/>
    <x v="0"/>
    <m/>
    <m/>
    <m/>
    <m/>
    <n v="242502349"/>
    <d v="2025-09-16T12:16:34"/>
    <m/>
    <m/>
    <s v="Aug"/>
    <s v="EKSTEK_006161-2504"/>
    <m/>
    <m/>
    <m/>
  </r>
  <r>
    <x v="1"/>
    <s v="8159-25"/>
    <x v="1290"/>
    <s v="B"/>
    <s v="320X160"/>
    <d v="2025-08-27T00:00:00"/>
    <d v="2025-08-27T00:00:00"/>
    <s v="AIR"/>
    <n v="1"/>
    <n v="1"/>
    <d v="2025-08-29T00:00:00"/>
    <d v="2025-08-29T00:00:00"/>
    <m/>
    <n v="0"/>
    <d v="2025-08-30T00:00:00"/>
    <d v="2025-08-30T00:00:00"/>
    <d v="2025-08-30T00:00:00"/>
    <s v="212501183"/>
    <x v="6"/>
    <d v="2025-08-30T00:00:00"/>
    <m/>
    <m/>
    <x v="0"/>
    <m/>
    <m/>
    <m/>
    <m/>
    <n v="242502348"/>
    <d v="2025-09-15T09:44:45"/>
    <m/>
    <m/>
    <s v="Aug"/>
    <s v="JIANGSU_005088-2501"/>
    <m/>
    <m/>
    <m/>
  </r>
  <r>
    <x v="1"/>
    <s v="8162-25"/>
    <x v="1291"/>
    <s v="B"/>
    <s v="280X165"/>
    <d v="2025-08-27T00:00:00"/>
    <d v="2025-08-27T00:00:00"/>
    <s v="LAND"/>
    <n v="3"/>
    <n v="3"/>
    <d v="2025-08-29T00:00:00"/>
    <d v="2025-09-04T00:00:00"/>
    <m/>
    <n v="6"/>
    <d v="2025-09-06T00:00:00"/>
    <d v="2025-09-07T00:00:00"/>
    <d v="2025-09-06T00:00:00"/>
    <s v="212501202"/>
    <x v="4"/>
    <d v="2025-09-06T00:00:00"/>
    <m/>
    <m/>
    <x v="0"/>
    <m/>
    <m/>
    <m/>
    <m/>
    <n v="242502387"/>
    <d v="2025-09-23T00:00:00"/>
    <m/>
    <m/>
    <s v="Aug"/>
    <s v="PHME_051129-2502"/>
    <m/>
    <m/>
    <m/>
  </r>
  <r>
    <x v="1"/>
    <s v="8163-25"/>
    <x v="1292"/>
    <s v="B"/>
    <s v="250X160"/>
    <d v="2025-08-28T00:00:00"/>
    <d v="2025-08-27T00:00:00"/>
    <s v="AIR"/>
    <n v="0"/>
    <n v="0"/>
    <d v="2025-08-28T00:00:00"/>
    <d v="2025-09-04T00:00:00"/>
    <m/>
    <n v="7"/>
    <d v="2025-09-09T00:00:00"/>
    <d v="2025-09-12T00:00:00"/>
    <d v="2025-09-09T00:00:00"/>
    <s v="212501213"/>
    <x v="9"/>
    <d v="2025-09-09T00:00:00"/>
    <m/>
    <m/>
    <x v="0"/>
    <m/>
    <m/>
    <m/>
    <m/>
    <n v="242502361"/>
    <d v="2025-09-18T09:30:22"/>
    <m/>
    <m/>
    <s v="Aug"/>
    <s v="WEFA_055055-2518"/>
    <m/>
    <m/>
    <m/>
  </r>
  <r>
    <x v="0"/>
    <s v="8164-25"/>
    <x v="1293"/>
    <s v="B"/>
    <s v="475x280"/>
    <d v="2025-08-28T00:00:00"/>
    <d v="2025-08-29T00:00:00"/>
    <s v="AIR"/>
    <n v="1"/>
    <n v="1"/>
    <d v="2025-09-02T00:00:00"/>
    <d v="2025-09-10T00:00:00"/>
    <m/>
    <n v="8"/>
    <d v="2025-09-11T00:00:00"/>
    <d v="2025-09-13T00:00:00"/>
    <d v="2025-09-11T00:00:00"/>
    <s v="112503972"/>
    <x v="9"/>
    <d v="2025-09-11T00:00:00"/>
    <m/>
    <s v="we  asked revesion design from suplier"/>
    <x v="0"/>
    <m/>
    <m/>
    <m/>
    <m/>
    <n v="142507989"/>
    <d v="2025-09-22T00:00:00"/>
    <m/>
    <m/>
    <s v="Aug"/>
    <s v="WEFA_05158-212"/>
    <m/>
    <m/>
    <m/>
  </r>
  <r>
    <x v="1"/>
    <s v="8165-25"/>
    <x v="1294"/>
    <s v="B"/>
    <s v="450X250"/>
    <d v="2025-08-28T00:00:00"/>
    <d v="2025-08-31T00:00:00"/>
    <s v="LAND"/>
    <n v="1"/>
    <n v="1"/>
    <d v="2025-09-01T00:00:00"/>
    <d v="2025-09-01T00:00:00"/>
    <m/>
    <n v="0"/>
    <d v="2025-09-04T00:00:00"/>
    <d v="2025-09-04T00:00:00"/>
    <d v="2025-09-04T00:00:00"/>
    <s v="212501197"/>
    <x v="4"/>
    <d v="2025-09-04T00:00:00"/>
    <m/>
    <m/>
    <x v="0"/>
    <m/>
    <m/>
    <m/>
    <m/>
    <n v="242502362"/>
    <d v="2025-09-18T09:42:02"/>
    <m/>
    <m/>
    <s v="Aug"/>
    <s v="PHME_005350-3505"/>
    <m/>
    <m/>
    <m/>
  </r>
  <r>
    <x v="1"/>
    <s v="8165-25"/>
    <x v="1295"/>
    <s v="B"/>
    <s v="250X140"/>
    <d v="2025-08-28T00:00:00"/>
    <d v="2025-08-31T00:00:00"/>
    <s v="LAND"/>
    <n v="1"/>
    <n v="2"/>
    <d v="2025-09-01T00:00:00"/>
    <d v="2025-09-01T00:00:00"/>
    <m/>
    <n v="0"/>
    <d v="2025-09-04T00:00:00"/>
    <d v="2025-09-04T00:00:00"/>
    <d v="2025-09-04T00:00:00"/>
    <s v="212501197"/>
    <x v="4"/>
    <d v="2025-09-04T00:00:00"/>
    <m/>
    <m/>
    <x v="0"/>
    <m/>
    <m/>
    <m/>
    <m/>
    <n v="242502362"/>
    <d v="2025-09-18T09:42:02"/>
    <m/>
    <m/>
    <s v="Aug"/>
    <s v="PHME_051004-2503"/>
    <m/>
    <m/>
    <m/>
  </r>
  <r>
    <x v="1"/>
    <s v="8166-25"/>
    <x v="1296"/>
    <s v="B"/>
    <s v="250X160"/>
    <d v="2025-08-28T00:00:00"/>
    <d v="2025-08-31T00:00:00"/>
    <s v="AIR"/>
    <n v="2"/>
    <n v="2"/>
    <d v="2025-09-01T00:00:00"/>
    <d v="2025-09-01T00:00:00"/>
    <m/>
    <n v="0"/>
    <d v="2025-09-04T00:00:00"/>
    <d v="2025-09-04T00:00:00"/>
    <d v="2025-09-04T00:00:00"/>
    <s v="212501197"/>
    <x v="6"/>
    <d v="2025-09-04T00:00:00"/>
    <m/>
    <m/>
    <x v="0"/>
    <m/>
    <m/>
    <m/>
    <m/>
    <n v="242502339"/>
    <d v="2025-09-16T12:15:36"/>
    <m/>
    <m/>
    <s v="Aug"/>
    <s v="JIANGSU_013010-2509"/>
    <m/>
    <m/>
    <m/>
  </r>
  <r>
    <x v="1"/>
    <s v="8167-25"/>
    <x v="1297"/>
    <s v="B"/>
    <s v="280X160"/>
    <d v="2025-08-28T00:00:00"/>
    <d v="2025-08-31T00:00:00"/>
    <s v="LAND"/>
    <n v="0"/>
    <n v="0"/>
    <d v="2025-09-03T00:00:00"/>
    <d v="2025-09-04T00:00:00"/>
    <m/>
    <n v="1"/>
    <d v="2025-09-06T00:00:00"/>
    <d v="2025-09-07T00:00:00"/>
    <d v="2025-09-06T00:00:00"/>
    <s v="212501202"/>
    <x v="0"/>
    <d v="2025-09-06T00:00:00"/>
    <m/>
    <m/>
    <x v="0"/>
    <m/>
    <m/>
    <m/>
    <m/>
    <n v="242502363"/>
    <d v="2025-09-15T16:20:57"/>
    <m/>
    <m/>
    <s v="Aug"/>
    <s v="PDTMC_027604-2502"/>
    <m/>
    <m/>
    <m/>
  </r>
  <r>
    <x v="1"/>
    <s v="8167-25"/>
    <x v="1298"/>
    <s v="B"/>
    <s v="400X260"/>
    <d v="2025-08-28T00:00:00"/>
    <d v="2025-08-31T00:00:00"/>
    <s v="LAND"/>
    <n v="3"/>
    <n v="3"/>
    <d v="2025-09-03T00:00:00"/>
    <d v="2025-09-24T00:00:00"/>
    <s v="YES"/>
    <n v="21"/>
    <d v="2025-09-25T00:00:00"/>
    <d v="2025-09-27T00:00:00"/>
    <d v="2025-09-25T00:00:00"/>
    <s v="212501314"/>
    <x v="0"/>
    <d v="2025-09-25T00:00:00"/>
    <m/>
    <s v="We asked 3d model for simulation 09-09-2025"/>
    <x v="0"/>
    <m/>
    <m/>
    <m/>
    <m/>
    <n v="242502516"/>
    <d v="2025-09-30T00:00:00"/>
    <m/>
    <m/>
    <s v="Aug"/>
    <s v="PDTMC_051110-3507"/>
    <m/>
    <m/>
    <m/>
  </r>
  <r>
    <x v="0"/>
    <s v="8168-25"/>
    <x v="1299"/>
    <s v="N"/>
    <s v="355x200"/>
    <d v="2025-09-01T00:00:00"/>
    <d v="2025-09-01T00:00:00"/>
    <s v="LAND"/>
    <n v="0"/>
    <n v="0"/>
    <d v="2025-09-03T00:00:00"/>
    <d v="2025-09-04T00:00:00"/>
    <m/>
    <n v="1"/>
    <d v="2025-09-06T00:00:00"/>
    <d v="2025-09-06T00:00:00"/>
    <d v="2025-09-06T00:00:00"/>
    <s v="112503898"/>
    <x v="4"/>
    <d v="2025-09-06T00:00:00"/>
    <s v="Vertive"/>
    <m/>
    <x v="0"/>
    <m/>
    <m/>
    <m/>
    <s v="Mill, powder,"/>
    <n v="142507812"/>
    <d v="2025-09-15T16:06:26"/>
    <m/>
    <m/>
    <s v="Sep"/>
    <s v="PHME_27968-201"/>
    <m/>
    <m/>
    <m/>
  </r>
  <r>
    <x v="0"/>
    <s v="8171-25"/>
    <x v="1300"/>
    <s v="B"/>
    <s v="220x130"/>
    <d v="2025-09-01T00:00:00"/>
    <d v="2025-09-03T00:00:00"/>
    <s v="AIR"/>
    <n v="0"/>
    <n v="0"/>
    <d v="2025-09-04T00:00:00"/>
    <d v="2025-09-08T00:00:00"/>
    <m/>
    <n v="4"/>
    <d v="2025-09-09T00:00:00"/>
    <d v="2025-09-10T00:00:00"/>
    <d v="2025-09-09T00:00:00"/>
    <s v="112503925"/>
    <x v="1"/>
    <d v="2025-09-09T00:00:00"/>
    <m/>
    <m/>
    <x v="0"/>
    <m/>
    <m/>
    <m/>
    <m/>
    <n v="142507808"/>
    <d v="2025-09-16T12:08:25"/>
    <m/>
    <m/>
    <s v="Sep"/>
    <s v="EKSTEK_11618-402"/>
    <m/>
    <m/>
    <m/>
  </r>
  <r>
    <x v="0"/>
    <s v="8172-25"/>
    <x v="1301"/>
    <s v="B"/>
    <s v="220x130"/>
    <d v="2025-09-01T00:00:00"/>
    <d v="2025-09-03T00:00:00"/>
    <s v="AIR"/>
    <n v="0"/>
    <n v="0"/>
    <d v="2025-09-06T00:00:00"/>
    <d v="2025-09-08T00:00:00"/>
    <m/>
    <n v="2"/>
    <d v="2025-09-09T00:00:00"/>
    <d v="2025-09-10T00:00:00"/>
    <d v="2025-09-09T00:00:00"/>
    <s v="112503925"/>
    <x v="6"/>
    <d v="2025-09-09T00:00:00"/>
    <m/>
    <m/>
    <x v="0"/>
    <m/>
    <m/>
    <m/>
    <m/>
    <n v="142507806"/>
    <d v="2025-09-18T09:33:18"/>
    <m/>
    <m/>
    <s v="Sep"/>
    <s v="JIANGSU_11057-407"/>
    <m/>
    <m/>
    <m/>
  </r>
  <r>
    <x v="0"/>
    <s v="8176-25"/>
    <x v="1302"/>
    <s v="B"/>
    <s v="280x160"/>
    <d v="2025-09-01T00:00:00"/>
    <d v="2025-09-03T00:00:00"/>
    <s v="AIR"/>
    <n v="1"/>
    <n v="4"/>
    <d v="2025-09-06T00:00:00"/>
    <d v="2025-09-10T00:00:00"/>
    <m/>
    <n v="4"/>
    <d v="2025-09-11T00:00:00"/>
    <d v="2025-09-13T00:00:00"/>
    <d v="2025-09-11T00:00:00"/>
    <s v="112503972"/>
    <x v="6"/>
    <d v="2025-09-11T00:00:00"/>
    <m/>
    <m/>
    <x v="0"/>
    <m/>
    <m/>
    <m/>
    <m/>
    <n v="142507807"/>
    <d v="2025-09-15T14:01:48"/>
    <m/>
    <m/>
    <s v="Sep"/>
    <s v="JIANGSU_30347-502"/>
    <m/>
    <m/>
    <m/>
  </r>
  <r>
    <x v="0"/>
    <s v="8171-25"/>
    <x v="1303"/>
    <s v="B"/>
    <s v="440x250"/>
    <d v="2025-09-01T00:00:00"/>
    <d v="2025-09-03T00:00:00"/>
    <s v="AIR"/>
    <n v="2"/>
    <n v="8"/>
    <d v="2025-09-04T00:00:00"/>
    <d v="2025-09-09T00:00:00"/>
    <m/>
    <n v="5"/>
    <d v="2025-09-09T00:00:00"/>
    <d v="2025-09-10T00:00:00"/>
    <d v="2025-09-09T00:00:00"/>
    <s v="112503925"/>
    <x v="1"/>
    <d v="2025-09-09T00:00:00"/>
    <m/>
    <m/>
    <x v="0"/>
    <m/>
    <m/>
    <m/>
    <m/>
    <n v="142507808"/>
    <d v="2025-09-16T12:08:25"/>
    <m/>
    <m/>
    <s v="Sep"/>
    <s v="EKSTEK_29780-525"/>
    <m/>
    <m/>
    <m/>
  </r>
  <r>
    <x v="0"/>
    <s v="8168-25"/>
    <x v="1304"/>
    <s v="N"/>
    <s v="355x200"/>
    <d v="2025-09-01T00:00:00"/>
    <d v="2025-09-01T00:00:00"/>
    <s v="LAND"/>
    <n v="0"/>
    <n v="0"/>
    <d v="2025-09-04T00:00:00"/>
    <d v="2025-09-11T00:00:00"/>
    <m/>
    <n v="7"/>
    <d v="2025-09-13T00:00:00"/>
    <d v="2025-09-15T00:00:00"/>
    <d v="2025-09-13T00:00:00"/>
    <s v="112504011"/>
    <x v="4"/>
    <d v="2025-09-13T00:00:00"/>
    <s v="Vertive"/>
    <s v="we asked revised design"/>
    <x v="0"/>
    <m/>
    <m/>
    <m/>
    <s v="Mill, powder,"/>
    <n v="142507895"/>
    <d v="2025-09-19T00:00:00"/>
    <m/>
    <m/>
    <s v="Sep"/>
    <s v="PHME_27969-201"/>
    <m/>
    <m/>
    <m/>
  </r>
  <r>
    <x v="0"/>
    <s v="8168-25"/>
    <x v="1305"/>
    <s v="N"/>
    <s v="355x200"/>
    <d v="2025-09-01T00:00:00"/>
    <d v="2025-09-01T00:00:00"/>
    <s v="LAND"/>
    <n v="0"/>
    <n v="0"/>
    <d v="2025-09-04T00:00:00"/>
    <d v="2025-09-11T00:00:00"/>
    <m/>
    <n v="7"/>
    <d v="2025-09-13T00:00:00"/>
    <d v="2025-09-15T00:00:00"/>
    <d v="2025-09-13T00:00:00"/>
    <s v="112504011"/>
    <x v="4"/>
    <d v="2025-09-13T00:00:00"/>
    <s v="Vertive"/>
    <s v="we asked revised design"/>
    <x v="0"/>
    <m/>
    <m/>
    <m/>
    <s v="Mill, powder,"/>
    <n v="142507895"/>
    <d v="2025-09-19T00:00:00"/>
    <m/>
    <m/>
    <s v="Sep"/>
    <s v="PHME_27970-201"/>
    <m/>
    <m/>
    <m/>
  </r>
  <r>
    <x v="0"/>
    <s v="8174-25"/>
    <x v="1306"/>
    <s v="B"/>
    <s v="250x160"/>
    <d v="2025-09-01T00:00:00"/>
    <d v="2025-09-15T00:00:00"/>
    <s v="AIR"/>
    <n v="7"/>
    <n v="7"/>
    <d v="2025-09-17T00:00:00"/>
    <d v="2025-09-19T00:00:00"/>
    <m/>
    <n v="2"/>
    <d v="2025-09-22T00:00:00"/>
    <d v="2025-09-22T00:00:00"/>
    <d v="2025-09-22T00:00:00"/>
    <s v="112504129"/>
    <x v="9"/>
    <d v="2025-09-22T00:00:00"/>
    <m/>
    <m/>
    <x v="0"/>
    <m/>
    <m/>
    <m/>
    <m/>
    <n v="142508340"/>
    <d v="2025-09-29T00:00:00"/>
    <m/>
    <m/>
    <s v="Sep"/>
    <s v="WEFA_28484-507"/>
    <m/>
    <m/>
    <m/>
  </r>
  <r>
    <x v="0"/>
    <s v="8176-25"/>
    <x v="1307"/>
    <s v="B"/>
    <s v="280x160"/>
    <d v="2025-09-01T00:00:00"/>
    <d v="2025-09-03T00:00:00"/>
    <s v="AIR"/>
    <n v="1"/>
    <n v="4"/>
    <d v="2025-09-06T00:00:00"/>
    <d v="2025-10-02T00:00:00"/>
    <s v="YES"/>
    <n v="26"/>
    <d v="2025-10-08T00:00:00"/>
    <d v="2025-10-11T00:00:00"/>
    <d v="2025-10-08T00:00:00"/>
    <s v="112504383"/>
    <x v="6"/>
    <d v="2025-10-08T00:00:00"/>
    <m/>
    <s v="witing for 3d model"/>
    <x v="0"/>
    <m/>
    <m/>
    <m/>
    <m/>
    <n v="142508850"/>
    <d v="2025-10-17T01:10:23"/>
    <m/>
    <m/>
    <s v="Sep"/>
    <s v="JIANGSU_30348-501"/>
    <m/>
    <m/>
    <m/>
  </r>
  <r>
    <x v="0"/>
    <s v="8175-25"/>
    <x v="1308"/>
    <s v="B"/>
    <s v="280x160"/>
    <d v="2025-09-01T00:00:00"/>
    <d v="2025-09-03T00:00:00"/>
    <s v="AIR"/>
    <n v="1"/>
    <n v="2"/>
    <d v="2025-09-10T00:00:00"/>
    <d v="2025-09-11T00:00:00"/>
    <m/>
    <n v="1"/>
    <d v="2025-09-13T00:00:00"/>
    <d v="2025-09-15T00:00:00"/>
    <d v="2025-09-13T00:00:00"/>
    <s v="112504011"/>
    <x v="6"/>
    <d v="2025-09-13T00:00:00"/>
    <m/>
    <s v="Insert revised INS-120221"/>
    <x v="0"/>
    <m/>
    <m/>
    <m/>
    <m/>
    <n v="142507992"/>
    <d v="2025-09-22T00:00:00"/>
    <m/>
    <m/>
    <s v="Sep"/>
    <s v="JIANGSU_30345-501"/>
    <m/>
    <m/>
    <m/>
  </r>
  <r>
    <x v="0"/>
    <s v="8173-25"/>
    <x v="1309"/>
    <s v="B"/>
    <s v="320x200"/>
    <d v="2025-09-01T00:00:00"/>
    <d v="2025-09-15T00:00:00"/>
    <s v="AIR"/>
    <n v="2"/>
    <n v="2"/>
    <d v="2025-09-17T00:00:00"/>
    <d v="2025-09-18T00:00:00"/>
    <m/>
    <n v="1"/>
    <d v="2025-09-19T00:00:00"/>
    <d v="2025-09-20T00:00:00"/>
    <d v="2025-09-19T00:00:00"/>
    <s v="112504101"/>
    <x v="2"/>
    <d v="2025-09-19T00:00:00"/>
    <m/>
    <s v="supplier changed from ADEX  phoenix by Purchase team"/>
    <x v="0"/>
    <m/>
    <m/>
    <m/>
    <m/>
    <n v="142508108"/>
    <d v="2025-09-24T00:00:00"/>
    <m/>
    <m/>
    <s v="Sep"/>
    <s v="PHOENIX _13823-202"/>
    <m/>
    <m/>
    <m/>
  </r>
  <r>
    <x v="0"/>
    <s v="8172-25"/>
    <x v="1310"/>
    <s v="B"/>
    <s v="250x160"/>
    <d v="2025-09-01T00:00:00"/>
    <d v="2025-09-03T00:00:00"/>
    <s v="AIR"/>
    <n v="1"/>
    <n v="1"/>
    <d v="2025-09-06T00:00:00"/>
    <d v="2025-09-09T00:00:00"/>
    <m/>
    <n v="3"/>
    <d v="2025-09-09T00:00:00"/>
    <d v="2025-09-10T00:00:00"/>
    <d v="2025-09-09T00:00:00"/>
    <s v="112503925"/>
    <x v="6"/>
    <d v="2025-09-09T00:00:00"/>
    <m/>
    <m/>
    <x v="0"/>
    <m/>
    <m/>
    <m/>
    <m/>
    <n v="142507806"/>
    <d v="2025-09-18T09:33:18"/>
    <m/>
    <m/>
    <s v="Sep"/>
    <s v="JIANGSU_12893-429"/>
    <m/>
    <m/>
    <m/>
  </r>
  <r>
    <x v="0"/>
    <s v="8175-25"/>
    <x v="1311"/>
    <s v="B"/>
    <s v="280x160"/>
    <d v="2025-09-01T00:00:00"/>
    <d v="2025-09-03T00:00:00"/>
    <s v="AIR"/>
    <n v="1"/>
    <n v="3"/>
    <d v="2025-09-11T00:00:00"/>
    <d v="2025-09-16T00:00:00"/>
    <s v="YES"/>
    <n v="5"/>
    <d v="2025-09-17T00:00:00"/>
    <d v="2025-09-20T00:00:00"/>
    <d v="2025-09-17T00:00:00"/>
    <s v="112504068"/>
    <x v="6"/>
    <d v="2025-09-17T00:00:00"/>
    <m/>
    <m/>
    <x v="0"/>
    <m/>
    <m/>
    <m/>
    <m/>
    <n v="142508339"/>
    <d v="2025-09-29T13:53:27"/>
    <m/>
    <m/>
    <s v="Sep"/>
    <s v="JIANGSU_30344-402"/>
    <m/>
    <m/>
    <m/>
  </r>
  <r>
    <x v="0"/>
    <s v="8172-25"/>
    <x v="1312"/>
    <s v="B"/>
    <s v="250x160"/>
    <d v="2025-09-01T00:00:00"/>
    <d v="2025-09-03T00:00:00"/>
    <s v="AIR"/>
    <n v="0"/>
    <n v="0"/>
    <d v="2025-09-06T00:00:00"/>
    <d v="2025-09-10T00:00:00"/>
    <m/>
    <n v="4"/>
    <d v="2025-09-11T00:00:00"/>
    <d v="2025-09-13T00:00:00"/>
    <d v="2025-09-11T00:00:00"/>
    <s v="112503972"/>
    <x v="6"/>
    <d v="2025-09-11T00:00:00"/>
    <m/>
    <s v="We asked revision design on 09-09-2025"/>
    <x v="0"/>
    <m/>
    <m/>
    <m/>
    <m/>
    <n v="142507806"/>
    <d v="2025-09-18T09:33:18"/>
    <m/>
    <m/>
    <s v="Sep"/>
    <s v="JIANGSU_11546-501"/>
    <m/>
    <m/>
    <m/>
  </r>
  <r>
    <x v="0"/>
    <s v="8170-25"/>
    <x v="1313"/>
    <s v="B"/>
    <s v="280x160"/>
    <d v="2025-09-01T00:00:00"/>
    <d v="2025-09-03T00:00:00"/>
    <s v="LAND"/>
    <n v="1"/>
    <n v="1"/>
    <d v="2025-09-03T00:00:00"/>
    <d v="2025-09-04T00:00:00"/>
    <m/>
    <n v="1"/>
    <d v="2025-09-06T00:00:00"/>
    <d v="2025-09-06T00:00:00"/>
    <d v="2025-09-06T00:00:00"/>
    <s v="112503898"/>
    <x v="4"/>
    <d v="2025-09-06T00:00:00"/>
    <m/>
    <m/>
    <x v="0"/>
    <m/>
    <m/>
    <m/>
    <m/>
    <n v="142507813"/>
    <d v="2025-09-16T12:19:34"/>
    <m/>
    <m/>
    <s v="Sep"/>
    <s v="PHME_06177-503"/>
    <m/>
    <m/>
    <m/>
  </r>
  <r>
    <x v="0"/>
    <s v="8172-25"/>
    <x v="1314"/>
    <s v="B"/>
    <s v="320x160"/>
    <d v="2025-09-01T00:00:00"/>
    <d v="2025-09-03T00:00:00"/>
    <s v="AIR"/>
    <n v="1"/>
    <n v="2"/>
    <d v="2025-09-06T00:00:00"/>
    <d v="2025-09-08T00:00:00"/>
    <m/>
    <n v="2"/>
    <d v="2025-09-09T00:00:00"/>
    <d v="2025-09-10T00:00:00"/>
    <d v="2025-09-09T00:00:00"/>
    <s v="112503925"/>
    <x v="6"/>
    <d v="2025-09-09T00:00:00"/>
    <m/>
    <m/>
    <x v="0"/>
    <m/>
    <m/>
    <m/>
    <m/>
    <n v="142507806"/>
    <d v="2025-09-18T09:33:18"/>
    <m/>
    <m/>
    <s v="Sep"/>
    <s v="JIANGSU_05038-504"/>
    <m/>
    <m/>
    <m/>
  </r>
  <r>
    <x v="0"/>
    <s v="8169-25"/>
    <x v="1315"/>
    <s v="B"/>
    <s v="320X160"/>
    <d v="2025-09-01T00:00:00"/>
    <d v="2025-09-03T00:00:00"/>
    <s v="LAND"/>
    <n v="0"/>
    <n v="0"/>
    <d v="2025-09-03T00:00:00"/>
    <d v="2025-09-08T00:00:00"/>
    <m/>
    <n v="5"/>
    <d v="2025-09-09T00:00:00"/>
    <d v="2025-09-10T00:00:00"/>
    <d v="2025-09-09T00:00:00"/>
    <s v="112503926"/>
    <x v="0"/>
    <d v="2025-09-09T00:00:00"/>
    <m/>
    <m/>
    <x v="0"/>
    <m/>
    <m/>
    <m/>
    <m/>
    <n v="142507801"/>
    <d v="2025-09-18T09:31:54"/>
    <m/>
    <m/>
    <s v="Sep"/>
    <s v="PDTMC_03161-501"/>
    <m/>
    <m/>
    <m/>
  </r>
  <r>
    <x v="0"/>
    <s v="8170-25"/>
    <x v="1316"/>
    <s v="B"/>
    <s v="355X200"/>
    <d v="2025-09-01T00:00:00"/>
    <d v="2025-09-03T00:00:00"/>
    <s v="LAND"/>
    <n v="1"/>
    <n v="1"/>
    <d v="2025-09-03T00:00:00"/>
    <d v="2025-09-04T00:00:00"/>
    <m/>
    <n v="1"/>
    <d v="2025-09-06T00:00:00"/>
    <d v="2025-09-06T00:00:00"/>
    <d v="2025-09-06T00:00:00"/>
    <s v="112503898"/>
    <x v="4"/>
    <d v="2025-09-06T00:00:00"/>
    <m/>
    <m/>
    <x v="0"/>
    <m/>
    <m/>
    <m/>
    <m/>
    <n v="142508270"/>
    <d v="2025-09-29T14:42:23"/>
    <m/>
    <m/>
    <s v="Sep"/>
    <s v="PHME_26204-603"/>
    <m/>
    <m/>
    <m/>
  </r>
  <r>
    <x v="0"/>
    <s v="8170-25"/>
    <x v="1317"/>
    <s v="B"/>
    <s v="355X200"/>
    <d v="2025-09-01T00:00:00"/>
    <d v="2025-09-03T00:00:00"/>
    <s v="LAND"/>
    <n v="0"/>
    <n v="0"/>
    <d v="2025-09-03T00:00:00"/>
    <d v="2025-09-04T00:00:00"/>
    <m/>
    <n v="1"/>
    <d v="2025-09-06T00:00:00"/>
    <d v="2025-09-06T00:00:00"/>
    <d v="2025-09-06T00:00:00"/>
    <s v="112503898"/>
    <x v="4"/>
    <d v="2025-09-06T00:00:00"/>
    <m/>
    <m/>
    <x v="0"/>
    <m/>
    <m/>
    <m/>
    <m/>
    <n v="142507813"/>
    <d v="2025-09-16T12:19:34"/>
    <m/>
    <m/>
    <s v="Sep"/>
    <s v="PHME_26267-203"/>
    <m/>
    <m/>
    <m/>
  </r>
  <r>
    <x v="0"/>
    <s v="8178-25"/>
    <x v="1318"/>
    <s v="B"/>
    <s v="280X160"/>
    <d v="2025-09-01T00:00:00"/>
    <d v="2025-09-03T00:00:00"/>
    <s v="LAND"/>
    <n v="0"/>
    <n v="0"/>
    <d v="2025-09-03T00:00:00"/>
    <d v="2025-09-04T00:00:00"/>
    <m/>
    <n v="1"/>
    <d v="2025-09-06T00:00:00"/>
    <d v="2025-09-06T00:00:00"/>
    <d v="2025-09-06T00:00:00"/>
    <s v="112503898"/>
    <x v="4"/>
    <d v="2025-09-06T00:00:00"/>
    <m/>
    <s v="PDTMC"/>
    <x v="0"/>
    <m/>
    <m/>
    <m/>
    <m/>
    <n v="142507814"/>
    <d v="2025-09-17T17:49:34"/>
    <m/>
    <m/>
    <s v="Sep"/>
    <s v="PHME_26280-502"/>
    <m/>
    <m/>
    <m/>
  </r>
  <r>
    <x v="0"/>
    <s v="8178-25"/>
    <x v="1319"/>
    <s v="B"/>
    <s v="280X160"/>
    <d v="2025-09-01T00:00:00"/>
    <d v="2025-09-03T00:00:00"/>
    <s v="LAND"/>
    <n v="0"/>
    <n v="0"/>
    <d v="2025-09-03T00:00:00"/>
    <d v="2025-09-04T00:00:00"/>
    <m/>
    <n v="1"/>
    <d v="2025-09-06T00:00:00"/>
    <d v="2025-09-06T00:00:00"/>
    <d v="2025-09-06T00:00:00"/>
    <s v="112503898"/>
    <x v="4"/>
    <d v="2025-09-06T00:00:00"/>
    <m/>
    <s v="PDTMC"/>
    <x v="0"/>
    <m/>
    <m/>
    <m/>
    <m/>
    <n v="142507814"/>
    <d v="2025-09-17T17:49:34"/>
    <m/>
    <m/>
    <s v="Sep"/>
    <s v="PHME_26281-502"/>
    <m/>
    <m/>
    <m/>
  </r>
  <r>
    <x v="0"/>
    <s v="8176-25"/>
    <x v="1320"/>
    <s v="B"/>
    <s v="220X130"/>
    <d v="2025-09-01T00:00:00"/>
    <d v="2025-09-03T00:00:00"/>
    <s v="AIR"/>
    <n v="0"/>
    <n v="0"/>
    <d v="2025-09-06T00:00:00"/>
    <d v="2025-09-09T00:00:00"/>
    <m/>
    <n v="3"/>
    <d v="2025-09-09T00:00:00"/>
    <d v="2025-09-10T00:00:00"/>
    <d v="2025-09-09T00:00:00"/>
    <s v="112503925"/>
    <x v="6"/>
    <d v="2025-09-09T00:00:00"/>
    <m/>
    <s v="PDTMC"/>
    <x v="0"/>
    <m/>
    <m/>
    <m/>
    <m/>
    <n v="142507807"/>
    <d v="2025-09-15T14:01:48"/>
    <m/>
    <m/>
    <s v="Sep"/>
    <s v="JIANGSU_26283-502"/>
    <m/>
    <m/>
    <m/>
  </r>
  <r>
    <x v="0"/>
    <s v="8178-25"/>
    <x v="1321"/>
    <s v="B"/>
    <s v="320X160"/>
    <d v="2025-09-01T00:00:00"/>
    <d v="2025-09-03T00:00:00"/>
    <s v="LAND"/>
    <n v="0"/>
    <n v="0"/>
    <d v="2025-09-03T00:00:00"/>
    <d v="2025-09-04T00:00:00"/>
    <m/>
    <n v="1"/>
    <d v="2025-09-06T00:00:00"/>
    <d v="2025-09-06T00:00:00"/>
    <d v="2025-09-06T00:00:00"/>
    <s v="112503898"/>
    <x v="4"/>
    <d v="2025-09-06T00:00:00"/>
    <m/>
    <s v="PDTMC"/>
    <x v="0"/>
    <m/>
    <m/>
    <m/>
    <m/>
    <n v="142507814"/>
    <d v="2025-09-17T17:49:34"/>
    <m/>
    <m/>
    <s v="Sep"/>
    <s v="PHME_26286-202"/>
    <m/>
    <m/>
    <m/>
  </r>
  <r>
    <x v="0"/>
    <s v="8178-25"/>
    <x v="1322"/>
    <s v="B"/>
    <s v="320X160"/>
    <d v="2025-09-01T00:00:00"/>
    <d v="2025-09-03T00:00:00"/>
    <s v="LAND"/>
    <n v="0"/>
    <n v="0"/>
    <d v="2025-09-03T00:00:00"/>
    <d v="2025-09-04T00:00:00"/>
    <m/>
    <n v="1"/>
    <d v="2025-09-06T00:00:00"/>
    <d v="2025-09-06T00:00:00"/>
    <d v="2025-09-06T00:00:00"/>
    <s v="112503898"/>
    <x v="4"/>
    <d v="2025-09-06T00:00:00"/>
    <m/>
    <s v="PDTMC"/>
    <x v="0"/>
    <m/>
    <m/>
    <m/>
    <m/>
    <n v="142507814"/>
    <d v="2025-09-17T17:49:34"/>
    <m/>
    <m/>
    <s v="Sep"/>
    <s v="PHME_26287-203"/>
    <m/>
    <m/>
    <m/>
  </r>
  <r>
    <x v="0"/>
    <s v="8169-25"/>
    <x v="1323"/>
    <s v="B"/>
    <s v="280X160"/>
    <d v="2025-09-01T00:00:00"/>
    <d v="2025-09-03T00:00:00"/>
    <s v="LAND"/>
    <n v="0"/>
    <n v="0"/>
    <d v="2025-09-04T00:00:00"/>
    <d v="2025-09-04T00:00:00"/>
    <m/>
    <n v="0"/>
    <d v="2025-09-06T00:00:00"/>
    <d v="2025-09-06T00:00:00"/>
    <d v="2025-09-06T00:00:00"/>
    <s v="112503898"/>
    <x v="0"/>
    <d v="2025-09-06T00:00:00"/>
    <m/>
    <m/>
    <x v="0"/>
    <m/>
    <m/>
    <m/>
    <m/>
    <n v="142507801"/>
    <d v="2025-09-18T09:31:54"/>
    <m/>
    <m/>
    <s v="Sep"/>
    <s v="PDTMC_26323-503"/>
    <m/>
    <m/>
    <m/>
  </r>
  <r>
    <x v="0"/>
    <s v="8170-25"/>
    <x v="1324"/>
    <s v="B"/>
    <s v="355X200"/>
    <d v="2025-09-01T00:00:00"/>
    <d v="2025-09-03T00:00:00"/>
    <s v="LAND"/>
    <n v="0"/>
    <n v="0"/>
    <d v="2025-09-03T00:00:00"/>
    <d v="2025-09-04T00:00:00"/>
    <m/>
    <n v="1"/>
    <d v="2025-09-06T00:00:00"/>
    <d v="2025-09-06T00:00:00"/>
    <d v="2025-09-06T00:00:00"/>
    <s v="112503898"/>
    <x v="4"/>
    <d v="2025-09-06T00:00:00"/>
    <m/>
    <s v="PDTMC"/>
    <x v="0"/>
    <m/>
    <m/>
    <m/>
    <m/>
    <n v="142507813"/>
    <d v="2025-09-16T12:19:34"/>
    <m/>
    <m/>
    <s v="Sep"/>
    <s v="PHME_27273-203"/>
    <m/>
    <m/>
    <m/>
  </r>
  <r>
    <x v="0"/>
    <s v="8177-25"/>
    <x v="1325"/>
    <s v="B"/>
    <s v="280X160"/>
    <d v="2025-09-01T00:00:00"/>
    <d v="2025-09-03T00:00:00"/>
    <s v="LAND"/>
    <n v="0"/>
    <n v="0"/>
    <d v="2025-09-03T00:00:00"/>
    <d v="2025-09-04T00:00:00"/>
    <m/>
    <n v="1"/>
    <d v="2025-09-06T00:00:00"/>
    <d v="2025-09-06T00:00:00"/>
    <d v="2025-09-06T00:00:00"/>
    <s v="112503898"/>
    <x v="4"/>
    <d v="2025-09-06T00:00:00"/>
    <m/>
    <s v="PDTMC"/>
    <x v="0"/>
    <m/>
    <m/>
    <m/>
    <m/>
    <n v="142507981"/>
    <d v="2025-09-23T00:00:00"/>
    <m/>
    <m/>
    <s v="Sep"/>
    <s v="PHME_27274-503"/>
    <m/>
    <m/>
    <m/>
  </r>
  <r>
    <x v="0"/>
    <s v="8169-25"/>
    <x v="1326"/>
    <s v="B"/>
    <s v="280X160"/>
    <d v="2025-09-01T00:00:00"/>
    <d v="2025-09-03T00:00:00"/>
    <s v="LAND"/>
    <n v="0"/>
    <n v="0"/>
    <d v="2025-09-04T00:00:00"/>
    <d v="2025-09-04T00:00:00"/>
    <m/>
    <n v="0"/>
    <d v="2025-09-06T00:00:00"/>
    <d v="2025-09-06T00:00:00"/>
    <d v="2025-09-06T00:00:00"/>
    <s v="112503898"/>
    <x v="0"/>
    <d v="2025-09-06T00:00:00"/>
    <m/>
    <m/>
    <x v="0"/>
    <m/>
    <m/>
    <m/>
    <m/>
    <n v="142507801"/>
    <d v="2025-09-18T09:31:54"/>
    <m/>
    <m/>
    <s v="Sep"/>
    <s v="PDTMC_27752-502"/>
    <m/>
    <m/>
    <m/>
  </r>
  <r>
    <x v="0"/>
    <s v="8169-25"/>
    <x v="1327"/>
    <s v="B"/>
    <s v="280X160"/>
    <d v="2025-09-01T00:00:00"/>
    <d v="2025-09-03T00:00:00"/>
    <s v="LAND"/>
    <n v="0"/>
    <n v="0"/>
    <d v="2025-09-04T00:00:00"/>
    <d v="2025-09-04T00:00:00"/>
    <m/>
    <n v="0"/>
    <d v="2025-09-06T00:00:00"/>
    <d v="2025-09-07T00:00:00"/>
    <d v="2025-09-06T00:00:00"/>
    <s v="112503898"/>
    <x v="0"/>
    <d v="2025-09-06T00:00:00"/>
    <m/>
    <m/>
    <x v="0"/>
    <m/>
    <m/>
    <m/>
    <m/>
    <n v="142507801"/>
    <d v="2025-09-18T09:31:54"/>
    <m/>
    <m/>
    <s v="Sep"/>
    <s v="PDTMC_27753-502"/>
    <m/>
    <m/>
    <m/>
  </r>
  <r>
    <x v="0"/>
    <s v="8177-25"/>
    <x v="1328"/>
    <s v="B"/>
    <s v="250X160"/>
    <d v="2025-09-01T00:00:00"/>
    <d v="2025-09-03T00:00:00"/>
    <s v="LAND"/>
    <n v="3"/>
    <n v="3"/>
    <d v="2025-09-03T00:00:00"/>
    <d v="2025-09-04T00:00:00"/>
    <m/>
    <n v="1"/>
    <d v="2025-09-06T00:00:00"/>
    <d v="2025-09-07T00:00:00"/>
    <d v="2025-09-06T00:00:00"/>
    <s v="112503898"/>
    <x v="4"/>
    <d v="2025-09-06T00:00:00"/>
    <m/>
    <s v="PDTMC"/>
    <x v="0"/>
    <m/>
    <m/>
    <m/>
    <m/>
    <n v="142507981"/>
    <d v="2025-09-23T00:00:00"/>
    <m/>
    <m/>
    <s v="Sep"/>
    <s v="PHME_28293-202"/>
    <m/>
    <m/>
    <m/>
  </r>
  <r>
    <x v="0"/>
    <s v="8176-25"/>
    <x v="1329"/>
    <s v="B"/>
    <s v="280X160"/>
    <d v="2025-09-01T00:00:00"/>
    <d v="2025-09-03T00:00:00"/>
    <s v="AIR"/>
    <n v="1"/>
    <n v="2"/>
    <d v="2025-09-06T00:00:00"/>
    <d v="2025-09-09T00:00:00"/>
    <m/>
    <n v="3"/>
    <d v="2025-09-09T00:00:00"/>
    <d v="2025-09-10T00:00:00"/>
    <d v="2025-09-09T00:00:00"/>
    <s v="112503925"/>
    <x v="6"/>
    <d v="2025-09-09T00:00:00"/>
    <m/>
    <m/>
    <x v="0"/>
    <m/>
    <m/>
    <m/>
    <m/>
    <n v="142507807"/>
    <d v="2025-09-15T14:01:48"/>
    <m/>
    <m/>
    <s v="Sep"/>
    <s v="JIANGSU_28294-502"/>
    <m/>
    <m/>
    <m/>
  </r>
  <r>
    <x v="0"/>
    <s v="8177-25"/>
    <x v="1330"/>
    <s v="B"/>
    <s v="250X160"/>
    <d v="2025-09-01T00:00:00"/>
    <d v="2025-09-03T00:00:00"/>
    <s v="LAND"/>
    <n v="3"/>
    <n v="3"/>
    <d v="2025-09-03T00:00:00"/>
    <d v="2025-09-04T00:00:00"/>
    <m/>
    <n v="1"/>
    <d v="2025-09-06T00:00:00"/>
    <d v="2025-09-07T00:00:00"/>
    <d v="2025-09-06T00:00:00"/>
    <s v="112503898"/>
    <x v="4"/>
    <d v="2025-09-06T00:00:00"/>
    <m/>
    <s v="PDTMC"/>
    <x v="0"/>
    <m/>
    <m/>
    <m/>
    <m/>
    <n v="142507981"/>
    <d v="2025-09-23T00:00:00"/>
    <m/>
    <m/>
    <s v="Sep"/>
    <s v="PHME_28360-502"/>
    <m/>
    <m/>
    <m/>
  </r>
  <r>
    <x v="0"/>
    <s v="8170-25"/>
    <x v="1331"/>
    <s v="B"/>
    <s v="355X200"/>
    <d v="2025-09-01T00:00:00"/>
    <d v="2025-09-03T00:00:00"/>
    <s v="LAND"/>
    <n v="6"/>
    <n v="6"/>
    <d v="2025-09-03T00:00:00"/>
    <d v="2025-09-04T00:00:00"/>
    <m/>
    <n v="1"/>
    <d v="2025-09-06T00:00:00"/>
    <d v="2025-09-07T00:00:00"/>
    <d v="2025-09-06T00:00:00"/>
    <s v="112503898"/>
    <x v="4"/>
    <d v="2025-09-06T00:00:00"/>
    <m/>
    <m/>
    <x v="0"/>
    <m/>
    <m/>
    <m/>
    <m/>
    <n v="142508270"/>
    <d v="2025-09-29T14:42:23"/>
    <m/>
    <m/>
    <s v="Sep"/>
    <s v="PHME_28775-602"/>
    <m/>
    <m/>
    <m/>
  </r>
  <r>
    <x v="0"/>
    <s v="8178-25"/>
    <x v="1332"/>
    <s v="B"/>
    <s v="450X250"/>
    <d v="2025-09-01T00:00:00"/>
    <d v="2025-09-03T00:00:00"/>
    <s v="LAND"/>
    <n v="7"/>
    <n v="7"/>
    <d v="2025-09-03T00:00:00"/>
    <d v="2025-09-04T00:00:00"/>
    <m/>
    <n v="1"/>
    <d v="2025-09-06T00:00:00"/>
    <d v="2025-09-07T00:00:00"/>
    <d v="2025-09-06T00:00:00"/>
    <s v="112503898"/>
    <x v="4"/>
    <d v="2025-09-06T00:00:00"/>
    <m/>
    <m/>
    <x v="0"/>
    <m/>
    <m/>
    <m/>
    <m/>
    <n v="142507981"/>
    <d v="2025-09-23T00:00:00"/>
    <m/>
    <m/>
    <s v="Sep"/>
    <s v="PHME_30201-602"/>
    <m/>
    <m/>
    <m/>
  </r>
  <r>
    <x v="0"/>
    <s v="8175-25"/>
    <x v="1333"/>
    <s v="B"/>
    <s v="280x160"/>
    <d v="2025-09-01T00:00:00"/>
    <d v="2025-09-03T00:00:00"/>
    <s v="AIR"/>
    <n v="1"/>
    <n v="2"/>
    <d v="2025-09-11T00:00:00"/>
    <d v="2025-09-22T00:00:00"/>
    <m/>
    <n v="11"/>
    <d v="2025-09-23T00:00:00"/>
    <d v="2025-09-23T00:00:00"/>
    <d v="2025-09-23T00:00:00"/>
    <s v="112504154"/>
    <x v="6"/>
    <d v="2025-09-23T00:00:00"/>
    <m/>
    <s v="We asked revision design"/>
    <x v="0"/>
    <m/>
    <m/>
    <m/>
    <m/>
    <n v="142508339"/>
    <d v="2025-09-29T13:53:27"/>
    <m/>
    <m/>
    <s v="Sep"/>
    <s v="JIANGSU_29171-504"/>
    <m/>
    <m/>
    <m/>
  </r>
  <r>
    <x v="0"/>
    <s v="8177-25"/>
    <x v="1334"/>
    <s v="B"/>
    <s v="250x160"/>
    <d v="2025-09-01T00:00:00"/>
    <d v="2025-09-03T00:00:00"/>
    <s v="LAND"/>
    <n v="1"/>
    <n v="4"/>
    <d v="2025-09-03T00:00:00"/>
    <d v="2025-09-22T00:00:00"/>
    <s v="YES"/>
    <n v="19"/>
    <d v="2025-09-23T00:00:00"/>
    <d v="2025-09-23T00:00:00"/>
    <d v="2025-09-23T00:00:00"/>
    <s v="112504154"/>
    <x v="4"/>
    <d v="2025-09-23T00:00:00"/>
    <m/>
    <s v="under simulation"/>
    <x v="0"/>
    <m/>
    <m/>
    <m/>
    <m/>
    <n v="142508560"/>
    <d v="2025-10-06T09:44:24"/>
    <m/>
    <m/>
    <s v="Sep"/>
    <s v="PHME_29135-503"/>
    <m/>
    <m/>
    <m/>
  </r>
  <r>
    <x v="0"/>
    <s v="8175-25"/>
    <x v="1335"/>
    <s v="B"/>
    <s v="280x160"/>
    <d v="2025-09-01T00:00:00"/>
    <d v="2025-09-03T00:00:00"/>
    <s v="AIR"/>
    <n v="2"/>
    <n v="4"/>
    <d v="2025-09-11T00:00:00"/>
    <d v="2025-09-15T00:00:00"/>
    <m/>
    <n v="4"/>
    <d v="2025-09-16T00:00:00"/>
    <d v="2025-09-20T00:00:00"/>
    <d v="2025-09-16T00:00:00"/>
    <s v="112504045"/>
    <x v="6"/>
    <d v="2025-09-16T00:00:00"/>
    <m/>
    <s v="Revision asked 13-09-2025"/>
    <x v="0"/>
    <m/>
    <m/>
    <m/>
    <m/>
    <n v="142507992"/>
    <d v="2025-09-22T00:00:00"/>
    <m/>
    <m/>
    <s v="Sep"/>
    <s v="JIANGSU_19482-501"/>
    <m/>
    <m/>
    <m/>
  </r>
  <r>
    <x v="0"/>
    <s v="8175-25"/>
    <x v="1336"/>
    <s v="B"/>
    <s v="220x130"/>
    <d v="2025-09-01T00:00:00"/>
    <d v="2025-09-03T00:00:00"/>
    <s v="AIR"/>
    <n v="1"/>
    <n v="2"/>
    <d v="2025-09-12T00:00:00"/>
    <d v="2025-09-13T00:00:00"/>
    <m/>
    <n v="1"/>
    <d v="2025-09-13T00:00:00"/>
    <d v="2025-09-15T00:00:00"/>
    <d v="2025-09-13T00:00:00"/>
    <s v="112504011"/>
    <x v="6"/>
    <d v="2025-09-13T00:00:00"/>
    <m/>
    <m/>
    <x v="0"/>
    <m/>
    <m/>
    <m/>
    <m/>
    <n v="142507992"/>
    <d v="2025-09-22T00:00:00"/>
    <m/>
    <m/>
    <s v="Sep"/>
    <s v="JIANGSU_15125-405"/>
    <m/>
    <m/>
    <m/>
  </r>
  <r>
    <x v="0"/>
    <s v="8172-25"/>
    <x v="1337"/>
    <s v="B"/>
    <s v="280x160"/>
    <d v="2025-09-01T00:00:00"/>
    <d v="2025-09-03T00:00:00"/>
    <s v="AIR"/>
    <n v="1"/>
    <n v="6"/>
    <d v="2025-09-06T00:00:00"/>
    <d v="2025-09-17T00:00:00"/>
    <m/>
    <n v="11"/>
    <d v="2025-09-19T00:00:00"/>
    <d v="2025-09-20T00:00:00"/>
    <d v="2025-09-19T00:00:00"/>
    <s v="112504101"/>
    <x v="6"/>
    <d v="2025-09-19T00:00:00"/>
    <m/>
    <s v="We asked revision design on 09-09-2025"/>
    <x v="0"/>
    <m/>
    <m/>
    <m/>
    <m/>
    <n v="142508112"/>
    <d v="2025-09-26T15:19:13"/>
    <m/>
    <m/>
    <s v="Sep"/>
    <s v="JIANGSU_12265-201"/>
    <m/>
    <m/>
    <m/>
  </r>
  <r>
    <x v="1"/>
    <s v="8179-25"/>
    <x v="1338"/>
    <s v="N"/>
    <s v="320x100"/>
    <d v="2025-09-02T00:00:00"/>
    <d v="2025-09-03T00:00:00"/>
    <s v="LAND"/>
    <n v="0"/>
    <n v="0"/>
    <d v="2025-09-04T00:00:00"/>
    <d v="2025-09-09T00:00:00"/>
    <m/>
    <n v="5"/>
    <d v="2025-09-09T00:00:00"/>
    <d v="2025-09-12T00:00:00"/>
    <d v="2025-09-09T00:00:00"/>
    <s v="212501213"/>
    <x v="0"/>
    <d v="2025-09-09T00:00:00"/>
    <s v="Schuco"/>
    <m/>
    <x v="0"/>
    <m/>
    <m/>
    <m/>
    <s v="Mill, powder,"/>
    <n v="242502360"/>
    <d v="2025-09-16T12:14:31"/>
    <m/>
    <m/>
    <s v="Sep"/>
    <s v="PDTMC_027971-2501"/>
    <m/>
    <m/>
    <m/>
  </r>
  <r>
    <x v="1"/>
    <s v="8179-25"/>
    <x v="1339"/>
    <s v="T"/>
    <s v="300X100"/>
    <d v="2025-09-02T00:00:00"/>
    <d v="2025-09-03T00:00:00"/>
    <s v="LAND"/>
    <n v="0"/>
    <n v="0"/>
    <d v="2025-09-04T00:00:00"/>
    <d v="2025-09-09T00:00:00"/>
    <m/>
    <n v="5"/>
    <d v="2025-09-09T00:00:00"/>
    <d v="2025-09-10T00:00:00"/>
    <d v="2025-09-09T00:00:00"/>
    <s v="212501213"/>
    <x v="0"/>
    <d v="2025-09-09T00:00:00"/>
    <m/>
    <m/>
    <x v="0"/>
    <m/>
    <m/>
    <m/>
    <m/>
    <n v="242502360"/>
    <d v="2025-09-16T12:14:31"/>
    <m/>
    <m/>
    <s v="Sep"/>
    <s v="PDTMC_25IC1-027971"/>
    <m/>
    <m/>
    <m/>
  </r>
  <r>
    <x v="0"/>
    <s v="8180-25"/>
    <x v="1340"/>
    <s v="N"/>
    <s v="250X160"/>
    <d v="2025-09-02T00:00:00"/>
    <d v="2025-09-03T00:00:00"/>
    <s v="LAND"/>
    <n v="0"/>
    <n v="0"/>
    <d v="2025-09-04T00:00:00"/>
    <d v="2025-09-09T00:00:00"/>
    <m/>
    <n v="5"/>
    <d v="2025-09-09T00:00:00"/>
    <d v="2025-09-10T00:00:00"/>
    <d v="2025-09-09T00:00:00"/>
    <s v="112503925"/>
    <x v="0"/>
    <d v="2025-09-09T00:00:00"/>
    <s v="Schuco"/>
    <m/>
    <x v="0"/>
    <m/>
    <m/>
    <m/>
    <s v="Mill, powder,"/>
    <n v="142507802"/>
    <d v="2025-09-16T18:48:10"/>
    <m/>
    <m/>
    <s v="Sep"/>
    <s v="PDTMC_27972-401"/>
    <m/>
    <m/>
    <m/>
  </r>
  <r>
    <x v="0"/>
    <s v="8181-25"/>
    <x v="1341"/>
    <s v="N"/>
    <s v="450X250"/>
    <d v="2025-09-02T00:00:00"/>
    <d v="2025-09-03T00:00:00"/>
    <s v="LAND"/>
    <n v="1"/>
    <n v="1"/>
    <d v="2025-09-04T00:00:00"/>
    <d v="2025-09-09T00:00:00"/>
    <m/>
    <n v="5"/>
    <d v="2025-09-09T00:00:00"/>
    <d v="2025-09-15T00:00:00"/>
    <d v="2025-09-09T00:00:00"/>
    <s v="112503925"/>
    <x v="4"/>
    <d v="2025-09-09T00:00:00"/>
    <s v="Schuco"/>
    <m/>
    <x v="0"/>
    <m/>
    <m/>
    <m/>
    <s v="Mill, powder,"/>
    <n v="142507984"/>
    <d v="2025-09-23T00:00:00"/>
    <m/>
    <m/>
    <s v="Sep"/>
    <s v="PHME_30491-601"/>
    <m/>
    <m/>
    <m/>
  </r>
  <r>
    <x v="1"/>
    <s v="8183-25"/>
    <x v="1342"/>
    <s v="B"/>
    <s v="280X160"/>
    <d v="2025-09-04T00:00:00"/>
    <d v="2025-09-06T00:00:00"/>
    <s v="AIR"/>
    <n v="1"/>
    <n v="2"/>
    <d v="2025-09-10T00:00:00"/>
    <d v="2025-09-16T00:00:00"/>
    <m/>
    <n v="6"/>
    <d v="2025-09-16T00:00:00"/>
    <d v="2025-09-16T00:00:00"/>
    <d v="2025-09-16T00:00:00"/>
    <s v="212501251"/>
    <x v="6"/>
    <d v="2025-09-16T00:00:00"/>
    <m/>
    <s v="we asked revision design"/>
    <x v="0"/>
    <m/>
    <m/>
    <m/>
    <m/>
    <n v="242502393"/>
    <d v="2025-09-26T10:17:30"/>
    <m/>
    <m/>
    <s v="Sep"/>
    <s v="JIANGSU_013237-2502"/>
    <m/>
    <m/>
    <m/>
  </r>
  <r>
    <x v="1"/>
    <s v="8183-25"/>
    <x v="1343"/>
    <s v="B"/>
    <s v="355X160"/>
    <d v="2025-09-04T00:00:00"/>
    <d v="2025-09-06T00:00:00"/>
    <s v="AIR"/>
    <n v="1"/>
    <n v="1"/>
    <d v="2025-09-10T00:00:00"/>
    <d v="2025-09-16T00:00:00"/>
    <m/>
    <n v="6"/>
    <d v="2025-09-16T00:00:00"/>
    <d v="2025-09-16T00:00:00"/>
    <d v="2025-09-16T00:00:00"/>
    <s v="212501251"/>
    <x v="6"/>
    <d v="2025-09-16T00:00:00"/>
    <m/>
    <s v="we asked revision design"/>
    <x v="0"/>
    <m/>
    <m/>
    <m/>
    <m/>
    <n v="242502393"/>
    <d v="2025-09-26T10:17:30"/>
    <m/>
    <m/>
    <s v="Sep"/>
    <s v="JIANGSU_015106-3501"/>
    <m/>
    <m/>
    <m/>
  </r>
  <r>
    <x v="1"/>
    <s v="8183-25"/>
    <x v="1344"/>
    <s v="B"/>
    <s v="250X160"/>
    <d v="2025-09-04T00:00:00"/>
    <d v="2025-09-06T00:00:00"/>
    <s v="AIR"/>
    <n v="1"/>
    <n v="2"/>
    <d v="2025-09-10T00:00:00"/>
    <d v="2025-09-16T00:00:00"/>
    <m/>
    <n v="6"/>
    <d v="2025-09-16T00:00:00"/>
    <d v="2025-09-16T00:00:00"/>
    <d v="2025-09-16T00:00:00"/>
    <s v="212501251"/>
    <x v="6"/>
    <d v="2025-09-16T00:00:00"/>
    <m/>
    <s v="we asked revision design"/>
    <x v="0"/>
    <m/>
    <m/>
    <m/>
    <m/>
    <n v="242502393"/>
    <d v="2025-09-26T10:17:30"/>
    <m/>
    <m/>
    <s v="Sep"/>
    <s v="JIANGSU_015617-2502"/>
    <m/>
    <m/>
    <m/>
  </r>
  <r>
    <x v="1"/>
    <s v="8183-25"/>
    <x v="1345"/>
    <s v="B"/>
    <s v="250X160"/>
    <d v="2025-09-04T00:00:00"/>
    <d v="2025-09-06T00:00:00"/>
    <s v="AIR"/>
    <n v="1"/>
    <n v="4"/>
    <d v="2025-09-10T00:00:00"/>
    <d v="2025-09-16T00:00:00"/>
    <m/>
    <n v="6"/>
    <d v="2025-09-16T00:00:00"/>
    <d v="2025-09-16T00:00:00"/>
    <d v="2025-09-16T00:00:00"/>
    <s v="212501251"/>
    <x v="6"/>
    <d v="2025-09-16T00:00:00"/>
    <m/>
    <s v="we asked revision design"/>
    <x v="0"/>
    <m/>
    <m/>
    <m/>
    <m/>
    <n v="242502393"/>
    <d v="2025-09-26T10:17:30"/>
    <m/>
    <m/>
    <s v="Sep"/>
    <s v="JIANGSU_015808-2502"/>
    <m/>
    <m/>
    <m/>
  </r>
  <r>
    <x v="1"/>
    <s v="8184-25"/>
    <x v="1346"/>
    <s v="B"/>
    <s v="320X165"/>
    <d v="2025-09-04T00:00:00"/>
    <d v="2025-09-06T00:00:00"/>
    <s v="AIR"/>
    <n v="0"/>
    <n v="0"/>
    <d v="2025-09-15T00:00:00"/>
    <d v="2025-09-16T00:00:00"/>
    <m/>
    <n v="1"/>
    <d v="2025-09-16T00:00:00"/>
    <d v="2025-09-16T00:00:00"/>
    <d v="2025-09-16T00:00:00"/>
    <s v="212501251"/>
    <x v="2"/>
    <d v="2025-09-16T00:00:00"/>
    <m/>
    <m/>
    <x v="0"/>
    <m/>
    <m/>
    <m/>
    <m/>
    <n v="242502403"/>
    <d v="2025-09-26T15:11:58"/>
    <m/>
    <m/>
    <s v="Sep"/>
    <s v="PHOENIX _055049-2504"/>
    <m/>
    <m/>
    <m/>
  </r>
  <r>
    <x v="1"/>
    <s v="8185-25"/>
    <x v="1347"/>
    <s v="B"/>
    <s v="450X250"/>
    <d v="2025-09-04T00:00:00"/>
    <d v="2025-09-06T00:00:00"/>
    <s v="LAND"/>
    <n v="1"/>
    <n v="1"/>
    <d v="2025-09-08T00:00:00"/>
    <d v="2025-09-09T00:00:00"/>
    <m/>
    <n v="1"/>
    <d v="2025-09-09T00:00:00"/>
    <d v="2025-09-12T00:00:00"/>
    <d v="2025-09-09T00:00:00"/>
    <s v="212501213"/>
    <x v="4"/>
    <d v="2025-09-09T00:00:00"/>
    <m/>
    <m/>
    <x v="0"/>
    <m/>
    <m/>
    <m/>
    <m/>
    <n v="242502387"/>
    <d v="2025-09-23T00:00:00"/>
    <m/>
    <m/>
    <s v="Sep"/>
    <s v="PHME_029969-3504"/>
    <m/>
    <m/>
    <m/>
  </r>
  <r>
    <x v="0"/>
    <s v="8186-25"/>
    <x v="1348"/>
    <s v="B"/>
    <s v="250X160"/>
    <d v="2025-09-08T00:00:00"/>
    <d v="2025-09-09T00:00:00"/>
    <s v="AIR"/>
    <n v="2"/>
    <n v="2"/>
    <d v="2025-09-09T00:00:00"/>
    <d v="2025-09-10T00:00:00"/>
    <m/>
    <n v="1"/>
    <d v="2025-09-11T00:00:00"/>
    <d v="2025-09-13T00:00:00"/>
    <d v="2025-09-11T00:00:00"/>
    <s v="112503972"/>
    <x v="1"/>
    <d v="2025-09-11T00:00:00"/>
    <m/>
    <m/>
    <x v="0"/>
    <m/>
    <m/>
    <m/>
    <m/>
    <n v="142507808"/>
    <d v="2025-09-16T12:08:25"/>
    <m/>
    <m/>
    <s v="Sep"/>
    <s v="EKSTEK_29240-202"/>
    <m/>
    <m/>
    <m/>
  </r>
  <r>
    <x v="0"/>
    <s v="8187-25"/>
    <x v="1349"/>
    <s v="B"/>
    <s v="450X250"/>
    <d v="2025-09-08T00:00:00"/>
    <d v="2025-09-09T00:00:00"/>
    <s v="LAND"/>
    <n v="1"/>
    <n v="1"/>
    <d v="2025-09-09T00:00:00"/>
    <d v="2025-09-10T00:00:00"/>
    <m/>
    <n v="1"/>
    <d v="2025-09-11T00:00:00"/>
    <d v="2025-09-13T00:00:00"/>
    <d v="2025-09-11T00:00:00"/>
    <s v="112503972"/>
    <x v="4"/>
    <d v="2025-09-11T00:00:00"/>
    <m/>
    <m/>
    <x v="0"/>
    <m/>
    <m/>
    <m/>
    <m/>
    <n v="142507983"/>
    <d v="2025-09-22T00:00:00"/>
    <m/>
    <m/>
    <s v="Sep"/>
    <s v="PHME_29903-604"/>
    <m/>
    <m/>
    <m/>
  </r>
  <r>
    <x v="0"/>
    <s v="8187-25"/>
    <x v="1350"/>
    <s v="B"/>
    <s v="250X160"/>
    <d v="2025-09-08T00:00:00"/>
    <d v="2025-09-09T00:00:00"/>
    <s v="LAND"/>
    <n v="2"/>
    <n v="2"/>
    <d v="2025-09-09T00:00:00"/>
    <d v="2025-09-12T00:00:00"/>
    <m/>
    <n v="3"/>
    <d v="2025-09-13T00:00:00"/>
    <d v="2025-09-15T00:00:00"/>
    <d v="2025-09-13T00:00:00"/>
    <s v="112504011"/>
    <x v="4"/>
    <d v="2025-09-13T00:00:00"/>
    <m/>
    <m/>
    <x v="0"/>
    <m/>
    <m/>
    <m/>
    <m/>
    <n v="142508366"/>
    <d v="2025-10-01T00:00:00"/>
    <m/>
    <m/>
    <s v="Sep"/>
    <s v="PHME_29134-505"/>
    <m/>
    <m/>
    <m/>
  </r>
  <r>
    <x v="1"/>
    <s v="8188-25"/>
    <x v="1351"/>
    <s v="N"/>
    <s v="280X160"/>
    <d v="2025-09-09T00:00:00"/>
    <d v="2025-09-11T00:00:00"/>
    <s v="AIR"/>
    <n v="2"/>
    <n v="2"/>
    <d v="2025-09-18T00:00:00"/>
    <d v="2025-09-22T00:00:00"/>
    <m/>
    <n v="4"/>
    <d v="2025-09-23T00:00:00"/>
    <d v="2025-09-23T00:00:00"/>
    <d v="2025-09-23T00:00:00"/>
    <s v="212501289"/>
    <x v="6"/>
    <d v="2025-09-23T00:00:00"/>
    <s v="Al Bayan"/>
    <m/>
    <x v="0"/>
    <m/>
    <m/>
    <m/>
    <s v="MILL"/>
    <n v="242502491"/>
    <d v="2025-09-26T10:04:25"/>
    <m/>
    <m/>
    <s v="Sep"/>
    <s v="JIANGSU_030492-3501"/>
    <m/>
    <m/>
    <m/>
  </r>
  <r>
    <x v="1"/>
    <s v="8188-25"/>
    <x v="1352"/>
    <s v="N"/>
    <s v="280x160"/>
    <d v="2025-09-09T00:00:00"/>
    <d v="2025-09-11T00:00:00"/>
    <s v="AIR"/>
    <n v="2"/>
    <n v="2"/>
    <d v="2025-09-18T00:00:00"/>
    <d v="2025-09-22T00:00:00"/>
    <m/>
    <n v="4"/>
    <d v="2025-09-23T00:00:00"/>
    <d v="2025-09-23T00:00:00"/>
    <d v="2025-09-23T00:00:00"/>
    <s v="212501289"/>
    <x v="6"/>
    <d v="2025-09-23T00:00:00"/>
    <s v="Al Bayan"/>
    <m/>
    <x v="0"/>
    <m/>
    <m/>
    <m/>
    <s v="MILL"/>
    <n v="242502491"/>
    <d v="2025-09-26T10:04:25"/>
    <m/>
    <m/>
    <s v="Sep"/>
    <s v="JIANGSU_030493-3501"/>
    <m/>
    <m/>
    <m/>
  </r>
  <r>
    <x v="0"/>
    <s v="8189-25"/>
    <x v="1353"/>
    <s v="N"/>
    <s v="250x160"/>
    <d v="2025-09-09T00:00:00"/>
    <d v="2025-09-11T00:00:00"/>
    <s v="AIR"/>
    <n v="0"/>
    <n v="0"/>
    <d v="2025-09-18T00:00:00"/>
    <d v="2025-09-26T00:00:00"/>
    <m/>
    <n v="8"/>
    <d v="2025-09-28T00:00:00"/>
    <d v="2025-10-07T00:00:00"/>
    <d v="2025-09-28T00:00:00"/>
    <s v="112504229"/>
    <x v="6"/>
    <d v="2025-09-28T00:00:00"/>
    <s v="Al Barary"/>
    <s v="asked revised design"/>
    <x v="0"/>
    <m/>
    <m/>
    <m/>
    <s v="Mill, powder"/>
    <n v="142508698"/>
    <d v="2025-10-08T17:43:55"/>
    <m/>
    <m/>
    <s v="Sep"/>
    <s v="JIANGSU_27973-401"/>
    <m/>
    <m/>
    <m/>
  </r>
  <r>
    <x v="0"/>
    <s v="8191-25"/>
    <x v="1354"/>
    <s v="N"/>
    <s v="550x250"/>
    <d v="2025-09-10T00:00:00"/>
    <d v="2025-09-11T00:00:00"/>
    <s v="LAND"/>
    <n v="2"/>
    <n v="2"/>
    <d v="2025-09-11T00:00:00"/>
    <d v="2025-09-16T00:00:00"/>
    <m/>
    <n v="5"/>
    <d v="2025-09-17T00:00:00"/>
    <d v="2025-09-20T00:00:00"/>
    <d v="2025-09-17T00:00:00"/>
    <s v="112504068"/>
    <x v="4"/>
    <d v="2025-09-17T00:00:00"/>
    <s v="Atlantic Pacific Equipment LLC (AT-PAC)"/>
    <m/>
    <x v="0"/>
    <m/>
    <m/>
    <m/>
    <s v="MILL"/>
    <n v="142508338"/>
    <d v="2025-09-29T00:00:00"/>
    <m/>
    <m/>
    <s v="Sep"/>
    <s v="PHME_30494-601"/>
    <m/>
    <m/>
    <m/>
  </r>
  <r>
    <x v="0"/>
    <s v="8189-25"/>
    <x v="1355"/>
    <s v="B"/>
    <s v="550x250"/>
    <d v="2025-09-10T00:00:00"/>
    <d v="2025-09-11T00:00:00"/>
    <s v="AIR"/>
    <n v="1"/>
    <n v="1"/>
    <d v="2025-09-17T00:00:00"/>
    <d v="2025-09-17T00:00:00"/>
    <m/>
    <n v="0"/>
    <d v="2025-09-19T00:00:00"/>
    <d v="2025-09-22T00:00:00"/>
    <d v="2025-09-19T00:00:00"/>
    <s v="112504101"/>
    <x v="6"/>
    <d v="2025-09-19T00:00:00"/>
    <m/>
    <m/>
    <x v="0"/>
    <m/>
    <m/>
    <m/>
    <m/>
    <n v="142508112"/>
    <d v="2025-09-26T15:19:13"/>
    <m/>
    <m/>
    <s v="Sep"/>
    <s v="JIANGSU_05171-608"/>
    <m/>
    <m/>
    <m/>
  </r>
  <r>
    <x v="0"/>
    <s v="8192-25"/>
    <x v="1356"/>
    <s v="B"/>
    <s v="320x160"/>
    <d v="2025-09-10T00:00:00"/>
    <d v="2025-09-11T00:00:00"/>
    <s v="LAND"/>
    <n v="1"/>
    <n v="4"/>
    <d v="2025-09-12T00:00:00"/>
    <d v="2025-09-13T00:00:00"/>
    <m/>
    <n v="1"/>
    <d v="2025-09-13T00:00:00"/>
    <d v="2025-09-22T00:00:00"/>
    <d v="2025-09-13T00:00:00"/>
    <s v="112504011"/>
    <x v="2"/>
    <d v="2025-09-13T00:00:00"/>
    <m/>
    <s v="PR  Wrongly entered supplier with PHME This is typing error, informed to Ms Viswith to change supplier PHME to Phoenix on 18.09.2025."/>
    <x v="0"/>
    <m/>
    <m/>
    <m/>
    <m/>
    <n v="142508108"/>
    <d v="2025-09-24T00:00:00"/>
    <m/>
    <m/>
    <s v="Sep"/>
    <s v="PHOENIX _15651-274"/>
    <m/>
    <m/>
    <m/>
  </r>
  <r>
    <x v="0"/>
    <s v="8190-25"/>
    <x v="1357"/>
    <s v="B"/>
    <s v="220x130"/>
    <d v="2025-09-10T00:00:00"/>
    <d v="2025-09-11T00:00:00"/>
    <s v="LAND"/>
    <n v="0"/>
    <n v="0"/>
    <d v="2025-09-12T00:00:00"/>
    <d v="2025-09-15T00:00:00"/>
    <m/>
    <n v="3"/>
    <d v="2025-09-16T00:00:00"/>
    <d v="2025-09-22T00:00:00"/>
    <d v="2025-09-16T00:00:00"/>
    <s v="112504045"/>
    <x v="0"/>
    <d v="2025-09-13T00:00:00"/>
    <m/>
    <m/>
    <x v="0"/>
    <m/>
    <m/>
    <m/>
    <m/>
    <n v="142507991"/>
    <d v="2025-09-24T00:00:00"/>
    <m/>
    <m/>
    <s v="Sep"/>
    <s v="PDTMC_11053-403"/>
    <m/>
    <m/>
    <m/>
  </r>
  <r>
    <x v="0"/>
    <s v="8191-25"/>
    <x v="1358"/>
    <s v="B"/>
    <s v="450x250"/>
    <d v="2025-09-10T00:00:00"/>
    <d v="2025-09-11T00:00:00"/>
    <s v="LAND"/>
    <n v="1"/>
    <n v="1"/>
    <d v="2025-09-11T00:00:00"/>
    <d v="2025-09-11T00:00:00"/>
    <m/>
    <n v="0"/>
    <d v="2025-09-13T00:00:00"/>
    <d v="2025-09-22T00:00:00"/>
    <d v="2025-09-13T00:00:00"/>
    <s v="112504011"/>
    <x v="4"/>
    <d v="2025-09-13T00:00:00"/>
    <m/>
    <m/>
    <x v="0"/>
    <m/>
    <m/>
    <m/>
    <m/>
    <n v="142507984"/>
    <d v="2025-09-23T00:00:00"/>
    <m/>
    <m/>
    <s v="Sep"/>
    <s v="PHME_29608-602"/>
    <m/>
    <m/>
    <m/>
  </r>
  <r>
    <x v="0"/>
    <s v="8193-25"/>
    <x v="1359"/>
    <s v="B"/>
    <s v="320x160"/>
    <d v="2025-09-13T00:00:00"/>
    <d v="2025-09-13T00:00:00"/>
    <s v="LAND"/>
    <n v="0"/>
    <n v="0"/>
    <d v="2025-09-13T00:00:00"/>
    <d v="2025-09-13T00:00:00"/>
    <m/>
    <n v="0"/>
    <d v="2025-09-13T00:00:00"/>
    <d v="2025-09-13T00:00:00"/>
    <d v="2025-09-13T00:00:00"/>
    <s v="112504013"/>
    <x v="4"/>
    <d v="2025-09-13T00:00:00"/>
    <m/>
    <m/>
    <x v="0"/>
    <m/>
    <m/>
    <m/>
    <m/>
    <n v="142507994"/>
    <d v="2025-09-23T00:00:00"/>
    <m/>
    <m/>
    <s v="Sep"/>
    <s v="PHME_26325-507"/>
    <m/>
    <m/>
    <m/>
  </r>
  <r>
    <x v="0"/>
    <s v="8193-25"/>
    <x v="1360"/>
    <s v="B"/>
    <s v="320x160"/>
    <d v="2025-09-13T00:00:00"/>
    <d v="2025-09-13T00:00:00"/>
    <s v="LAND"/>
    <n v="0"/>
    <n v="0"/>
    <d v="2025-09-13T00:00:00"/>
    <d v="2025-09-13T00:00:00"/>
    <m/>
    <n v="0"/>
    <d v="2025-09-13T00:00:00"/>
    <d v="2025-09-13T00:00:00"/>
    <d v="2025-09-13T00:00:00"/>
    <s v="112504013"/>
    <x v="4"/>
    <d v="2025-09-13T00:00:00"/>
    <m/>
    <m/>
    <x v="0"/>
    <m/>
    <m/>
    <m/>
    <m/>
    <n v="142507994"/>
    <d v="2025-09-23T00:00:00"/>
    <m/>
    <m/>
    <s v="Sep"/>
    <s v="PHME_27751-203"/>
    <m/>
    <m/>
    <m/>
  </r>
  <r>
    <x v="0"/>
    <s v="8194-25"/>
    <x v="1361"/>
    <s v="B"/>
    <s v="320x160"/>
    <d v="2025-09-13T00:00:00"/>
    <d v="2025-09-15T00:00:00"/>
    <s v="LAND"/>
    <n v="0"/>
    <n v="0"/>
    <d v="2025-09-18T00:00:00"/>
    <d v="2025-09-23T00:00:00"/>
    <s v="YES"/>
    <n v="5"/>
    <d v="2025-09-24T00:00:00"/>
    <d v="2025-09-27T00:00:00"/>
    <d v="2025-09-24T00:00:00"/>
    <s v="112504180"/>
    <x v="0"/>
    <d v="2025-09-24T00:00:00"/>
    <m/>
    <m/>
    <x v="0"/>
    <m/>
    <m/>
    <m/>
    <m/>
    <n v="142508828"/>
    <d v="2025-10-21T13:19:08"/>
    <m/>
    <m/>
    <s v="Sep"/>
    <s v="PDTMC_27751-204"/>
    <m/>
    <m/>
    <m/>
  </r>
  <r>
    <x v="1"/>
    <s v="8198-25"/>
    <x v="1362"/>
    <s v="B"/>
    <s v="280x160"/>
    <d v="2025-09-15T00:00:00"/>
    <d v="2025-09-16T00:00:00"/>
    <s v="LAND"/>
    <n v="0"/>
    <n v="0"/>
    <d v="2025-09-18T00:00:00"/>
    <d v="2025-09-19T00:00:00"/>
    <m/>
    <n v="1"/>
    <d v="2025-09-20T00:00:00"/>
    <d v="2025-09-20T00:00:00"/>
    <d v="2025-09-20T00:00:00"/>
    <s v="212501271"/>
    <x v="0"/>
    <d v="2025-09-20T00:00:00"/>
    <m/>
    <m/>
    <x v="0"/>
    <m/>
    <m/>
    <m/>
    <m/>
    <n v="242502487"/>
    <d v="2025-09-26T10:02:45"/>
    <m/>
    <m/>
    <s v="Sep"/>
    <s v="PDTMC_001012-2502"/>
    <m/>
    <m/>
    <m/>
  </r>
  <r>
    <x v="1"/>
    <s v="8199-25"/>
    <x v="1363"/>
    <s v="B"/>
    <s v="355x200"/>
    <d v="2025-09-15T00:00:00"/>
    <d v="2025-09-16T00:00:00"/>
    <s v="AIR"/>
    <n v="1"/>
    <n v="2"/>
    <d v="2025-09-18T00:00:00"/>
    <d v="2025-09-19T00:00:00"/>
    <m/>
    <n v="1"/>
    <d v="2025-09-20T00:00:00"/>
    <d v="2025-09-20T00:00:00"/>
    <d v="2025-09-20T00:00:00"/>
    <s v="212501271"/>
    <x v="6"/>
    <d v="2025-09-20T00:00:00"/>
    <m/>
    <m/>
    <x v="0"/>
    <m/>
    <m/>
    <m/>
    <m/>
    <n v="242502492"/>
    <d v="2025-09-29T17:43:34"/>
    <m/>
    <m/>
    <s v="Sep"/>
    <s v="JIANGSU_005151-3508"/>
    <m/>
    <m/>
    <m/>
  </r>
  <r>
    <x v="1"/>
    <s v="8199-25"/>
    <x v="1364"/>
    <s v="B"/>
    <s v="280x160"/>
    <d v="2025-09-15T00:00:00"/>
    <d v="2025-09-16T00:00:00"/>
    <s v="AIR"/>
    <n v="1"/>
    <n v="1"/>
    <d v="2025-09-18T00:00:00"/>
    <d v="2025-09-19T00:00:00"/>
    <m/>
    <n v="1"/>
    <d v="2025-09-20T00:00:00"/>
    <d v="2025-09-20T00:00:00"/>
    <d v="2025-09-20T00:00:00"/>
    <s v="212501271"/>
    <x v="6"/>
    <d v="2025-09-20T00:00:00"/>
    <m/>
    <m/>
    <x v="0"/>
    <m/>
    <m/>
    <m/>
    <m/>
    <n v="242502492"/>
    <d v="2025-09-29T17:43:34"/>
    <m/>
    <m/>
    <s v="Sep"/>
    <s v="JIANGSU_005345-2502"/>
    <m/>
    <m/>
    <m/>
  </r>
  <r>
    <x v="1"/>
    <s v="8198-25"/>
    <x v="1365"/>
    <s v="B"/>
    <s v="320x160"/>
    <d v="2025-09-15T00:00:00"/>
    <d v="2025-09-16T00:00:00"/>
    <s v="LAND"/>
    <n v="0"/>
    <n v="0"/>
    <d v="2025-09-17T00:00:00"/>
    <d v="2025-09-17T00:00:00"/>
    <m/>
    <n v="0"/>
    <d v="2025-09-20T00:00:00"/>
    <d v="2025-09-20T00:00:00"/>
    <d v="2025-09-20T00:00:00"/>
    <s v="212501271"/>
    <x v="0"/>
    <d v="2025-09-20T00:00:00"/>
    <m/>
    <m/>
    <x v="0"/>
    <m/>
    <m/>
    <m/>
    <m/>
    <n v="242502487"/>
    <d v="2025-09-26T10:02:45"/>
    <m/>
    <m/>
    <s v="Sep"/>
    <s v="PDTMC_009029-2504"/>
    <m/>
    <m/>
    <m/>
  </r>
  <r>
    <x v="1"/>
    <s v="8198-25"/>
    <x v="1366"/>
    <s v="B"/>
    <s v="250x140"/>
    <d v="2025-09-15T00:00:00"/>
    <d v="2025-09-16T00:00:00"/>
    <s v="LAND"/>
    <n v="0"/>
    <n v="0"/>
    <d v="2025-09-18T00:00:00"/>
    <d v="2025-09-19T00:00:00"/>
    <m/>
    <n v="1"/>
    <d v="2025-09-20T00:00:00"/>
    <d v="2025-09-20T00:00:00"/>
    <d v="2025-09-20T00:00:00"/>
    <s v="212501271"/>
    <x v="0"/>
    <d v="2025-09-20T00:00:00"/>
    <m/>
    <m/>
    <x v="0"/>
    <m/>
    <m/>
    <m/>
    <m/>
    <n v="242502487"/>
    <d v="2025-09-26T10:02:45"/>
    <m/>
    <m/>
    <s v="Sep"/>
    <s v="PDTMC_009504-2502"/>
    <m/>
    <m/>
    <m/>
  </r>
  <r>
    <x v="1"/>
    <s v="8199-25"/>
    <x v="1367"/>
    <s v="B"/>
    <s v="250x140"/>
    <d v="2025-09-15T00:00:00"/>
    <d v="2025-09-16T00:00:00"/>
    <s v="AIR"/>
    <n v="1"/>
    <n v="2"/>
    <d v="2025-09-18T00:00:00"/>
    <d v="2025-09-19T00:00:00"/>
    <m/>
    <n v="1"/>
    <d v="2025-09-20T00:00:00"/>
    <d v="2025-09-20T00:00:00"/>
    <d v="2025-09-20T00:00:00"/>
    <s v="212501271"/>
    <x v="6"/>
    <d v="2025-09-20T00:00:00"/>
    <m/>
    <m/>
    <x v="0"/>
    <m/>
    <m/>
    <m/>
    <m/>
    <n v="242502492"/>
    <d v="2025-09-29T17:43:34"/>
    <m/>
    <m/>
    <s v="Sep"/>
    <s v="JIANGSU_012535-2502"/>
    <m/>
    <m/>
    <m/>
  </r>
  <r>
    <x v="1"/>
    <s v="8199-25"/>
    <x v="1368"/>
    <s v="B"/>
    <s v="320x160"/>
    <d v="2025-09-15T00:00:00"/>
    <d v="2025-09-16T00:00:00"/>
    <s v="AIR"/>
    <n v="1"/>
    <n v="4"/>
    <d v="2025-09-18T00:00:00"/>
    <d v="2025-09-19T00:00:00"/>
    <m/>
    <n v="1"/>
    <d v="2025-09-20T00:00:00"/>
    <d v="2025-09-20T00:00:00"/>
    <d v="2025-09-20T00:00:00"/>
    <s v="212501271"/>
    <x v="6"/>
    <d v="2025-09-20T00:00:00"/>
    <m/>
    <m/>
    <x v="0"/>
    <m/>
    <m/>
    <m/>
    <m/>
    <n v="242502492"/>
    <d v="2025-09-29T17:43:34"/>
    <m/>
    <m/>
    <s v="Sep"/>
    <s v="JIANGSU_012991-3502"/>
    <m/>
    <m/>
    <m/>
  </r>
  <r>
    <x v="1"/>
    <s v="8199-25"/>
    <x v="1369"/>
    <s v="B"/>
    <s v="320x160"/>
    <d v="2025-09-15T00:00:00"/>
    <d v="2025-09-16T00:00:00"/>
    <s v="AIR"/>
    <n v="1"/>
    <n v="1"/>
    <d v="2025-09-18T00:00:00"/>
    <d v="2025-09-19T00:00:00"/>
    <m/>
    <n v="1"/>
    <d v="2025-09-20T00:00:00"/>
    <d v="2025-09-20T00:00:00"/>
    <d v="2025-09-20T00:00:00"/>
    <s v="212501271"/>
    <x v="6"/>
    <d v="2025-09-20T00:00:00"/>
    <m/>
    <m/>
    <x v="0"/>
    <m/>
    <m/>
    <m/>
    <m/>
    <n v="242502492"/>
    <d v="2025-09-29T17:43:34"/>
    <m/>
    <m/>
    <s v="Sep"/>
    <s v="JIANGSU_014857-3501"/>
    <m/>
    <m/>
    <m/>
  </r>
  <r>
    <x v="1"/>
    <s v="8198-25"/>
    <x v="1370"/>
    <s v="B"/>
    <s v="280x185"/>
    <d v="2025-09-15T00:00:00"/>
    <d v="2025-09-16T00:00:00"/>
    <s v="LAND"/>
    <n v="1"/>
    <n v="2"/>
    <d v="2025-09-19T00:00:00"/>
    <d v="2025-09-23T00:00:00"/>
    <m/>
    <n v="4"/>
    <d v="2025-09-23T00:00:00"/>
    <d v="2025-09-23T00:00:00"/>
    <d v="2025-09-23T00:00:00"/>
    <s v="212501289"/>
    <x v="0"/>
    <d v="2025-09-23T00:00:00"/>
    <m/>
    <m/>
    <x v="0"/>
    <m/>
    <m/>
    <m/>
    <m/>
    <n v="242502487"/>
    <d v="2025-09-26T10:02:45"/>
    <m/>
    <m/>
    <s v="Sep"/>
    <s v="PDTMC_015811-3502"/>
    <m/>
    <m/>
    <m/>
  </r>
  <r>
    <x v="1"/>
    <s v="8197-25"/>
    <x v="1371"/>
    <s v="B"/>
    <s v="350x210"/>
    <d v="2025-09-15T00:00:00"/>
    <d v="2025-09-16T00:00:00"/>
    <s v="AIR"/>
    <n v="0"/>
    <n v="0"/>
    <d v="2025-09-18T00:00:00"/>
    <d v="2025-09-19T00:00:00"/>
    <m/>
    <n v="1"/>
    <d v="2025-09-20T00:00:00"/>
    <d v="2025-09-20T00:00:00"/>
    <d v="2025-09-20T00:00:00"/>
    <s v="212501271"/>
    <x v="7"/>
    <d v="2025-09-20T00:00:00"/>
    <m/>
    <m/>
    <x v="0"/>
    <m/>
    <m/>
    <m/>
    <m/>
    <n v="242502489"/>
    <d v="2025-09-26T08:45:39"/>
    <m/>
    <m/>
    <s v="Sep"/>
    <s v="COMES_025576-2504"/>
    <m/>
    <m/>
    <m/>
  </r>
  <r>
    <x v="1"/>
    <s v="8196-25"/>
    <x v="1372"/>
    <s v="B"/>
    <s v="355x200"/>
    <d v="2025-09-15T00:00:00"/>
    <d v="2025-09-18T00:00:00"/>
    <s v="AIR"/>
    <n v="1"/>
    <n v="2"/>
    <d v="2025-09-29T00:00:00"/>
    <d v="2025-09-29T00:00:00"/>
    <m/>
    <n v="0"/>
    <d v="2025-09-30T00:00:00"/>
    <d v="2025-09-30T00:00:00"/>
    <d v="2025-09-30T00:00:00"/>
    <s v="212501345"/>
    <x v="8"/>
    <d v="2025-09-30T00:00:00"/>
    <m/>
    <s v="Insert design sented"/>
    <x v="0"/>
    <m/>
    <m/>
    <m/>
    <m/>
    <n v="242502642"/>
    <d v="2025-10-09T10:04:28"/>
    <m/>
    <m/>
    <s v="Sep"/>
    <s v="ALMAX_030295-3503"/>
    <m/>
    <m/>
    <m/>
  </r>
  <r>
    <x v="1"/>
    <s v="8195-25"/>
    <x v="1373"/>
    <s v="B"/>
    <s v="250x160"/>
    <d v="2025-09-15T00:00:00"/>
    <d v="2025-09-16T00:00:00"/>
    <s v="AIR"/>
    <n v="0"/>
    <n v="0"/>
    <d v="2025-09-18T00:00:00"/>
    <d v="2025-09-23T00:00:00"/>
    <m/>
    <n v="5"/>
    <d v="2025-09-23T00:00:00"/>
    <d v="2025-09-23T00:00:00"/>
    <d v="2025-09-23T00:00:00"/>
    <s v="212501289"/>
    <x v="3"/>
    <d v="2025-09-23T00:00:00"/>
    <m/>
    <m/>
    <x v="0"/>
    <m/>
    <m/>
    <m/>
    <m/>
    <n v="242502490"/>
    <d v="2025-09-28T00:55:46"/>
    <m/>
    <m/>
    <s v="Sep"/>
    <s v="COMPES_055030-2503"/>
    <m/>
    <m/>
    <m/>
  </r>
  <r>
    <x v="0"/>
    <s v="8200-25"/>
    <x v="1374"/>
    <s v="B"/>
    <s v="320X160"/>
    <d v="2025-09-15T00:00:00"/>
    <d v="2025-09-16T00:00:00"/>
    <s v="LAND"/>
    <n v="0"/>
    <n v="0"/>
    <d v="2025-09-24T00:00:00"/>
    <d v="2025-09-24T00:00:00"/>
    <m/>
    <n v="0"/>
    <d v="2025-09-25T00:00:00"/>
    <d v="2025-09-27T00:00:00"/>
    <d v="2025-09-25T00:00:00"/>
    <s v="112504199"/>
    <x v="0"/>
    <d v="2025-09-25T00:00:00"/>
    <m/>
    <m/>
    <x v="0"/>
    <m/>
    <m/>
    <m/>
    <m/>
    <n v="142508828"/>
    <d v="2025-10-21T13:19:08"/>
    <m/>
    <m/>
    <s v="Sep"/>
    <s v="PDTMC_26325-508"/>
    <m/>
    <m/>
    <m/>
  </r>
  <r>
    <x v="0"/>
    <s v="8201-25"/>
    <x v="1375"/>
    <s v="N"/>
    <s v="355X200"/>
    <d v="2025-09-15T00:00:00"/>
    <d v="2025-09-17T00:00:00"/>
    <s v="AIR"/>
    <n v="10"/>
    <n v="10"/>
    <d v="2025-09-18T00:00:00"/>
    <d v="2025-09-18T00:00:00"/>
    <s v="YES"/>
    <n v="0"/>
    <d v="2025-09-19T00:00:00"/>
    <d v="2025-09-22T00:00:00"/>
    <d v="2025-09-19T00:00:00"/>
    <s v="112504101"/>
    <x v="4"/>
    <d v="2025-09-19T00:00:00"/>
    <s v="CORP Trading DMCC"/>
    <s v="Supplier changed from  Phoenix to PHME  by Purchase team"/>
    <x v="0"/>
    <m/>
    <m/>
    <m/>
    <s v="Mill , anodizing"/>
    <n v="142508067"/>
    <d v="2025-09-22T00:00:00"/>
    <m/>
    <m/>
    <s v="Sep"/>
    <s v="PHME_30495-601"/>
    <m/>
    <m/>
    <m/>
  </r>
  <r>
    <x v="0"/>
    <s v="8201-25"/>
    <x v="1376"/>
    <s v="T"/>
    <s v="460X150"/>
    <d v="2025-09-15T00:00:00"/>
    <d v="2025-09-17T00:00:00"/>
    <s v="AIR"/>
    <n v="0"/>
    <n v="0"/>
    <d v="2025-09-18T00:00:00"/>
    <d v="2025-09-18T00:00:00"/>
    <m/>
    <n v="0"/>
    <d v="2025-09-19T00:00:00"/>
    <d v="2025-09-22T00:00:00"/>
    <d v="2025-09-19T00:00:00"/>
    <s v="112504101"/>
    <x v="4"/>
    <d v="2025-09-19T00:00:00"/>
    <m/>
    <s v="Supplier changed from  Phoenix to PHME  by Purchase team"/>
    <x v="0"/>
    <m/>
    <m/>
    <m/>
    <m/>
    <n v="142508067"/>
    <d v="2025-09-22T00:00:00"/>
    <m/>
    <m/>
    <s v="Sep"/>
    <s v="PHME_INS-30495"/>
    <m/>
    <m/>
    <m/>
  </r>
  <r>
    <x v="0"/>
    <s v="8203-25"/>
    <x v="1377"/>
    <s v="B"/>
    <s v="220X130"/>
    <d v="2025-09-16T00:00:00"/>
    <d v="2025-09-17T00:00:00"/>
    <s v="AIR"/>
    <n v="0"/>
    <n v="0"/>
    <d v="2025-09-19T00:00:00"/>
    <d v="2025-09-22T00:00:00"/>
    <m/>
    <n v="3"/>
    <d v="2025-09-23T00:00:00"/>
    <d v="2025-09-23T00:00:00"/>
    <d v="2025-09-23T00:00:00"/>
    <s v="112504154"/>
    <x v="6"/>
    <d v="2025-09-23T00:00:00"/>
    <m/>
    <m/>
    <x v="0"/>
    <m/>
    <m/>
    <m/>
    <m/>
    <n v="142508339"/>
    <d v="2025-09-29T13:53:27"/>
    <m/>
    <m/>
    <s v="Sep"/>
    <s v="JIANGSU_11047-502"/>
    <m/>
    <m/>
    <m/>
  </r>
  <r>
    <x v="0"/>
    <s v="8202-25"/>
    <x v="1378"/>
    <s v="B"/>
    <s v="440X250"/>
    <d v="2025-09-16T00:00:00"/>
    <d v="2025-09-17T00:00:00"/>
    <s v="AIR"/>
    <n v="2"/>
    <n v="8"/>
    <d v="2025-09-18T00:00:00"/>
    <d v="2025-09-19T00:00:00"/>
    <m/>
    <n v="1"/>
    <d v="2025-09-22T00:00:00"/>
    <d v="2025-09-22T00:00:00"/>
    <d v="2025-09-22T00:00:00"/>
    <s v="112504129"/>
    <x v="1"/>
    <d v="2025-09-22T00:00:00"/>
    <m/>
    <m/>
    <x v="0"/>
    <m/>
    <m/>
    <m/>
    <m/>
    <n v="142508300"/>
    <d v="2025-09-29T13:43:29"/>
    <m/>
    <m/>
    <s v="Sep"/>
    <s v="EKSTEK_29780-526"/>
    <m/>
    <m/>
    <m/>
  </r>
  <r>
    <x v="0"/>
    <s v="8204-25"/>
    <x v="1379"/>
    <s v="B"/>
    <s v="450x250"/>
    <d v="2025-09-18T00:00:00"/>
    <d v="2025-09-18T00:00:00"/>
    <s v="LAND"/>
    <n v="0"/>
    <n v="0"/>
    <d v="2025-09-20T00:00:00"/>
    <d v="2025-09-23T00:00:00"/>
    <m/>
    <n v="3"/>
    <d v="2025-09-25T00:00:00"/>
    <d v="2025-09-27T00:00:00"/>
    <d v="2025-09-25T00:00:00"/>
    <s v="112504129"/>
    <x v="0"/>
    <d v="2025-09-25T00:00:00"/>
    <m/>
    <m/>
    <x v="0"/>
    <m/>
    <m/>
    <m/>
    <m/>
    <n v="142508341"/>
    <d v="2025-10-01T00:00:00"/>
    <m/>
    <m/>
    <s v="Sep"/>
    <s v="PDTMC_27912-602"/>
    <m/>
    <m/>
    <m/>
  </r>
  <r>
    <x v="0"/>
    <s v="8215-25"/>
    <x v="1380"/>
    <s v="B"/>
    <s v="440x250"/>
    <d v="2025-09-19T00:00:00"/>
    <d v="2025-09-24T00:00:00"/>
    <s v="AIR"/>
    <n v="2"/>
    <n v="8"/>
    <d v="2025-09-24T00:00:00"/>
    <d v="2025-10-01T00:00:00"/>
    <s v="YES"/>
    <n v="7"/>
    <d v="2025-10-02T00:00:00"/>
    <d v="2025-10-07T00:00:00"/>
    <d v="2025-10-02T00:00:00"/>
    <s v="112504323"/>
    <x v="1"/>
    <d v="2025-10-02T00:00:00"/>
    <m/>
    <s v="First die order to Giansun on 22.09.2025 and die order cancel on 19.09.2025-As below . Revision Asked 29-08 Zero braing design. As discussed with Mr. Verra and Mr. Suresh L Die order cancel from Giansun and send it to EKSTEK  due to an unsuitable die design concept 19.09.2025"/>
    <x v="0"/>
    <m/>
    <m/>
    <m/>
    <m/>
    <n v="142508847"/>
    <d v="2025-10-22T00:00:00"/>
    <m/>
    <m/>
    <s v="Sep"/>
    <s v="EKSTEK_29780-524"/>
    <m/>
    <m/>
    <m/>
  </r>
  <r>
    <x v="1"/>
    <s v="8205-25"/>
    <x v="1381"/>
    <s v="B"/>
    <s v="320x160"/>
    <d v="2025-09-19T00:00:00"/>
    <d v="2025-09-19T00:00:00"/>
    <s v="LAND"/>
    <n v="0"/>
    <n v="0"/>
    <d v="2025-09-19T00:00:00"/>
    <d v="2025-09-19T00:00:00"/>
    <m/>
    <n v="0"/>
    <d v="2025-09-20T00:00:00"/>
    <d v="2025-09-20T00:00:00"/>
    <d v="2025-09-20T00:00:00"/>
    <s v="212501271"/>
    <x v="0"/>
    <d v="2025-09-20T00:00:00"/>
    <m/>
    <m/>
    <x v="0"/>
    <m/>
    <m/>
    <m/>
    <m/>
    <n v="242502488"/>
    <d v="2025-09-26T09:30:14"/>
    <m/>
    <m/>
    <s v="Sep"/>
    <s v="PDTMC_024216-2502"/>
    <m/>
    <m/>
    <m/>
  </r>
  <r>
    <x v="0"/>
    <s v="8208-25"/>
    <x v="1382"/>
    <s v="N"/>
    <s v="700x500"/>
    <d v="2025-09-19T00:00:00"/>
    <d v="2025-09-19T00:00:00"/>
    <s v="AIR"/>
    <n v="4"/>
    <n v="4"/>
    <d v="2025-09-24T00:00:00"/>
    <d v="2025-09-26T00:00:00"/>
    <m/>
    <n v="2"/>
    <d v="2025-09-28T00:00:00"/>
    <d v="2025-09-29T00:00:00"/>
    <d v="2025-09-28T00:00:00"/>
    <s v="112504230"/>
    <x v="2"/>
    <d v="2025-09-28T00:00:00"/>
    <s v="Al Barary Aluminium &amp; Glass L.L.C."/>
    <m/>
    <x v="0"/>
    <m/>
    <m/>
    <m/>
    <s v="Mill, powder"/>
    <n v="142508696"/>
    <d v="2025-10-09T12:13:26"/>
    <m/>
    <m/>
    <s v="Sep"/>
    <s v="PHOENIX _30496-601"/>
    <m/>
    <m/>
    <m/>
  </r>
  <r>
    <x v="0"/>
    <s v="8208-25"/>
    <x v="1383"/>
    <s v="N"/>
    <s v="450x250"/>
    <d v="2025-09-19T00:00:00"/>
    <d v="2025-09-19T00:00:00"/>
    <s v="AIR"/>
    <n v="2"/>
    <n v="2"/>
    <d v="2025-09-24T00:00:00"/>
    <d v="2025-09-25T00:00:00"/>
    <m/>
    <n v="1"/>
    <d v="2025-09-25T00:00:00"/>
    <d v="2025-09-27T00:00:00"/>
    <d v="2025-09-25T00:00:00"/>
    <s v="112504201"/>
    <x v="2"/>
    <d v="2025-09-25T00:00:00"/>
    <s v="Al Barary Aluminium &amp; Glass L.L.C."/>
    <m/>
    <x v="0"/>
    <m/>
    <m/>
    <m/>
    <s v="Mill, powder"/>
    <n v="142508815"/>
    <d v="2025-10-23T00:00:00"/>
    <m/>
    <m/>
    <s v="Sep"/>
    <s v="PHOENIX _30497-601"/>
    <m/>
    <m/>
    <m/>
  </r>
  <r>
    <x v="1"/>
    <s v="8206-25"/>
    <x v="1384"/>
    <s v="N"/>
    <s v="350x210"/>
    <d v="2025-09-19T00:00:00"/>
    <d v="2025-09-19T00:00:00"/>
    <s v="LAND"/>
    <n v="0"/>
    <n v="0"/>
    <d v="2025-09-22T00:00:00"/>
    <d v="2025-09-24T00:00:00"/>
    <m/>
    <n v="2"/>
    <d v="2025-09-25T00:00:00"/>
    <d v="2025-09-27T00:00:00"/>
    <d v="2025-09-25T00:00:00"/>
    <s v="212501314"/>
    <x v="0"/>
    <d v="2025-09-25T00:00:00"/>
    <s v="Malamel "/>
    <m/>
    <x v="0"/>
    <m/>
    <m/>
    <m/>
    <s v="MILL"/>
    <n v="242502516"/>
    <d v="2025-09-30T00:00:00"/>
    <m/>
    <m/>
    <s v="Sep"/>
    <s v="PDTMC_027974-3501"/>
    <m/>
    <m/>
    <m/>
  </r>
  <r>
    <x v="1"/>
    <s v="8206-25"/>
    <x v="1385"/>
    <s v="N"/>
    <s v="350x210"/>
    <d v="2025-09-19T00:00:00"/>
    <d v="2025-09-19T00:00:00"/>
    <s v="LAND"/>
    <n v="0"/>
    <n v="0"/>
    <d v="2025-09-22T00:00:00"/>
    <d v="2025-09-24T00:00:00"/>
    <m/>
    <n v="2"/>
    <d v="2025-09-25T00:00:00"/>
    <d v="2025-09-27T00:00:00"/>
    <d v="2025-09-25T00:00:00"/>
    <s v="212501314"/>
    <x v="0"/>
    <d v="2025-09-25T00:00:00"/>
    <s v="Malamel "/>
    <m/>
    <x v="0"/>
    <m/>
    <m/>
    <m/>
    <s v="MILL"/>
    <n v="242502516"/>
    <d v="2025-09-30T00:00:00"/>
    <m/>
    <m/>
    <s v="Sep"/>
    <s v="PDTMC_027975-3501"/>
    <m/>
    <m/>
    <m/>
  </r>
  <r>
    <x v="1"/>
    <s v="8210-25"/>
    <x v="1386"/>
    <s v="B"/>
    <s v="280x160"/>
    <d v="2025-09-19T00:00:00"/>
    <d v="2025-09-22T00:00:00"/>
    <s v="AIR"/>
    <n v="1"/>
    <n v="1"/>
    <d v="2025-09-29T00:00:00"/>
    <d v="2025-09-29T00:00:00"/>
    <m/>
    <n v="0"/>
    <d v="2025-09-29T00:00:00"/>
    <d v="2025-09-30T00:00:00"/>
    <d v="2025-09-29T00:00:00"/>
    <s v="212501330"/>
    <x v="6"/>
    <d v="2025-09-29T00:00:00"/>
    <m/>
    <m/>
    <x v="0"/>
    <m/>
    <m/>
    <m/>
    <m/>
    <n v="242502646"/>
    <d v="2025-10-09T10:06:02"/>
    <m/>
    <m/>
    <s v="Sep"/>
    <s v="JIANGSU_005030-2502"/>
    <m/>
    <m/>
    <m/>
  </r>
  <r>
    <x v="1"/>
    <s v="8210-25"/>
    <x v="1387"/>
    <s v="B"/>
    <s v="280x160"/>
    <d v="2025-09-19T00:00:00"/>
    <d v="2025-09-22T00:00:00"/>
    <s v="AIR"/>
    <n v="1"/>
    <n v="2"/>
    <d v="2025-09-29T00:00:00"/>
    <d v="2025-09-29T00:00:00"/>
    <m/>
    <n v="0"/>
    <d v="2025-09-29T00:00:00"/>
    <d v="2025-09-30T00:00:00"/>
    <d v="2025-09-29T00:00:00"/>
    <s v="212501331"/>
    <x v="6"/>
    <d v="2025-09-29T00:00:00"/>
    <m/>
    <m/>
    <x v="0"/>
    <m/>
    <m/>
    <m/>
    <m/>
    <n v="242502646"/>
    <d v="2025-10-09T10:06:02"/>
    <m/>
    <m/>
    <s v="Sep"/>
    <s v="JIANGSU_005037-2502"/>
    <m/>
    <m/>
    <m/>
  </r>
  <r>
    <x v="1"/>
    <s v="8210-25"/>
    <x v="1388"/>
    <s v="B"/>
    <s v="280X160"/>
    <d v="2025-09-19T00:00:00"/>
    <d v="2025-09-22T00:00:00"/>
    <s v="AIR"/>
    <n v="1"/>
    <n v="2"/>
    <d v="2025-09-29T00:00:00"/>
    <d v="2025-09-29T00:00:00"/>
    <m/>
    <n v="0"/>
    <d v="2025-09-29T00:00:00"/>
    <d v="2025-09-30T00:00:00"/>
    <d v="2025-09-29T00:00:00"/>
    <s v="212501331"/>
    <x v="6"/>
    <d v="2025-09-29T00:00:00"/>
    <m/>
    <m/>
    <x v="0"/>
    <m/>
    <m/>
    <m/>
    <m/>
    <n v="242502646"/>
    <d v="2025-10-09T10:06:02"/>
    <m/>
    <m/>
    <s v="Sep"/>
    <s v="JIANGSU_005040-2502"/>
    <m/>
    <m/>
    <m/>
  </r>
  <r>
    <x v="1"/>
    <s v="8211-25"/>
    <x v="1389"/>
    <s v="B"/>
    <s v="320X185"/>
    <d v="2025-09-19T00:00:00"/>
    <d v="2025-09-22T00:00:00"/>
    <s v="LAND"/>
    <n v="1"/>
    <n v="2"/>
    <d v="2025-09-24T00:00:00"/>
    <d v="2025-09-29T00:00:00"/>
    <m/>
    <n v="5"/>
    <d v="2025-09-30T00:00:00"/>
    <d v="2025-09-30T00:00:00"/>
    <d v="2025-09-30T00:00:00"/>
    <s v="212501345"/>
    <x v="0"/>
    <d v="2025-09-30T00:00:00"/>
    <m/>
    <m/>
    <x v="0"/>
    <m/>
    <m/>
    <m/>
    <m/>
    <n v="242502645"/>
    <d v="2025-10-09T10:04:06"/>
    <m/>
    <m/>
    <s v="Sep"/>
    <s v="PDTMC_005058-3502"/>
    <m/>
    <m/>
    <m/>
  </r>
  <r>
    <x v="1"/>
    <s v="8210-25"/>
    <x v="1390"/>
    <s v="B"/>
    <s v="250X160"/>
    <d v="2025-09-19T00:00:00"/>
    <d v="2025-09-22T00:00:00"/>
    <s v="AIR"/>
    <n v="1"/>
    <n v="2"/>
    <d v="2025-09-29T00:00:00"/>
    <d v="2025-09-29T00:00:00"/>
    <m/>
    <n v="0"/>
    <d v="2025-09-29T00:00:00"/>
    <d v="2025-09-30T00:00:00"/>
    <d v="2025-09-29T00:00:00"/>
    <s v="212501331"/>
    <x v="6"/>
    <d v="2025-09-29T00:00:00"/>
    <m/>
    <m/>
    <x v="0"/>
    <m/>
    <m/>
    <m/>
    <m/>
    <n v="242502646"/>
    <d v="2025-10-09T10:06:02"/>
    <m/>
    <m/>
    <s v="Sep"/>
    <s v="JIANGSU_005333-2504"/>
    <m/>
    <m/>
    <m/>
  </r>
  <r>
    <x v="1"/>
    <s v="8212-25"/>
    <x v="1391"/>
    <s v="B"/>
    <s v="350X210"/>
    <d v="2025-09-19T00:00:00"/>
    <d v="2025-09-22T00:00:00"/>
    <s v="AIR"/>
    <n v="1"/>
    <n v="1"/>
    <d v="2025-09-25T00:00:00"/>
    <d v="2025-09-28T00:00:00"/>
    <m/>
    <n v="3"/>
    <d v="2025-09-29T00:00:00"/>
    <d v="2025-09-30T00:00:00"/>
    <d v="2025-09-29T00:00:00"/>
    <s v="212501332"/>
    <x v="3"/>
    <d v="2025-09-29T00:00:00"/>
    <m/>
    <m/>
    <x v="0"/>
    <m/>
    <m/>
    <m/>
    <m/>
    <n v="242502640"/>
    <d v="2025-10-10T12:05:29"/>
    <m/>
    <m/>
    <s v="Sep"/>
    <s v="COMPES_014700-3503"/>
    <m/>
    <m/>
    <m/>
  </r>
  <r>
    <x v="1"/>
    <s v="8210-25"/>
    <x v="1392"/>
    <s v="B"/>
    <s v="280X160"/>
    <d v="2025-09-19T00:00:00"/>
    <d v="2025-09-22T00:00:00"/>
    <s v="AIR"/>
    <n v="1"/>
    <n v="4"/>
    <d v="2025-09-29T00:00:00"/>
    <d v="2025-10-03T00:00:00"/>
    <m/>
    <n v="4"/>
    <d v="2025-10-06T00:00:00"/>
    <d v="2025-10-10T00:00:00"/>
    <d v="2025-10-06T00:00:00"/>
    <s v="212501366"/>
    <x v="6"/>
    <d v="2025-10-06T00:00:00"/>
    <m/>
    <m/>
    <x v="0"/>
    <m/>
    <m/>
    <m/>
    <m/>
    <n v="242502851"/>
    <d v="2025-10-27T14:15:56"/>
    <m/>
    <m/>
    <s v="Sep"/>
    <s v="JIANGSU_019101-2503"/>
    <m/>
    <m/>
    <m/>
  </r>
  <r>
    <x v="0"/>
    <s v="8207-25"/>
    <x v="1393"/>
    <s v="B"/>
    <s v="450x250"/>
    <d v="2025-09-19T00:00:00"/>
    <d v="2025-09-19T00:00:00"/>
    <s v="LAND"/>
    <n v="0"/>
    <n v="0"/>
    <d v="2025-09-20T00:00:00"/>
    <d v="2025-09-20T00:00:00"/>
    <m/>
    <n v="0"/>
    <d v="2025-09-20T00:00:00"/>
    <d v="2025-09-27T00:00:00"/>
    <d v="2025-09-20T00:00:00"/>
    <s v="112504119"/>
    <x v="0"/>
    <d v="2025-10-17T00:00:00"/>
    <m/>
    <m/>
    <x v="0"/>
    <m/>
    <m/>
    <m/>
    <m/>
    <n v="142508271"/>
    <d v="2025-09-29T14:04:37"/>
    <m/>
    <m/>
    <s v="Sep"/>
    <s v="PDTMC_24216-605"/>
    <m/>
    <m/>
    <m/>
  </r>
  <r>
    <x v="1"/>
    <s v="8213-25"/>
    <x v="1246"/>
    <s v="N"/>
    <s v="280x160"/>
    <d v="2025-09-19T00:00:00"/>
    <d v="2025-09-19T00:00:00"/>
    <s v="LAND"/>
    <n v="1"/>
    <n v="4"/>
    <d v="2025-09-19T00:00:00"/>
    <d v="2025-09-20T00:00:00"/>
    <m/>
    <n v="1"/>
    <d v="2025-09-20T00:00:00"/>
    <d v="2025-09-22T00:00:00"/>
    <d v="2025-09-20T00:00:00"/>
    <s v="212501272"/>
    <x v="0"/>
    <d v="2025-09-26T00:00:00"/>
    <s v="GUTMANN"/>
    <s v="As dicussed with HOD-Supplier changed from As Giansun to PDTMC on 19.09.2025"/>
    <x v="0"/>
    <m/>
    <m/>
    <m/>
    <m/>
    <n v="242502477"/>
    <d v="2025-09-24T00:00:00"/>
    <m/>
    <m/>
    <s v="Sep"/>
    <s v="PDTMC_030481-2501"/>
    <m/>
    <m/>
    <m/>
  </r>
  <r>
    <x v="0"/>
    <s v="8209-25"/>
    <x v="1394"/>
    <s v="B"/>
    <s v="700X500"/>
    <d v="2025-09-22T00:00:00"/>
    <d v="2025-09-22T00:00:00"/>
    <s v="AIR"/>
    <n v="4"/>
    <n v="4"/>
    <d v="2025-09-29T00:00:00"/>
    <d v="2025-09-30T00:00:00"/>
    <m/>
    <n v="1"/>
    <d v="2025-10-02T00:00:00"/>
    <d v="2025-10-07T00:00:00"/>
    <d v="2025-10-02T00:00:00"/>
    <s v="112504323"/>
    <x v="2"/>
    <d v="2025-10-02T00:00:00"/>
    <m/>
    <m/>
    <x v="0"/>
    <m/>
    <m/>
    <m/>
    <m/>
    <n v="142508815"/>
    <d v="2025-10-23T00:00:00"/>
    <m/>
    <m/>
    <s v="Sep"/>
    <s v="PHOENIX _28115-602"/>
    <m/>
    <m/>
    <m/>
  </r>
  <r>
    <x v="0"/>
    <s v="8219-25"/>
    <x v="1395"/>
    <s v="B"/>
    <s v="250x160"/>
    <d v="2025-09-23T00:00:00"/>
    <d v="2025-09-24T00:00:00"/>
    <s v="LAND"/>
    <n v="0"/>
    <n v="0"/>
    <d v="2025-09-24T00:00:00"/>
    <d v="2025-09-27T00:00:00"/>
    <m/>
    <n v="3"/>
    <d v="2025-09-28T00:00:00"/>
    <d v="2025-09-23T00:00:00"/>
    <d v="2025-09-30T00:00:00"/>
    <s v="112504231"/>
    <x v="0"/>
    <d v="2025-09-28T00:00:00"/>
    <m/>
    <m/>
    <x v="0"/>
    <m/>
    <m/>
    <m/>
    <m/>
    <n v="142508617"/>
    <d v="2025-10-08T12:15:50"/>
    <m/>
    <m/>
    <s v="Sep"/>
    <s v="PDTMC_09047-601"/>
    <m/>
    <m/>
    <m/>
  </r>
  <r>
    <x v="0"/>
    <s v="8219-25"/>
    <x v="1396"/>
    <s v="B"/>
    <s v="320x160"/>
    <d v="2025-09-23T00:00:00"/>
    <d v="2025-09-24T00:00:00"/>
    <s v="LAND"/>
    <n v="0"/>
    <n v="0"/>
    <d v="2025-09-24T00:00:00"/>
    <d v="2025-09-26T00:00:00"/>
    <m/>
    <n v="2"/>
    <d v="2025-09-28T00:00:00"/>
    <d v="2025-09-23T00:00:00"/>
    <d v="2025-09-30T00:00:00"/>
    <s v="112504231"/>
    <x v="0"/>
    <d v="2025-09-28T00:00:00"/>
    <m/>
    <m/>
    <x v="0"/>
    <m/>
    <m/>
    <m/>
    <m/>
    <n v="142508617"/>
    <d v="2025-10-08T12:15:50"/>
    <m/>
    <m/>
    <s v="Sep"/>
    <s v="PDTMC_27708-502"/>
    <m/>
    <m/>
    <m/>
  </r>
  <r>
    <x v="1"/>
    <s v="8216-25"/>
    <x v="1397"/>
    <s v="B"/>
    <s v="280X160"/>
    <d v="2025-09-24T00:00:00"/>
    <d v="2025-09-24T00:00:00"/>
    <s v="AIR"/>
    <n v="1"/>
    <n v="1"/>
    <d v="2025-09-27T00:00:00"/>
    <d v="2025-09-29T00:00:00"/>
    <m/>
    <n v="2"/>
    <d v="2025-09-29T00:00:00"/>
    <d v="2025-09-30T00:00:00"/>
    <d v="2025-09-29T00:00:00"/>
    <s v="212501331"/>
    <x v="6"/>
    <d v="2025-09-29T00:00:00"/>
    <m/>
    <m/>
    <x v="0"/>
    <m/>
    <m/>
    <m/>
    <m/>
    <n v="242502647"/>
    <d v="2025-10-09T10:05:15"/>
    <m/>
    <m/>
    <s v="Sep"/>
    <s v="JIANGSU_005151-2507"/>
    <m/>
    <m/>
    <m/>
  </r>
  <r>
    <x v="1"/>
    <s v="8217-25"/>
    <x v="1398"/>
    <s v="B"/>
    <s v="320X160"/>
    <d v="2025-09-24T00:00:00"/>
    <d v="2025-09-24T00:00:00"/>
    <s v="AIR"/>
    <n v="4"/>
    <n v="4"/>
    <d v="2025-09-29T00:00:00"/>
    <d v="2025-10-03T00:00:00"/>
    <m/>
    <n v="4"/>
    <d v="2025-10-06T00:00:00"/>
    <d v="2025-10-10T00:00:00"/>
    <d v="2025-10-06T00:00:00"/>
    <s v="212501366"/>
    <x v="3"/>
    <d v="2025-10-06T00:00:00"/>
    <m/>
    <m/>
    <x v="0"/>
    <m/>
    <m/>
    <m/>
    <m/>
    <n v="242502712"/>
    <d v="2025-10-28T14:06:46"/>
    <m/>
    <m/>
    <s v="Sep"/>
    <s v="COMPES_014854-3502"/>
    <m/>
    <m/>
    <m/>
  </r>
  <r>
    <x v="1"/>
    <s v="8216-25"/>
    <x v="1399"/>
    <s v="B"/>
    <s v="280X160"/>
    <d v="2025-09-24T00:00:00"/>
    <d v="2025-09-24T00:00:00"/>
    <s v="AIR"/>
    <n v="0"/>
    <n v="0"/>
    <d v="2025-09-27T00:00:00"/>
    <d v="2025-09-29T00:00:00"/>
    <m/>
    <n v="2"/>
    <d v="2025-09-29T00:00:00"/>
    <d v="2025-10-01T00:00:00"/>
    <d v="2025-09-29T00:00:00"/>
    <s v="212501331"/>
    <x v="6"/>
    <d v="2025-09-29T00:00:00"/>
    <m/>
    <m/>
    <x v="0"/>
    <m/>
    <m/>
    <m/>
    <m/>
    <n v="242502647"/>
    <d v="2025-10-09T10:05:15"/>
    <m/>
    <m/>
    <s v="Sep"/>
    <s v="JIANGSU_027557-2502"/>
    <m/>
    <m/>
    <m/>
  </r>
  <r>
    <x v="0"/>
    <s v="8219-25"/>
    <x v="1400"/>
    <s v="N"/>
    <s v="250X160"/>
    <d v="2025-09-24T00:00:00"/>
    <d v="2025-09-24T00:00:00"/>
    <s v="LAND"/>
    <n v="0"/>
    <n v="0"/>
    <d v="2025-09-26T00:00:00"/>
    <d v="2025-09-27T00:00:00"/>
    <m/>
    <n v="1"/>
    <d v="2025-09-28T00:00:00"/>
    <d v="2025-10-07T00:00:00"/>
    <d v="2025-09-30T00:00:00"/>
    <s v="112504231"/>
    <x v="0"/>
    <d v="2025-09-28T00:00:00"/>
    <s v="Ennova"/>
    <m/>
    <x v="0"/>
    <m/>
    <m/>
    <m/>
    <s v="MILL"/>
    <n v="142508617"/>
    <d v="2025-10-08T12:15:50"/>
    <m/>
    <m/>
    <s v="Sep"/>
    <s v="PDTMC_27978-501"/>
    <m/>
    <m/>
    <m/>
  </r>
  <r>
    <x v="1"/>
    <s v="8218-25"/>
    <x v="1401"/>
    <s v="N"/>
    <s v="250X160"/>
    <d v="2025-09-24T00:00:00"/>
    <d v="2025-09-24T00:00:00"/>
    <s v="LAND"/>
    <n v="0"/>
    <n v="0"/>
    <d v="2025-09-27T00:00:00"/>
    <d v="2025-09-29T00:00:00"/>
    <m/>
    <n v="2"/>
    <d v="2025-09-29T00:00:00"/>
    <d v="2025-10-01T00:00:00"/>
    <d v="2025-09-29T00:00:00"/>
    <s v="212501332"/>
    <x v="0"/>
    <d v="2025-09-29T00:00:00"/>
    <s v="VERALCO"/>
    <m/>
    <x v="0"/>
    <m/>
    <m/>
    <m/>
    <s v="MILL"/>
    <n v="242502594"/>
    <d v="2025-10-09T10:03:12"/>
    <m/>
    <m/>
    <s v="Sep"/>
    <s v="PDTMC_027976-2501"/>
    <m/>
    <m/>
    <m/>
  </r>
  <r>
    <x v="1"/>
    <s v="8218-25"/>
    <x v="1402"/>
    <s v="T"/>
    <s v="300X100"/>
    <d v="2025-09-24T00:00:00"/>
    <d v="2025-09-24T00:00:00"/>
    <s v="LAND"/>
    <n v="0"/>
    <n v="0"/>
    <d v="2025-09-27T00:00:00"/>
    <d v="2025-09-30T00:00:00"/>
    <m/>
    <m/>
    <d v="2025-10-02T00:00:00"/>
    <d v="2025-10-07T00:00:00"/>
    <d v="2025-10-02T00:00:00"/>
    <s v="212501356"/>
    <x v="0"/>
    <d v="2025-10-02T00:00:00"/>
    <s v="VERALCO"/>
    <s v="We asked revision"/>
    <x v="0"/>
    <m/>
    <m/>
    <m/>
    <s v="MILL"/>
    <n v="242502704"/>
    <d v="2025-10-21T13:47:18"/>
    <m/>
    <m/>
    <s v="Sep"/>
    <s v="PDTMC_25IC1-027976"/>
    <m/>
    <m/>
    <m/>
  </r>
  <r>
    <x v="1"/>
    <s v="8218-25"/>
    <x v="1403"/>
    <s v="N"/>
    <s v="250X160"/>
    <d v="2025-09-24T00:00:00"/>
    <d v="2025-09-24T00:00:00"/>
    <s v="LAND"/>
    <n v="0"/>
    <n v="0"/>
    <d v="2025-09-27T00:00:00"/>
    <d v="2025-09-29T00:00:00"/>
    <m/>
    <n v="2"/>
    <d v="2025-09-29T00:00:00"/>
    <d v="2025-10-01T00:00:00"/>
    <d v="2025-09-29T00:00:00"/>
    <s v="212501332"/>
    <x v="0"/>
    <d v="2025-09-29T00:00:00"/>
    <s v="VERALCO"/>
    <m/>
    <x v="0"/>
    <m/>
    <m/>
    <m/>
    <s v="MILL"/>
    <n v="242502594"/>
    <d v="2025-10-09T10:03:12"/>
    <m/>
    <m/>
    <s v="Sep"/>
    <s v="PDTMC_027977-2501 "/>
    <m/>
    <m/>
    <m/>
  </r>
  <r>
    <x v="1"/>
    <s v="8217-25"/>
    <x v="1404"/>
    <s v="N"/>
    <s v="450X250"/>
    <d v="2025-09-24T00:00:00"/>
    <d v="2025-09-24T00:00:00"/>
    <s v="AIR"/>
    <n v="1"/>
    <n v="1"/>
    <d v="2025-09-26T00:00:00"/>
    <d v="2025-09-29T00:00:00"/>
    <m/>
    <n v="3"/>
    <d v="2025-09-29T00:00:00"/>
    <d v="2025-10-01T00:00:00"/>
    <d v="2025-09-29T00:00:00"/>
    <s v="212501332"/>
    <x v="3"/>
    <d v="2025-09-29T00:00:00"/>
    <s v="VERALCO"/>
    <m/>
    <x v="0"/>
    <m/>
    <m/>
    <m/>
    <s v="MILL"/>
    <n v="242502640"/>
    <d v="2025-10-10T12:05:29"/>
    <m/>
    <m/>
    <s v="Sep"/>
    <s v="COMPES_030498-3501"/>
    <m/>
    <m/>
    <m/>
  </r>
  <r>
    <x v="1"/>
    <s v="8217-25"/>
    <x v="1405"/>
    <s v="N"/>
    <s v="355X200"/>
    <d v="2025-09-24T00:00:00"/>
    <d v="2025-09-24T00:00:00"/>
    <s v="AIR"/>
    <n v="1"/>
    <n v="1"/>
    <d v="2025-09-29T00:00:00"/>
    <d v="2025-09-29T00:00:00"/>
    <m/>
    <n v="0"/>
    <d v="2025-09-30T00:00:00"/>
    <d v="2025-10-01T00:00:00"/>
    <d v="2025-09-30T00:00:00"/>
    <s v="212501345"/>
    <x v="3"/>
    <d v="2025-09-30T00:00:00"/>
    <s v="VERALCO"/>
    <m/>
    <x v="0"/>
    <m/>
    <m/>
    <m/>
    <s v="MILL"/>
    <n v="242502640"/>
    <d v="2025-10-10T12:05:29"/>
    <m/>
    <m/>
    <s v="Sep"/>
    <s v="COMPES_030499-3501"/>
    <m/>
    <m/>
    <m/>
  </r>
  <r>
    <x v="1"/>
    <s v="8218-25"/>
    <x v="1406"/>
    <s v="N"/>
    <s v="320X200"/>
    <d v="2025-09-24T00:00:00"/>
    <d v="2025-09-24T00:00:00"/>
    <s v="LAND"/>
    <n v="1"/>
    <n v="1"/>
    <d v="2025-09-26T00:00:00"/>
    <d v="2025-09-29T00:00:00"/>
    <m/>
    <n v="3"/>
    <d v="2025-09-29T00:00:00"/>
    <d v="2025-10-01T00:00:00"/>
    <d v="2025-09-29T00:00:00"/>
    <s v="212501332"/>
    <x v="0"/>
    <d v="2025-09-29T00:00:00"/>
    <s v="VERALCO"/>
    <m/>
    <x v="0"/>
    <m/>
    <m/>
    <m/>
    <s v="MILL"/>
    <n v="242502594"/>
    <d v="2025-10-09T10:03:12"/>
    <m/>
    <m/>
    <s v="Sep"/>
    <s v="PDTMC_030500-3501 "/>
    <m/>
    <m/>
    <m/>
  </r>
  <r>
    <x v="1"/>
    <s v="8218-25"/>
    <x v="1407"/>
    <s v="N"/>
    <s v="280X160"/>
    <d v="2025-09-24T00:00:00"/>
    <d v="2025-09-24T00:00:00"/>
    <s v="LAND"/>
    <n v="1"/>
    <n v="1"/>
    <d v="2025-09-26T00:00:00"/>
    <d v="2025-09-29T00:00:00"/>
    <m/>
    <n v="3"/>
    <d v="2025-09-29T00:00:00"/>
    <d v="2025-10-01T00:00:00"/>
    <d v="2025-09-29T00:00:00"/>
    <s v="212501332"/>
    <x v="0"/>
    <d v="2025-09-29T00:00:00"/>
    <s v="VERALCO"/>
    <m/>
    <x v="0"/>
    <m/>
    <m/>
    <m/>
    <s v="MILL"/>
    <n v="242502594"/>
    <d v="2025-10-09T10:03:12"/>
    <m/>
    <m/>
    <s v="Sep"/>
    <s v="PDTMC_030501-3501 "/>
    <m/>
    <m/>
    <m/>
  </r>
  <r>
    <x v="0"/>
    <s v="8219-25"/>
    <x v="1408"/>
    <s v="T"/>
    <s v="300x100"/>
    <d v="2025-09-24T00:00:00"/>
    <d v="2025-09-24T00:00:00"/>
    <s v="LAND"/>
    <n v="0"/>
    <n v="0"/>
    <d v="2025-09-26T00:00:00"/>
    <d v="2025-09-27T00:00:00"/>
    <m/>
    <m/>
    <d v="2025-10-02T00:00:00"/>
    <d v="2025-10-07T00:00:00"/>
    <d v="2025-10-02T00:00:00"/>
    <s v="112504323"/>
    <x v="0"/>
    <d v="2025-10-02T00:00:00"/>
    <m/>
    <m/>
    <x v="0"/>
    <m/>
    <m/>
    <m/>
    <m/>
    <n v="142508886"/>
    <d v="2025-10-17T01:10:58"/>
    <m/>
    <m/>
    <s v="Sep"/>
    <s v="PDTMC_INS-27978"/>
    <m/>
    <m/>
    <m/>
  </r>
  <r>
    <x v="0"/>
    <s v="8219-25"/>
    <x v="1409"/>
    <s v="B"/>
    <s v="355X200"/>
    <d v="2025-09-24T00:00:00"/>
    <d v="2025-09-24T00:00:00"/>
    <s v="LAND"/>
    <n v="0"/>
    <n v="0"/>
    <d v="2025-10-01T00:00:00"/>
    <d v="2025-10-15T00:00:00"/>
    <s v="YES"/>
    <n v="14"/>
    <d v="2025-10-17T00:00:00"/>
    <d v="2025-10-18T00:00:00"/>
    <d v="2025-10-17T00:00:00"/>
    <s v="112504496"/>
    <x v="0"/>
    <d v="2025-10-17T00:00:00"/>
    <m/>
    <s v="We  asked 3d model for simulation  from suplier"/>
    <x v="0"/>
    <m/>
    <m/>
    <m/>
    <m/>
    <n v="142509404"/>
    <d v="2025-10-29T09:05:29"/>
    <m/>
    <m/>
    <s v="Sep"/>
    <s v="PDTMC_26204-604"/>
    <m/>
    <m/>
    <m/>
  </r>
  <r>
    <x v="1"/>
    <s v="8218-25"/>
    <x v="1410"/>
    <s v="B"/>
    <s v="320X160"/>
    <d v="2025-09-24T00:00:00"/>
    <d v="2025-09-24T00:00:00"/>
    <s v="LAND"/>
    <n v="4"/>
    <n v="4"/>
    <d v="2025-09-25T00:00:00"/>
    <d v="2025-09-26T00:00:00"/>
    <m/>
    <n v="1"/>
    <d v="2025-09-26T00:00:00"/>
    <d v="2025-09-27T00:00:00"/>
    <d v="2025-09-26T00:00:00"/>
    <s v="212501324"/>
    <x v="0"/>
    <d v="2025-09-26T00:00:00"/>
    <m/>
    <m/>
    <x v="0"/>
    <m/>
    <m/>
    <m/>
    <m/>
    <n v="242502704"/>
    <d v="2025-10-21T13:47:18"/>
    <m/>
    <m/>
    <s v="Sep"/>
    <s v="PDTMC_014855-3505"/>
    <m/>
    <m/>
    <m/>
  </r>
  <r>
    <x v="1"/>
    <s v="8218-25"/>
    <x v="1411"/>
    <s v="B"/>
    <s v="320X160"/>
    <d v="2025-09-24T00:00:00"/>
    <d v="2025-09-24T00:00:00"/>
    <s v="LAND"/>
    <n v="1"/>
    <n v="1"/>
    <d v="2025-09-25T00:00:00"/>
    <d v="2025-09-26T00:00:00"/>
    <m/>
    <n v="1"/>
    <d v="2025-09-26T00:00:00"/>
    <d v="2025-09-27T00:00:00"/>
    <d v="2025-09-26T00:00:00"/>
    <s v="212501324"/>
    <x v="0"/>
    <d v="2025-09-26T00:00:00"/>
    <m/>
    <m/>
    <x v="0"/>
    <m/>
    <m/>
    <m/>
    <m/>
    <n v="242502645"/>
    <d v="2025-10-09T10:04:06"/>
    <m/>
    <m/>
    <s v="Sep"/>
    <s v="PDTMC_014858-3504"/>
    <m/>
    <m/>
    <m/>
  </r>
  <r>
    <x v="0"/>
    <s v="8220-25"/>
    <x v="1412"/>
    <s v="B"/>
    <s v="280x160"/>
    <d v="2025-09-24T00:00:00"/>
    <d v="2025-09-24T00:00:00"/>
    <s v="LAND"/>
    <n v="0"/>
    <n v="0"/>
    <d v="2025-09-27T00:00:00"/>
    <d v="2025-09-27T00:00:00"/>
    <m/>
    <n v="0"/>
    <d v="2025-09-29T00:00:00"/>
    <d v="2025-10-07T00:00:00"/>
    <d v="2025-09-29T00:00:00"/>
    <s v="112504256"/>
    <x v="0"/>
    <d v="2025-09-29T00:00:00"/>
    <m/>
    <m/>
    <x v="0"/>
    <m/>
    <m/>
    <m/>
    <m/>
    <n v="142508617"/>
    <d v="2025-10-08T12:15:50"/>
    <m/>
    <m/>
    <s v="Sep"/>
    <s v="PDTMC_27720-501"/>
    <m/>
    <m/>
    <m/>
  </r>
  <r>
    <x v="1"/>
    <s v="8231-25"/>
    <x v="1262"/>
    <s v="B"/>
    <s v="355X200"/>
    <d v="2025-09-26T00:00:00"/>
    <d v="2025-10-03T00:00:00"/>
    <s v="AIR"/>
    <n v="2"/>
    <n v="2"/>
    <d v="2025-10-10T00:00:00"/>
    <d v="2025-10-21T00:00:00"/>
    <m/>
    <n v="11"/>
    <d v="2025-10-28T00:00:00"/>
    <d v="2025-11-01T00:00:00"/>
    <d v="2025-10-28T00:00:00"/>
    <s v="212501471"/>
    <x v="8"/>
    <d v="2025-11-01T00:00:00"/>
    <m/>
    <s v="Supplier start the manufuctring"/>
    <x v="0"/>
    <m/>
    <m/>
    <m/>
    <m/>
    <n v="242502938"/>
    <d v="2025-11-03T09:14:04"/>
    <m/>
    <m/>
    <s v="Sep"/>
    <s v="ALMAX_029986-3504"/>
    <m/>
    <m/>
    <m/>
  </r>
  <r>
    <x v="0"/>
    <s v="8221-25"/>
    <x v="1413"/>
    <s v="B"/>
    <s v="250X160"/>
    <d v="2025-10-01T00:00:00"/>
    <d v="2025-10-02T00:00:00"/>
    <s v="LAND"/>
    <n v="0"/>
    <n v="0"/>
    <d v="2025-10-03T00:00:00"/>
    <d v="2025-10-06T00:00:00"/>
    <m/>
    <n v="3"/>
    <d v="2025-10-08T00:00:00"/>
    <d v="2025-10-11T00:00:00"/>
    <d v="2025-10-08T00:00:00"/>
    <s v="112504383"/>
    <x v="0"/>
    <d v="2025-10-08T00:00:00"/>
    <m/>
    <m/>
    <x v="0"/>
    <m/>
    <m/>
    <m/>
    <m/>
    <n v="142508852"/>
    <d v="2025-10-24T08:10:11"/>
    <m/>
    <m/>
    <s v="Oct"/>
    <s v="PDTMC_03041-502"/>
    <m/>
    <m/>
    <m/>
  </r>
  <r>
    <x v="0"/>
    <s v="8221-25"/>
    <x v="1414"/>
    <s v="B"/>
    <s v="550X250"/>
    <d v="2025-10-01T00:00:00"/>
    <d v="2025-10-02T00:00:00"/>
    <s v="LAND"/>
    <n v="1"/>
    <n v="1"/>
    <d v="2025-10-03T00:00:00"/>
    <d v="2025-10-06T00:00:00"/>
    <m/>
    <n v="3"/>
    <d v="2025-10-08T00:00:00"/>
    <d v="2025-10-11T00:00:00"/>
    <d v="2025-10-08T00:00:00"/>
    <s v="112504383"/>
    <x v="0"/>
    <d v="2025-10-08T00:00:00"/>
    <m/>
    <m/>
    <x v="0"/>
    <m/>
    <m/>
    <m/>
    <m/>
    <n v="142508852"/>
    <d v="2025-10-24T08:10:11"/>
    <m/>
    <m/>
    <s v="Oct"/>
    <s v="PDTMC_05273-608"/>
    <m/>
    <m/>
    <m/>
  </r>
  <r>
    <x v="0"/>
    <s v="8221-25"/>
    <x v="1415"/>
    <s v="B"/>
    <s v="220X130"/>
    <d v="2025-10-01T00:00:00"/>
    <d v="2025-10-02T00:00:00"/>
    <s v="LAND"/>
    <n v="0"/>
    <n v="0"/>
    <d v="2025-10-04T00:00:00"/>
    <d v="2025-10-06T00:00:00"/>
    <m/>
    <n v="2"/>
    <d v="2025-10-08T00:00:00"/>
    <d v="2025-10-11T00:00:00"/>
    <d v="2025-10-08T00:00:00"/>
    <s v="112504383"/>
    <x v="0"/>
    <d v="2025-10-08T00:00:00"/>
    <m/>
    <m/>
    <x v="0"/>
    <m/>
    <m/>
    <m/>
    <m/>
    <n v="142508852"/>
    <d v="2025-10-24T08:10:11"/>
    <m/>
    <m/>
    <s v="Oct"/>
    <s v="PDTMC_07108-502"/>
    <m/>
    <m/>
    <m/>
  </r>
  <r>
    <x v="0"/>
    <s v="8222-25"/>
    <x v="1416"/>
    <s v="B"/>
    <s v="320X160"/>
    <d v="2025-10-01T00:00:00"/>
    <d v="2025-10-02T00:00:00"/>
    <s v="LAND"/>
    <n v="1"/>
    <n v="2"/>
    <d v="2025-10-05T00:00:00"/>
    <d v="2025-10-06T00:00:00"/>
    <m/>
    <n v="1"/>
    <d v="2025-10-08T00:00:00"/>
    <d v="2025-10-11T00:00:00"/>
    <d v="2025-10-08T00:00:00"/>
    <s v="112504383"/>
    <x v="0"/>
    <d v="2025-10-08T00:00:00"/>
    <m/>
    <m/>
    <x v="0"/>
    <m/>
    <m/>
    <m/>
    <m/>
    <n v="142508853"/>
    <d v="2025-10-24T08:10:11"/>
    <m/>
    <m/>
    <s v="Oct"/>
    <s v="PDTMC_13640-507"/>
    <m/>
    <m/>
    <m/>
  </r>
  <r>
    <x v="0"/>
    <s v="8226-25"/>
    <x v="1417"/>
    <s v="B"/>
    <s v="450X250"/>
    <d v="2025-10-01T00:00:00"/>
    <d v="2025-10-02T00:00:00"/>
    <s v="AIR"/>
    <n v="1"/>
    <n v="2"/>
    <d v="2025-10-02T00:00:00"/>
    <d v="2025-10-03T00:00:00"/>
    <m/>
    <n v="1"/>
    <d v="2025-10-06T00:00:00"/>
    <d v="2025-10-07T00:00:00"/>
    <d v="2025-10-06T00:00:00"/>
    <s v="112504355"/>
    <x v="1"/>
    <d v="2025-10-06T00:00:00"/>
    <m/>
    <m/>
    <x v="0"/>
    <m/>
    <m/>
    <m/>
    <m/>
    <n v="142508848"/>
    <d v="2025-10-23T08:18:10"/>
    <m/>
    <m/>
    <s v="Oct"/>
    <s v="EKSTEK_13940-623"/>
    <m/>
    <m/>
    <m/>
  </r>
  <r>
    <x v="0"/>
    <s v="8223-25"/>
    <x v="1418"/>
    <s v="B"/>
    <s v="280X160"/>
    <d v="2025-10-01T00:00:00"/>
    <d v="2025-10-02T00:00:00"/>
    <s v="AIR"/>
    <n v="0"/>
    <n v="0"/>
    <d v="2025-10-11T00:00:00"/>
    <d v="2025-10-17T00:00:00"/>
    <m/>
    <n v="6"/>
    <d v="2025-10-19T00:00:00"/>
    <d v="2025-10-21T00:00:00"/>
    <d v="2025-10-19T00:00:00"/>
    <s v="112504529"/>
    <x v="6"/>
    <d v="2025-10-19T00:00:00"/>
    <m/>
    <m/>
    <x v="0"/>
    <m/>
    <m/>
    <m/>
    <m/>
    <n v="142509204"/>
    <d v="2025-10-28T14:02:32"/>
    <m/>
    <m/>
    <s v="Oct"/>
    <s v="JIANGSU_07045-402"/>
    <m/>
    <m/>
    <m/>
  </r>
  <r>
    <x v="0"/>
    <s v="8223-25"/>
    <x v="1419"/>
    <s v="B"/>
    <s v="220X130"/>
    <d v="2025-10-01T00:00:00"/>
    <d v="2025-10-02T00:00:00"/>
    <s v="AIR"/>
    <n v="1"/>
    <n v="1"/>
    <d v="2025-10-10T00:00:00"/>
    <d v="2025-10-15T00:00:00"/>
    <m/>
    <n v="5"/>
    <d v="2025-10-17T00:00:00"/>
    <d v="2025-10-18T00:00:00"/>
    <d v="2025-10-17T00:00:00"/>
    <s v="112504503"/>
    <x v="6"/>
    <d v="2025-10-17T00:00:00"/>
    <m/>
    <m/>
    <x v="0"/>
    <m/>
    <m/>
    <m/>
    <m/>
    <n v="142509204"/>
    <d v="2025-10-28T14:02:32"/>
    <m/>
    <m/>
    <s v="Oct"/>
    <s v="JIANGSU_05190-503"/>
    <m/>
    <m/>
    <m/>
  </r>
  <r>
    <x v="0"/>
    <s v="8223-25"/>
    <x v="1420"/>
    <s v="B"/>
    <s v="475X280"/>
    <d v="2025-10-01T00:00:00"/>
    <d v="2025-10-02T00:00:00"/>
    <s v="AIR"/>
    <n v="1"/>
    <n v="1"/>
    <d v="2025-10-11T00:00:00"/>
    <d v="2025-10-15T00:00:00"/>
    <m/>
    <n v="4"/>
    <d v="2025-10-17T00:00:00"/>
    <d v="2025-10-18T00:00:00"/>
    <d v="2025-10-17T00:00:00"/>
    <s v="112504503"/>
    <x v="6"/>
    <d v="2025-10-17T00:00:00"/>
    <m/>
    <m/>
    <x v="0"/>
    <m/>
    <m/>
    <m/>
    <m/>
    <n v="142509204"/>
    <d v="2025-10-28T14:02:32"/>
    <m/>
    <m/>
    <s v="Oct"/>
    <s v="JIANGSU_05405-602"/>
    <m/>
    <m/>
    <m/>
  </r>
  <r>
    <x v="0"/>
    <s v="8223-25"/>
    <x v="1421"/>
    <s v="B"/>
    <s v="250X160"/>
    <d v="2025-10-01T00:00:00"/>
    <d v="2025-10-02T00:00:00"/>
    <s v="AIR"/>
    <n v="0"/>
    <n v="0"/>
    <d v="2025-10-11T00:00:00"/>
    <d v="2025-10-15T00:00:00"/>
    <m/>
    <n v="4"/>
    <d v="2025-10-17T00:00:00"/>
    <d v="2025-10-18T00:00:00"/>
    <d v="2025-10-17T00:00:00"/>
    <s v="112504503"/>
    <x v="6"/>
    <d v="2025-10-17T00:00:00"/>
    <m/>
    <m/>
    <x v="0"/>
    <m/>
    <m/>
    <m/>
    <m/>
    <n v="142509204"/>
    <d v="2025-10-28T14:02:32"/>
    <m/>
    <m/>
    <s v="Oct"/>
    <s v="JIANGSU_11388-505"/>
    <m/>
    <m/>
    <m/>
  </r>
  <r>
    <x v="0"/>
    <s v="8224-25"/>
    <x v="1422"/>
    <s v="B"/>
    <s v="320X160"/>
    <d v="2025-10-01T00:00:00"/>
    <d v="2025-10-02T00:00:00"/>
    <s v="AIR"/>
    <n v="1"/>
    <n v="2"/>
    <d v="2025-10-11T00:00:00"/>
    <d v="2025-10-15T00:00:00"/>
    <m/>
    <n v="4"/>
    <d v="2025-10-17T00:00:00"/>
    <d v="2025-10-18T00:00:00"/>
    <d v="2025-10-17T00:00:00"/>
    <s v="112504503"/>
    <x v="6"/>
    <d v="2025-10-17T00:00:00"/>
    <m/>
    <m/>
    <x v="0"/>
    <m/>
    <m/>
    <m/>
    <m/>
    <n v="142509205"/>
    <d v="2025-10-28T15:16:52"/>
    <m/>
    <m/>
    <s v="Oct"/>
    <s v="JIANGSU_13640-201"/>
    <m/>
    <m/>
    <m/>
  </r>
  <r>
    <x v="0"/>
    <s v="8221-25"/>
    <x v="1423"/>
    <s v="B"/>
    <s v="475X280"/>
    <d v="2025-10-02T00:00:00"/>
    <d v="2025-10-02T00:00:00"/>
    <s v="LAND"/>
    <n v="1"/>
    <n v="1"/>
    <d v="2025-10-03T00:00:00"/>
    <d v="2025-10-06T00:00:00"/>
    <m/>
    <n v="3"/>
    <d v="2025-10-08T00:00:00"/>
    <d v="2025-10-11T00:00:00"/>
    <d v="2025-10-08T00:00:00"/>
    <s v="112504383"/>
    <x v="0"/>
    <d v="2025-10-08T00:00:00"/>
    <m/>
    <m/>
    <x v="0"/>
    <m/>
    <m/>
    <m/>
    <m/>
    <n v="142508852"/>
    <d v="2025-10-24T08:10:11"/>
    <m/>
    <m/>
    <s v="Oct"/>
    <s v="PDTMC_05154-207"/>
    <m/>
    <m/>
    <m/>
  </r>
  <r>
    <x v="0"/>
    <s v="8229-25"/>
    <x v="1424"/>
    <s v="B"/>
    <s v="250X160"/>
    <d v="2025-10-02T00:00:00"/>
    <d v="2025-10-02T00:00:00"/>
    <s v="LAND"/>
    <n v="1"/>
    <n v="4"/>
    <d v="2025-10-02T00:00:00"/>
    <d v="2025-10-03T00:00:00"/>
    <m/>
    <n v="1"/>
    <d v="2025-10-06T00:00:00"/>
    <d v="2025-10-07T00:00:00"/>
    <d v="2025-10-06T00:00:00"/>
    <s v="112504355"/>
    <x v="4"/>
    <d v="2025-10-06T00:00:00"/>
    <m/>
    <m/>
    <x v="0"/>
    <m/>
    <m/>
    <m/>
    <m/>
    <n v="142508854"/>
    <d v="2025-10-23T00:00:00"/>
    <m/>
    <m/>
    <s v="Oct"/>
    <s v="PHME_13711-420"/>
    <m/>
    <m/>
    <m/>
  </r>
  <r>
    <x v="0"/>
    <s v="8226-25"/>
    <x v="1425"/>
    <s v="B"/>
    <s v="440X250"/>
    <d v="2025-10-02T00:00:00"/>
    <d v="2025-10-02T00:00:00"/>
    <s v="AIR"/>
    <n v="2"/>
    <n v="8"/>
    <d v="2025-10-02T00:00:00"/>
    <d v="2025-10-03T00:00:00"/>
    <m/>
    <n v="1"/>
    <d v="2025-10-06T00:00:00"/>
    <d v="2025-10-07T00:00:00"/>
    <d v="2025-10-06T00:00:00"/>
    <s v="112504355"/>
    <x v="1"/>
    <d v="2025-10-06T00:00:00"/>
    <m/>
    <m/>
    <x v="0"/>
    <m/>
    <m/>
    <m/>
    <m/>
    <n v="142508848"/>
    <d v="2025-10-23T08:18:10"/>
    <m/>
    <m/>
    <s v="Oct"/>
    <s v="EKSTEK_17928-539"/>
    <m/>
    <m/>
    <m/>
  </r>
  <r>
    <x v="0"/>
    <s v="8222-25"/>
    <x v="1426"/>
    <s v="B"/>
    <s v="450X250"/>
    <d v="2025-10-02T00:00:00"/>
    <d v="2025-10-02T00:00:00"/>
    <s v="LAND"/>
    <n v="0"/>
    <n v="0"/>
    <d v="2025-10-03T00:00:00"/>
    <d v="2025-10-06T00:00:00"/>
    <m/>
    <n v="3"/>
    <d v="2025-10-08T00:00:00"/>
    <d v="2025-10-11T00:00:00"/>
    <d v="2025-10-08T00:00:00"/>
    <s v="112504383"/>
    <x v="0"/>
    <d v="2025-10-08T00:00:00"/>
    <m/>
    <m/>
    <x v="0"/>
    <m/>
    <m/>
    <m/>
    <m/>
    <n v="142508853"/>
    <d v="2025-10-24T08:10:11"/>
    <m/>
    <m/>
    <s v="Oct"/>
    <s v="PDTMC_24216-606"/>
    <m/>
    <m/>
    <m/>
  </r>
  <r>
    <x v="0"/>
    <s v="8229-25"/>
    <x v="1427"/>
    <s v="B"/>
    <s v="220X130"/>
    <d v="2025-10-02T00:00:00"/>
    <d v="2025-10-02T00:00:00"/>
    <s v="LAND"/>
    <n v="0"/>
    <n v="0"/>
    <d v="2025-10-02T00:00:00"/>
    <d v="2025-10-03T00:00:00"/>
    <m/>
    <n v="1"/>
    <d v="2025-10-06T00:00:00"/>
    <d v="2025-10-07T00:00:00"/>
    <d v="2025-10-06T00:00:00"/>
    <s v="112504355"/>
    <x v="4"/>
    <d v="2025-10-06T00:00:00"/>
    <m/>
    <m/>
    <x v="0"/>
    <m/>
    <m/>
    <m/>
    <m/>
    <n v="142508854"/>
    <d v="2025-10-23T00:00:00"/>
    <m/>
    <m/>
    <s v="Oct"/>
    <s v="PHME_26196-502"/>
    <m/>
    <m/>
    <m/>
  </r>
  <r>
    <x v="0"/>
    <s v="8222-25"/>
    <x v="1428"/>
    <s v="B"/>
    <s v="280X160"/>
    <d v="2025-10-02T00:00:00"/>
    <d v="2025-10-02T00:00:00"/>
    <s v="LAND"/>
    <n v="0"/>
    <n v="0"/>
    <d v="2025-10-05T00:00:00"/>
    <d v="2025-10-06T00:00:00"/>
    <m/>
    <n v="1"/>
    <d v="2025-10-08T00:00:00"/>
    <d v="2025-10-11T00:00:00"/>
    <d v="2025-10-08T00:00:00"/>
    <s v="112504383"/>
    <x v="0"/>
    <d v="2025-10-08T00:00:00"/>
    <m/>
    <m/>
    <x v="0"/>
    <m/>
    <m/>
    <m/>
    <m/>
    <n v="142508853"/>
    <d v="2025-10-24T08:10:11"/>
    <m/>
    <m/>
    <s v="Oct"/>
    <s v="PDTMC_26257-503"/>
    <m/>
    <m/>
    <m/>
  </r>
  <r>
    <x v="0"/>
    <s v="8226-25"/>
    <x v="1429"/>
    <s v="B"/>
    <s v="220x130"/>
    <d v="2025-10-02T00:00:00"/>
    <d v="2025-10-02T00:00:00"/>
    <s v="AIR"/>
    <n v="0"/>
    <n v="0"/>
    <d v="2025-10-03T00:00:00"/>
    <d v="2025-10-06T00:00:00"/>
    <m/>
    <n v="3"/>
    <d v="2025-10-08T00:00:00"/>
    <d v="2025-10-11T00:00:00"/>
    <d v="2025-10-08T00:00:00"/>
    <s v="112504383"/>
    <x v="1"/>
    <d v="2025-10-08T00:00:00"/>
    <m/>
    <m/>
    <x v="0"/>
    <m/>
    <m/>
    <m/>
    <m/>
    <n v="142508848"/>
    <d v="2025-10-23T08:18:10"/>
    <m/>
    <m/>
    <s v="Oct"/>
    <s v="EKSTEK_26326-502"/>
    <m/>
    <m/>
    <m/>
  </r>
  <r>
    <x v="0"/>
    <s v="8222-25"/>
    <x v="1430"/>
    <s v="B"/>
    <s v="320X200"/>
    <d v="2025-10-02T00:00:00"/>
    <d v="2025-10-02T00:00:00"/>
    <s v="LAND"/>
    <n v="1"/>
    <n v="1"/>
    <d v="2025-10-03T00:00:00"/>
    <d v="2025-10-06T00:00:00"/>
    <m/>
    <n v="3"/>
    <d v="2025-10-08T00:00:00"/>
    <d v="2025-10-11T00:00:00"/>
    <d v="2025-10-08T00:00:00"/>
    <s v="112504383"/>
    <x v="0"/>
    <d v="2025-10-08T00:00:00"/>
    <m/>
    <m/>
    <x v="0"/>
    <m/>
    <m/>
    <m/>
    <m/>
    <n v="142508853"/>
    <d v="2025-10-24T08:10:11"/>
    <m/>
    <m/>
    <s v="Oct"/>
    <s v="PDTMC_28112-209"/>
    <m/>
    <m/>
    <m/>
  </r>
  <r>
    <x v="0"/>
    <s v="8227-25"/>
    <x v="1431"/>
    <s v="B"/>
    <s v="250x160"/>
    <d v="2025-10-02T00:00:00"/>
    <d v="2025-10-02T00:00:00"/>
    <s v="AIR"/>
    <n v="1"/>
    <n v="2"/>
    <d v="2025-10-02T00:00:00"/>
    <d v="2025-10-06T00:00:00"/>
    <s v="YES"/>
    <n v="4"/>
    <d v="2025-10-08T00:00:00"/>
    <d v="2025-10-11T00:00:00"/>
    <d v="2025-10-08T00:00:00"/>
    <s v="112504383"/>
    <x v="7"/>
    <d v="2025-10-08T00:00:00"/>
    <m/>
    <m/>
    <x v="0"/>
    <m/>
    <m/>
    <m/>
    <m/>
    <n v="142508845"/>
    <d v="2025-10-17T01:09:22"/>
    <m/>
    <m/>
    <s v="Oct"/>
    <s v="COMES_28117-435"/>
    <m/>
    <m/>
    <m/>
  </r>
  <r>
    <x v="0"/>
    <s v="8226-25"/>
    <x v="1432"/>
    <s v="B"/>
    <s v="280x160"/>
    <d v="2025-10-02T00:00:00"/>
    <d v="2025-10-02T00:00:00"/>
    <s v="AIR"/>
    <n v="1"/>
    <n v="2"/>
    <d v="2025-10-03T00:00:00"/>
    <d v="2025-10-03T00:00:00"/>
    <m/>
    <n v="0"/>
    <d v="2025-10-06T00:00:00"/>
    <d v="2025-10-07T00:00:00"/>
    <d v="2025-10-06T00:00:00"/>
    <s v="112504355"/>
    <x v="1"/>
    <d v="2025-10-06T00:00:00"/>
    <m/>
    <m/>
    <x v="0"/>
    <m/>
    <m/>
    <m/>
    <m/>
    <n v="142508848"/>
    <d v="2025-10-23T08:18:10"/>
    <m/>
    <m/>
    <s v="Oct"/>
    <s v="EKSTEK_28825-202"/>
    <m/>
    <m/>
    <m/>
  </r>
  <r>
    <x v="0"/>
    <s v="8229-25"/>
    <x v="1433"/>
    <s v="B"/>
    <s v="280x160"/>
    <d v="2025-10-02T00:00:00"/>
    <d v="2025-10-02T00:00:00"/>
    <s v="LAND"/>
    <n v="1"/>
    <n v="2"/>
    <d v="2025-10-03T00:00:00"/>
    <d v="2025-10-03T00:00:00"/>
    <m/>
    <n v="0"/>
    <d v="2025-10-06T00:00:00"/>
    <d v="2025-10-07T00:00:00"/>
    <d v="2025-10-06T00:00:00"/>
    <s v="112504355"/>
    <x v="4"/>
    <d v="2025-10-06T00:00:00"/>
    <m/>
    <m/>
    <x v="0"/>
    <m/>
    <m/>
    <m/>
    <m/>
    <n v="142508854"/>
    <d v="2025-10-23T00:00:00"/>
    <m/>
    <m/>
    <s v="Oct"/>
    <s v="PHME_29443-402"/>
    <m/>
    <m/>
    <m/>
  </r>
  <r>
    <x v="0"/>
    <s v="8226-25"/>
    <x v="1434"/>
    <s v="B"/>
    <s v="475x280"/>
    <d v="2025-10-02T00:00:00"/>
    <d v="2025-10-02T00:00:00"/>
    <s v="AIR"/>
    <n v="1"/>
    <n v="2"/>
    <d v="2025-10-03T00:00:00"/>
    <d v="2025-10-07T00:00:00"/>
    <m/>
    <n v="4"/>
    <d v="2025-10-08T00:00:00"/>
    <d v="2025-10-11T00:00:00"/>
    <d v="2025-10-08T00:00:00"/>
    <s v="112504383"/>
    <x v="1"/>
    <d v="2025-10-08T00:00:00"/>
    <m/>
    <m/>
    <x v="0"/>
    <m/>
    <m/>
    <m/>
    <m/>
    <n v="142508848"/>
    <d v="2025-10-23T08:18:10"/>
    <m/>
    <m/>
    <s v="Oct"/>
    <s v="EKSTEK_29466-206"/>
    <m/>
    <m/>
    <m/>
  </r>
  <r>
    <x v="0"/>
    <s v="8228-25"/>
    <x v="1435"/>
    <s v="B"/>
    <s v="700x300"/>
    <d v="2025-10-02T00:00:00"/>
    <d v="2025-10-02T00:00:00"/>
    <s v="AIR"/>
    <n v="5"/>
    <n v="5"/>
    <d v="2025-10-03T00:00:00"/>
    <d v="2025-10-06T00:00:00"/>
    <m/>
    <n v="3"/>
    <d v="2025-10-08T00:00:00"/>
    <d v="2025-10-11T00:00:00"/>
    <d v="2025-10-08T00:00:00"/>
    <s v="112504383"/>
    <x v="3"/>
    <d v="2025-10-08T00:00:00"/>
    <m/>
    <m/>
    <x v="0"/>
    <m/>
    <m/>
    <m/>
    <m/>
    <n v="142508846"/>
    <d v="2025-10-15T16:21:08"/>
    <m/>
    <m/>
    <s v="Oct"/>
    <s v="COMPES_30291-602"/>
    <m/>
    <m/>
    <m/>
  </r>
  <r>
    <x v="0"/>
    <s v="8225-25"/>
    <x v="1436"/>
    <s v="B"/>
    <s v="320X160"/>
    <d v="2025-10-02T00:00:00"/>
    <d v="2025-10-02T00:00:00"/>
    <s v="AIR"/>
    <n v="1"/>
    <n v="2"/>
    <d v="2025-10-11T00:00:00"/>
    <d v="2025-10-20T00:00:00"/>
    <m/>
    <n v="9"/>
    <d v="2025-10-22T00:00:00"/>
    <d v="2025-10-23T00:00:00"/>
    <d v="2025-10-22T00:00:00"/>
    <s v="112504596"/>
    <x v="6"/>
    <d v="2025-10-22T00:00:00"/>
    <m/>
    <s v="Witing for revised design 16-Oct-2025"/>
    <x v="0"/>
    <m/>
    <m/>
    <m/>
    <m/>
    <n v="142509486"/>
    <d v="2025-10-31T08:46:15"/>
    <m/>
    <m/>
    <s v="Oct"/>
    <s v="JIANGSU_16686-502"/>
    <m/>
    <m/>
    <m/>
  </r>
  <r>
    <x v="0"/>
    <s v="8225-25"/>
    <x v="1437"/>
    <s v="B"/>
    <s v="280x160"/>
    <d v="2025-10-02T00:00:00"/>
    <d v="2025-10-02T00:00:00"/>
    <s v="AIR"/>
    <n v="1"/>
    <n v="1"/>
    <d v="2025-10-11T00:00:00"/>
    <d v="2025-10-20T00:00:00"/>
    <m/>
    <n v="9"/>
    <d v="2025-10-22T00:00:00"/>
    <d v="2025-10-23T00:00:00"/>
    <d v="2025-10-22T00:00:00"/>
    <s v="112504596"/>
    <x v="6"/>
    <d v="2025-10-22T00:00:00"/>
    <m/>
    <s v="Die dia change requsted 320x160 to 280x160 15/10/2025"/>
    <x v="0"/>
    <m/>
    <m/>
    <m/>
    <m/>
    <n v="142509486"/>
    <d v="2025-10-31T08:46:15"/>
    <m/>
    <m/>
    <s v="Oct"/>
    <s v="JIANGSU_29466-504"/>
    <m/>
    <m/>
    <m/>
  </r>
  <r>
    <x v="0"/>
    <s v="8225-25"/>
    <x v="1438"/>
    <s v="B"/>
    <s v="280x160"/>
    <d v="2025-10-02T00:00:00"/>
    <d v="2025-10-02T00:00:00"/>
    <s v="AIR"/>
    <n v="0"/>
    <n v="0"/>
    <d v="2025-10-11T00:00:00"/>
    <d v="2025-10-20T00:00:00"/>
    <m/>
    <n v="9"/>
    <d v="2025-10-22T00:00:00"/>
    <d v="2025-10-23T00:00:00"/>
    <d v="2025-10-22T00:00:00"/>
    <s v="112504596"/>
    <x v="6"/>
    <d v="2025-10-22T00:00:00"/>
    <m/>
    <s v="Revision designasked in 280x160"/>
    <x v="0"/>
    <m/>
    <m/>
    <m/>
    <m/>
    <n v="142509486"/>
    <d v="2025-10-31T08:46:15"/>
    <m/>
    <m/>
    <s v="Oct"/>
    <s v="JIANGSU_090425-503"/>
    <m/>
    <m/>
    <m/>
  </r>
  <r>
    <x v="0"/>
    <s v="8245-25"/>
    <x v="1439"/>
    <s v="B"/>
    <s v="450x250"/>
    <d v="2025-10-02T00:00:00"/>
    <d v="2025-10-10T00:00:00"/>
    <s v="AIR"/>
    <n v="14"/>
    <n v="14"/>
    <d v="2025-10-10T00:00:00"/>
    <d v="2025-10-16T00:00:00"/>
    <m/>
    <n v="6"/>
    <d v="2025-10-19T00:00:00"/>
    <d v="2025-10-21T00:00:00"/>
    <d v="2025-10-19T00:00:00"/>
    <s v="112504529"/>
    <x v="8"/>
    <d v="2025-10-19T00:00:00"/>
    <m/>
    <m/>
    <x v="0"/>
    <m/>
    <m/>
    <m/>
    <m/>
    <n v="142509465"/>
    <d v="2025-11-04T00:00:00"/>
    <m/>
    <m/>
    <s v="Oct"/>
    <s v="ALMAX_28238-606"/>
    <m/>
    <m/>
    <m/>
  </r>
  <r>
    <x v="0"/>
    <s v="8245-25"/>
    <x v="1440"/>
    <s v="B"/>
    <s v="450x250"/>
    <d v="2025-10-02T00:00:00"/>
    <d v="2025-10-10T00:00:00"/>
    <s v="AIR"/>
    <n v="13"/>
    <n v="13"/>
    <d v="2025-10-10T00:00:00"/>
    <d v="2025-10-15T00:00:00"/>
    <m/>
    <n v="5"/>
    <d v="2025-10-19T00:00:00"/>
    <d v="2025-10-21T00:00:00"/>
    <d v="2025-10-19T00:00:00"/>
    <s v="112504529"/>
    <x v="8"/>
    <d v="2025-10-19T00:00:00"/>
    <m/>
    <m/>
    <x v="0"/>
    <m/>
    <m/>
    <m/>
    <m/>
    <n v="142509465"/>
    <d v="2025-11-04T00:00:00"/>
    <m/>
    <m/>
    <s v="Oct"/>
    <s v="ALMAX_28239-608"/>
    <m/>
    <m/>
    <m/>
  </r>
  <r>
    <x v="0"/>
    <s v="8226-25"/>
    <x v="1441"/>
    <s v="B"/>
    <s v="475x280"/>
    <d v="2025-10-02T00:00:00"/>
    <d v="2025-10-02T00:00:00"/>
    <s v="AIR"/>
    <n v="1"/>
    <n v="2"/>
    <d v="2025-10-03T00:00:00"/>
    <d v="2025-10-08T00:00:00"/>
    <s v="YES"/>
    <n v="5"/>
    <d v="2025-10-19T00:00:00"/>
    <d v="2025-10-21T00:00:00"/>
    <d v="2025-10-19T00:00:00"/>
    <s v="112504529"/>
    <x v="1"/>
    <d v="2025-10-19T00:00:00"/>
    <m/>
    <m/>
    <x v="0"/>
    <m/>
    <m/>
    <m/>
    <m/>
    <n v="142509267"/>
    <d v="2025-10-28T15:02:11"/>
    <m/>
    <m/>
    <s v="Oct"/>
    <s v="EKSTEK_29466-207"/>
    <m/>
    <m/>
    <m/>
  </r>
  <r>
    <x v="0"/>
    <s v="8230-25"/>
    <x v="1442"/>
    <s v="T"/>
    <s v="300X100"/>
    <d v="2025-10-02T00:00:00"/>
    <d v="2025-10-02T00:00:00"/>
    <s v="LAND"/>
    <m/>
    <m/>
    <d v="2025-10-02T00:00:00"/>
    <d v="2025-10-03T00:00:00"/>
    <m/>
    <n v="1"/>
    <d v="2025-10-02T00:00:00"/>
    <d v="2025-10-07T00:00:00"/>
    <d v="2025-10-02T00:00:00"/>
    <s v="112504306"/>
    <x v="0"/>
    <m/>
    <m/>
    <m/>
    <x v="4"/>
    <m/>
    <m/>
    <m/>
    <m/>
    <n v="142509248"/>
    <d v="2025-10-27T14:16:58"/>
    <m/>
    <m/>
    <s v="Oct"/>
    <s v="PDTMC_Ins-30286"/>
    <m/>
    <m/>
    <m/>
  </r>
  <r>
    <x v="0"/>
    <s v="8221-25"/>
    <x v="1443"/>
    <s v="B"/>
    <s v="355X200"/>
    <d v="2025-10-02T00:00:00"/>
    <d v="2025-10-02T00:00:00"/>
    <s v="LAND"/>
    <n v="1"/>
    <n v="1"/>
    <d v="2025-10-03T00:00:00"/>
    <d v="2025-10-09T00:00:00"/>
    <m/>
    <n v="6"/>
    <d v="2025-10-17T00:00:00"/>
    <d v="2025-10-18T00:00:00"/>
    <d v="2025-10-17T00:00:00"/>
    <s v="112504499"/>
    <x v="0"/>
    <d v="2025-10-17T00:00:00"/>
    <m/>
    <s v="Revision asked on 06-10-2025"/>
    <x v="0"/>
    <m/>
    <m/>
    <m/>
    <m/>
    <n v="142509263"/>
    <d v="2025-10-28T14:07:29"/>
    <m/>
    <m/>
    <s v="Oct"/>
    <s v="PDTMC_05077-216"/>
    <m/>
    <m/>
    <m/>
  </r>
  <r>
    <x v="0"/>
    <s v="8223-25"/>
    <x v="1444"/>
    <s v="B"/>
    <s v="700X400"/>
    <d v="2025-10-02T00:00:00"/>
    <d v="2025-10-02T00:00:00"/>
    <s v="AIR"/>
    <n v="1"/>
    <n v="1"/>
    <d v="2025-10-11T00:00:00"/>
    <d v="2025-10-16T00:00:00"/>
    <m/>
    <n v="5"/>
    <d v="2025-10-17T00:00:00"/>
    <d v="2025-10-18T00:00:00"/>
    <d v="2025-10-17T00:00:00"/>
    <s v="112504503"/>
    <x v="6"/>
    <d v="2025-10-17T00:00:00"/>
    <m/>
    <m/>
    <x v="0"/>
    <m/>
    <m/>
    <m/>
    <m/>
    <n v="142509348"/>
    <d v="2025-10-28T08:31:24"/>
    <m/>
    <m/>
    <s v="Oct"/>
    <s v="JIANGSU_05225-608"/>
    <m/>
    <m/>
    <s v="Supplier devalopment"/>
  </r>
  <r>
    <x v="0"/>
    <s v="8224-25"/>
    <x v="1445"/>
    <s v="B"/>
    <s v="280X160"/>
    <d v="2025-10-02T00:00:00"/>
    <d v="2025-10-02T00:00:00"/>
    <s v="AIR"/>
    <n v="1"/>
    <n v="1"/>
    <d v="2025-10-11T00:00:00"/>
    <d v="2025-10-15T00:00:00"/>
    <m/>
    <n v="4"/>
    <d v="2025-10-17T00:00:00"/>
    <d v="2025-10-18T00:00:00"/>
    <d v="2025-10-17T00:00:00"/>
    <s v="112504503"/>
    <x v="6"/>
    <d v="2025-10-17T00:00:00"/>
    <m/>
    <m/>
    <x v="0"/>
    <m/>
    <m/>
    <m/>
    <m/>
    <n v="142509205"/>
    <d v="2025-10-28T15:16:52"/>
    <m/>
    <m/>
    <s v="Oct"/>
    <s v="JIANGSU_13133-510"/>
    <m/>
    <m/>
    <m/>
  </r>
  <r>
    <x v="0"/>
    <s v="8224-25"/>
    <x v="1446"/>
    <s v="B"/>
    <s v="280X160"/>
    <d v="2025-10-02T00:00:00"/>
    <d v="2025-10-02T00:00:00"/>
    <s v="AIR"/>
    <n v="1"/>
    <n v="6"/>
    <d v="2025-10-11T00:00:00"/>
    <d v="2025-10-15T00:00:00"/>
    <m/>
    <n v="4"/>
    <d v="2025-10-17T00:00:00"/>
    <d v="2025-10-18T00:00:00"/>
    <d v="2025-10-17T00:00:00"/>
    <s v="112504503"/>
    <x v="6"/>
    <d v="2025-10-17T00:00:00"/>
    <m/>
    <m/>
    <x v="0"/>
    <m/>
    <m/>
    <m/>
    <m/>
    <n v="142509205"/>
    <d v="2025-10-28T15:16:52"/>
    <m/>
    <m/>
    <s v="Oct"/>
    <s v="JIANGSU_13711-201"/>
    <m/>
    <m/>
    <m/>
  </r>
  <r>
    <x v="0"/>
    <s v="8224-25"/>
    <x v="1447"/>
    <s v="B"/>
    <s v="250X160"/>
    <d v="2025-10-02T00:00:00"/>
    <d v="2025-10-02T00:00:00"/>
    <s v="AIR"/>
    <n v="1"/>
    <n v="2"/>
    <d v="2025-10-11T00:00:00"/>
    <d v="2025-10-15T00:00:00"/>
    <m/>
    <n v="4"/>
    <d v="2025-10-17T00:00:00"/>
    <d v="2025-10-18T00:00:00"/>
    <d v="2025-10-17T00:00:00"/>
    <s v="112504508"/>
    <x v="6"/>
    <d v="2025-10-17T00:00:00"/>
    <m/>
    <m/>
    <x v="0"/>
    <m/>
    <m/>
    <m/>
    <m/>
    <n v="142509205"/>
    <d v="2025-10-28T15:16:52"/>
    <m/>
    <m/>
    <s v="Oct"/>
    <s v="JIANGSU_13978-406"/>
    <m/>
    <m/>
    <m/>
  </r>
  <r>
    <x v="0"/>
    <s v="8224-25"/>
    <x v="1448"/>
    <s v="B"/>
    <s v="355X200"/>
    <d v="2025-10-02T00:00:00"/>
    <d v="2025-10-02T00:00:00"/>
    <s v="AIR"/>
    <n v="1"/>
    <n v="1"/>
    <d v="2025-10-11T00:00:00"/>
    <d v="2025-10-15T00:00:00"/>
    <m/>
    <n v="4"/>
    <d v="2025-10-17T00:00:00"/>
    <d v="2025-10-18T00:00:00"/>
    <d v="2025-10-17T00:00:00"/>
    <s v="112504508"/>
    <x v="6"/>
    <d v="2025-10-17T00:00:00"/>
    <m/>
    <m/>
    <x v="0"/>
    <m/>
    <m/>
    <m/>
    <m/>
    <n v="142509205"/>
    <d v="2025-10-28T15:16:52"/>
    <m/>
    <m/>
    <s v="Oct"/>
    <s v="JIANGSU_14699-208"/>
    <m/>
    <m/>
    <m/>
  </r>
  <r>
    <x v="0"/>
    <s v="8225-25"/>
    <x v="1449"/>
    <s v="B"/>
    <s v="250X160"/>
    <d v="2025-10-02T00:00:00"/>
    <d v="2025-10-02T00:00:00"/>
    <s v="AIR"/>
    <n v="1"/>
    <n v="2"/>
    <d v="2025-10-11T00:00:00"/>
    <d v="2025-10-15T00:00:00"/>
    <m/>
    <n v="4"/>
    <d v="2025-10-17T00:00:00"/>
    <d v="2025-10-18T00:00:00"/>
    <d v="2025-10-17T00:00:00"/>
    <s v="112504508"/>
    <x v="6"/>
    <d v="2025-10-17T00:00:00"/>
    <m/>
    <m/>
    <x v="0"/>
    <m/>
    <m/>
    <m/>
    <m/>
    <n v="142509268"/>
    <d v="2025-10-28T15:10:26"/>
    <m/>
    <m/>
    <s v="Oct"/>
    <s v="JIANGSU_15617-404"/>
    <m/>
    <m/>
    <m/>
  </r>
  <r>
    <x v="0"/>
    <s v="8225-25"/>
    <x v="1450"/>
    <s v="B"/>
    <s v="250x160"/>
    <d v="2025-10-02T00:00:00"/>
    <d v="2025-10-02T00:00:00"/>
    <s v="AIR"/>
    <n v="1"/>
    <n v="2"/>
    <d v="2025-10-11T00:00:00"/>
    <d v="2025-10-15T00:00:00"/>
    <m/>
    <n v="4"/>
    <d v="2025-10-17T00:00:00"/>
    <d v="2025-10-18T00:00:00"/>
    <d v="2025-10-17T00:00:00"/>
    <s v="112504508"/>
    <x v="6"/>
    <d v="2025-10-17T00:00:00"/>
    <m/>
    <m/>
    <x v="0"/>
    <m/>
    <m/>
    <m/>
    <m/>
    <n v="142509268"/>
    <d v="2025-10-28T15:10:26"/>
    <m/>
    <m/>
    <s v="Oct"/>
    <s v="JIANGSU_120469-404"/>
    <m/>
    <m/>
    <m/>
  </r>
  <r>
    <x v="0"/>
    <s v="8232-25"/>
    <x v="1451"/>
    <s v="T"/>
    <s v="475X40"/>
    <d v="2025-10-03T00:00:00"/>
    <d v="2025-10-03T00:00:00"/>
    <s v="LAND"/>
    <n v="0"/>
    <n v="0"/>
    <d v="2025-10-03T00:00:00"/>
    <d v="2025-10-03T00:00:00"/>
    <m/>
    <n v="0"/>
    <d v="2025-10-29T00:00:00"/>
    <d v="2025-10-29T00:00:00"/>
    <d v="2025-10-17T00:00:00"/>
    <s v="112504711"/>
    <x v="0"/>
    <m/>
    <m/>
    <m/>
    <x v="4"/>
    <m/>
    <m/>
    <m/>
    <m/>
    <n v="142509599"/>
    <d v="2025-11-05T09:50:13"/>
    <m/>
    <m/>
    <s v="Oct"/>
    <s v="PDTMC_14796-201 B"/>
    <m/>
    <m/>
    <m/>
  </r>
  <r>
    <x v="1"/>
    <s v="8234-25"/>
    <x v="1452"/>
    <s v="B"/>
    <s v="280X160"/>
    <d v="2025-10-04T00:00:00"/>
    <d v="2025-10-06T00:00:00"/>
    <s v="AIR"/>
    <n v="1"/>
    <n v="2"/>
    <d v="2025-10-06T00:00:00"/>
    <d v="2025-10-07T00:00:00"/>
    <m/>
    <n v="1"/>
    <d v="2025-10-08T00:00:00"/>
    <d v="2025-10-10T00:00:00"/>
    <d v="2025-10-08T00:00:00"/>
    <s v="212501375"/>
    <x v="1"/>
    <d v="2025-10-08T00:00:00"/>
    <m/>
    <m/>
    <x v="0"/>
    <m/>
    <m/>
    <m/>
    <m/>
    <n v="242502717"/>
    <d v="2025-10-22T00:00:00"/>
    <m/>
    <m/>
    <s v="Oct"/>
    <s v="EKSTEK_015860-2502"/>
    <m/>
    <m/>
    <m/>
  </r>
  <r>
    <x v="1"/>
    <s v="8235-25"/>
    <x v="1453"/>
    <s v="B"/>
    <s v="280X160"/>
    <d v="2025-10-04T00:00:00"/>
    <d v="2025-10-06T00:00:00"/>
    <s v="LAND"/>
    <n v="0"/>
    <n v="0"/>
    <d v="2025-10-06T00:00:00"/>
    <d v="2025-10-06T00:00:00"/>
    <m/>
    <n v="0"/>
    <d v="2025-10-08T00:00:00"/>
    <d v="2025-10-10T00:00:00"/>
    <d v="2025-10-08T00:00:00"/>
    <s v="212501375"/>
    <x v="4"/>
    <d v="2025-10-08T00:00:00"/>
    <m/>
    <m/>
    <x v="0"/>
    <m/>
    <m/>
    <m/>
    <m/>
    <n v="242502720"/>
    <d v="2025-10-22T00:00:00"/>
    <m/>
    <m/>
    <s v="Oct"/>
    <s v="PHME_027048-2502"/>
    <m/>
    <m/>
    <m/>
  </r>
  <r>
    <x v="1"/>
    <s v="8235-25"/>
    <x v="1454"/>
    <s v="B"/>
    <s v="350X210"/>
    <d v="2025-10-04T00:00:00"/>
    <d v="2025-10-06T00:00:00"/>
    <s v="LAND"/>
    <n v="0"/>
    <n v="0"/>
    <d v="2025-10-06T00:00:00"/>
    <d v="2025-10-06T00:00:00"/>
    <m/>
    <n v="0"/>
    <d v="2025-10-08T00:00:00"/>
    <d v="2025-10-10T00:00:00"/>
    <d v="2025-10-08T00:00:00"/>
    <s v="212501375"/>
    <x v="4"/>
    <d v="2025-10-08T00:00:00"/>
    <m/>
    <m/>
    <x v="0"/>
    <m/>
    <m/>
    <m/>
    <m/>
    <n v="242502720"/>
    <d v="2025-10-22T00:00:00"/>
    <m/>
    <m/>
    <s v="Oct"/>
    <s v="PHME_027603-2502"/>
    <m/>
    <m/>
    <m/>
  </r>
  <r>
    <x v="1"/>
    <s v="8234-25"/>
    <x v="1455"/>
    <s v="B"/>
    <s v="280X185"/>
    <d v="2025-10-04T00:00:00"/>
    <d v="2025-10-06T00:00:00"/>
    <s v="AIR"/>
    <n v="1"/>
    <n v="1"/>
    <d v="2025-10-06T00:00:00"/>
    <d v="2025-10-07T00:00:00"/>
    <m/>
    <n v="1"/>
    <d v="2025-10-08T00:00:00"/>
    <d v="2025-10-10T00:00:00"/>
    <d v="2025-10-08T00:00:00"/>
    <s v="212501375"/>
    <x v="1"/>
    <d v="2025-10-08T00:00:00"/>
    <m/>
    <m/>
    <x v="0"/>
    <m/>
    <m/>
    <m/>
    <m/>
    <n v="242502717"/>
    <d v="2025-10-22T00:00:00"/>
    <m/>
    <m/>
    <s v="Oct"/>
    <s v="EKSTEK_051123-3502"/>
    <m/>
    <m/>
    <m/>
  </r>
  <r>
    <x v="1"/>
    <s v="8237-25"/>
    <x v="1456"/>
    <s v="B"/>
    <s v="280X160"/>
    <d v="2025-10-04T00:00:00"/>
    <d v="2025-10-06T00:00:00"/>
    <s v="AIR"/>
    <n v="1"/>
    <n v="1"/>
    <d v="2025-10-11T00:00:00"/>
    <d v="2025-10-17T00:00:00"/>
    <m/>
    <n v="6"/>
    <d v="2025-10-26T00:00:00"/>
    <d v="2025-10-27T00:00:00"/>
    <d v="2025-10-26T00:00:00"/>
    <s v="212501457"/>
    <x v="6"/>
    <d v="2025-10-26T00:00:00"/>
    <m/>
    <s v="Revision asked for inser shape and number"/>
    <x v="0"/>
    <m/>
    <m/>
    <m/>
    <m/>
    <n v="242502923"/>
    <d v="2025-11-03T09:09:37"/>
    <m/>
    <m/>
    <s v="Oct"/>
    <s v="JIANGSU_012164-2503"/>
    <m/>
    <m/>
    <m/>
  </r>
  <r>
    <x v="1"/>
    <s v="8237-25"/>
    <x v="1457"/>
    <s v="B"/>
    <s v="250X160"/>
    <d v="2025-10-04T00:00:00"/>
    <d v="2025-10-06T00:00:00"/>
    <s v="AIR"/>
    <n v="2"/>
    <n v="2"/>
    <d v="2025-10-11T00:00:00"/>
    <d v="2025-10-17T00:00:00"/>
    <m/>
    <n v="6"/>
    <d v="2025-10-26T00:00:00"/>
    <d v="2025-10-27T00:00:00"/>
    <d v="2025-10-26T00:00:00"/>
    <s v="212501457"/>
    <x v="6"/>
    <d v="2025-10-26T00:00:00"/>
    <m/>
    <m/>
    <x v="0"/>
    <m/>
    <m/>
    <m/>
    <m/>
    <n v="242502923"/>
    <d v="2025-11-03T09:09:37"/>
    <m/>
    <m/>
    <s v="Oct"/>
    <s v="JIANGSU_013009-2518"/>
    <m/>
    <m/>
    <m/>
  </r>
  <r>
    <x v="1"/>
    <s v="8237-25"/>
    <x v="1458"/>
    <s v="B"/>
    <s v="250X160"/>
    <d v="2025-10-04T00:00:00"/>
    <d v="2025-10-06T00:00:00"/>
    <s v="AIR"/>
    <n v="1"/>
    <n v="1"/>
    <d v="2025-10-15T00:00:00"/>
    <d v="2025-10-28T00:00:00"/>
    <s v="YES"/>
    <n v="13"/>
    <d v="2025-10-28T00:00:00"/>
    <d v="2025-11-01T00:00:00"/>
    <d v="2025-10-28T00:00:00"/>
    <s v="212501474"/>
    <x v="6"/>
    <d v="2025-11-01T00:00:00"/>
    <m/>
    <s v="we asked 3d model for simulation"/>
    <x v="0"/>
    <m/>
    <m/>
    <m/>
    <m/>
    <n v="242502986"/>
    <d v="2025-11-05T00:00:00"/>
    <m/>
    <m/>
    <s v="Oct"/>
    <s v="JIANGSU_013036-2504"/>
    <m/>
    <m/>
    <m/>
  </r>
  <r>
    <x v="1"/>
    <s v="8236-25"/>
    <x v="1459"/>
    <s v="B"/>
    <s v="450X250"/>
    <d v="2025-10-04T00:00:00"/>
    <d v="2025-10-06T00:00:00"/>
    <s v="AIR"/>
    <n v="1"/>
    <n v="1"/>
    <d v="2025-10-08T00:00:00"/>
    <d v="2025-10-17T00:00:00"/>
    <m/>
    <n v="9"/>
    <d v="2025-10-26T00:00:00"/>
    <d v="2025-10-27T00:00:00"/>
    <d v="2025-10-26T00:00:00"/>
    <s v="212501458"/>
    <x v="3"/>
    <d v="2025-10-26T00:00:00"/>
    <m/>
    <m/>
    <x v="0"/>
    <m/>
    <m/>
    <m/>
    <m/>
    <n v="242502893"/>
    <d v="2025-10-31T08:52:35"/>
    <m/>
    <m/>
    <s v="Oct"/>
    <s v="COMPES_014806-3503"/>
    <m/>
    <m/>
    <m/>
  </r>
  <r>
    <x v="1"/>
    <s v="8237-25"/>
    <x v="1460"/>
    <s v="B"/>
    <s v="220X130"/>
    <d v="2025-10-04T00:00:00"/>
    <d v="2025-10-06T00:00:00"/>
    <s v="AIR"/>
    <n v="3"/>
    <n v="3"/>
    <d v="2025-10-11T00:00:00"/>
    <d v="2025-10-17T00:00:00"/>
    <m/>
    <n v="6"/>
    <d v="2025-10-26T00:00:00"/>
    <d v="2025-10-27T00:00:00"/>
    <d v="2025-10-26T00:00:00"/>
    <s v="212501457"/>
    <x v="6"/>
    <d v="2025-10-26T00:00:00"/>
    <m/>
    <m/>
    <x v="0"/>
    <m/>
    <m/>
    <m/>
    <m/>
    <n v="242502923"/>
    <d v="2025-11-03T09:09:37"/>
    <m/>
    <m/>
    <s v="Oct"/>
    <s v="JIANGSU_015113-2502"/>
    <m/>
    <m/>
    <m/>
  </r>
  <r>
    <x v="1"/>
    <s v="8238-25"/>
    <x v="1461"/>
    <s v="B"/>
    <s v="250X140"/>
    <d v="2025-10-04T00:00:00"/>
    <d v="2025-10-06T00:00:00"/>
    <s v="AIR"/>
    <n v="1"/>
    <n v="2"/>
    <d v="2025-10-11T00:00:00"/>
    <d v="2025-10-17T00:00:00"/>
    <m/>
    <n v="6"/>
    <d v="2025-10-26T00:00:00"/>
    <d v="2025-10-27T00:00:00"/>
    <d v="2025-10-26T00:00:00"/>
    <s v="212501457"/>
    <x v="6"/>
    <d v="2025-10-26T00:00:00"/>
    <m/>
    <m/>
    <x v="0"/>
    <m/>
    <m/>
    <m/>
    <m/>
    <n v="242502927"/>
    <d v="2025-10-31T08:47:54"/>
    <m/>
    <m/>
    <s v="Oct"/>
    <s v="JIANGSU_015907-2502"/>
    <m/>
    <m/>
    <m/>
  </r>
  <r>
    <x v="1"/>
    <s v="8238-25"/>
    <x v="1462"/>
    <s v="B"/>
    <s v="280X160"/>
    <d v="2025-10-04T00:00:00"/>
    <d v="2025-10-06T00:00:00"/>
    <s v="AIR"/>
    <n v="0"/>
    <n v="0"/>
    <d v="2025-10-11T00:00:00"/>
    <d v="2025-10-17T00:00:00"/>
    <m/>
    <n v="6"/>
    <d v="2025-10-26T00:00:00"/>
    <d v="2025-10-27T00:00:00"/>
    <d v="2025-10-26T00:00:00"/>
    <s v="212501457"/>
    <x v="6"/>
    <d v="2025-10-26T00:00:00"/>
    <m/>
    <m/>
    <x v="0"/>
    <m/>
    <m/>
    <m/>
    <m/>
    <n v="242502927"/>
    <d v="2025-10-31T08:47:54"/>
    <m/>
    <m/>
    <s v="Oct"/>
    <s v="JIANGSU_022153-2503"/>
    <m/>
    <m/>
    <m/>
  </r>
  <r>
    <x v="1"/>
    <s v="8238-25"/>
    <x v="1463"/>
    <s v="B"/>
    <s v="450X250"/>
    <d v="2025-10-04T00:00:00"/>
    <d v="2025-10-06T00:00:00"/>
    <s v="AIR"/>
    <n v="0"/>
    <n v="0"/>
    <d v="2025-10-11T00:00:00"/>
    <d v="2025-10-17T00:00:00"/>
    <m/>
    <n v="6"/>
    <d v="2025-10-26T00:00:00"/>
    <d v="2025-10-27T00:00:00"/>
    <d v="2025-10-26T00:00:00"/>
    <s v="212501457"/>
    <x v="6"/>
    <d v="2025-10-26T00:00:00"/>
    <m/>
    <m/>
    <x v="0"/>
    <m/>
    <m/>
    <m/>
    <m/>
    <n v="242502927"/>
    <d v="2025-10-31T08:47:54"/>
    <m/>
    <m/>
    <s v="Oct"/>
    <s v="JIANGSU_024216-3505"/>
    <m/>
    <m/>
    <m/>
  </r>
  <r>
    <x v="1"/>
    <s v="8233-25"/>
    <x v="1464"/>
    <s v="B"/>
    <s v="250X240"/>
    <d v="2025-10-04T00:00:00"/>
    <d v="2025-10-06T00:00:00"/>
    <s v="LAND"/>
    <n v="0"/>
    <n v="0"/>
    <d v="2025-10-07T00:00:00"/>
    <d v="2025-10-16T00:00:00"/>
    <m/>
    <n v="9"/>
    <d v="2025-10-16T00:00:00"/>
    <d v="2025-10-17T00:00:00"/>
    <m/>
    <s v="212501407"/>
    <x v="0"/>
    <d v="2025-10-17T00:00:00"/>
    <m/>
    <m/>
    <x v="0"/>
    <m/>
    <m/>
    <m/>
    <m/>
    <n v="242502818"/>
    <d v="2025-10-28T14:04:37"/>
    <m/>
    <m/>
    <s v="Oct"/>
    <s v="PDTMC_010372-2503"/>
    <m/>
    <m/>
    <m/>
  </r>
  <r>
    <x v="1"/>
    <s v="8233-25"/>
    <x v="1465"/>
    <s v="B"/>
    <s v="280X165"/>
    <d v="2025-10-04T00:00:00"/>
    <d v="2025-10-06T00:00:00"/>
    <s v="LAND"/>
    <n v="1"/>
    <n v="1"/>
    <d v="2025-10-07T00:00:00"/>
    <d v="2025-10-08T00:00:00"/>
    <m/>
    <n v="1"/>
    <d v="2025-10-16T00:00:00"/>
    <d v="2025-10-17T00:00:00"/>
    <m/>
    <s v="212501407"/>
    <x v="0"/>
    <d v="2025-10-17T00:00:00"/>
    <m/>
    <m/>
    <x v="0"/>
    <m/>
    <m/>
    <m/>
    <m/>
    <n v="242502818"/>
    <d v="2025-10-28T14:04:37"/>
    <m/>
    <m/>
    <s v="Oct"/>
    <s v="PDTMC_051120-2502"/>
    <m/>
    <m/>
    <m/>
  </r>
  <r>
    <x v="1"/>
    <s v="8233-25"/>
    <x v="1466"/>
    <s v="B"/>
    <s v="280X165"/>
    <d v="2025-10-04T00:00:00"/>
    <d v="2025-10-06T00:00:00"/>
    <s v="LAND"/>
    <n v="1"/>
    <n v="4"/>
    <d v="2025-10-07T00:00:00"/>
    <d v="2025-10-08T00:00:00"/>
    <m/>
    <n v="1"/>
    <d v="2025-10-16T00:00:00"/>
    <d v="2025-10-17T00:00:00"/>
    <m/>
    <s v="212501407"/>
    <x v="0"/>
    <d v="2025-10-17T00:00:00"/>
    <m/>
    <m/>
    <x v="0"/>
    <m/>
    <m/>
    <m/>
    <m/>
    <n v="242502818"/>
    <d v="2025-10-28T14:04:37"/>
    <m/>
    <m/>
    <s v="Oct"/>
    <s v="PDTMC_051121-2502"/>
    <m/>
    <m/>
    <m/>
  </r>
  <r>
    <x v="1"/>
    <s v="8233-25"/>
    <x v="1467"/>
    <s v="B"/>
    <s v="280X165"/>
    <d v="2025-10-04T00:00:00"/>
    <d v="2025-10-06T00:00:00"/>
    <s v="LAND"/>
    <n v="1"/>
    <n v="2"/>
    <d v="2025-10-07T00:00:00"/>
    <d v="2025-10-08T00:00:00"/>
    <m/>
    <n v="1"/>
    <d v="2025-10-16T00:00:00"/>
    <d v="2025-10-17T00:00:00"/>
    <m/>
    <s v="212501407"/>
    <x v="0"/>
    <d v="2025-10-17T00:00:00"/>
    <m/>
    <m/>
    <x v="0"/>
    <m/>
    <m/>
    <m/>
    <m/>
    <n v="242502818"/>
    <d v="2025-10-28T14:04:37"/>
    <m/>
    <m/>
    <s v="Oct"/>
    <s v="PDTMC_051122-2502"/>
    <m/>
    <m/>
    <m/>
  </r>
  <r>
    <x v="1"/>
    <s v="8237-25"/>
    <x v="1468"/>
    <s v="B"/>
    <s v="250x160"/>
    <d v="2025-10-04T00:00:00"/>
    <d v="2025-10-06T00:00:00"/>
    <s v="AIR"/>
    <n v="1"/>
    <n v="4"/>
    <d v="2025-10-11T00:00:00"/>
    <d v="2025-10-16T00:00:00"/>
    <m/>
    <n v="5"/>
    <d v="2025-10-26T00:00:00"/>
    <d v="2025-10-27T00:00:00"/>
    <d v="2025-10-26T00:00:00"/>
    <s v="212501457"/>
    <x v="6"/>
    <d v="2025-10-26T00:00:00"/>
    <m/>
    <m/>
    <x v="0"/>
    <m/>
    <m/>
    <m/>
    <m/>
    <n v="242502923"/>
    <d v="2025-11-03T09:09:37"/>
    <m/>
    <m/>
    <s v="Oct"/>
    <s v="JIANGSU_005063-2501"/>
    <m/>
    <m/>
    <m/>
  </r>
  <r>
    <x v="1"/>
    <s v="8241-25"/>
    <x v="1469"/>
    <s v="B"/>
    <s v="250X160"/>
    <d v="2025-10-07T00:00:00"/>
    <d v="2025-10-07T00:00:00"/>
    <s v="AIR"/>
    <n v="2"/>
    <n v="2"/>
    <d v="2025-10-09T00:00:00"/>
    <d v="2025-10-20T00:00:00"/>
    <s v="YES"/>
    <n v="11"/>
    <d v="2025-10-28T00:00:00"/>
    <d v="2025-11-01T00:00:00"/>
    <d v="2025-10-28T00:00:00"/>
    <s v="212501474"/>
    <x v="1"/>
    <d v="2025-11-01T00:00:00"/>
    <m/>
    <s v="We asked for revision"/>
    <x v="0"/>
    <m/>
    <m/>
    <m/>
    <m/>
    <n v="242502987"/>
    <d v="2025-11-05T00:00:00"/>
    <m/>
    <m/>
    <s v="Oct"/>
    <s v="EKSTEK_051132-3502"/>
    <m/>
    <m/>
    <m/>
  </r>
  <r>
    <x v="1"/>
    <s v="8241-25"/>
    <x v="1470"/>
    <s v="B"/>
    <s v="350X210"/>
    <d v="2025-10-07T00:00:00"/>
    <d v="2025-10-07T00:00:00"/>
    <s v="AIR"/>
    <n v="2"/>
    <n v="2"/>
    <d v="2025-10-09T00:00:00"/>
    <d v="2025-10-09T00:00:00"/>
    <m/>
    <n v="0"/>
    <d v="2025-10-16T00:00:00"/>
    <d v="2025-10-17T00:00:00"/>
    <m/>
    <s v="212501414"/>
    <x v="1"/>
    <d v="2025-10-17T00:00:00"/>
    <m/>
    <m/>
    <x v="0"/>
    <m/>
    <m/>
    <m/>
    <m/>
    <n v="242502832"/>
    <d v="2025-10-31T08:53:33"/>
    <m/>
    <m/>
    <s v="Oct"/>
    <s v="EKSTEK_051124-3502"/>
    <m/>
    <m/>
    <m/>
  </r>
  <r>
    <x v="1"/>
    <s v="8241-25"/>
    <x v="1471"/>
    <s v="B"/>
    <s v="280X185"/>
    <d v="2025-10-07T00:00:00"/>
    <d v="2025-10-07T00:00:00"/>
    <s v="AIR"/>
    <n v="1"/>
    <n v="1"/>
    <d v="2025-10-09T00:00:00"/>
    <d v="2025-10-09T00:00:00"/>
    <m/>
    <n v="0"/>
    <d v="2025-10-16T00:00:00"/>
    <d v="2025-10-17T00:00:00"/>
    <m/>
    <s v="212501414"/>
    <x v="1"/>
    <d v="2025-10-17T00:00:00"/>
    <m/>
    <m/>
    <x v="0"/>
    <m/>
    <m/>
    <m/>
    <m/>
    <n v="242502832"/>
    <d v="2025-10-31T08:53:33"/>
    <m/>
    <m/>
    <s v="Oct"/>
    <s v="EKSTEK_051126-3502"/>
    <m/>
    <m/>
    <m/>
  </r>
  <r>
    <x v="1"/>
    <s v="8240-25"/>
    <x v="1472"/>
    <s v="B"/>
    <s v="350X210"/>
    <d v="2025-10-07T00:00:00"/>
    <d v="2025-10-07T00:00:00"/>
    <s v="LAND"/>
    <n v="1"/>
    <n v="1"/>
    <d v="2025-10-08T00:00:00"/>
    <d v="2025-10-09T00:00:00"/>
    <m/>
    <n v="1"/>
    <d v="2025-10-16T00:00:00"/>
    <d v="2025-10-17T00:00:00"/>
    <m/>
    <s v="212501407"/>
    <x v="0"/>
    <d v="2025-10-17T00:00:00"/>
    <m/>
    <m/>
    <x v="0"/>
    <m/>
    <m/>
    <m/>
    <m/>
    <n v="242502796"/>
    <d v="2025-10-24T00:00:00"/>
    <m/>
    <m/>
    <s v="Oct"/>
    <s v="PDTMC_051127-3502"/>
    <m/>
    <m/>
    <m/>
  </r>
  <r>
    <x v="1"/>
    <s v="8240-25"/>
    <x v="1473"/>
    <s v="B"/>
    <s v="280X165"/>
    <d v="2025-10-07T00:00:00"/>
    <d v="2025-10-07T00:00:00"/>
    <s v="LAND"/>
    <n v="2"/>
    <n v="2"/>
    <d v="2025-10-08T00:00:00"/>
    <d v="2025-10-09T00:00:00"/>
    <m/>
    <n v="1"/>
    <d v="2025-10-16T00:00:00"/>
    <d v="2025-10-17T00:00:00"/>
    <m/>
    <s v="212501412"/>
    <x v="0"/>
    <d v="2025-10-17T00:00:00"/>
    <m/>
    <m/>
    <x v="0"/>
    <m/>
    <m/>
    <m/>
    <m/>
    <n v="242502796"/>
    <d v="2025-10-24T00:00:00"/>
    <m/>
    <m/>
    <s v="Oct"/>
    <s v="PDTMC_051128-2502"/>
    <m/>
    <m/>
    <m/>
  </r>
  <r>
    <x v="1"/>
    <s v="8240-25"/>
    <x v="1474"/>
    <s v="B"/>
    <s v="450X260"/>
    <d v="2025-10-07T00:00:00"/>
    <d v="2025-10-07T00:00:00"/>
    <s v="LAND"/>
    <n v="3"/>
    <n v="3"/>
    <d v="2025-10-08T00:00:00"/>
    <d v="2025-10-09T00:00:00"/>
    <m/>
    <n v="1"/>
    <d v="2025-10-16T00:00:00"/>
    <d v="2025-10-17T00:00:00"/>
    <m/>
    <s v="212501412"/>
    <x v="0"/>
    <d v="2025-10-17T00:00:00"/>
    <m/>
    <m/>
    <x v="0"/>
    <m/>
    <m/>
    <m/>
    <m/>
    <n v="242502796"/>
    <d v="2025-10-24T00:00:00"/>
    <m/>
    <m/>
    <s v="Oct"/>
    <s v="PDTMC_051130-3502"/>
    <m/>
    <m/>
    <m/>
  </r>
  <r>
    <x v="1"/>
    <s v="8240-25"/>
    <x v="1475"/>
    <s v="B"/>
    <s v="280X165"/>
    <d v="2025-10-07T00:00:00"/>
    <d v="2025-10-07T00:00:00"/>
    <s v="LAND"/>
    <n v="1"/>
    <n v="4"/>
    <d v="2025-10-08T00:00:00"/>
    <d v="2025-10-09T00:00:00"/>
    <m/>
    <n v="1"/>
    <d v="2025-10-16T00:00:00"/>
    <d v="2025-10-17T00:00:00"/>
    <m/>
    <s v="212501412"/>
    <x v="0"/>
    <d v="2025-10-17T00:00:00"/>
    <m/>
    <m/>
    <x v="0"/>
    <m/>
    <m/>
    <m/>
    <m/>
    <n v="242502796"/>
    <d v="2025-10-24T00:00:00"/>
    <m/>
    <m/>
    <s v="Oct"/>
    <s v="PDTMC_051131-3502"/>
    <m/>
    <m/>
    <m/>
  </r>
  <r>
    <x v="1"/>
    <s v="8241-25"/>
    <x v="1476"/>
    <s v="B"/>
    <s v="220X130"/>
    <d v="2025-10-07T00:00:00"/>
    <d v="2025-10-07T00:00:00"/>
    <s v="AIR"/>
    <n v="1"/>
    <n v="4"/>
    <d v="2025-10-09T00:00:00"/>
    <d v="2025-10-09T00:00:00"/>
    <m/>
    <n v="0"/>
    <d v="2025-10-16T00:00:00"/>
    <d v="2025-10-17T00:00:00"/>
    <m/>
    <s v="212501414"/>
    <x v="1"/>
    <d v="2025-10-17T00:00:00"/>
    <m/>
    <m/>
    <x v="0"/>
    <m/>
    <m/>
    <m/>
    <m/>
    <n v="242502832"/>
    <d v="2025-10-31T08:53:33"/>
    <m/>
    <m/>
    <s v="Oct"/>
    <s v="EKSTEK_051133-2502"/>
    <m/>
    <m/>
    <m/>
  </r>
  <r>
    <x v="1"/>
    <s v="8239-25"/>
    <x v="1477"/>
    <s v="B"/>
    <s v="355X200"/>
    <d v="2025-10-07T00:00:00"/>
    <d v="2025-10-07T00:00:00"/>
    <s v="LAND"/>
    <n v="1"/>
    <n v="1"/>
    <d v="2025-10-07T00:00:00"/>
    <d v="2025-10-08T00:00:00"/>
    <m/>
    <n v="1"/>
    <d v="2025-10-16T00:00:00"/>
    <d v="2025-10-17T00:00:00"/>
    <m/>
    <s v="212501413"/>
    <x v="4"/>
    <d v="2025-10-17T00:00:00"/>
    <m/>
    <m/>
    <x v="0"/>
    <m/>
    <m/>
    <m/>
    <m/>
    <n v="242502819"/>
    <d v="2025-10-28T15:40:24"/>
    <m/>
    <m/>
    <s v="Oct"/>
    <s v="PHME_030287-3503"/>
    <m/>
    <m/>
    <m/>
  </r>
  <r>
    <x v="1"/>
    <s v="8242-25"/>
    <x v="1478"/>
    <s v="B"/>
    <s v="320X160"/>
    <d v="2025-10-07T00:00:00"/>
    <d v="2025-10-09T00:00:00"/>
    <s v="LAND"/>
    <n v="0"/>
    <n v="0"/>
    <d v="2025-10-07T00:00:00"/>
    <d v="2025-10-07T00:00:00"/>
    <m/>
    <n v="0"/>
    <d v="2025-10-16T00:00:00"/>
    <d v="2025-10-17T00:00:00"/>
    <m/>
    <s v="212501412"/>
    <x v="0"/>
    <d v="2025-10-17T00:00:00"/>
    <m/>
    <m/>
    <x v="0"/>
    <m/>
    <m/>
    <m/>
    <m/>
    <n v="242502830"/>
    <d v="2025-10-28T14:05:38"/>
    <m/>
    <m/>
    <s v="Oct"/>
    <s v="PDTMC_007040-3501"/>
    <m/>
    <m/>
    <m/>
  </r>
  <r>
    <x v="1"/>
    <s v="8240-25"/>
    <x v="1479"/>
    <s v="B"/>
    <s v="250X160"/>
    <d v="2025-10-07T00:00:00"/>
    <d v="2025-10-07T00:00:00"/>
    <s v="LAND"/>
    <n v="0"/>
    <n v="0"/>
    <d v="2025-10-08T00:00:00"/>
    <d v="2025-10-09T00:00:00"/>
    <m/>
    <n v="1"/>
    <d v="2025-10-16T00:00:00"/>
    <d v="2025-10-17T00:00:00"/>
    <m/>
    <s v="212501412"/>
    <x v="0"/>
    <d v="2025-10-17T00:00:00"/>
    <m/>
    <m/>
    <x v="0"/>
    <m/>
    <m/>
    <m/>
    <m/>
    <n v="242502796"/>
    <d v="2025-10-24T00:00:00"/>
    <m/>
    <m/>
    <s v="Oct"/>
    <s v="PDTMC_011321-2503"/>
    <m/>
    <m/>
    <m/>
  </r>
  <r>
    <x v="0"/>
    <s v="8243-25"/>
    <x v="1480"/>
    <s v="C"/>
    <s v="355X200"/>
    <d v="2025-10-09T00:00:00"/>
    <d v="2025-10-09T00:00:00"/>
    <s v="LAND"/>
    <n v="1"/>
    <n v="2"/>
    <s v="C"/>
    <s v="C"/>
    <m/>
    <s v=""/>
    <s v="C"/>
    <s v="C"/>
    <m/>
    <s v="C"/>
    <x v="0"/>
    <m/>
    <m/>
    <s v="Al baddad  order"/>
    <x v="1"/>
    <m/>
    <m/>
    <m/>
    <m/>
    <n v="0"/>
    <d v="1899-12-30T00:00:00"/>
    <m/>
    <m/>
    <s v="Oct"/>
    <s v="PDTMC_18109-612"/>
    <m/>
    <m/>
    <m/>
  </r>
  <r>
    <x v="0"/>
    <s v="8272-25"/>
    <x v="1481"/>
    <s v="B"/>
    <s v="700X400"/>
    <d v="2025-10-09T00:00:00"/>
    <d v="2025-10-30T00:00:00"/>
    <s v="AIR"/>
    <n v="1"/>
    <n v="1"/>
    <d v="2025-10-30T00:00:00"/>
    <d v="2025-10-31T00:00:00"/>
    <m/>
    <n v="1"/>
    <d v="2025-11-01T00:00:00"/>
    <d v="2025-11-03T00:00:00"/>
    <d v="2025-11-01T00:00:00"/>
    <s v="112504733"/>
    <x v="5"/>
    <d v="2025-11-01T00:00:00"/>
    <m/>
    <m/>
    <x v="0"/>
    <m/>
    <m/>
    <m/>
    <m/>
    <n v="142509662"/>
    <d v="2025-11-07T17:17:44"/>
    <m/>
    <m/>
    <s v="Oct"/>
    <s v="ADEX_05225-609"/>
    <m/>
    <m/>
    <m/>
  </r>
  <r>
    <x v="0"/>
    <s v="8249-25"/>
    <x v="1482"/>
    <s v="B"/>
    <s v="320X160"/>
    <d v="2025-10-09T00:00:00"/>
    <d v="2025-10-10T00:00:00"/>
    <s v="AIR"/>
    <n v="1"/>
    <n v="3"/>
    <d v="2025-10-14T00:00:00"/>
    <d v="2025-10-16T00:00:00"/>
    <m/>
    <n v="2"/>
    <d v="2025-10-19T00:00:00"/>
    <d v="2025-10-21T00:00:00"/>
    <d v="2025-10-19T00:00:00"/>
    <s v="112504529"/>
    <x v="2"/>
    <d v="2025-10-19T00:00:00"/>
    <m/>
    <m/>
    <x v="0"/>
    <m/>
    <m/>
    <m/>
    <m/>
    <n v="142509266"/>
    <d v="2025-10-28T15:39:40"/>
    <m/>
    <m/>
    <s v="Oct"/>
    <s v="PHOENIX _28117-505"/>
    <m/>
    <m/>
    <m/>
  </r>
  <r>
    <x v="0"/>
    <s v="8244-25"/>
    <x v="1483"/>
    <s v="N"/>
    <s v="450X250"/>
    <d v="2025-10-09T00:00:00"/>
    <d v="2025-10-09T00:00:00"/>
    <s v="LAND"/>
    <n v="14"/>
    <n v="14"/>
    <d v="2025-10-14T00:00:00"/>
    <d v="2025-10-21T00:00:00"/>
    <s v="YES"/>
    <n v="7"/>
    <d v="2025-10-28T00:00:00"/>
    <d v="2025-10-29T00:00:00"/>
    <d v="2025-10-28T00:00:00"/>
    <s v="112504636"/>
    <x v="4"/>
    <d v="2025-10-28T00:00:00"/>
    <s v="Hueck "/>
    <s v="Rev-02 on going"/>
    <x v="0"/>
    <m/>
    <m/>
    <m/>
    <m/>
    <n v="142509442"/>
    <d v="2025-10-30T12:15:08"/>
    <m/>
    <m/>
    <s v="Oct"/>
    <s v="PHME_30502-601"/>
    <m/>
    <m/>
    <m/>
  </r>
  <r>
    <x v="0"/>
    <s v="8244-25"/>
    <x v="1484"/>
    <s v="N"/>
    <s v="320x160"/>
    <d v="2025-10-09T00:00:00"/>
    <d v="2025-10-09T00:00:00"/>
    <s v="LAND"/>
    <n v="0"/>
    <n v="0"/>
    <d v="2025-10-10T00:00:00"/>
    <d v="2025-10-20T00:00:00"/>
    <s v="YES"/>
    <n v="10"/>
    <d v="2025-10-28T00:00:00"/>
    <d v="2025-10-29T00:00:00"/>
    <d v="2025-10-28T00:00:00"/>
    <s v="112504636"/>
    <x v="4"/>
    <d v="2025-10-28T00:00:00"/>
    <s v="Sobha construction"/>
    <s v="simulation running"/>
    <x v="0"/>
    <m/>
    <m/>
    <m/>
    <m/>
    <n v="142509442"/>
    <d v="2025-10-30T12:15:08"/>
    <m/>
    <m/>
    <s v="Oct"/>
    <s v="PHME_27982-501"/>
    <m/>
    <m/>
    <m/>
  </r>
  <r>
    <x v="0"/>
    <s v="8244-25"/>
    <x v="1485"/>
    <s v="T"/>
    <s v="460X150"/>
    <d v="2025-10-09T00:00:00"/>
    <d v="2025-10-09T00:00:00"/>
    <s v="LAND"/>
    <n v="0"/>
    <n v="0"/>
    <d v="2025-10-14T00:00:00"/>
    <d v="2025-10-21T00:00:00"/>
    <m/>
    <n v="7"/>
    <d v="2025-10-28T00:00:00"/>
    <d v="2025-10-29T00:00:00"/>
    <d v="2025-10-28T00:00:00"/>
    <s v="112504636"/>
    <x v="4"/>
    <d v="2025-10-28T00:00:00"/>
    <m/>
    <m/>
    <x v="0"/>
    <m/>
    <m/>
    <m/>
    <m/>
    <n v="142509442"/>
    <d v="2025-10-30T00:00:00"/>
    <m/>
    <m/>
    <s v="Oct"/>
    <s v="PHME_Ins-30502"/>
    <m/>
    <m/>
    <m/>
  </r>
  <r>
    <x v="0"/>
    <s v="8247-25"/>
    <x v="1486"/>
    <s v="B"/>
    <s v="355X200"/>
    <d v="2025-10-09T00:00:00"/>
    <d v="2025-10-10T00:00:00"/>
    <s v="LAND"/>
    <n v="1"/>
    <n v="2"/>
    <d v="2025-10-14T00:00:00"/>
    <d v="2025-10-16T00:00:00"/>
    <m/>
    <n v="2"/>
    <d v="2025-10-17T00:00:00"/>
    <d v="2025-10-18T00:00:00"/>
    <d v="2025-10-17T00:00:00"/>
    <s v="112504496"/>
    <x v="0"/>
    <d v="2025-10-17T00:00:00"/>
    <m/>
    <m/>
    <x v="0"/>
    <m/>
    <m/>
    <m/>
    <m/>
    <n v="142509206"/>
    <d v="2025-10-28T17:56:01"/>
    <m/>
    <m/>
    <s v="Oct"/>
    <s v="PDTMC_29663-210"/>
    <m/>
    <m/>
    <m/>
  </r>
  <r>
    <x v="0"/>
    <s v="8247-25"/>
    <x v="1487"/>
    <s v="B"/>
    <s v="250X160"/>
    <d v="2025-10-09T00:00:00"/>
    <d v="2025-10-10T00:00:00"/>
    <s v="LAND"/>
    <n v="2"/>
    <n v="2"/>
    <d v="2025-10-14T00:00:00"/>
    <d v="2025-10-16T00:00:00"/>
    <m/>
    <n v="2"/>
    <d v="2025-10-17T00:00:00"/>
    <d v="2025-10-18T00:00:00"/>
    <d v="2025-10-17T00:00:00"/>
    <s v="112504496"/>
    <x v="0"/>
    <d v="2025-10-17T00:00:00"/>
    <m/>
    <m/>
    <x v="0"/>
    <m/>
    <m/>
    <m/>
    <m/>
    <n v="142509404"/>
    <d v="2025-10-29T09:05:29"/>
    <m/>
    <m/>
    <s v="Oct"/>
    <s v="PDTMC_19782-406"/>
    <m/>
    <m/>
    <m/>
  </r>
  <r>
    <x v="0"/>
    <s v="8247-25"/>
    <x v="1488"/>
    <s v="B"/>
    <s v="355X200"/>
    <d v="2025-10-09T00:00:00"/>
    <d v="2025-10-10T00:00:00"/>
    <s v="LAND"/>
    <n v="1"/>
    <n v="3"/>
    <d v="2025-10-14T00:00:00"/>
    <d v="2025-10-15T00:00:00"/>
    <m/>
    <n v="1"/>
    <d v="2025-10-17T00:00:00"/>
    <d v="2025-10-18T00:00:00"/>
    <d v="2025-10-17T00:00:00"/>
    <s v="112504496"/>
    <x v="0"/>
    <d v="2025-10-17T00:00:00"/>
    <m/>
    <m/>
    <x v="0"/>
    <m/>
    <m/>
    <m/>
    <m/>
    <n v="142509206"/>
    <d v="2025-10-28T17:56:01"/>
    <m/>
    <m/>
    <s v="Oct"/>
    <s v="PDTMC_05188-203"/>
    <m/>
    <m/>
    <m/>
  </r>
  <r>
    <x v="0"/>
    <s v="8246-25"/>
    <x v="1489"/>
    <s v="B"/>
    <s v="250X160"/>
    <d v="2025-10-09T00:00:00"/>
    <d v="2025-10-11T00:00:00"/>
    <s v="AIR"/>
    <n v="1"/>
    <n v="2"/>
    <d v="2025-10-14T00:00:00"/>
    <d v="2025-10-16T00:00:00"/>
    <m/>
    <n v="2"/>
    <d v="2025-10-17T00:00:00"/>
    <d v="2025-10-18T00:00:00"/>
    <d v="2025-10-17T00:00:00"/>
    <s v="112504508"/>
    <x v="6"/>
    <d v="2025-10-17T00:00:00"/>
    <m/>
    <m/>
    <x v="0"/>
    <m/>
    <m/>
    <m/>
    <m/>
    <n v="142509303"/>
    <d v="2025-10-27T14:19:54"/>
    <m/>
    <m/>
    <s v="Oct"/>
    <s v="JIANGSU_28117-436"/>
    <m/>
    <m/>
    <m/>
  </r>
  <r>
    <x v="0"/>
    <s v="8243-25"/>
    <x v="1490"/>
    <s v="N"/>
    <s v="250X160"/>
    <d v="2025-10-09T00:00:00"/>
    <d v="2025-10-09T00:00:00"/>
    <s v="LAND"/>
    <n v="0"/>
    <n v="0"/>
    <d v="2025-10-13T00:00:00"/>
    <d v="2025-10-16T00:00:00"/>
    <m/>
    <n v="3"/>
    <d v="2025-10-17T00:00:00"/>
    <d v="2025-10-18T00:00:00"/>
    <d v="2025-10-17T00:00:00"/>
    <s v="112504499"/>
    <x v="0"/>
    <m/>
    <s v="Sobha construction"/>
    <m/>
    <x v="4"/>
    <m/>
    <m/>
    <m/>
    <m/>
    <n v="142509208"/>
    <d v="2025-10-28T15:17:52"/>
    <m/>
    <m/>
    <s v="Oct"/>
    <s v="PDTMC_27983-401"/>
    <m/>
    <m/>
    <m/>
  </r>
  <r>
    <x v="0"/>
    <s v="8243-25"/>
    <x v="1491"/>
    <s v="N"/>
    <s v="250X160"/>
    <d v="2025-10-09T00:00:00"/>
    <d v="2025-10-09T00:00:00"/>
    <s v="LAND"/>
    <n v="0"/>
    <n v="0"/>
    <d v="2025-10-14T00:00:00"/>
    <d v="2025-10-16T00:00:00"/>
    <m/>
    <n v="2"/>
    <d v="2025-10-17T00:00:00"/>
    <d v="2025-10-18T00:00:00"/>
    <d v="2025-09-30T00:00:00"/>
    <s v="112504499"/>
    <x v="0"/>
    <m/>
    <s v="Sobha construction"/>
    <m/>
    <x v="4"/>
    <m/>
    <m/>
    <m/>
    <m/>
    <n v="142509208"/>
    <d v="2025-10-28T15:17:52"/>
    <m/>
    <m/>
    <s v="Oct"/>
    <s v="PDTMC_27984-401"/>
    <m/>
    <m/>
    <m/>
  </r>
  <r>
    <x v="0"/>
    <s v="8243-25"/>
    <x v="1492"/>
    <s v="N"/>
    <s v="280X160"/>
    <d v="2025-10-09T00:00:00"/>
    <d v="2025-10-09T00:00:00"/>
    <s v="LAND"/>
    <n v="0"/>
    <n v="0"/>
    <d v="2025-10-14T00:00:00"/>
    <d v="2025-10-16T00:00:00"/>
    <m/>
    <n v="2"/>
    <d v="2025-10-17T00:00:00"/>
    <d v="2025-10-18T00:00:00"/>
    <d v="2025-09-30T00:00:00"/>
    <s v="112504499"/>
    <x v="0"/>
    <m/>
    <s v="Sobha construction"/>
    <m/>
    <x v="4"/>
    <m/>
    <m/>
    <m/>
    <m/>
    <n v="142509208"/>
    <d v="2025-10-28T15:17:52"/>
    <m/>
    <m/>
    <s v="Oct"/>
    <s v="PDTMC_27985-401"/>
    <m/>
    <m/>
    <m/>
  </r>
  <r>
    <x v="1"/>
    <s v="8250-25"/>
    <x v="1493"/>
    <s v="B"/>
    <s v="320X160"/>
    <d v="2025-10-10T00:00:00"/>
    <d v="2025-10-11T00:00:00"/>
    <s v="LAND"/>
    <n v="4"/>
    <n v="4"/>
    <d v="2025-10-17T00:00:00"/>
    <d v="2025-10-30T00:00:00"/>
    <s v="YES"/>
    <n v="13"/>
    <d v="2025-11-01T00:00:00"/>
    <d v="2025-11-03T00:00:00"/>
    <d v="2025-11-01T00:00:00"/>
    <s v="212501484"/>
    <x v="0"/>
    <d v="2025-11-01T00:00:00"/>
    <m/>
    <s v="previos die 3505 was send to PDTMS as for has for suplier correction we requsted to 3506 revision along with simulation. "/>
    <x v="0"/>
    <m/>
    <m/>
    <m/>
    <m/>
    <n v="242503071"/>
    <d v="2025-11-13T00:00:00"/>
    <m/>
    <m/>
    <s v="Oct"/>
    <s v="PDTMC_014855-3506"/>
    <m/>
    <m/>
    <m/>
  </r>
  <r>
    <x v="1"/>
    <s v="8250-25"/>
    <x v="1494"/>
    <s v="B"/>
    <s v="320X160"/>
    <d v="2025-10-10T00:00:00"/>
    <d v="2025-10-11T00:00:00"/>
    <s v="LAND"/>
    <n v="1"/>
    <n v="1"/>
    <d v="2025-10-14T00:00:00"/>
    <d v="2025-10-16T00:00:00"/>
    <m/>
    <n v="2"/>
    <d v="2025-10-16T00:00:00"/>
    <d v="2025-10-17T00:00:00"/>
    <m/>
    <s v="212501412"/>
    <x v="0"/>
    <d v="2025-10-17T00:00:00"/>
    <m/>
    <m/>
    <x v="0"/>
    <m/>
    <m/>
    <m/>
    <m/>
    <n v="242502830"/>
    <d v="2025-10-28T14:05:38"/>
    <m/>
    <m/>
    <s v="Oct"/>
    <s v="PDTMC_014858-3505"/>
    <m/>
    <m/>
    <m/>
  </r>
  <r>
    <x v="0"/>
    <s v="8247-25"/>
    <x v="1495"/>
    <s v="B"/>
    <s v="355X200"/>
    <d v="2025-10-10T00:00:00"/>
    <d v="2025-10-10T00:00:00"/>
    <s v="LAND"/>
    <n v="4"/>
    <n v="4"/>
    <d v="2025-10-14T00:00:00"/>
    <d v="2025-10-16T00:00:00"/>
    <m/>
    <n v="2"/>
    <d v="2025-10-17T00:00:00"/>
    <d v="2025-10-18T00:00:00"/>
    <d v="2025-10-17T00:00:00"/>
    <s v="112504496"/>
    <x v="0"/>
    <d v="2025-10-17T00:00:00"/>
    <m/>
    <m/>
    <x v="0"/>
    <m/>
    <m/>
    <m/>
    <m/>
    <n v="142509302"/>
    <d v="2025-10-28T08:42:01"/>
    <m/>
    <m/>
    <s v="Oct"/>
    <s v="PDTMC_29826-210"/>
    <m/>
    <m/>
    <m/>
  </r>
  <r>
    <x v="0"/>
    <s v="8247-25"/>
    <x v="1496"/>
    <s v="B"/>
    <s v="280X160"/>
    <d v="2025-10-10T00:00:00"/>
    <d v="2025-10-10T00:00:00"/>
    <s v="LAND"/>
    <n v="1"/>
    <n v="1"/>
    <d v="2025-10-14T00:00:00"/>
    <d v="2025-10-16T00:00:00"/>
    <m/>
    <n v="2"/>
    <d v="2025-10-17T00:00:00"/>
    <d v="2025-10-18T00:00:00"/>
    <d v="2025-10-17T00:00:00"/>
    <s v="112504496"/>
    <x v="0"/>
    <d v="2025-10-17T00:00:00"/>
    <m/>
    <m/>
    <x v="0"/>
    <m/>
    <m/>
    <m/>
    <m/>
    <n v="142509206"/>
    <d v="2025-10-28T17:56:01"/>
    <m/>
    <m/>
    <s v="Oct"/>
    <s v="PDTMC_29897-506"/>
    <m/>
    <m/>
    <m/>
  </r>
  <r>
    <x v="0"/>
    <s v="8248-25"/>
    <x v="1497"/>
    <s v="B"/>
    <s v="450X250"/>
    <d v="2025-10-10T00:00:00"/>
    <d v="2025-10-10T00:00:00"/>
    <s v="LAND"/>
    <n v="13"/>
    <n v="13"/>
    <d v="2025-10-15T00:00:00"/>
    <m/>
    <s v="YES"/>
    <s v=""/>
    <m/>
    <m/>
    <m/>
    <m/>
    <x v="4"/>
    <m/>
    <m/>
    <s v="Revision simulation done on 28-07-2025. We did 5 simulations but we not achived satifaction results. Oreder canceld. "/>
    <x v="5"/>
    <m/>
    <m/>
    <m/>
    <m/>
    <n v="0"/>
    <d v="1899-12-30T00:00:00"/>
    <m/>
    <m/>
    <s v="Oct"/>
    <s v="PHME_28239-609"/>
    <m/>
    <m/>
    <m/>
  </r>
  <r>
    <x v="0"/>
    <s v="8248-25"/>
    <x v="1498"/>
    <s v="B"/>
    <s v="450X250"/>
    <d v="2025-10-10T00:00:00"/>
    <d v="2025-10-10T00:00:00"/>
    <s v="LAND"/>
    <n v="14"/>
    <n v="14"/>
    <d v="2025-10-15T00:00:00"/>
    <m/>
    <s v="YES"/>
    <s v=""/>
    <m/>
    <m/>
    <m/>
    <m/>
    <x v="4"/>
    <m/>
    <m/>
    <s v="1st simulation done 18rd asked to revise design based on the sinulation results Rev-3 simulation done on 1-Sep-2025. "/>
    <x v="5"/>
    <m/>
    <m/>
    <m/>
    <m/>
    <n v="0"/>
    <d v="1899-12-30T00:00:00"/>
    <m/>
    <m/>
    <s v="Oct"/>
    <s v="PHME_28238-607"/>
    <m/>
    <m/>
    <m/>
  </r>
  <r>
    <x v="0"/>
    <s v="8251-25"/>
    <x v="1480"/>
    <s v="B"/>
    <s v="355X200"/>
    <d v="2025-10-13T00:00:00"/>
    <d v="2025-10-13T00:00:00"/>
    <s v="LAND"/>
    <n v="1"/>
    <n v="2"/>
    <d v="2025-10-15T00:00:00"/>
    <d v="2025-10-18T00:00:00"/>
    <s v="YES"/>
    <n v="3"/>
    <d v="2025-10-28T00:00:00"/>
    <d v="2025-10-29T00:00:00"/>
    <d v="2025-10-28T00:00:00"/>
    <s v="112504636"/>
    <x v="4"/>
    <d v="2025-10-28T00:00:00"/>
    <m/>
    <m/>
    <x v="0"/>
    <m/>
    <m/>
    <m/>
    <m/>
    <n v="142509464"/>
    <d v="2025-11-04T00:00:00"/>
    <m/>
    <m/>
    <s v="Oct"/>
    <s v="PHME_18109-612"/>
    <m/>
    <m/>
    <m/>
  </r>
  <r>
    <x v="0"/>
    <s v="8251-25"/>
    <x v="1499"/>
    <s v="T"/>
    <s v="460X150"/>
    <d v="2025-10-13T00:00:00"/>
    <d v="2025-10-13T00:00:00"/>
    <s v="LAND"/>
    <n v="0"/>
    <n v="0"/>
    <d v="2025-10-15T00:00:00"/>
    <d v="2025-10-18T00:00:00"/>
    <m/>
    <m/>
    <d v="2025-10-28T00:00:00"/>
    <d v="2025-10-29T00:00:00"/>
    <d v="2025-10-28T00:00:00"/>
    <s v="112504712"/>
    <x v="4"/>
    <d v="2025-10-28T00:00:00"/>
    <m/>
    <m/>
    <x v="0"/>
    <m/>
    <m/>
    <m/>
    <m/>
    <n v="142509610"/>
    <d v="2025-11-07T00:00:00"/>
    <m/>
    <m/>
    <s v="Oct"/>
    <s v="PHME_Ins-18109"/>
    <m/>
    <m/>
    <m/>
  </r>
  <r>
    <x v="0"/>
    <s v="8253-25"/>
    <x v="1500"/>
    <s v="B"/>
    <s v="355X200"/>
    <d v="2025-10-14T00:00:00"/>
    <d v="2025-10-15T00:00:00"/>
    <s v="LAND"/>
    <n v="1"/>
    <n v="1"/>
    <d v="2025-10-17T00:00:00"/>
    <d v="2025-10-20T00:00:00"/>
    <m/>
    <n v="3"/>
    <d v="2025-10-22T00:00:00"/>
    <d v="2025-10-23T00:00:00"/>
    <d v="2025-10-22T00:00:00"/>
    <s v="112504597"/>
    <x v="0"/>
    <d v="2025-10-22T00:00:00"/>
    <m/>
    <m/>
    <x v="0"/>
    <m/>
    <m/>
    <m/>
    <m/>
    <n v="142509469"/>
    <d v="2025-10-31T08:55:14"/>
    <m/>
    <m/>
    <s v="Oct"/>
    <s v="PDTMC_13938-223"/>
    <m/>
    <m/>
    <m/>
  </r>
  <r>
    <x v="0"/>
    <s v="8252-25"/>
    <x v="1501"/>
    <s v="B"/>
    <s v="355X200"/>
    <d v="2025-10-14T00:00:00"/>
    <d v="2025-10-15T00:00:00"/>
    <s v="LAND"/>
    <n v="1"/>
    <n v="1"/>
    <d v="2025-10-16T00:00:00"/>
    <d v="2025-10-17T00:00:00"/>
    <m/>
    <n v="1"/>
    <d v="2025-10-22T00:00:00"/>
    <d v="2025-10-23T00:00:00"/>
    <d v="2025-10-22T00:00:00"/>
    <s v="112504598"/>
    <x v="4"/>
    <d v="2025-10-22T00:00:00"/>
    <m/>
    <m/>
    <x v="0"/>
    <m/>
    <m/>
    <m/>
    <m/>
    <n v="142509464"/>
    <d v="2025-11-04T00:00:00"/>
    <m/>
    <m/>
    <s v="Oct"/>
    <s v="PHME_19329-602"/>
    <m/>
    <m/>
    <m/>
  </r>
  <r>
    <x v="0"/>
    <s v="8253-25"/>
    <x v="1502"/>
    <s v="B"/>
    <s v="280X160"/>
    <d v="2025-10-14T00:00:00"/>
    <d v="2025-10-15T00:00:00"/>
    <s v="LAND"/>
    <n v="0"/>
    <n v="0"/>
    <d v="2025-10-17T00:00:00"/>
    <d v="2025-10-20T00:00:00"/>
    <m/>
    <n v="3"/>
    <d v="2025-10-22T00:00:00"/>
    <d v="2025-10-23T00:00:00"/>
    <d v="2025-10-22T00:00:00"/>
    <s v="112504597"/>
    <x v="0"/>
    <d v="2025-10-22T00:00:00"/>
    <m/>
    <m/>
    <x v="0"/>
    <m/>
    <m/>
    <m/>
    <m/>
    <n v="142509469"/>
    <d v="2025-10-31T08:55:14"/>
    <m/>
    <m/>
    <s v="Oct"/>
    <s v="PDTMC_27720-502"/>
    <m/>
    <m/>
    <m/>
  </r>
  <r>
    <x v="0"/>
    <s v="8253-25"/>
    <x v="1503"/>
    <s v="B"/>
    <s v="320x160"/>
    <d v="2025-10-14T00:00:00"/>
    <d v="2025-10-15T00:00:00"/>
    <s v="LAND"/>
    <n v="1"/>
    <n v="1"/>
    <d v="2025-10-18T00:00:00"/>
    <d v="2025-10-20T00:00:00"/>
    <m/>
    <n v="2"/>
    <d v="2025-10-22T00:00:00"/>
    <d v="2025-10-23T00:00:00"/>
    <d v="2025-10-22T00:00:00"/>
    <s v="112504597"/>
    <x v="0"/>
    <d v="2025-10-22T00:00:00"/>
    <m/>
    <m/>
    <x v="0"/>
    <m/>
    <m/>
    <m/>
    <m/>
    <n v="142509469"/>
    <d v="2025-10-31T08:55:14"/>
    <m/>
    <m/>
    <s v="Oct"/>
    <s v="PDTMC_29812-602"/>
    <m/>
    <m/>
    <m/>
  </r>
  <r>
    <x v="0"/>
    <s v="8254-25"/>
    <x v="1504"/>
    <s v="B"/>
    <s v="450X250"/>
    <d v="2025-10-14T00:00:00"/>
    <d v="2025-10-15T00:00:00"/>
    <s v="AIR"/>
    <n v="3"/>
    <n v="3"/>
    <d v="2025-10-16T00:00:00"/>
    <d v="2025-10-17T00:00:00"/>
    <m/>
    <n v="1"/>
    <d v="2025-10-18T00:00:00"/>
    <d v="2025-10-29T00:00:00"/>
    <d v="2025-10-28T00:00:00"/>
    <s v="112504691"/>
    <x v="2"/>
    <d v="2025-10-28T00:00:00"/>
    <m/>
    <m/>
    <x v="0"/>
    <m/>
    <m/>
    <m/>
    <m/>
    <n v="142509604"/>
    <d v="2025-11-06T11:14:47"/>
    <m/>
    <m/>
    <s v="Oct"/>
    <s v="PHOENIX _30288-602"/>
    <m/>
    <m/>
    <m/>
  </r>
  <r>
    <x v="1"/>
    <s v="8255-25"/>
    <x v="1505"/>
    <s v="B"/>
    <s v="320X160"/>
    <d v="2025-10-14T00:00:00"/>
    <d v="2025-10-15T00:00:00"/>
    <s v="LAND"/>
    <n v="1"/>
    <n v="4"/>
    <d v="2025-10-17T00:00:00"/>
    <d v="2025-10-20T00:00:00"/>
    <m/>
    <n v="3"/>
    <d v="2025-10-26T00:00:00"/>
    <d v="2025-10-27T00:00:00"/>
    <d v="2025-10-26T00:00:00"/>
    <s v="212501458"/>
    <x v="0"/>
    <d v="2025-10-26T00:00:00"/>
    <m/>
    <m/>
    <x v="0"/>
    <m/>
    <m/>
    <m/>
    <m/>
    <n v="242502904"/>
    <d v="2025-10-31T08:51:54"/>
    <m/>
    <m/>
    <s v="Oct"/>
    <s v="PDTMC_005329-3503"/>
    <m/>
    <m/>
    <m/>
  </r>
  <r>
    <x v="1"/>
    <s v="8256-25"/>
    <x v="1506"/>
    <s v="B"/>
    <s v="280X160"/>
    <d v="2025-10-14T00:00:00"/>
    <d v="2025-10-15T00:00:00"/>
    <s v="AIR"/>
    <n v="0"/>
    <n v="0"/>
    <d v="2025-10-17T00:00:00"/>
    <d v="2025-10-17T00:00:00"/>
    <m/>
    <n v="0"/>
    <d v="2025-10-26T00:00:00"/>
    <d v="2025-10-27T00:00:00"/>
    <d v="2025-10-26T00:00:00"/>
    <s v="212501457"/>
    <x v="6"/>
    <d v="2025-10-26T00:00:00"/>
    <m/>
    <m/>
    <x v="0"/>
    <m/>
    <m/>
    <m/>
    <m/>
    <n v="242502927"/>
    <d v="2025-10-31T08:47:54"/>
    <m/>
    <m/>
    <s v="Oct"/>
    <s v="JIANGSU_011443-2504"/>
    <m/>
    <m/>
    <m/>
  </r>
  <r>
    <x v="1"/>
    <s v="8256-25"/>
    <x v="1507"/>
    <s v="B"/>
    <s v="280X160"/>
    <d v="2025-10-14T00:00:00"/>
    <d v="2025-10-15T00:00:00"/>
    <s v="AIR"/>
    <n v="1"/>
    <n v="2"/>
    <d v="2025-10-25T00:00:00"/>
    <d v="2025-10-31T00:00:00"/>
    <m/>
    <n v="6"/>
    <d v="2025-11-01T00:00:00"/>
    <d v="2025-11-03T00:00:00"/>
    <d v="2025-11-01T00:00:00"/>
    <s v="212501485"/>
    <x v="6"/>
    <d v="2025-11-01T00:00:00"/>
    <m/>
    <s v="asked revised design  reminder sent on 30-10-25"/>
    <x v="0"/>
    <m/>
    <m/>
    <m/>
    <m/>
    <n v="242503030"/>
    <d v="2025-11-09T00:00:00"/>
    <m/>
    <m/>
    <s v="Oct"/>
    <s v="JIANGSU_013640-2502"/>
    <m/>
    <m/>
    <m/>
  </r>
  <r>
    <x v="1"/>
    <s v="8266-25"/>
    <x v="428"/>
    <s v="B"/>
    <s v="400X260"/>
    <d v="2025-10-14T00:00:00"/>
    <d v="2025-10-23T00:00:00"/>
    <s v="AIR"/>
    <n v="4"/>
    <n v="4"/>
    <d v="2025-10-24T00:00:00"/>
    <d v="2025-10-29T00:00:00"/>
    <m/>
    <n v="5"/>
    <d v="2025-11-01T00:00:00"/>
    <d v="2025-11-03T00:00:00"/>
    <d v="2025-11-01T00:00:00"/>
    <s v="212501484"/>
    <x v="8"/>
    <d v="2025-11-01T00:00:00"/>
    <m/>
    <s v="Suplier sented with out die opening sheet"/>
    <x v="0"/>
    <m/>
    <m/>
    <m/>
    <m/>
    <n v="242503068"/>
    <d v="2025-11-14T08:20:46"/>
    <m/>
    <m/>
    <s v="Oct"/>
    <s v="ALMAX_051142-3502"/>
    <m/>
    <m/>
    <m/>
  </r>
  <r>
    <x v="1"/>
    <s v="8266-25"/>
    <x v="1508"/>
    <s v="B"/>
    <s v="400X260"/>
    <d v="2025-10-14T00:00:00"/>
    <d v="2025-10-23T00:00:00"/>
    <s v="AIR"/>
    <n v="4"/>
    <n v="4"/>
    <d v="2025-10-24T00:00:00"/>
    <d v="2025-10-29T00:00:00"/>
    <m/>
    <n v="5"/>
    <d v="2025-11-01T00:00:00"/>
    <d v="2025-11-03T00:00:00"/>
    <d v="2025-11-01T00:00:00"/>
    <s v="212501484"/>
    <x v="8"/>
    <d v="2025-11-01T00:00:00"/>
    <m/>
    <s v="Suplier sented with out die opening sheet we reminder sent"/>
    <x v="0"/>
    <m/>
    <m/>
    <m/>
    <m/>
    <n v="242503068"/>
    <d v="2025-11-14T08:20:46"/>
    <m/>
    <m/>
    <s v="Oct"/>
    <s v="ALMAX_051142-3504"/>
    <m/>
    <m/>
    <m/>
  </r>
  <r>
    <x v="0"/>
    <s v="8252-25"/>
    <x v="1509"/>
    <s v="B"/>
    <s v="250X160"/>
    <d v="2025-10-15T00:00:00"/>
    <d v="2025-10-15T00:00:00"/>
    <s v="LAND"/>
    <n v="2"/>
    <n v="2"/>
    <d v="2025-10-16T00:00:00"/>
    <d v="2025-10-28T00:00:00"/>
    <s v="YES"/>
    <n v="12"/>
    <d v="2025-10-29T00:00:00"/>
    <d v="2025-10-29T00:00:00"/>
    <d v="2025-10-29T00:00:00"/>
    <s v="112504702"/>
    <x v="4"/>
    <d v="2025-10-29T00:00:00"/>
    <m/>
    <s v="1st simulation done 23rd asked to revise design based on the sinulation results "/>
    <x v="0"/>
    <m/>
    <m/>
    <m/>
    <m/>
    <n v="142509603"/>
    <d v="2025-11-06T00:00:00"/>
    <m/>
    <m/>
    <s v="Oct"/>
    <s v="PHME_19782-407"/>
    <m/>
    <m/>
    <m/>
  </r>
  <r>
    <x v="0"/>
    <s v="8252-25"/>
    <x v="1510"/>
    <s v="B"/>
    <s v="450X250"/>
    <d v="2025-10-15T00:00:00"/>
    <d v="2025-10-15T00:00:00"/>
    <s v="LAND"/>
    <n v="0"/>
    <n v="0"/>
    <d v="2025-10-16T00:00:00"/>
    <d v="2025-10-17T00:00:00"/>
    <m/>
    <n v="1"/>
    <d v="2025-10-22T00:00:00"/>
    <d v="2025-10-29T00:00:00"/>
    <d v="2025-10-22T00:00:00"/>
    <s v="112504598"/>
    <x v="4"/>
    <d v="2025-10-22T00:00:00"/>
    <m/>
    <m/>
    <x v="0"/>
    <m/>
    <m/>
    <m/>
    <m/>
    <n v="142509464"/>
    <d v="2025-11-04T00:00:00"/>
    <m/>
    <m/>
    <s v="Oct"/>
    <s v="PHME_27938-602"/>
    <m/>
    <m/>
    <m/>
  </r>
  <r>
    <x v="0"/>
    <s v="8252-25"/>
    <x v="1511"/>
    <s v="B"/>
    <s v="355X200"/>
    <d v="2025-10-15T00:00:00"/>
    <d v="2025-10-15T00:00:00"/>
    <s v="LAND"/>
    <n v="6"/>
    <n v="6"/>
    <d v="2025-10-16T00:00:00"/>
    <d v="2025-10-17T00:00:00"/>
    <m/>
    <n v="1"/>
    <d v="2025-10-22T00:00:00"/>
    <d v="2025-10-29T00:00:00"/>
    <d v="2025-10-22T00:00:00"/>
    <s v="112504598"/>
    <x v="4"/>
    <d v="2025-10-22T00:00:00"/>
    <m/>
    <m/>
    <x v="0"/>
    <m/>
    <m/>
    <m/>
    <m/>
    <n v="142509464"/>
    <d v="2025-11-04T00:00:00"/>
    <m/>
    <m/>
    <s v="Oct"/>
    <s v="PHME_30200-602"/>
    <m/>
    <m/>
    <m/>
  </r>
  <r>
    <x v="0"/>
    <s v="8257-25"/>
    <x v="1512"/>
    <s v="B"/>
    <s v="320X160"/>
    <d v="2025-10-16T00:00:00"/>
    <d v="2025-10-16T00:00:00"/>
    <s v="LAND"/>
    <n v="1"/>
    <n v="1"/>
    <d v="2025-10-17T00:00:00"/>
    <d v="2025-10-17T00:00:00"/>
    <m/>
    <n v="0"/>
    <d v="2025-10-22T00:00:00"/>
    <d v="2025-10-29T00:00:00"/>
    <d v="2025-10-22T00:00:00"/>
    <s v="112504598"/>
    <x v="4"/>
    <d v="2025-10-22T00:00:00"/>
    <m/>
    <m/>
    <x v="0"/>
    <m/>
    <m/>
    <m/>
    <m/>
    <n v="142509466"/>
    <d v="2025-10-31T09:02:04"/>
    <m/>
    <m/>
    <s v="Oct"/>
    <s v="PHME_30433-202"/>
    <m/>
    <m/>
    <m/>
  </r>
  <r>
    <x v="0"/>
    <s v="8258-25"/>
    <x v="1513"/>
    <s v="B"/>
    <s v="355X200"/>
    <d v="2025-10-18T00:00:00"/>
    <d v="2025-10-18T00:00:00"/>
    <s v="LAND"/>
    <n v="1"/>
    <n v="1"/>
    <d v="2025-10-19T00:00:00"/>
    <d v="2025-10-23T00:00:00"/>
    <m/>
    <n v="4"/>
    <d v="2025-10-28T00:00:00"/>
    <d v="2025-10-29T00:00:00"/>
    <d v="2025-10-28T00:00:00"/>
    <s v="112504693"/>
    <x v="0"/>
    <d v="2025-10-28T00:00:00"/>
    <m/>
    <m/>
    <x v="0"/>
    <m/>
    <m/>
    <m/>
    <m/>
    <n v="142509601"/>
    <d v="2025-11-11T08:33:05"/>
    <m/>
    <m/>
    <s v="Oct"/>
    <s v="PDTMC_30483-202"/>
    <m/>
    <m/>
    <m/>
  </r>
  <r>
    <x v="0"/>
    <s v="8259-25"/>
    <x v="1514"/>
    <s v="N"/>
    <s v="250X160"/>
    <d v="2025-10-21T00:00:00"/>
    <d v="2025-10-21T00:00:00"/>
    <s v="LAND"/>
    <n v="1"/>
    <n v="1"/>
    <d v="2025-10-23T00:00:00"/>
    <d v="2025-10-24T00:00:00"/>
    <m/>
    <n v="1"/>
    <d v="2025-10-28T00:00:00"/>
    <d v="2025-10-29T00:00:00"/>
    <d v="2025-10-28T00:00:00"/>
    <s v="112504636"/>
    <x v="4"/>
    <d v="2025-10-28T00:00:00"/>
    <s v="Schuco"/>
    <m/>
    <x v="0"/>
    <m/>
    <m/>
    <m/>
    <m/>
    <n v="142509485"/>
    <d v="2025-10-31T09:01:15"/>
    <m/>
    <m/>
    <s v="Oct"/>
    <s v="PHME_30503-501"/>
    <m/>
    <m/>
    <m/>
  </r>
  <r>
    <x v="0"/>
    <s v="8259-25"/>
    <x v="1515"/>
    <s v="T"/>
    <s v="300X100"/>
    <d v="2025-10-21T00:00:00"/>
    <d v="2025-10-21T00:00:00"/>
    <s v="LAND"/>
    <n v="0"/>
    <n v="0"/>
    <d v="2025-10-23T00:00:00"/>
    <d v="2025-10-24T00:00:00"/>
    <m/>
    <n v="1"/>
    <d v="2025-10-28T00:00:00"/>
    <d v="2025-10-29T00:00:00"/>
    <d v="2025-10-28T00:00:00"/>
    <s v="112504636"/>
    <x v="4"/>
    <d v="2025-10-28T00:00:00"/>
    <m/>
    <m/>
    <x v="0"/>
    <m/>
    <m/>
    <m/>
    <m/>
    <n v="142509485"/>
    <d v="2025-10-31T09:01:15"/>
    <m/>
    <m/>
    <s v="Oct"/>
    <s v="PHME_Ins-30503"/>
    <m/>
    <m/>
    <m/>
  </r>
  <r>
    <x v="1"/>
    <s v="8260-25"/>
    <x v="1516"/>
    <s v="N"/>
    <s v="280X160"/>
    <d v="2025-10-21T00:00:00"/>
    <d v="2025-10-21T00:00:00"/>
    <s v="LAND"/>
    <n v="1"/>
    <n v="2"/>
    <d v="2025-10-23T00:00:00"/>
    <d v="2025-10-24T00:00:00"/>
    <m/>
    <n v="1"/>
    <d v="2025-10-28T00:00:00"/>
    <d v="2025-11-01T00:00:00"/>
    <d v="2025-10-28T00:00:00"/>
    <s v="212501474"/>
    <x v="4"/>
    <d v="2025-11-01T00:00:00"/>
    <s v="Continual  Facade"/>
    <m/>
    <x v="0"/>
    <m/>
    <m/>
    <m/>
    <m/>
    <n v="242502985"/>
    <d v="2025-11-06T00:00:00"/>
    <m/>
    <m/>
    <s v="Oct"/>
    <s v="PHME_30504-2501"/>
    <m/>
    <m/>
    <m/>
  </r>
  <r>
    <x v="0"/>
    <s v="8261-25"/>
    <x v="1517"/>
    <s v="B"/>
    <s v="280X160"/>
    <d v="2025-10-22T00:00:00"/>
    <d v="2025-10-25T00:00:00"/>
    <s v="LAND"/>
    <n v="1"/>
    <n v="2"/>
    <d v="2025-10-23T00:00:00"/>
    <d v="2025-10-24T00:00:00"/>
    <m/>
    <n v="1"/>
    <d v="2025-10-28T00:00:00"/>
    <d v="2025-10-29T00:00:00"/>
    <d v="2025-10-28T00:00:00"/>
    <s v="112504636"/>
    <x v="4"/>
    <d v="2025-10-28T00:00:00"/>
    <m/>
    <m/>
    <x v="0"/>
    <m/>
    <m/>
    <m/>
    <m/>
    <n v="142509466"/>
    <d v="2025-10-31T09:02:04"/>
    <m/>
    <m/>
    <s v="Oct"/>
    <s v="PHME_13013-209"/>
    <m/>
    <m/>
    <m/>
  </r>
  <r>
    <x v="0"/>
    <s v="8262-25"/>
    <x v="1518"/>
    <s v="B"/>
    <s v="355X200"/>
    <d v="2025-10-22T00:00:00"/>
    <d v="2025-10-25T00:00:00"/>
    <s v="AIR"/>
    <n v="1"/>
    <n v="2"/>
    <d v="2025-10-24T00:00:00"/>
    <d v="2025-10-28T00:00:00"/>
    <m/>
    <n v="4"/>
    <d v="2025-10-29T00:00:00"/>
    <d v="2025-10-29T00:00:00"/>
    <d v="2025-10-29T00:00:00"/>
    <s v="112504702"/>
    <x v="6"/>
    <d v="2025-10-29T00:00:00"/>
    <m/>
    <s v="revised design asked on 24th oct"/>
    <x v="0"/>
    <m/>
    <m/>
    <m/>
    <m/>
    <n v="142509605"/>
    <d v="2025-11-11T00:00:00"/>
    <m/>
    <m/>
    <s v="Oct"/>
    <s v="JIANGSU_13794-282"/>
    <m/>
    <m/>
    <m/>
  </r>
  <r>
    <x v="0"/>
    <s v="8263-25"/>
    <x v="1519"/>
    <s v="B"/>
    <s v="355X200"/>
    <d v="2025-10-22T00:00:00"/>
    <d v="2025-10-25T00:00:00"/>
    <s v="AIR"/>
    <n v="1"/>
    <n v="2"/>
    <d v="2025-10-23T00:00:00"/>
    <d v="2025-10-24T00:00:00"/>
    <m/>
    <n v="1"/>
    <d v="2025-10-29T00:00:00"/>
    <d v="2025-10-29T00:00:00"/>
    <d v="2025-10-29T00:00:00"/>
    <s v="112504702"/>
    <x v="1"/>
    <d v="2025-10-29T00:00:00"/>
    <m/>
    <m/>
    <x v="0"/>
    <m/>
    <m/>
    <m/>
    <m/>
    <n v="142509606"/>
    <d v="2025-11-06T11:15:36"/>
    <m/>
    <m/>
    <s v="Oct"/>
    <s v="EKSTEK_13794-624"/>
    <m/>
    <m/>
    <m/>
  </r>
  <r>
    <x v="0"/>
    <s v="8261-25"/>
    <x v="1520"/>
    <s v="B"/>
    <s v="320X200"/>
    <d v="2025-10-22T00:00:00"/>
    <d v="2025-10-25T00:00:00"/>
    <s v="LAND"/>
    <n v="1"/>
    <n v="1"/>
    <d v="2025-10-23T00:00:00"/>
    <d v="2025-10-23T00:00:00"/>
    <m/>
    <n v="0"/>
    <d v="2025-10-29T00:00:00"/>
    <d v="2025-10-29T00:00:00"/>
    <d v="2025-10-29T00:00:00"/>
    <s v="112504702"/>
    <x v="4"/>
    <d v="2025-10-29T00:00:00"/>
    <m/>
    <m/>
    <x v="0"/>
    <m/>
    <m/>
    <m/>
    <m/>
    <n v="142509603"/>
    <d v="2025-11-06T11:16:20"/>
    <m/>
    <m/>
    <s v="Oct"/>
    <s v="PHME_15698-604"/>
    <m/>
    <m/>
    <m/>
  </r>
  <r>
    <x v="0"/>
    <s v="8264-25"/>
    <x v="1521"/>
    <s v="T"/>
    <s v="63.68X28"/>
    <d v="2025-10-22T00:00:00"/>
    <d v="2025-10-25T00:00:00"/>
    <s v="LAND"/>
    <n v="1"/>
    <n v="1"/>
    <d v="2025-10-27T00:00:00"/>
    <d v="2025-10-28T00:00:00"/>
    <m/>
    <n v="1"/>
    <d v="2025-10-29T00:00:00"/>
    <d v="2025-10-29T00:00:00"/>
    <d v="2025-10-29T00:00:00"/>
    <s v="112504702"/>
    <x v="4"/>
    <d v="2025-10-29T00:00:00"/>
    <m/>
    <m/>
    <x v="0"/>
    <m/>
    <m/>
    <m/>
    <m/>
    <n v="142509715"/>
    <d v="2025-11-09T20:18:44"/>
    <m/>
    <m/>
    <s v="Oct"/>
    <s v="PHME_06176-402  Mandrel Insert"/>
    <m/>
    <m/>
    <m/>
  </r>
  <r>
    <x v="0"/>
    <s v="8265-25"/>
    <x v="1522"/>
    <s v="B"/>
    <s v="450X250"/>
    <d v="2025-10-22T00:00:00"/>
    <d v="2025-10-25T00:00:00"/>
    <s v="LAND"/>
    <n v="0"/>
    <n v="0"/>
    <d v="2025-10-27T00:00:00"/>
    <d v="2025-10-28T00:00:00"/>
    <m/>
    <n v="1"/>
    <d v="2025-10-28T00:00:00"/>
    <d v="2025-10-29T00:00:00"/>
    <d v="2025-10-28T00:00:00"/>
    <s v="112504693"/>
    <x v="0"/>
    <d v="2025-10-28T00:00:00"/>
    <m/>
    <m/>
    <x v="0"/>
    <m/>
    <m/>
    <m/>
    <m/>
    <n v="142509602"/>
    <d v="2025-11-11T00:00:00"/>
    <m/>
    <m/>
    <s v="Oct"/>
    <s v="PDTMC_11882-602"/>
    <m/>
    <m/>
    <m/>
  </r>
  <r>
    <x v="1"/>
    <s v="8275-25"/>
    <x v="1523"/>
    <s v="B"/>
    <s v="320X200"/>
    <d v="2025-10-23T00:00:00"/>
    <d v="2025-10-31T00:00:00"/>
    <s v="AIR"/>
    <n v="4"/>
    <n v="4"/>
    <d v="2025-11-06T00:00:00"/>
    <d v="2025-11-11T00:00:00"/>
    <m/>
    <n v="5"/>
    <d v="2025-11-14T00:00:00"/>
    <d v="2025-11-17T00:00:00"/>
    <d v="2025-11-14T00:00:00"/>
    <s v="212501548"/>
    <x v="8"/>
    <d v="2025-11-14T00:00:00"/>
    <m/>
    <m/>
    <x v="0"/>
    <m/>
    <m/>
    <m/>
    <m/>
    <n v="242503202"/>
    <d v="2025-11-24T08:28:45"/>
    <m/>
    <m/>
    <s v="Oct"/>
    <s v="ALMAX_014719-3506"/>
    <m/>
    <m/>
    <m/>
  </r>
  <r>
    <x v="0"/>
    <s v="8264-25"/>
    <x v="1524"/>
    <s v="B"/>
    <s v="400X250"/>
    <d v="2025-10-23T00:00:00"/>
    <d v="2025-10-25T00:00:00"/>
    <s v="LAND"/>
    <n v="1"/>
    <n v="1"/>
    <d v="2025-11-01T00:00:00"/>
    <d v="2025-11-10T00:00:00"/>
    <s v="YES"/>
    <n v="9"/>
    <d v="2025-11-11T00:00:00"/>
    <d v="2025-11-15T00:00:00"/>
    <d v="2025-11-11T00:00:00"/>
    <s v="112504879"/>
    <x v="4"/>
    <d v="2025-11-11T00:00:00"/>
    <m/>
    <s v="Suplier change we asked 215 dessign from compes. As for discus mr lakshman design change to press-2 to press-6 Simulation Dine on 07/11/25"/>
    <x v="0"/>
    <m/>
    <m/>
    <m/>
    <m/>
    <n v="0"/>
    <d v="1899-12-30T00:00:00"/>
    <m/>
    <m/>
    <s v="Oct"/>
    <s v="PHME_16055-602"/>
    <m/>
    <m/>
    <m/>
  </r>
  <r>
    <x v="0"/>
    <s v="8264-25"/>
    <x v="1525"/>
    <s v="B"/>
    <s v="450X250"/>
    <d v="2025-10-23T00:00:00"/>
    <d v="2025-10-25T00:00:00"/>
    <s v="LAND"/>
    <n v="0"/>
    <n v="0"/>
    <d v="2025-10-27T00:00:00"/>
    <d v="2025-10-28T00:00:00"/>
    <m/>
    <n v="1"/>
    <d v="2025-10-29T00:00:00"/>
    <d v="2025-10-29T00:00:00"/>
    <d v="2025-10-29T00:00:00"/>
    <s v="112504702"/>
    <x v="4"/>
    <d v="2025-10-29T00:00:00"/>
    <m/>
    <m/>
    <x v="0"/>
    <m/>
    <m/>
    <m/>
    <m/>
    <n v="142509716"/>
    <d v="2025-11-10T00:00:00"/>
    <m/>
    <m/>
    <s v="Oct"/>
    <s v="PHME_27911-603"/>
    <m/>
    <m/>
    <m/>
  </r>
  <r>
    <x v="0"/>
    <s v="8265-25"/>
    <x v="1526"/>
    <s v="B"/>
    <s v="355X200"/>
    <d v="2025-10-23T00:00:00"/>
    <d v="2025-10-25T00:00:00"/>
    <s v="LAND"/>
    <n v="4"/>
    <n v="4"/>
    <d v="2025-10-27T00:00:00"/>
    <d v="2025-10-28T00:00:00"/>
    <m/>
    <n v="1"/>
    <d v="2025-10-28T00:00:00"/>
    <d v="2025-10-29T00:00:00"/>
    <d v="2025-10-28T00:00:00"/>
    <s v="112504693"/>
    <x v="0"/>
    <d v="2025-10-28T00:00:00"/>
    <m/>
    <m/>
    <x v="0"/>
    <m/>
    <m/>
    <m/>
    <m/>
    <n v="142509602"/>
    <d v="2025-11-11T08:33:05"/>
    <m/>
    <m/>
    <s v="Oct"/>
    <s v="PDTMC_29826-211"/>
    <m/>
    <m/>
    <m/>
  </r>
  <r>
    <x v="1"/>
    <s v="8267-25"/>
    <x v="1527"/>
    <s v="B"/>
    <s v="475X280"/>
    <d v="2025-10-24T00:00:00"/>
    <d v="2025-10-25T00:00:00"/>
    <s v="LAND"/>
    <n v="0"/>
    <n v="0"/>
    <d v="2025-10-31T00:00:00"/>
    <d v="2025-11-03T00:00:00"/>
    <s v="YES"/>
    <n v="3"/>
    <d v="2025-11-06T00:00:00"/>
    <d v="2025-11-08T00:00:00"/>
    <d v="2025-11-06T00:00:00"/>
    <s v="212501515"/>
    <x v="4"/>
    <d v="2025-11-06T00:00:00"/>
    <m/>
    <s v="We send insert design to suplie . Simulation done on 01/11/25"/>
    <x v="0"/>
    <m/>
    <m/>
    <m/>
    <m/>
    <n v="242503142"/>
    <d v="2025-12-03T09:27:10"/>
    <m/>
    <m/>
    <s v="Oct"/>
    <s v="PHME_027092-3502"/>
    <m/>
    <m/>
    <m/>
  </r>
  <r>
    <x v="0"/>
    <s v="8264-25"/>
    <x v="795"/>
    <s v="T"/>
    <s v="280X60"/>
    <d v="2025-10-24T00:00:00"/>
    <d v="2025-10-25T00:00:00"/>
    <s v="LAND"/>
    <n v="0"/>
    <n v="0"/>
    <d v="2025-10-27T00:00:00"/>
    <d v="2025-10-29T00:00:00"/>
    <m/>
    <m/>
    <d v="2025-11-01T00:00:00"/>
    <d v="2025-10-25T00:00:00"/>
    <d v="2025-11-01T00:00:00"/>
    <s v="112504733"/>
    <x v="4"/>
    <d v="2025-11-01T00:00:00"/>
    <m/>
    <s v="We approved for dieplate only"/>
    <x v="0"/>
    <m/>
    <m/>
    <m/>
    <m/>
    <n v="142509886"/>
    <d v="2025-11-17T00:00:00"/>
    <m/>
    <m/>
    <s v="Oct"/>
    <s v="PHME_30380-501"/>
    <m/>
    <m/>
    <m/>
  </r>
  <r>
    <x v="0"/>
    <s v="8268-25"/>
    <x v="1528"/>
    <s v="B"/>
    <s v="280X160"/>
    <d v="2025-10-24T00:00:00"/>
    <d v="2025-10-25T00:00:00"/>
    <s v="AIR"/>
    <n v="5"/>
    <n v="5"/>
    <d v="2025-10-27T00:00:00"/>
    <d v="2025-10-29T00:00:00"/>
    <m/>
    <m/>
    <d v="2025-11-01T00:00:00"/>
    <d v="2025-11-03T00:00:00"/>
    <d v="2025-11-01T00:00:00"/>
    <s v="112504733"/>
    <x v="2"/>
    <d v="2025-11-01T00:00:00"/>
    <m/>
    <s v="die opening not match as for die order DXf we asked revised design."/>
    <x v="0"/>
    <m/>
    <m/>
    <m/>
    <m/>
    <n v="142509804"/>
    <d v="2025-11-19T15:28:37"/>
    <m/>
    <m/>
    <s v="Oct"/>
    <s v="PHOENIX _30380-502"/>
    <m/>
    <m/>
    <m/>
  </r>
  <r>
    <x v="0"/>
    <s v="8269-25"/>
    <x v="1529"/>
    <s v="B"/>
    <s v="220X130"/>
    <d v="2025-10-27T00:00:00"/>
    <d v="2025-10-28T00:00:00"/>
    <s v="LAND"/>
    <n v="1"/>
    <n v="1"/>
    <d v="2025-10-29T00:00:00"/>
    <d v="2025-10-30T00:00:00"/>
    <m/>
    <m/>
    <d v="2025-11-01T00:00:00"/>
    <d v="2025-11-03T00:00:00"/>
    <d v="2025-11-01T00:00:00"/>
    <s v="112504733"/>
    <x v="0"/>
    <d v="2025-11-01T00:00:00"/>
    <m/>
    <m/>
    <x v="0"/>
    <m/>
    <m/>
    <m/>
    <m/>
    <n v="142509602"/>
    <d v="2025-11-11T08:33:05"/>
    <m/>
    <m/>
    <s v="Oct"/>
    <s v="PDTMC_15680-403"/>
    <m/>
    <m/>
    <m/>
  </r>
  <r>
    <x v="0"/>
    <s v="8278-25"/>
    <x v="1530"/>
    <s v="B"/>
    <s v="280X160"/>
    <d v="2025-10-27T00:00:00"/>
    <d v="2025-10-31T00:00:00"/>
    <s v="AIR"/>
    <n v="13"/>
    <n v="13"/>
    <d v="2025-11-06T00:00:00"/>
    <d v="2025-11-03T00:00:00"/>
    <s v="YES"/>
    <m/>
    <d v="2025-12-04T00:00:00"/>
    <d v="2025-12-06T00:00:00"/>
    <d v="2025-12-04T00:00:00"/>
    <s v="112505276"/>
    <x v="5"/>
    <d v="2025-12-04T00:00:00"/>
    <m/>
    <s v="Simulation done we observaed velocity devation is higher. We did two simulations."/>
    <x v="0"/>
    <m/>
    <m/>
    <m/>
    <m/>
    <n v="0"/>
    <d v="1899-12-30T00:00:00"/>
    <m/>
    <m/>
    <s v="Oct"/>
    <s v="ADEX_19958-603"/>
    <m/>
    <m/>
    <m/>
  </r>
  <r>
    <x v="1"/>
    <s v="8270-25"/>
    <x v="1531"/>
    <s v="N"/>
    <s v="250X160"/>
    <d v="2025-10-28T00:00:00"/>
    <d v="2025-10-28T00:00:00"/>
    <s v="LAND"/>
    <n v="0"/>
    <n v="0"/>
    <d v="2025-10-29T00:00:00"/>
    <d v="2025-10-30T00:00:00"/>
    <m/>
    <n v="1"/>
    <d v="2025-11-01T00:00:00"/>
    <d v="2025-11-03T00:00:00"/>
    <d v="2025-11-01T00:00:00"/>
    <s v="212501484"/>
    <x v="0"/>
    <d v="2025-11-01T00:00:00"/>
    <s v="Emirates Global"/>
    <m/>
    <x v="0"/>
    <m/>
    <m/>
    <m/>
    <m/>
    <n v="242503032"/>
    <d v="2025-11-11T00:00:00"/>
    <m/>
    <m/>
    <s v="Oct"/>
    <s v="PDTMC_27986-2501"/>
    <m/>
    <m/>
    <m/>
  </r>
  <r>
    <x v="0"/>
    <s v="8271-25"/>
    <x v="1532"/>
    <s v="N"/>
    <s v="700X500"/>
    <d v="2025-10-28T00:00:00"/>
    <d v="2025-10-28T00:00:00"/>
    <s v="AIR"/>
    <n v="4"/>
    <n v="4"/>
    <d v="2025-10-28T00:00:00"/>
    <d v="2025-10-29T00:00:00"/>
    <m/>
    <m/>
    <d v="2025-11-01T00:00:00"/>
    <d v="2025-11-03T00:00:00"/>
    <d v="2025-11-01T00:00:00"/>
    <s v="112504733"/>
    <x v="5"/>
    <d v="2025-11-01T00:00:00"/>
    <s v="Redcom Contruction"/>
    <m/>
    <x v="0"/>
    <m/>
    <m/>
    <m/>
    <m/>
    <n v="142509662"/>
    <d v="2025-11-07T17:17:44"/>
    <m/>
    <m/>
    <s v="Oct"/>
    <s v="ADEX_30505-601"/>
    <m/>
    <m/>
    <m/>
  </r>
  <r>
    <x v="0"/>
    <s v="8273-25"/>
    <x v="1533"/>
    <s v="C"/>
    <s v="320X160"/>
    <d v="2025-10-30T00:00:00"/>
    <d v="2025-10-31T00:00:00"/>
    <s v="LAND"/>
    <n v="1"/>
    <n v="1"/>
    <d v="2025-11-01T00:00:00"/>
    <m/>
    <s v="YES"/>
    <m/>
    <m/>
    <m/>
    <m/>
    <m/>
    <x v="0"/>
    <m/>
    <m/>
    <s v="We asked 3d model for simulation Order Canceld"/>
    <x v="1"/>
    <m/>
    <m/>
    <m/>
    <m/>
    <n v="0"/>
    <d v="1899-12-30T00:00:00"/>
    <m/>
    <m/>
    <s v="Oct"/>
    <s v="PDTMC_29225-204"/>
    <m/>
    <m/>
    <m/>
  </r>
  <r>
    <x v="0"/>
    <s v="8273-25"/>
    <x v="1534"/>
    <s v="B"/>
    <s v="280X160"/>
    <d v="2025-10-30T00:00:00"/>
    <d v="2025-10-31T00:00:00"/>
    <s v="LAND"/>
    <n v="0"/>
    <n v="0"/>
    <d v="2025-11-05T00:00:00"/>
    <d v="2025-11-05T00:00:00"/>
    <m/>
    <m/>
    <d v="2025-11-06T00:00:00"/>
    <d v="2025-11-08T00:00:00"/>
    <d v="2025-11-06T00:00:00"/>
    <s v="112504794"/>
    <x v="0"/>
    <d v="2025-11-06T00:00:00"/>
    <m/>
    <m/>
    <x v="0"/>
    <m/>
    <m/>
    <m/>
    <m/>
    <n v="142509806"/>
    <d v="2025-11-13T00:00:00"/>
    <m/>
    <m/>
    <s v="Oct"/>
    <s v="PDTMC_12537-501"/>
    <m/>
    <m/>
    <m/>
  </r>
  <r>
    <x v="1"/>
    <s v="8276-25"/>
    <x v="1535"/>
    <s v="T"/>
    <s v="320X95"/>
    <d v="2025-10-30T00:00:00"/>
    <d v="2025-10-31T00:00:00"/>
    <s v="LAND"/>
    <n v="4"/>
    <n v="4"/>
    <d v="2025-10-29T00:00:00"/>
    <d v="2025-10-30T00:00:00"/>
    <m/>
    <n v="1"/>
    <d v="2025-11-01T00:00:00"/>
    <d v="2025-11-03T00:00:00"/>
    <d v="2025-11-01T00:00:00"/>
    <s v="212501484"/>
    <x v="0"/>
    <d v="2025-11-01T00:00:00"/>
    <m/>
    <m/>
    <x v="0"/>
    <m/>
    <m/>
    <m/>
    <m/>
    <n v="242503031"/>
    <d v="2025-11-11T15:12:15"/>
    <m/>
    <m/>
    <s v="Oct"/>
    <s v="PDTMC_014855-3504 M"/>
    <m/>
    <m/>
    <m/>
  </r>
  <r>
    <x v="0"/>
    <s v="8274-25"/>
    <x v="1536"/>
    <s v="B"/>
    <s v="320X160"/>
    <d v="2025-10-30T00:00:00"/>
    <d v="2025-10-31T00:00:00"/>
    <s v="LAND"/>
    <n v="4"/>
    <n v="4"/>
    <d v="2025-11-01T00:00:00"/>
    <d v="2025-11-19T00:00:00"/>
    <s v="YES"/>
    <m/>
    <d v="2025-11-20T00:00:00"/>
    <d v="2025-11-20T00:00:00"/>
    <d v="2025-11-20T00:00:00"/>
    <s v="112505058"/>
    <x v="4"/>
    <d v="2025-11-20T00:00:00"/>
    <m/>
    <s v="Simulation done on 05-Nov we asked revised design from suplier"/>
    <x v="0"/>
    <m/>
    <m/>
    <m/>
    <m/>
    <n v="142510386"/>
    <s v=" "/>
    <m/>
    <m/>
    <s v="Oct"/>
    <s v="PHME_14855-208"/>
    <m/>
    <m/>
    <m/>
  </r>
  <r>
    <x v="0"/>
    <s v="8274-25"/>
    <x v="1537"/>
    <s v="B"/>
    <s v="355X200"/>
    <d v="2025-10-30T00:00:00"/>
    <d v="2025-10-31T00:00:00"/>
    <s v="LAND"/>
    <n v="0"/>
    <n v="0"/>
    <d v="2025-10-31T00:00:00"/>
    <d v="2025-11-03T00:00:00"/>
    <m/>
    <m/>
    <d v="2025-11-06T00:00:00"/>
    <d v="2025-11-08T00:00:00"/>
    <d v="2025-11-06T00:00:00"/>
    <s v="112504795"/>
    <x v="4"/>
    <d v="2025-11-06T00:00:00"/>
    <m/>
    <m/>
    <x v="0"/>
    <m/>
    <m/>
    <m/>
    <m/>
    <n v="142509809"/>
    <d v="2025-11-13T00:00:00"/>
    <m/>
    <m/>
    <s v="Oct"/>
    <s v="PHME_27063-202"/>
    <m/>
    <m/>
    <m/>
  </r>
  <r>
    <x v="0"/>
    <s v="8274-25"/>
    <x v="1538"/>
    <s v="B"/>
    <s v="280X160"/>
    <d v="2025-10-30T00:00:00"/>
    <d v="2025-10-31T00:00:00"/>
    <s v="LAND"/>
    <n v="0"/>
    <n v="0"/>
    <d v="2025-10-31T00:00:00"/>
    <d v="2025-10-31T00:00:00"/>
    <m/>
    <m/>
    <d v="2025-11-06T00:00:00"/>
    <d v="2025-11-03T00:00:00"/>
    <d v="2025-11-01T00:00:00"/>
    <s v="112504733"/>
    <x v="4"/>
    <d v="2025-11-01T00:00:00"/>
    <m/>
    <m/>
    <x v="0"/>
    <m/>
    <m/>
    <m/>
    <m/>
    <n v="142509976"/>
    <d v="2025-11-21T14:18:58"/>
    <m/>
    <m/>
    <s v="Oct"/>
    <s v="PHME_27070-503"/>
    <m/>
    <m/>
    <m/>
  </r>
  <r>
    <x v="0"/>
    <s v="8274-25"/>
    <x v="1539"/>
    <s v="B"/>
    <s v="280X160"/>
    <d v="2025-10-30T00:00:00"/>
    <d v="2025-10-31T00:00:00"/>
    <s v="LAND"/>
    <n v="0"/>
    <n v="0"/>
    <d v="2025-10-31T00:00:00"/>
    <d v="2025-10-31T00:00:00"/>
    <m/>
    <m/>
    <d v="2025-11-01T00:00:00"/>
    <d v="2025-11-03T00:00:00"/>
    <d v="2025-11-01T00:00:00"/>
    <s v="112504733"/>
    <x v="4"/>
    <d v="2025-11-01T00:00:00"/>
    <m/>
    <m/>
    <x v="0"/>
    <m/>
    <m/>
    <m/>
    <m/>
    <n v="142509976"/>
    <d v="2025-11-21T14:18:58"/>
    <m/>
    <m/>
    <s v="Oct"/>
    <s v="PHME_27071-503"/>
    <m/>
    <m/>
    <m/>
  </r>
  <r>
    <x v="1"/>
    <s v="8277-25"/>
    <x v="1540"/>
    <s v="B"/>
    <s v="450X260"/>
    <d v="2025-10-30T00:00:00"/>
    <d v="2025-10-31T00:00:00"/>
    <s v="LAND"/>
    <n v="1"/>
    <n v="1"/>
    <d v="2025-11-03T00:00:00"/>
    <d v="2025-11-05T00:00:00"/>
    <m/>
    <m/>
    <d v="2025-11-07T00:00:00"/>
    <d v="2025-11-08T00:00:00"/>
    <d v="2025-11-07T00:00:00"/>
    <s v="212501518"/>
    <x v="4"/>
    <d v="2025-11-07T00:00:00"/>
    <m/>
    <s v="Die assembly changed 475x280 to 450x260 on 05/11/2025"/>
    <x v="0"/>
    <m/>
    <m/>
    <m/>
    <m/>
    <n v="242503101"/>
    <d v="2025-11-18T08:58:24"/>
    <m/>
    <m/>
    <s v="Oct"/>
    <s v="PHME_029210-3501"/>
    <m/>
    <m/>
    <m/>
  </r>
  <r>
    <x v="0"/>
    <s v="8274-25"/>
    <x v="1541"/>
    <s v="B"/>
    <s v="320X160"/>
    <d v="2025-10-30T00:00:00"/>
    <d v="2025-10-31T00:00:00"/>
    <s v="LAND"/>
    <n v="1"/>
    <n v="1"/>
    <d v="2025-11-03T00:00:00"/>
    <d v="2025-11-10T00:00:00"/>
    <s v="YES"/>
    <m/>
    <d v="2025-11-11T00:00:00"/>
    <d v="2025-11-15T00:00:00"/>
    <d v="2025-11-11T00:00:00"/>
    <s v="112504882"/>
    <x v="4"/>
    <d v="2025-11-11T00:00:00"/>
    <m/>
    <s v="Simulation done on 05-Nov we asked revised design from suplier"/>
    <x v="0"/>
    <m/>
    <m/>
    <m/>
    <m/>
    <n v="142509976"/>
    <d v="2025-11-21T14:18:58"/>
    <m/>
    <m/>
    <s v="Oct"/>
    <s v="PHME_29224-602"/>
    <m/>
    <m/>
    <m/>
  </r>
  <r>
    <x v="0"/>
    <s v="8274-25"/>
    <x v="1542"/>
    <s v="B"/>
    <s v="280X160"/>
    <d v="2025-10-30T00:00:00"/>
    <d v="2025-10-31T00:00:00"/>
    <s v="LAND"/>
    <n v="1"/>
    <n v="1"/>
    <d v="2025-10-31T00:00:00"/>
    <d v="2025-10-31T00:00:00"/>
    <m/>
    <m/>
    <d v="2025-11-03T00:00:00"/>
    <d v="2025-11-03T00:00:00"/>
    <d v="2025-11-03T00:00:00"/>
    <s v="112504742"/>
    <x v="4"/>
    <d v="2025-11-01T00:00:00"/>
    <m/>
    <s v="old PR 112504733-Request send to Purchage on 03.11.2025 to follow new PR 112504742"/>
    <x v="0"/>
    <m/>
    <m/>
    <m/>
    <m/>
    <n v="142509887"/>
    <d v="2025-11-19T00:00:00"/>
    <m/>
    <m/>
    <s v="Oct"/>
    <s v="PHME_30394-202"/>
    <m/>
    <m/>
    <m/>
  </r>
  <r>
    <x v="0"/>
    <s v="8274-25"/>
    <x v="1543"/>
    <s v="B"/>
    <s v="320X160"/>
    <d v="2025-10-30T00:00:00"/>
    <d v="2025-10-31T00:00:00"/>
    <s v="LAND"/>
    <n v="4"/>
    <n v="4"/>
    <d v="2025-11-01T00:00:00"/>
    <m/>
    <s v="YES"/>
    <m/>
    <m/>
    <m/>
    <m/>
    <m/>
    <x v="4"/>
    <m/>
    <m/>
    <s v="partially hold.  Based on the simulation results, we have approved design #14855-208. Once we receive the die performance results, we will proceed with the approval of the other two dies: #14855-209 and #014855-3507."/>
    <x v="5"/>
    <m/>
    <m/>
    <m/>
    <m/>
    <n v="0"/>
    <d v="1899-12-30T00:00:00"/>
    <m/>
    <m/>
    <s v="Oct"/>
    <s v="PHME_14855-209"/>
    <m/>
    <m/>
    <m/>
  </r>
  <r>
    <x v="0"/>
    <s v="8280-25"/>
    <x v="1544"/>
    <s v="T"/>
    <s v="280X60"/>
    <d v="2025-10-31T00:00:00"/>
    <d v="2025-10-31T00:00:00"/>
    <s v="LAND"/>
    <n v="0"/>
    <n v="0"/>
    <d v="2025-10-31T00:00:00"/>
    <d v="2025-11-03T00:00:00"/>
    <m/>
    <m/>
    <d v="2025-11-06T00:00:00"/>
    <d v="2025-11-08T00:00:00"/>
    <d v="2025-11-06T00:00:00"/>
    <s v="112504795"/>
    <x v="0"/>
    <d v="2025-11-06T00:00:00"/>
    <m/>
    <m/>
    <x v="0"/>
    <m/>
    <m/>
    <m/>
    <m/>
    <n v="142509807"/>
    <d v="2025-11-13T00:00:00"/>
    <m/>
    <m/>
    <s v="Oct"/>
    <s v="PDTMC_27720-501 DP"/>
    <m/>
    <m/>
    <m/>
  </r>
  <r>
    <x v="1"/>
    <s v="8282-25"/>
    <x v="1545"/>
    <s v="B"/>
    <s v="355X200"/>
    <d v="2025-10-31T00:00:00"/>
    <d v="2025-10-31T00:00:00"/>
    <s v="LAND"/>
    <n v="2"/>
    <n v="4"/>
    <d v="2025-11-01T00:00:00"/>
    <d v="2025-11-05T00:00:00"/>
    <m/>
    <m/>
    <d v="2025-11-06T00:00:00"/>
    <d v="2025-11-08T00:00:00"/>
    <d v="2025-11-06T00:00:00"/>
    <s v="212501515"/>
    <x v="4"/>
    <d v="2025-11-06T00:00:00"/>
    <m/>
    <m/>
    <x v="0"/>
    <m/>
    <m/>
    <m/>
    <m/>
    <n v="242503072"/>
    <d v="2025-11-13T00:00:00"/>
    <m/>
    <m/>
    <s v="Oct"/>
    <s v="PHME_030113-3509"/>
    <m/>
    <m/>
    <m/>
  </r>
  <r>
    <x v="0"/>
    <s v="8280-25"/>
    <x v="1546"/>
    <s v="N"/>
    <s v="250X160"/>
    <d v="2025-10-31T00:00:00"/>
    <d v="2025-10-31T00:00:00"/>
    <s v="LAND"/>
    <n v="0"/>
    <n v="0"/>
    <d v="2025-11-01T00:00:00"/>
    <d v="2025-11-05T00:00:00"/>
    <m/>
    <m/>
    <d v="2025-11-06T00:00:00"/>
    <d v="2025-11-08T00:00:00"/>
    <d v="2025-11-06T00:00:00"/>
    <s v="112504795"/>
    <x v="0"/>
    <d v="2025-11-06T00:00:00"/>
    <s v="Al saho"/>
    <s v="Die not created on 08.11.2025, Today die created 17.11.2025_Dinesh"/>
    <x v="0"/>
    <m/>
    <m/>
    <m/>
    <s v="Mill, ANODIZING"/>
    <n v="142509805"/>
    <d v="2025-11-12T00:00:00"/>
    <m/>
    <m/>
    <s v="Oct"/>
    <s v="PDTMC_27979-201"/>
    <m/>
    <m/>
    <m/>
  </r>
  <r>
    <x v="0"/>
    <s v="8281-25"/>
    <x v="1547"/>
    <s v="N"/>
    <s v="250X160"/>
    <d v="2025-10-31T00:00:00"/>
    <d v="2025-10-31T00:00:00"/>
    <s v="LAND"/>
    <n v="0"/>
    <n v="0"/>
    <d v="2025-11-03T00:00:00"/>
    <d v="2025-11-04T00:00:00"/>
    <m/>
    <m/>
    <d v="2025-11-06T00:00:00"/>
    <d v="2025-11-08T00:00:00"/>
    <d v="2025-11-06T00:00:00"/>
    <s v="112504795"/>
    <x v="4"/>
    <d v="2025-11-06T00:00:00"/>
    <s v="Al saho"/>
    <m/>
    <x v="0"/>
    <m/>
    <m/>
    <m/>
    <s v="Mill, ANODIZING"/>
    <n v="142509809"/>
    <d v="2025-11-13T00:00:00"/>
    <m/>
    <m/>
    <s v="Oct"/>
    <s v="PHME_27980-401"/>
    <m/>
    <m/>
    <m/>
  </r>
  <r>
    <x v="0"/>
    <s v="8281-25"/>
    <x v="1548"/>
    <s v="N"/>
    <s v="250X160"/>
    <d v="2025-10-31T00:00:00"/>
    <d v="2025-10-31T00:00:00"/>
    <s v="LAND"/>
    <n v="0"/>
    <n v="0"/>
    <d v="2025-11-03T00:00:00"/>
    <d v="2025-11-05T00:00:00"/>
    <m/>
    <m/>
    <d v="2025-11-06T00:00:00"/>
    <d v="2025-11-08T00:00:00"/>
    <d v="2025-11-06T00:00:00"/>
    <s v="112504795"/>
    <x v="4"/>
    <d v="2025-11-06T00:00:00"/>
    <s v="Al saho"/>
    <m/>
    <x v="0"/>
    <m/>
    <m/>
    <m/>
    <s v="Mill, ANODIZING"/>
    <n v="142509809"/>
    <d v="2025-11-13T00:00:00"/>
    <m/>
    <m/>
    <s v="Oct"/>
    <s v="PHME_27981-401"/>
    <m/>
    <m/>
    <m/>
  </r>
  <r>
    <x v="0"/>
    <s v="8283-25"/>
    <x v="1549"/>
    <s v="B"/>
    <s v="450X250"/>
    <d v="2025-10-31T00:00:00"/>
    <d v="2025-10-31T00:00:00"/>
    <s v="LAND"/>
    <n v="3"/>
    <n v="3"/>
    <d v="2025-11-01T00:00:00"/>
    <d v="2025-11-03T00:00:00"/>
    <m/>
    <m/>
    <d v="2025-11-06T00:00:00"/>
    <d v="2025-11-22T00:00:00"/>
    <d v="2025-11-06T00:00:00"/>
    <s v="112504795"/>
    <x v="4"/>
    <d v="2025-11-06T00:00:00"/>
    <m/>
    <m/>
    <x v="0"/>
    <m/>
    <m/>
    <m/>
    <m/>
    <n v="142509808"/>
    <d v="2025-11-13T00:00:00"/>
    <m/>
    <m/>
    <s v="Oct"/>
    <s v="PHME_16486-602"/>
    <m/>
    <m/>
    <m/>
  </r>
  <r>
    <x v="0"/>
    <s v="8284-25"/>
    <x v="1550"/>
    <s v="B"/>
    <s v="550X300"/>
    <d v="2025-11-03T00:00:00"/>
    <d v="2025-11-03T00:00:00"/>
    <s v="AIR"/>
    <n v="0"/>
    <n v="0"/>
    <d v="2025-11-10T00:00:00"/>
    <d v="2025-11-14T00:00:00"/>
    <s v="YES"/>
    <m/>
    <d v="2025-11-15T00:00:00"/>
    <d v="2025-11-15T00:00:00"/>
    <d v="2025-11-15T00:00:00"/>
    <s v="112504985"/>
    <x v="6"/>
    <d v="2025-11-15T00:00:00"/>
    <m/>
    <m/>
    <x v="0"/>
    <m/>
    <m/>
    <m/>
    <m/>
    <n v="142510222"/>
    <s v=" "/>
    <m/>
    <m/>
    <s v="Nov"/>
    <s v="JIANGSU_05273-609"/>
    <s v="suppliar changed"/>
    <m/>
    <m/>
  </r>
  <r>
    <x v="1"/>
    <s v="8285-25"/>
    <x v="1551"/>
    <s v="T"/>
    <s v="355X100"/>
    <d v="2025-11-03T00:00:00"/>
    <d v="2025-11-04T00:00:00"/>
    <s v="LAND"/>
    <n v="1"/>
    <n v="1"/>
    <d v="2025-11-04T00:00:00"/>
    <d v="2025-11-06T00:00:00"/>
    <m/>
    <m/>
    <d v="2025-11-07T00:00:00"/>
    <d v="2025-11-08T00:00:00"/>
    <d v="2025-11-07T00:00:00"/>
    <s v="212501518"/>
    <x v="0"/>
    <d v="2025-11-07T00:00:00"/>
    <m/>
    <m/>
    <x v="0"/>
    <m/>
    <m/>
    <m/>
    <m/>
    <n v="242503132"/>
    <d v="2025-11-28T12:34:17"/>
    <m/>
    <m/>
    <s v="Nov"/>
    <s v="PDTMC_030290-3501 M"/>
    <m/>
    <m/>
    <m/>
  </r>
  <r>
    <x v="1"/>
    <s v="8286-25"/>
    <x v="1552"/>
    <s v="B"/>
    <s v="355X200"/>
    <d v="2025-11-03T00:00:00"/>
    <d v="2025-11-04T00:00:00"/>
    <s v="LAND"/>
    <n v="1"/>
    <n v="1"/>
    <d v="2025-11-07T00:00:00"/>
    <d v="2025-11-08T00:00:00"/>
    <m/>
    <m/>
    <d v="2025-11-11T00:00:00"/>
    <d v="2025-11-12T00:00:00"/>
    <d v="2025-11-11T00:00:00"/>
    <s v="212501537"/>
    <x v="4"/>
    <d v="2025-11-11T00:00:00"/>
    <m/>
    <m/>
    <x v="0"/>
    <m/>
    <m/>
    <m/>
    <m/>
    <n v="242503101"/>
    <d v="2025-11-18T00:00:00"/>
    <m/>
    <m/>
    <s v="Nov"/>
    <s v="PHME_030290-3502"/>
    <m/>
    <m/>
    <m/>
  </r>
  <r>
    <x v="1"/>
    <s v="8285-25"/>
    <x v="1553"/>
    <s v="B"/>
    <s v="320X160"/>
    <d v="2025-11-03T00:00:00"/>
    <d v="2025-11-04T00:00:00"/>
    <s v="LAND"/>
    <n v="1"/>
    <n v="1"/>
    <d v="2025-11-06T00:00:00"/>
    <d v="2025-11-07T00:00:00"/>
    <s v="YES"/>
    <m/>
    <d v="2025-11-09T00:00:00"/>
    <d v="2025-11-12T00:00:00"/>
    <d v="2025-11-09T00:00:00"/>
    <s v="212501524"/>
    <x v="0"/>
    <d v="2025-11-09T00:00:00"/>
    <m/>
    <m/>
    <x v="0"/>
    <m/>
    <m/>
    <m/>
    <m/>
    <n v="242503151"/>
    <d v="2025-11-19T11:32:49"/>
    <m/>
    <m/>
    <s v="Nov"/>
    <s v="PDTMC_030110-2501"/>
    <m/>
    <m/>
    <m/>
  </r>
  <r>
    <x v="0"/>
    <s v="8284-25"/>
    <x v="1554"/>
    <s v="B"/>
    <s v="700X400"/>
    <d v="2025-11-03T00:00:00"/>
    <d v="2025-11-03T00:00:00"/>
    <s v="AIR"/>
    <n v="5"/>
    <n v="5"/>
    <d v="2025-11-10T00:00:00"/>
    <d v="2025-11-27T00:00:00"/>
    <s v="YES"/>
    <m/>
    <d v="2025-11-28T00:00:00"/>
    <d v="2025-11-30T00:00:00"/>
    <d v="2025-11-28T00:00:00"/>
    <s v="112505234"/>
    <x v="6"/>
    <d v="2025-11-28T00:00:00"/>
    <m/>
    <s v="We did 2 simulation and number off times we asked revision design."/>
    <x v="0"/>
    <m/>
    <m/>
    <m/>
    <m/>
    <n v="142510648"/>
    <d v="1899-12-30T00:00:00"/>
    <m/>
    <m/>
    <s v="Nov"/>
    <s v="JIANGSU_19890-603"/>
    <s v="suppliar changed"/>
    <m/>
    <m/>
  </r>
  <r>
    <x v="1"/>
    <s v="8287-25"/>
    <x v="1555"/>
    <s v="N"/>
    <s v="280X160"/>
    <d v="2025-11-05T00:00:00"/>
    <d v="2025-11-05T00:00:00"/>
    <s v="AIR"/>
    <n v="1"/>
    <n v="1"/>
    <d v="2025-11-06T00:00:00"/>
    <d v="2025-11-10T00:00:00"/>
    <m/>
    <m/>
    <d v="2025-11-11T00:00:00"/>
    <d v="2025-11-12T00:00:00"/>
    <d v="2025-11-11T00:00:00"/>
    <s v="212501537"/>
    <x v="6"/>
    <d v="2025-11-11T00:00:00"/>
    <s v="Blackline"/>
    <s v="we asked revised design along with insert 25B2C2C"/>
    <x v="0"/>
    <m/>
    <m/>
    <m/>
    <m/>
    <n v="242503133"/>
    <d v="2025-11-18T14:09:01"/>
    <m/>
    <m/>
    <s v="Nov"/>
    <s v="JIANGSU_30508-2501"/>
    <m/>
    <m/>
    <m/>
  </r>
  <r>
    <x v="0"/>
    <s v="8288-25"/>
    <x v="1556"/>
    <s v="N"/>
    <s v="220X130"/>
    <d v="2025-11-05T00:00:00"/>
    <d v="2025-11-05T00:00:00"/>
    <s v="LAND"/>
    <n v="0"/>
    <n v="0"/>
    <d v="2025-11-07T00:00:00"/>
    <d v="2025-11-10T00:00:00"/>
    <m/>
    <m/>
    <d v="2025-11-11T00:00:00"/>
    <d v="2025-11-15T00:00:00"/>
    <d v="2025-11-11T00:00:00"/>
    <s v="112504882"/>
    <x v="4"/>
    <d v="2025-11-11T00:00:00"/>
    <s v="Blackline"/>
    <s v="We Suggusted insurt instadded off  I-05066 to 17007"/>
    <x v="0"/>
    <m/>
    <m/>
    <m/>
    <m/>
    <n v="142509977"/>
    <d v="2025-11-21T12:05:53"/>
    <m/>
    <m/>
    <s v="Nov"/>
    <s v="PHME_27987-401"/>
    <m/>
    <m/>
    <m/>
  </r>
  <r>
    <x v="0"/>
    <s v="8289-25"/>
    <x v="1557"/>
    <s v="N"/>
    <s v="250X160"/>
    <d v="2025-11-05T00:00:00"/>
    <d v="2025-11-05T00:00:00"/>
    <s v="LAND"/>
    <n v="0"/>
    <n v="0"/>
    <d v="2025-11-07T00:00:00"/>
    <d v="2025-11-14T00:00:00"/>
    <s v="YES"/>
    <m/>
    <d v="2025-11-15T00:00:00"/>
    <d v="2025-11-15T00:00:00"/>
    <d v="2025-11-15T00:00:00"/>
    <s v="112504985"/>
    <x v="0"/>
    <d v="2025-11-15T00:00:00"/>
    <s v="Blackline"/>
    <s v="We asked 3d model for simulation"/>
    <x v="0"/>
    <m/>
    <m/>
    <m/>
    <m/>
    <n v="142510191"/>
    <d v="2025-11-28T00:00:00"/>
    <m/>
    <m/>
    <s v="Nov"/>
    <s v="PDTMC_27988-501"/>
    <m/>
    <m/>
    <m/>
  </r>
  <r>
    <x v="0"/>
    <s v="8289-25"/>
    <x v="1558"/>
    <s v="N"/>
    <s v="250X160"/>
    <d v="2025-11-05T00:00:00"/>
    <d v="2025-11-05T00:00:00"/>
    <s v="LAND"/>
    <n v="0"/>
    <n v="0"/>
    <d v="2025-11-07T00:00:00"/>
    <d v="2025-11-14T00:00:00"/>
    <s v="YES"/>
    <m/>
    <d v="2025-11-15T00:00:00"/>
    <d v="2025-11-15T00:00:00"/>
    <d v="2025-11-15T00:00:00"/>
    <s v="112504985"/>
    <x v="0"/>
    <d v="2025-11-15T00:00:00"/>
    <s v="Blackline"/>
    <s v="We asked 3d model for simulation"/>
    <x v="0"/>
    <m/>
    <m/>
    <m/>
    <m/>
    <n v="142510191"/>
    <d v="2025-11-28T00:00:00"/>
    <m/>
    <m/>
    <s v="Nov"/>
    <s v="PDTMC_27989-501"/>
    <m/>
    <m/>
    <m/>
  </r>
  <r>
    <x v="0"/>
    <s v="8288-25"/>
    <x v="1559"/>
    <s v="N"/>
    <s v="220X130"/>
    <d v="2025-11-05T00:00:00"/>
    <d v="2025-11-05T00:00:00"/>
    <s v="LAND"/>
    <n v="2"/>
    <n v="2"/>
    <d v="2025-11-11T00:00:00"/>
    <d v="2025-11-14T00:00:00"/>
    <m/>
    <m/>
    <d v="2025-11-15T00:00:00"/>
    <d v="2025-11-15T00:00:00"/>
    <d v="2025-11-15T00:00:00"/>
    <s v="112504985"/>
    <x v="4"/>
    <d v="2025-11-15T00:00:00"/>
    <s v="Blackline"/>
    <s v="We asked revised design "/>
    <x v="0"/>
    <m/>
    <m/>
    <m/>
    <m/>
    <n v="142510386"/>
    <s v=" "/>
    <m/>
    <m/>
    <s v="Nov"/>
    <s v="PHME_30506-401"/>
    <m/>
    <m/>
    <m/>
  </r>
  <r>
    <x v="0"/>
    <s v="8290-25"/>
    <x v="1560"/>
    <s v="N"/>
    <s v="250X160"/>
    <d v="2025-11-05T00:00:00"/>
    <d v="2025-11-05T00:00:00"/>
    <s v="AIR"/>
    <n v="1"/>
    <n v="1"/>
    <d v="2025-11-07T00:00:00"/>
    <d v="2025-11-17T00:00:00"/>
    <s v="YES"/>
    <m/>
    <d v="2025-11-18T00:00:00"/>
    <d v="2025-11-20T00:00:00"/>
    <d v="2025-11-18T00:00:00"/>
    <s v="112505023"/>
    <x v="6"/>
    <d v="2025-11-18T00:00:00"/>
    <s v="Blackline"/>
    <m/>
    <x v="0"/>
    <m/>
    <m/>
    <m/>
    <m/>
    <n v="142510222"/>
    <s v=" "/>
    <m/>
    <m/>
    <s v="Nov"/>
    <s v="JIANGSU_30507-501"/>
    <m/>
    <m/>
    <m/>
  </r>
  <r>
    <x v="0"/>
    <s v="8292-25"/>
    <x v="1561"/>
    <s v="B"/>
    <s v="220X130"/>
    <d v="2025-11-06T00:00:00"/>
    <d v="2025-11-07T00:00:00"/>
    <s v="AIR"/>
    <n v="0"/>
    <n v="0"/>
    <d v="2025-11-10T00:00:00"/>
    <d v="2025-11-11T00:00:00"/>
    <m/>
    <m/>
    <d v="2025-11-14T00:00:00"/>
    <d v="2025-11-15T00:00:00"/>
    <d v="2025-11-14T00:00:00"/>
    <s v="112504953"/>
    <x v="6"/>
    <d v="2025-11-14T00:00:00"/>
    <m/>
    <m/>
    <x v="0"/>
    <m/>
    <m/>
    <m/>
    <m/>
    <n v="142510215"/>
    <s v=" "/>
    <m/>
    <m/>
    <s v="Nov"/>
    <s v="JIANGSU_01052-402"/>
    <m/>
    <m/>
    <m/>
  </r>
  <r>
    <x v="0"/>
    <s v="8294-25"/>
    <x v="1562"/>
    <s v="B"/>
    <s v="280X160"/>
    <d v="2025-11-06T00:00:00"/>
    <d v="2025-11-07T00:00:00"/>
    <s v="LAND"/>
    <n v="1"/>
    <n v="4"/>
    <d v="2025-11-13T00:00:00"/>
    <d v="2025-11-14T00:00:00"/>
    <m/>
    <m/>
    <d v="2025-11-15T00:00:00"/>
    <d v="2025-11-15T00:00:00"/>
    <d v="2025-11-15T00:00:00"/>
    <s v="112504985"/>
    <x v="4"/>
    <d v="2025-11-15T00:00:00"/>
    <m/>
    <m/>
    <x v="0"/>
    <m/>
    <m/>
    <m/>
    <m/>
    <n v="142510385"/>
    <s v=" "/>
    <m/>
    <m/>
    <s v="Nov"/>
    <s v="PHME_05035-404"/>
    <m/>
    <m/>
    <m/>
  </r>
  <r>
    <x v="0"/>
    <s v="8293-25"/>
    <x v="1563"/>
    <s v="B"/>
    <s v="450X250"/>
    <d v="2025-11-06T00:00:00"/>
    <d v="2025-11-07T00:00:00"/>
    <s v="LAND"/>
    <n v="1"/>
    <n v="1"/>
    <d v="2025-11-08T00:00:00"/>
    <d v="2025-11-10T00:00:00"/>
    <m/>
    <m/>
    <d v="2025-11-11T00:00:00"/>
    <d v="2025-11-15T00:00:00"/>
    <d v="2025-11-11T00:00:00"/>
    <s v="112504882"/>
    <x v="0"/>
    <d v="2025-11-11T00:00:00"/>
    <m/>
    <m/>
    <x v="0"/>
    <m/>
    <m/>
    <m/>
    <m/>
    <n v="142509980"/>
    <d v="2025-11-19T15:29:43"/>
    <m/>
    <m/>
    <s v="Nov"/>
    <s v="PDTMC_05152-603"/>
    <m/>
    <m/>
    <m/>
  </r>
  <r>
    <x v="0"/>
    <s v="8294-25"/>
    <x v="1564"/>
    <s v="B"/>
    <s v="250X160"/>
    <d v="2025-11-06T00:00:00"/>
    <d v="2025-11-07T00:00:00"/>
    <s v="LAND"/>
    <n v="0"/>
    <n v="0"/>
    <d v="2025-11-12T00:00:00"/>
    <d v="2025-11-13T00:00:00"/>
    <m/>
    <m/>
    <d v="2025-11-14T00:00:00"/>
    <d v="2025-11-15T00:00:00"/>
    <d v="2025-11-14T00:00:00"/>
    <s v="112504953"/>
    <x v="4"/>
    <d v="2025-11-14T00:00:00"/>
    <m/>
    <m/>
    <x v="0"/>
    <m/>
    <m/>
    <m/>
    <m/>
    <n v="142510385"/>
    <s v=" "/>
    <m/>
    <m/>
    <s v="Nov"/>
    <s v="PHME_09723-401"/>
    <m/>
    <m/>
    <m/>
  </r>
  <r>
    <x v="0"/>
    <s v="8293-25"/>
    <x v="1565"/>
    <s v="B"/>
    <s v="320X160"/>
    <d v="2025-11-06T00:00:00"/>
    <d v="2025-11-07T00:00:00"/>
    <s v="LAND"/>
    <n v="0"/>
    <n v="0"/>
    <d v="2025-11-10T00:00:00"/>
    <d v="2025-11-11T00:00:00"/>
    <m/>
    <m/>
    <d v="2025-11-14T00:00:00"/>
    <d v="2025-11-17T00:00:00"/>
    <d v="2025-11-14T00:00:00"/>
    <s v="112504953"/>
    <x v="0"/>
    <d v="2025-11-14T00:00:00"/>
    <m/>
    <m/>
    <x v="0"/>
    <m/>
    <m/>
    <m/>
    <m/>
    <n v="142510196"/>
    <s v=" "/>
    <m/>
    <m/>
    <s v="Nov"/>
    <s v="PDTMC_11690-502"/>
    <m/>
    <m/>
    <m/>
  </r>
  <r>
    <x v="0"/>
    <s v="8294-25"/>
    <x v="1566"/>
    <s v="B"/>
    <s v="250X160"/>
    <d v="2025-11-06T00:00:00"/>
    <d v="2025-11-07T00:00:00"/>
    <s v="LAND"/>
    <n v="1"/>
    <n v="2"/>
    <d v="2025-11-08T00:00:00"/>
    <d v="2025-11-10T00:00:00"/>
    <m/>
    <m/>
    <d v="2025-11-11T00:00:00"/>
    <d v="2025-11-15T00:00:00"/>
    <d v="2025-11-11T00:00:00"/>
    <s v="112504882"/>
    <x v="4"/>
    <d v="2025-11-11T00:00:00"/>
    <m/>
    <m/>
    <x v="0"/>
    <m/>
    <m/>
    <m/>
    <m/>
    <n v="142509976"/>
    <d v="2025-11-21T14:18:58"/>
    <m/>
    <m/>
    <s v="Nov"/>
    <s v="PHME_12535-410"/>
    <m/>
    <m/>
    <m/>
  </r>
  <r>
    <x v="0"/>
    <s v="8292-25"/>
    <x v="1567"/>
    <s v="B"/>
    <s v="250X160"/>
    <d v="2025-11-06T00:00:00"/>
    <d v="2025-11-07T00:00:00"/>
    <s v="AIR"/>
    <n v="1"/>
    <n v="1"/>
    <d v="2025-11-10T00:00:00"/>
    <d v="2025-11-11T00:00:00"/>
    <m/>
    <m/>
    <d v="2025-11-14T00:00:00"/>
    <d v="2025-11-17T00:00:00"/>
    <d v="2025-11-14T00:00:00"/>
    <s v="112504953"/>
    <x v="6"/>
    <d v="2025-11-14T00:00:00"/>
    <m/>
    <m/>
    <x v="0"/>
    <m/>
    <m/>
    <m/>
    <m/>
    <n v="142510215"/>
    <s v=" "/>
    <m/>
    <m/>
    <s v="Nov"/>
    <s v="JIANGSU_13794-412"/>
    <m/>
    <m/>
    <m/>
  </r>
  <r>
    <x v="0"/>
    <s v="8295-25"/>
    <x v="1568"/>
    <s v="B"/>
    <s v="220X130"/>
    <d v="2025-11-06T00:00:00"/>
    <d v="2025-11-07T00:00:00"/>
    <s v="AIR"/>
    <n v="2"/>
    <n v="2"/>
    <d v="2025-11-11T00:00:00"/>
    <d v="2025-11-11T00:00:00"/>
    <m/>
    <m/>
    <d v="2025-11-14T00:00:00"/>
    <d v="2025-11-17T00:00:00"/>
    <d v="2025-11-14T00:00:00"/>
    <s v="112504953"/>
    <x v="3"/>
    <d v="2025-11-14T00:00:00"/>
    <m/>
    <m/>
    <x v="0"/>
    <m/>
    <m/>
    <m/>
    <m/>
    <n v="142510088"/>
    <d v="2025-11-25T17:54:19"/>
    <m/>
    <m/>
    <s v="Nov"/>
    <s v="COMPES_15616-405"/>
    <m/>
    <m/>
    <m/>
  </r>
  <r>
    <x v="0"/>
    <s v="8294-25"/>
    <x v="1569"/>
    <s v="B"/>
    <s v="320X160"/>
    <d v="2025-11-06T00:00:00"/>
    <d v="2025-11-07T00:00:00"/>
    <s v="LAND"/>
    <n v="1"/>
    <n v="4"/>
    <d v="2025-11-08T00:00:00"/>
    <d v="2025-11-11T00:00:00"/>
    <m/>
    <m/>
    <d v="2025-11-14T00:00:00"/>
    <d v="2025-11-17T00:00:00"/>
    <d v="2025-11-14T00:00:00"/>
    <s v="112504953"/>
    <x v="4"/>
    <d v="2025-11-14T00:00:00"/>
    <m/>
    <m/>
    <x v="0"/>
    <m/>
    <m/>
    <m/>
    <m/>
    <n v="142510111"/>
    <s v=" "/>
    <m/>
    <m/>
    <s v="Nov"/>
    <s v="PHME_15651-275"/>
    <m/>
    <m/>
    <m/>
  </r>
  <r>
    <x v="0"/>
    <s v="8296-25"/>
    <x v="1570"/>
    <s v="B"/>
    <s v="440X250"/>
    <d v="2025-11-06T00:00:00"/>
    <d v="2025-11-07T00:00:00"/>
    <s v="AIR"/>
    <n v="2"/>
    <n v="8"/>
    <d v="2025-11-07T00:00:00"/>
    <d v="2025-11-08T00:00:00"/>
    <m/>
    <m/>
    <d v="2025-11-11T00:00:00"/>
    <d v="2025-11-15T00:00:00"/>
    <d v="2025-11-11T00:00:00"/>
    <s v="112504882"/>
    <x v="1"/>
    <d v="2025-11-11T00:00:00"/>
    <m/>
    <m/>
    <x v="0"/>
    <m/>
    <m/>
    <m/>
    <m/>
    <n v="142509978"/>
    <d v="2025-11-19T00:00:00"/>
    <m/>
    <m/>
    <s v="Nov"/>
    <s v="EKSTEK_17928-540"/>
    <m/>
    <m/>
    <m/>
  </r>
  <r>
    <x v="0"/>
    <s v="8297-25"/>
    <x v="1571"/>
    <s v="B"/>
    <s v="550X80"/>
    <d v="2025-11-06T00:00:00"/>
    <d v="2025-11-07T00:00:00"/>
    <s v="AIR"/>
    <n v="0"/>
    <n v="0"/>
    <d v="2025-11-07T00:00:00"/>
    <d v="2025-11-10T00:00:00"/>
    <m/>
    <m/>
    <d v="2025-11-11T00:00:00"/>
    <d v="2025-11-17T00:00:00"/>
    <d v="2025-11-11T00:00:00"/>
    <s v="112504882"/>
    <x v="8"/>
    <d v="2025-11-11T00:00:00"/>
    <m/>
    <m/>
    <x v="0"/>
    <m/>
    <m/>
    <m/>
    <m/>
    <n v="142509979"/>
    <d v="2025-11-20T16:36:16"/>
    <m/>
    <m/>
    <s v="Nov"/>
    <s v="ALMAX_27965-602 DP"/>
    <m/>
    <m/>
    <m/>
  </r>
  <r>
    <x v="0"/>
    <s v="8294-25"/>
    <x v="1572"/>
    <s v="B"/>
    <s v="355X200"/>
    <d v="2025-11-06T00:00:00"/>
    <d v="2025-11-07T00:00:00"/>
    <s v="LAND"/>
    <n v="1"/>
    <n v="1"/>
    <d v="2025-11-08T00:00:00"/>
    <d v="2025-11-10T00:00:00"/>
    <m/>
    <m/>
    <d v="2025-11-11T00:00:00"/>
    <d v="2025-11-15T00:00:00"/>
    <d v="2025-11-11T00:00:00"/>
    <s v="112504882"/>
    <x v="4"/>
    <d v="2025-11-11T00:00:00"/>
    <m/>
    <m/>
    <x v="0"/>
    <m/>
    <m/>
    <m/>
    <m/>
    <n v="142509976"/>
    <d v="2025-11-21T14:18:58"/>
    <m/>
    <m/>
    <s v="Nov"/>
    <s v="PHME_28161-202"/>
    <m/>
    <m/>
    <m/>
  </r>
  <r>
    <x v="0"/>
    <s v="8293-25"/>
    <x v="1573"/>
    <s v="B"/>
    <s v="280X160"/>
    <d v="2025-11-06T00:00:00"/>
    <d v="2025-11-07T00:00:00"/>
    <s v="LAND"/>
    <n v="1"/>
    <n v="2"/>
    <d v="2025-11-08T00:00:00"/>
    <d v="2025-11-14T00:00:00"/>
    <m/>
    <m/>
    <d v="2025-11-15T00:00:00"/>
    <d v="2025-11-17T00:00:00"/>
    <d v="2025-11-15T00:00:00"/>
    <s v="112504985"/>
    <x v="0"/>
    <d v="2025-11-15T00:00:00"/>
    <m/>
    <m/>
    <x v="0"/>
    <m/>
    <m/>
    <m/>
    <m/>
    <n v="142510196"/>
    <s v=" "/>
    <m/>
    <m/>
    <s v="Nov"/>
    <s v="PDTMC_29504-504"/>
    <m/>
    <m/>
    <m/>
  </r>
  <r>
    <x v="0"/>
    <s v="8293-25"/>
    <x v="1574"/>
    <s v="B"/>
    <s v="280X160"/>
    <d v="2025-11-06T00:00:00"/>
    <d v="2025-11-07T00:00:00"/>
    <s v="LAND"/>
    <n v="1"/>
    <n v="3"/>
    <d v="2025-11-11T00:00:00"/>
    <d v="2025-11-24T00:00:00"/>
    <m/>
    <m/>
    <d v="2025-11-26T00:00:00"/>
    <d v="2025-11-27T00:00:00"/>
    <d v="2025-11-26T00:00:00"/>
    <s v="112505201"/>
    <x v="0"/>
    <d v="2025-11-26T00:00:00"/>
    <m/>
    <s v="Revision asked on 18-11-25"/>
    <x v="0"/>
    <m/>
    <m/>
    <m/>
    <m/>
    <n v="142510454"/>
    <s v=" "/>
    <m/>
    <m/>
    <s v="Nov"/>
    <s v="PDTMC_05034-502"/>
    <m/>
    <m/>
    <m/>
  </r>
  <r>
    <x v="1"/>
    <s v="8291-25"/>
    <x v="1575"/>
    <s v="B"/>
    <s v="320X160"/>
    <d v="2025-11-06T00:00:00"/>
    <d v="2025-11-06T00:00:00"/>
    <s v="LAND"/>
    <n v="4"/>
    <n v="4"/>
    <d v="2025-11-08T00:00:00"/>
    <m/>
    <m/>
    <m/>
    <m/>
    <m/>
    <m/>
    <m/>
    <x v="4"/>
    <m/>
    <m/>
    <s v="partially hold.  Based on the simulation results, we have approved design #14855-208. Once we receive the die performance results, we will proceed with the approval of the other two dies: #14855-209 and #014855-3507."/>
    <x v="6"/>
    <m/>
    <m/>
    <m/>
    <m/>
    <n v="0"/>
    <d v="1899-12-30T00:00:00"/>
    <m/>
    <m/>
    <s v="Nov"/>
    <s v="PHME_014855-3507"/>
    <m/>
    <m/>
    <m/>
  </r>
  <r>
    <x v="0"/>
    <s v="8293-25"/>
    <x v="1576"/>
    <s v="B"/>
    <s v="250X160"/>
    <d v="2025-11-06T00:00:00"/>
    <d v="2025-11-07T00:00:00"/>
    <s v="LAND"/>
    <n v="0"/>
    <n v="0"/>
    <d v="2025-11-08T00:00:00"/>
    <d v="2025-11-25T00:00:00"/>
    <s v="YES"/>
    <m/>
    <d v="2025-11-26T00:00:00"/>
    <d v="2025-11-27T00:00:00"/>
    <d v="2025-11-26T00:00:00"/>
    <s v="112505203"/>
    <x v="0"/>
    <d v="2025-11-26T00:00:00"/>
    <m/>
    <s v="we  did simulate and correction in internal "/>
    <x v="0"/>
    <m/>
    <m/>
    <m/>
    <m/>
    <n v="142510454"/>
    <s v=" "/>
    <m/>
    <m/>
    <s v="Nov"/>
    <s v="PDTMC_21408-501"/>
    <m/>
    <m/>
    <m/>
  </r>
  <r>
    <x v="0"/>
    <s v="8294-25"/>
    <x v="1577"/>
    <s v="B"/>
    <s v="280X160"/>
    <d v="2025-11-06T00:00:00"/>
    <d v="2025-11-07T00:00:00"/>
    <s v="LAND"/>
    <n v="16"/>
    <n v="16"/>
    <d v="2025-11-11T00:00:00"/>
    <d v="2025-12-03T00:00:00"/>
    <s v="YES"/>
    <m/>
    <d v="2025-12-04T00:00:00"/>
    <d v="2025-12-06T00:00:00"/>
    <d v="2025-12-04T00:00:00"/>
    <s v="112505276"/>
    <x v="4"/>
    <d v="2025-12-04T00:00:00"/>
    <m/>
    <m/>
    <x v="0"/>
    <m/>
    <m/>
    <m/>
    <m/>
    <s v="Approval email"/>
    <d v="1899-12-30T00:00:00"/>
    <m/>
    <m/>
    <s v="Nov"/>
    <s v="PHME_19958-604"/>
    <m/>
    <m/>
    <m/>
  </r>
  <r>
    <x v="1"/>
    <s v="8298-25"/>
    <x v="1578"/>
    <s v="N"/>
    <s v="250X160"/>
    <d v="2025-11-07T00:00:00"/>
    <d v="2025-11-07T00:00:00"/>
    <s v="LAND"/>
    <n v="0"/>
    <n v="0"/>
    <d v="2025-11-08T00:00:00"/>
    <d v="2025-11-10T00:00:00"/>
    <m/>
    <m/>
    <d v="2025-11-11T00:00:00"/>
    <d v="2025-11-12T00:00:00"/>
    <d v="2025-11-11T00:00:00"/>
    <s v="212501537"/>
    <x v="0"/>
    <d v="2025-11-11T00:00:00"/>
    <s v="Dewmark"/>
    <s v="tooling was changed in design stage."/>
    <x v="0"/>
    <m/>
    <m/>
    <m/>
    <m/>
    <n v="242503151"/>
    <d v="2025-11-19T11:32:49"/>
    <m/>
    <m/>
    <s v="Nov"/>
    <s v="PDTMC_27993-2501"/>
    <m/>
    <m/>
    <m/>
  </r>
  <r>
    <x v="1"/>
    <s v="8298-25"/>
    <x v="1579"/>
    <s v="N"/>
    <s v="250X160"/>
    <d v="2025-11-07T00:00:00"/>
    <d v="2025-11-07T00:00:00"/>
    <s v="LAND"/>
    <n v="0"/>
    <n v="0"/>
    <d v="2025-11-10T00:00:00"/>
    <d v="2025-11-10T00:00:00"/>
    <m/>
    <m/>
    <d v="2025-11-11T00:00:00"/>
    <d v="2025-11-12T00:00:00"/>
    <d v="2025-11-11T00:00:00"/>
    <s v="212501537"/>
    <x v="0"/>
    <d v="2025-11-11T00:00:00"/>
    <s v="Dewmark"/>
    <s v="tooling was changed in design stage."/>
    <x v="0"/>
    <m/>
    <m/>
    <m/>
    <m/>
    <n v="242503151"/>
    <d v="2025-11-19T11:32:49"/>
    <m/>
    <m/>
    <s v="Nov"/>
    <s v="PDTMC_27994-2501"/>
    <m/>
    <m/>
    <m/>
  </r>
  <r>
    <x v="1"/>
    <s v="8299-25"/>
    <x v="1580"/>
    <s v="N"/>
    <s v="280X160"/>
    <d v="2025-11-07T00:00:00"/>
    <d v="2025-11-07T00:00:00"/>
    <s v="LAND"/>
    <n v="3"/>
    <n v="3"/>
    <d v="2025-11-12T00:00:00"/>
    <d v="2025-11-13T00:00:00"/>
    <m/>
    <m/>
    <d v="2025-11-14T00:00:00"/>
    <d v="2025-11-17T00:00:00"/>
    <d v="2025-11-14T00:00:00"/>
    <s v="212501548"/>
    <x v="4"/>
    <d v="2025-11-14T00:00:00"/>
    <s v="Dewmark"/>
    <m/>
    <x v="0"/>
    <m/>
    <m/>
    <m/>
    <m/>
    <n v="242503323"/>
    <s v=" "/>
    <m/>
    <m/>
    <s v="Nov"/>
    <s v="PHME_30509-2501"/>
    <m/>
    <m/>
    <m/>
  </r>
  <r>
    <x v="1"/>
    <s v="8300-25"/>
    <x v="1581"/>
    <s v="B"/>
    <s v="450X260"/>
    <d v="2025-11-08T00:00:00"/>
    <d v="2025-11-10T00:00:00"/>
    <s v="LAND"/>
    <n v="1"/>
    <n v="1"/>
    <d v="2025-11-10T00:00:00"/>
    <d v="2025-11-10T00:00:00"/>
    <m/>
    <m/>
    <d v="2025-11-11T00:00:00"/>
    <d v="2025-11-12T00:00:00"/>
    <d v="2025-11-11T00:00:00"/>
    <s v="212501537"/>
    <x v="0"/>
    <d v="2025-11-11T00:00:00"/>
    <m/>
    <m/>
    <x v="0"/>
    <m/>
    <m/>
    <m/>
    <m/>
    <n v="242503150"/>
    <d v="2025-11-19T12:37:07"/>
    <m/>
    <m/>
    <s v="Nov"/>
    <s v="PDTMC_019884-3503"/>
    <m/>
    <m/>
    <m/>
  </r>
  <r>
    <x v="1"/>
    <s v="8300-25"/>
    <x v="1582"/>
    <s v="B"/>
    <s v="280X160"/>
    <d v="2025-11-08T00:00:00"/>
    <d v="2025-11-10T00:00:00"/>
    <s v="LAND"/>
    <n v="0"/>
    <n v="0"/>
    <d v="2025-11-12T00:00:00"/>
    <d v="2025-11-17T00:00:00"/>
    <m/>
    <m/>
    <d v="2025-11-18T00:00:00"/>
    <d v="2025-11-18T00:00:00"/>
    <d v="2025-11-18T00:00:00"/>
    <s v="212501562"/>
    <x v="0"/>
    <d v="2025-11-18T00:00:00"/>
    <m/>
    <m/>
    <x v="0"/>
    <m/>
    <m/>
    <m/>
    <m/>
    <n v="242503204"/>
    <d v="2025-11-24T08:24:02"/>
    <m/>
    <m/>
    <s v="Nov"/>
    <s v="PDTMC_026209-2501"/>
    <m/>
    <m/>
    <m/>
  </r>
  <r>
    <x v="0"/>
    <s v="8301-25"/>
    <x v="1583"/>
    <s v="B"/>
    <s v="320X160"/>
    <d v="2025-11-10T00:00:00"/>
    <d v="2025-11-11T00:00:00"/>
    <s v="LAND"/>
    <n v="0"/>
    <n v="0"/>
    <d v="2025-11-14T00:00:00"/>
    <d v="2025-11-14T00:00:00"/>
    <m/>
    <m/>
    <d v="2025-11-15T00:00:00"/>
    <d v="2025-11-17T00:00:00"/>
    <d v="2025-11-15T00:00:00"/>
    <s v="112504985"/>
    <x v="4"/>
    <d v="2025-11-15T00:00:00"/>
    <m/>
    <m/>
    <x v="0"/>
    <m/>
    <m/>
    <m/>
    <m/>
    <n v="142510385"/>
    <s v=" "/>
    <m/>
    <m/>
    <s v="Nov"/>
    <s v="PHME_07098-606"/>
    <m/>
    <m/>
    <m/>
  </r>
  <r>
    <x v="1"/>
    <s v="8302-25"/>
    <x v="1584"/>
    <s v="B"/>
    <s v="250X160"/>
    <d v="2025-11-10T00:00:00"/>
    <d v="2025-11-11T00:00:00"/>
    <s v="LAND"/>
    <n v="0"/>
    <n v="0"/>
    <d v="2025-11-14T00:00:00"/>
    <d v="2025-11-14T00:00:00"/>
    <m/>
    <m/>
    <d v="2025-11-15T00:00:00"/>
    <d v="2025-11-17T00:00:00"/>
    <d v="2025-11-15T00:00:00"/>
    <s v="212501554"/>
    <x v="4"/>
    <d v="2025-11-15T00:00:00"/>
    <m/>
    <m/>
    <x v="0"/>
    <m/>
    <m/>
    <m/>
    <m/>
    <n v="242503258"/>
    <s v=" "/>
    <m/>
    <m/>
    <s v="Nov"/>
    <s v="PHME_007111-3501"/>
    <m/>
    <m/>
    <m/>
  </r>
  <r>
    <x v="1"/>
    <s v="8302-25"/>
    <x v="1585"/>
    <s v="B"/>
    <s v="450X260"/>
    <d v="2025-11-10T00:00:00"/>
    <d v="2025-11-11T00:00:00"/>
    <s v="LAND"/>
    <n v="1"/>
    <n v="1"/>
    <d v="2025-11-13T00:00:00"/>
    <d v="2025-11-17T00:00:00"/>
    <m/>
    <m/>
    <d v="2025-11-17T00:00:00"/>
    <d v="2025-11-17T00:00:00"/>
    <s v="17//11"/>
    <s v="212501558"/>
    <x v="4"/>
    <d v="2025-11-17T00:00:00"/>
    <m/>
    <m/>
    <x v="0"/>
    <m/>
    <m/>
    <m/>
    <m/>
    <n v="242503258"/>
    <s v=" "/>
    <m/>
    <m/>
    <s v="Nov"/>
    <s v="PHME_019884-3504"/>
    <m/>
    <m/>
    <m/>
  </r>
  <r>
    <x v="0"/>
    <s v="8301-25"/>
    <x v="1586"/>
    <s v="B"/>
    <s v="450X250"/>
    <d v="2025-11-10T00:00:00"/>
    <d v="2025-11-11T00:00:00"/>
    <s v="LAND"/>
    <n v="1"/>
    <n v="1"/>
    <d v="2025-11-12T00:00:00"/>
    <d v="2025-11-14T00:00:00"/>
    <m/>
    <m/>
    <d v="2025-11-15T00:00:00"/>
    <d v="2025-11-17T00:00:00"/>
    <d v="2025-11-15T00:00:00"/>
    <s v="112504985"/>
    <x v="4"/>
    <d v="2025-11-15T00:00:00"/>
    <m/>
    <m/>
    <x v="0"/>
    <m/>
    <m/>
    <m/>
    <m/>
    <n v="142510385"/>
    <s v=" "/>
    <m/>
    <m/>
    <s v="Nov"/>
    <s v="PHME_19884-607"/>
    <m/>
    <m/>
    <m/>
  </r>
  <r>
    <x v="0"/>
    <s v="8301-25"/>
    <x v="1587"/>
    <s v="B"/>
    <s v="320X200"/>
    <d v="2025-11-10T00:00:00"/>
    <d v="2025-11-11T00:00:00"/>
    <s v="LAND"/>
    <n v="0"/>
    <n v="0"/>
    <d v="2025-11-12T00:00:00"/>
    <d v="2025-11-14T00:00:00"/>
    <m/>
    <m/>
    <d v="2025-11-15T00:00:00"/>
    <d v="2025-11-17T00:00:00"/>
    <d v="2025-11-15T00:00:00"/>
    <s v="112504985"/>
    <x v="4"/>
    <d v="2025-11-15T00:00:00"/>
    <m/>
    <m/>
    <x v="0"/>
    <m/>
    <m/>
    <m/>
    <m/>
    <n v="142510385"/>
    <s v=" "/>
    <m/>
    <m/>
    <s v="Nov"/>
    <s v="PHME_26248-604"/>
    <m/>
    <m/>
    <m/>
  </r>
  <r>
    <x v="1"/>
    <s v="8303-25"/>
    <x v="1588"/>
    <s v="B"/>
    <s v="320X160"/>
    <d v="2025-11-10T00:00:00"/>
    <d v="2025-11-11T00:00:00"/>
    <s v="LAND"/>
    <n v="0"/>
    <n v="0"/>
    <d v="2025-11-14T00:00:00"/>
    <d v="2025-11-17T00:00:00"/>
    <m/>
    <m/>
    <d v="2025-11-17T00:00:00"/>
    <d v="2025-11-17T00:00:00"/>
    <s v="17//11"/>
    <s v="212501558"/>
    <x v="0"/>
    <d v="2025-11-17T00:00:00"/>
    <m/>
    <m/>
    <x v="0"/>
    <m/>
    <m/>
    <m/>
    <m/>
    <n v="242503204"/>
    <d v="2025-11-24T08:24:02"/>
    <m/>
    <m/>
    <s v="Nov"/>
    <s v="PDTMC_026287-2501"/>
    <m/>
    <m/>
    <m/>
  </r>
  <r>
    <x v="0"/>
    <s v="8322-25"/>
    <x v="1589"/>
    <s v="B"/>
    <s v="450X250"/>
    <d v="2025-11-10T00:00:00"/>
    <d v="2025-11-19T00:00:00"/>
    <s v="AIR"/>
    <n v="7"/>
    <n v="7"/>
    <d v="2025-11-24T00:00:00"/>
    <d v="2025-12-11T00:00:00"/>
    <s v="YES"/>
    <m/>
    <d v="2025-12-12T00:00:00"/>
    <d v="2025-12-13T00:00:00"/>
    <d v="2025-12-12T00:00:00"/>
    <s v="112505413"/>
    <x v="9"/>
    <d v="2025-12-12T00:00:00"/>
    <m/>
    <s v="Simulation requsted from supplier. Supplier sented simulation results deflaction and tension trixality is heigher 0.55 need discus with supplier."/>
    <x v="0"/>
    <m/>
    <m/>
    <m/>
    <m/>
    <n v="0"/>
    <d v="1899-12-30T00:00:00"/>
    <m/>
    <m/>
    <s v="Nov"/>
    <s v="WEFA_30392-602"/>
    <m/>
    <m/>
    <m/>
  </r>
  <r>
    <x v="0"/>
    <s v="8304-25"/>
    <x v="1590"/>
    <s v="N"/>
    <s v="400X250"/>
    <d v="2025-11-12T00:00:00"/>
    <d v="2025-11-12T00:00:00"/>
    <s v="LAND"/>
    <n v="0"/>
    <n v="0"/>
    <d v="2025-11-14T00:00:00"/>
    <d v="2025-11-19T00:00:00"/>
    <m/>
    <m/>
    <d v="2025-11-20T00:00:00"/>
    <d v="2025-11-20T00:00:00"/>
    <d v="2025-11-20T00:00:00"/>
    <s v="112505058"/>
    <x v="4"/>
    <d v="2025-11-20T00:00:00"/>
    <s v="Schuco"/>
    <s v="revisen asked dieplate and backer concept"/>
    <x v="0"/>
    <m/>
    <m/>
    <m/>
    <m/>
    <n v="142510383"/>
    <s v=" "/>
    <m/>
    <m/>
    <s v="Nov"/>
    <s v="PHME_27995-601"/>
    <m/>
    <m/>
    <m/>
  </r>
  <r>
    <x v="0"/>
    <s v="8304-25"/>
    <x v="1591"/>
    <s v="T"/>
    <s v="460X150"/>
    <d v="2025-11-12T00:00:00"/>
    <d v="2025-11-12T00:00:00"/>
    <s v="LAND"/>
    <n v="0"/>
    <n v="0"/>
    <d v="2025-11-14T00:00:00"/>
    <d v="2025-11-19T00:00:00"/>
    <m/>
    <m/>
    <d v="2025-11-20T00:00:00"/>
    <d v="2025-11-20T00:00:00"/>
    <d v="2025-11-20T00:00:00"/>
    <s v="112505058"/>
    <x v="4"/>
    <d v="2025-11-20T00:00:00"/>
    <s v="Schuco"/>
    <m/>
    <x v="0"/>
    <m/>
    <m/>
    <m/>
    <m/>
    <n v="142510383"/>
    <s v=" "/>
    <m/>
    <m/>
    <s v="Nov"/>
    <s v="PHME_Ins-27995"/>
    <m/>
    <m/>
    <m/>
  </r>
  <r>
    <x v="0"/>
    <s v="8304-25"/>
    <x v="1592"/>
    <s v="N"/>
    <s v="400X250"/>
    <d v="2025-11-12T00:00:00"/>
    <d v="2025-11-12T00:00:00"/>
    <s v="LAND"/>
    <n v="0"/>
    <n v="0"/>
    <d v="2025-11-14T00:00:00"/>
    <d v="2025-11-19T00:00:00"/>
    <m/>
    <m/>
    <d v="2025-11-20T00:00:00"/>
    <d v="2025-11-20T00:00:00"/>
    <d v="2025-11-20T00:00:00"/>
    <s v="112505058"/>
    <x v="4"/>
    <d v="2025-11-20T00:00:00"/>
    <s v="Schuco"/>
    <s v="revisen asked dieplate and backer concept"/>
    <x v="0"/>
    <m/>
    <m/>
    <m/>
    <m/>
    <n v="142510383"/>
    <s v=" "/>
    <m/>
    <m/>
    <s v="Nov"/>
    <s v="PHME_27996-601"/>
    <m/>
    <m/>
    <m/>
  </r>
  <r>
    <x v="0"/>
    <s v="8304-25"/>
    <x v="1593"/>
    <s v="N"/>
    <s v="450X250"/>
    <d v="2025-11-12T00:00:00"/>
    <d v="2025-11-12T00:00:00"/>
    <s v="LAND"/>
    <n v="2"/>
    <n v="2"/>
    <d v="2025-11-14T00:00:00"/>
    <d v="2025-11-17T00:00:00"/>
    <m/>
    <m/>
    <d v="2025-11-18T00:00:00"/>
    <d v="2025-11-20T00:00:00"/>
    <d v="2025-11-18T00:00:00"/>
    <s v="112505023"/>
    <x v="4"/>
    <d v="2025-11-18T00:00:00"/>
    <s v="Schuco"/>
    <m/>
    <x v="0"/>
    <m/>
    <m/>
    <m/>
    <m/>
    <n v="142510383"/>
    <s v=" "/>
    <m/>
    <m/>
    <s v="Nov"/>
    <s v="PHME_30510-601"/>
    <m/>
    <m/>
    <m/>
  </r>
  <r>
    <x v="0"/>
    <s v="8304-25"/>
    <x v="1594"/>
    <s v="N"/>
    <s v="355X200"/>
    <d v="2025-11-12T00:00:00"/>
    <d v="2025-11-12T00:00:00"/>
    <s v="LAND"/>
    <n v="0"/>
    <n v="0"/>
    <d v="2025-11-14T00:00:00"/>
    <d v="2025-11-17T00:00:00"/>
    <m/>
    <m/>
    <d v="2025-11-17T00:00:00"/>
    <d v="2025-11-17T00:00:00"/>
    <d v="2025-11-17T00:00:00"/>
    <s v="112504995"/>
    <x v="4"/>
    <d v="2025-11-17T00:00:00"/>
    <s v="Vertive"/>
    <m/>
    <x v="0"/>
    <m/>
    <m/>
    <m/>
    <m/>
    <n v="142510383"/>
    <s v=" "/>
    <m/>
    <m/>
    <s v="Nov"/>
    <s v="PHME_27997-201"/>
    <m/>
    <m/>
    <m/>
  </r>
  <r>
    <x v="0"/>
    <s v="8304-25"/>
    <x v="1595"/>
    <s v="N"/>
    <s v="355X200"/>
    <d v="2025-11-12T00:00:00"/>
    <d v="2025-11-12T00:00:00"/>
    <s v="LAND"/>
    <n v="0"/>
    <n v="0"/>
    <d v="2025-11-14T00:00:00"/>
    <d v="2025-11-15T00:00:00"/>
    <m/>
    <m/>
    <d v="2025-11-17T00:00:00"/>
    <d v="2025-11-17T00:00:00"/>
    <d v="2025-11-17T00:00:00"/>
    <s v="112504988"/>
    <x v="4"/>
    <d v="2025-11-17T00:00:00"/>
    <s v="Vertive"/>
    <m/>
    <x v="0"/>
    <m/>
    <m/>
    <m/>
    <m/>
    <n v="142510383"/>
    <s v=" "/>
    <m/>
    <m/>
    <s v="Nov"/>
    <s v="PHME_27998-201"/>
    <m/>
    <m/>
    <m/>
  </r>
  <r>
    <x v="1"/>
    <s v="8309-25"/>
    <x v="1596"/>
    <s v="B"/>
    <s v="320X160"/>
    <d v="2025-11-12T00:00:00"/>
    <d v="2025-11-13T00:00:00"/>
    <s v="LAND"/>
    <n v="1"/>
    <n v="1"/>
    <d v="2025-11-15T00:00:00"/>
    <d v="2025-11-17T00:00:00"/>
    <m/>
    <m/>
    <d v="2025-11-18T00:00:00"/>
    <d v="2025-11-18T00:00:00"/>
    <d v="2025-11-18T00:00:00"/>
    <s v="212501562"/>
    <x v="4"/>
    <d v="2025-11-18T00:00:00"/>
    <m/>
    <m/>
    <x v="0"/>
    <m/>
    <m/>
    <m/>
    <m/>
    <n v="242503259"/>
    <s v=" "/>
    <m/>
    <m/>
    <s v="Nov"/>
    <s v="PHME_005206-3508"/>
    <m/>
    <m/>
    <m/>
  </r>
  <r>
    <x v="1"/>
    <s v="8308-25"/>
    <x v="1597"/>
    <s v="B"/>
    <s v="280X160"/>
    <d v="2025-11-12T00:00:00"/>
    <d v="2025-11-13T00:00:00"/>
    <s v="AIR"/>
    <n v="1"/>
    <n v="1"/>
    <d v="2025-11-15T00:00:00"/>
    <d v="2025-11-17T00:00:00"/>
    <m/>
    <m/>
    <d v="2025-11-18T00:00:00"/>
    <d v="2025-11-18T00:00:00"/>
    <d v="2025-11-18T00:00:00"/>
    <s v="212501562"/>
    <x v="6"/>
    <d v="2025-11-18T00:00:00"/>
    <m/>
    <m/>
    <x v="0"/>
    <m/>
    <m/>
    <m/>
    <m/>
    <n v="242503203"/>
    <d v="2025-11-24T08:27:50"/>
    <m/>
    <m/>
    <s v="Nov"/>
    <s v="JIANGSU_013794-2507"/>
    <m/>
    <m/>
    <m/>
  </r>
  <r>
    <x v="1"/>
    <s v="8308-25"/>
    <x v="1598"/>
    <s v="B"/>
    <s v="250X160"/>
    <d v="2025-11-12T00:00:00"/>
    <d v="2025-11-13T00:00:00"/>
    <s v="AIR"/>
    <n v="1"/>
    <n v="1"/>
    <d v="2025-11-17T00:00:00"/>
    <d v="2025-11-17T00:00:00"/>
    <m/>
    <m/>
    <d v="2025-11-18T00:00:00"/>
    <d v="2025-11-18T00:00:00"/>
    <d v="2025-11-18T00:00:00"/>
    <s v="212501562"/>
    <x v="6"/>
    <d v="2025-11-18T00:00:00"/>
    <m/>
    <m/>
    <x v="0"/>
    <m/>
    <m/>
    <m/>
    <m/>
    <n v="242503203"/>
    <d v="2025-11-24T08:27:50"/>
    <m/>
    <m/>
    <s v="Nov"/>
    <s v="JIANGSU_013794-2508"/>
    <m/>
    <m/>
    <m/>
  </r>
  <r>
    <x v="1"/>
    <s v="8309-25"/>
    <x v="1599"/>
    <s v="B"/>
    <s v="355X200"/>
    <d v="2025-11-12T00:00:00"/>
    <d v="2025-11-13T00:00:00"/>
    <s v="LAND"/>
    <n v="1"/>
    <n v="1"/>
    <d v="2025-11-15T00:00:00"/>
    <d v="2025-11-17T00:00:00"/>
    <m/>
    <m/>
    <d v="2025-11-18T00:00:00"/>
    <d v="2025-11-18T00:00:00"/>
    <d v="2025-11-18T00:00:00"/>
    <s v="212501562"/>
    <x v="4"/>
    <d v="2025-11-18T00:00:00"/>
    <m/>
    <m/>
    <x v="0"/>
    <m/>
    <m/>
    <m/>
    <m/>
    <n v="242503259"/>
    <s v=" "/>
    <m/>
    <m/>
    <s v="Nov"/>
    <s v="PHME_014700-3504"/>
    <m/>
    <m/>
    <m/>
  </r>
  <r>
    <x v="1"/>
    <s v="8308-25"/>
    <x v="1600"/>
    <s v="B"/>
    <s v="280X160"/>
    <d v="2025-11-12T00:00:00"/>
    <d v="2025-11-13T00:00:00"/>
    <s v="AIR"/>
    <n v="1"/>
    <n v="2"/>
    <d v="2025-11-17T00:00:00"/>
    <d v="2025-11-17T00:00:00"/>
    <m/>
    <m/>
    <d v="2025-11-18T00:00:00"/>
    <d v="2025-11-18T00:00:00"/>
    <d v="2025-11-18T00:00:00"/>
    <s v="212501562"/>
    <x v="6"/>
    <d v="2025-11-18T00:00:00"/>
    <m/>
    <m/>
    <x v="0"/>
    <m/>
    <m/>
    <m/>
    <m/>
    <n v="242503212"/>
    <d v="2025-11-25T17:56:19"/>
    <m/>
    <m/>
    <s v="Nov"/>
    <s v="JIANGSU_015648-2504"/>
    <m/>
    <m/>
    <m/>
  </r>
  <r>
    <x v="0"/>
    <s v="8306-25"/>
    <x v="1601"/>
    <s v="B"/>
    <s v="250X160"/>
    <d v="2025-11-12T00:00:00"/>
    <d v="2025-11-13T00:00:00"/>
    <s v="LAND"/>
    <n v="1"/>
    <n v="2"/>
    <d v="2025-11-17T00:00:00"/>
    <d v="2025-11-18T00:00:00"/>
    <m/>
    <m/>
    <d v="2025-11-20T00:00:00"/>
    <d v="2025-11-22T00:00:00"/>
    <d v="2025-11-20T00:00:00"/>
    <s v="112505058"/>
    <x v="0"/>
    <d v="2025-11-20T00:00:00"/>
    <m/>
    <m/>
    <x v="0"/>
    <m/>
    <m/>
    <m/>
    <m/>
    <n v="142510196"/>
    <s v=" "/>
    <m/>
    <m/>
    <s v="Nov"/>
    <s v="PDTMC_05013-501"/>
    <m/>
    <m/>
    <m/>
  </r>
  <r>
    <x v="0"/>
    <s v="8307-25"/>
    <x v="1602"/>
    <s v="B"/>
    <s v="250X160"/>
    <d v="2025-11-12T00:00:00"/>
    <d v="2025-11-13T00:00:00"/>
    <s v="AIR"/>
    <n v="1"/>
    <n v="4"/>
    <d v="2025-11-17T00:00:00"/>
    <d v="2025-11-18T00:00:00"/>
    <m/>
    <m/>
    <d v="2025-11-20T00:00:00"/>
    <d v="2025-11-22T00:00:00"/>
    <d v="2025-11-20T00:00:00"/>
    <s v="112505058"/>
    <x v="6"/>
    <d v="2025-11-20T00:00:00"/>
    <m/>
    <m/>
    <x v="0"/>
    <m/>
    <m/>
    <m/>
    <m/>
    <n v="142510215"/>
    <s v=" "/>
    <m/>
    <m/>
    <s v="Nov"/>
    <s v="JIANGSU_05016-408"/>
    <m/>
    <m/>
    <m/>
  </r>
  <r>
    <x v="0"/>
    <s v="8307-25"/>
    <x v="1603"/>
    <s v="B"/>
    <s v="280X160"/>
    <d v="2025-11-12T00:00:00"/>
    <d v="2025-11-13T00:00:00"/>
    <s v="AIR"/>
    <n v="1"/>
    <n v="2"/>
    <d v="2025-11-17T00:00:00"/>
    <d v="2025-11-18T00:00:00"/>
    <m/>
    <m/>
    <d v="2025-11-20T00:00:00"/>
    <d v="2025-11-22T00:00:00"/>
    <d v="2025-11-20T00:00:00"/>
    <s v="112505058"/>
    <x v="6"/>
    <d v="2025-11-20T00:00:00"/>
    <m/>
    <m/>
    <x v="0"/>
    <m/>
    <m/>
    <m/>
    <m/>
    <n v="142510215"/>
    <s v=" "/>
    <m/>
    <m/>
    <s v="Nov"/>
    <s v="JIANGSU_05060-501"/>
    <m/>
    <m/>
    <m/>
  </r>
  <r>
    <x v="0"/>
    <s v="8306-25"/>
    <x v="1604"/>
    <s v="B"/>
    <s v="280X160"/>
    <d v="2025-11-12T00:00:00"/>
    <d v="2025-11-13T00:00:00"/>
    <s v="LAND"/>
    <n v="1"/>
    <n v="4"/>
    <d v="2025-11-17T00:00:00"/>
    <d v="2025-11-19T00:00:00"/>
    <m/>
    <m/>
    <d v="2025-11-20T00:00:00"/>
    <d v="2025-11-22T00:00:00"/>
    <d v="2025-11-20T00:00:00"/>
    <s v="112505058"/>
    <x v="0"/>
    <d v="2025-11-20T00:00:00"/>
    <m/>
    <m/>
    <x v="0"/>
    <m/>
    <m/>
    <m/>
    <m/>
    <n v="142510196"/>
    <s v=" "/>
    <m/>
    <m/>
    <s v="Nov"/>
    <s v="PDTMC_12045-204"/>
    <m/>
    <m/>
    <m/>
  </r>
  <r>
    <x v="0"/>
    <s v="8305-25"/>
    <x v="1605"/>
    <s v="B"/>
    <s v="280X160"/>
    <d v="2025-11-12T00:00:00"/>
    <d v="2025-11-12T00:00:00"/>
    <s v="LAND"/>
    <n v="1"/>
    <n v="2"/>
    <d v="2025-11-14T00:00:00"/>
    <d v="2025-11-17T00:00:00"/>
    <m/>
    <m/>
    <d v="2025-11-17T00:00:00"/>
    <d v="2025-11-22T00:00:00"/>
    <d v="2025-11-17T00:00:00"/>
    <s v="112504995"/>
    <x v="4"/>
    <d v="2025-11-17T00:00:00"/>
    <m/>
    <m/>
    <x v="0"/>
    <m/>
    <m/>
    <m/>
    <m/>
    <n v="142510386"/>
    <s v=" "/>
    <m/>
    <m/>
    <s v="Nov"/>
    <s v="PHME_12987-511"/>
    <m/>
    <m/>
    <m/>
  </r>
  <r>
    <x v="0"/>
    <s v="8305-25"/>
    <x v="1606"/>
    <s v="B"/>
    <s v="355X200"/>
    <d v="2025-11-12T00:00:00"/>
    <d v="2025-11-12T00:00:00"/>
    <s v="LAND"/>
    <n v="1"/>
    <n v="1"/>
    <d v="2025-11-14T00:00:00"/>
    <d v="2025-11-17T00:00:00"/>
    <m/>
    <m/>
    <d v="2025-11-17T00:00:00"/>
    <d v="2025-11-22T00:00:00"/>
    <d v="2025-11-17T00:00:00"/>
    <s v="112504995"/>
    <x v="4"/>
    <d v="2025-11-17T00:00:00"/>
    <m/>
    <m/>
    <x v="0"/>
    <m/>
    <m/>
    <m/>
    <m/>
    <n v="142510386"/>
    <s v=" "/>
    <m/>
    <m/>
    <s v="Nov"/>
    <s v="PHME_14700-210"/>
    <m/>
    <m/>
    <m/>
  </r>
  <r>
    <x v="0"/>
    <s v="8305-25"/>
    <x v="1607"/>
    <s v="B"/>
    <s v="450X250"/>
    <d v="2025-11-12T00:00:00"/>
    <d v="2025-11-12T00:00:00"/>
    <s v="LAND"/>
    <n v="14"/>
    <n v="14"/>
    <d v="2025-11-13T00:00:00"/>
    <d v="2025-11-17T00:00:00"/>
    <m/>
    <m/>
    <d v="2025-11-18T00:00:00"/>
    <d v="2025-11-22T00:00:00"/>
    <d v="2025-11-18T00:00:00"/>
    <s v="112505023"/>
    <x v="4"/>
    <d v="2025-11-18T00:00:00"/>
    <m/>
    <m/>
    <x v="0"/>
    <m/>
    <m/>
    <m/>
    <m/>
    <n v="142510386"/>
    <s v=" "/>
    <m/>
    <m/>
    <s v="Nov"/>
    <s v="PHME_30502-602"/>
    <m/>
    <m/>
    <m/>
  </r>
  <r>
    <x v="0"/>
    <s v="8307-25"/>
    <x v="1608"/>
    <s v="B"/>
    <s v="320X160"/>
    <d v="2025-11-12T00:00:00"/>
    <d v="2025-11-13T00:00:00"/>
    <s v="AIR"/>
    <n v="1"/>
    <n v="1"/>
    <d v="2025-11-17T00:00:00"/>
    <d v="2025-11-29T00:00:00"/>
    <m/>
    <m/>
    <d v="2025-11-29T00:00:00"/>
    <d v="2025-11-30T00:00:00"/>
    <d v="2025-11-29T00:00:00"/>
    <s v="112505247"/>
    <x v="6"/>
    <d v="2025-11-29T00:00:00"/>
    <m/>
    <s v="Supplier CommentThanks for your feedback._x000a_If we make the rib at the corner then die size need bigger than 320mm,is it ok?Then we update the design."/>
    <x v="0"/>
    <m/>
    <m/>
    <m/>
    <m/>
    <n v="142510648"/>
    <d v="1899-12-30T00:00:00"/>
    <m/>
    <m/>
    <s v="Nov"/>
    <s v="JIANGSU_05192-209"/>
    <m/>
    <m/>
    <m/>
  </r>
  <r>
    <x v="0"/>
    <s v="8305-25"/>
    <x v="1609"/>
    <s v="B"/>
    <s v="475X280"/>
    <d v="2025-11-12T00:00:00"/>
    <d v="2025-11-12T00:00:00"/>
    <s v="LAND"/>
    <n v="1"/>
    <n v="2"/>
    <d v="2025-11-18T00:00:00"/>
    <d v="2025-11-24T00:00:00"/>
    <m/>
    <m/>
    <d v="2025-11-26T00:00:00"/>
    <d v="2025-11-27T00:00:00"/>
    <d v="2025-11-26T00:00:00"/>
    <s v="112505202"/>
    <x v="4"/>
    <d v="2025-11-26T00:00:00"/>
    <m/>
    <m/>
    <x v="0"/>
    <m/>
    <m/>
    <m/>
    <m/>
    <n v="142510611"/>
    <d v="1899-12-30T00:00:00"/>
    <m/>
    <m/>
    <s v="Nov"/>
    <s v="PHME_05233-603"/>
    <s v="400X250"/>
    <s v="2cav"/>
    <m/>
  </r>
  <r>
    <x v="1"/>
    <s v="8309-25"/>
    <x v="1610"/>
    <s v="B"/>
    <s v="355X200"/>
    <d v="2025-11-12T00:00:00"/>
    <d v="2025-11-13T00:00:00"/>
    <s v="LAND"/>
    <n v="7"/>
    <n v="7"/>
    <d v="2025-11-17T00:00:00"/>
    <d v="2025-11-19T00:00:00"/>
    <m/>
    <m/>
    <d v="2025-11-20T00:00:00"/>
    <d v="2025-11-26T00:00:00"/>
    <d v="2025-11-20T00:00:00"/>
    <s v="212501581"/>
    <x v="4"/>
    <d v="2025-11-20T00:00:00"/>
    <m/>
    <m/>
    <x v="0"/>
    <m/>
    <m/>
    <m/>
    <m/>
    <n v="242503343"/>
    <d v="1899-12-30T00:00:00"/>
    <m/>
    <m/>
    <s v="Nov"/>
    <s v="PHME_029202-3501"/>
    <m/>
    <m/>
    <m/>
  </r>
  <r>
    <x v="1"/>
    <s v="8309-25"/>
    <x v="1611"/>
    <s v="B"/>
    <s v="355X200"/>
    <d v="2025-11-12T00:00:00"/>
    <d v="2025-11-13T00:00:00"/>
    <s v="LAND"/>
    <n v="1"/>
    <n v="2"/>
    <d v="2025-11-18T00:00:00"/>
    <d v="2025-11-20T00:00:00"/>
    <s v="YES"/>
    <m/>
    <d v="2025-11-22T00:00:00"/>
    <d v="2025-11-26T00:00:00"/>
    <d v="2025-11-22T00:00:00"/>
    <s v="212501595"/>
    <x v="4"/>
    <d v="2025-11-22T00:00:00"/>
    <m/>
    <m/>
    <x v="0"/>
    <m/>
    <m/>
    <m/>
    <m/>
    <n v="242503259"/>
    <s v=" "/>
    <m/>
    <m/>
    <s v="Nov"/>
    <s v="PHME_029663-3501"/>
    <m/>
    <m/>
    <m/>
  </r>
  <r>
    <x v="0"/>
    <s v="8306-25"/>
    <x v="1612"/>
    <s v="T"/>
    <s v="475X220"/>
    <d v="2025-11-12T00:00:00"/>
    <d v="2025-11-13T00:00:00"/>
    <s v="LAND"/>
    <n v="0"/>
    <n v="0"/>
    <d v="2025-11-16T00:00:00"/>
    <d v="2025-11-21T00:00:00"/>
    <m/>
    <m/>
    <d v="2025-11-22T00:00:00"/>
    <d v="2025-11-27T00:00:00"/>
    <d v="2025-11-22T00:00:00"/>
    <s v="112505137"/>
    <x v="0"/>
    <d v="2025-11-22T00:00:00"/>
    <m/>
    <m/>
    <x v="0"/>
    <m/>
    <m/>
    <m/>
    <m/>
    <n v="142510302"/>
    <s v=" "/>
    <m/>
    <m/>
    <s v="Nov"/>
    <s v="PDTMC_BOL-2-2-A"/>
    <m/>
    <m/>
    <m/>
  </r>
  <r>
    <x v="0"/>
    <s v="8306-25"/>
    <x v="1613"/>
    <s v="B"/>
    <s v="320X160"/>
    <d v="2025-11-12T00:00:00"/>
    <d v="2025-11-13T00:00:00"/>
    <s v="LAND"/>
    <n v="2"/>
    <n v="2"/>
    <d v="2025-11-17T00:00:00"/>
    <d v="2025-12-03T00:00:00"/>
    <s v="YES"/>
    <m/>
    <d v="2025-12-04T00:00:00"/>
    <d v="2025-12-06T00:00:00"/>
    <d v="2025-12-04T00:00:00"/>
    <s v="112505276"/>
    <x v="0"/>
    <d v="2025-12-04T00:00:00"/>
    <m/>
    <s v="Simulation Done on 29-Nov-25."/>
    <x v="0"/>
    <m/>
    <m/>
    <m/>
    <m/>
    <n v="142510647"/>
    <d v="1899-12-30T00:00:00"/>
    <m/>
    <m/>
    <s v="Nov"/>
    <s v="PDTMC_30437-202"/>
    <m/>
    <m/>
    <m/>
  </r>
  <r>
    <x v="1"/>
    <s v="8311-25"/>
    <x v="1614"/>
    <s v="B"/>
    <s v="250X160"/>
    <d v="2025-11-13T00:00:00"/>
    <d v="2025-11-13T00:00:00"/>
    <s v="LAND"/>
    <n v="0"/>
    <n v="0"/>
    <d v="2025-11-15T00:00:00"/>
    <d v="2025-11-17T00:00:00"/>
    <m/>
    <m/>
    <d v="2025-11-18T00:00:00"/>
    <d v="2025-11-18T00:00:00"/>
    <d v="2025-11-18T00:00:00"/>
    <s v="212501562"/>
    <x v="4"/>
    <d v="2025-11-18T00:00:00"/>
    <m/>
    <m/>
    <x v="0"/>
    <m/>
    <m/>
    <m/>
    <m/>
    <n v="242503258"/>
    <s v=" "/>
    <m/>
    <m/>
    <s v="Nov"/>
    <s v="PHME_007098-2508"/>
    <m/>
    <m/>
    <m/>
  </r>
  <r>
    <x v="1"/>
    <s v="8311-25"/>
    <x v="1615"/>
    <s v="B"/>
    <s v="250X160"/>
    <d v="2025-11-13T00:00:00"/>
    <d v="2025-11-13T00:00:00"/>
    <s v="LAND"/>
    <n v="0"/>
    <n v="0"/>
    <d v="2025-11-15T00:00:00"/>
    <d v="2025-11-17T00:00:00"/>
    <m/>
    <m/>
    <d v="2025-11-18T00:00:00"/>
    <d v="2025-11-18T00:00:00"/>
    <d v="2025-11-18T00:00:00"/>
    <s v="212501562"/>
    <x v="4"/>
    <d v="2025-11-18T00:00:00"/>
    <m/>
    <m/>
    <x v="0"/>
    <m/>
    <m/>
    <m/>
    <m/>
    <n v="242503258"/>
    <s v=" "/>
    <m/>
    <m/>
    <s v="Nov"/>
    <s v="PHME_007098-2509"/>
    <m/>
    <m/>
    <m/>
  </r>
  <r>
    <x v="0"/>
    <s v="8310-25"/>
    <x v="1533"/>
    <s v="B"/>
    <s v="320X160"/>
    <d v="2025-11-13T00:00:00"/>
    <d v="2025-11-13T00:00:00"/>
    <s v="LAND"/>
    <n v="1"/>
    <n v="1"/>
    <d v="2025-11-14T00:00:00"/>
    <d v="2025-11-14T00:00:00"/>
    <m/>
    <m/>
    <d v="2025-11-15T00:00:00"/>
    <d v="2025-11-22T00:00:00"/>
    <d v="2025-11-15T00:00:00"/>
    <s v="112504985"/>
    <x v="4"/>
    <d v="2025-11-15T00:00:00"/>
    <m/>
    <m/>
    <x v="0"/>
    <m/>
    <m/>
    <m/>
    <m/>
    <n v="142510390"/>
    <s v=" "/>
    <m/>
    <m/>
    <s v="Nov"/>
    <s v="PHME_29225-204"/>
    <m/>
    <m/>
    <m/>
  </r>
  <r>
    <x v="0"/>
    <s v="8315-25"/>
    <x v="1616"/>
    <s v="N"/>
    <s v="250X160"/>
    <d v="2025-11-13T00:00:00"/>
    <d v="2025-11-13T00:00:00"/>
    <s v="AIR"/>
    <n v="0"/>
    <n v="0"/>
    <d v="2025-11-17T00:00:00"/>
    <d v="2025-11-18T00:00:00"/>
    <m/>
    <m/>
    <d v="2025-11-20T00:00:00"/>
    <d v="2025-11-22T00:00:00"/>
    <d v="2025-11-20T00:00:00"/>
    <s v="112505058"/>
    <x v="1"/>
    <d v="2025-11-20T00:00:00"/>
    <s v="coastal trading"/>
    <m/>
    <x v="0"/>
    <m/>
    <m/>
    <m/>
    <m/>
    <n v="142510214"/>
    <d v="2025-11-25T17:46:07"/>
    <m/>
    <m/>
    <s v="Nov"/>
    <s v="EKSTEK_27999-501"/>
    <m/>
    <m/>
    <m/>
  </r>
  <r>
    <x v="0"/>
    <s v="8312-25"/>
    <x v="1617"/>
    <s v="N"/>
    <s v="250X160"/>
    <d v="2025-11-13T00:00:00"/>
    <d v="2025-11-13T00:00:00"/>
    <s v="LAND"/>
    <n v="0"/>
    <n v="0"/>
    <d v="2025-11-17T00:00:00"/>
    <d v="2025-11-24T00:00:00"/>
    <m/>
    <m/>
    <d v="2025-11-26T00:00:00"/>
    <d v="2025-11-27T00:00:00"/>
    <d v="2025-11-26T00:00:00"/>
    <s v="112505203"/>
    <x v="4"/>
    <d v="2025-11-26T00:00:00"/>
    <s v="coastal trading"/>
    <m/>
    <x v="0"/>
    <m/>
    <m/>
    <m/>
    <m/>
    <n v="142510384"/>
    <s v=" "/>
    <m/>
    <m/>
    <s v="Nov"/>
    <s v="PHME_32000-401"/>
    <m/>
    <m/>
    <m/>
  </r>
  <r>
    <x v="1"/>
    <s v="8311-25"/>
    <x v="1618"/>
    <s v="B"/>
    <s v="320X160"/>
    <d v="2025-11-13T00:00:00"/>
    <d v="2025-11-13T00:00:00"/>
    <s v="LAND"/>
    <n v="1"/>
    <n v="1"/>
    <d v="2025-11-14T00:00:00"/>
    <d v="2025-11-17T00:00:00"/>
    <m/>
    <m/>
    <d v="2025-11-18T00:00:00"/>
    <d v="2025-11-18T00:00:00"/>
    <d v="2025-11-18T00:00:00"/>
    <s v="212501562"/>
    <x v="4"/>
    <d v="2025-11-18T00:00:00"/>
    <s v="al baddad"/>
    <m/>
    <x v="0"/>
    <m/>
    <m/>
    <m/>
    <m/>
    <n v="242503258"/>
    <s v=" "/>
    <m/>
    <m/>
    <s v="Nov"/>
    <s v="PHME_006159-3511"/>
    <m/>
    <m/>
    <m/>
  </r>
  <r>
    <x v="0"/>
    <s v="8312-25"/>
    <x v="1619"/>
    <s v="B"/>
    <s v="220X130"/>
    <d v="2025-11-13T00:00:00"/>
    <d v="2025-11-13T00:00:00"/>
    <s v="LAND"/>
    <n v="0"/>
    <n v="0"/>
    <d v="2025-11-14T00:00:00"/>
    <d v="2025-11-17T00:00:00"/>
    <m/>
    <m/>
    <d v="2025-11-17T00:00:00"/>
    <d v="2025-11-22T00:00:00"/>
    <d v="2025-11-17T00:00:00"/>
    <s v="112504995"/>
    <x v="4"/>
    <d v="2025-11-17T00:00:00"/>
    <s v="al baddad"/>
    <m/>
    <x v="0"/>
    <m/>
    <m/>
    <m/>
    <m/>
    <n v="142510384"/>
    <s v=" "/>
    <m/>
    <m/>
    <s v="Nov"/>
    <s v="PHME_10371-506"/>
    <m/>
    <m/>
    <m/>
  </r>
  <r>
    <x v="0"/>
    <s v="8312-25"/>
    <x v="1620"/>
    <s v="B"/>
    <s v="320X160"/>
    <d v="2025-11-13T00:00:00"/>
    <d v="2025-11-13T00:00:00"/>
    <s v="LAND"/>
    <n v="1"/>
    <n v="2"/>
    <d v="2025-11-15T00:00:00"/>
    <d v="2025-11-17T00:00:00"/>
    <m/>
    <m/>
    <d v="2025-11-17T00:00:00"/>
    <d v="2025-11-22T00:00:00"/>
    <d v="2025-11-17T00:00:00"/>
    <s v="112504995"/>
    <x v="4"/>
    <d v="2025-11-17T00:00:00"/>
    <s v="al baddad"/>
    <m/>
    <x v="0"/>
    <m/>
    <m/>
    <m/>
    <m/>
    <n v="142510384"/>
    <s v=" "/>
    <m/>
    <m/>
    <s v="Nov"/>
    <s v="PHME_12984-508"/>
    <m/>
    <m/>
    <m/>
  </r>
  <r>
    <x v="0"/>
    <s v="8313-25"/>
    <x v="1621"/>
    <s v="B"/>
    <s v="280x160"/>
    <d v="2025-11-13T00:00:00"/>
    <d v="2025-11-13T00:00:00"/>
    <s v="LAND"/>
    <n v="2"/>
    <n v="2"/>
    <d v="2025-11-15T00:00:00"/>
    <d v="2025-11-17T00:00:00"/>
    <m/>
    <m/>
    <d v="2025-11-17T00:00:00"/>
    <d v="2025-11-22T00:00:00"/>
    <d v="2025-11-17T00:00:00"/>
    <s v="112504995"/>
    <x v="0"/>
    <d v="2025-11-17T00:00:00"/>
    <s v="al baddad"/>
    <m/>
    <x v="0"/>
    <m/>
    <m/>
    <m/>
    <m/>
    <n v="142510191"/>
    <d v="2025-11-28T00:00:00"/>
    <m/>
    <m/>
    <s v="Nov"/>
    <s v="PDTMC_29908-501"/>
    <m/>
    <m/>
    <m/>
  </r>
  <r>
    <x v="0"/>
    <s v="8313-25"/>
    <x v="1622"/>
    <s v="B"/>
    <s v="450X250"/>
    <d v="2025-11-13T00:00:00"/>
    <d v="2025-11-13T00:00:00"/>
    <s v="LAND"/>
    <n v="1"/>
    <n v="1"/>
    <d v="2025-11-14T00:00:00"/>
    <d v="2025-11-17T00:00:00"/>
    <m/>
    <m/>
    <d v="2025-11-17T00:00:00"/>
    <d v="2025-11-22T00:00:00"/>
    <d v="2025-11-17T00:00:00"/>
    <s v="112504995"/>
    <x v="0"/>
    <d v="2025-11-17T00:00:00"/>
    <s v="al baddad"/>
    <m/>
    <x v="0"/>
    <m/>
    <m/>
    <m/>
    <m/>
    <n v="142510191"/>
    <d v="2025-11-28T00:00:00"/>
    <m/>
    <m/>
    <s v="Nov"/>
    <s v="PDTMC_29910-602"/>
    <m/>
    <m/>
    <m/>
  </r>
  <r>
    <x v="0"/>
    <s v="8312-25"/>
    <x v="1623"/>
    <s v="B"/>
    <s v="320X160"/>
    <d v="2025-11-13T00:00:00"/>
    <d v="2025-11-13T00:00:00"/>
    <s v="LAND"/>
    <n v="1"/>
    <n v="1"/>
    <d v="2025-11-14T00:00:00"/>
    <d v="2025-11-17T00:00:00"/>
    <m/>
    <m/>
    <d v="2025-11-17T00:00:00"/>
    <d v="2025-11-22T00:00:00"/>
    <d v="2025-11-17T00:00:00"/>
    <s v="112504995"/>
    <x v="4"/>
    <d v="2025-11-17T00:00:00"/>
    <s v="al baddad"/>
    <m/>
    <x v="0"/>
    <m/>
    <m/>
    <m/>
    <m/>
    <n v="142510384"/>
    <s v=" "/>
    <m/>
    <m/>
    <s v="Nov"/>
    <s v="PHME_06246-602"/>
    <m/>
    <m/>
    <m/>
  </r>
  <r>
    <x v="0"/>
    <s v="8316-25"/>
    <x v="1624"/>
    <s v="N"/>
    <s v="250x160"/>
    <d v="2025-11-13T00:00:00"/>
    <d v="2025-11-13T00:00:00"/>
    <s v="LAND"/>
    <n v="2"/>
    <n v="2"/>
    <d v="2025-11-15T00:00:00"/>
    <d v="2025-12-11T00:00:00"/>
    <m/>
    <m/>
    <d v="2025-12-12T00:00:00"/>
    <d v="2025-12-13T00:00:00"/>
    <d v="2025-12-12T00:00:00"/>
    <s v="112505414"/>
    <x v="4"/>
    <d v="2025-12-12T00:00:00"/>
    <s v="Madar Aluminium"/>
    <s v="We asked revised design in press-4 and cav-2 . We holde for wall thickness rolarance "/>
    <x v="0"/>
    <m/>
    <m/>
    <m/>
    <s v="Mill &amp; Anodizing"/>
    <n v="0"/>
    <d v="1899-12-30T00:00:00"/>
    <m/>
    <m/>
    <s v="Nov"/>
    <s v="PHME_30512-401"/>
    <m/>
    <m/>
    <m/>
  </r>
  <r>
    <x v="0"/>
    <s v="8316-25"/>
    <x v="1625"/>
    <s v="N"/>
    <s v="250x160"/>
    <d v="2025-11-13T00:00:00"/>
    <d v="2025-11-13T00:00:00"/>
    <s v="LAND"/>
    <n v="2"/>
    <n v="2"/>
    <d v="2025-11-17T00:00:00"/>
    <d v="2025-12-11T00:00:00"/>
    <m/>
    <m/>
    <d v="2025-12-12T00:00:00"/>
    <d v="2025-12-13T00:00:00"/>
    <d v="2025-12-12T00:00:00"/>
    <s v="112505414"/>
    <x v="4"/>
    <d v="2025-12-12T00:00:00"/>
    <s v="Madar Aluminium"/>
    <s v="We asked revised design in press-4 and cav-2 ."/>
    <x v="0"/>
    <m/>
    <m/>
    <m/>
    <s v="Mill &amp; Anodizing"/>
    <n v="0"/>
    <d v="1899-12-30T00:00:00"/>
    <m/>
    <m/>
    <s v="Nov"/>
    <s v="PHME_30513-401"/>
    <m/>
    <m/>
    <m/>
  </r>
  <r>
    <x v="0"/>
    <s v="8317-25"/>
    <x v="1626"/>
    <s v="T"/>
    <s v="300x100"/>
    <d v="2025-11-13T00:00:00"/>
    <d v="2025-11-13T00:00:00"/>
    <s v="LAND"/>
    <n v="0"/>
    <n v="0"/>
    <d v="2025-11-16T00:00:00"/>
    <m/>
    <m/>
    <m/>
    <m/>
    <m/>
    <m/>
    <m/>
    <x v="0"/>
    <m/>
    <s v="Madar Aluminium"/>
    <m/>
    <x v="6"/>
    <m/>
    <m/>
    <m/>
    <m/>
    <n v="0"/>
    <d v="1899-12-30T00:00:00"/>
    <m/>
    <m/>
    <s v="Nov"/>
    <s v="PDTMC_INS-30514"/>
    <m/>
    <m/>
    <m/>
  </r>
  <r>
    <x v="0"/>
    <s v="8316-25"/>
    <x v="1627"/>
    <s v="N"/>
    <s v="250x160"/>
    <d v="2025-11-13T00:00:00"/>
    <d v="2025-11-13T00:00:00"/>
    <s v="LAND"/>
    <n v="2"/>
    <n v="2"/>
    <d v="2025-11-15T00:00:00"/>
    <d v="2025-12-11T00:00:00"/>
    <m/>
    <m/>
    <d v="2025-12-12T00:00:00"/>
    <d v="2025-12-13T00:00:00"/>
    <d v="2025-12-12T00:00:00"/>
    <s v="112505414"/>
    <x v="4"/>
    <d v="2025-12-12T00:00:00"/>
    <s v="Madar Aluminium"/>
    <s v="We asked revised design in press-4 and cav-2 ."/>
    <x v="0"/>
    <m/>
    <m/>
    <m/>
    <s v="Mill &amp; Anodizing"/>
    <n v="0"/>
    <d v="1899-12-30T00:00:00"/>
    <m/>
    <m/>
    <s v="Nov"/>
    <s v="PHME_30516-401"/>
    <m/>
    <m/>
    <m/>
  </r>
  <r>
    <x v="0"/>
    <s v="8316-25"/>
    <x v="1628"/>
    <s v="N"/>
    <s v="250x160"/>
    <d v="2025-11-13T00:00:00"/>
    <d v="2025-11-13T00:00:00"/>
    <s v="LAND"/>
    <n v="2"/>
    <n v="2"/>
    <d v="2025-11-15T00:00:00"/>
    <d v="2025-12-11T00:00:00"/>
    <m/>
    <m/>
    <d v="2025-12-12T00:00:00"/>
    <d v="2025-12-13T00:00:00"/>
    <d v="2025-12-12T00:00:00"/>
    <s v="112505414"/>
    <x v="4"/>
    <d v="2025-12-12T00:00:00"/>
    <s v="Madar Aluminium"/>
    <s v="We asked revised design in press-4 and cav-2 ."/>
    <x v="0"/>
    <m/>
    <m/>
    <m/>
    <s v="Mill &amp; Anodizing"/>
    <n v="0"/>
    <d v="1899-12-30T00:00:00"/>
    <m/>
    <m/>
    <s v="Nov"/>
    <s v="PHME_30517-401"/>
    <m/>
    <m/>
    <m/>
  </r>
  <r>
    <x v="0"/>
    <s v="8316-25"/>
    <x v="1629"/>
    <s v="T"/>
    <s v="300X100"/>
    <d v="2025-11-13T00:00:00"/>
    <d v="2025-11-13T00:00:00"/>
    <s v="LAND"/>
    <n v="0"/>
    <n v="0"/>
    <d v="2025-11-15T00:00:00"/>
    <d v="2025-12-12T00:00:00"/>
    <m/>
    <m/>
    <d v="2025-12-13T00:00:00"/>
    <d v="2025-12-13T00:00:00"/>
    <d v="2025-12-13T00:00:00"/>
    <s v="112505430"/>
    <x v="4"/>
    <d v="2025-12-13T00:00:00"/>
    <s v="Madar Aluminium"/>
    <m/>
    <x v="0"/>
    <m/>
    <m/>
    <m/>
    <m/>
    <n v="0"/>
    <d v="1899-12-30T00:00:00"/>
    <m/>
    <m/>
    <s v="Nov"/>
    <s v="PHME_Ins-30519"/>
    <m/>
    <m/>
    <m/>
  </r>
  <r>
    <x v="0"/>
    <s v="8317-25"/>
    <x v="1630"/>
    <s v="T"/>
    <s v="300x100"/>
    <d v="2025-11-13T00:00:00"/>
    <d v="2025-11-13T00:00:00"/>
    <s v="LAND"/>
    <n v="0"/>
    <n v="0"/>
    <d v="2025-11-15T00:00:00"/>
    <m/>
    <m/>
    <m/>
    <m/>
    <m/>
    <m/>
    <m/>
    <x v="0"/>
    <m/>
    <s v="Madar Aluminium"/>
    <m/>
    <x v="6"/>
    <m/>
    <m/>
    <m/>
    <s v="Mill &amp; Anodizing"/>
    <n v="0"/>
    <d v="1899-12-30T00:00:00"/>
    <m/>
    <m/>
    <s v="Nov"/>
    <s v="PDTMC_INS-32001"/>
    <m/>
    <m/>
    <m/>
  </r>
  <r>
    <x v="0"/>
    <s v="8317-25"/>
    <x v="1631"/>
    <s v="T"/>
    <s v="300x100"/>
    <d v="2025-11-13T00:00:00"/>
    <d v="2025-11-13T00:00:00"/>
    <s v="LAND"/>
    <n v="0"/>
    <n v="0"/>
    <d v="2025-11-15T00:00:00"/>
    <m/>
    <m/>
    <m/>
    <m/>
    <m/>
    <m/>
    <m/>
    <x v="0"/>
    <m/>
    <s v="Madar Aluminium"/>
    <m/>
    <x v="6"/>
    <m/>
    <m/>
    <m/>
    <s v="Mill &amp; Anodizing"/>
    <n v="0"/>
    <d v="1899-12-30T00:00:00"/>
    <m/>
    <m/>
    <s v="Nov"/>
    <s v="PDTMC_INS-32003"/>
    <m/>
    <m/>
    <m/>
  </r>
  <r>
    <x v="0"/>
    <s v="8317-25"/>
    <x v="1632"/>
    <s v="N"/>
    <s v="280x160"/>
    <d v="2025-11-13T00:00:00"/>
    <d v="2025-11-13T00:00:00"/>
    <s v="LAND"/>
    <n v="0"/>
    <n v="0"/>
    <d v="2025-11-15T00:00:00"/>
    <m/>
    <m/>
    <m/>
    <m/>
    <m/>
    <m/>
    <m/>
    <x v="0"/>
    <m/>
    <s v="Madar Aluminium"/>
    <m/>
    <x v="6"/>
    <m/>
    <m/>
    <m/>
    <s v="Mill &amp; Anodizing"/>
    <n v="0"/>
    <d v="1899-12-30T00:00:00"/>
    <m/>
    <m/>
    <s v="Nov"/>
    <s v="PDTMC_32004-401"/>
    <m/>
    <m/>
    <m/>
  </r>
  <r>
    <x v="0"/>
    <s v="8314-25"/>
    <x v="1633"/>
    <s v="C"/>
    <s v="320X160"/>
    <d v="2025-11-13T00:00:00"/>
    <d v="2025-11-13T00:00:00"/>
    <s v="AIR"/>
    <n v="9"/>
    <n v="9"/>
    <d v="2025-11-17T00:00:00"/>
    <m/>
    <m/>
    <m/>
    <m/>
    <m/>
    <m/>
    <m/>
    <x v="5"/>
    <m/>
    <s v="al baddad"/>
    <s v="Design Under Hold. Order shift to Giansun"/>
    <x v="1"/>
    <m/>
    <m/>
    <m/>
    <m/>
    <n v="0"/>
    <d v="1899-12-30T00:00:00"/>
    <m/>
    <m/>
    <s v="Nov"/>
    <s v="ADEX_29818-603"/>
    <m/>
    <m/>
    <m/>
  </r>
  <r>
    <x v="0"/>
    <s v="8316-25"/>
    <x v="1634"/>
    <s v="N"/>
    <s v="280x160"/>
    <d v="2025-11-13T00:00:00"/>
    <d v="2025-11-13T00:00:00"/>
    <s v="LAND"/>
    <n v="6"/>
    <n v="6"/>
    <d v="2025-11-15T00:00:00"/>
    <d v="2025-11-17T00:00:00"/>
    <m/>
    <m/>
    <d v="2025-11-17T00:00:00"/>
    <d v="2025-12-13T00:00:00"/>
    <d v="2025-11-17T00:00:00"/>
    <s v="112504995"/>
    <x v="4"/>
    <d v="2025-11-17T00:00:00"/>
    <s v="Madar Aluminium"/>
    <m/>
    <x v="0"/>
    <m/>
    <m/>
    <m/>
    <s v="Mill &amp; Anodizing"/>
    <s v="HOLD"/>
    <d v="1899-12-30T00:00:00"/>
    <m/>
    <m/>
    <s v="Nov"/>
    <s v="PHME_30515-401"/>
    <m/>
    <m/>
    <m/>
  </r>
  <r>
    <x v="0"/>
    <s v="8317-25"/>
    <x v="1635"/>
    <s v="N"/>
    <s v="280x160"/>
    <d v="2025-11-13T00:00:00"/>
    <d v="2025-11-13T00:00:00"/>
    <s v="LAND"/>
    <n v="2"/>
    <n v="2"/>
    <d v="2025-11-16T00:00:00"/>
    <d v="2025-11-17T00:00:00"/>
    <m/>
    <m/>
    <d v="2025-11-18T00:00:00"/>
    <d v="2025-12-13T00:00:00"/>
    <d v="2025-11-18T00:00:00"/>
    <s v="112505023"/>
    <x v="0"/>
    <d v="2025-11-18T00:00:00"/>
    <s v="Madar Aluminium"/>
    <m/>
    <x v="0"/>
    <m/>
    <m/>
    <m/>
    <s v="Mill &amp; Anodizing"/>
    <s v="HOLD"/>
    <d v="1899-12-30T00:00:00"/>
    <m/>
    <m/>
    <s v="Nov"/>
    <s v="PDTMC_30518-401"/>
    <m/>
    <m/>
    <m/>
  </r>
  <r>
    <x v="0"/>
    <s v="8316-25"/>
    <x v="1636"/>
    <s v="N"/>
    <s v="450X250"/>
    <d v="2025-11-13T00:00:00"/>
    <d v="2025-11-13T00:00:00"/>
    <s v="LAND"/>
    <n v="1"/>
    <n v="1"/>
    <d v="2025-11-18T00:00:00"/>
    <d v="2025-11-20T00:00:00"/>
    <s v="YES"/>
    <m/>
    <d v="2025-11-22T00:00:00"/>
    <d v="2025-11-27T00:00:00"/>
    <d v="2025-11-22T00:00:00"/>
    <s v="112505137"/>
    <x v="4"/>
    <d v="2025-11-22T00:00:00"/>
    <s v="Alico"/>
    <m/>
    <x v="0"/>
    <m/>
    <m/>
    <m/>
    <m/>
    <n v="142510389"/>
    <s v=" "/>
    <m/>
    <m/>
    <s v="Nov"/>
    <s v="PHME_30520-601"/>
    <m/>
    <m/>
    <m/>
  </r>
  <r>
    <x v="0"/>
    <s v="8317-25"/>
    <x v="1637"/>
    <s v="N"/>
    <s v="280x160"/>
    <d v="2025-11-13T00:00:00"/>
    <d v="2025-11-13T00:00:00"/>
    <s v="LAND"/>
    <n v="2"/>
    <n v="2"/>
    <d v="2025-11-16T00:00:00"/>
    <m/>
    <s v="YES"/>
    <m/>
    <m/>
    <m/>
    <m/>
    <m/>
    <x v="0"/>
    <m/>
    <s v="Madar Aluminium"/>
    <m/>
    <x v="5"/>
    <m/>
    <m/>
    <m/>
    <s v="Mill &amp; Anodizing"/>
    <n v="0"/>
    <d v="1899-12-30T00:00:00"/>
    <m/>
    <m/>
    <s v="Nov"/>
    <s v="PDTMC_30514-401"/>
    <m/>
    <m/>
    <m/>
  </r>
  <r>
    <x v="0"/>
    <s v="8316-25"/>
    <x v="1638"/>
    <s v="N"/>
    <s v="250x160"/>
    <d v="2025-11-13T00:00:00"/>
    <d v="2025-11-13T00:00:00"/>
    <s v="LAND"/>
    <n v="2"/>
    <n v="1"/>
    <d v="2025-11-15T00:00:00"/>
    <d v="2025-12-12T00:00:00"/>
    <s v="YES"/>
    <m/>
    <d v="2025-12-13T00:00:00"/>
    <d v="2025-12-13T00:00:00"/>
    <d v="2025-12-13T00:00:00"/>
    <s v="112505430"/>
    <x v="4"/>
    <d v="2025-12-13T00:00:00"/>
    <s v="Madar Aluminium"/>
    <m/>
    <x v="0"/>
    <m/>
    <m/>
    <m/>
    <s v="Mill &amp; Anodizing"/>
    <n v="0"/>
    <d v="1899-12-30T00:00:00"/>
    <m/>
    <m/>
    <s v="Nov"/>
    <s v="PHME_30519-401"/>
    <m/>
    <m/>
    <m/>
  </r>
  <r>
    <x v="0"/>
    <s v="8317-25"/>
    <x v="1639"/>
    <s v="N"/>
    <s v="320x160"/>
    <d v="2025-11-13T00:00:00"/>
    <d v="2025-11-13T00:00:00"/>
    <s v="LAND"/>
    <n v="0"/>
    <n v="0"/>
    <d v="2025-11-15T00:00:00"/>
    <m/>
    <s v="YES"/>
    <m/>
    <m/>
    <m/>
    <m/>
    <m/>
    <x v="0"/>
    <m/>
    <s v="Madar Aluminium"/>
    <m/>
    <x v="5"/>
    <m/>
    <m/>
    <m/>
    <s v="Mill &amp; Anodizing"/>
    <n v="0"/>
    <d v="1899-12-30T00:00:00"/>
    <m/>
    <m/>
    <s v="Nov"/>
    <s v="PDTMC_32001-501"/>
    <m/>
    <m/>
    <m/>
  </r>
  <r>
    <x v="0"/>
    <s v="8317-25"/>
    <x v="1640"/>
    <s v="N"/>
    <s v="320x160"/>
    <d v="2025-11-13T00:00:00"/>
    <d v="2025-11-13T00:00:00"/>
    <s v="LAND"/>
    <n v="0"/>
    <n v="0"/>
    <d v="2025-11-16T00:00:00"/>
    <m/>
    <s v="YES"/>
    <m/>
    <m/>
    <m/>
    <m/>
    <m/>
    <x v="0"/>
    <m/>
    <s v="Madar Aluminium"/>
    <m/>
    <x v="5"/>
    <m/>
    <m/>
    <m/>
    <s v="Mill &amp; Anodizing"/>
    <n v="0"/>
    <d v="1899-12-30T00:00:00"/>
    <m/>
    <m/>
    <s v="Nov"/>
    <s v="PDTMC_32002-501"/>
    <m/>
    <m/>
    <m/>
  </r>
  <r>
    <x v="0"/>
    <s v="8317-25"/>
    <x v="1641"/>
    <s v="N"/>
    <s v="280x160"/>
    <d v="2025-11-13T00:00:00"/>
    <d v="2025-11-13T00:00:00"/>
    <s v="LAND"/>
    <n v="0"/>
    <n v="0"/>
    <d v="2025-11-15T00:00:00"/>
    <m/>
    <s v="YES"/>
    <m/>
    <m/>
    <m/>
    <m/>
    <m/>
    <x v="0"/>
    <m/>
    <s v="Madar Aluminium"/>
    <m/>
    <x v="5"/>
    <m/>
    <m/>
    <m/>
    <s v="Mill &amp; Anodizing"/>
    <n v="0"/>
    <d v="1899-12-30T00:00:00"/>
    <m/>
    <m/>
    <s v="Nov"/>
    <s v="PDTMC_32003-401"/>
    <m/>
    <m/>
    <m/>
  </r>
  <r>
    <x v="0"/>
    <s v="8312-25"/>
    <x v="1642"/>
    <s v="B"/>
    <s v="355X200"/>
    <d v="2025-11-13T00:00:00"/>
    <d v="2025-11-13T00:00:00"/>
    <s v="LAND"/>
    <n v="1"/>
    <n v="2"/>
    <d v="2025-11-17T00:00:00"/>
    <d v="2025-11-24T00:00:00"/>
    <s v="YES"/>
    <m/>
    <d v="2025-11-26T00:00:00"/>
    <d v="2025-11-27T00:00:00"/>
    <d v="2025-11-26T00:00:00"/>
    <s v="112505203"/>
    <x v="4"/>
    <d v="2025-11-26T00:00:00"/>
    <s v="al baddad"/>
    <s v="revised design asked for simulation on 17-11-25"/>
    <x v="0"/>
    <m/>
    <m/>
    <m/>
    <m/>
    <n v="142510384"/>
    <s v=" "/>
    <m/>
    <m/>
    <s v="Nov"/>
    <s v="PHME_29911-602"/>
    <m/>
    <m/>
    <m/>
  </r>
  <r>
    <x v="1"/>
    <s v="8311-25"/>
    <x v="1643"/>
    <s v="B"/>
    <s v="400X260"/>
    <d v="2025-11-13T00:00:00"/>
    <d v="2025-11-13T00:00:00"/>
    <s v="LAND"/>
    <n v="4"/>
    <n v="4"/>
    <d v="2025-11-14T00:00:00"/>
    <m/>
    <s v="YES"/>
    <m/>
    <m/>
    <m/>
    <m/>
    <m/>
    <x v="4"/>
    <m/>
    <s v="al baddad"/>
    <s v="we asked revion from suplier. And we did simulation results not achived."/>
    <x v="5"/>
    <m/>
    <m/>
    <m/>
    <m/>
    <n v="0"/>
    <d v="1899-12-30T00:00:00"/>
    <m/>
    <m/>
    <s v="Nov"/>
    <s v="PHME_120658-3506"/>
    <m/>
    <m/>
    <m/>
  </r>
  <r>
    <x v="0"/>
    <s v="8325-25"/>
    <x v="1633"/>
    <s v="B"/>
    <s v="700X500"/>
    <d v="2025-11-14T00:00:00"/>
    <d v="2025-11-19T00:00:00"/>
    <s v="AIR"/>
    <n v="9"/>
    <n v="9"/>
    <d v="2025-11-29T00:00:00"/>
    <m/>
    <s v="YES"/>
    <m/>
    <m/>
    <m/>
    <m/>
    <m/>
    <x v="6"/>
    <m/>
    <m/>
    <s v="Die ordered to Adex- Supplier changed by Purchasing department. 3d model recived on 29-Nov-25 simulation don we observed higher velocity devation and displacement and tension triailaty."/>
    <x v="5"/>
    <m/>
    <m/>
    <m/>
    <m/>
    <n v="0"/>
    <d v="1899-12-30T00:00:00"/>
    <m/>
    <m/>
    <s v="Nov"/>
    <s v="JIANGSU_29818-603"/>
    <m/>
    <m/>
    <m/>
  </r>
  <r>
    <x v="0"/>
    <s v="8318-25"/>
    <x v="1644"/>
    <s v="N"/>
    <s v="250X160"/>
    <d v="2025-11-16T00:00:00"/>
    <d v="2025-11-17T00:00:00"/>
    <s v="LAND"/>
    <n v="3"/>
    <n v="3"/>
    <d v="2025-11-19T00:00:00"/>
    <d v="2025-11-19T00:00:00"/>
    <m/>
    <m/>
    <d v="2025-11-20T00:00:00"/>
    <d v="2025-11-18T00:00:00"/>
    <d v="2025-11-20T00:00:00"/>
    <s v="112505058"/>
    <x v="0"/>
    <d v="2025-11-20T00:00:00"/>
    <s v="Italian Alu galss"/>
    <s v="As discussed with Mr. Suresh L, Die created in oracle with out design received 18.11.2025_Dinesh"/>
    <x v="0"/>
    <m/>
    <m/>
    <m/>
    <m/>
    <n v="142510191"/>
    <d v="2025-11-28T00:00:00"/>
    <m/>
    <m/>
    <s v="Nov"/>
    <s v="PDTMC_30511-401"/>
    <m/>
    <m/>
    <m/>
  </r>
  <r>
    <x v="0"/>
    <s v="8319-25"/>
    <x v="1645"/>
    <s v="N"/>
    <s v="400X260"/>
    <d v="2025-11-18T00:00:00"/>
    <d v="2025-11-19T00:00:00"/>
    <s v="LAND"/>
    <n v="1"/>
    <n v="1"/>
    <d v="2025-11-20T00:00:00"/>
    <d v="2025-11-21T00:00:00"/>
    <m/>
    <m/>
    <d v="2025-11-22T00:00:00"/>
    <d v="2025-11-18T00:00:00"/>
    <d v="2025-11-22T00:00:00"/>
    <s v="112505137"/>
    <x v="4"/>
    <d v="2025-11-22T00:00:00"/>
    <s v="Gulfex"/>
    <s v="As discussed with Mr. Suresh L, Die created in oracle with out design received 18.11.2025-Dinesh"/>
    <x v="0"/>
    <m/>
    <m/>
    <m/>
    <m/>
    <n v="142510389"/>
    <s v=" "/>
    <m/>
    <m/>
    <s v="Nov"/>
    <s v="PHME_05427-601"/>
    <m/>
    <m/>
    <m/>
  </r>
  <r>
    <x v="0"/>
    <s v="8321-25"/>
    <x v="1646"/>
    <s v="B"/>
    <s v="440X250"/>
    <d v="2025-11-18T00:00:00"/>
    <d v="2025-11-19T00:00:00"/>
    <s v="AIR"/>
    <n v="2"/>
    <n v="8"/>
    <d v="2025-11-19T00:00:00"/>
    <d v="2025-11-25T00:00:00"/>
    <m/>
    <m/>
    <d v="2025-11-28T00:00:00"/>
    <d v="2025-11-30T00:00:00"/>
    <d v="2025-11-28T00:00:00"/>
    <s v="112505218"/>
    <x v="1"/>
    <d v="2025-11-28T00:00:00"/>
    <m/>
    <m/>
    <x v="0"/>
    <m/>
    <m/>
    <m/>
    <m/>
    <n v="142510649"/>
    <d v="1899-12-30T00:00:00"/>
    <m/>
    <m/>
    <s v="Nov"/>
    <s v="EKSTEK_29780-527"/>
    <m/>
    <m/>
    <m/>
  </r>
  <r>
    <x v="0"/>
    <s v="8319-25"/>
    <x v="1647"/>
    <s v="B"/>
    <s v="450X250"/>
    <d v="2025-11-18T00:00:00"/>
    <d v="2025-11-19T00:00:00"/>
    <s v="LAND"/>
    <n v="0"/>
    <n v="0"/>
    <d v="2025-11-19T00:00:00"/>
    <d v="2025-11-20T00:00:00"/>
    <m/>
    <m/>
    <d v="2025-11-22T00:00:00"/>
    <d v="2025-11-27T00:00:00"/>
    <d v="2025-11-22T00:00:00"/>
    <s v="112505137"/>
    <x v="4"/>
    <d v="2025-11-22T00:00:00"/>
    <m/>
    <m/>
    <x v="0"/>
    <m/>
    <m/>
    <m/>
    <m/>
    <n v="142510516"/>
    <d v="1899-12-30T00:00:00"/>
    <m/>
    <m/>
    <s v="Nov"/>
    <s v="PHME_27911-604"/>
    <m/>
    <m/>
    <m/>
  </r>
  <r>
    <x v="0"/>
    <s v="8320-25"/>
    <x v="1648"/>
    <s v="B"/>
    <s v="700X370"/>
    <d v="2025-11-18T00:00:00"/>
    <d v="2025-11-19T00:00:00"/>
    <s v="AIR"/>
    <n v="1"/>
    <n v="4"/>
    <d v="2025-11-20T00:00:00"/>
    <d v="2025-11-21T00:00:00"/>
    <m/>
    <m/>
    <d v="2025-11-22T00:00:00"/>
    <d v="2025-11-27T00:00:00"/>
    <d v="2025-11-22T00:00:00"/>
    <s v="112505137"/>
    <x v="2"/>
    <d v="2025-11-22T00:00:00"/>
    <m/>
    <m/>
    <x v="0"/>
    <m/>
    <m/>
    <m/>
    <m/>
    <n v="142510455"/>
    <s v=" "/>
    <m/>
    <m/>
    <s v="Nov"/>
    <s v="PHOENIX _30496-602"/>
    <m/>
    <m/>
    <m/>
  </r>
  <r>
    <x v="0"/>
    <s v="8320-25"/>
    <x v="1649"/>
    <s v="B"/>
    <s v="320X160"/>
    <d v="2025-11-18T00:00:00"/>
    <d v="2025-11-19T00:00:00"/>
    <s v="AIR"/>
    <n v="1"/>
    <n v="3"/>
    <d v="2025-11-19T00:00:00"/>
    <d v="2025-11-20T00:00:00"/>
    <m/>
    <m/>
    <d v="2025-11-22T00:00:00"/>
    <d v="2025-11-30T00:00:00"/>
    <d v="2025-11-22T00:00:00"/>
    <s v="112505137"/>
    <x v="2"/>
    <d v="2025-11-22T00:00:00"/>
    <m/>
    <m/>
    <x v="0"/>
    <m/>
    <m/>
    <m/>
    <m/>
    <n v="142510455"/>
    <s v=" "/>
    <m/>
    <m/>
    <s v="Nov"/>
    <s v="PHOENIX _28117-506"/>
    <m/>
    <m/>
    <m/>
  </r>
  <r>
    <x v="1"/>
    <s v="8323-25"/>
    <x v="1650"/>
    <s v="B"/>
    <s v="350x210"/>
    <d v="2025-11-18T00:00:00"/>
    <d v="2025-11-19T00:00:00"/>
    <s v="LAND"/>
    <n v="1"/>
    <n v="3"/>
    <d v="2025-11-20T00:00:00"/>
    <d v="2025-12-04T00:00:00"/>
    <s v="YES"/>
    <m/>
    <d v="2025-12-05T00:00:00"/>
    <m/>
    <d v="2025-12-05T00:00:00"/>
    <s v="21250165"/>
    <x v="4"/>
    <d v="2025-12-05T00:00:00"/>
    <m/>
    <s v="We ordereded in 355x200 after discus with rahaman design revised 350x210 to avide buffel. Revisin simulation under process."/>
    <x v="7"/>
    <m/>
    <m/>
    <m/>
    <m/>
    <n v="242503394"/>
    <d v="1899-12-30T00:00:00"/>
    <m/>
    <m/>
    <s v="Nov"/>
    <s v="PHME_005279-3507"/>
    <m/>
    <m/>
    <m/>
  </r>
  <r>
    <x v="1"/>
    <s v="8323-25"/>
    <x v="1651"/>
    <s v="B"/>
    <s v="450X260"/>
    <d v="2025-11-18T00:00:00"/>
    <d v="2025-11-19T00:00:00"/>
    <s v="LAND"/>
    <n v="0"/>
    <n v="0"/>
    <d v="2025-11-20T00:00:00"/>
    <d v="2025-11-21T00:00:00"/>
    <m/>
    <m/>
    <d v="2025-11-22T00:00:00"/>
    <d v="2025-11-26T00:00:00"/>
    <d v="2025-11-22T00:00:00"/>
    <s v="212501595"/>
    <x v="4"/>
    <d v="2025-11-22T00:00:00"/>
    <m/>
    <m/>
    <x v="0"/>
    <m/>
    <m/>
    <m/>
    <m/>
    <n v="242503259"/>
    <s v=" "/>
    <m/>
    <m/>
    <s v="Nov"/>
    <s v="PHME_027911-3501"/>
    <m/>
    <m/>
    <m/>
  </r>
  <r>
    <x v="0"/>
    <s v="8324-25"/>
    <x v="1652"/>
    <s v="B"/>
    <s v="320X160"/>
    <d v="2025-11-18T00:00:00"/>
    <d v="2025-11-19T00:00:00"/>
    <s v="LAND"/>
    <n v="0"/>
    <n v="0"/>
    <d v="2025-11-20T00:00:00"/>
    <d v="2025-11-26T00:00:00"/>
    <m/>
    <m/>
    <d v="2025-11-28T00:00:00"/>
    <d v="2025-11-30T00:00:00"/>
    <d v="2025-11-28T00:00:00"/>
    <s v="112505218"/>
    <x v="0"/>
    <d v="2025-11-28T00:00:00"/>
    <m/>
    <m/>
    <x v="0"/>
    <m/>
    <m/>
    <m/>
    <m/>
    <n v="142510647"/>
    <d v="1899-12-30T00:00:00"/>
    <m/>
    <m/>
    <s v="Nov"/>
    <s v="PDTMC_07098-607"/>
    <m/>
    <m/>
    <m/>
  </r>
  <r>
    <x v="0"/>
    <s v="8324-25"/>
    <x v="1653"/>
    <s v="B"/>
    <s v="280X160"/>
    <d v="2025-11-18T00:00:00"/>
    <d v="2025-11-19T00:00:00"/>
    <s v="LAND"/>
    <n v="0"/>
    <n v="0"/>
    <d v="2025-11-21T00:00:00"/>
    <d v="2025-11-21T00:00:00"/>
    <m/>
    <m/>
    <d v="2025-11-22T00:00:00"/>
    <d v="2025-11-18T00:00:00"/>
    <d v="2025-11-22T00:00:00"/>
    <s v="112505137"/>
    <x v="0"/>
    <d v="2025-11-22T00:00:00"/>
    <m/>
    <m/>
    <x v="0"/>
    <m/>
    <m/>
    <m/>
    <m/>
    <n v="142510454"/>
    <s v=" "/>
    <m/>
    <m/>
    <s v="Nov"/>
    <s v="PDTMC_11069-408"/>
    <m/>
    <m/>
    <m/>
  </r>
  <r>
    <x v="0"/>
    <s v="8325-25"/>
    <x v="1654"/>
    <s v="B"/>
    <s v="320X160"/>
    <d v="2025-11-18T00:00:00"/>
    <d v="2025-11-19T00:00:00"/>
    <s v="AIR"/>
    <n v="1"/>
    <n v="1"/>
    <d v="2025-11-21T00:00:00"/>
    <d v="2025-11-24T00:00:00"/>
    <m/>
    <m/>
    <d v="2025-11-26T00:00:00"/>
    <d v="2025-11-30T00:00:00"/>
    <d v="2025-11-26T00:00:00"/>
    <s v="112505203"/>
    <x v="6"/>
    <d v="2025-11-26T00:00:00"/>
    <m/>
    <s v="Not for anodizing order"/>
    <x v="0"/>
    <m/>
    <m/>
    <m/>
    <m/>
    <n v="142510456"/>
    <s v=" "/>
    <m/>
    <m/>
    <s v="Nov"/>
    <s v="JIANGSU_28546-601"/>
    <m/>
    <m/>
    <m/>
  </r>
  <r>
    <x v="0"/>
    <s v="8319-25"/>
    <x v="1655"/>
    <s v="T"/>
    <s v="280X60"/>
    <d v="2025-11-18T00:00:00"/>
    <d v="2025-11-19T00:00:00"/>
    <s v="LAND"/>
    <n v="7"/>
    <n v="7"/>
    <d v="2025-11-19T00:00:00"/>
    <d v="2025-11-21T00:00:00"/>
    <m/>
    <m/>
    <d v="2025-11-22T00:00:00"/>
    <d v="2025-11-27T00:00:00"/>
    <d v="2025-11-22T00:00:00"/>
    <s v="112505137"/>
    <x v="4"/>
    <d v="2025-11-22T00:00:00"/>
    <m/>
    <s v="only mandrel."/>
    <x v="0"/>
    <m/>
    <m/>
    <m/>
    <m/>
    <n v="142510387"/>
    <s v=" "/>
    <m/>
    <m/>
    <s v="Nov"/>
    <s v="PHME_30379-201 M"/>
    <m/>
    <m/>
    <m/>
  </r>
  <r>
    <x v="0"/>
    <s v="8326-25"/>
    <x v="1656"/>
    <s v="B"/>
    <s v="280X160"/>
    <d v="2025-11-18T00:00:00"/>
    <d v="2025-11-19T00:00:00"/>
    <s v="AIR"/>
    <n v="7"/>
    <n v="7"/>
    <d v="2025-11-27T00:00:00"/>
    <d v="2025-12-05T00:00:00"/>
    <s v="YES"/>
    <m/>
    <d v="2025-12-09T00:00:00"/>
    <d v="2025-12-09T00:00:00"/>
    <d v="2025-12-09T00:00:00"/>
    <s v="112505336"/>
    <x v="9"/>
    <d v="2025-12-09T00:00:00"/>
    <m/>
    <s v="Simulation done by supplier.Supplier sented simulation results deflaction and tension trixality is heigher 0.55 need discus with supplier."/>
    <x v="0"/>
    <m/>
    <m/>
    <m/>
    <m/>
    <n v="0"/>
    <d v="1899-12-30T00:00:00"/>
    <m/>
    <m/>
    <s v="Nov"/>
    <s v="WEFA_30379-501"/>
    <m/>
    <m/>
    <m/>
  </r>
  <r>
    <x v="0"/>
    <s v="8328-25"/>
    <x v="1657"/>
    <s v="N"/>
    <s v="320X200"/>
    <d v="2025-11-19T00:00:00"/>
    <d v="2025-11-20T00:00:00"/>
    <s v="LAND"/>
    <n v="4"/>
    <n v="4"/>
    <d v="2025-11-25T00:00:00"/>
    <d v="2025-12-03T00:00:00"/>
    <s v="YES"/>
    <m/>
    <d v="2025-12-04T00:00:00"/>
    <d v="2025-12-06T00:00:00"/>
    <d v="2025-12-04T00:00:00"/>
    <s v="112505276"/>
    <x v="4"/>
    <d v="2025-12-04T00:00:00"/>
    <s v="Aluminium light solution"/>
    <s v="Simulation Done on 29-Nov-25."/>
    <x v="0"/>
    <m/>
    <m/>
    <m/>
    <m/>
    <n v="142510611"/>
    <d v="1899-12-30T00:00:00"/>
    <m/>
    <m/>
    <s v="Nov"/>
    <s v="PHME_30521-601"/>
    <m/>
    <m/>
    <m/>
  </r>
  <r>
    <x v="1"/>
    <s v="8331-25"/>
    <x v="1658"/>
    <s v="N"/>
    <s v="250X160"/>
    <d v="2025-11-19T00:00:00"/>
    <d v="2025-11-20T00:00:00"/>
    <s v="LAND"/>
    <n v="2"/>
    <n v="2"/>
    <s v="24-"/>
    <d v="2025-11-25T00:00:00"/>
    <s v="YES"/>
    <m/>
    <d v="2025-11-28T00:00:00"/>
    <d v="2025-11-29T00:00:00"/>
    <d v="2025-11-28T00:00:00"/>
    <s v="212501627"/>
    <x v="4"/>
    <d v="2025-11-28T00:00:00"/>
    <s v="Aluminium light solution"/>
    <m/>
    <x v="0"/>
    <m/>
    <m/>
    <m/>
    <m/>
    <n v="242503394"/>
    <d v="1899-12-30T00:00:00"/>
    <m/>
    <m/>
    <s v="Nov"/>
    <s v="PHME_030522-3501"/>
    <m/>
    <m/>
    <m/>
  </r>
  <r>
    <x v="1"/>
    <s v="8331-25"/>
    <x v="1659"/>
    <s v="T"/>
    <s v="300X100"/>
    <d v="2025-11-19T00:00:00"/>
    <d v="2025-11-20T00:00:00"/>
    <s v="LAND"/>
    <n v="0"/>
    <n v="0"/>
    <d v="2025-11-24T00:00:00"/>
    <d v="2025-11-25T00:00:00"/>
    <m/>
    <m/>
    <d v="2025-11-28T00:00:00"/>
    <d v="2025-11-29T00:00:00"/>
    <d v="2025-11-28T00:00:00"/>
    <s v="212501627"/>
    <x v="4"/>
    <d v="2025-11-28T00:00:00"/>
    <m/>
    <m/>
    <x v="0"/>
    <m/>
    <m/>
    <m/>
    <m/>
    <n v="242503394"/>
    <d v="1899-12-30T00:00:00"/>
    <m/>
    <m/>
    <s v="Nov"/>
    <s v="PHME_35IC1-030522"/>
    <m/>
    <m/>
    <m/>
  </r>
  <r>
    <x v="1"/>
    <s v="8331-25"/>
    <x v="1660"/>
    <s v="N"/>
    <s v="250X160"/>
    <d v="2025-11-19T00:00:00"/>
    <d v="2025-11-20T00:00:00"/>
    <s v="LAND"/>
    <n v="1"/>
    <n v="2"/>
    <d v="2025-11-25T00:00:00"/>
    <d v="2025-11-27T00:00:00"/>
    <m/>
    <m/>
    <d v="2025-11-28T00:00:00"/>
    <d v="2025-11-29T00:00:00"/>
    <d v="2025-11-28T00:00:00"/>
    <s v="212501632"/>
    <x v="4"/>
    <d v="2025-11-28T00:00:00"/>
    <s v="Aluminium light solution"/>
    <m/>
    <x v="0"/>
    <m/>
    <m/>
    <m/>
    <m/>
    <n v="242503394"/>
    <d v="1899-12-30T00:00:00"/>
    <m/>
    <m/>
    <s v="Nov"/>
    <s v="PHME_030523-3501"/>
    <m/>
    <m/>
    <m/>
  </r>
  <r>
    <x v="0"/>
    <s v="8328-25"/>
    <x v="1661"/>
    <s v="B"/>
    <s v="320X160"/>
    <d v="2025-11-19T00:00:00"/>
    <d v="2025-11-20T00:00:00"/>
    <s v="LAND"/>
    <n v="0"/>
    <n v="0"/>
    <d v="2025-11-20T00:00:00"/>
    <d v="2025-11-21T00:00:00"/>
    <m/>
    <m/>
    <d v="2025-11-22T00:00:00"/>
    <d v="2025-11-30T00:00:00"/>
    <d v="2025-11-22T00:00:00"/>
    <s v="112505137"/>
    <x v="4"/>
    <d v="2025-11-22T00:00:00"/>
    <m/>
    <m/>
    <x v="0"/>
    <m/>
    <m/>
    <m/>
    <m/>
    <n v="142510389"/>
    <s v=" "/>
    <m/>
    <m/>
    <s v="Nov"/>
    <s v="PHME_07098-608"/>
    <m/>
    <m/>
    <m/>
  </r>
  <r>
    <x v="1"/>
    <s v="8332-25"/>
    <x v="1662"/>
    <s v="B"/>
    <s v="220X130"/>
    <d v="2025-11-19T00:00:00"/>
    <d v="2025-11-20T00:00:00"/>
    <s v="LAND"/>
    <n v="0"/>
    <n v="0"/>
    <d v="2025-11-22T00:00:00"/>
    <d v="2025-11-25T00:00:00"/>
    <m/>
    <m/>
    <d v="2025-11-28T00:00:00"/>
    <d v="2025-11-29T00:00:00"/>
    <d v="2025-11-28T00:00:00"/>
    <s v="212501627"/>
    <x v="0"/>
    <d v="2025-11-28T00:00:00"/>
    <m/>
    <m/>
    <x v="0"/>
    <m/>
    <m/>
    <m/>
    <m/>
    <n v="242503322"/>
    <s v=" "/>
    <m/>
    <m/>
    <s v="Nov"/>
    <s v="PDTMC_007108-2503"/>
    <m/>
    <m/>
    <m/>
  </r>
  <r>
    <x v="0"/>
    <s v="8327-25"/>
    <x v="1663"/>
    <s v="B"/>
    <s v="280X160"/>
    <d v="2025-11-19T00:00:00"/>
    <d v="2025-11-20T00:00:00"/>
    <s v="AIR"/>
    <n v="0"/>
    <n v="0"/>
    <d v="2025-11-24T00:00:00"/>
    <d v="2025-11-26T00:00:00"/>
    <m/>
    <m/>
    <d v="2025-11-28T00:00:00"/>
    <d v="2025-12-03T00:00:00"/>
    <d v="2025-11-28T00:00:00"/>
    <s v="112505218"/>
    <x v="6"/>
    <d v="2025-11-28T00:00:00"/>
    <m/>
    <m/>
    <x v="0"/>
    <m/>
    <m/>
    <m/>
    <m/>
    <n v="142510648"/>
    <d v="1899-12-30T00:00:00"/>
    <m/>
    <m/>
    <s v="Nov"/>
    <s v="JIANGSU_11388-218"/>
    <m/>
    <m/>
    <m/>
  </r>
  <r>
    <x v="0"/>
    <s v="8328-25"/>
    <x v="1664"/>
    <s v="B"/>
    <s v="280X160"/>
    <d v="2025-11-19T00:00:00"/>
    <d v="2025-11-20T00:00:00"/>
    <s v="LAND"/>
    <n v="1"/>
    <n v="2"/>
    <d v="2025-11-21T00:00:00"/>
    <d v="2025-11-24T00:00:00"/>
    <m/>
    <m/>
    <d v="2025-11-26T00:00:00"/>
    <d v="2025-11-30T00:00:00"/>
    <d v="2025-11-26T00:00:00"/>
    <s v="112505203"/>
    <x v="4"/>
    <d v="2025-11-26T00:00:00"/>
    <m/>
    <m/>
    <x v="0"/>
    <m/>
    <m/>
    <m/>
    <m/>
    <n v="142510389"/>
    <s v=" "/>
    <m/>
    <m/>
    <s v="Nov"/>
    <s v="PHME_12098-215"/>
    <m/>
    <m/>
    <m/>
  </r>
  <r>
    <x v="1"/>
    <s v="8332-25"/>
    <x v="1665"/>
    <s v="B"/>
    <s v="320X200"/>
    <d v="2025-11-19T00:00:00"/>
    <d v="2025-11-20T00:00:00"/>
    <s v="LAND"/>
    <n v="1"/>
    <n v="2"/>
    <d v="2025-11-24T00:00:00"/>
    <d v="2025-11-24T00:00:00"/>
    <m/>
    <m/>
    <d v="2025-11-26T00:00:00"/>
    <d v="2025-11-29T00:00:00"/>
    <d v="2025-11-26T00:00:00"/>
    <s v="212501621"/>
    <x v="0"/>
    <d v="2025-11-26T00:00:00"/>
    <m/>
    <m/>
    <x v="0"/>
    <m/>
    <m/>
    <m/>
    <m/>
    <n v="242503322"/>
    <s v=" "/>
    <m/>
    <m/>
    <s v="Nov"/>
    <s v="PDTMC_012144-3501"/>
    <m/>
    <m/>
    <m/>
  </r>
  <r>
    <x v="0"/>
    <s v="8328-25"/>
    <x v="1666"/>
    <s v="B"/>
    <s v="280X160"/>
    <d v="2025-11-19T00:00:00"/>
    <d v="2025-11-20T00:00:00"/>
    <s v="LAND"/>
    <n v="1"/>
    <n v="2"/>
    <d v="2025-11-26T00:00:00"/>
    <d v="2025-11-27T00:00:00"/>
    <s v="YES"/>
    <m/>
    <d v="2025-11-28T00:00:00"/>
    <d v="2025-11-30T00:00:00"/>
    <d v="2025-11-28T00:00:00"/>
    <s v="112505234"/>
    <x v="4"/>
    <d v="2025-11-28T00:00:00"/>
    <m/>
    <m/>
    <x v="0"/>
    <m/>
    <m/>
    <m/>
    <m/>
    <n v="142510611"/>
    <d v="1899-12-30T00:00:00"/>
    <m/>
    <m/>
    <s v="Nov"/>
    <s v="PHME_12725-503"/>
    <m/>
    <m/>
    <m/>
  </r>
  <r>
    <x v="1"/>
    <s v="8330-25"/>
    <x v="1667"/>
    <s v="B"/>
    <s v="355X200"/>
    <d v="2025-11-19T00:00:00"/>
    <d v="2025-11-20T00:00:00"/>
    <s v="AIR"/>
    <n v="1"/>
    <n v="2"/>
    <d v="2025-11-24T00:00:00"/>
    <d v="2025-11-25T00:00:00"/>
    <m/>
    <m/>
    <d v="2025-11-28T00:00:00"/>
    <d v="2025-11-29T00:00:00"/>
    <d v="2025-11-28T00:00:00"/>
    <s v="212501627"/>
    <x v="6"/>
    <d v="2025-11-28T00:00:00"/>
    <m/>
    <m/>
    <x v="0"/>
    <m/>
    <m/>
    <m/>
    <m/>
    <n v="242503393"/>
    <d v="1899-12-30T00:00:00"/>
    <m/>
    <m/>
    <s v="Nov"/>
    <s v="JIANGSU_013794-3511"/>
    <m/>
    <m/>
    <m/>
  </r>
  <r>
    <x v="0"/>
    <s v="8327-25"/>
    <x v="1668"/>
    <s v="B"/>
    <s v="250X160"/>
    <d v="2025-11-19T00:00:00"/>
    <d v="2025-11-20T00:00:00"/>
    <s v="AIR"/>
    <n v="0"/>
    <n v="0"/>
    <d v="2025-11-24T00:00:00"/>
    <d v="2025-11-25T00:00:00"/>
    <m/>
    <m/>
    <d v="2025-11-28T00:00:00"/>
    <d v="2025-11-30T00:00:00"/>
    <d v="2025-11-28T00:00:00"/>
    <s v="112505218"/>
    <x v="6"/>
    <d v="2025-11-28T00:00:00"/>
    <m/>
    <m/>
    <x v="0"/>
    <m/>
    <m/>
    <m/>
    <m/>
    <n v="142510648"/>
    <d v="1899-12-30T00:00:00"/>
    <m/>
    <m/>
    <s v="Nov"/>
    <s v="JIANGSU_23555-404"/>
    <m/>
    <m/>
    <m/>
  </r>
  <r>
    <x v="0"/>
    <s v="8328-25"/>
    <x v="1669"/>
    <s v="B"/>
    <s v="250X160"/>
    <d v="2025-11-19T00:00:00"/>
    <d v="2025-11-20T00:00:00"/>
    <s v="LAND"/>
    <n v="0"/>
    <n v="0"/>
    <d v="2025-11-20T00:00:00"/>
    <d v="2025-11-21T00:00:00"/>
    <m/>
    <m/>
    <d v="2025-11-22T00:00:00"/>
    <d v="2025-11-30T00:00:00"/>
    <d v="2025-11-22T00:00:00"/>
    <s v="112505137"/>
    <x v="4"/>
    <d v="2025-11-22T00:00:00"/>
    <m/>
    <m/>
    <x v="0"/>
    <m/>
    <m/>
    <m/>
    <m/>
    <n v="142510389"/>
    <s v=" "/>
    <m/>
    <m/>
    <s v="Nov"/>
    <s v="PHME_27349-502"/>
    <m/>
    <m/>
    <m/>
  </r>
  <r>
    <x v="1"/>
    <s v="8331-25"/>
    <x v="1670"/>
    <s v="B"/>
    <s v="400X260"/>
    <d v="2025-11-19T00:00:00"/>
    <d v="2025-11-20T00:00:00"/>
    <s v="LAND"/>
    <n v="1"/>
    <n v="3"/>
    <d v="2025-11-21T00:00:00"/>
    <d v="2025-11-21T00:00:00"/>
    <m/>
    <m/>
    <d v="2025-11-22T00:00:00"/>
    <d v="2025-11-26T00:00:00"/>
    <d v="2025-11-22T00:00:00"/>
    <s v="212501595"/>
    <x v="4"/>
    <d v="2025-11-22T00:00:00"/>
    <m/>
    <m/>
    <x v="0"/>
    <m/>
    <m/>
    <m/>
    <m/>
    <n v="242503301"/>
    <s v=" "/>
    <m/>
    <m/>
    <s v="Nov"/>
    <s v="PHME_029117-3502"/>
    <m/>
    <m/>
    <m/>
  </r>
  <r>
    <x v="1"/>
    <s v="8331-25"/>
    <x v="1671"/>
    <s v="B"/>
    <s v="320X160"/>
    <d v="2025-11-19T00:00:00"/>
    <d v="2025-11-20T00:00:00"/>
    <s v="LAND"/>
    <n v="1"/>
    <n v="2"/>
    <d v="2025-11-21T00:00:00"/>
    <d v="2025-11-21T00:00:00"/>
    <m/>
    <m/>
    <d v="2025-11-22T00:00:00"/>
    <d v="2025-11-26T00:00:00"/>
    <d v="2025-11-22T00:00:00"/>
    <s v="212501595"/>
    <x v="4"/>
    <d v="2025-11-22T00:00:00"/>
    <m/>
    <m/>
    <x v="0"/>
    <m/>
    <m/>
    <m/>
    <m/>
    <n v="242503301"/>
    <s v=" "/>
    <m/>
    <m/>
    <s v="Nov"/>
    <s v="PHME_029118-2513"/>
    <m/>
    <m/>
    <m/>
  </r>
  <r>
    <x v="1"/>
    <s v="8331-25"/>
    <x v="1672"/>
    <s v="B"/>
    <s v="320X160"/>
    <d v="2025-11-19T00:00:00"/>
    <d v="2025-11-20T00:00:00"/>
    <s v="LAND"/>
    <n v="1"/>
    <n v="2"/>
    <d v="2025-11-21T00:00:00"/>
    <d v="2025-11-21T00:00:00"/>
    <m/>
    <m/>
    <d v="2025-11-22T00:00:00"/>
    <d v="2025-11-26T00:00:00"/>
    <d v="2025-11-22T00:00:00"/>
    <s v="212501595"/>
    <x v="4"/>
    <d v="2025-11-22T00:00:00"/>
    <m/>
    <m/>
    <x v="0"/>
    <m/>
    <m/>
    <m/>
    <m/>
    <n v="242503301"/>
    <s v=" "/>
    <m/>
    <m/>
    <s v="Nov"/>
    <s v="PHME_029118-2514"/>
    <m/>
    <m/>
    <m/>
  </r>
  <r>
    <x v="1"/>
    <s v="8332-25"/>
    <x v="1673"/>
    <s v="B"/>
    <s v="355X200"/>
    <d v="2025-11-19T00:00:00"/>
    <d v="2025-11-20T00:00:00"/>
    <s v="LAND"/>
    <n v="1"/>
    <n v="2"/>
    <d v="2025-11-24T00:00:00"/>
    <d v="2025-11-26T00:00:00"/>
    <m/>
    <m/>
    <d v="2025-11-28T00:00:00"/>
    <d v="2025-11-29T00:00:00"/>
    <d v="2025-11-28T00:00:00"/>
    <s v="212501627"/>
    <x v="0"/>
    <d v="2025-11-28T00:00:00"/>
    <m/>
    <m/>
    <x v="0"/>
    <m/>
    <m/>
    <m/>
    <m/>
    <n v="242503322"/>
    <s v=" "/>
    <m/>
    <m/>
    <s v="Nov"/>
    <s v="PDTMC_029663-3502"/>
    <m/>
    <m/>
    <m/>
  </r>
  <r>
    <x v="0"/>
    <s v="8329-25"/>
    <x v="1674"/>
    <s v="B"/>
    <s v="355X200"/>
    <d v="2025-11-19T00:00:00"/>
    <d v="2025-11-20T00:00:00"/>
    <s v="LAND"/>
    <n v="1"/>
    <n v="2"/>
    <d v="2025-11-22T00:00:00"/>
    <d v="2025-11-24T00:00:00"/>
    <m/>
    <m/>
    <d v="2025-11-26T00:00:00"/>
    <d v="2025-11-30T00:00:00"/>
    <d v="2025-11-26T00:00:00"/>
    <s v="112505203"/>
    <x v="0"/>
    <d v="2025-11-26T00:00:00"/>
    <m/>
    <m/>
    <x v="0"/>
    <m/>
    <m/>
    <m/>
    <m/>
    <n v="142510454"/>
    <s v=" "/>
    <m/>
    <m/>
    <s v="Nov"/>
    <s v="PDTMC_29663-211"/>
    <m/>
    <m/>
    <m/>
  </r>
  <r>
    <x v="0"/>
    <s v="8328-25"/>
    <x v="1675"/>
    <s v="T"/>
    <s v="280X60"/>
    <d v="2025-11-19T00:00:00"/>
    <d v="2025-11-20T00:00:00"/>
    <s v="LAND"/>
    <n v="1"/>
    <n v="1"/>
    <d v="2025-11-20T00:00:00"/>
    <d v="2025-11-21T00:00:00"/>
    <m/>
    <m/>
    <d v="2025-11-22T00:00:00"/>
    <d v="2025-11-27T00:00:00"/>
    <d v="2025-11-22T00:00:00"/>
    <s v="112505137"/>
    <x v="4"/>
    <d v="2025-11-22T00:00:00"/>
    <m/>
    <m/>
    <x v="0"/>
    <m/>
    <m/>
    <m/>
    <m/>
    <n v="142510388"/>
    <s v=" "/>
    <m/>
    <m/>
    <s v="Nov"/>
    <s v="PHME_29944-401 Dp"/>
    <m/>
    <m/>
    <m/>
  </r>
  <r>
    <x v="0"/>
    <s v="8328-25"/>
    <x v="1676"/>
    <s v="T"/>
    <s v="300x100"/>
    <d v="2025-11-19T00:00:00"/>
    <m/>
    <s v="LAND"/>
    <n v="0"/>
    <n v="0"/>
    <d v="2025-11-25T00:00:00"/>
    <d v="2025-12-03T00:00:00"/>
    <m/>
    <m/>
    <d v="2025-12-04T00:00:00"/>
    <d v="2025-12-06T00:00:00"/>
    <d v="2025-12-04T00:00:00"/>
    <s v="112505276"/>
    <x v="4"/>
    <d v="2025-12-04T00:00:00"/>
    <m/>
    <m/>
    <x v="0"/>
    <m/>
    <m/>
    <m/>
    <m/>
    <n v="0"/>
    <d v="1899-12-30T00:00:00"/>
    <m/>
    <m/>
    <s v="Nov"/>
    <s v="PHME_INS-30521"/>
    <m/>
    <m/>
    <m/>
  </r>
  <r>
    <x v="0"/>
    <s v="8342-25"/>
    <x v="1677"/>
    <s v="B"/>
    <s v="550X250"/>
    <d v="2025-11-19T00:00:00"/>
    <d v="2025-11-25T00:00:00"/>
    <s v="AIR"/>
    <n v="5"/>
    <n v="5"/>
    <d v="2025-12-09T00:00:00"/>
    <m/>
    <s v="YES"/>
    <m/>
    <m/>
    <m/>
    <m/>
    <m/>
    <x v="8"/>
    <m/>
    <m/>
    <s v="Supplier asked runout clarification on 04/12/25. Waiting for simulation results"/>
    <x v="5"/>
    <m/>
    <m/>
    <m/>
    <m/>
    <n v="0"/>
    <d v="1899-12-30T00:00:00"/>
    <m/>
    <m/>
    <s v="Nov"/>
    <s v="ALMAX_30477-602"/>
    <m/>
    <m/>
    <m/>
  </r>
  <r>
    <x v="1"/>
    <s v="8331-25"/>
    <x v="1678"/>
    <s v="B"/>
    <s v="450X260"/>
    <d v="2025-11-19T00:00:00"/>
    <d v="2025-11-20T00:00:00"/>
    <s v="LAND"/>
    <n v="3"/>
    <n v="3"/>
    <d v="2025-11-21T00:00:00"/>
    <d v="2025-11-21T00:00:00"/>
    <m/>
    <m/>
    <d v="2025-11-22T00:00:00"/>
    <d v="2025-11-26T00:00:00"/>
    <d v="2025-11-22T00:00:00"/>
    <s v="212501595"/>
    <x v="4"/>
    <d v="2025-11-22T00:00:00"/>
    <m/>
    <m/>
    <x v="0"/>
    <m/>
    <m/>
    <m/>
    <m/>
    <n v="242503301"/>
    <s v=" "/>
    <m/>
    <m/>
    <s v="Nov"/>
    <s v="PHME_051111-3507"/>
    <m/>
    <m/>
    <m/>
  </r>
  <r>
    <x v="1"/>
    <s v="8331-25"/>
    <x v="1679"/>
    <s v="B"/>
    <s v="250X140"/>
    <d v="2025-11-19T00:00:00"/>
    <d v="2025-11-20T00:00:00"/>
    <s v="LAND"/>
    <n v="1"/>
    <n v="2"/>
    <d v="2025-11-21T00:00:00"/>
    <d v="2025-11-21T00:00:00"/>
    <m/>
    <m/>
    <d v="2025-11-22T00:00:00"/>
    <d v="2025-11-26T00:00:00"/>
    <d v="2025-11-22T00:00:00"/>
    <s v="212501595"/>
    <x v="4"/>
    <d v="2025-11-22T00:00:00"/>
    <m/>
    <m/>
    <x v="0"/>
    <m/>
    <m/>
    <m/>
    <m/>
    <n v="242503301"/>
    <s v=" "/>
    <m/>
    <m/>
    <s v="Nov"/>
    <s v="PHME_120267-2504"/>
    <m/>
    <m/>
    <m/>
  </r>
  <r>
    <x v="1"/>
    <s v="8336-25"/>
    <x v="1680"/>
    <s v="B"/>
    <s v="280X165"/>
    <d v="2025-11-19T00:00:00"/>
    <d v="2025-11-25T00:00:00"/>
    <s v="AIR"/>
    <n v="3"/>
    <n v="3"/>
    <d v="2025-11-26T00:00:00"/>
    <m/>
    <m/>
    <m/>
    <m/>
    <m/>
    <m/>
    <m/>
    <x v="8"/>
    <m/>
    <m/>
    <s v="We requsted layout chnge on 28-Nov"/>
    <x v="6"/>
    <m/>
    <m/>
    <m/>
    <m/>
    <n v="0"/>
    <d v="1899-12-30T00:00:00"/>
    <m/>
    <m/>
    <s v="Nov"/>
    <s v="ALMAX_120507-2503"/>
    <m/>
    <m/>
    <m/>
  </r>
  <r>
    <x v="0"/>
    <s v="8333-25"/>
    <x v="1681"/>
    <s v="N"/>
    <s v="280X160"/>
    <d v="2025-11-20T00:00:00"/>
    <d v="2025-11-20T00:00:00"/>
    <s v="LAND"/>
    <n v="0"/>
    <n v="0"/>
    <d v="2025-11-25T00:00:00"/>
    <d v="2025-11-27T00:00:00"/>
    <m/>
    <m/>
    <d v="2025-11-28T00:00:00"/>
    <d v="2025-11-30T00:00:00"/>
    <d v="2025-11-28T00:00:00"/>
    <s v="112505234"/>
    <x v="0"/>
    <d v="2025-11-28T00:00:00"/>
    <s v="Vertive"/>
    <m/>
    <x v="0"/>
    <m/>
    <m/>
    <m/>
    <m/>
    <n v="142510647"/>
    <d v="1899-12-30T00:00:00"/>
    <m/>
    <m/>
    <s v="Nov"/>
    <s v="PDTMC_27990-201"/>
    <m/>
    <m/>
    <m/>
  </r>
  <r>
    <x v="0"/>
    <s v="8334-25"/>
    <x v="1682"/>
    <s v="N"/>
    <s v="355X200"/>
    <d v="2025-11-20T00:00:00"/>
    <d v="2025-11-20T00:00:00"/>
    <s v="LAND"/>
    <n v="0"/>
    <n v="0"/>
    <d v="2025-11-25T00:00:00"/>
    <d v="2025-11-27T00:00:00"/>
    <m/>
    <m/>
    <d v="2025-11-28T00:00:00"/>
    <d v="2025-11-30T00:00:00"/>
    <d v="2025-11-28T00:00:00"/>
    <s v="112505234"/>
    <x v="4"/>
    <d v="2025-11-28T00:00:00"/>
    <s v="Vertive"/>
    <m/>
    <x v="0"/>
    <m/>
    <m/>
    <m/>
    <m/>
    <n v="142510611"/>
    <d v="1899-12-30T00:00:00"/>
    <m/>
    <m/>
    <s v="Nov"/>
    <s v="PHME_27991-201"/>
    <m/>
    <m/>
    <m/>
  </r>
  <r>
    <x v="1"/>
    <s v="8335-25"/>
    <x v="1683"/>
    <s v="N"/>
    <s v="450X250"/>
    <d v="2025-11-20T00:00:00"/>
    <d v="2025-11-20T00:00:00"/>
    <s v="LAND"/>
    <n v="0"/>
    <n v="0"/>
    <d v="2025-11-24T00:00:00"/>
    <d v="2025-11-25T00:00:00"/>
    <m/>
    <m/>
    <d v="2025-11-28T00:00:00"/>
    <d v="2025-11-29T00:00:00"/>
    <d v="2025-11-28T00:00:00"/>
    <s v="212501627"/>
    <x v="0"/>
    <d v="2025-11-28T00:00:00"/>
    <s v="Vertive"/>
    <m/>
    <x v="0"/>
    <m/>
    <m/>
    <m/>
    <m/>
    <n v="242503392"/>
    <d v="1899-12-30T00:00:00"/>
    <m/>
    <m/>
    <s v="Nov"/>
    <s v="PDTMC_027992-3501"/>
    <m/>
    <m/>
    <m/>
  </r>
  <r>
    <x v="0"/>
    <s v="8324-25"/>
    <x v="1684"/>
    <s v="T"/>
    <s v="300x100"/>
    <d v="2025-11-21T00:00:00"/>
    <d v="2025-11-19T00:00:00"/>
    <s v="LAND"/>
    <n v="0"/>
    <n v="0"/>
    <d v="2025-11-25T00:00:00"/>
    <d v="2025-11-25T00:00:00"/>
    <m/>
    <m/>
    <d v="2025-11-26T00:00:00"/>
    <d v="2025-11-29T00:00:00"/>
    <d v="2025-11-26T00:00:00"/>
    <s v="112505195"/>
    <x v="0"/>
    <d v="2025-11-26T00:00:00"/>
    <m/>
    <m/>
    <x v="0"/>
    <m/>
    <m/>
    <m/>
    <m/>
    <n v="142510454"/>
    <s v=" "/>
    <m/>
    <m/>
    <s v="Nov"/>
    <s v="PDTMC_INS-110699"/>
    <m/>
    <m/>
    <m/>
  </r>
  <r>
    <x v="0"/>
    <s v="8340-25"/>
    <x v="1685"/>
    <s v="B"/>
    <s v="280X160"/>
    <d v="2025-11-22T00:00:00"/>
    <d v="2025-11-25T00:00:00"/>
    <s v="LAND"/>
    <n v="1"/>
    <n v="2"/>
    <d v="2025-11-27T00:00:00"/>
    <d v="2025-12-03T00:00:00"/>
    <m/>
    <m/>
    <d v="2025-12-04T00:00:00"/>
    <d v="2025-12-06T00:00:00"/>
    <d v="2025-12-04T00:00:00"/>
    <s v="112505276"/>
    <x v="0"/>
    <d v="2025-12-04T00:00:00"/>
    <m/>
    <m/>
    <x v="0"/>
    <m/>
    <m/>
    <m/>
    <m/>
    <n v="142510645"/>
    <d v="1899-12-30T00:00:00"/>
    <m/>
    <m/>
    <s v="Nov"/>
    <s v="PDTMC_05188-510"/>
    <m/>
    <m/>
    <m/>
  </r>
  <r>
    <x v="1"/>
    <s v="8337-25"/>
    <x v="1686"/>
    <s v="B"/>
    <s v="280X160"/>
    <d v="2025-11-22T00:00:00"/>
    <d v="2025-11-25T00:00:00"/>
    <s v="LAND"/>
    <n v="0"/>
    <n v="0"/>
    <d v="2025-11-28T00:00:00"/>
    <d v="2025-11-29T00:00:00"/>
    <m/>
    <m/>
    <d v="2025-11-29T00:00:00"/>
    <d v="2025-12-03T00:00:00"/>
    <d v="2025-11-29T00:00:00"/>
    <s v="212501635"/>
    <x v="0"/>
    <d v="2025-11-29T00:00:00"/>
    <m/>
    <m/>
    <x v="0"/>
    <m/>
    <m/>
    <m/>
    <m/>
    <n v="242503392"/>
    <d v="1899-12-30T00:00:00"/>
    <m/>
    <m/>
    <s v="Nov"/>
    <s v="PDTMC_010745-2501"/>
    <m/>
    <m/>
    <m/>
  </r>
  <r>
    <x v="0"/>
    <s v="8341-25"/>
    <x v="1687"/>
    <s v="B"/>
    <s v="280X160"/>
    <d v="2025-11-22T00:00:00"/>
    <d v="2025-11-25T00:00:00"/>
    <s v="AIR"/>
    <n v="1"/>
    <n v="2"/>
    <d v="2025-11-27T00:00:00"/>
    <d v="2025-11-29T00:00:00"/>
    <m/>
    <m/>
    <d v="2025-11-29T00:00:00"/>
    <d v="2025-11-30T00:00:00"/>
    <d v="2025-11-29T00:00:00"/>
    <s v="112505247"/>
    <x v="1"/>
    <d v="2025-11-29T00:00:00"/>
    <m/>
    <m/>
    <x v="0"/>
    <m/>
    <m/>
    <m/>
    <m/>
    <n v="142510649"/>
    <d v="1899-12-30T00:00:00"/>
    <m/>
    <m/>
    <s v="Nov"/>
    <s v="EKSTEK_13212-236"/>
    <m/>
    <m/>
    <m/>
  </r>
  <r>
    <x v="0"/>
    <s v="8340-25"/>
    <x v="1688"/>
    <s v="B"/>
    <s v="220X130"/>
    <d v="2025-11-22T00:00:00"/>
    <d v="2025-11-25T00:00:00"/>
    <s v="LAND"/>
    <n v="1"/>
    <n v="1"/>
    <d v="2025-11-27T00:00:00"/>
    <d v="2025-11-29T00:00:00"/>
    <m/>
    <m/>
    <d v="2025-12-04T00:00:00"/>
    <d v="2025-12-06T00:00:00"/>
    <d v="2025-12-04T00:00:00"/>
    <s v="112505276"/>
    <x v="0"/>
    <d v="2025-12-04T00:00:00"/>
    <m/>
    <m/>
    <x v="0"/>
    <m/>
    <m/>
    <m/>
    <m/>
    <n v="142510645"/>
    <d v="1899-12-30T00:00:00"/>
    <m/>
    <m/>
    <s v="Nov"/>
    <s v="PDTMC_13212-409"/>
    <m/>
    <m/>
    <m/>
  </r>
  <r>
    <x v="0"/>
    <s v="8340-25"/>
    <x v="1689"/>
    <s v="B"/>
    <s v="250X160"/>
    <d v="2025-11-22T00:00:00"/>
    <d v="2025-11-25T00:00:00"/>
    <s v="LAND"/>
    <n v="1"/>
    <n v="2"/>
    <d v="2025-12-05T00:00:00"/>
    <d v="2025-12-05T00:00:00"/>
    <m/>
    <m/>
    <d v="2025-12-06T00:00:00"/>
    <d v="2025-12-06T00:00:00"/>
    <d v="2025-12-06T00:00:00"/>
    <s v="112505305"/>
    <x v="0"/>
    <d v="2025-12-06T00:00:00"/>
    <m/>
    <m/>
    <x v="0"/>
    <m/>
    <m/>
    <m/>
    <m/>
    <n v="142510645"/>
    <d v="1899-12-30T00:00:00"/>
    <m/>
    <m/>
    <s v="Nov"/>
    <s v="PDTMC_29596-502"/>
    <m/>
    <m/>
    <m/>
  </r>
  <r>
    <x v="0"/>
    <s v="8339-25"/>
    <x v="1690"/>
    <s v="B"/>
    <s v="355X200"/>
    <d v="2025-11-22T00:00:00"/>
    <d v="2025-11-25T00:00:00"/>
    <s v="LAND"/>
    <n v="1"/>
    <n v="2"/>
    <d v="2025-11-27T00:00:00"/>
    <d v="2025-12-04T00:00:00"/>
    <s v="YES"/>
    <m/>
    <d v="2025-12-05T00:00:00"/>
    <d v="2025-12-06T00:00:00"/>
    <d v="2025-12-05T00:00:00"/>
    <s v="112505298"/>
    <x v="4"/>
    <d v="2025-12-05T00:00:00"/>
    <m/>
    <m/>
    <x v="0"/>
    <m/>
    <m/>
    <m/>
    <m/>
    <n v="142510612"/>
    <d v="1899-12-30T00:00:00"/>
    <m/>
    <m/>
    <s v="Nov"/>
    <s v="PHME_29897-201"/>
    <m/>
    <m/>
    <m/>
  </r>
  <r>
    <x v="0"/>
    <s v="8340-25"/>
    <x v="1691"/>
    <s v="B"/>
    <s v="280X160"/>
    <d v="2025-11-22T00:00:00"/>
    <d v="2025-11-25T00:00:00"/>
    <s v="LAND"/>
    <n v="1"/>
    <n v="1"/>
    <d v="2025-11-27T00:00:00"/>
    <d v="2025-11-29T00:00:00"/>
    <m/>
    <m/>
    <d v="2025-11-29T00:00:00"/>
    <d v="2025-11-30T00:00:00"/>
    <d v="2025-11-29T00:00:00"/>
    <s v="112505247"/>
    <x v="0"/>
    <d v="2025-11-29T00:00:00"/>
    <m/>
    <m/>
    <x v="0"/>
    <m/>
    <m/>
    <m/>
    <m/>
    <n v="142510645"/>
    <d v="1899-12-30T00:00:00"/>
    <m/>
    <m/>
    <s v="Nov"/>
    <s v="PDTMC_29897-507"/>
    <m/>
    <m/>
    <m/>
  </r>
  <r>
    <x v="0"/>
    <s v="8339-25"/>
    <x v="1692"/>
    <s v="B"/>
    <s v="450X250"/>
    <d v="2025-11-22T00:00:00"/>
    <d v="2025-11-25T00:00:00"/>
    <s v="LAND"/>
    <n v="1"/>
    <n v="3"/>
    <d v="2025-11-26T00:00:00"/>
    <d v="2025-11-26T00:00:00"/>
    <m/>
    <m/>
    <d v="2025-11-28T00:00:00"/>
    <d v="2025-11-30T00:00:00"/>
    <d v="2025-11-28T00:00:00"/>
    <s v="112505218"/>
    <x v="4"/>
    <d v="2025-11-28T00:00:00"/>
    <m/>
    <m/>
    <x v="0"/>
    <m/>
    <m/>
    <m/>
    <m/>
    <n v="142510612"/>
    <d v="1899-12-30T00:00:00"/>
    <m/>
    <m/>
    <s v="Nov"/>
    <s v="PHME_120661-607"/>
    <m/>
    <m/>
    <m/>
  </r>
  <r>
    <x v="0"/>
    <s v="8339-25"/>
    <x v="1693"/>
    <s v="B"/>
    <s v="280X160"/>
    <d v="2025-11-24T00:00:00"/>
    <d v="2025-11-25T00:00:00"/>
    <s v="LAND"/>
    <n v="1"/>
    <n v="1"/>
    <d v="2025-11-26T00:00:00"/>
    <d v="2025-11-26T00:00:00"/>
    <m/>
    <m/>
    <d v="2025-11-28T00:00:00"/>
    <d v="2025-11-30T00:00:00"/>
    <d v="2025-11-28T00:00:00"/>
    <s v="112505218"/>
    <x v="4"/>
    <d v="2025-11-28T00:00:00"/>
    <m/>
    <m/>
    <x v="0"/>
    <m/>
    <m/>
    <m/>
    <m/>
    <n v="142510612"/>
    <d v="1899-12-30T00:00:00"/>
    <m/>
    <m/>
    <s v="Nov"/>
    <s v="PHME_29725-502"/>
    <m/>
    <m/>
    <m/>
  </r>
  <r>
    <x v="0"/>
    <s v="8340-25"/>
    <x v="1694"/>
    <s v="B"/>
    <s v="320X160"/>
    <d v="2025-11-24T00:00:00"/>
    <d v="2025-11-25T00:00:00"/>
    <s v="LAND"/>
    <n v="4"/>
    <n v="4"/>
    <d v="2025-11-29T00:00:00"/>
    <d v="2025-12-05T00:00:00"/>
    <m/>
    <m/>
    <d v="2025-12-06T00:00:00"/>
    <d v="2025-12-06T00:00:00"/>
    <d v="2025-12-06T00:00:00"/>
    <s v="112505305"/>
    <x v="0"/>
    <d v="2025-12-06T00:00:00"/>
    <m/>
    <s v="We ask revised design"/>
    <x v="0"/>
    <m/>
    <m/>
    <m/>
    <m/>
    <n v="142510645"/>
    <d v="1899-12-30T00:00:00"/>
    <m/>
    <m/>
    <s v="Nov"/>
    <s v="PDTMC_29826-501"/>
    <m/>
    <m/>
    <m/>
  </r>
  <r>
    <x v="1"/>
    <s v="8337-25"/>
    <x v="1695"/>
    <s v="B"/>
    <s v="280X160"/>
    <d v="2025-11-24T00:00:00"/>
    <d v="2025-11-25T00:00:00"/>
    <s v="LAND"/>
    <n v="1"/>
    <n v="6"/>
    <d v="2025-11-28T00:00:00"/>
    <d v="2025-11-29T00:00:00"/>
    <m/>
    <m/>
    <d v="2025-11-29T00:00:00"/>
    <d v="2025-12-03T00:00:00"/>
    <d v="2025-11-29T00:00:00"/>
    <s v="212501635"/>
    <x v="0"/>
    <d v="2025-11-29T00:00:00"/>
    <m/>
    <m/>
    <x v="0"/>
    <m/>
    <m/>
    <m/>
    <m/>
    <n v="242503392"/>
    <d v="1899-12-30T00:00:00"/>
    <m/>
    <m/>
    <s v="Nov"/>
    <s v="PDTMC_012003-2501"/>
    <m/>
    <m/>
    <m/>
  </r>
  <r>
    <x v="0"/>
    <s v="8339-25"/>
    <x v="1696"/>
    <s v="B"/>
    <s v="280X160"/>
    <d v="2025-11-24T00:00:00"/>
    <d v="2025-11-25T00:00:00"/>
    <s v="LAND"/>
    <n v="2"/>
    <n v="4"/>
    <d v="2025-11-26T00:00:00"/>
    <d v="2025-11-29T00:00:00"/>
    <m/>
    <m/>
    <d v="2025-12-03T00:00:00"/>
    <d v="2025-12-06T00:00:00"/>
    <d v="2025-12-03T00:00:00"/>
    <s v="112505258"/>
    <x v="4"/>
    <d v="2025-12-03T00:00:00"/>
    <m/>
    <m/>
    <x v="0"/>
    <m/>
    <m/>
    <m/>
    <m/>
    <n v="142510612"/>
    <d v="1899-12-30T00:00:00"/>
    <m/>
    <m/>
    <s v="Nov"/>
    <s v="PHME_19479-516"/>
    <m/>
    <m/>
    <m/>
  </r>
  <r>
    <x v="1"/>
    <s v="8338-25"/>
    <x v="1697"/>
    <s v="B"/>
    <s v="450X260"/>
    <d v="2025-11-24T00:00:00"/>
    <d v="2025-11-25T00:00:00"/>
    <s v="LAND"/>
    <n v="1"/>
    <n v="2"/>
    <d v="2025-11-27T00:00:00"/>
    <d v="2025-12-05T00:00:00"/>
    <s v="YES"/>
    <m/>
    <d v="2025-12-06T00:00:00"/>
    <m/>
    <d v="2025-12-06T00:00:00"/>
    <s v="212501658"/>
    <x v="4"/>
    <d v="2025-12-06T00:00:00"/>
    <m/>
    <s v="3d model recived but not supoert q-shape we requsted revised 3d. We give design approval with layout change."/>
    <x v="7"/>
    <m/>
    <m/>
    <m/>
    <m/>
    <n v="242503394"/>
    <d v="1899-12-30T00:00:00"/>
    <m/>
    <m/>
    <s v="Nov"/>
    <s v="PHME_029466-3501"/>
    <m/>
    <m/>
    <m/>
  </r>
  <r>
    <x v="1"/>
    <s v="8337-25"/>
    <x v="1698"/>
    <s v="B"/>
    <s v="280X160"/>
    <d v="2025-11-24T00:00:00"/>
    <d v="2025-11-25T00:00:00"/>
    <s v="LAND"/>
    <n v="1"/>
    <n v="1"/>
    <d v="2025-11-28T00:00:00"/>
    <d v="2025-11-29T00:00:00"/>
    <m/>
    <m/>
    <d v="2025-11-29T00:00:00"/>
    <d v="2025-12-03T00:00:00"/>
    <d v="2025-11-29T00:00:00"/>
    <s v="212501635"/>
    <x v="0"/>
    <d v="2025-11-29T00:00:00"/>
    <m/>
    <m/>
    <x v="0"/>
    <m/>
    <m/>
    <m/>
    <m/>
    <n v="242503392"/>
    <d v="1899-12-30T00:00:00"/>
    <m/>
    <m/>
    <s v="Nov"/>
    <s v="PDTMC_029897-2501"/>
    <m/>
    <m/>
    <m/>
  </r>
  <r>
    <x v="0"/>
    <s v="8346-25"/>
    <x v="1699"/>
    <s v="B"/>
    <s v="550X250"/>
    <d v="2025-11-25T00:00:00"/>
    <d v="2025-11-27T00:00:00"/>
    <s v="AIR"/>
    <n v="1"/>
    <n v="1"/>
    <d v="2025-11-29T00:00:00"/>
    <d v="2025-11-29T00:00:00"/>
    <m/>
    <m/>
    <d v="2025-12-03T00:00:00"/>
    <d v="2025-12-06T00:00:00"/>
    <d v="2025-12-03T00:00:00"/>
    <s v="112505260"/>
    <x v="3"/>
    <d v="2025-12-03T00:00:00"/>
    <m/>
    <m/>
    <x v="0"/>
    <m/>
    <m/>
    <m/>
    <m/>
    <n v="0"/>
    <d v="1899-12-30T00:00:00"/>
    <m/>
    <m/>
    <s v="Nov"/>
    <s v="COMPES_19551-607"/>
    <m/>
    <m/>
    <m/>
  </r>
  <r>
    <x v="1"/>
    <s v="8349-25"/>
    <x v="1700"/>
    <s v="B"/>
    <s v="320X160"/>
    <d v="2025-11-25T00:00:00"/>
    <d v="2025-11-27T00:00:00"/>
    <s v="AIR"/>
    <n v="1"/>
    <n v="3"/>
    <d v="2025-12-01T00:00:00"/>
    <d v="2025-12-03T00:00:00"/>
    <m/>
    <m/>
    <d v="2025-12-04T00:00:00"/>
    <m/>
    <d v="2025-12-04T00:00:00"/>
    <s v="212501642"/>
    <x v="2"/>
    <d v="2025-12-04T00:00:00"/>
    <m/>
    <m/>
    <x v="7"/>
    <m/>
    <m/>
    <m/>
    <m/>
    <n v="0"/>
    <d v="1899-12-30T00:00:00"/>
    <m/>
    <m/>
    <s v="Nov"/>
    <s v="PHOENIX _028117-2501"/>
    <m/>
    <m/>
    <m/>
  </r>
  <r>
    <x v="0"/>
    <s v="8343-25"/>
    <x v="1701"/>
    <s v="B"/>
    <s v="320X160"/>
    <d v="2025-11-25T00:00:00"/>
    <d v="2025-11-27T00:00:00"/>
    <s v="LAND"/>
    <n v="1"/>
    <n v="1"/>
    <d v="2025-12-03T00:00:00"/>
    <d v="2025-12-08T00:00:00"/>
    <m/>
    <m/>
    <d v="2025-12-09T00:00:00"/>
    <d v="2025-12-09T00:00:00"/>
    <d v="2025-12-09T00:00:00"/>
    <s v="112505336"/>
    <x v="4"/>
    <d v="2025-12-09T00:00:00"/>
    <m/>
    <s v="Mail receved without attacments. Simulation done but design not satifie. We ask revision same as 29827-203. Revised design recevied in 320x200."/>
    <x v="0"/>
    <m/>
    <m/>
    <m/>
    <m/>
    <n v="0"/>
    <d v="1899-12-30T00:00:00"/>
    <m/>
    <m/>
    <s v="Nov"/>
    <s v="PHME_29827-501"/>
    <s v="die size reduced"/>
    <s v="yes"/>
    <m/>
  </r>
  <r>
    <x v="0"/>
    <s v="8343-25"/>
    <x v="1702"/>
    <s v="B"/>
    <s v="320X70"/>
    <d v="2025-11-25T00:00:00"/>
    <d v="2025-11-27T00:00:00"/>
    <s v="LAND"/>
    <n v="0"/>
    <n v="0"/>
    <d v="2025-12-03T00:00:00"/>
    <d v="2025-12-04T00:00:00"/>
    <m/>
    <m/>
    <d v="2025-12-05T00:00:00"/>
    <d v="2025-12-13T00:00:00"/>
    <d v="2025-12-05T00:00:00"/>
    <s v="112505298"/>
    <x v="4"/>
    <d v="2025-12-05T00:00:00"/>
    <m/>
    <s v="Diplate only to suit 601 Mandrel."/>
    <x v="0"/>
    <m/>
    <m/>
    <m/>
    <m/>
    <n v="0"/>
    <d v="1899-12-30T00:00:00"/>
    <m/>
    <m/>
    <s v="Nov"/>
    <s v="PHME_30388-603 DP"/>
    <m/>
    <m/>
    <m/>
  </r>
  <r>
    <x v="0"/>
    <s v="8347-25"/>
    <x v="1703"/>
    <s v="B"/>
    <s v="320X200"/>
    <d v="2025-11-25T00:00:00"/>
    <d v="2025-12-04T00:00:00"/>
    <s v="AIR"/>
    <n v="7"/>
    <n v="7"/>
    <d v="2025-12-10T00:00:00"/>
    <d v="2025-12-12T00:00:00"/>
    <s v="YES"/>
    <m/>
    <d v="2025-12-13T00:00:00"/>
    <d v="2025-12-13T00:00:00"/>
    <d v="2025-12-13T00:00:00"/>
    <s v="112505430"/>
    <x v="9"/>
    <d v="2025-12-13T00:00:00"/>
    <m/>
    <s v="Design recived with simulation report"/>
    <x v="0"/>
    <m/>
    <m/>
    <m/>
    <m/>
    <n v="0"/>
    <d v="1899-12-30T00:00:00"/>
    <m/>
    <m/>
    <s v="Nov"/>
    <s v="WEFA_30391-602"/>
    <m/>
    <m/>
    <m/>
  </r>
  <r>
    <x v="0"/>
    <s v="8347-25"/>
    <x v="1704"/>
    <s v="B"/>
    <s v="320X200"/>
    <d v="2025-11-26T00:00:00"/>
    <d v="2025-12-04T00:00:00"/>
    <s v="AIR"/>
    <n v="5"/>
    <n v="5"/>
    <d v="2025-12-09T00:00:00"/>
    <d v="2025-12-11T00:00:00"/>
    <s v="YES"/>
    <m/>
    <d v="2025-12-12T00:00:00"/>
    <d v="2025-12-13T00:00:00"/>
    <d v="2025-12-12T00:00:00"/>
    <s v="112505413"/>
    <x v="9"/>
    <d v="2025-12-12T00:00:00"/>
    <m/>
    <m/>
    <x v="0"/>
    <m/>
    <m/>
    <m/>
    <m/>
    <n v="0"/>
    <d v="1899-12-30T00:00:00"/>
    <m/>
    <m/>
    <s v="Nov"/>
    <s v="WEFA_30388-602"/>
    <m/>
    <m/>
    <m/>
  </r>
  <r>
    <x v="0"/>
    <s v="8343-25"/>
    <x v="1705"/>
    <s v="B"/>
    <s v="250X160"/>
    <d v="2025-11-26T00:00:00"/>
    <d v="2025-11-27T00:00:00"/>
    <s v="LAND"/>
    <n v="1"/>
    <n v="2"/>
    <d v="2025-12-03T00:00:00"/>
    <d v="2025-12-04T00:00:00"/>
    <m/>
    <m/>
    <d v="2025-12-05T00:00:00"/>
    <d v="2025-12-06T00:00:00"/>
    <d v="2025-12-05T00:00:00"/>
    <s v="112505298"/>
    <x v="4"/>
    <d v="2025-12-05T00:00:00"/>
    <m/>
    <m/>
    <x v="0"/>
    <m/>
    <m/>
    <m/>
    <m/>
    <n v="142510612"/>
    <d v="1899-12-30T00:00:00"/>
    <m/>
    <m/>
    <s v="Nov"/>
    <s v="PHME_05098-402"/>
    <m/>
    <m/>
    <m/>
  </r>
  <r>
    <x v="0"/>
    <s v="8348-25"/>
    <x v="1706"/>
    <s v="B"/>
    <s v="450X260"/>
    <d v="2025-11-26T00:00:00"/>
    <d v="2025-11-27T00:00:00"/>
    <s v="LAND"/>
    <n v="1"/>
    <n v="1"/>
    <d v="2025-12-05T00:00:00"/>
    <m/>
    <m/>
    <m/>
    <m/>
    <m/>
    <m/>
    <m/>
    <x v="4"/>
    <m/>
    <m/>
    <s v="We need supplier change for this die."/>
    <x v="6"/>
    <m/>
    <m/>
    <m/>
    <m/>
    <n v="0"/>
    <d v="1899-12-30T00:00:00"/>
    <m/>
    <m/>
    <s v="Nov"/>
    <s v="PHME_005501-3514"/>
    <m/>
    <m/>
    <m/>
  </r>
  <r>
    <x v="0"/>
    <s v="8344-25"/>
    <x v="1707"/>
    <s v="T"/>
    <s v="320X100"/>
    <d v="2025-11-26T00:00:00"/>
    <d v="2025-11-27T00:00:00"/>
    <s v="LAND"/>
    <n v="0"/>
    <n v="0"/>
    <m/>
    <m/>
    <m/>
    <m/>
    <m/>
    <m/>
    <m/>
    <m/>
    <x v="0"/>
    <m/>
    <m/>
    <s v="Backer Only to suite existing Die plate."/>
    <x v="8"/>
    <m/>
    <m/>
    <m/>
    <m/>
    <n v="0"/>
    <d v="1899-12-30T00:00:00"/>
    <m/>
    <m/>
    <s v="Nov"/>
    <s v="PDTMC_07037-201 B"/>
    <m/>
    <m/>
    <m/>
  </r>
  <r>
    <x v="1"/>
    <s v="8348-25"/>
    <x v="1708"/>
    <s v="B"/>
    <s v="320X200"/>
    <d v="2025-11-26T00:00:00"/>
    <d v="2025-11-27T00:00:00"/>
    <s v="LAND"/>
    <n v="4"/>
    <n v="4"/>
    <d v="2025-11-29T00:00:00"/>
    <d v="2025-12-04T00:00:00"/>
    <m/>
    <m/>
    <d v="2025-12-05T00:00:00"/>
    <m/>
    <d v="2025-12-05T00:00:00"/>
    <s v="21250165"/>
    <x v="4"/>
    <d v="2025-12-05T00:00:00"/>
    <m/>
    <m/>
    <x v="7"/>
    <m/>
    <m/>
    <m/>
    <m/>
    <n v="242503394"/>
    <d v="1899-12-30T00:00:00"/>
    <m/>
    <m/>
    <s v="Nov"/>
    <s v="PHME_014719-3507"/>
    <m/>
    <m/>
    <m/>
  </r>
  <r>
    <x v="0"/>
    <s v="8345-25"/>
    <x v="1709"/>
    <s v="B"/>
    <s v="280X160"/>
    <d v="2025-11-26T00:00:00"/>
    <d v="2025-11-27T00:00:00"/>
    <s v="AIR"/>
    <n v="1"/>
    <n v="1"/>
    <d v="2025-11-28T00:00:00"/>
    <d v="2025-11-29T00:00:00"/>
    <m/>
    <m/>
    <d v="2025-12-03T00:00:00"/>
    <d v="2025-12-06T00:00:00"/>
    <d v="2025-12-03T00:00:00"/>
    <s v="112505258"/>
    <x v="1"/>
    <d v="2025-12-03T00:00:00"/>
    <m/>
    <m/>
    <x v="0"/>
    <m/>
    <m/>
    <m/>
    <m/>
    <n v="0"/>
    <d v="1899-12-30T00:00:00"/>
    <m/>
    <m/>
    <s v="Nov"/>
    <s v="EKSTEK_29243-502"/>
    <m/>
    <m/>
    <m/>
  </r>
  <r>
    <x v="0"/>
    <s v="8347-25"/>
    <x v="1710"/>
    <s v="B"/>
    <s v="320X160"/>
    <d v="2025-11-26T00:00:00"/>
    <d v="2025-12-04T00:00:00"/>
    <s v="AIR"/>
    <n v="5"/>
    <n v="5"/>
    <d v="2025-12-10T00:00:00"/>
    <d v="2025-12-12T00:00:00"/>
    <s v="YES"/>
    <m/>
    <d v="2025-12-13T00:00:00"/>
    <d v="2025-12-13T00:00:00"/>
    <d v="2025-12-13T00:00:00"/>
    <s v="112505430"/>
    <x v="9"/>
    <d v="2025-12-13T00:00:00"/>
    <m/>
    <s v="Simulation done by supplier."/>
    <x v="0"/>
    <m/>
    <m/>
    <m/>
    <m/>
    <n v="0"/>
    <d v="1899-12-30T00:00:00"/>
    <m/>
    <m/>
    <s v="Nov"/>
    <s v="WEFA_30390-602"/>
    <m/>
    <m/>
    <m/>
  </r>
  <r>
    <x v="0"/>
    <s v="8348-25"/>
    <x v="1711"/>
    <s v="B"/>
    <s v="450X250"/>
    <d v="2025-11-26T00:00:00"/>
    <d v="2025-11-27T00:00:00"/>
    <s v="LAND"/>
    <n v="1"/>
    <n v="1"/>
    <d v="2025-12-05T00:00:00"/>
    <m/>
    <s v="YES"/>
    <m/>
    <m/>
    <m/>
    <m/>
    <m/>
    <x v="4"/>
    <m/>
    <m/>
    <m/>
    <x v="5"/>
    <m/>
    <m/>
    <m/>
    <m/>
    <n v="0"/>
    <d v="1899-12-30T00:00:00"/>
    <m/>
    <m/>
    <s v="Nov"/>
    <s v="PHME_030498-3502"/>
    <m/>
    <m/>
    <m/>
  </r>
  <r>
    <x v="0"/>
    <s v="8343-25"/>
    <x v="1712"/>
    <s v="B"/>
    <s v="550X250"/>
    <d v="2025-11-27T00:00:00"/>
    <d v="2025-11-27T00:00:00"/>
    <s v="LAND"/>
    <n v="1"/>
    <n v="1"/>
    <d v="2025-12-05T00:00:00"/>
    <m/>
    <s v="YES"/>
    <m/>
    <m/>
    <m/>
    <m/>
    <m/>
    <x v="4"/>
    <m/>
    <m/>
    <s v="We receved 1st desig proposel its not sutabule for anodizing oreder so we revise design same as 05423-602."/>
    <x v="5"/>
    <m/>
    <m/>
    <m/>
    <m/>
    <n v="0"/>
    <d v="1899-12-30T00:00:00"/>
    <m/>
    <m/>
    <s v="Nov"/>
    <s v="PHME_05422-603"/>
    <m/>
    <m/>
    <m/>
  </r>
  <r>
    <x v="0"/>
    <s v="8343-25"/>
    <x v="1713"/>
    <s v="B"/>
    <s v="320X160"/>
    <d v="2025-11-27T00:00:00"/>
    <d v="2025-11-27T00:00:00"/>
    <s v="LAND"/>
    <n v="1"/>
    <n v="1"/>
    <d v="2025-12-03T00:00:00"/>
    <d v="2025-12-08T00:00:00"/>
    <m/>
    <m/>
    <d v="2025-12-09T00:00:00"/>
    <d v="2025-12-09T00:00:00"/>
    <d v="2025-12-09T00:00:00"/>
    <s v="112505336"/>
    <x v="4"/>
    <d v="2025-12-09T00:00:00"/>
    <m/>
    <s v="Revised design recevied in 320x200."/>
    <x v="0"/>
    <m/>
    <m/>
    <m/>
    <m/>
    <n v="0"/>
    <d v="1899-12-30T00:00:00"/>
    <m/>
    <m/>
    <s v="Nov"/>
    <s v="PHME_14700-501"/>
    <m/>
    <m/>
    <m/>
  </r>
  <r>
    <x v="0"/>
    <s v="8347-25"/>
    <x v="1714"/>
    <s v="N"/>
    <s v="355X200"/>
    <d v="2025-11-27T00:00:00"/>
    <d v="2025-12-04T00:00:00"/>
    <s v="AIR"/>
    <n v="7"/>
    <n v="7"/>
    <m/>
    <m/>
    <m/>
    <m/>
    <m/>
    <m/>
    <m/>
    <m/>
    <x v="9"/>
    <m/>
    <s v="Festo"/>
    <m/>
    <x v="8"/>
    <m/>
    <m/>
    <m/>
    <m/>
    <n v="0"/>
    <d v="1899-12-30T00:00:00"/>
    <m/>
    <m/>
    <s v="Nov"/>
    <s v="WEFA_30526-601"/>
    <m/>
    <m/>
    <m/>
  </r>
  <r>
    <x v="0"/>
    <s v="8349-25"/>
    <x v="1715"/>
    <s v="N"/>
    <s v="250X160"/>
    <d v="2025-11-27T00:00:00"/>
    <d v="2025-11-27T00:00:00"/>
    <s v="AIR"/>
    <n v="5"/>
    <n v="5"/>
    <d v="2025-12-01T00:00:00"/>
    <d v="2025-12-11T00:00:00"/>
    <s v="YES"/>
    <m/>
    <d v="2025-12-12T00:00:00"/>
    <d v="2025-12-13T00:00:00"/>
    <d v="2025-12-12T00:00:00"/>
    <s v="112505413"/>
    <x v="2"/>
    <d v="2025-12-12T00:00:00"/>
    <s v="Festo"/>
    <m/>
    <x v="0"/>
    <m/>
    <m/>
    <m/>
    <m/>
    <n v="0"/>
    <d v="1899-12-30T00:00:00"/>
    <m/>
    <m/>
    <s v="Nov"/>
    <s v="PHOENIX _30524-401"/>
    <m/>
    <m/>
    <m/>
  </r>
  <r>
    <x v="0"/>
    <s v="8347-25"/>
    <x v="1716"/>
    <s v="N"/>
    <s v="250X160"/>
    <d v="2025-11-27T00:00:00"/>
    <d v="2025-12-04T00:00:00"/>
    <s v="AIR"/>
    <n v="7"/>
    <n v="7"/>
    <d v="2025-12-11T00:00:00"/>
    <m/>
    <s v="YES"/>
    <m/>
    <m/>
    <m/>
    <m/>
    <m/>
    <x v="9"/>
    <m/>
    <s v="Festo"/>
    <s v="Simulation done by supplier "/>
    <x v="5"/>
    <m/>
    <m/>
    <m/>
    <m/>
    <n v="0"/>
    <d v="1899-12-30T00:00:00"/>
    <m/>
    <m/>
    <s v="Nov"/>
    <s v="WEFA_30525-201"/>
    <m/>
    <m/>
    <m/>
  </r>
  <r>
    <x v="1"/>
    <s v="8352-25"/>
    <x v="1717"/>
    <s v="N"/>
    <s v="280x165"/>
    <d v="2025-12-04T00:00:00"/>
    <d v="2025-12-05T00:00:00"/>
    <s v="LAND"/>
    <n v="1"/>
    <n v="2"/>
    <m/>
    <m/>
    <s v="YES"/>
    <m/>
    <m/>
    <m/>
    <m/>
    <m/>
    <x v="4"/>
    <m/>
    <s v="APT"/>
    <m/>
    <x v="9"/>
    <m/>
    <m/>
    <m/>
    <m/>
    <n v="0"/>
    <d v="1899-12-30T00:00:00"/>
    <m/>
    <m/>
    <s v="Dec"/>
    <s v="PHME_051146-2501"/>
    <m/>
    <m/>
    <m/>
  </r>
  <r>
    <x v="1"/>
    <s v="8353-25"/>
    <x v="1718"/>
    <s v="N"/>
    <s v="280x165"/>
    <d v="2025-12-04T00:00:00"/>
    <d v="2025-12-05T00:00:00"/>
    <s v="LAND"/>
    <n v="1"/>
    <n v="4"/>
    <d v="2025-12-09T00:00:00"/>
    <d v="2025-12-12T00:00:00"/>
    <s v="YES"/>
    <m/>
    <d v="2025-12-13T00:00:00"/>
    <m/>
    <d v="2025-12-13T00:00:00"/>
    <s v="212501747"/>
    <x v="0"/>
    <d v="2025-12-13T00:00:00"/>
    <s v="APT"/>
    <m/>
    <x v="7"/>
    <m/>
    <m/>
    <m/>
    <m/>
    <n v="0"/>
    <d v="1899-12-30T00:00:00"/>
    <m/>
    <m/>
    <s v="Dec"/>
    <s v="PDTMC_051147-2501"/>
    <m/>
    <m/>
    <m/>
  </r>
  <r>
    <x v="1"/>
    <s v="8352-25"/>
    <x v="1719"/>
    <s v="N"/>
    <s v="320x185"/>
    <d v="2025-12-04T00:00:00"/>
    <d v="2025-12-05T00:00:00"/>
    <s v="LAND"/>
    <n v="1"/>
    <n v="1"/>
    <d v="2025-12-11T00:00:00"/>
    <m/>
    <s v="YES"/>
    <m/>
    <m/>
    <m/>
    <m/>
    <m/>
    <x v="4"/>
    <m/>
    <s v="APT"/>
    <m/>
    <x v="5"/>
    <m/>
    <m/>
    <m/>
    <m/>
    <n v="0"/>
    <d v="1899-12-30T00:00:00"/>
    <m/>
    <m/>
    <s v="Dec"/>
    <s v="PHME_051148-3501"/>
    <m/>
    <m/>
    <m/>
  </r>
  <r>
    <x v="1"/>
    <s v="8352-25"/>
    <x v="1720"/>
    <s v="N"/>
    <s v="280x165"/>
    <d v="2025-12-04T00:00:00"/>
    <d v="2025-12-05T00:00:00"/>
    <s v="LAND"/>
    <n v="2"/>
    <n v="2"/>
    <d v="2025-12-11T00:00:00"/>
    <m/>
    <s v="YES"/>
    <m/>
    <m/>
    <m/>
    <m/>
    <m/>
    <x v="4"/>
    <m/>
    <s v="APT"/>
    <m/>
    <x v="5"/>
    <m/>
    <m/>
    <m/>
    <m/>
    <n v="0"/>
    <d v="1899-12-30T00:00:00"/>
    <m/>
    <m/>
    <s v="Dec"/>
    <s v="PHME_051149-2501"/>
    <m/>
    <m/>
    <m/>
  </r>
  <r>
    <x v="1"/>
    <s v="8353-25"/>
    <x v="1721"/>
    <s v="N"/>
    <s v="220x130"/>
    <d v="2025-12-04T00:00:00"/>
    <d v="2025-12-05T00:00:00"/>
    <s v="LAND"/>
    <n v="1"/>
    <n v="1"/>
    <d v="2025-12-08T00:00:00"/>
    <m/>
    <s v="YES"/>
    <m/>
    <m/>
    <m/>
    <m/>
    <m/>
    <x v="0"/>
    <m/>
    <s v="APT"/>
    <m/>
    <x v="5"/>
    <m/>
    <m/>
    <m/>
    <m/>
    <n v="0"/>
    <d v="1899-12-30T00:00:00"/>
    <m/>
    <m/>
    <s v="Dec"/>
    <s v="PDTMC_055078-2501"/>
    <m/>
    <m/>
    <m/>
  </r>
  <r>
    <x v="0"/>
    <s v="8350-25"/>
    <x v="1722"/>
    <s v="B"/>
    <s v="320x160"/>
    <d v="2025-12-04T00:00:00"/>
    <d v="2025-12-05T00:00:00"/>
    <s v="LAND"/>
    <n v="4"/>
    <n v="4"/>
    <d v="2025-12-05T00:00:00"/>
    <d v="2025-12-08T00:00:00"/>
    <m/>
    <m/>
    <d v="2025-12-09T00:00:00"/>
    <d v="2025-12-09T00:00:00"/>
    <d v="2025-12-09T00:00:00"/>
    <s v="112505336"/>
    <x v="0"/>
    <d v="2025-12-09T00:00:00"/>
    <m/>
    <s v="Die assembly changed 320x200 to 320x160 on 08/12/2025"/>
    <x v="0"/>
    <m/>
    <m/>
    <m/>
    <m/>
    <n v="0"/>
    <d v="1899-12-30T00:00:00"/>
    <m/>
    <m/>
    <s v="Dec"/>
    <s v="PDTMC_14860-209"/>
    <m/>
    <m/>
    <m/>
  </r>
  <r>
    <x v="0"/>
    <s v="8351-25"/>
    <x v="1723"/>
    <s v="B"/>
    <s v="320x160"/>
    <d v="2025-12-04T00:00:00"/>
    <d v="2025-12-05T00:00:00"/>
    <s v="LAND"/>
    <n v="4"/>
    <n v="4"/>
    <d v="2025-12-09T00:00:00"/>
    <m/>
    <m/>
    <m/>
    <m/>
    <m/>
    <m/>
    <m/>
    <x v="4"/>
    <m/>
    <m/>
    <m/>
    <x v="6"/>
    <m/>
    <m/>
    <m/>
    <m/>
    <n v="0"/>
    <d v="1899-12-30T00:00:00"/>
    <m/>
    <m/>
    <s v="Dec"/>
    <s v="PHME_14860-210"/>
    <m/>
    <m/>
    <m/>
  </r>
  <r>
    <x v="0"/>
    <s v="8351-25"/>
    <x v="1724"/>
    <s v="B"/>
    <s v="250X160"/>
    <d v="2025-12-04T00:00:00"/>
    <d v="2025-12-05T00:00:00"/>
    <s v="LAND"/>
    <n v="1"/>
    <n v="2"/>
    <d v="2025-12-09T00:00:00"/>
    <d v="2025-12-09T00:00:00"/>
    <m/>
    <m/>
    <d v="2025-12-11T00:00:00"/>
    <d v="2025-12-13T00:00:00"/>
    <d v="2025-12-11T00:00:00"/>
    <s v="112505378"/>
    <x v="4"/>
    <d v="2025-12-11T00:00:00"/>
    <m/>
    <m/>
    <x v="0"/>
    <m/>
    <m/>
    <m/>
    <m/>
    <n v="0"/>
    <d v="1899-12-30T00:00:00"/>
    <m/>
    <m/>
    <s v="Dec"/>
    <s v="PHME_28117-437"/>
    <m/>
    <m/>
    <m/>
  </r>
  <r>
    <x v="0"/>
    <s v="8351-25"/>
    <x v="1725"/>
    <s v="T"/>
    <s v="320X70"/>
    <d v="2025-12-04T00:00:00"/>
    <d v="2025-12-05T00:00:00"/>
    <s v="LAND"/>
    <n v="0"/>
    <n v="0"/>
    <d v="2025-12-09T00:00:00"/>
    <d v="2025-12-12T00:00:00"/>
    <m/>
    <m/>
    <d v="2025-12-13T00:00:00"/>
    <d v="2025-12-13T00:00:00"/>
    <d v="2025-12-13T00:00:00"/>
    <s v="112505430"/>
    <x v="4"/>
    <d v="2025-12-13T00:00:00"/>
    <m/>
    <m/>
    <x v="0"/>
    <m/>
    <m/>
    <m/>
    <m/>
    <n v="0"/>
    <d v="1899-12-30T00:00:00"/>
    <m/>
    <m/>
    <s v="Dec"/>
    <s v="PHME_30390-601 Dp"/>
    <m/>
    <m/>
    <m/>
  </r>
  <r>
    <x v="0"/>
    <s v="8351-25"/>
    <x v="1726"/>
    <s v="N"/>
    <s v="280X160"/>
    <d v="2025-12-05T00:00:00"/>
    <d v="2025-12-05T00:00:00"/>
    <s v="LAND"/>
    <n v="1"/>
    <n v="2"/>
    <d v="2025-12-11T00:00:00"/>
    <m/>
    <s v="YES"/>
    <m/>
    <m/>
    <m/>
    <m/>
    <m/>
    <x v="4"/>
    <m/>
    <s v="Kaprel"/>
    <m/>
    <x v="5"/>
    <m/>
    <m/>
    <m/>
    <m/>
    <n v="0"/>
    <d v="1899-12-30T00:00:00"/>
    <m/>
    <m/>
    <s v="Dec"/>
    <s v="PHME_30527-401"/>
    <m/>
    <m/>
    <m/>
  </r>
  <r>
    <x v="0"/>
    <s v="8358-25"/>
    <x v="1727"/>
    <s v="B"/>
    <s v="250x160"/>
    <d v="2025-12-06T00:00:00"/>
    <d v="2025-12-08T00:00:00"/>
    <s v="LAND"/>
    <n v="0"/>
    <n v="0"/>
    <d v="2025-12-09T00:00:00"/>
    <d v="2025-12-09T00:00:00"/>
    <m/>
    <m/>
    <d v="2025-12-11T00:00:00"/>
    <d v="2025-12-13T00:00:00"/>
    <d v="2025-12-11T00:00:00"/>
    <s v="112505378"/>
    <x v="4"/>
    <d v="2025-12-11T00:00:00"/>
    <m/>
    <m/>
    <x v="0"/>
    <m/>
    <m/>
    <m/>
    <m/>
    <n v="0"/>
    <d v="1899-12-30T00:00:00"/>
    <m/>
    <m/>
    <s v="Dec"/>
    <s v="PHME_01012-403"/>
    <m/>
    <m/>
    <m/>
  </r>
  <r>
    <x v="0"/>
    <s v="8358-25"/>
    <x v="1728"/>
    <s v="B"/>
    <s v="280x160"/>
    <d v="2025-12-06T00:00:00"/>
    <d v="2025-12-08T00:00:00"/>
    <s v="LAND"/>
    <n v="0"/>
    <n v="0"/>
    <d v="2025-12-09T00:00:00"/>
    <d v="2025-12-09T00:00:00"/>
    <m/>
    <m/>
    <d v="2025-12-11T00:00:00"/>
    <d v="2025-12-13T00:00:00"/>
    <d v="2025-12-11T00:00:00"/>
    <s v="112505378"/>
    <x v="4"/>
    <d v="2025-12-11T00:00:00"/>
    <m/>
    <m/>
    <x v="0"/>
    <m/>
    <m/>
    <m/>
    <m/>
    <n v="0"/>
    <d v="1899-12-30T00:00:00"/>
    <m/>
    <m/>
    <s v="Dec"/>
    <s v="PHME_01023-504"/>
    <m/>
    <m/>
    <m/>
  </r>
  <r>
    <x v="1"/>
    <s v="8354-25"/>
    <x v="1729"/>
    <s v="B"/>
    <s v="280x160"/>
    <d v="2025-12-06T00:00:00"/>
    <d v="2025-12-04T00:00:00"/>
    <s v="LAND"/>
    <n v="1"/>
    <n v="2"/>
    <d v="2025-12-09T00:00:00"/>
    <m/>
    <m/>
    <m/>
    <m/>
    <m/>
    <m/>
    <m/>
    <x v="0"/>
    <m/>
    <m/>
    <m/>
    <x v="6"/>
    <m/>
    <m/>
    <m/>
    <m/>
    <n v="0"/>
    <d v="1899-12-30T00:00:00"/>
    <m/>
    <m/>
    <s v="Dec"/>
    <s v="PDTMC_005059-2502"/>
    <m/>
    <m/>
    <m/>
  </r>
  <r>
    <x v="0"/>
    <s v="8356-25"/>
    <x v="1730"/>
    <s v="T"/>
    <s v="32X20"/>
    <d v="2025-12-06T00:00:00"/>
    <d v="2025-12-08T00:00:00"/>
    <s v="AIR"/>
    <n v="0"/>
    <n v="0"/>
    <m/>
    <m/>
    <m/>
    <m/>
    <m/>
    <m/>
    <m/>
    <m/>
    <x v="2"/>
    <m/>
    <m/>
    <m/>
    <x v="8"/>
    <m/>
    <m/>
    <m/>
    <m/>
    <n v="0"/>
    <d v="1899-12-30T00:00:00"/>
    <m/>
    <m/>
    <s v="Dec"/>
    <s v="PHOENIX _06134-405 IN MN"/>
    <m/>
    <m/>
    <m/>
  </r>
  <r>
    <x v="0"/>
    <s v="8357-25"/>
    <x v="1731"/>
    <s v="B"/>
    <s v="220X130"/>
    <d v="2025-12-06T00:00:00"/>
    <d v="2025-12-08T00:00:00"/>
    <s v="LAND"/>
    <n v="0"/>
    <n v="0"/>
    <d v="2025-12-10T00:00:00"/>
    <d v="2025-12-12T00:00:00"/>
    <m/>
    <m/>
    <d v="2025-12-13T00:00:00"/>
    <d v="2025-12-13T00:00:00"/>
    <d v="2025-12-13T00:00:00"/>
    <s v="112505430"/>
    <x v="0"/>
    <d v="2025-12-13T00:00:00"/>
    <m/>
    <m/>
    <x v="0"/>
    <m/>
    <m/>
    <m/>
    <m/>
    <n v="0"/>
    <d v="1899-12-30T00:00:00"/>
    <m/>
    <m/>
    <s v="Dec"/>
    <s v="PDTMC_10744-410"/>
    <m/>
    <m/>
    <m/>
  </r>
  <r>
    <x v="0"/>
    <s v="8357-25"/>
    <x v="1732"/>
    <s v="T"/>
    <s v="220X65"/>
    <d v="2025-12-06T00:00:00"/>
    <d v="2025-12-08T00:00:00"/>
    <s v="LAND"/>
    <n v="0"/>
    <n v="0"/>
    <d v="2025-12-10T00:00:00"/>
    <d v="2025-12-10T00:00:00"/>
    <m/>
    <m/>
    <d v="2025-12-12T00:00:00"/>
    <d v="2025-12-13T00:00:00"/>
    <d v="2025-12-12T00:00:00"/>
    <s v="112505413"/>
    <x v="0"/>
    <d v="2025-12-12T00:00:00"/>
    <m/>
    <m/>
    <x v="0"/>
    <m/>
    <m/>
    <m/>
    <m/>
    <n v="0"/>
    <d v="1899-12-30T00:00:00"/>
    <m/>
    <m/>
    <s v="Dec"/>
    <s v="PDTMC_13212-408 DP"/>
    <m/>
    <m/>
    <m/>
  </r>
  <r>
    <x v="0"/>
    <s v="8357-25"/>
    <x v="1733"/>
    <s v="B"/>
    <s v="220X130"/>
    <d v="2025-12-06T00:00:00"/>
    <d v="2025-12-08T00:00:00"/>
    <s v="LAND"/>
    <n v="1"/>
    <n v="1"/>
    <d v="2025-12-10T00:00:00"/>
    <d v="2025-12-10T00:00:00"/>
    <m/>
    <m/>
    <d v="2025-12-12T00:00:00"/>
    <d v="2025-12-13T00:00:00"/>
    <d v="2025-12-12T00:00:00"/>
    <s v="112505413"/>
    <x v="0"/>
    <d v="2025-12-12T00:00:00"/>
    <m/>
    <m/>
    <x v="0"/>
    <m/>
    <m/>
    <m/>
    <m/>
    <n v="0"/>
    <d v="1899-12-30T00:00:00"/>
    <m/>
    <m/>
    <s v="Dec"/>
    <s v="PDTMC_13212-410"/>
    <m/>
    <m/>
    <m/>
  </r>
  <r>
    <x v="0"/>
    <s v="8358-25"/>
    <x v="1734"/>
    <s v="B"/>
    <s v="355X200"/>
    <d v="2025-12-06T00:00:00"/>
    <d v="2025-12-08T00:00:00"/>
    <s v="LAND"/>
    <n v="1"/>
    <n v="1"/>
    <d v="2025-12-09T00:00:00"/>
    <d v="2025-12-09T00:00:00"/>
    <m/>
    <m/>
    <d v="2025-12-11T00:00:00"/>
    <d v="2025-12-13T00:00:00"/>
    <d v="2025-12-11T00:00:00"/>
    <s v="112505378"/>
    <x v="4"/>
    <d v="2025-12-11T00:00:00"/>
    <m/>
    <m/>
    <x v="0"/>
    <m/>
    <m/>
    <m/>
    <m/>
    <n v="0"/>
    <d v="1899-12-30T00:00:00"/>
    <m/>
    <m/>
    <s v="Dec"/>
    <s v="PHME_13938-224"/>
    <m/>
    <m/>
    <m/>
  </r>
  <r>
    <x v="0"/>
    <s v="8358-25"/>
    <x v="1735"/>
    <s v="B"/>
    <s v="320X160"/>
    <d v="2025-12-06T00:00:00"/>
    <d v="2025-12-08T00:00:00"/>
    <s v="LAND"/>
    <n v="1"/>
    <n v="1"/>
    <d v="2025-12-12T00:00:00"/>
    <m/>
    <m/>
    <m/>
    <m/>
    <m/>
    <m/>
    <m/>
    <x v="4"/>
    <m/>
    <m/>
    <m/>
    <x v="6"/>
    <m/>
    <m/>
    <m/>
    <m/>
    <n v="0"/>
    <d v="1899-12-30T00:00:00"/>
    <m/>
    <m/>
    <s v="Dec"/>
    <s v="PHME_14724-207"/>
    <m/>
    <m/>
    <m/>
  </r>
  <r>
    <x v="0"/>
    <s v="8355-25"/>
    <x v="1736"/>
    <s v="B"/>
    <s v="320X160"/>
    <d v="2025-12-06T00:00:00"/>
    <d v="2025-12-08T00:00:00"/>
    <s v="AIR"/>
    <n v="1"/>
    <n v="1"/>
    <m/>
    <m/>
    <m/>
    <m/>
    <m/>
    <m/>
    <m/>
    <m/>
    <x v="3"/>
    <m/>
    <m/>
    <m/>
    <x v="8"/>
    <m/>
    <m/>
    <m/>
    <m/>
    <n v="0"/>
    <d v="1899-12-30T00:00:00"/>
    <m/>
    <m/>
    <s v="Dec"/>
    <s v="COMPES_14725-210"/>
    <m/>
    <m/>
    <m/>
  </r>
  <r>
    <x v="0"/>
    <s v="8358-25"/>
    <x v="1737"/>
    <s v="B"/>
    <s v="250X160"/>
    <d v="2025-12-06T00:00:00"/>
    <d v="2025-12-08T00:00:00"/>
    <s v="LAND"/>
    <n v="1"/>
    <n v="2"/>
    <d v="2025-12-09T00:00:00"/>
    <d v="2025-12-09T00:00:00"/>
    <m/>
    <m/>
    <d v="2025-12-11T00:00:00"/>
    <d v="2025-12-13T00:00:00"/>
    <d v="2025-12-11T00:00:00"/>
    <s v="112505378"/>
    <x v="4"/>
    <d v="2025-12-11T00:00:00"/>
    <m/>
    <m/>
    <x v="0"/>
    <m/>
    <m/>
    <m/>
    <m/>
    <n v="0"/>
    <d v="1899-12-30T00:00:00"/>
    <m/>
    <m/>
    <s v="Dec"/>
    <s v="PHME_15927-410"/>
    <m/>
    <m/>
    <m/>
  </r>
  <r>
    <x v="0"/>
    <s v="8358-25"/>
    <x v="1738"/>
    <s v="T"/>
    <s v="280X65"/>
    <d v="2025-12-06T00:00:00"/>
    <d v="2025-12-08T00:00:00"/>
    <s v="LAND"/>
    <n v="0"/>
    <n v="0"/>
    <d v="2025-12-09T00:00:00"/>
    <d v="2025-12-09T00:00:00"/>
    <m/>
    <m/>
    <d v="2025-12-11T00:00:00"/>
    <d v="2025-12-13T00:00:00"/>
    <d v="2025-12-11T00:00:00"/>
    <s v="112505378"/>
    <x v="4"/>
    <d v="2025-12-11T00:00:00"/>
    <m/>
    <m/>
    <x v="0"/>
    <m/>
    <m/>
    <m/>
    <m/>
    <n v="0"/>
    <d v="1899-12-30T00:00:00"/>
    <m/>
    <m/>
    <s v="Dec"/>
    <s v="PHME_28314-602 Dp"/>
    <m/>
    <m/>
    <m/>
  </r>
  <r>
    <x v="0"/>
    <s v="8359-25"/>
    <x v="1739"/>
    <s v="T"/>
    <s v="320X20"/>
    <d v="2025-12-09T00:00:00"/>
    <d v="2025-12-09T00:00:00"/>
    <s v="LAND"/>
    <n v="0"/>
    <n v="0"/>
    <d v="2025-12-09T00:00:00"/>
    <d v="2025-12-10T00:00:00"/>
    <m/>
    <m/>
    <d v="2025-12-12T00:00:00"/>
    <d v="2025-12-13T00:00:00"/>
    <d v="2025-12-12T00:00:00"/>
    <s v="112505413"/>
    <x v="4"/>
    <d v="2025-12-12T00:00:00"/>
    <m/>
    <s v="Backer only to suite existing Die plate."/>
    <x v="0"/>
    <m/>
    <m/>
    <m/>
    <m/>
    <n v="0"/>
    <d v="1899-12-30T00:00:00"/>
    <m/>
    <m/>
    <s v="Dec"/>
    <s v="PHME_14860-207"/>
    <m/>
    <m/>
    <m/>
  </r>
  <r>
    <x v="0"/>
    <s v="8359-25"/>
    <x v="1740"/>
    <s v="N"/>
    <s v="580X160"/>
    <d v="2025-12-09T00:00:00"/>
    <d v="2025-12-09T00:00:00"/>
    <s v="LAND"/>
    <n v="0"/>
    <n v="0"/>
    <m/>
    <m/>
    <m/>
    <m/>
    <m/>
    <m/>
    <m/>
    <m/>
    <x v="4"/>
    <m/>
    <s v="Al Mulla"/>
    <s v="Anodizing finish"/>
    <x v="8"/>
    <m/>
    <m/>
    <m/>
    <m/>
    <m/>
    <m/>
    <m/>
    <m/>
    <s v="Dec"/>
    <m/>
    <m/>
    <m/>
    <m/>
  </r>
  <r>
    <x v="1"/>
    <s v=""/>
    <x v="1741"/>
    <s v="B"/>
    <s v="280X160"/>
    <d v="2025-12-10T00:00:00"/>
    <s v=""/>
    <s v="AIR"/>
    <n v="1"/>
    <n v="2"/>
    <m/>
    <m/>
    <m/>
    <m/>
    <m/>
    <m/>
    <m/>
    <m/>
    <x v="6"/>
    <m/>
    <m/>
    <m/>
    <x v="3"/>
    <m/>
    <m/>
    <m/>
    <m/>
    <m/>
    <m/>
    <m/>
    <m/>
    <s v="Dec"/>
    <m/>
    <m/>
    <m/>
    <m/>
  </r>
  <r>
    <x v="1"/>
    <s v=""/>
    <x v="1742"/>
    <s v="B"/>
    <s v="250X160"/>
    <d v="2025-12-10T00:00:00"/>
    <s v=""/>
    <s v="LAND"/>
    <n v="0"/>
    <n v="0"/>
    <m/>
    <m/>
    <m/>
    <m/>
    <m/>
    <m/>
    <m/>
    <m/>
    <x v="4"/>
    <m/>
    <m/>
    <m/>
    <x v="3"/>
    <m/>
    <m/>
    <m/>
    <m/>
    <m/>
    <m/>
    <m/>
    <m/>
    <s v="Dec"/>
    <m/>
    <m/>
    <m/>
    <m/>
  </r>
  <r>
    <x v="1"/>
    <s v=""/>
    <x v="1743"/>
    <s v="B"/>
    <s v="250X160"/>
    <d v="2025-12-10T00:00:00"/>
    <s v=""/>
    <s v="LAND"/>
    <n v="1"/>
    <n v="1"/>
    <m/>
    <m/>
    <m/>
    <m/>
    <m/>
    <m/>
    <m/>
    <m/>
    <x v="4"/>
    <m/>
    <m/>
    <m/>
    <x v="3"/>
    <m/>
    <m/>
    <m/>
    <m/>
    <m/>
    <m/>
    <m/>
    <m/>
    <s v="Dec"/>
    <m/>
    <m/>
    <m/>
    <m/>
  </r>
  <r>
    <x v="1"/>
    <s v=""/>
    <x v="1744"/>
    <s v="B"/>
    <s v="355X200"/>
    <d v="2025-12-10T00:00:00"/>
    <s v=""/>
    <s v="LAND"/>
    <n v="1"/>
    <n v="1"/>
    <m/>
    <m/>
    <m/>
    <m/>
    <m/>
    <m/>
    <m/>
    <m/>
    <x v="0"/>
    <m/>
    <m/>
    <m/>
    <x v="3"/>
    <m/>
    <m/>
    <m/>
    <m/>
    <m/>
    <m/>
    <m/>
    <m/>
    <s v="Dec"/>
    <m/>
    <m/>
    <m/>
    <m/>
  </r>
  <r>
    <x v="1"/>
    <s v=""/>
    <x v="1745"/>
    <s v="B"/>
    <s v="450X260"/>
    <d v="2025-12-10T00:00:00"/>
    <s v=""/>
    <s v="LAND"/>
    <n v="1"/>
    <n v="1"/>
    <m/>
    <m/>
    <m/>
    <m/>
    <m/>
    <m/>
    <m/>
    <m/>
    <x v="0"/>
    <m/>
    <m/>
    <m/>
    <x v="3"/>
    <m/>
    <m/>
    <m/>
    <m/>
    <m/>
    <m/>
    <m/>
    <m/>
    <s v="Dec"/>
    <m/>
    <m/>
    <m/>
    <m/>
  </r>
  <r>
    <x v="1"/>
    <s v=""/>
    <x v="1746"/>
    <s v="B"/>
    <s v="320X160"/>
    <d v="2025-12-10T00:00:00"/>
    <s v=""/>
    <s v="LAND"/>
    <n v="1"/>
    <n v="2"/>
    <m/>
    <m/>
    <m/>
    <m/>
    <m/>
    <m/>
    <m/>
    <m/>
    <x v="4"/>
    <m/>
    <m/>
    <m/>
    <x v="3"/>
    <m/>
    <m/>
    <m/>
    <m/>
    <m/>
    <m/>
    <m/>
    <m/>
    <s v="Dec"/>
    <m/>
    <m/>
    <m/>
    <m/>
  </r>
  <r>
    <x v="1"/>
    <s v=""/>
    <x v="1747"/>
    <s v="B"/>
    <s v="400X260"/>
    <d v="2025-12-10T00:00:00"/>
    <s v=""/>
    <s v="LAND"/>
    <n v="1"/>
    <n v="3"/>
    <m/>
    <m/>
    <m/>
    <m/>
    <m/>
    <m/>
    <m/>
    <m/>
    <x v="4"/>
    <m/>
    <m/>
    <m/>
    <x v="3"/>
    <m/>
    <m/>
    <m/>
    <m/>
    <m/>
    <m/>
    <m/>
    <m/>
    <s v="Dec"/>
    <m/>
    <m/>
    <m/>
    <m/>
  </r>
  <r>
    <x v="0"/>
    <s v=""/>
    <x v="1748"/>
    <s v="B"/>
    <s v="250X160"/>
    <d v="2025-12-10T00:00:00"/>
    <s v=""/>
    <s v="LAND"/>
    <n v="6"/>
    <n v="0"/>
    <m/>
    <m/>
    <m/>
    <m/>
    <m/>
    <m/>
    <m/>
    <m/>
    <x v="4"/>
    <m/>
    <m/>
    <m/>
    <x v="3"/>
    <m/>
    <m/>
    <m/>
    <m/>
    <m/>
    <m/>
    <m/>
    <m/>
    <s v="Dec"/>
    <m/>
    <m/>
    <m/>
    <m/>
  </r>
  <r>
    <x v="0"/>
    <s v=""/>
    <x v="1749"/>
    <s v="B"/>
    <s v="250X160"/>
    <d v="2025-12-11T00:00:00"/>
    <s v=""/>
    <s v="LAND"/>
    <n v="3"/>
    <n v="3"/>
    <m/>
    <m/>
    <m/>
    <m/>
    <m/>
    <m/>
    <m/>
    <m/>
    <x v="4"/>
    <m/>
    <m/>
    <m/>
    <x v="3"/>
    <m/>
    <m/>
    <m/>
    <m/>
    <m/>
    <m/>
    <m/>
    <m/>
    <s v="Dec"/>
    <m/>
    <m/>
    <m/>
    <m/>
  </r>
  <r>
    <x v="0"/>
    <s v=""/>
    <x v="1750"/>
    <s v="B"/>
    <s v="250X160"/>
    <d v="2025-12-11T00:00:00"/>
    <s v=""/>
    <s v="AIR"/>
    <n v="1"/>
    <n v="1"/>
    <m/>
    <m/>
    <m/>
    <m/>
    <m/>
    <m/>
    <m/>
    <m/>
    <x v="6"/>
    <m/>
    <m/>
    <m/>
    <x v="3"/>
    <m/>
    <m/>
    <m/>
    <m/>
    <m/>
    <m/>
    <m/>
    <m/>
    <s v="Dec"/>
    <m/>
    <m/>
    <m/>
    <m/>
  </r>
  <r>
    <x v="1"/>
    <s v=""/>
    <x v="1751"/>
    <s v="B"/>
    <s v="355X200"/>
    <d v="2025-12-11T00:00:00"/>
    <s v=""/>
    <s v="AIR"/>
    <n v="1"/>
    <n v="1"/>
    <m/>
    <m/>
    <m/>
    <m/>
    <m/>
    <m/>
    <m/>
    <m/>
    <x v="6"/>
    <m/>
    <m/>
    <m/>
    <x v="3"/>
    <m/>
    <m/>
    <m/>
    <m/>
    <m/>
    <m/>
    <m/>
    <m/>
    <s v="Dec"/>
    <m/>
    <m/>
    <m/>
    <m/>
  </r>
  <r>
    <x v="1"/>
    <s v=""/>
    <x v="1752"/>
    <s v="B"/>
    <s v="355X200"/>
    <d v="2025-12-11T00:00:00"/>
    <s v=""/>
    <s v="LAND"/>
    <n v="1"/>
    <n v="1"/>
    <m/>
    <m/>
    <m/>
    <m/>
    <m/>
    <m/>
    <m/>
    <m/>
    <x v="4"/>
    <m/>
    <m/>
    <m/>
    <x v="3"/>
    <m/>
    <m/>
    <m/>
    <m/>
    <m/>
    <m/>
    <m/>
    <m/>
    <s v="Dec"/>
    <m/>
    <m/>
    <m/>
    <m/>
  </r>
  <r>
    <x v="0"/>
    <s v=""/>
    <x v="1753"/>
    <s v="B"/>
    <s v="250X160"/>
    <d v="2025-12-11T00:00:00"/>
    <s v=""/>
    <s v="LAND"/>
    <n v="2"/>
    <n v="2"/>
    <m/>
    <m/>
    <m/>
    <m/>
    <m/>
    <m/>
    <m/>
    <m/>
    <x v="0"/>
    <m/>
    <m/>
    <m/>
    <x v="3"/>
    <m/>
    <m/>
    <m/>
    <m/>
    <m/>
    <m/>
    <m/>
    <m/>
    <s v="Dec"/>
    <m/>
    <m/>
    <m/>
    <m/>
  </r>
  <r>
    <x v="0"/>
    <s v=""/>
    <x v="1754"/>
    <s v="B"/>
    <s v="280X160"/>
    <d v="2025-12-11T00:00:00"/>
    <s v=""/>
    <s v="LAND"/>
    <n v="1"/>
    <n v="1"/>
    <m/>
    <m/>
    <m/>
    <m/>
    <m/>
    <m/>
    <m/>
    <m/>
    <x v="4"/>
    <m/>
    <m/>
    <m/>
    <x v="3"/>
    <m/>
    <m/>
    <m/>
    <m/>
    <m/>
    <m/>
    <m/>
    <m/>
    <s v="Dec"/>
    <m/>
    <m/>
    <m/>
    <m/>
  </r>
  <r>
    <x v="0"/>
    <s v=""/>
    <x v="1755"/>
    <s v="B"/>
    <s v="550X250"/>
    <d v="2025-12-11T00:00:00"/>
    <s v=""/>
    <s v="LAND"/>
    <n v="1"/>
    <n v="1"/>
    <m/>
    <m/>
    <m/>
    <m/>
    <m/>
    <m/>
    <m/>
    <m/>
    <x v="4"/>
    <m/>
    <m/>
    <m/>
    <x v="3"/>
    <m/>
    <m/>
    <m/>
    <m/>
    <m/>
    <m/>
    <m/>
    <m/>
    <s v="Dec"/>
    <m/>
    <m/>
    <m/>
    <m/>
  </r>
  <r>
    <x v="0"/>
    <s v=""/>
    <x v="1756"/>
    <s v="B"/>
    <s v="250X160"/>
    <d v="2025-12-11T00:00:00"/>
    <s v=""/>
    <s v="LAND"/>
    <n v="1"/>
    <n v="2"/>
    <m/>
    <m/>
    <m/>
    <m/>
    <m/>
    <m/>
    <m/>
    <m/>
    <x v="4"/>
    <m/>
    <m/>
    <m/>
    <x v="3"/>
    <m/>
    <m/>
    <m/>
    <m/>
    <m/>
    <m/>
    <m/>
    <m/>
    <s v="Dec"/>
    <m/>
    <m/>
    <m/>
    <m/>
  </r>
  <r>
    <x v="0"/>
    <s v=""/>
    <x v="1757"/>
    <s v="B"/>
    <s v="320X160"/>
    <d v="2025-12-11T00:00:00"/>
    <s v=""/>
    <s v="LAND"/>
    <n v="1"/>
    <n v="2"/>
    <m/>
    <m/>
    <m/>
    <m/>
    <m/>
    <m/>
    <m/>
    <m/>
    <x v="0"/>
    <m/>
    <m/>
    <m/>
    <x v="3"/>
    <m/>
    <m/>
    <m/>
    <m/>
    <m/>
    <m/>
    <m/>
    <m/>
    <s v="Dec"/>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875668-77BB-42D8-BACF-575F6E00D71A}" name="Pvt_status" cacheId="15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3" firstHeaderRow="1" firstDataRow="1" firstDataCol="4"/>
  <pivotFields count="36">
    <pivotField axis="axisRow" compact="0" outline="0" showAll="0" defaultSubtotal="0">
      <items count="8">
        <item m="1" x="7"/>
        <item x="0"/>
        <item x="1"/>
        <item m="1" x="2"/>
        <item m="1" x="6"/>
        <item m="1" x="3"/>
        <item m="1" x="5"/>
        <item m="1" x="4"/>
      </items>
    </pivotField>
    <pivotField dataField="1" compact="0" outline="0" showAll="0" defaultSubtotal="0"/>
    <pivotField axis="axisRow" compact="0" outline="0" showAll="0" defaultSubtotal="0">
      <items count="1841">
        <item m="1" x="1791"/>
        <item x="134"/>
        <item x="334"/>
        <item x="69"/>
        <item x="72"/>
        <item x="419"/>
        <item x="532"/>
        <item x="533"/>
        <item x="534"/>
        <item x="66"/>
        <item x="62"/>
        <item x="63"/>
        <item x="420"/>
        <item x="273"/>
        <item x="64"/>
        <item x="65"/>
        <item x="141"/>
        <item x="140"/>
        <item x="282"/>
        <item x="386"/>
        <item x="387"/>
        <item x="558"/>
        <item x="216"/>
        <item x="746"/>
        <item x="749"/>
        <item x="750"/>
        <item x="747"/>
        <item x="748"/>
        <item x="383"/>
        <item x="60"/>
        <item x="1"/>
        <item x="761"/>
        <item x="332"/>
        <item x="559"/>
        <item x="568"/>
        <item x="426"/>
        <item x="486"/>
        <item x="254"/>
        <item x="255"/>
        <item x="263"/>
        <item x="482"/>
        <item x="264"/>
        <item x="392"/>
        <item x="566"/>
        <item x="388"/>
        <item x="567"/>
        <item x="385"/>
        <item x="335"/>
        <item x="330"/>
        <item x="337"/>
        <item x="737"/>
        <item x="331"/>
        <item x="480"/>
        <item x="481"/>
        <item x="336"/>
        <item x="429"/>
        <item x="61"/>
        <item x="738"/>
        <item x="114"/>
        <item x="665"/>
        <item m="1" x="1793"/>
        <item x="672"/>
        <item x="674"/>
        <item x="118"/>
        <item x="384"/>
        <item x="103"/>
        <item x="135"/>
        <item x="389"/>
        <item x="108"/>
        <item x="137"/>
        <item x="220"/>
        <item x="203"/>
        <item x="198"/>
        <item x="204"/>
        <item x="199"/>
        <item x="205"/>
        <item x="200"/>
        <item x="201"/>
        <item x="219"/>
        <item x="226"/>
        <item x="221"/>
        <item x="222"/>
        <item x="225"/>
        <item x="224"/>
        <item x="223"/>
        <item x="217"/>
        <item x="202"/>
        <item x="270"/>
        <item x="269"/>
        <item x="441"/>
        <item x="484"/>
        <item x="610"/>
        <item x="645"/>
        <item x="510"/>
        <item x="560"/>
        <item x="115"/>
        <item x="119"/>
        <item x="116"/>
        <item x="660"/>
        <item x="664"/>
        <item x="406"/>
        <item x="736"/>
        <item x="142"/>
        <item x="143"/>
        <item x="739"/>
        <item x="20"/>
        <item x="21"/>
        <item x="101"/>
        <item x="105"/>
        <item x="159"/>
        <item x="160"/>
        <item x="161"/>
        <item x="162"/>
        <item x="172"/>
        <item x="173"/>
        <item x="163"/>
        <item x="164"/>
        <item x="184"/>
        <item x="181"/>
        <item x="182"/>
        <item x="165"/>
        <item x="183"/>
        <item x="166"/>
        <item x="186"/>
        <item x="167"/>
        <item x="185"/>
        <item x="168"/>
        <item x="169"/>
        <item x="170"/>
        <item x="187"/>
        <item x="171"/>
        <item x="442"/>
        <item x="687"/>
        <item x="443"/>
        <item x="688"/>
        <item x="440"/>
        <item x="487"/>
        <item x="485"/>
        <item x="583"/>
        <item x="611"/>
        <item x="612"/>
        <item x="646"/>
        <item x="647"/>
        <item x="649"/>
        <item x="651"/>
        <item x="652"/>
        <item x="653"/>
        <item x="341"/>
        <item x="342"/>
        <item x="244"/>
        <item x="669"/>
        <item x="430"/>
        <item x="616"/>
        <item x="714"/>
        <item x="717"/>
        <item x="686"/>
        <item x="117"/>
        <item x="447"/>
        <item x="328"/>
        <item x="454"/>
        <item x="67"/>
        <item x="229"/>
        <item x="230"/>
        <item x="272"/>
        <item x="333"/>
        <item x="423"/>
        <item x="424"/>
        <item x="518"/>
        <item x="519"/>
        <item x="520"/>
        <item x="680"/>
        <item x="681"/>
        <item x="58"/>
        <item x="59"/>
        <item x="265"/>
        <item x="274"/>
        <item x="275"/>
        <item x="325"/>
        <item x="326"/>
        <item x="329"/>
        <item x="514"/>
        <item x="516"/>
        <item x="517"/>
        <item x="677"/>
        <item x="678"/>
        <item x="262"/>
        <item x="327"/>
        <item x="522"/>
        <item x="16"/>
        <item x="421"/>
        <item x="17"/>
        <item x="661"/>
        <item x="18"/>
        <item x="662"/>
        <item x="19"/>
        <item x="663"/>
        <item x="218"/>
        <item x="422"/>
        <item x="679"/>
        <item x="233"/>
        <item x="428"/>
        <item x="413"/>
        <item x="703"/>
        <item x="754"/>
        <item x="525"/>
        <item x="12"/>
        <item x="286"/>
        <item x="37"/>
        <item x="139"/>
        <item x="715"/>
        <item x="554"/>
        <item x="682"/>
        <item x="676"/>
        <item x="671"/>
        <item x="52"/>
        <item x="718"/>
        <item x="390"/>
        <item x="394"/>
        <item x="456"/>
        <item x="125"/>
        <item x="129"/>
        <item m="1" x="1790"/>
        <item x="524"/>
        <item x="716"/>
        <item x="708"/>
        <item x="531"/>
        <item x="402"/>
        <item x="403"/>
        <item x="415"/>
        <item x="416"/>
        <item x="741"/>
        <item m="1" x="1833"/>
        <item x="121"/>
        <item x="122"/>
        <item x="246"/>
        <item x="267"/>
        <item x="120"/>
        <item x="215"/>
        <item x="146"/>
        <item x="147"/>
        <item x="359"/>
        <item x="360"/>
        <item x="395"/>
        <item x="396"/>
        <item x="503"/>
        <item x="684"/>
        <item x="123"/>
        <item x="144"/>
        <item x="404"/>
        <item x="621"/>
        <item x="719"/>
        <item x="32"/>
        <item x="130"/>
        <item x="712"/>
        <item x="549"/>
        <item x="699"/>
        <item x="495"/>
        <item x="552"/>
        <item x="6"/>
        <item x="508"/>
        <item x="758"/>
        <item x="382"/>
        <item x="526"/>
        <item x="561"/>
        <item x="615"/>
        <item x="53"/>
        <item x="468"/>
        <item x="479"/>
        <item x="483"/>
        <item x="393"/>
        <item x="391"/>
        <item x="227"/>
        <item x="425"/>
        <item x="720"/>
        <item x="248"/>
        <item x="303"/>
        <item x="13"/>
        <item x="11"/>
        <item x="320"/>
        <item x="99"/>
        <item x="759"/>
        <item x="762"/>
        <item x="323"/>
        <item x="460"/>
        <item x="683"/>
        <item x="431"/>
        <item x="617"/>
        <item x="550"/>
        <item x="234"/>
        <item x="728"/>
        <item x="729"/>
        <item x="43"/>
        <item x="40"/>
        <item m="1" x="1828"/>
        <item x="499"/>
        <item x="7"/>
        <item x="702"/>
        <item x="276"/>
        <item x="277"/>
        <item x="546"/>
        <item x="700"/>
        <item x="33"/>
        <item x="46"/>
        <item x="433"/>
        <item x="618"/>
        <item x="133"/>
        <item x="304"/>
        <item x="547"/>
        <item x="313"/>
        <item x="297"/>
        <item x="242"/>
        <item x="305"/>
        <item x="622"/>
        <item x="469"/>
        <item x="71"/>
        <item x="511"/>
        <item x="38"/>
        <item x="298"/>
        <item x="281"/>
        <item x="299"/>
        <item x="407"/>
        <item x="408"/>
        <item x="343"/>
        <item x="500"/>
        <item x="397"/>
        <item x="492"/>
        <item x="250"/>
        <item x="253"/>
        <item x="279"/>
        <item x="300"/>
        <item x="301"/>
        <item x="8"/>
        <item x="41"/>
        <item x="311"/>
        <item x="14"/>
        <item x="15"/>
        <item x="745"/>
        <item x="145"/>
        <item x="527"/>
        <item x="528"/>
        <item x="2"/>
        <item x="626"/>
        <item x="721"/>
        <item x="98"/>
        <item x="97"/>
        <item x="318"/>
        <item x="461"/>
        <item x="501"/>
        <item x="685"/>
        <item x="462"/>
        <item x="701"/>
        <item x="51"/>
        <item x="44"/>
        <item x="319"/>
        <item x="312"/>
        <item x="317"/>
        <item x="321"/>
        <item x="556"/>
        <item x="357"/>
        <item x="228"/>
        <item x="730"/>
        <item x="448"/>
        <item x="446"/>
        <item x="9"/>
        <item x="349"/>
        <item x="296"/>
        <item x="409"/>
        <item x="502"/>
        <item x="356"/>
        <item x="620"/>
        <item x="763"/>
        <item x="358"/>
        <item x="410"/>
        <item x="280"/>
        <item x="100"/>
        <item x="740"/>
        <item x="496"/>
        <item x="353"/>
        <item x="315"/>
        <item x="47"/>
        <item x="322"/>
        <item x="451"/>
        <item x="55"/>
        <item x="324"/>
        <item x="363"/>
        <item x="138"/>
        <item x="444"/>
        <item x="136"/>
        <item x="148"/>
        <item x="497"/>
        <item x="243"/>
        <item x="553"/>
        <item x="613"/>
        <item x="614"/>
        <item x="555"/>
        <item x="405"/>
        <item x="412"/>
        <item x="307"/>
        <item x="284"/>
        <item x="278"/>
        <item x="551"/>
        <item x="509"/>
        <item x="753"/>
        <item x="288"/>
        <item x="504"/>
        <item x="623"/>
        <item x="505"/>
        <item x="452"/>
        <item x="670"/>
        <item x="3"/>
        <item x="50"/>
        <item x="124"/>
        <item x="237"/>
        <item x="4"/>
        <item x="432"/>
        <item x="245"/>
        <item x="24"/>
        <item x="92"/>
        <item x="89"/>
        <item x="77"/>
        <item x="83"/>
        <item x="78"/>
        <item x="96"/>
        <item x="70"/>
        <item x="111"/>
        <item x="178"/>
        <item x="179"/>
        <item x="151"/>
        <item x="152"/>
        <item x="180"/>
        <item x="153"/>
        <item x="188"/>
        <item x="174"/>
        <item x="175"/>
        <item x="189"/>
        <item x="190"/>
        <item x="196"/>
        <item x="283"/>
        <item x="293"/>
        <item x="364"/>
        <item x="365"/>
        <item x="366"/>
        <item x="367"/>
        <item x="368"/>
        <item x="369"/>
        <item x="347"/>
        <item x="348"/>
        <item x="370"/>
        <item x="371"/>
        <item x="627"/>
        <item x="417"/>
        <item x="435"/>
        <item x="477"/>
        <item x="459"/>
        <item x="458"/>
        <item x="473"/>
        <item x="470"/>
        <item x="476"/>
        <item x="474"/>
        <item x="475"/>
        <item x="471"/>
        <item x="472"/>
        <item x="506"/>
        <item x="507"/>
        <item x="548"/>
        <item x="538"/>
        <item x="539"/>
        <item x="584"/>
        <item x="598"/>
        <item x="587"/>
        <item x="585"/>
        <item x="591"/>
        <item x="588"/>
        <item x="590"/>
        <item x="570"/>
        <item x="576"/>
        <item x="571"/>
        <item x="596"/>
        <item x="607"/>
        <item x="595"/>
        <item x="609"/>
        <item x="597"/>
        <item x="628"/>
        <item x="629"/>
        <item x="635"/>
        <item x="639"/>
        <item x="642"/>
        <item x="640"/>
        <item x="643"/>
        <item x="630"/>
        <item x="631"/>
        <item x="632"/>
        <item x="633"/>
        <item x="634"/>
        <item x="657"/>
        <item x="659"/>
        <item x="667"/>
        <item x="709"/>
        <item x="710"/>
        <item x="689"/>
        <item x="690"/>
        <item x="705"/>
        <item x="706"/>
        <item x="704"/>
        <item x="713"/>
        <item x="302"/>
        <item x="498"/>
        <item x="308"/>
        <item x="235"/>
        <item x="131"/>
        <item x="236"/>
        <item x="530"/>
        <item x="10"/>
        <item x="752"/>
        <item x="285"/>
        <item x="351"/>
        <item x="238"/>
        <item x="287"/>
        <item x="453"/>
        <item x="309"/>
        <item x="742"/>
        <item x="289"/>
        <item x="251"/>
        <item x="529"/>
        <item x="291"/>
        <item x="252"/>
        <item x="249"/>
        <item x="355"/>
        <item x="340"/>
        <item x="241"/>
        <item x="126"/>
        <item x="45"/>
        <item x="56"/>
        <item x="314"/>
        <item x="57"/>
        <item x="306"/>
        <item x="411"/>
        <item x="290"/>
        <item x="240"/>
        <item x="132"/>
        <item x="54"/>
        <item x="48"/>
        <item x="49"/>
        <item x="127"/>
        <item x="128"/>
        <item x="316"/>
        <item x="344"/>
        <item x="734"/>
        <item x="733"/>
        <item x="310"/>
        <item x="247"/>
        <item x="292"/>
        <item x="295"/>
        <item x="751"/>
        <item x="494"/>
        <item x="619"/>
        <item x="743"/>
        <item x="239"/>
        <item x="398"/>
        <item x="42"/>
        <item x="732"/>
        <item x="22"/>
        <item x="23"/>
        <item x="26"/>
        <item x="29"/>
        <item x="30"/>
        <item x="25"/>
        <item x="27"/>
        <item x="28"/>
        <item x="36"/>
        <item x="31"/>
        <item x="34"/>
        <item x="35"/>
        <item x="85"/>
        <item x="74"/>
        <item x="75"/>
        <item x="91"/>
        <item x="93"/>
        <item x="95"/>
        <item x="86"/>
        <item x="80"/>
        <item x="81"/>
        <item x="76"/>
        <item x="88"/>
        <item x="102"/>
        <item x="109"/>
        <item x="113"/>
        <item x="625"/>
        <item m="1" x="1840"/>
        <item x="206"/>
        <item x="209"/>
        <item x="154"/>
        <item x="155"/>
        <item x="156"/>
        <item x="157"/>
        <item x="176"/>
        <item x="177"/>
        <item x="158"/>
        <item x="197"/>
        <item x="207"/>
        <item x="210"/>
        <item x="208"/>
        <item x="191"/>
        <item x="211"/>
        <item x="192"/>
        <item x="193"/>
        <item x="212"/>
        <item x="213"/>
        <item x="194"/>
        <item x="214"/>
        <item x="195"/>
        <item x="231"/>
        <item x="232"/>
        <item x="257"/>
        <item x="258"/>
        <item x="256"/>
        <item x="259"/>
        <item x="260"/>
        <item x="261"/>
        <item x="338"/>
        <item x="339"/>
        <item x="345"/>
        <item x="376"/>
        <item m="1" x="1830"/>
        <item x="378"/>
        <item m="1" x="1831"/>
        <item x="379"/>
        <item m="1" x="1832"/>
        <item x="380"/>
        <item x="374"/>
        <item x="381"/>
        <item x="372"/>
        <item x="375"/>
        <item x="377"/>
        <item x="352"/>
        <item x="350"/>
        <item x="346"/>
        <item x="491"/>
        <item x="436"/>
        <item x="437"/>
        <item x="439"/>
        <item x="455"/>
        <item x="463"/>
        <item x="467"/>
        <item x="465"/>
        <item x="490"/>
        <item x="489"/>
        <item x="513"/>
        <item x="543"/>
        <item x="542"/>
        <item x="536"/>
        <item x="541"/>
        <item x="545"/>
        <item x="540"/>
        <item x="589"/>
        <item x="592"/>
        <item x="593"/>
        <item x="594"/>
        <item x="603"/>
        <item x="599"/>
        <item x="434"/>
        <item x="604"/>
        <item x="602"/>
        <item x="578"/>
        <item x="579"/>
        <item x="572"/>
        <item x="573"/>
        <item x="580"/>
        <item x="581"/>
        <item x="577"/>
        <item x="575"/>
        <item x="605"/>
        <item x="606"/>
        <item x="600"/>
        <item x="608"/>
        <item x="644"/>
        <item x="641"/>
        <item x="636"/>
        <item x="637"/>
        <item x="638"/>
        <item x="655"/>
        <item x="711"/>
        <item x="691"/>
        <item x="692"/>
        <item x="693"/>
        <item x="697"/>
        <item x="694"/>
        <item x="695"/>
        <item x="696"/>
        <item x="837"/>
        <item x="838"/>
        <item x="841"/>
        <item x="722"/>
        <item x="723"/>
        <item x="724"/>
        <item x="725"/>
        <item x="726"/>
        <item x="727"/>
        <item x="731"/>
        <item x="73"/>
        <item x="675"/>
        <item x="104"/>
        <item x="271"/>
        <item x="268"/>
        <item x="106"/>
        <item x="445"/>
        <item x="488"/>
        <item x="648"/>
        <item x="650"/>
        <item x="515"/>
        <item x="673"/>
        <item x="149"/>
        <item x="150"/>
        <item x="418"/>
        <item x="294"/>
        <item x="399"/>
        <item x="400"/>
        <item x="449"/>
        <item x="450"/>
        <item x="478"/>
        <item x="668"/>
        <item x="5"/>
        <item m="1" x="1835"/>
        <item m="1" x="1792"/>
        <item m="1" x="1836"/>
        <item m="1" x="1837"/>
        <item m="1" x="1838"/>
        <item m="1" x="1839"/>
        <item x="354"/>
        <item x="523"/>
        <item x="427"/>
        <item x="68"/>
        <item x="373"/>
        <item x="414"/>
        <item x="39"/>
        <item x="401"/>
        <item x="744"/>
        <item x="361"/>
        <item x="107"/>
        <item x="0"/>
        <item x="362"/>
        <item x="735"/>
        <item x="90"/>
        <item x="84"/>
        <item x="79"/>
        <item x="112"/>
        <item x="535"/>
        <item x="586"/>
        <item x="582"/>
        <item x="658"/>
        <item x="666"/>
        <item x="493"/>
        <item x="266"/>
        <item x="94"/>
        <item x="87"/>
        <item x="82"/>
        <item x="110"/>
        <item x="438"/>
        <item x="464"/>
        <item x="466"/>
        <item x="544"/>
        <item x="537"/>
        <item x="569"/>
        <item x="574"/>
        <item x="601"/>
        <item x="698"/>
        <item m="1" x="1834"/>
        <item x="521"/>
        <item x="562"/>
        <item x="563"/>
        <item x="564"/>
        <item x="565"/>
        <item x="654"/>
        <item x="755"/>
        <item x="756"/>
        <item x="757"/>
        <item x="768"/>
        <item x="769"/>
        <item x="773"/>
        <item x="765"/>
        <item x="766"/>
        <item x="774"/>
        <item x="767"/>
        <item x="777"/>
        <item x="779"/>
        <item x="778"/>
        <item x="775"/>
        <item x="770"/>
        <item x="771"/>
        <item x="776"/>
        <item x="764"/>
        <item x="772"/>
        <item m="1" x="1829"/>
        <item x="782"/>
        <item x="783"/>
        <item x="784"/>
        <item x="785"/>
        <item x="781"/>
        <item x="786"/>
        <item x="707"/>
        <item x="780"/>
        <item x="789"/>
        <item x="793"/>
        <item x="794"/>
        <item x="795"/>
        <item x="787"/>
        <item x="788"/>
        <item x="790"/>
        <item x="791"/>
        <item x="792"/>
        <item x="797"/>
        <item x="796"/>
        <item x="760"/>
        <item x="798"/>
        <item x="799"/>
        <item x="800"/>
        <item x="801"/>
        <item x="802"/>
        <item x="817"/>
        <item x="821"/>
        <item x="809"/>
        <item x="810"/>
        <item x="811"/>
        <item x="812"/>
        <item x="818"/>
        <item x="823"/>
        <item x="803"/>
        <item x="804"/>
        <item x="807"/>
        <item x="808"/>
        <item x="805"/>
        <item m="1" x="1827"/>
        <item x="816"/>
        <item x="813"/>
        <item x="814"/>
        <item x="819"/>
        <item x="820"/>
        <item x="824"/>
        <item x="825"/>
        <item x="815"/>
        <item x="806"/>
        <item x="826"/>
        <item x="832"/>
        <item x="836"/>
        <item x="828"/>
        <item x="833"/>
        <item x="830"/>
        <item x="831"/>
        <item x="834"/>
        <item x="835"/>
        <item x="840"/>
        <item x="842"/>
        <item x="843"/>
        <item x="844"/>
        <item x="839"/>
        <item x="829"/>
        <item x="827"/>
        <item x="847"/>
        <item x="846"/>
        <item x="848"/>
        <item x="845"/>
        <item x="849"/>
        <item x="855"/>
        <item x="852"/>
        <item x="850"/>
        <item x="853"/>
        <item x="851"/>
        <item x="854"/>
        <item x="856"/>
        <item x="857"/>
        <item x="866"/>
        <item x="867"/>
        <item x="874"/>
        <item x="870"/>
        <item x="868"/>
        <item x="869"/>
        <item x="875"/>
        <item x="858"/>
        <item x="859"/>
        <item x="860"/>
        <item x="871"/>
        <item x="861"/>
        <item x="864"/>
        <item x="872"/>
        <item x="862"/>
        <item x="865"/>
        <item x="873"/>
        <item x="863"/>
        <item x="876"/>
        <item x="877"/>
        <item m="1" x="1826"/>
        <item x="822"/>
        <item x="881"/>
        <item x="880"/>
        <item x="879"/>
        <item m="1" x="1764"/>
        <item x="892"/>
        <item x="893"/>
        <item x="897"/>
        <item x="894"/>
        <item x="895"/>
        <item x="898"/>
        <item x="896"/>
        <item x="882"/>
        <item x="883"/>
        <item x="891"/>
        <item x="884"/>
        <item x="885"/>
        <item x="888"/>
        <item x="886"/>
        <item x="887"/>
        <item x="889"/>
        <item x="890"/>
        <item x="899"/>
        <item x="900"/>
        <item x="902"/>
        <item x="901"/>
        <item x="904"/>
        <item x="905"/>
        <item x="903"/>
        <item x="907"/>
        <item m="1" x="1823"/>
        <item x="908"/>
        <item x="906"/>
        <item m="1" x="1821"/>
        <item x="913"/>
        <item x="918"/>
        <item x="914"/>
        <item x="919"/>
        <item m="1" x="1818"/>
        <item x="916"/>
        <item m="1" x="1800"/>
        <item m="1" x="1824"/>
        <item m="1" x="1825"/>
        <item x="911"/>
        <item x="912"/>
        <item m="1" x="1822"/>
        <item x="925"/>
        <item x="920"/>
        <item x="917"/>
        <item x="878"/>
        <item x="909"/>
        <item x="910"/>
        <item x="926"/>
        <item x="927"/>
        <item x="928"/>
        <item x="922"/>
        <item x="923"/>
        <item x="924"/>
        <item x="929"/>
        <item x="936"/>
        <item x="931"/>
        <item x="934"/>
        <item x="932"/>
        <item x="933"/>
        <item x="935"/>
        <item x="937"/>
        <item x="938"/>
        <item x="939"/>
        <item x="940"/>
        <item x="947"/>
        <item x="941"/>
        <item x="951"/>
        <item x="942"/>
        <item x="943"/>
        <item x="944"/>
        <item x="952"/>
        <item x="945"/>
        <item x="946"/>
        <item x="948"/>
        <item x="949"/>
        <item x="953"/>
        <item x="950"/>
        <item x="954"/>
        <item x="955"/>
        <item x="956"/>
        <item x="957"/>
        <item x="958"/>
        <item x="962"/>
        <item x="963"/>
        <item x="964"/>
        <item x="965"/>
        <item x="959"/>
        <item x="960"/>
        <item x="961"/>
        <item x="973"/>
        <item x="966"/>
        <item x="967"/>
        <item x="969"/>
        <item m="1" x="1819"/>
        <item x="970"/>
        <item x="968"/>
        <item x="972"/>
        <item x="977"/>
        <item x="979"/>
        <item x="974"/>
        <item x="975"/>
        <item x="976"/>
        <item x="978"/>
        <item x="983"/>
        <item x="982"/>
        <item x="984"/>
        <item x="980"/>
        <item x="981"/>
        <item m="1" x="1820"/>
        <item x="986"/>
        <item x="915"/>
        <item x="971"/>
        <item x="985"/>
        <item m="1" x="1812"/>
        <item x="987"/>
        <item x="1000"/>
        <item x="1003"/>
        <item x="1006"/>
        <item x="1001"/>
        <item x="1004"/>
        <item x="1002"/>
        <item x="1005"/>
        <item x="992"/>
        <item x="994"/>
        <item x="1047"/>
        <item x="993"/>
        <item x="1007"/>
        <item x="1008"/>
        <item x="1009"/>
        <item x="1015"/>
        <item x="1010"/>
        <item x="1011"/>
        <item x="1012"/>
        <item x="995"/>
        <item x="997"/>
        <item x="1013"/>
        <item x="998"/>
        <item x="1014"/>
        <item x="999"/>
        <item x="996"/>
        <item x="1044"/>
        <item x="1045"/>
        <item x="1043"/>
        <item x="1041"/>
        <item x="1039"/>
        <item x="1040"/>
        <item x="1042"/>
        <item x="1032"/>
        <item x="1025"/>
        <item x="1029"/>
        <item x="1030"/>
        <item x="1037"/>
        <item m="1" x="1813"/>
        <item x="1033"/>
        <item m="1" x="1814"/>
        <item x="1019"/>
        <item x="1021"/>
        <item x="1022"/>
        <item x="1035"/>
        <item x="1016"/>
        <item x="1017"/>
        <item m="1" x="1815"/>
        <item x="1031"/>
        <item x="1036"/>
        <item x="1026"/>
        <item m="1" x="1816"/>
        <item x="1023"/>
        <item m="1" x="1817"/>
        <item x="988"/>
        <item x="990"/>
        <item x="991"/>
        <item x="930"/>
        <item x="1038"/>
        <item x="1034"/>
        <item x="1018"/>
        <item x="1027"/>
        <item x="1024"/>
        <item x="1059"/>
        <item x="1056"/>
        <item x="1048"/>
        <item x="1050"/>
        <item x="1051"/>
        <item x="1049"/>
        <item x="1052"/>
        <item x="1053"/>
        <item x="1055"/>
        <item x="1054"/>
        <item x="1057"/>
        <item m="1" x="1803"/>
        <item m="1" x="1807"/>
        <item x="1060"/>
        <item x="1061"/>
        <item x="1062"/>
        <item x="1063"/>
        <item x="1064"/>
        <item x="1096"/>
        <item m="1" x="1808"/>
        <item x="1082"/>
        <item x="1083"/>
        <item x="1097"/>
        <item x="1065"/>
        <item x="1066"/>
        <item x="1067"/>
        <item x="1075"/>
        <item x="1099"/>
        <item m="1" x="1804"/>
        <item x="1129"/>
        <item x="1098"/>
        <item x="1076"/>
        <item x="1077"/>
        <item x="1078"/>
        <item x="1079"/>
        <item m="1" x="1805"/>
        <item x="1105"/>
        <item x="1101"/>
        <item x="1106"/>
        <item x="1093"/>
        <item x="1094"/>
        <item x="1102"/>
        <item m="1" x="1806"/>
        <item x="1103"/>
        <item m="1" x="1809"/>
        <item x="1081"/>
        <item x="1085"/>
        <item x="1086"/>
        <item x="1107"/>
        <item x="1108"/>
        <item x="1087"/>
        <item x="1070"/>
        <item x="1088"/>
        <item x="1071"/>
        <item x="1068"/>
        <item x="1089"/>
        <item x="1069"/>
        <item x="1090"/>
        <item m="1" x="1810"/>
        <item x="1072"/>
        <item x="1100"/>
        <item x="1092"/>
        <item x="1073"/>
        <item x="1074"/>
        <item x="1123"/>
        <item x="1124"/>
        <item x="1125"/>
        <item m="1" x="1811"/>
        <item x="1112"/>
        <item x="1113"/>
        <item x="1114"/>
        <item x="1115"/>
        <item x="1116"/>
        <item x="1117"/>
        <item x="1118"/>
        <item x="1119"/>
        <item x="1120"/>
        <item x="1111"/>
        <item x="1121"/>
        <item x="1122"/>
        <item x="1127"/>
        <item x="1020"/>
        <item x="1133"/>
        <item x="1130"/>
        <item x="1131"/>
        <item x="1132"/>
        <item x="1095"/>
        <item x="1080"/>
        <item x="1091"/>
        <item x="1126"/>
        <item x="1134"/>
        <item x="1046"/>
        <item x="1104"/>
        <item x="1159"/>
        <item x="1135"/>
        <item x="1136"/>
        <item m="1" x="1801"/>
        <item x="1137"/>
        <item x="1141"/>
        <item x="1142"/>
        <item x="1143"/>
        <item x="1149"/>
        <item x="1150"/>
        <item x="1151"/>
        <item x="1152"/>
        <item x="1153"/>
        <item x="1154"/>
        <item x="1155"/>
        <item x="1156"/>
        <item x="1157"/>
        <item m="1" x="1802"/>
        <item x="1145"/>
        <item x="1146"/>
        <item x="1147"/>
        <item x="1148"/>
        <item x="1139"/>
        <item m="1" x="1798"/>
        <item x="1140"/>
        <item x="1158"/>
        <item x="1109"/>
        <item x="1084"/>
        <item x="1110"/>
        <item x="1160"/>
        <item x="1161"/>
        <item x="1058"/>
        <item x="921"/>
        <item x="989"/>
        <item x="1028"/>
        <item x="1138"/>
        <item x="1144"/>
        <item x="1182"/>
        <item x="1181"/>
        <item x="1184"/>
        <item x="1174"/>
        <item x="1164"/>
        <item x="1178"/>
        <item x="1165"/>
        <item x="1169"/>
        <item x="1177"/>
        <item x="1166"/>
        <item x="1180"/>
        <item x="1170"/>
        <item x="1183"/>
        <item x="1171"/>
        <item x="1167"/>
        <item x="1172"/>
        <item x="1168"/>
        <item x="1173"/>
        <item x="1175"/>
        <item x="1179"/>
        <item x="1176"/>
        <item x="1198"/>
        <item x="1196"/>
        <item x="1197"/>
        <item x="1186"/>
        <item x="1187"/>
        <item x="1188"/>
        <item x="1194"/>
        <item x="1195"/>
        <item x="1189"/>
        <item x="1190"/>
        <item x="1191"/>
        <item x="1192"/>
        <item x="1199"/>
        <item x="1204"/>
        <item x="1205"/>
        <item x="1193"/>
        <item x="1200"/>
        <item x="1201"/>
        <item x="1203"/>
        <item x="1202"/>
        <item x="1185"/>
        <item x="1206"/>
        <item x="1208"/>
        <item x="1209"/>
        <item x="1207"/>
        <item x="1212"/>
        <item x="1217"/>
        <item x="1219"/>
        <item x="1215"/>
        <item x="1218"/>
        <item x="1221"/>
        <item x="1213"/>
        <item x="1214"/>
        <item x="1216"/>
        <item x="1220"/>
        <item m="1" x="1799"/>
        <item x="1211"/>
        <item x="1238"/>
        <item x="1222"/>
        <item x="1223"/>
        <item x="1224"/>
        <item x="1225"/>
        <item x="1226"/>
        <item x="1227"/>
        <item x="1228"/>
        <item x="1229"/>
        <item x="1230"/>
        <item x="1231"/>
        <item x="1232"/>
        <item x="1239"/>
        <item x="1243"/>
        <item x="1242"/>
        <item x="1233"/>
        <item x="1234"/>
        <item x="1235"/>
        <item x="1240"/>
        <item x="1244"/>
        <item x="1236"/>
        <item x="1237"/>
        <item x="1245"/>
        <item x="1241"/>
        <item x="1250"/>
        <item x="1247"/>
        <item x="1251"/>
        <item x="1249"/>
        <item x="1252"/>
        <item x="1253"/>
        <item x="1254"/>
        <item x="1248"/>
        <item x="1246"/>
        <item x="1257"/>
        <item x="1259"/>
        <item x="1260"/>
        <item x="1256"/>
        <item x="1258"/>
        <item m="1" x="1796"/>
        <item x="1210"/>
        <item x="1261"/>
        <item x="1263"/>
        <item x="1264"/>
        <item x="1380"/>
        <item x="1265"/>
        <item m="1" x="1797"/>
        <item x="1270"/>
        <item x="1267"/>
        <item x="1262"/>
        <item x="1268"/>
        <item x="1269"/>
        <item x="1278"/>
        <item x="1271"/>
        <item x="1272"/>
        <item x="1273"/>
        <item x="1274"/>
        <item x="1275"/>
        <item x="1276"/>
        <item x="1277"/>
        <item x="1280"/>
        <item x="1281"/>
        <item x="1282"/>
        <item x="1292"/>
        <item x="1291"/>
        <item x="1284"/>
        <item x="1285"/>
        <item x="1286"/>
        <item x="1287"/>
        <item x="1288"/>
        <item x="1289"/>
        <item x="1290"/>
        <item x="1255"/>
        <item x="1266"/>
        <item x="1283"/>
        <item x="1293"/>
        <item x="1294"/>
        <item x="1295"/>
        <item x="1296"/>
        <item x="1297"/>
        <item x="1298"/>
        <item x="1304"/>
        <item x="1305"/>
        <item x="1299"/>
        <item x="1300"/>
        <item x="1301"/>
        <item x="1307"/>
        <item m="1" x="1794"/>
        <item x="1308"/>
        <item x="1311"/>
        <item x="1303"/>
        <item x="1333"/>
        <item x="1334"/>
        <item x="1306"/>
        <item x="1335"/>
        <item x="1336"/>
        <item x="1309"/>
        <item x="1310"/>
        <item x="1337"/>
        <item x="1312"/>
        <item x="1313"/>
        <item x="1314"/>
        <item x="1279"/>
        <item x="1315"/>
        <item x="1316"/>
        <item x="1317"/>
        <item x="1318"/>
        <item x="1319"/>
        <item x="1320"/>
        <item x="1321"/>
        <item x="1322"/>
        <item x="1323"/>
        <item x="1324"/>
        <item x="1325"/>
        <item x="1326"/>
        <item x="1327"/>
        <item x="1328"/>
        <item x="1329"/>
        <item x="1330"/>
        <item x="1331"/>
        <item x="1332"/>
        <item x="1338"/>
        <item x="1339"/>
        <item x="1340"/>
        <item x="1341"/>
        <item x="1348"/>
        <item x="1350"/>
        <item m="1" x="1795"/>
        <item x="1342"/>
        <item x="1343"/>
        <item x="1344"/>
        <item x="1345"/>
        <item x="1346"/>
        <item x="1347"/>
        <item x="1162"/>
        <item x="1163"/>
        <item x="1302"/>
        <item x="1349"/>
        <item x="1351"/>
        <item x="1352"/>
        <item x="1353"/>
        <item x="1354"/>
        <item x="1355"/>
        <item x="1356"/>
        <item x="1357"/>
        <item x="1358"/>
        <item x="1359"/>
        <item x="1360"/>
        <item x="1361"/>
        <item x="457"/>
        <item x="512"/>
        <item x="557"/>
        <item x="624"/>
        <item x="656"/>
        <item x="1362"/>
        <item x="1363"/>
        <item x="1364"/>
        <item x="1365"/>
        <item x="1366"/>
        <item x="1367"/>
        <item x="1368"/>
        <item x="1369"/>
        <item x="1370"/>
        <item x="1371"/>
        <item x="1372"/>
        <item x="1373"/>
        <item x="1374"/>
        <item x="1375"/>
        <item x="1376"/>
        <item x="1377"/>
        <item x="1378"/>
        <item x="1379"/>
        <item x="1381"/>
        <item x="1128"/>
        <item x="1393"/>
        <item x="1382"/>
        <item x="1383"/>
        <item x="1384"/>
        <item x="1385"/>
        <item x="1386"/>
        <item x="1387"/>
        <item x="1388"/>
        <item x="1389"/>
        <item x="1390"/>
        <item x="1391"/>
        <item x="1392"/>
        <item x="1394"/>
        <item x="1395"/>
        <item x="1396"/>
        <item x="1397"/>
        <item x="1398"/>
        <item x="1410"/>
        <item x="1411"/>
        <item x="1399"/>
        <item x="1409"/>
        <item x="1400"/>
        <item x="1401"/>
        <item m="1" x="1787"/>
        <item x="1404"/>
        <item x="1405"/>
        <item m="1" x="1788"/>
        <item m="1" x="1789"/>
        <item x="1402"/>
        <item x="1403"/>
        <item x="1406"/>
        <item x="1407"/>
        <item x="1412"/>
        <item m="1" x="1785"/>
        <item x="1408"/>
        <item x="1413"/>
        <item x="1419"/>
        <item x="1414"/>
        <item x="1420"/>
        <item x="1418"/>
        <item x="1415"/>
        <item x="1421"/>
        <item x="1422"/>
        <item x="1416"/>
        <item x="1417"/>
        <item x="1442"/>
        <item x="1443"/>
        <item x="1423"/>
        <item x="1444"/>
        <item x="1445"/>
        <item x="1446"/>
        <item x="1424"/>
        <item x="1447"/>
        <item x="1448"/>
        <item m="1" x="1786"/>
        <item x="1436"/>
        <item x="1425"/>
        <item x="1426"/>
        <item x="1427"/>
        <item x="1428"/>
        <item x="1429"/>
        <item x="1430"/>
        <item x="1431"/>
        <item x="1439"/>
        <item x="1440"/>
        <item x="1432"/>
        <item x="1433"/>
        <item x="1434"/>
        <item x="1441"/>
        <item x="1437"/>
        <item x="1435"/>
        <item x="1438"/>
        <item x="1450"/>
        <item x="1468"/>
        <item x="1464"/>
        <item x="1456"/>
        <item x="1457"/>
        <item x="1458"/>
        <item x="1459"/>
        <item x="1460"/>
        <item x="1452"/>
        <item x="1461"/>
        <item x="1462"/>
        <item x="1463"/>
        <item x="1453"/>
        <item x="1454"/>
        <item x="1465"/>
        <item x="1466"/>
        <item x="1467"/>
        <item x="1455"/>
        <item x="1449"/>
        <item x="1470"/>
        <item x="1471"/>
        <item x="1472"/>
        <item x="1473"/>
        <item x="1474"/>
        <item x="1475"/>
        <item x="1469"/>
        <item x="1476"/>
        <item x="1477"/>
        <item x="1478"/>
        <item x="1479"/>
        <item x="1486"/>
        <item x="1480"/>
        <item x="1482"/>
        <item x="1489"/>
        <item x="1487"/>
        <item x="1481"/>
        <item x="1488"/>
        <item x="1483"/>
        <item x="1484"/>
        <item x="1490"/>
        <item x="1491"/>
        <item x="1492"/>
        <item x="1493"/>
        <item x="1494"/>
        <item x="1498"/>
        <item x="1497"/>
        <item x="1495"/>
        <item x="1496"/>
        <item x="1500"/>
        <item x="1501"/>
        <item x="1502"/>
        <item x="1503"/>
        <item x="1504"/>
        <item x="1505"/>
        <item x="1506"/>
        <item x="1507"/>
        <item x="1508"/>
        <item x="1509"/>
        <item x="1510"/>
        <item x="1511"/>
        <item x="1512"/>
        <item x="1513"/>
        <item x="1451"/>
        <item x="1485"/>
        <item x="1514"/>
        <item x="1515"/>
        <item x="1516"/>
        <item x="1517"/>
        <item x="1518"/>
        <item x="1519"/>
        <item x="1520"/>
        <item x="1521"/>
        <item x="1522"/>
        <item x="1523"/>
        <item m="1" x="1784"/>
        <item x="1525"/>
        <item x="1526"/>
        <item x="1527"/>
        <item x="1528"/>
        <item x="1529"/>
        <item x="1530"/>
        <item x="1499"/>
        <item x="1524"/>
        <item x="1531"/>
        <item x="1532"/>
        <item x="1534"/>
        <item x="1536"/>
        <item x="1543"/>
        <item x="1537"/>
        <item x="1538"/>
        <item x="1539"/>
        <item x="1540"/>
        <item x="1541"/>
        <item x="1533"/>
        <item m="1" x="1783"/>
        <item x="1545"/>
        <item x="1546"/>
        <item x="1547"/>
        <item x="1548"/>
        <item x="1549"/>
        <item x="1542"/>
        <item x="1554"/>
        <item x="1550"/>
        <item m="1" x="1782"/>
        <item x="1553"/>
        <item m="1" x="1778"/>
        <item x="1556"/>
        <item x="1557"/>
        <item x="1558"/>
        <item x="1559"/>
        <item x="1560"/>
        <item x="1535"/>
        <item x="1544"/>
        <item x="1551"/>
        <item x="1552"/>
        <item x="1561"/>
        <item m="1" x="1769"/>
        <item x="1562"/>
        <item x="1563"/>
        <item x="1564"/>
        <item x="1565"/>
        <item x="1566"/>
        <item x="1567"/>
        <item x="1575"/>
        <item x="1568"/>
        <item x="1569"/>
        <item x="1570"/>
        <item x="1577"/>
        <item x="1576"/>
        <item m="1" x="1775"/>
        <item x="1572"/>
        <item x="1573"/>
        <item m="1" x="1779"/>
        <item m="1" x="1780"/>
        <item m="1" x="1781"/>
        <item x="1581"/>
        <item x="1582"/>
        <item x="1555"/>
        <item x="1578"/>
        <item x="1579"/>
        <item x="1580"/>
        <item x="1583"/>
        <item x="1584"/>
        <item x="1585"/>
        <item x="1586"/>
        <item x="1587"/>
        <item x="1588"/>
        <item x="1589"/>
        <item x="1590"/>
        <item x="1591"/>
        <item x="1592"/>
        <item x="1593"/>
        <item x="1594"/>
        <item x="1595"/>
        <item x="1596"/>
        <item x="1597"/>
        <item x="1599"/>
        <item x="1600"/>
        <item x="1610"/>
        <item x="1611"/>
        <item x="1601"/>
        <item x="1602"/>
        <item x="1603"/>
        <item x="1608"/>
        <item x="1609"/>
        <item x="1604"/>
        <item x="1605"/>
        <item x="1606"/>
        <item x="1613"/>
        <item x="1607"/>
        <item m="1" x="1776"/>
        <item x="1614"/>
        <item x="1615"/>
        <item x="1616"/>
        <item x="1617"/>
        <item m="1" x="1771"/>
        <item m="1" x="1772"/>
        <item x="1637"/>
        <item x="1634"/>
        <item m="1" x="1773"/>
        <item m="1" x="1774"/>
        <item x="1635"/>
        <item x="1638"/>
        <item x="1639"/>
        <item x="1630"/>
        <item x="1640"/>
        <item x="1641"/>
        <item x="1631"/>
        <item x="1632"/>
        <item x="1629"/>
        <item x="1618"/>
        <item m="1" x="1777"/>
        <item x="1619"/>
        <item x="1620"/>
        <item x="1633"/>
        <item x="1621"/>
        <item x="1622"/>
        <item x="1642"/>
        <item x="1643"/>
        <item x="1636"/>
        <item x="1598"/>
        <item x="1644"/>
        <item x="1623"/>
        <item x="1571"/>
        <item x="1612"/>
        <item x="1626"/>
        <item x="1624"/>
        <item x="1625"/>
        <item x="1627"/>
        <item x="1628"/>
        <item x="1650"/>
        <item x="1651"/>
        <item x="1647"/>
        <item x="1648"/>
        <item x="1645"/>
        <item x="1652"/>
        <item x="1653"/>
        <item x="1649"/>
        <item x="1654"/>
        <item x="1656"/>
        <item x="1646"/>
        <item x="1657"/>
        <item x="1658"/>
        <item x="1660"/>
        <item x="1661"/>
        <item x="1662"/>
        <item x="1663"/>
        <item m="1" x="1770"/>
        <item x="1665"/>
        <item x="1666"/>
        <item x="1667"/>
        <item x="1668"/>
        <item x="1669"/>
        <item x="1670"/>
        <item x="1671"/>
        <item m="1" x="1766"/>
        <item x="1673"/>
        <item x="1674"/>
        <item x="1675"/>
        <item x="1677"/>
        <item x="1678"/>
        <item m="1" x="1767"/>
        <item x="1680"/>
        <item x="1681"/>
        <item x="1682"/>
        <item x="1683"/>
        <item x="1685"/>
        <item x="1686"/>
        <item x="1687"/>
        <item x="1688"/>
        <item x="1689"/>
        <item x="1690"/>
        <item x="1691"/>
        <item x="1692"/>
        <item x="1684"/>
        <item m="1" x="1768"/>
        <item x="1694"/>
        <item m="1" x="1765"/>
        <item x="1664"/>
        <item x="1695"/>
        <item x="1696"/>
        <item x="1697"/>
        <item x="1698"/>
        <item x="1574"/>
        <item x="1655"/>
        <item x="1659"/>
        <item x="1672"/>
        <item x="1679"/>
        <item x="1693"/>
        <item x="1676"/>
        <item x="1699"/>
        <item x="1700"/>
        <item x="1701"/>
        <item x="1704"/>
        <item m="1" x="1758"/>
        <item x="1703"/>
        <item x="1705"/>
        <item x="1706"/>
        <item m="1" x="1759"/>
        <item x="1708"/>
        <item x="1709"/>
        <item x="1710"/>
        <item x="1711"/>
        <item x="1712"/>
        <item x="1713"/>
        <item x="1714"/>
        <item x="1715"/>
        <item x="1716"/>
        <item x="1717"/>
        <item x="1718"/>
        <item x="1719"/>
        <item x="1720"/>
        <item x="1721"/>
        <item x="1726"/>
        <item m="1" x="1762"/>
        <item m="1" x="1763"/>
        <item x="1724"/>
        <item x="1725"/>
        <item x="1722"/>
        <item x="1723"/>
        <item x="1727"/>
        <item x="1728"/>
        <item x="1729"/>
        <item m="1" x="1760"/>
        <item x="1731"/>
        <item m="1" x="1761"/>
        <item x="1733"/>
        <item x="1734"/>
        <item x="1735"/>
        <item x="1736"/>
        <item x="1737"/>
        <item x="1738"/>
        <item x="1739"/>
        <item x="1702"/>
        <item x="1707"/>
        <item x="1730"/>
        <item x="1732"/>
        <item x="1740"/>
        <item x="1741"/>
        <item x="1742"/>
        <item x="1743"/>
        <item x="1744"/>
        <item x="1745"/>
        <item x="1746"/>
        <item x="1747"/>
        <item x="1748"/>
        <item x="1749"/>
        <item x="1750"/>
        <item x="1751"/>
        <item x="1752"/>
        <item x="1753"/>
        <item x="1754"/>
        <item x="1755"/>
        <item x="1756"/>
        <item x="1757"/>
      </items>
    </pivotField>
    <pivotField compact="0" outline="0" showAll="0" defaultSubtotal="0"/>
    <pivotField compact="0" outline="0" showAll="0" defaultSubtotal="0"/>
    <pivotField compact="0" numFmtId="166"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1">
        <item sd="0" x="5"/>
        <item sd="0" x="8"/>
        <item x="7"/>
        <item x="3"/>
        <item sd="0" x="1"/>
        <item x="6"/>
        <item sd="0" x="0"/>
        <item x="4"/>
        <item sd="0" x="2"/>
        <item sd="0" x="9"/>
        <item sd="0" m="1" x="10"/>
      </items>
    </pivotField>
    <pivotField compact="0" outline="0" showAll="0" defaultSubtotal="0"/>
    <pivotField compact="0" outline="0" showAll="0" defaultSubtotal="0"/>
    <pivotField compact="0" outline="0" showAll="0" defaultSubtotal="0"/>
    <pivotField axis="axisRow" compact="0" outline="0" showAll="0" defaultSubtotal="0">
      <items count="12">
        <item sd="0" x="8"/>
        <item h="1" sd="0" x="1"/>
        <item h="1" sd="0" x="0"/>
        <item sd="0" x="2"/>
        <item sd="0" x="6"/>
        <item sd="0" x="7"/>
        <item sd="0" x="3"/>
        <item sd="0" m="1" x="10"/>
        <item sd="0" x="5"/>
        <item h="1" m="1" x="11"/>
        <item h="1" x="4"/>
        <item h="1"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0"/>
    <field x="22"/>
    <field x="18"/>
    <field x="2"/>
  </rowFields>
  <rowItems count="10">
    <i>
      <x v="1"/>
      <x/>
    </i>
    <i r="1">
      <x v="4"/>
    </i>
    <i r="1">
      <x v="6"/>
    </i>
    <i r="1">
      <x v="8"/>
    </i>
    <i>
      <x v="2"/>
      <x v="3"/>
    </i>
    <i r="1">
      <x v="4"/>
    </i>
    <i r="1">
      <x v="5"/>
    </i>
    <i r="1">
      <x v="6"/>
    </i>
    <i r="1">
      <x v="8"/>
    </i>
    <i t="grand">
      <x/>
    </i>
  </rowItems>
  <colItems count="1">
    <i/>
  </colItems>
  <dataFields count="1">
    <dataField name="Count of Order No" fld="1" subtotal="count" baseField="0" baseItem="0"/>
  </dataFields>
  <formats count="20">
    <format dxfId="333">
      <pivotArea type="all" dataOnly="0" outline="0" fieldPosition="0"/>
    </format>
    <format dxfId="334">
      <pivotArea outline="0" collapsedLevelsAreSubtotals="1" fieldPosition="0"/>
    </format>
    <format dxfId="335">
      <pivotArea field="0" type="button" dataOnly="0" labelOnly="1" outline="0" axis="axisRow" fieldPosition="0"/>
    </format>
    <format dxfId="336">
      <pivotArea field="22" type="button" dataOnly="0" labelOnly="1" outline="0" axis="axisRow" fieldPosition="1"/>
    </format>
    <format dxfId="337">
      <pivotArea field="18" type="button" dataOnly="0" labelOnly="1" outline="0" axis="axisRow" fieldPosition="2"/>
    </format>
    <format dxfId="338">
      <pivotArea field="2" type="button" dataOnly="0" labelOnly="1" outline="0" axis="axisRow" fieldPosition="3"/>
    </format>
    <format dxfId="339">
      <pivotArea dataOnly="0" labelOnly="1" outline="0" fieldPosition="0">
        <references count="1">
          <reference field="0" count="0"/>
        </references>
      </pivotArea>
    </format>
    <format dxfId="340">
      <pivotArea dataOnly="0" labelOnly="1" grandRow="1" outline="0" fieldPosition="0"/>
    </format>
    <format dxfId="341">
      <pivotArea dataOnly="0" labelOnly="1" outline="0" fieldPosition="0">
        <references count="2">
          <reference field="0" count="1" selected="0">
            <x v="0"/>
          </reference>
          <reference field="22" count="1">
            <x v="6"/>
          </reference>
        </references>
      </pivotArea>
    </format>
    <format dxfId="342">
      <pivotArea dataOnly="0" labelOnly="1" outline="0" fieldPosition="0">
        <references count="2">
          <reference field="0" count="1" selected="0">
            <x v="1"/>
          </reference>
          <reference field="22" count="7">
            <x v="0"/>
            <x v="1"/>
            <x v="3"/>
            <x v="4"/>
            <x v="5"/>
            <x v="7"/>
            <x v="8"/>
          </reference>
        </references>
      </pivotArea>
    </format>
    <format dxfId="343">
      <pivotArea dataOnly="0" labelOnly="1" outline="0" fieldPosition="0">
        <references count="2">
          <reference field="0" count="1" selected="0">
            <x v="2"/>
          </reference>
          <reference field="22" count="6">
            <x v="0"/>
            <x v="1"/>
            <x v="4"/>
            <x v="5"/>
            <x v="7"/>
            <x v="8"/>
          </reference>
        </references>
      </pivotArea>
    </format>
    <format dxfId="344">
      <pivotArea dataOnly="0" labelOnly="1" outline="0" axis="axisValues" fieldPosition="0"/>
    </format>
    <format dxfId="345">
      <pivotArea outline="0" collapsedLevelsAreSubtotals="1" fieldPosition="0"/>
    </format>
    <format dxfId="346">
      <pivotArea dataOnly="0" labelOnly="1" outline="0" axis="axisValues" fieldPosition="0"/>
    </format>
    <format dxfId="347">
      <pivotArea dataOnly="0" labelOnly="1" outline="0" axis="axisValues" fieldPosition="0"/>
    </format>
    <format dxfId="348">
      <pivotArea field="0" type="button" dataOnly="0" labelOnly="1" outline="0" axis="axisRow" fieldPosition="0"/>
    </format>
    <format dxfId="349">
      <pivotArea field="22" type="button" dataOnly="0" labelOnly="1" outline="0" axis="axisRow" fieldPosition="1"/>
    </format>
    <format dxfId="350">
      <pivotArea field="18" type="button" dataOnly="0" labelOnly="1" outline="0" axis="axisRow" fieldPosition="2"/>
    </format>
    <format dxfId="351">
      <pivotArea field="2" type="button" dataOnly="0" labelOnly="1" outline="0" axis="axisRow" fieldPosition="3"/>
    </format>
    <format dxfId="352">
      <pivotArea dataOnly="0" labelOnly="1" outline="0" axis="axisValues" fieldPosition="0"/>
    </format>
  </formats>
  <pivotTableStyleInfo name="PivotStyleDark4"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475840-8D38-4878-8B0E-596235AA6156}" name="PivotTable2" cacheId="15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7:C36" firstHeaderRow="1" firstDataRow="1" firstDataCol="3"/>
  <pivotFields count="16">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4">
        <item x="7"/>
        <item x="4"/>
        <item x="32"/>
        <item x="19"/>
        <item x="31"/>
        <item x="5"/>
        <item x="15"/>
        <item x="30"/>
        <item x="25"/>
        <item x="26"/>
        <item x="11"/>
        <item x="10"/>
        <item x="29"/>
        <item x="2"/>
        <item x="13"/>
        <item x="17"/>
        <item x="12"/>
        <item x="28"/>
        <item x="14"/>
        <item x="20"/>
        <item x="0"/>
        <item x="18"/>
        <item x="16"/>
        <item x="9"/>
        <item x="8"/>
        <item x="6"/>
        <item x="3"/>
        <item x="1"/>
        <item x="24"/>
        <item x="27"/>
        <item x="21"/>
        <item x="22"/>
        <item x="23"/>
        <item x="3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7">
        <item x="25"/>
        <item m="1" x="36"/>
        <item x="18"/>
        <item x="12"/>
        <item x="24"/>
        <item x="5"/>
        <item x="17"/>
        <item x="20"/>
        <item x="22"/>
        <item x="0"/>
        <item x="21"/>
        <item x="13"/>
        <item x="28"/>
        <item x="15"/>
        <item x="7"/>
        <item x="26"/>
        <item x="6"/>
        <item x="29"/>
        <item x="14"/>
        <item x="19"/>
        <item x="11"/>
        <item x="3"/>
        <item x="1"/>
        <item m="1" x="32"/>
        <item m="1" x="34"/>
        <item x="27"/>
        <item x="31"/>
        <item x="8"/>
        <item x="9"/>
        <item m="1" x="35"/>
        <item x="30"/>
        <item x="2"/>
        <item m="1" x="33"/>
        <item x="4"/>
        <item x="10"/>
        <item x="16"/>
        <item x="23"/>
      </items>
      <extLst>
        <ext xmlns:x14="http://schemas.microsoft.com/office/spreadsheetml/2009/9/main" uri="{2946ED86-A175-432a-8AC1-64E0C546D7DE}">
          <x14:pivotField fillDownLabels="1"/>
        </ext>
      </extLst>
    </pivotField>
    <pivotField axis="axisRow" compact="0" outline="0" showAll="0" defaultSubtotal="0">
      <items count="4">
        <item h="1" x="0"/>
        <item sd="0"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10"/>
    <field x="1"/>
    <field x="9"/>
  </rowFields>
  <rowItems count="9">
    <i>
      <x v="1"/>
    </i>
    <i>
      <x v="2"/>
      <x/>
      <x v="16"/>
    </i>
    <i r="1">
      <x v="16"/>
      <x v="20"/>
    </i>
    <i r="1">
      <x v="23"/>
      <x v="27"/>
    </i>
    <i r="1">
      <x v="26"/>
      <x v="21"/>
    </i>
    <i r="1">
      <x v="32"/>
      <x v="10"/>
    </i>
    <i r="1">
      <x v="33"/>
      <x v="26"/>
    </i>
    <i>
      <x v="3"/>
      <x v="24"/>
      <x v="14"/>
    </i>
    <i t="grand">
      <x/>
    </i>
  </rowItems>
  <colItems count="1">
    <i/>
  </colItems>
  <formats count="27">
    <format dxfId="306">
      <pivotArea field="10" type="button" dataOnly="0" labelOnly="1" outline="0" axis="axisRow" fieldPosition="0"/>
    </format>
    <format dxfId="307">
      <pivotArea field="1" type="button" dataOnly="0" labelOnly="1" outline="0" axis="axisRow" fieldPosition="1"/>
    </format>
    <format dxfId="308">
      <pivotArea field="9" type="button" dataOnly="0" labelOnly="1" outline="0" axis="axisRow" fieldPosition="2"/>
    </format>
    <format dxfId="309">
      <pivotArea dataOnly="0" labelOnly="1" outline="0" fieldPosition="0">
        <references count="1">
          <reference field="10" count="0"/>
        </references>
      </pivotArea>
    </format>
    <format dxfId="310">
      <pivotArea field="10" type="button" dataOnly="0" labelOnly="1" outline="0" axis="axisRow" fieldPosition="0"/>
    </format>
    <format dxfId="311">
      <pivotArea field="1" type="button" dataOnly="0" labelOnly="1" outline="0" axis="axisRow" fieldPosition="1"/>
    </format>
    <format dxfId="312">
      <pivotArea field="9" type="button" dataOnly="0" labelOnly="1" outline="0" axis="axisRow" fieldPosition="2"/>
    </format>
    <format dxfId="313">
      <pivotArea dataOnly="0" labelOnly="1" outline="0" fieldPosition="0">
        <references count="1">
          <reference field="10" count="0"/>
        </references>
      </pivotArea>
    </format>
    <format dxfId="314">
      <pivotArea type="all" dataOnly="0" outline="0" fieldPosition="0"/>
    </format>
    <format dxfId="315">
      <pivotArea field="10" type="button" dataOnly="0" labelOnly="1" outline="0" axis="axisRow" fieldPosition="0"/>
    </format>
    <format dxfId="316">
      <pivotArea field="1" type="button" dataOnly="0" labelOnly="1" outline="0" axis="axisRow" fieldPosition="1"/>
    </format>
    <format dxfId="317">
      <pivotArea field="9" type="button" dataOnly="0" labelOnly="1" outline="0" axis="axisRow" fieldPosition="2"/>
    </format>
    <format dxfId="318">
      <pivotArea dataOnly="0" labelOnly="1" outline="0" fieldPosition="0">
        <references count="1">
          <reference field="10" count="0"/>
        </references>
      </pivotArea>
    </format>
    <format dxfId="319">
      <pivotArea dataOnly="0" labelOnly="1" grandRow="1" outline="0" fieldPosition="0"/>
    </format>
    <format dxfId="320">
      <pivotArea dataOnly="0" labelOnly="1" outline="0" fieldPosition="0">
        <references count="1">
          <reference field="10" count="0"/>
        </references>
      </pivotArea>
    </format>
    <format dxfId="321">
      <pivotArea field="1" type="button" dataOnly="0" labelOnly="1" outline="0" axis="axisRow" fieldPosition="1"/>
    </format>
    <format dxfId="322">
      <pivotArea field="9" type="button" dataOnly="0" labelOnly="1" outline="0" axis="axisRow" fieldPosition="2"/>
    </format>
    <format dxfId="323">
      <pivotArea dataOnly="0" labelOnly="1" outline="0" fieldPosition="0">
        <references count="1">
          <reference field="10" count="1">
            <x v="1"/>
          </reference>
        </references>
      </pivotArea>
    </format>
    <format dxfId="324">
      <pivotArea field="9" type="button" dataOnly="0" labelOnly="1" outline="0" axis="axisRow" fieldPosition="2"/>
    </format>
    <format dxfId="325">
      <pivotArea dataOnly="0" labelOnly="1" outline="0" fieldPosition="0">
        <references count="1">
          <reference field="10" count="1">
            <x v="1"/>
          </reference>
        </references>
      </pivotArea>
    </format>
    <format dxfId="326">
      <pivotArea dataOnly="0" labelOnly="1" outline="0" fieldPosition="0">
        <references count="3">
          <reference field="1" count="1" selected="0">
            <x v="0"/>
          </reference>
          <reference field="9" count="1">
            <x v="16"/>
          </reference>
          <reference field="10" count="1" selected="0">
            <x v="2"/>
          </reference>
        </references>
      </pivotArea>
    </format>
    <format dxfId="327">
      <pivotArea dataOnly="0" labelOnly="1" outline="0" fieldPosition="0">
        <references count="3">
          <reference field="1" count="1" selected="0">
            <x v="16"/>
          </reference>
          <reference field="9" count="1">
            <x v="20"/>
          </reference>
          <reference field="10" count="1" selected="0">
            <x v="2"/>
          </reference>
        </references>
      </pivotArea>
    </format>
    <format dxfId="328">
      <pivotArea dataOnly="0" labelOnly="1" outline="0" fieldPosition="0">
        <references count="3">
          <reference field="1" count="1" selected="0">
            <x v="23"/>
          </reference>
          <reference field="9" count="1">
            <x v="27"/>
          </reference>
          <reference field="10" count="1" selected="0">
            <x v="2"/>
          </reference>
        </references>
      </pivotArea>
    </format>
    <format dxfId="329">
      <pivotArea dataOnly="0" labelOnly="1" outline="0" fieldPosition="0">
        <references count="3">
          <reference field="1" count="1" selected="0">
            <x v="26"/>
          </reference>
          <reference field="9" count="1">
            <x v="21"/>
          </reference>
          <reference field="10" count="1" selected="0">
            <x v="2"/>
          </reference>
        </references>
      </pivotArea>
    </format>
    <format dxfId="330">
      <pivotArea dataOnly="0" labelOnly="1" outline="0" fieldPosition="0">
        <references count="3">
          <reference field="1" count="1" selected="0">
            <x v="32"/>
          </reference>
          <reference field="9" count="1">
            <x v="10"/>
          </reference>
          <reference field="10" count="1" selected="0">
            <x v="2"/>
          </reference>
        </references>
      </pivotArea>
    </format>
    <format dxfId="331">
      <pivotArea dataOnly="0" labelOnly="1" outline="0" fieldPosition="0">
        <references count="3">
          <reference field="1" count="1" selected="0">
            <x v="33"/>
          </reference>
          <reference field="9" count="1">
            <x v="26"/>
          </reference>
          <reference field="10" count="1" selected="0">
            <x v="2"/>
          </reference>
        </references>
      </pivotArea>
    </format>
    <format dxfId="332">
      <pivotArea dataOnly="0" labelOnly="1" outline="0" fieldPosition="0">
        <references count="3">
          <reference field="1" count="1" selected="0">
            <x v="24"/>
          </reference>
          <reference field="9" count="1">
            <x v="14"/>
          </reference>
          <reference field="10" count="1" selected="0">
            <x v="3"/>
          </reference>
        </references>
      </pivotArea>
    </format>
  </formats>
  <pivotTableStyleInfo name="PivotStyleMedium14"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0067E-D16A-4F8A-A607-AFA663261A91}" name="PivotTable1" cacheId="15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3" firstHeaderRow="1" firstDataRow="1" firstDataCol="1" rowPageCount="3" colPageCount="1"/>
  <pivotFields count="38">
    <pivotField showAll="0"/>
    <pivotField showAll="0"/>
    <pivotField showAll="0"/>
    <pivotField showAll="0"/>
    <pivotField dataField="1" showAll="0"/>
    <pivotField axis="axisPage" showAll="0">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5"/>
        <item x="181"/>
        <item x="182"/>
        <item x="183"/>
        <item x="18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7">
        <item x="16"/>
        <item x="65"/>
        <item x="68"/>
        <item x="32"/>
        <item x="20"/>
        <item x="71"/>
        <item x="74"/>
        <item x="70"/>
        <item x="25"/>
        <item x="51"/>
        <item x="55"/>
        <item x="66"/>
        <item x="47"/>
        <item x="3"/>
        <item x="43"/>
        <item x="17"/>
        <item x="40"/>
        <item x="1"/>
        <item x="18"/>
        <item x="13"/>
        <item x="35"/>
        <item x="72"/>
        <item x="82"/>
        <item x="30"/>
        <item x="79"/>
        <item x="73"/>
        <item x="11"/>
        <item x="10"/>
        <item x="24"/>
        <item x="83"/>
        <item x="42"/>
        <item x="5"/>
        <item x="60"/>
        <item x="56"/>
        <item x="31"/>
        <item x="80"/>
        <item x="21"/>
        <item x="26"/>
        <item x="22"/>
        <item x="52"/>
        <item x="54"/>
        <item x="48"/>
        <item x="15"/>
        <item x="61"/>
        <item x="45"/>
        <item x="44"/>
        <item x="28"/>
        <item x="23"/>
        <item x="57"/>
        <item x="78"/>
        <item x="29"/>
        <item x="64"/>
        <item x="4"/>
        <item x="49"/>
        <item x="36"/>
        <item x="62"/>
        <item x="58"/>
        <item x="39"/>
        <item x="53"/>
        <item x="38"/>
        <item x="59"/>
        <item x="2"/>
        <item x="75"/>
        <item x="19"/>
        <item x="7"/>
        <item x="8"/>
        <item x="12"/>
        <item x="69"/>
        <item x="81"/>
        <item x="33"/>
        <item x="67"/>
        <item x="27"/>
        <item x="41"/>
        <item x="46"/>
        <item x="77"/>
        <item x="14"/>
        <item x="34"/>
        <item x="76"/>
        <item x="37"/>
        <item x="6"/>
        <item x="50"/>
        <item x="63"/>
        <item x="9"/>
        <item h="1" x="0"/>
        <item h="1" x="84"/>
        <item h="1" x="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Page" multipleItemSelectionAllowed="1" showAll="0">
      <items count="15">
        <item h="1" sd="0" x="0"/>
        <item h="1" sd="0" x="1"/>
        <item h="1" sd="0" x="2"/>
        <item h="1" sd="0" x="3"/>
        <item h="1" sd="0" x="4"/>
        <item h="1" sd="0" x="5"/>
        <item h="1" sd="0" x="6"/>
        <item h="1" sd="0" x="7"/>
        <item h="1" sd="0" x="8"/>
        <item h="1" sd="0" x="9"/>
        <item sd="0" x="10"/>
        <item h="1" sd="0" x="11"/>
        <item h="1" sd="0" x="12"/>
        <item h="1" sd="0" x="13"/>
        <item t="default"/>
      </items>
    </pivotField>
  </pivotFields>
  <rowFields count="1">
    <field x="20"/>
  </rowFields>
  <rowItems count="8">
    <i>
      <x v="8"/>
    </i>
    <i>
      <x v="24"/>
    </i>
    <i>
      <x v="35"/>
    </i>
    <i>
      <x v="49"/>
    </i>
    <i>
      <x v="68"/>
    </i>
    <i>
      <x v="69"/>
    </i>
    <i>
      <x v="74"/>
    </i>
    <i t="grand">
      <x/>
    </i>
  </rowItems>
  <colItems count="1">
    <i/>
  </colItems>
  <pageFields count="3">
    <pageField fld="37" hier="-1"/>
    <pageField fld="36" hier="-1"/>
    <pageField fld="5" hier="-1"/>
  </pageFields>
  <dataFields count="1">
    <dataField name="Count of Die Siz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0C03B-2F73-4650-B656-59826E1F00BE}" name="PivotTable6" cacheId="15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L136" firstHeaderRow="1" firstDataRow="2" firstDataCol="1" rowPageCount="1" colPageCount="1"/>
  <pivotFields count="14">
    <pivotField showAll="0"/>
    <pivotField axis="axisPage" multipleItemSelectionAllowed="1" showAll="0">
      <items count="9">
        <item x="1"/>
        <item h="1" x="0"/>
        <item h="1" x="2"/>
        <item h="1" m="1" x="7"/>
        <item h="1" m="1" x="3"/>
        <item h="1" m="1" x="4"/>
        <item h="1" m="1" x="5"/>
        <item h="1" m="1" x="6"/>
        <item t="default"/>
      </items>
    </pivotField>
    <pivotField showAll="0"/>
    <pivotField dataField="1" showAll="0"/>
    <pivotField showAll="0"/>
    <pivotField axis="axisRow" showAll="0">
      <items count="166">
        <item x="0"/>
        <item x="1"/>
        <item x="2"/>
        <item x="3"/>
        <item x="4"/>
        <item x="5"/>
        <item x="6"/>
        <item x="7"/>
        <item x="8"/>
        <item x="9"/>
        <item x="10"/>
        <item x="11"/>
        <item x="12"/>
        <item x="13"/>
        <item x="14"/>
        <item x="15"/>
        <item x="16"/>
        <item x="17"/>
        <item x="18"/>
        <item x="19"/>
        <item x="20"/>
        <item x="21"/>
        <item x="22"/>
        <item x="23"/>
        <item x="24"/>
        <item x="25"/>
        <item x="26"/>
        <item x="27"/>
        <item x="63"/>
        <item x="28"/>
        <item x="29"/>
        <item x="30"/>
        <item x="31"/>
        <item x="32"/>
        <item x="33"/>
        <item x="34"/>
        <item x="35"/>
        <item x="36"/>
        <item x="37"/>
        <item x="38"/>
        <item x="39"/>
        <item x="40"/>
        <item x="53"/>
        <item x="54"/>
        <item x="41"/>
        <item x="42"/>
        <item x="55"/>
        <item x="43"/>
        <item x="56"/>
        <item x="44"/>
        <item x="57"/>
        <item x="45"/>
        <item x="58"/>
        <item x="59"/>
        <item x="60"/>
        <item x="61"/>
        <item x="46"/>
        <item x="47"/>
        <item x="48"/>
        <item x="50"/>
        <item x="51"/>
        <item x="52"/>
        <item x="62"/>
        <item x="64"/>
        <item x="65"/>
        <item x="66"/>
        <item x="67"/>
        <item x="68"/>
        <item x="69"/>
        <item x="70"/>
        <item x="71"/>
        <item x="72"/>
        <item x="74"/>
        <item x="75"/>
        <item x="76"/>
        <item x="77"/>
        <item x="78"/>
        <item x="79"/>
        <item x="80"/>
        <item x="156"/>
        <item x="49"/>
        <item x="81"/>
        <item x="82"/>
        <item x="83"/>
        <item x="84"/>
        <item x="85"/>
        <item x="86"/>
        <item x="87"/>
        <item x="88"/>
        <item x="89"/>
        <item x="90"/>
        <item x="91"/>
        <item x="92"/>
        <item x="93"/>
        <item x="94"/>
        <item x="95"/>
        <item x="96"/>
        <item x="97"/>
        <item x="98"/>
        <item x="99"/>
        <item x="100"/>
        <item x="101"/>
        <item m="1" x="164"/>
        <item x="102"/>
        <item x="103"/>
        <item x="104"/>
        <item x="105"/>
        <item x="106"/>
        <item x="107"/>
        <item x="108"/>
        <item x="109"/>
        <item x="110"/>
        <item x="111"/>
        <item x="112"/>
        <item x="113"/>
        <item x="114"/>
        <item m="1" x="160"/>
        <item m="1" x="161"/>
        <item m="1" x="162"/>
        <item m="1" x="163"/>
        <item x="115"/>
        <item x="116"/>
        <item x="117"/>
        <item x="73"/>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7"/>
        <item x="158"/>
        <item x="159"/>
        <item t="default"/>
      </items>
    </pivotField>
    <pivotField showAll="0"/>
    <pivotField showAll="0"/>
    <pivotField showAll="0"/>
    <pivotField axis="axisCol" showAll="0">
      <items count="6">
        <item x="1"/>
        <item x="3"/>
        <item x="0"/>
        <item x="4"/>
        <item x="2"/>
        <item t="default"/>
      </items>
    </pivotField>
    <pivotField showAll="0"/>
    <pivotField showAll="0"/>
    <pivotField showAll="0"/>
    <pivotField showAll="0"/>
  </pivotFields>
  <rowFields count="1">
    <field x="5"/>
  </rowFields>
  <rowItems count="132">
    <i>
      <x v="1"/>
    </i>
    <i>
      <x v="2"/>
    </i>
    <i>
      <x v="3"/>
    </i>
    <i>
      <x v="4"/>
    </i>
    <i>
      <x v="7"/>
    </i>
    <i>
      <x v="11"/>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4"/>
    </i>
    <i>
      <x v="45"/>
    </i>
    <i>
      <x v="47"/>
    </i>
    <i>
      <x v="49"/>
    </i>
    <i>
      <x v="51"/>
    </i>
    <i>
      <x v="56"/>
    </i>
    <i>
      <x v="57"/>
    </i>
    <i>
      <x v="58"/>
    </i>
    <i>
      <x v="59"/>
    </i>
    <i>
      <x v="60"/>
    </i>
    <i>
      <x v="63"/>
    </i>
    <i>
      <x v="64"/>
    </i>
    <i>
      <x v="66"/>
    </i>
    <i>
      <x v="67"/>
    </i>
    <i>
      <x v="68"/>
    </i>
    <i>
      <x v="69"/>
    </i>
    <i>
      <x v="70"/>
    </i>
    <i>
      <x v="71"/>
    </i>
    <i>
      <x v="72"/>
    </i>
    <i>
      <x v="73"/>
    </i>
    <i>
      <x v="74"/>
    </i>
    <i>
      <x v="75"/>
    </i>
    <i>
      <x v="77"/>
    </i>
    <i>
      <x v="78"/>
    </i>
    <i>
      <x v="79"/>
    </i>
    <i>
      <x v="80"/>
    </i>
    <i>
      <x v="81"/>
    </i>
    <i>
      <x v="82"/>
    </i>
    <i>
      <x v="84"/>
    </i>
    <i>
      <x v="85"/>
    </i>
    <i>
      <x v="87"/>
    </i>
    <i>
      <x v="89"/>
    </i>
    <i>
      <x v="90"/>
    </i>
    <i>
      <x v="91"/>
    </i>
    <i>
      <x v="92"/>
    </i>
    <i>
      <x v="93"/>
    </i>
    <i>
      <x v="94"/>
    </i>
    <i>
      <x v="95"/>
    </i>
    <i>
      <x v="97"/>
    </i>
    <i>
      <x v="98"/>
    </i>
    <i>
      <x v="99"/>
    </i>
    <i>
      <x v="100"/>
    </i>
    <i>
      <x v="101"/>
    </i>
    <i>
      <x v="103"/>
    </i>
    <i>
      <x v="104"/>
    </i>
    <i>
      <x v="105"/>
    </i>
    <i>
      <x v="106"/>
    </i>
    <i>
      <x v="107"/>
    </i>
    <i>
      <x v="108"/>
    </i>
    <i>
      <x v="109"/>
    </i>
    <i>
      <x v="110"/>
    </i>
    <i>
      <x v="111"/>
    </i>
    <i>
      <x v="112"/>
    </i>
    <i>
      <x v="113"/>
    </i>
    <i>
      <x v="114"/>
    </i>
    <i>
      <x v="120"/>
    </i>
    <i>
      <x v="121"/>
    </i>
    <i>
      <x v="122"/>
    </i>
    <i>
      <x v="124"/>
    </i>
    <i>
      <x v="125"/>
    </i>
    <i>
      <x v="127"/>
    </i>
    <i>
      <x v="128"/>
    </i>
    <i>
      <x v="129"/>
    </i>
    <i>
      <x v="130"/>
    </i>
    <i>
      <x v="131"/>
    </i>
    <i>
      <x v="133"/>
    </i>
    <i>
      <x v="134"/>
    </i>
    <i>
      <x v="135"/>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t="grand">
      <x/>
    </i>
  </rowItems>
  <colFields count="1">
    <field x="9"/>
  </colFields>
  <colItems count="4">
    <i>
      <x/>
    </i>
    <i>
      <x v="1"/>
    </i>
    <i>
      <x v="2"/>
    </i>
    <i t="grand">
      <x/>
    </i>
  </colItems>
  <pageFields count="1">
    <pageField fld="1" hier="-1"/>
  </pageFields>
  <dataFields count="1">
    <dataField name="Count of DIE NO" fld="3" subtotal="count" baseField="0" baseItem="0"/>
  </dataFields>
  <formats count="12">
    <format dxfId="294">
      <pivotArea type="all" dataOnly="0" outline="0" fieldPosition="0"/>
    </format>
    <format dxfId="295">
      <pivotArea outline="0" collapsedLevelsAreSubtotals="1" fieldPosition="0"/>
    </format>
    <format dxfId="296">
      <pivotArea type="origin" dataOnly="0" labelOnly="1" outline="0" fieldPosition="0"/>
    </format>
    <format dxfId="297">
      <pivotArea field="9" type="button" dataOnly="0" labelOnly="1" outline="0" axis="axisCol" fieldPosition="0"/>
    </format>
    <format dxfId="298">
      <pivotArea type="topRight" dataOnly="0" labelOnly="1" outline="0" fieldPosition="0"/>
    </format>
    <format dxfId="299">
      <pivotArea field="5" type="button" dataOnly="0" labelOnly="1" outline="0" axis="axisRow" fieldPosition="0"/>
    </format>
    <format dxfId="300">
      <pivotArea dataOnly="0" labelOnly="1" fieldPosition="0">
        <references count="1">
          <reference field="5" count="50">
            <x v="1"/>
            <x v="2"/>
            <x v="3"/>
            <x v="4"/>
            <x v="7"/>
            <x v="11"/>
            <x v="13"/>
            <x v="14"/>
            <x v="15"/>
            <x v="16"/>
            <x v="17"/>
            <x v="18"/>
            <x v="19"/>
            <x v="20"/>
            <x v="21"/>
            <x v="22"/>
            <x v="23"/>
            <x v="24"/>
            <x v="25"/>
            <x v="26"/>
            <x v="27"/>
            <x v="28"/>
            <x v="29"/>
            <x v="30"/>
            <x v="31"/>
            <x v="32"/>
            <x v="33"/>
            <x v="34"/>
            <x v="35"/>
            <x v="36"/>
            <x v="37"/>
            <x v="38"/>
            <x v="39"/>
            <x v="40"/>
            <x v="41"/>
            <x v="44"/>
            <x v="45"/>
            <x v="47"/>
            <x v="49"/>
            <x v="51"/>
            <x v="56"/>
            <x v="57"/>
            <x v="58"/>
            <x v="59"/>
            <x v="60"/>
            <x v="63"/>
            <x v="64"/>
            <x v="66"/>
            <x v="67"/>
            <x v="68"/>
          </reference>
        </references>
      </pivotArea>
    </format>
    <format dxfId="301">
      <pivotArea dataOnly="0" labelOnly="1" fieldPosition="0">
        <references count="1">
          <reference field="5" count="50">
            <x v="69"/>
            <x v="70"/>
            <x v="71"/>
            <x v="72"/>
            <x v="73"/>
            <x v="74"/>
            <x v="75"/>
            <x v="77"/>
            <x v="78"/>
            <x v="80"/>
            <x v="81"/>
            <x v="82"/>
            <x v="84"/>
            <x v="85"/>
            <x v="87"/>
            <x v="89"/>
            <x v="90"/>
            <x v="91"/>
            <x v="92"/>
            <x v="93"/>
            <x v="94"/>
            <x v="95"/>
            <x v="97"/>
            <x v="98"/>
            <x v="99"/>
            <x v="100"/>
            <x v="101"/>
            <x v="103"/>
            <x v="104"/>
            <x v="105"/>
            <x v="106"/>
            <x v="107"/>
            <x v="108"/>
            <x v="109"/>
            <x v="110"/>
            <x v="111"/>
            <x v="112"/>
            <x v="113"/>
            <x v="114"/>
            <x v="120"/>
            <x v="121"/>
            <x v="122"/>
            <x v="124"/>
            <x v="125"/>
            <x v="127"/>
            <x v="128"/>
            <x v="129"/>
            <x v="130"/>
            <x v="131"/>
            <x v="133"/>
          </reference>
        </references>
      </pivotArea>
    </format>
    <format dxfId="302">
      <pivotArea dataOnly="0" labelOnly="1" fieldPosition="0">
        <references count="1">
          <reference field="5" count="19">
            <x v="134"/>
            <x v="135"/>
            <x v="137"/>
            <x v="138"/>
            <x v="139"/>
            <x v="140"/>
            <x v="141"/>
            <x v="142"/>
            <x v="143"/>
            <x v="144"/>
            <x v="145"/>
            <x v="146"/>
            <x v="147"/>
            <x v="148"/>
            <x v="149"/>
            <x v="150"/>
            <x v="151"/>
            <x v="152"/>
            <x v="153"/>
          </reference>
        </references>
      </pivotArea>
    </format>
    <format dxfId="303">
      <pivotArea dataOnly="0" labelOnly="1" grandRow="1" outline="0" fieldPosition="0"/>
    </format>
    <format dxfId="304">
      <pivotArea dataOnly="0" labelOnly="1" fieldPosition="0">
        <references count="1">
          <reference field="9" count="4">
            <x v="0"/>
            <x v="1"/>
            <x v="2"/>
            <x v="3"/>
          </reference>
        </references>
      </pivotArea>
    </format>
    <format dxfId="30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D4531F-1A47-4C0F-AE76-1142793F8258}" name="PivotTable5" cacheId="15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36" firstHeaderRow="1" firstDataRow="2" firstDataCol="1" rowPageCount="1" colPageCount="1"/>
  <pivotFields count="14">
    <pivotField showAll="0"/>
    <pivotField axis="axisPage" multipleItemSelectionAllowed="1" showAll="0">
      <items count="9">
        <item x="1"/>
        <item h="1" x="0"/>
        <item h="1" x="2"/>
        <item h="1" m="1" x="7"/>
        <item h="1" m="1" x="3"/>
        <item h="1" m="1" x="4"/>
        <item h="1" m="1" x="5"/>
        <item h="1" m="1" x="6"/>
        <item t="default"/>
      </items>
    </pivotField>
    <pivotField showAll="0"/>
    <pivotField dataField="1" showAll="0"/>
    <pivotField showAll="0"/>
    <pivotField axis="axisRow" showAll="0">
      <items count="166">
        <item x="0"/>
        <item x="1"/>
        <item x="2"/>
        <item x="3"/>
        <item x="4"/>
        <item x="5"/>
        <item x="6"/>
        <item x="7"/>
        <item x="8"/>
        <item x="9"/>
        <item x="10"/>
        <item x="11"/>
        <item x="12"/>
        <item x="13"/>
        <item x="14"/>
        <item x="15"/>
        <item x="16"/>
        <item x="17"/>
        <item x="18"/>
        <item x="19"/>
        <item x="20"/>
        <item x="21"/>
        <item x="22"/>
        <item x="23"/>
        <item x="24"/>
        <item x="25"/>
        <item x="26"/>
        <item x="27"/>
        <item x="63"/>
        <item x="28"/>
        <item x="29"/>
        <item x="30"/>
        <item x="31"/>
        <item x="32"/>
        <item x="33"/>
        <item x="34"/>
        <item x="35"/>
        <item x="36"/>
        <item x="37"/>
        <item x="38"/>
        <item x="39"/>
        <item x="40"/>
        <item x="53"/>
        <item x="54"/>
        <item x="41"/>
        <item x="42"/>
        <item x="55"/>
        <item x="43"/>
        <item x="56"/>
        <item x="44"/>
        <item x="57"/>
        <item x="45"/>
        <item x="58"/>
        <item x="59"/>
        <item x="60"/>
        <item x="61"/>
        <item x="46"/>
        <item x="47"/>
        <item x="48"/>
        <item x="50"/>
        <item x="51"/>
        <item x="52"/>
        <item x="62"/>
        <item x="64"/>
        <item x="65"/>
        <item x="66"/>
        <item x="67"/>
        <item x="68"/>
        <item x="69"/>
        <item x="70"/>
        <item x="71"/>
        <item x="72"/>
        <item x="74"/>
        <item x="75"/>
        <item x="76"/>
        <item x="77"/>
        <item x="78"/>
        <item x="79"/>
        <item x="80"/>
        <item x="156"/>
        <item x="49"/>
        <item x="81"/>
        <item x="82"/>
        <item x="83"/>
        <item x="84"/>
        <item x="85"/>
        <item x="86"/>
        <item x="87"/>
        <item x="88"/>
        <item x="89"/>
        <item x="90"/>
        <item x="91"/>
        <item x="92"/>
        <item x="93"/>
        <item x="94"/>
        <item x="95"/>
        <item x="96"/>
        <item x="97"/>
        <item x="98"/>
        <item x="99"/>
        <item x="100"/>
        <item x="101"/>
        <item m="1" x="164"/>
        <item x="102"/>
        <item x="103"/>
        <item x="104"/>
        <item x="105"/>
        <item x="106"/>
        <item x="107"/>
        <item x="108"/>
        <item x="109"/>
        <item x="110"/>
        <item x="111"/>
        <item x="112"/>
        <item x="113"/>
        <item x="114"/>
        <item m="1" x="160"/>
        <item m="1" x="161"/>
        <item m="1" x="162"/>
        <item m="1" x="163"/>
        <item x="115"/>
        <item x="116"/>
        <item x="117"/>
        <item x="73"/>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7"/>
        <item x="158"/>
        <item x="159"/>
        <item t="default"/>
      </items>
    </pivotField>
    <pivotField showAll="0"/>
    <pivotField showAll="0"/>
    <pivotField showAll="0"/>
    <pivotField axis="axisCol" showAll="0">
      <items count="6">
        <item x="1"/>
        <item x="3"/>
        <item x="0"/>
        <item x="4"/>
        <item x="2"/>
        <item t="default"/>
      </items>
    </pivotField>
    <pivotField showAll="0"/>
    <pivotField showAll="0"/>
    <pivotField showAll="0"/>
    <pivotField showAll="0"/>
  </pivotFields>
  <rowFields count="1">
    <field x="5"/>
  </rowFields>
  <rowItems count="132">
    <i>
      <x v="1"/>
    </i>
    <i>
      <x v="2"/>
    </i>
    <i>
      <x v="3"/>
    </i>
    <i>
      <x v="4"/>
    </i>
    <i>
      <x v="7"/>
    </i>
    <i>
      <x v="11"/>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4"/>
    </i>
    <i>
      <x v="45"/>
    </i>
    <i>
      <x v="47"/>
    </i>
    <i>
      <x v="49"/>
    </i>
    <i>
      <x v="51"/>
    </i>
    <i>
      <x v="56"/>
    </i>
    <i>
      <x v="57"/>
    </i>
    <i>
      <x v="58"/>
    </i>
    <i>
      <x v="59"/>
    </i>
    <i>
      <x v="60"/>
    </i>
    <i>
      <x v="63"/>
    </i>
    <i>
      <x v="64"/>
    </i>
    <i>
      <x v="66"/>
    </i>
    <i>
      <x v="67"/>
    </i>
    <i>
      <x v="68"/>
    </i>
    <i>
      <x v="69"/>
    </i>
    <i>
      <x v="70"/>
    </i>
    <i>
      <x v="71"/>
    </i>
    <i>
      <x v="72"/>
    </i>
    <i>
      <x v="73"/>
    </i>
    <i>
      <x v="74"/>
    </i>
    <i>
      <x v="75"/>
    </i>
    <i>
      <x v="77"/>
    </i>
    <i>
      <x v="78"/>
    </i>
    <i>
      <x v="79"/>
    </i>
    <i>
      <x v="80"/>
    </i>
    <i>
      <x v="81"/>
    </i>
    <i>
      <x v="82"/>
    </i>
    <i>
      <x v="84"/>
    </i>
    <i>
      <x v="85"/>
    </i>
    <i>
      <x v="87"/>
    </i>
    <i>
      <x v="89"/>
    </i>
    <i>
      <x v="90"/>
    </i>
    <i>
      <x v="91"/>
    </i>
    <i>
      <x v="92"/>
    </i>
    <i>
      <x v="93"/>
    </i>
    <i>
      <x v="94"/>
    </i>
    <i>
      <x v="95"/>
    </i>
    <i>
      <x v="97"/>
    </i>
    <i>
      <x v="98"/>
    </i>
    <i>
      <x v="99"/>
    </i>
    <i>
      <x v="100"/>
    </i>
    <i>
      <x v="101"/>
    </i>
    <i>
      <x v="103"/>
    </i>
    <i>
      <x v="104"/>
    </i>
    <i>
      <x v="105"/>
    </i>
    <i>
      <x v="106"/>
    </i>
    <i>
      <x v="107"/>
    </i>
    <i>
      <x v="108"/>
    </i>
    <i>
      <x v="109"/>
    </i>
    <i>
      <x v="110"/>
    </i>
    <i>
      <x v="111"/>
    </i>
    <i>
      <x v="112"/>
    </i>
    <i>
      <x v="113"/>
    </i>
    <i>
      <x v="114"/>
    </i>
    <i>
      <x v="120"/>
    </i>
    <i>
      <x v="121"/>
    </i>
    <i>
      <x v="122"/>
    </i>
    <i>
      <x v="124"/>
    </i>
    <i>
      <x v="125"/>
    </i>
    <i>
      <x v="127"/>
    </i>
    <i>
      <x v="128"/>
    </i>
    <i>
      <x v="129"/>
    </i>
    <i>
      <x v="130"/>
    </i>
    <i>
      <x v="131"/>
    </i>
    <i>
      <x v="133"/>
    </i>
    <i>
      <x v="134"/>
    </i>
    <i>
      <x v="135"/>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t="grand">
      <x/>
    </i>
  </rowItems>
  <colFields count="1">
    <field x="9"/>
  </colFields>
  <colItems count="4">
    <i>
      <x/>
    </i>
    <i>
      <x v="1"/>
    </i>
    <i>
      <x v="2"/>
    </i>
    <i t="grand">
      <x/>
    </i>
  </colItems>
  <pageFields count="1">
    <pageField fld="1" hier="-1"/>
  </pageFields>
  <dataFields count="1">
    <dataField name="Count of DIE NO" fld="3" subtotal="count" baseField="0" baseItem="0"/>
  </dataFields>
  <formats count="16">
    <format dxfId="278">
      <pivotArea outline="0" collapsedLevelsAreSubtotals="1" fieldPosition="0"/>
    </format>
    <format dxfId="279">
      <pivotArea dataOnly="0" labelOnly="1" grandRow="1" outline="0" fieldPosition="0"/>
    </format>
    <format dxfId="280">
      <pivotArea dataOnly="0" labelOnly="1" fieldPosition="0">
        <references count="1">
          <reference field="9" count="3">
            <x v="0"/>
            <x v="1"/>
            <x v="2"/>
          </reference>
        </references>
      </pivotArea>
    </format>
    <format dxfId="281">
      <pivotArea dataOnly="0" labelOnly="1" grandCol="1" outline="0" fieldPosition="0"/>
    </format>
    <format dxfId="282">
      <pivotArea type="all" dataOnly="0" outline="0" fieldPosition="0"/>
    </format>
    <format dxfId="283">
      <pivotArea outline="0" collapsedLevelsAreSubtotals="1" fieldPosition="0"/>
    </format>
    <format dxfId="284">
      <pivotArea type="origin" dataOnly="0" labelOnly="1" outline="0" fieldPosition="0"/>
    </format>
    <format dxfId="285">
      <pivotArea field="9" type="button" dataOnly="0" labelOnly="1" outline="0" axis="axisCol" fieldPosition="0"/>
    </format>
    <format dxfId="286">
      <pivotArea type="topRight" dataOnly="0" labelOnly="1" outline="0" fieldPosition="0"/>
    </format>
    <format dxfId="287">
      <pivotArea field="5" type="button" dataOnly="0" labelOnly="1" outline="0" axis="axisRow" fieldPosition="0"/>
    </format>
    <format dxfId="288">
      <pivotArea dataOnly="0" labelOnly="1" fieldPosition="0">
        <references count="1">
          <reference field="5" count="50">
            <x v="1"/>
            <x v="2"/>
            <x v="3"/>
            <x v="4"/>
            <x v="7"/>
            <x v="11"/>
            <x v="13"/>
            <x v="14"/>
            <x v="15"/>
            <x v="16"/>
            <x v="17"/>
            <x v="18"/>
            <x v="19"/>
            <x v="20"/>
            <x v="21"/>
            <x v="22"/>
            <x v="23"/>
            <x v="24"/>
            <x v="25"/>
            <x v="26"/>
            <x v="27"/>
            <x v="28"/>
            <x v="29"/>
            <x v="30"/>
            <x v="31"/>
            <x v="32"/>
            <x v="33"/>
            <x v="34"/>
            <x v="35"/>
            <x v="36"/>
            <x v="37"/>
            <x v="38"/>
            <x v="39"/>
            <x v="40"/>
            <x v="41"/>
            <x v="44"/>
            <x v="45"/>
            <x v="47"/>
            <x v="49"/>
            <x v="51"/>
            <x v="56"/>
            <x v="57"/>
            <x v="58"/>
            <x v="59"/>
            <x v="60"/>
            <x v="63"/>
            <x v="64"/>
            <x v="66"/>
            <x v="67"/>
            <x v="68"/>
          </reference>
        </references>
      </pivotArea>
    </format>
    <format dxfId="289">
      <pivotArea dataOnly="0" labelOnly="1" fieldPosition="0">
        <references count="1">
          <reference field="5" count="50">
            <x v="69"/>
            <x v="70"/>
            <x v="71"/>
            <x v="72"/>
            <x v="73"/>
            <x v="74"/>
            <x v="75"/>
            <x v="77"/>
            <x v="78"/>
            <x v="80"/>
            <x v="81"/>
            <x v="82"/>
            <x v="84"/>
            <x v="85"/>
            <x v="87"/>
            <x v="89"/>
            <x v="90"/>
            <x v="91"/>
            <x v="92"/>
            <x v="93"/>
            <x v="94"/>
            <x v="95"/>
            <x v="97"/>
            <x v="98"/>
            <x v="99"/>
            <x v="100"/>
            <x v="101"/>
            <x v="103"/>
            <x v="104"/>
            <x v="105"/>
            <x v="106"/>
            <x v="107"/>
            <x v="108"/>
            <x v="109"/>
            <x v="110"/>
            <x v="111"/>
            <x v="112"/>
            <x v="113"/>
            <x v="114"/>
            <x v="120"/>
            <x v="121"/>
            <x v="122"/>
            <x v="124"/>
            <x v="125"/>
            <x v="127"/>
            <x v="128"/>
            <x v="129"/>
            <x v="130"/>
            <x v="131"/>
            <x v="133"/>
          </reference>
        </references>
      </pivotArea>
    </format>
    <format dxfId="290">
      <pivotArea dataOnly="0" labelOnly="1" fieldPosition="0">
        <references count="1">
          <reference field="5" count="19">
            <x v="134"/>
            <x v="135"/>
            <x v="137"/>
            <x v="138"/>
            <x v="139"/>
            <x v="140"/>
            <x v="141"/>
            <x v="142"/>
            <x v="143"/>
            <x v="144"/>
            <x v="145"/>
            <x v="146"/>
            <x v="147"/>
            <x v="148"/>
            <x v="149"/>
            <x v="150"/>
            <x v="151"/>
            <x v="152"/>
            <x v="153"/>
          </reference>
        </references>
      </pivotArea>
    </format>
    <format dxfId="291">
      <pivotArea dataOnly="0" labelOnly="1" grandRow="1" outline="0" fieldPosition="0"/>
    </format>
    <format dxfId="292">
      <pivotArea dataOnly="0" labelOnly="1" fieldPosition="0">
        <references count="1">
          <reference field="9" count="4">
            <x v="0"/>
            <x v="1"/>
            <x v="2"/>
            <x v="3"/>
          </reference>
        </references>
      </pivotArea>
    </format>
    <format dxfId="29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98E538-E80C-4AE2-B108-C1EF9C32AE87}" name="tbl_ge1" displayName="tbl_ge1" ref="J4:W8" totalsRowShown="0" headerRowDxfId="277" tableBorderDxfId="276">
  <autoFilter ref="J4:W8" xr:uid="{8798E538-E80C-4AE2-B108-C1EF9C32AE87}"/>
  <tableColumns count="14">
    <tableColumn id="1" xr3:uid="{D45DEA77-1653-4E47-ADEE-B5C0958407D6}" name="Type "/>
    <tableColumn id="2" xr3:uid="{82AD9435-C691-4445-A472-96BB979D7C41}" name="JAN"/>
    <tableColumn id="3" xr3:uid="{ACEDB417-93E5-41AB-A0F4-72B5DF49E025}" name="FEB"/>
    <tableColumn id="4" xr3:uid="{93502B79-6E8A-41A4-B985-6F8B2D0501CB}" name="MAR"/>
    <tableColumn id="5" xr3:uid="{BDD63379-7A16-46F5-8ED0-F6980FD3BC20}" name="APR"/>
    <tableColumn id="6" xr3:uid="{C4D33FDB-D253-4C6B-900F-EAD975D8094C}" name="MAY"/>
    <tableColumn id="7" xr3:uid="{708B7838-9FB8-4E62-9B29-8605A6E263AF}" name="JUN"/>
    <tableColumn id="8" xr3:uid="{5F8004CB-C9C5-47A2-AA06-2B9DB4CD1135}" name="JUL"/>
    <tableColumn id="9" xr3:uid="{3832558E-7D1B-4132-85EA-A6D69FB4E4A2}" name="AUG"/>
    <tableColumn id="10" xr3:uid="{249BBCD8-24D0-4A0D-B787-899DF5BC2CE5}" name="SEP"/>
    <tableColumn id="11" xr3:uid="{CA496F0F-51F5-45D6-A225-98D2AD2E864F}" name="OCT"/>
    <tableColumn id="12" xr3:uid="{9A9E74D2-6200-41DC-B857-3CC3FEF22C62}" name="NOV"/>
    <tableColumn id="13" xr3:uid="{EAF533B3-A6A8-48E2-BD4F-E204E20F6C28}" name="DEC"/>
    <tableColumn id="14" xr3:uid="{2388CD70-FA3A-4C27-AE71-104F6810E4EA}" name="YTD" dataDxfId="275">
      <calculatedColumnFormula>SUM(K5:Q5)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A705F0-F05C-4822-A3BF-BC52B68DCFF0}" name="tbl_ge2" displayName="tbl_ge2" ref="J11:W15" totalsRowShown="0" headerRowDxfId="274" dataDxfId="273" tableBorderDxfId="272">
  <autoFilter ref="J11:W15" xr:uid="{A7A705F0-F05C-4822-A3BF-BC52B68DCFF0}"/>
  <tableColumns count="14">
    <tableColumn id="1" xr3:uid="{8260B988-98D0-42C9-B222-DBF1CF71484D}" name="Type "/>
    <tableColumn id="2" xr3:uid="{B2672A1F-8186-4E4E-A519-C88A2830F787}" name="JAN" dataDxfId="271"/>
    <tableColumn id="3" xr3:uid="{098EDBB7-8CAE-45FD-B55F-3FDA3F4B4108}" name="FEB" dataDxfId="270"/>
    <tableColumn id="4" xr3:uid="{2D8CBAE6-26B7-4A1F-A0D4-8516E54B290F}" name="MAR" dataDxfId="269"/>
    <tableColumn id="5" xr3:uid="{B3D8084E-9BB7-4EF9-8093-54D8C919AA2A}" name="APR" dataDxfId="268"/>
    <tableColumn id="6" xr3:uid="{3D12BCC8-6B3E-421C-9F28-57D1250C81DE}" name="MAY" dataDxfId="267"/>
    <tableColumn id="7" xr3:uid="{926A0856-F181-489D-9D2C-A4D638DA8264}" name="JUN" dataDxfId="266"/>
    <tableColumn id="8" xr3:uid="{74B7A77A-869A-49FD-882C-AA335E0F52F6}" name="JUL" dataDxfId="265"/>
    <tableColumn id="9" xr3:uid="{6286427B-1435-460A-AB42-95FE6063E6B3}" name="AUG" dataDxfId="264"/>
    <tableColumn id="10" xr3:uid="{50245736-845F-485D-833B-76E4BB4EEA8E}" name="SEP" dataDxfId="263"/>
    <tableColumn id="11" xr3:uid="{84B4E025-08AC-49F6-BDD2-506AD5BD59DE}" name="OCT" dataDxfId="262"/>
    <tableColumn id="12" xr3:uid="{0A328C9A-B5A1-4E0D-AFBD-34AC8F6A0701}" name="NOV" dataDxfId="261"/>
    <tableColumn id="13" xr3:uid="{9E0B26A8-79A4-40B9-A3B8-FF8CDAE91690}" name="DEC"/>
    <tableColumn id="14" xr3:uid="{B7831354-758E-494A-B7E9-F1BD681C9E39}" name="YTD" dataDxfId="260">
      <calculatedColumnFormula>SUM(K12:V12)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63FB6-026D-481D-8ACF-A62C17FAADAD}" name="tbl_die_ordering" displayName="tbl_die_ordering" ref="A2:AJ1822" headerRowDxfId="237" headerRowBorderDxfId="235" tableBorderDxfId="236">
  <autoFilter ref="A2:AJ1822" xr:uid="{F1763FB6-026D-481D-8ACF-A62C17FAADAD}"/>
  <sortState xmlns:xlrd2="http://schemas.microsoft.com/office/spreadsheetml/2017/richdata2" ref="A3:AJ1813">
    <sortCondition ref="F2:F1813"/>
  </sortState>
  <tableColumns count="36">
    <tableColumn id="32" xr3:uid="{6A259BD0-33F5-470E-AE61-BC4D579BF5EA}" name="Plant" totalsRowLabel="Total" dataDxfId="233" totalsRowDxfId="234"/>
    <tableColumn id="1" xr3:uid="{DAC81E90-2D5F-454A-B355-24C62433DD29}" name="Order No" dataDxfId="231" totalsRowDxfId="232" dataCellStyle="Input"/>
    <tableColumn id="2" xr3:uid="{09F6CD60-D651-411E-B686-6662B5DF6F25}" name="DIE NO" dataDxfId="229" totalsRowDxfId="230"/>
    <tableColumn id="3" xr3:uid="{BD725490-48CC-49B6-9420-9E010F193E01}" name="TYPE" dataDxfId="227" totalsRowDxfId="228"/>
    <tableColumn id="4" xr3:uid="{F1046B7C-6107-4E1C-B8EB-5F9A7FDBF7DF}" name="Die Size" dataDxfId="225" totalsRowDxfId="226"/>
    <tableColumn id="5" xr3:uid="{366DF70C-0CA6-4364-82EF-ADF6A507B6F1}" name="Die Requested Date" dataDxfId="223" totalsRowDxfId="224"/>
    <tableColumn id="31" xr3:uid="{8DA5A40B-9911-4F94-9319-DC418BAF2910}" name="Ordered date" dataDxfId="221" totalsRowDxfId="222" dataCellStyle="Input"/>
    <tableColumn id="6" xr3:uid="{B8281C25-C86B-4611-95B2-910D44EB5DBD}" name="Type of shipment" dataDxfId="219" totalsRowDxfId="220"/>
    <tableColumn id="27" xr3:uid="{A73C6EFB-BB91-481B-B2E7-B95EA344ED3B}" name="Mandrels per Cavity" dataDxfId="217" totalsRowDxfId="218"/>
    <tableColumn id="28" xr3:uid="{B047008E-7DD6-4EB8-9179-7E9F86F9456E}" name="Total Mandrels" dataDxfId="215" totalsRowDxfId="216"/>
    <tableColumn id="7" xr3:uid="{06FE70E2-5835-4501-B83C-134EE1DD63E6}" name="Design Received Date" dataDxfId="213" totalsRowDxfId="214"/>
    <tableColumn id="8" xr3:uid="{FB320752-1F82-4A27-BFF5-132E0DD6190F}" name="Design Approved Date" dataDxfId="211" totalsRowDxfId="212"/>
    <tableColumn id="9" xr3:uid="{EAE9780F-7E2E-49E2-870F-453B9D07FD8C}" name="Sim" dataDxfId="209" totalsRowDxfId="210"/>
    <tableColumn id="10" xr3:uid="{A91B2E5E-9E7A-458E-8A20-F38869D55C9B}" name="Delay" dataDxfId="207" totalsRowDxfId="208" dataCellStyle="Input"/>
    <tableColumn id="11" xr3:uid="{80AC6F02-DABE-4CBF-81BD-C2CA055B0DAF}" name="PR Entry" dataDxfId="205" totalsRowDxfId="206"/>
    <tableColumn id="12" xr3:uid="{B4C716D4-CB28-42F7-90A1-20761F770FC4}" name="Oracle Entry" dataDxfId="203" totalsRowDxfId="204"/>
    <tableColumn id="13" xr3:uid="{E32AF732-BC0E-4CCD-A9F8-7A12B5412777}" name="PR Forwarded date" dataDxfId="201" totalsRowDxfId="202"/>
    <tableColumn id="14" xr3:uid="{6D73B40D-E56A-4254-A732-259D9F2485B2}" name="PR No.:" dataDxfId="199" totalsRowDxfId="200"/>
    <tableColumn id="15" xr3:uid="{151C3B40-E1D1-473E-AB28-9E90FB9EDB7E}" name="Supplier" dataDxfId="197" totalsRowDxfId="198"/>
    <tableColumn id="16" xr3:uid="{0D7234A9-9263-45C2-94D8-63C318F7742D}" name="Design saved to EMS FOLDER" dataDxfId="195" totalsRowDxfId="196"/>
    <tableColumn id="17" xr3:uid="{318A48A0-6F37-4808-BFC8-7E9273E66DCC}" name="Customer of new profile" dataDxfId="193" totalsRowDxfId="194"/>
    <tableColumn id="18" xr3:uid="{466C43BB-6DC3-4DCC-8FCD-4A4DAFEEAFE5}" name="Remarks" dataDxfId="191" totalsRowDxfId="192"/>
    <tableColumn id="19" xr3:uid="{1BD7B13E-F83A-46C6-A2A9-7BBF38ADF7C5}" name="STATUS" dataDxfId="189" totalsRowDxfId="190">
      <calculatedColumnFormula>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calculatedColumnFormula>
    </tableColumn>
    <tableColumn id="20" xr3:uid="{5718453F-6A05-4798-B61C-AC9535765C2B}" name="OVERALL DELAY" dataDxfId="187" totalsRowDxfId="188" dataCellStyle="Comma"/>
    <tableColumn id="21" xr3:uid="{624177D0-96AD-42B1-A695-5EB2D001D107}" name="Design Enhancement" dataDxfId="185" totalsRowDxfId="186"/>
    <tableColumn id="22" xr3:uid="{0B5711FF-89E7-4855-A88C-3AC763999AD7}" name="QD Status " dataDxfId="183" totalsRowDxfId="184"/>
    <tableColumn id="23" xr3:uid="{4286F3F6-B2FE-48CE-8EBB-4D744D9FF3DC}" name="Finish" dataDxfId="181" totalsRowDxfId="182"/>
    <tableColumn id="33" xr3:uid="{2E3F4039-470F-406E-A571-A890519A64AE}" name="PO" dataDxfId="179" totalsRowDxfId="180" dataCellStyle="Input"/>
    <tableColumn id="24" xr3:uid="{F84BD572-0569-4251-81B9-5BEC0F7C1F35}" name="ETA" dataDxfId="177" totalsRowDxfId="178" dataCellStyle="Input"/>
    <tableColumn id="25" xr3:uid="{610CAFAC-09E4-4F5F-8A32-E1733FF45257}" name="Die received" dataDxfId="175" totalsRowDxfId="176"/>
    <tableColumn id="29" xr3:uid="{79F1D1B4-4DED-420C-9DEC-918E7F5DC370}" name="Design enhancements" dataDxfId="174"/>
    <tableColumn id="30" xr3:uid="{1F411620-8DF7-48F2-A4A5-796EE569BE9F}" name="month" totalsRowFunction="count" dataDxfId="173">
      <calculatedColumnFormula>TEXT(tbl_die_ordering[[#This Row],[Die Requested Date]],"mmm")</calculatedColumnFormula>
    </tableColumn>
    <tableColumn id="26" xr3:uid="{A71AFCE7-559D-4822-A0F7-B0C7D26F6671}" name="clm_spoort" dataDxfId="172"/>
    <tableColumn id="34" xr3:uid="{D64DB4D6-6291-40C4-9496-38940E4C6DFC}" name="Die size changes"/>
    <tableColumn id="35" xr3:uid="{71E0D37B-2F3E-41BF-B587-18C187A24039}" name="design changes"/>
    <tableColumn id="36" xr3:uid="{18F785D0-0FE8-4BBB-8585-4593EC3768F1}" name="Column1"/>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E1544D-51D5-42BC-871F-8F15941E25C9}" name="tbl_die_request8" displayName="tbl_die_request8" ref="A1:N1084" totalsRowShown="0" headerRowDxfId="80" totalsRowDxfId="79" headerRowBorderDxfId="77" tableBorderDxfId="78" totalsRowBorderDxfId="76">
  <autoFilter ref="A1:N1084" xr:uid="{96E1544D-51D5-42BC-871F-8F15941E25C9}"/>
  <tableColumns count="14">
    <tableColumn id="1" xr3:uid="{63C25E7C-288C-4D8C-A0C3-C4BD8F023C84}" name="SL NO" dataDxfId="74" totalsRowDxfId="75"/>
    <tableColumn id="2" xr3:uid="{3941BA43-3B31-410D-BE34-CE352135062E}" name="PLANT" dataDxfId="72" totalsRowDxfId="73"/>
    <tableColumn id="3" xr3:uid="{917C23CE-AD1F-4B22-9021-404FB8CD4EF7}" name="PROFILE NO" dataDxfId="70" totalsRowDxfId="71"/>
    <tableColumn id="4" xr3:uid="{DB930ECD-3CD8-4C5B-B82A-5DDBAEA4CC79}" name="DIE NO" dataDxfId="68" totalsRowDxfId="69"/>
    <tableColumn id="5" xr3:uid="{F90D8679-CC83-4726-A3E2-895D413F196C}" name="CUSTOMER " dataDxfId="66" totalsRowDxfId="67"/>
    <tableColumn id="6" xr3:uid="{D8F38B0F-3E83-4702-8BFE-2F789D4BBFDE}" name="REQUESTED DATE" dataDxfId="64" totalsRowDxfId="65"/>
    <tableColumn id="7" xr3:uid="{8E7E9977-49A7-4837-95F9-F98503EE28FE}" name="Die available " dataDxfId="62" totalsRowDxfId="63"/>
    <tableColumn id="8" xr3:uid="{31AB0B9B-88CC-493F-AD40-2CB4ABF391FD}" name="Drawing Requested" dataDxfId="60" totalsRowDxfId="61"/>
    <tableColumn id="9" xr3:uid="{C341EE81-2512-43E0-A2D4-34531ECDB7B2}" name="ORDERED DATE" dataDxfId="58" totalsRowDxfId="59"/>
    <tableColumn id="10" xr3:uid="{DBD7BD7A-87C2-4BCD-B3E1-F0B975D036CC}" name="STATUS" dataDxfId="56" totalsRowDxfId="57"/>
    <tableColumn id="11" xr3:uid="{022A7582-7A38-4BB9-9453-4283BF26CCB7}" name="Reason " dataDxfId="54" totalsRowDxfId="55"/>
    <tableColumn id="12" xr3:uid="{F57DCB93-9DB2-4FCF-993F-A97F30084273}" name="Order Received (last One Year)" dataDxfId="52" totalsRowDxfId="53"/>
    <tableColumn id="13" xr3:uid="{FD06E09F-3891-42BD-942C-220B7A7F8DE2}" name="Remarks" dataDxfId="50" totalsRowDxfId="51"/>
    <tableColumn id="14" xr3:uid="{DF5670EA-63D4-4B15-B523-8D21142E1EDE}" name="clm_support" dataDxfId="48" totalsRowDxfId="49">
      <calculatedColumnFormula>IF(B2="GEX-1",(IF(LEN(C2)=4,"0"&amp;C2&amp;"-"&amp;D2,C2&amp;"-"&amp;D2)),IF(LEN(C2)=5,"0"&amp;C2&amp;"-"&amp;D2,"00"&amp;C2&amp;"-"&amp;D2))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4136B9-415C-495B-AB36-A4D18DC132B9}" name="tbl_design_request" displayName="tbl_design_request" ref="B3:E7" totalsRowShown="0" headerRowBorderDxfId="26" tableBorderDxfId="27" totalsRowBorderDxfId="25">
  <autoFilter ref="B3:E7" xr:uid="{954136B9-415C-495B-AB36-A4D18DC132B9}"/>
  <tableColumns count="4">
    <tableColumn id="1" xr3:uid="{EF2A0A04-A377-4C54-9A4F-A999E1303CF7}" name="PROFILE NO" dataDxfId="24"/>
    <tableColumn id="2" xr3:uid="{B953A0EB-B7CF-4BBE-AE9A-4C9F4B9CF91F}" name="DIE NO" dataDxfId="23"/>
    <tableColumn id="3" xr3:uid="{6018EC03-5A21-4A93-8AF8-BE24BD7D3DCF}" name="CUSTOMER " dataDxfId="22"/>
    <tableColumn id="4" xr3:uid="{B81FC9F5-2E17-4789-A4E5-70EF6109BFD5}" name="REQUESTED DATE" dataDxf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BC3792-8EAB-47F6-85E6-8A1E32A342AB}" name="Table8" displayName="Table8" ref="B9:E21" totalsRowShown="0" headerRowBorderDxfId="19" tableBorderDxfId="20" totalsRowBorderDxfId="18">
  <autoFilter ref="B9:E21" xr:uid="{7EBC3792-8EAB-47F6-85E6-8A1E32A342AB}"/>
  <tableColumns count="4">
    <tableColumn id="1" xr3:uid="{8E0BDB67-0D8F-4CFD-8D56-CA9B6CCDEAAF}" name="PROFILE NO" dataDxfId="17"/>
    <tableColumn id="2" xr3:uid="{60D56193-2492-4E00-813D-BA5C0D728DC3}" name="DIE NO" dataDxfId="16"/>
    <tableColumn id="3" xr3:uid="{A1BEF092-BD1A-4A8C-B8F4-F461E3169AFC}" name="CUSTOMER " dataDxfId="15"/>
    <tableColumn id="4" xr3:uid="{6C180930-81C5-4300-8BF3-30C963C89F3F}" name="REQUESTED DATE" dataDxfId="1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24F8FF-6682-4BA0-B2EF-EA1D1828C74E}" name="Table3" displayName="Table3" ref="A1:B11" totalsRowShown="0">
  <autoFilter ref="A1:B11" xr:uid="{5A24F8FF-6682-4BA0-B2EF-EA1D1828C74E}"/>
  <tableColumns count="2">
    <tableColumn id="1" xr3:uid="{D98536CD-F861-4EF4-8AEC-4F9CA19460CE}" name="Supplier Name"/>
    <tableColumn id="2" xr3:uid="{1943989D-C72F-4C3D-9CE6-DF328C6307F9}" name="Countr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276C72-2BA7-4830-BB8A-7A99480E880A}" name="tbl_Data" displayName="tbl_Data" ref="J1:M9" totalsRowShown="0" headerRowDxfId="13" headerRowBorderDxfId="11" tableBorderDxfId="12" totalsRowBorderDxfId="10">
  <autoFilter ref="J1:M9" xr:uid="{72276C72-2BA7-4830-BB8A-7A99480E880A}"/>
  <tableColumns count="4">
    <tableColumn id="1" xr3:uid="{9C4D04D1-A2BA-4DA3-918C-40A775AAE313}" name="STATUS" dataDxfId="9"/>
    <tableColumn id="2" xr3:uid="{69FCBD54-5901-4A99-9531-8CB9509FEE53}" name="GEX 1" dataDxfId="8"/>
    <tableColumn id="3" xr3:uid="{3A29E735-DB9B-4BF1-9EC5-F40D6EF1BA0A}" name="GEX 2" dataDxfId="7"/>
    <tableColumn id="4" xr3:uid="{6B013DE7-40E7-47A4-8404-991EDF98C738}" name="TOTAL"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11" dT="2025-06-07T12:32:02.78" personId="{E80322FF-E795-40AD-8887-8CE15188FB61}" id="{53280C30-2645-49AA-966B-FA66CBA0DB1A}">
    <text>13237-403 actual die is 403.</text>
  </threadedComment>
  <threadedComment ref="P1699" dT="2025-12-03T03:57:10.10" personId="{CE2141EE-308B-417A-BDA2-9ADC1CACCDBD}" id="{AFAEBCD3-1C51-4C16-B599-AA6E4251F4B7}">
    <text>Profile Master Not yet Cretated 03-12-2025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007D-9F58-47BF-9187-3A26C62DE40D}">
  <sheetPr codeName="Sheet1"/>
  <dimension ref="A2:AA48"/>
  <sheetViews>
    <sheetView zoomScaleNormal="100" workbookViewId="0">
      <selection activeCell="B20" sqref="B20"/>
    </sheetView>
  </sheetViews>
  <sheetFormatPr defaultRowHeight="15"/>
  <cols>
    <col min="1" max="1" width="10.85546875" customWidth="1"/>
    <col min="2" max="2" width="34" customWidth="1"/>
    <col min="3" max="3" width="15.42578125" style="13" customWidth="1"/>
    <col min="4" max="4" width="12" style="13" bestFit="1" customWidth="1"/>
    <col min="5" max="5" width="19.140625" bestFit="1" customWidth="1"/>
    <col min="10" max="10" width="16.42578125" bestFit="1" customWidth="1"/>
    <col min="16" max="17" width="8.5703125" customWidth="1"/>
    <col min="18" max="18" width="9.42578125" bestFit="1" customWidth="1"/>
    <col min="19" max="19" width="8.5703125" customWidth="1"/>
    <col min="20" max="20" width="9.42578125" customWidth="1"/>
    <col min="21" max="22" width="9.5703125" customWidth="1"/>
    <col min="24" max="24" width="13.85546875" style="13" bestFit="1" customWidth="1"/>
  </cols>
  <sheetData>
    <row r="2" spans="1:27" ht="15.75" thickBot="1"/>
    <row r="3" spans="1:27" ht="15.75" thickBot="1">
      <c r="A3" s="147" t="s">
        <v>0</v>
      </c>
      <c r="B3" s="147" t="s">
        <v>1</v>
      </c>
      <c r="C3" s="147" t="s">
        <v>2</v>
      </c>
      <c r="D3" s="147" t="s">
        <v>3</v>
      </c>
      <c r="E3" s="326" t="s">
        <v>4</v>
      </c>
      <c r="J3" s="358" t="s">
        <v>5</v>
      </c>
      <c r="K3" s="359"/>
      <c r="L3" s="359"/>
      <c r="M3" s="359"/>
      <c r="N3" s="359"/>
      <c r="O3" s="359"/>
      <c r="P3" s="359"/>
      <c r="Q3" s="359"/>
      <c r="R3" s="359"/>
      <c r="S3" s="359"/>
      <c r="T3" s="359"/>
      <c r="U3" s="359"/>
      <c r="V3" s="359"/>
      <c r="W3" s="360"/>
    </row>
    <row r="4" spans="1:27" ht="15.75" thickBot="1">
      <c r="A4" s="14" t="s">
        <v>6</v>
      </c>
      <c r="B4" s="14" t="s">
        <v>7</v>
      </c>
      <c r="C4" s="14"/>
      <c r="D4" s="14"/>
      <c r="E4" s="8">
        <v>5</v>
      </c>
      <c r="J4" s="23" t="s">
        <v>8</v>
      </c>
      <c r="K4" s="24" t="s">
        <v>9</v>
      </c>
      <c r="L4" s="24" t="s">
        <v>10</v>
      </c>
      <c r="M4" s="24" t="s">
        <v>11</v>
      </c>
      <c r="N4" s="24" t="s">
        <v>12</v>
      </c>
      <c r="O4" s="24" t="s">
        <v>13</v>
      </c>
      <c r="P4" s="24" t="s">
        <v>14</v>
      </c>
      <c r="Q4" s="24" t="s">
        <v>15</v>
      </c>
      <c r="R4" s="24" t="s">
        <v>16</v>
      </c>
      <c r="S4" s="24" t="s">
        <v>17</v>
      </c>
      <c r="T4" s="24" t="s">
        <v>18</v>
      </c>
      <c r="U4" s="24" t="s">
        <v>19</v>
      </c>
      <c r="V4" s="24" t="s">
        <v>20</v>
      </c>
      <c r="W4" s="25" t="s">
        <v>21</v>
      </c>
      <c r="X4" s="187" t="s">
        <v>22</v>
      </c>
    </row>
    <row r="5" spans="1:27" ht="15.75">
      <c r="A5" s="14"/>
      <c r="B5" s="14" t="s">
        <v>23</v>
      </c>
      <c r="C5" s="14"/>
      <c r="D5" s="14"/>
      <c r="E5" s="8">
        <v>7</v>
      </c>
      <c r="J5" s="20" t="s">
        <v>24</v>
      </c>
      <c r="K5" s="15">
        <v>48.095348561002439</v>
      </c>
      <c r="L5" s="15">
        <v>50.67953034950088</v>
      </c>
      <c r="M5" s="15">
        <v>50.612308212729737</v>
      </c>
      <c r="N5" s="15">
        <v>45.923212102326588</v>
      </c>
      <c r="O5" s="15">
        <v>49.518926369752151</v>
      </c>
      <c r="P5" s="15">
        <v>49.136309237944808</v>
      </c>
      <c r="Q5" s="15">
        <v>50.927211433269512</v>
      </c>
      <c r="R5" s="15">
        <v>46.089044184376824</v>
      </c>
      <c r="S5" s="15">
        <v>50.552392337212602</v>
      </c>
      <c r="T5" s="15">
        <v>49.390327642722305</v>
      </c>
      <c r="U5" s="15">
        <v>50.108052378004423</v>
      </c>
      <c r="V5" s="15">
        <v>48.168524736143475</v>
      </c>
      <c r="W5" s="22">
        <f>SUM(K5:Q5)</f>
        <v>344.89284626652613</v>
      </c>
      <c r="X5" s="361">
        <f>W5-W6</f>
        <v>-59.107153733473865</v>
      </c>
    </row>
    <row r="6" spans="1:27" ht="15.75">
      <c r="A6" s="14"/>
      <c r="B6" s="14" t="s">
        <v>25</v>
      </c>
      <c r="C6" s="14"/>
      <c r="D6" s="14"/>
      <c r="E6" s="8">
        <v>9</v>
      </c>
      <c r="J6" s="21" t="s">
        <v>26</v>
      </c>
      <c r="K6" s="16">
        <f>COUNTIFS(tbl_die_ordering[Plant],"GEX 1",tbl_die_ordering[month],Summary!K4,tbl_die_ordering[TYPE],"B")</f>
        <v>60</v>
      </c>
      <c r="L6" s="16">
        <f>COUNTIFS(tbl_die_ordering[Plant],"GEX 1",tbl_die_ordering[month],Summary!L4,tbl_die_ordering[TYPE],"B")</f>
        <v>66</v>
      </c>
      <c r="M6" s="16">
        <f>COUNTIFS(tbl_die_ordering[Plant],"GEX 1",tbl_die_ordering[month],Summary!M4,tbl_die_ordering[TYPE],"B")</f>
        <v>47</v>
      </c>
      <c r="N6" s="16">
        <f>COUNTIFS(tbl_die_ordering[Plant],"GEX 1",tbl_die_ordering[month],Summary!N4,tbl_die_ordering[TYPE],"B")</f>
        <v>54</v>
      </c>
      <c r="O6" s="16">
        <f>COUNTIFS(tbl_die_ordering[Plant],"GEX 1",tbl_die_ordering[month],Summary!O4,tbl_die_ordering[TYPE],"B")</f>
        <v>52</v>
      </c>
      <c r="P6" s="16">
        <f>COUNTIFS(tbl_die_ordering[Plant],"GEX 1",tbl_die_ordering[month],Summary!P4,tbl_die_ordering[TYPE],"B")</f>
        <v>49</v>
      </c>
      <c r="Q6" s="16">
        <f>COUNTIFS(tbl_die_ordering[Plant],"GEX 1",tbl_die_ordering[month],Summary!Q4,tbl_die_ordering[TYPE],"B")</f>
        <v>76</v>
      </c>
      <c r="R6" s="16">
        <f>COUNTIFS(tbl_die_ordering[Plant],"GEX 1",tbl_die_ordering[month],Summary!R4,tbl_die_ordering[TYPE],"B")</f>
        <v>60</v>
      </c>
      <c r="S6" s="16">
        <f>COUNTIFS(tbl_die_ordering[Plant],"GEX 1",tbl_die_ordering[month],Summary!S4,tbl_die_ordering[TYPE],"B")</f>
        <v>57</v>
      </c>
      <c r="T6" s="16">
        <f>COUNTIFS(tbl_die_ordering[Plant],"GEX 1",tbl_die_ordering[month],Summary!T4,tbl_die_ordering[TYPE],"B")</f>
        <v>78</v>
      </c>
      <c r="U6" s="16">
        <f>COUNTIFS(tbl_die_ordering[Plant],"GEX 1",tbl_die_ordering[month],Summary!U4,tbl_die_ordering[TYPE],"B")</f>
        <v>78</v>
      </c>
      <c r="V6" s="16">
        <f>COUNTIFS(tbl_die_ordering[Plant],"GEX 1",tbl_die_ordering[month],Summary!V4,tbl_die_ordering[TYPE],"B")</f>
        <v>19</v>
      </c>
      <c r="W6" s="22">
        <f>SUM(K6:Q6)</f>
        <v>404</v>
      </c>
      <c r="X6" s="361"/>
    </row>
    <row r="7" spans="1:27" ht="15.75">
      <c r="A7" s="14"/>
      <c r="B7" s="14" t="s">
        <v>27</v>
      </c>
      <c r="C7" s="14"/>
      <c r="D7" s="14"/>
      <c r="E7" s="8">
        <v>13</v>
      </c>
      <c r="J7" s="20" t="s">
        <v>28</v>
      </c>
      <c r="K7" s="15">
        <v>33.304247560415483</v>
      </c>
      <c r="L7" s="15">
        <v>35.093697738037307</v>
      </c>
      <c r="M7" s="15">
        <v>35.047148898044455</v>
      </c>
      <c r="N7" s="15">
        <v>31.800123512681644</v>
      </c>
      <c r="O7" s="15">
        <v>34.290022467608004</v>
      </c>
      <c r="P7" s="15">
        <v>34.025074274906892</v>
      </c>
      <c r="Q7" s="15">
        <v>35.2652077151279</v>
      </c>
      <c r="R7" s="15">
        <v>35.2652077151279</v>
      </c>
      <c r="S7" s="15">
        <v>35.005659373366399</v>
      </c>
      <c r="T7" s="15">
        <v>34.200972612079397</v>
      </c>
      <c r="U7" s="15">
        <v>34.697970408732232</v>
      </c>
      <c r="V7" s="15">
        <v>33.354919351458435</v>
      </c>
      <c r="W7" s="22">
        <f>SUM(K7:Q7)</f>
        <v>238.82552216682168</v>
      </c>
      <c r="X7" s="361">
        <f>W7-W8</f>
        <v>-104.17447783317832</v>
      </c>
      <c r="AA7">
        <f>Q6+Q8</f>
        <v>164</v>
      </c>
    </row>
    <row r="8" spans="1:27" ht="16.5" thickBot="1">
      <c r="A8" s="14" t="s">
        <v>29</v>
      </c>
      <c r="B8" s="14" t="s">
        <v>30</v>
      </c>
      <c r="C8" s="14"/>
      <c r="D8" s="14"/>
      <c r="E8" s="8">
        <v>1</v>
      </c>
      <c r="J8" s="26" t="s">
        <v>26</v>
      </c>
      <c r="K8" s="27">
        <f>COUNTIFS(tbl_die_ordering[Plant],"GEX 1",tbl_die_ordering[month],Summary!K4,tbl_die_ordering[TYPE],"N")</f>
        <v>63</v>
      </c>
      <c r="L8" s="27">
        <f>COUNTIFS(tbl_die_ordering[Plant],"GEX 1",tbl_die_ordering[month],Summary!L4,tbl_die_ordering[TYPE],"N")</f>
        <v>17</v>
      </c>
      <c r="M8" s="27">
        <f>COUNTIFS(tbl_die_ordering[Plant],"GEX 1",tbl_die_ordering[month],Summary!M4,tbl_die_ordering[TYPE],"N")</f>
        <v>47</v>
      </c>
      <c r="N8" s="27">
        <f>COUNTIFS(tbl_die_ordering[Plant],"GEX 1",tbl_die_ordering[month],Summary!N4,tbl_die_ordering[TYPE],"N")</f>
        <v>70</v>
      </c>
      <c r="O8" s="27">
        <f>COUNTIFS(tbl_die_ordering[Plant],"GEX 1",tbl_die_ordering[month],Summary!O4,tbl_die_ordering[TYPE],"N")</f>
        <v>32</v>
      </c>
      <c r="P8" s="27">
        <f>COUNTIFS(tbl_die_ordering[Plant],"GEX 1",tbl_die_ordering[month],Summary!P4,tbl_die_ordering[TYPE],"N")</f>
        <v>26</v>
      </c>
      <c r="Q8" s="27">
        <f>COUNTIFS(tbl_die_ordering[Plant],"GEX 1",tbl_die_ordering[month],Summary!Q4,tbl_die_ordering[TYPE],"N")</f>
        <v>88</v>
      </c>
      <c r="R8" s="27">
        <f>COUNTIFS(tbl_die_ordering[Plant],"GEX 1",tbl_die_ordering[month],Summary!R4,tbl_die_ordering[TYPE],"N")</f>
        <v>27</v>
      </c>
      <c r="S8" s="27">
        <f>COUNTIFS(tbl_die_ordering[Plant],"GEX 1",tbl_die_ordering[month],Summary!S4,tbl_die_ordering[TYPE],"N")</f>
        <v>11</v>
      </c>
      <c r="T8" s="27">
        <f>COUNTIFS(tbl_die_ordering[Plant],"GEX 1",tbl_die_ordering[month],Summary!S4,tbl_die_ordering[TYPE],"N")</f>
        <v>11</v>
      </c>
      <c r="U8" s="27">
        <f>COUNTIFS(tbl_die_ordering[Plant],"GEX 1",tbl_die_ordering[month],Summary!U4,tbl_die_ordering[TYPE],"N")</f>
        <v>33</v>
      </c>
      <c r="V8" s="27">
        <f>COUNTIFS(tbl_die_ordering[Plant],"GEX 1",tbl_die_ordering[month],Summary!V4,tbl_die_ordering[TYPE],"N")</f>
        <v>2</v>
      </c>
      <c r="W8" s="28">
        <f>SUM(K8:Q8)</f>
        <v>343</v>
      </c>
      <c r="X8" s="362"/>
    </row>
    <row r="9" spans="1:27" ht="15.75" thickBot="1">
      <c r="A9" s="14"/>
      <c r="B9" s="14" t="s">
        <v>23</v>
      </c>
      <c r="C9" s="14"/>
      <c r="D9" s="14"/>
      <c r="E9" s="8">
        <v>3</v>
      </c>
      <c r="J9" s="17"/>
      <c r="K9" s="17"/>
      <c r="L9" s="17"/>
      <c r="M9" s="17"/>
      <c r="N9" s="17"/>
      <c r="O9" s="17"/>
      <c r="P9" s="17"/>
      <c r="Q9" s="17"/>
      <c r="R9" s="17"/>
      <c r="S9" s="17"/>
      <c r="T9" s="17"/>
      <c r="U9" s="17"/>
      <c r="V9" s="17"/>
      <c r="W9" s="17"/>
    </row>
    <row r="10" spans="1:27" ht="15.75" thickBot="1">
      <c r="A10" s="14"/>
      <c r="B10" s="14" t="s">
        <v>31</v>
      </c>
      <c r="C10" s="14"/>
      <c r="D10" s="14"/>
      <c r="E10" s="8">
        <v>5</v>
      </c>
      <c r="J10" s="358" t="s">
        <v>32</v>
      </c>
      <c r="K10" s="359"/>
      <c r="L10" s="359"/>
      <c r="M10" s="359"/>
      <c r="N10" s="359"/>
      <c r="O10" s="359"/>
      <c r="P10" s="359"/>
      <c r="Q10" s="359"/>
      <c r="R10" s="359"/>
      <c r="S10" s="359"/>
      <c r="T10" s="359"/>
      <c r="U10" s="359"/>
      <c r="V10" s="359"/>
      <c r="W10" s="363"/>
    </row>
    <row r="11" spans="1:27" ht="15.75" customHeight="1" thickBot="1">
      <c r="A11" s="14"/>
      <c r="B11" s="14" t="s">
        <v>25</v>
      </c>
      <c r="C11" s="14"/>
      <c r="D11" s="14"/>
      <c r="E11" s="8">
        <v>9</v>
      </c>
      <c r="J11" s="23" t="s">
        <v>8</v>
      </c>
      <c r="K11" s="31" t="s">
        <v>9</v>
      </c>
      <c r="L11" s="31" t="s">
        <v>10</v>
      </c>
      <c r="M11" s="31" t="s">
        <v>11</v>
      </c>
      <c r="N11" s="31" t="s">
        <v>12</v>
      </c>
      <c r="O11" s="31" t="s">
        <v>13</v>
      </c>
      <c r="P11" s="31" t="s">
        <v>14</v>
      </c>
      <c r="Q11" s="31" t="s">
        <v>15</v>
      </c>
      <c r="R11" s="31" t="s">
        <v>16</v>
      </c>
      <c r="S11" s="31" t="s">
        <v>17</v>
      </c>
      <c r="T11" s="31" t="s">
        <v>18</v>
      </c>
      <c r="U11" s="31" t="s">
        <v>19</v>
      </c>
      <c r="V11" s="32" t="s">
        <v>20</v>
      </c>
      <c r="W11" s="33" t="s">
        <v>21</v>
      </c>
      <c r="X11" s="187" t="s">
        <v>22</v>
      </c>
    </row>
    <row r="12" spans="1:27" ht="15.75">
      <c r="A12" s="14"/>
      <c r="B12" s="14" t="s">
        <v>27</v>
      </c>
      <c r="C12" s="14"/>
      <c r="D12" s="14"/>
      <c r="E12" s="8">
        <v>4</v>
      </c>
      <c r="J12" s="29" t="s">
        <v>24</v>
      </c>
      <c r="K12" s="18">
        <v>25</v>
      </c>
      <c r="L12" s="18">
        <v>25</v>
      </c>
      <c r="M12" s="18">
        <v>25</v>
      </c>
      <c r="N12" s="18">
        <v>23</v>
      </c>
      <c r="O12" s="18">
        <v>24</v>
      </c>
      <c r="P12" s="18">
        <v>25</v>
      </c>
      <c r="Q12" s="18">
        <v>25</v>
      </c>
      <c r="R12" s="18">
        <v>23</v>
      </c>
      <c r="S12" s="18">
        <v>25</v>
      </c>
      <c r="T12" s="331">
        <v>23</v>
      </c>
      <c r="U12" s="331">
        <v>23</v>
      </c>
      <c r="V12" s="332">
        <v>24</v>
      </c>
      <c r="W12" s="30">
        <f>SUM(K12:V12)</f>
        <v>290</v>
      </c>
      <c r="X12" s="361">
        <f>W12-W13</f>
        <v>-31</v>
      </c>
    </row>
    <row r="13" spans="1:27" ht="15.75">
      <c r="A13" s="14" t="s">
        <v>33</v>
      </c>
      <c r="B13" s="14"/>
      <c r="C13" s="14"/>
      <c r="D13" s="14"/>
      <c r="E13" s="8">
        <v>56</v>
      </c>
      <c r="J13" s="21" t="s">
        <v>26</v>
      </c>
      <c r="K13" s="18">
        <f>COUNTIFS(tbl_die_ordering[Plant],"GEX 2",tbl_die_ordering[month],Summary!K4,tbl_die_ordering[TYPE],"B")</f>
        <v>25</v>
      </c>
      <c r="L13" s="18">
        <f>COUNTIFS(tbl_die_ordering[Plant],"GEX 2",tbl_die_ordering[month],Summary!L4,tbl_die_ordering[TYPE],"B")</f>
        <v>23</v>
      </c>
      <c r="M13" s="18">
        <f>COUNTIFS(tbl_die_ordering[Plant],"GEX 2",tbl_die_ordering[month],Summary!M4,tbl_die_ordering[TYPE],"B")</f>
        <v>28</v>
      </c>
      <c r="N13" s="18">
        <f>COUNTIFS(tbl_die_ordering[Plant],"GEX 2",tbl_die_ordering[month],Summary!N4,tbl_die_ordering[TYPE],"B")</f>
        <v>23</v>
      </c>
      <c r="O13" s="18">
        <f>COUNTIFS(tbl_die_ordering[Plant],"GEX 2",tbl_die_ordering[month],Summary!O4,tbl_die_ordering[TYPE],"B")</f>
        <v>23</v>
      </c>
      <c r="P13" s="18">
        <f>COUNTIFS(tbl_die_ordering[Plant],"GEX 2",tbl_die_ordering[month],Summary!P4,tbl_die_ordering[TYPE],"B")</f>
        <v>25</v>
      </c>
      <c r="Q13" s="18">
        <f>COUNTIFS(tbl_die_ordering[Plant],"GEX 2",tbl_die_ordering[month],Summary!Q4,tbl_die_ordering[TYPE],"B")</f>
        <v>27</v>
      </c>
      <c r="R13" s="18">
        <f>COUNTIFS(tbl_die_ordering[Plant],"GEX 2",tbl_die_ordering[month],Summary!R4,tbl_die_ordering[TYPE],"B")</f>
        <v>29</v>
      </c>
      <c r="S13" s="18">
        <f>COUNTIFS(tbl_die_ordering[Plant],"GEX 2",tbl_die_ordering[month],Summary!S4,tbl_die_ordering[TYPE],"B")</f>
        <v>32</v>
      </c>
      <c r="T13" s="18">
        <f>COUNTIFS(tbl_die_ordering[Plant],"GEX 2",tbl_die_ordering[month],Summary!T4,tbl_die_ordering[TYPE],"B")</f>
        <v>39</v>
      </c>
      <c r="U13" s="18">
        <f>COUNTIFS(tbl_die_ordering[Plant],"GEX 2",tbl_die_ordering[month],Summary!U4,tbl_die_ordering[TYPE],"B")</f>
        <v>37</v>
      </c>
      <c r="V13" s="18">
        <f>COUNTIFS(tbl_die_ordering[Plant],"GEX 2",tbl_die_ordering[month],Summary!V4,tbl_die_ordering[TYPE],"B")</f>
        <v>10</v>
      </c>
      <c r="W13" s="30">
        <f>SUM(K13:V13)</f>
        <v>321</v>
      </c>
      <c r="X13" s="361"/>
    </row>
    <row r="14" spans="1:27" ht="15.75">
      <c r="C14"/>
      <c r="D14"/>
      <c r="J14" s="20" t="s">
        <v>28</v>
      </c>
      <c r="K14" s="16">
        <v>12</v>
      </c>
      <c r="L14" s="16">
        <v>12</v>
      </c>
      <c r="M14" s="16">
        <v>12</v>
      </c>
      <c r="N14" s="16">
        <v>11</v>
      </c>
      <c r="O14" s="16">
        <v>11</v>
      </c>
      <c r="P14" s="16">
        <v>12</v>
      </c>
      <c r="Q14" s="16">
        <v>12</v>
      </c>
      <c r="R14" s="16">
        <v>11</v>
      </c>
      <c r="S14" s="16">
        <v>12</v>
      </c>
      <c r="T14" s="16">
        <v>11</v>
      </c>
      <c r="U14" s="16">
        <v>11</v>
      </c>
      <c r="V14" s="19">
        <v>12</v>
      </c>
      <c r="W14" s="30">
        <f>SUM(K14:V14)</f>
        <v>139</v>
      </c>
      <c r="X14" s="361">
        <f>W14-W15</f>
        <v>-2</v>
      </c>
    </row>
    <row r="15" spans="1:27" ht="16.5" thickBot="1">
      <c r="C15"/>
      <c r="D15"/>
      <c r="J15" s="26" t="s">
        <v>26</v>
      </c>
      <c r="K15" s="34">
        <f>COUNTIFS(tbl_die_ordering[Plant],"GEX 2",tbl_die_ordering[month],Summary!K4,tbl_die_ordering[TYPE],"N")</f>
        <v>52</v>
      </c>
      <c r="L15" s="34">
        <f>COUNTIFS(tbl_die_ordering[Plant],"GEX 2",tbl_die_ordering[month],Summary!L4,tbl_die_ordering[TYPE],"N")</f>
        <v>5</v>
      </c>
      <c r="M15" s="34">
        <f>COUNTIFS(tbl_die_ordering[Plant],"GEX 2",tbl_die_ordering[month],Summary!M4,tbl_die_ordering[TYPE],"N")</f>
        <v>7</v>
      </c>
      <c r="N15" s="34">
        <f>COUNTIFS(tbl_die_ordering[Plant],"GEX 2",tbl_die_ordering[month],Summary!N4,tbl_die_ordering[TYPE],"N")</f>
        <v>10</v>
      </c>
      <c r="O15" s="34">
        <f>COUNTIFS(tbl_die_ordering[Plant],"GEX 2",tbl_die_ordering[month],Summary!O4,tbl_die_ordering[TYPE],"N")</f>
        <v>5</v>
      </c>
      <c r="P15" s="34">
        <f>COUNTIFS(tbl_die_ordering[Plant],"GEX 2",tbl_die_ordering[month],Summary!P4,tbl_die_ordering[TYPE],"N")</f>
        <v>6</v>
      </c>
      <c r="Q15" s="34">
        <f>COUNTIFS(tbl_die_ordering[Plant],"GEX 2",tbl_die_ordering[month],Summary!Q4,tbl_die_ordering[TYPE],"N")</f>
        <v>22</v>
      </c>
      <c r="R15" s="34">
        <f>COUNTIFS(tbl_die_ordering[Plant],"GEX 2",tbl_die_ordering[month],Summary!R4,tbl_die_ordering[TYPE],"N")</f>
        <v>8</v>
      </c>
      <c r="S15" s="34">
        <f>COUNTIFS(tbl_die_ordering[Plant],"GEX 2",tbl_die_ordering[month],Summary!S4,tbl_die_ordering[TYPE],"N")</f>
        <v>12</v>
      </c>
      <c r="T15" s="34">
        <f>COUNTIFS(tbl_die_ordering[Plant],"GEX 2",tbl_die_ordering[month],Summary!T4,tbl_die_ordering[TYPE],"N")</f>
        <v>2</v>
      </c>
      <c r="U15" s="34">
        <f>COUNTIFS(tbl_die_ordering[Plant],"GEX 2",tbl_die_ordering[month],Summary!U4,tbl_die_ordering[TYPE],"N")</f>
        <v>7</v>
      </c>
      <c r="V15" s="34">
        <f>COUNTIFS(tbl_die_ordering[Plant],"GEX 2",tbl_die_ordering[month],Summary!V4,tbl_die_ordering[TYPE],"N")</f>
        <v>5</v>
      </c>
      <c r="W15" s="35">
        <f>SUM(K15:V15)</f>
        <v>141</v>
      </c>
      <c r="X15" s="362"/>
    </row>
    <row r="16" spans="1:27">
      <c r="C16"/>
      <c r="D16"/>
    </row>
    <row r="17" spans="1:27" ht="15.75" thickBot="1">
      <c r="C17"/>
      <c r="D17"/>
    </row>
    <row r="18" spans="1:27" ht="15.75" thickBot="1">
      <c r="C18"/>
      <c r="D18"/>
      <c r="J18" s="73" t="s">
        <v>8</v>
      </c>
      <c r="K18" s="74" t="s">
        <v>9</v>
      </c>
      <c r="L18" s="74" t="s">
        <v>10</v>
      </c>
      <c r="M18" s="74" t="s">
        <v>11</v>
      </c>
      <c r="N18" s="74" t="s">
        <v>12</v>
      </c>
      <c r="O18" s="74" t="s">
        <v>13</v>
      </c>
      <c r="P18" s="74" t="s">
        <v>14</v>
      </c>
      <c r="Q18" s="74" t="s">
        <v>15</v>
      </c>
      <c r="R18" s="74" t="s">
        <v>16</v>
      </c>
      <c r="S18" s="74" t="s">
        <v>17</v>
      </c>
      <c r="T18" s="74" t="s">
        <v>18</v>
      </c>
      <c r="U18" s="74" t="s">
        <v>19</v>
      </c>
      <c r="V18" s="74" t="s">
        <v>20</v>
      </c>
      <c r="W18" s="79" t="s">
        <v>21</v>
      </c>
    </row>
    <row r="19" spans="1:27" ht="16.5" thickBot="1">
      <c r="C19"/>
      <c r="D19"/>
      <c r="J19" s="77" t="s">
        <v>24</v>
      </c>
      <c r="K19" s="78">
        <f>K5+K12</f>
        <v>73.095348561002439</v>
      </c>
      <c r="L19" s="78">
        <f t="shared" ref="L19:V19" si="0">L5+L12</f>
        <v>75.67953034950088</v>
      </c>
      <c r="M19" s="78">
        <f t="shared" si="0"/>
        <v>75.612308212729744</v>
      </c>
      <c r="N19" s="78">
        <f t="shared" si="0"/>
        <v>68.923212102326588</v>
      </c>
      <c r="O19" s="78">
        <f t="shared" si="0"/>
        <v>73.518926369752151</v>
      </c>
      <c r="P19" s="78">
        <f t="shared" si="0"/>
        <v>74.136309237944801</v>
      </c>
      <c r="Q19" s="78">
        <f t="shared" si="0"/>
        <v>75.92721143326952</v>
      </c>
      <c r="R19" s="78">
        <f t="shared" si="0"/>
        <v>69.089044184376831</v>
      </c>
      <c r="S19" s="78">
        <f t="shared" si="0"/>
        <v>75.552392337212609</v>
      </c>
      <c r="T19" s="78">
        <f t="shared" si="0"/>
        <v>72.390327642722298</v>
      </c>
      <c r="U19" s="78">
        <f t="shared" si="0"/>
        <v>73.10805237800443</v>
      </c>
      <c r="V19" s="78">
        <f t="shared" si="0"/>
        <v>72.168524736143468</v>
      </c>
      <c r="W19" s="202">
        <f>SUM(K19:V19)</f>
        <v>879.2011875449856</v>
      </c>
    </row>
    <row r="20" spans="1:27" ht="16.5" thickBot="1">
      <c r="C20"/>
      <c r="D20"/>
      <c r="J20" s="75" t="s">
        <v>26</v>
      </c>
      <c r="K20" s="76">
        <f t="shared" ref="K20:V22" si="1">K6+K13</f>
        <v>85</v>
      </c>
      <c r="L20" s="76">
        <f t="shared" si="1"/>
        <v>89</v>
      </c>
      <c r="M20" s="76">
        <f t="shared" si="1"/>
        <v>75</v>
      </c>
      <c r="N20" s="76">
        <f t="shared" si="1"/>
        <v>77</v>
      </c>
      <c r="O20" s="76">
        <f>O6+O13</f>
        <v>75</v>
      </c>
      <c r="P20" s="76">
        <f t="shared" si="1"/>
        <v>74</v>
      </c>
      <c r="Q20" s="76">
        <f t="shared" si="1"/>
        <v>103</v>
      </c>
      <c r="R20" s="76">
        <f t="shared" si="1"/>
        <v>89</v>
      </c>
      <c r="S20" s="76">
        <f t="shared" si="1"/>
        <v>89</v>
      </c>
      <c r="T20" s="76">
        <f t="shared" si="1"/>
        <v>117</v>
      </c>
      <c r="U20" s="76">
        <f>U6+U13</f>
        <v>115</v>
      </c>
      <c r="V20" s="76">
        <f t="shared" si="1"/>
        <v>29</v>
      </c>
      <c r="W20" s="203">
        <f>SUM(K20:V20)</f>
        <v>1017</v>
      </c>
      <c r="AA20" s="64">
        <f>Q20+Q22</f>
        <v>213</v>
      </c>
    </row>
    <row r="21" spans="1:27" ht="16.5" thickBot="1">
      <c r="C21"/>
      <c r="D21"/>
      <c r="J21" s="77" t="s">
        <v>28</v>
      </c>
      <c r="K21" s="78">
        <f t="shared" si="1"/>
        <v>45.304247560415483</v>
      </c>
      <c r="L21" s="78">
        <f t="shared" si="1"/>
        <v>47.093697738037307</v>
      </c>
      <c r="M21" s="78">
        <f t="shared" si="1"/>
        <v>47.047148898044455</v>
      </c>
      <c r="N21" s="78">
        <f t="shared" si="1"/>
        <v>42.800123512681644</v>
      </c>
      <c r="O21" s="78">
        <f>O7+O14</f>
        <v>45.290022467608004</v>
      </c>
      <c r="P21" s="78">
        <f t="shared" si="1"/>
        <v>46.025074274906892</v>
      </c>
      <c r="Q21" s="78">
        <f t="shared" si="1"/>
        <v>47.2652077151279</v>
      </c>
      <c r="R21" s="78">
        <f t="shared" si="1"/>
        <v>46.2652077151279</v>
      </c>
      <c r="S21" s="78">
        <f t="shared" si="1"/>
        <v>47.005659373366399</v>
      </c>
      <c r="T21" s="78">
        <f>T7+T14</f>
        <v>45.200972612079397</v>
      </c>
      <c r="U21" s="78">
        <f t="shared" si="1"/>
        <v>45.697970408732232</v>
      </c>
      <c r="V21" s="78">
        <f t="shared" si="1"/>
        <v>45.354919351458435</v>
      </c>
      <c r="W21" s="202">
        <f>SUM(K21:V21)</f>
        <v>550.35025162758598</v>
      </c>
    </row>
    <row r="22" spans="1:27" ht="16.5" thickBot="1">
      <c r="C22"/>
      <c r="D22"/>
      <c r="J22" s="75" t="s">
        <v>26</v>
      </c>
      <c r="K22" s="76">
        <f>K8+K15</f>
        <v>115</v>
      </c>
      <c r="L22" s="76">
        <f>L8+L15</f>
        <v>22</v>
      </c>
      <c r="M22" s="76">
        <f t="shared" si="1"/>
        <v>54</v>
      </c>
      <c r="N22" s="76">
        <f t="shared" si="1"/>
        <v>80</v>
      </c>
      <c r="O22" s="76">
        <f t="shared" si="1"/>
        <v>37</v>
      </c>
      <c r="P22" s="76">
        <f>P8+P15</f>
        <v>32</v>
      </c>
      <c r="Q22" s="76">
        <f t="shared" si="1"/>
        <v>110</v>
      </c>
      <c r="R22" s="76">
        <f t="shared" si="1"/>
        <v>35</v>
      </c>
      <c r="S22" s="76">
        <f t="shared" si="1"/>
        <v>23</v>
      </c>
      <c r="T22" s="76">
        <f>T8+T15</f>
        <v>13</v>
      </c>
      <c r="U22" s="76">
        <f>U8+U15</f>
        <v>40</v>
      </c>
      <c r="V22" s="76">
        <f t="shared" si="1"/>
        <v>7</v>
      </c>
      <c r="W22" s="203">
        <f>SUM(K22:V22)</f>
        <v>568</v>
      </c>
    </row>
    <row r="23" spans="1:27">
      <c r="C23"/>
      <c r="D23"/>
    </row>
    <row r="27" spans="1:27">
      <c r="A27" s="48" t="s">
        <v>34</v>
      </c>
      <c r="B27" s="48" t="s">
        <v>35</v>
      </c>
      <c r="C27" s="243" t="s">
        <v>36</v>
      </c>
      <c r="D27"/>
    </row>
    <row r="28" spans="1:27">
      <c r="A28" s="61" t="s">
        <v>37</v>
      </c>
      <c r="B28" s="14"/>
      <c r="C28" s="14"/>
      <c r="D28"/>
    </row>
    <row r="29" spans="1:27" ht="45">
      <c r="A29" s="4" t="s">
        <v>38</v>
      </c>
      <c r="B29" s="14" t="s">
        <v>39</v>
      </c>
      <c r="C29" s="244" t="s">
        <v>40</v>
      </c>
      <c r="D29"/>
    </row>
    <row r="30" spans="1:27" ht="60">
      <c r="A30" s="4" t="s">
        <v>38</v>
      </c>
      <c r="B30" s="14" t="s">
        <v>41</v>
      </c>
      <c r="C30" s="244" t="s">
        <v>42</v>
      </c>
      <c r="D30"/>
    </row>
    <row r="31" spans="1:27" ht="45">
      <c r="A31" s="4" t="s">
        <v>38</v>
      </c>
      <c r="B31" s="14" t="s">
        <v>43</v>
      </c>
      <c r="C31" s="244" t="s">
        <v>44</v>
      </c>
      <c r="D31"/>
    </row>
    <row r="32" spans="1:27" ht="195">
      <c r="A32" s="4" t="s">
        <v>38</v>
      </c>
      <c r="B32" s="14" t="s">
        <v>45</v>
      </c>
      <c r="C32" s="244" t="s">
        <v>46</v>
      </c>
      <c r="D32"/>
    </row>
    <row r="33" spans="1:4" ht="105">
      <c r="A33" s="4" t="s">
        <v>38</v>
      </c>
      <c r="B33" s="14" t="s">
        <v>47</v>
      </c>
      <c r="C33" s="244" t="s">
        <v>48</v>
      </c>
      <c r="D33"/>
    </row>
    <row r="34" spans="1:4" ht="285">
      <c r="A34" s="4" t="s">
        <v>38</v>
      </c>
      <c r="B34" s="14" t="s">
        <v>49</v>
      </c>
      <c r="C34" s="244" t="s">
        <v>50</v>
      </c>
      <c r="D34"/>
    </row>
    <row r="35" spans="1:4" ht="60">
      <c r="A35" s="4" t="s">
        <v>51</v>
      </c>
      <c r="B35" s="14" t="s">
        <v>52</v>
      </c>
      <c r="C35" s="244" t="s">
        <v>53</v>
      </c>
      <c r="D35"/>
    </row>
    <row r="36" spans="1:4">
      <c r="A36" s="14" t="s">
        <v>33</v>
      </c>
      <c r="B36" s="14"/>
      <c r="C36" s="14"/>
      <c r="D36"/>
    </row>
    <row r="37" spans="1:4">
      <c r="C37"/>
      <c r="D37"/>
    </row>
    <row r="38" spans="1:4">
      <c r="C38"/>
      <c r="D38"/>
    </row>
    <row r="39" spans="1:4">
      <c r="C39"/>
      <c r="D39"/>
    </row>
    <row r="40" spans="1:4">
      <c r="C40"/>
      <c r="D40"/>
    </row>
    <row r="41" spans="1:4">
      <c r="C41"/>
      <c r="D41"/>
    </row>
    <row r="42" spans="1:4">
      <c r="C42"/>
      <c r="D42"/>
    </row>
    <row r="43" spans="1:4">
      <c r="C43"/>
      <c r="D43"/>
    </row>
    <row r="44" spans="1:4">
      <c r="C44"/>
      <c r="D44"/>
    </row>
    <row r="45" spans="1:4">
      <c r="C45"/>
      <c r="D45"/>
    </row>
    <row r="46" spans="1:4">
      <c r="C46"/>
      <c r="D46"/>
    </row>
    <row r="47" spans="1:4">
      <c r="C47"/>
      <c r="D47"/>
    </row>
    <row r="48" spans="1:4">
      <c r="C48"/>
      <c r="D48"/>
    </row>
  </sheetData>
  <mergeCells count="6">
    <mergeCell ref="J3:W3"/>
    <mergeCell ref="X14:X15"/>
    <mergeCell ref="X5:X6"/>
    <mergeCell ref="X7:X8"/>
    <mergeCell ref="J10:W10"/>
    <mergeCell ref="X12:X13"/>
  </mergeCells>
  <pageMargins left="0.7" right="0.7" top="0.75" bottom="0.75" header="0.3" footer="0.3"/>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7ECA8-2055-4FE1-92F5-DE1F5F1E54A9}">
  <dimension ref="A1:B13"/>
  <sheetViews>
    <sheetView workbookViewId="0">
      <selection activeCell="A12" sqref="A12"/>
    </sheetView>
  </sheetViews>
  <sheetFormatPr defaultRowHeight="15"/>
  <cols>
    <col min="1" max="1" width="26.85546875" bestFit="1" customWidth="1"/>
    <col min="2" max="2" width="16.7109375" bestFit="1" customWidth="1"/>
  </cols>
  <sheetData>
    <row r="1" spans="1:2">
      <c r="A1" s="276" t="s">
        <v>54</v>
      </c>
      <c r="B1" t="s">
        <v>55</v>
      </c>
    </row>
    <row r="2" spans="1:2">
      <c r="A2" s="276" t="s">
        <v>56</v>
      </c>
      <c r="B2" t="s">
        <v>57</v>
      </c>
    </row>
    <row r="3" spans="1:2">
      <c r="A3" s="276" t="s">
        <v>58</v>
      </c>
      <c r="B3" t="s">
        <v>57</v>
      </c>
    </row>
    <row r="5" spans="1:2">
      <c r="A5" s="276" t="s">
        <v>59</v>
      </c>
      <c r="B5" t="s">
        <v>60</v>
      </c>
    </row>
    <row r="6" spans="1:2">
      <c r="A6" s="5" t="s">
        <v>61</v>
      </c>
      <c r="B6">
        <v>3</v>
      </c>
    </row>
    <row r="7" spans="1:2">
      <c r="A7" s="5" t="s">
        <v>62</v>
      </c>
      <c r="B7">
        <v>1</v>
      </c>
    </row>
    <row r="8" spans="1:2">
      <c r="A8" s="5" t="s">
        <v>63</v>
      </c>
      <c r="B8">
        <v>1</v>
      </c>
    </row>
    <row r="9" spans="1:2">
      <c r="A9" s="5" t="s">
        <v>64</v>
      </c>
      <c r="B9">
        <v>1</v>
      </c>
    </row>
    <row r="10" spans="1:2">
      <c r="A10" s="5" t="s">
        <v>65</v>
      </c>
      <c r="B10">
        <v>1</v>
      </c>
    </row>
    <row r="11" spans="1:2">
      <c r="A11" s="5" t="s">
        <v>66</v>
      </c>
      <c r="B11">
        <v>1</v>
      </c>
    </row>
    <row r="12" spans="1:2">
      <c r="A12" s="5" t="s">
        <v>67</v>
      </c>
      <c r="B12">
        <v>4</v>
      </c>
    </row>
    <row r="13" spans="1:2">
      <c r="A13" s="5" t="s">
        <v>33</v>
      </c>
      <c r="B13">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2ADD-8D05-4ED1-8D95-D772E5DB9214}">
  <dimension ref="A1:W36"/>
  <sheetViews>
    <sheetView workbookViewId="0"/>
  </sheetViews>
  <sheetFormatPr defaultRowHeight="15"/>
  <cols>
    <col min="3" max="3" width="13.28515625" bestFit="1" customWidth="1"/>
    <col min="23" max="23" width="23.28515625" bestFit="1" customWidth="1"/>
  </cols>
  <sheetData>
    <row r="1" spans="1:23" ht="63">
      <c r="A1" s="294" t="s">
        <v>0</v>
      </c>
      <c r="B1" s="295" t="s">
        <v>68</v>
      </c>
      <c r="C1" s="296" t="s">
        <v>3</v>
      </c>
      <c r="D1" s="297" t="s">
        <v>69</v>
      </c>
      <c r="E1" s="297" t="s">
        <v>70</v>
      </c>
      <c r="F1" s="298" t="s">
        <v>58</v>
      </c>
      <c r="G1" s="299" t="s">
        <v>71</v>
      </c>
      <c r="H1" s="300" t="s">
        <v>72</v>
      </c>
      <c r="I1" s="297" t="s">
        <v>73</v>
      </c>
      <c r="J1" s="297" t="s">
        <v>74</v>
      </c>
      <c r="K1" s="298" t="s">
        <v>75</v>
      </c>
      <c r="L1" s="298" t="s">
        <v>76</v>
      </c>
      <c r="M1" s="297" t="s">
        <v>77</v>
      </c>
      <c r="N1" s="297" t="s">
        <v>78</v>
      </c>
      <c r="O1" s="298" t="s">
        <v>79</v>
      </c>
      <c r="P1" s="298" t="s">
        <v>80</v>
      </c>
      <c r="Q1" s="298" t="s">
        <v>81</v>
      </c>
      <c r="R1" s="297" t="s">
        <v>82</v>
      </c>
      <c r="S1" s="297" t="s">
        <v>2</v>
      </c>
      <c r="T1" s="298" t="s">
        <v>83</v>
      </c>
      <c r="U1" s="297" t="s">
        <v>84</v>
      </c>
      <c r="V1" s="297" t="s">
        <v>85</v>
      </c>
      <c r="W1" s="301" t="s">
        <v>1</v>
      </c>
    </row>
    <row r="2" spans="1:23" ht="15.75">
      <c r="A2" s="302" t="s">
        <v>6</v>
      </c>
      <c r="B2" s="265" t="s">
        <v>86</v>
      </c>
      <c r="C2" s="251" t="s">
        <v>87</v>
      </c>
      <c r="D2" s="250" t="s">
        <v>88</v>
      </c>
      <c r="E2" s="250" t="s">
        <v>89</v>
      </c>
      <c r="F2" s="252">
        <v>45971</v>
      </c>
      <c r="G2" s="266" t="s">
        <v>86</v>
      </c>
      <c r="H2" s="253" t="s">
        <v>90</v>
      </c>
      <c r="I2" s="254">
        <v>7</v>
      </c>
      <c r="J2" s="254">
        <v>7</v>
      </c>
      <c r="K2" s="255"/>
      <c r="L2" s="255"/>
      <c r="M2" s="256"/>
      <c r="N2" s="267"/>
      <c r="O2" s="252"/>
      <c r="P2" s="252"/>
      <c r="Q2" s="255"/>
      <c r="R2" s="257"/>
      <c r="S2" s="250" t="s">
        <v>91</v>
      </c>
      <c r="T2" s="255"/>
      <c r="U2" s="135"/>
      <c r="V2" s="62"/>
      <c r="W2" s="303" t="s">
        <v>25</v>
      </c>
    </row>
    <row r="3" spans="1:23" ht="15.75">
      <c r="A3" s="302" t="s">
        <v>29</v>
      </c>
      <c r="B3" s="265" t="s">
        <v>86</v>
      </c>
      <c r="C3" s="251" t="s">
        <v>92</v>
      </c>
      <c r="D3" s="250" t="s">
        <v>88</v>
      </c>
      <c r="E3" s="250" t="s">
        <v>93</v>
      </c>
      <c r="F3" s="252">
        <v>45979</v>
      </c>
      <c r="G3" s="266" t="s">
        <v>86</v>
      </c>
      <c r="H3" s="253" t="s">
        <v>94</v>
      </c>
      <c r="I3" s="254">
        <v>1</v>
      </c>
      <c r="J3" s="254">
        <v>3</v>
      </c>
      <c r="K3" s="255"/>
      <c r="L3" s="255"/>
      <c r="M3" s="256"/>
      <c r="N3" s="267"/>
      <c r="O3" s="252"/>
      <c r="P3" s="252"/>
      <c r="Q3" s="255"/>
      <c r="R3" s="257"/>
      <c r="S3" s="250" t="s">
        <v>95</v>
      </c>
      <c r="T3" s="255"/>
      <c r="U3" s="135"/>
      <c r="V3" s="62"/>
      <c r="W3" s="303" t="s">
        <v>25</v>
      </c>
    </row>
    <row r="4" spans="1:23" ht="15.75">
      <c r="A4" s="302" t="s">
        <v>29</v>
      </c>
      <c r="B4" s="265" t="s">
        <v>86</v>
      </c>
      <c r="C4" s="251" t="s">
        <v>96</v>
      </c>
      <c r="D4" s="250" t="s">
        <v>88</v>
      </c>
      <c r="E4" s="250" t="s">
        <v>97</v>
      </c>
      <c r="F4" s="252">
        <v>45979</v>
      </c>
      <c r="G4" s="266" t="s">
        <v>86</v>
      </c>
      <c r="H4" s="253" t="s">
        <v>94</v>
      </c>
      <c r="I4" s="254">
        <v>0</v>
      </c>
      <c r="J4" s="254">
        <v>0</v>
      </c>
      <c r="K4" s="255">
        <v>45981</v>
      </c>
      <c r="L4" s="255">
        <v>45982</v>
      </c>
      <c r="M4" s="256"/>
      <c r="N4" s="267"/>
      <c r="O4" s="252">
        <v>45983</v>
      </c>
      <c r="P4" s="252"/>
      <c r="Q4" s="255">
        <v>45983</v>
      </c>
      <c r="R4" s="257" t="s">
        <v>98</v>
      </c>
      <c r="S4" s="250" t="s">
        <v>95</v>
      </c>
      <c r="T4" s="255">
        <v>45983</v>
      </c>
      <c r="U4" s="135"/>
      <c r="V4" s="62"/>
      <c r="W4" s="303" t="s">
        <v>25</v>
      </c>
    </row>
    <row r="5" spans="1:23" ht="15.75">
      <c r="A5" s="302" t="s">
        <v>6</v>
      </c>
      <c r="B5" s="265" t="s">
        <v>86</v>
      </c>
      <c r="C5" s="251" t="s">
        <v>99</v>
      </c>
      <c r="D5" s="250" t="s">
        <v>88</v>
      </c>
      <c r="E5" s="250" t="s">
        <v>100</v>
      </c>
      <c r="F5" s="252">
        <v>45979</v>
      </c>
      <c r="G5" s="266" t="s">
        <v>86</v>
      </c>
      <c r="H5" s="253" t="s">
        <v>94</v>
      </c>
      <c r="I5" s="254">
        <v>0</v>
      </c>
      <c r="J5" s="254">
        <v>0</v>
      </c>
      <c r="K5" s="255">
        <v>45981</v>
      </c>
      <c r="L5" s="255"/>
      <c r="M5" s="256"/>
      <c r="N5" s="267"/>
      <c r="O5" s="252"/>
      <c r="P5" s="252"/>
      <c r="Q5" s="255"/>
      <c r="R5" s="257"/>
      <c r="S5" s="250" t="s">
        <v>101</v>
      </c>
      <c r="T5" s="255"/>
      <c r="U5" s="135"/>
      <c r="V5" s="62"/>
      <c r="W5" s="303" t="s">
        <v>25</v>
      </c>
    </row>
    <row r="6" spans="1:23" ht="15.75">
      <c r="A6" s="302" t="s">
        <v>6</v>
      </c>
      <c r="B6" s="265" t="s">
        <v>86</v>
      </c>
      <c r="C6" s="251" t="s">
        <v>102</v>
      </c>
      <c r="D6" s="250" t="s">
        <v>88</v>
      </c>
      <c r="E6" s="250" t="s">
        <v>103</v>
      </c>
      <c r="F6" s="252">
        <v>45979</v>
      </c>
      <c r="G6" s="266" t="s">
        <v>86</v>
      </c>
      <c r="H6" s="253" t="s">
        <v>94</v>
      </c>
      <c r="I6" s="254">
        <v>0</v>
      </c>
      <c r="J6" s="254">
        <v>0</v>
      </c>
      <c r="K6" s="255">
        <v>45982</v>
      </c>
      <c r="L6" s="255">
        <v>45982</v>
      </c>
      <c r="M6" s="256"/>
      <c r="N6" s="267"/>
      <c r="O6" s="252">
        <v>45983</v>
      </c>
      <c r="P6" s="252">
        <v>45979</v>
      </c>
      <c r="Q6" s="255">
        <v>45983</v>
      </c>
      <c r="R6" s="257" t="s">
        <v>104</v>
      </c>
      <c r="S6" s="250" t="s">
        <v>101</v>
      </c>
      <c r="T6" s="255">
        <v>45983</v>
      </c>
      <c r="U6" s="135"/>
      <c r="V6" s="62"/>
      <c r="W6" s="303" t="s">
        <v>25</v>
      </c>
    </row>
    <row r="7" spans="1:23" ht="45">
      <c r="A7" s="302" t="s">
        <v>6</v>
      </c>
      <c r="B7" s="265" t="s">
        <v>86</v>
      </c>
      <c r="C7" s="251" t="s">
        <v>105</v>
      </c>
      <c r="D7" s="250" t="s">
        <v>88</v>
      </c>
      <c r="E7" s="250" t="s">
        <v>100</v>
      </c>
      <c r="F7" s="252">
        <v>45979</v>
      </c>
      <c r="G7" s="266" t="s">
        <v>86</v>
      </c>
      <c r="H7" s="253" t="s">
        <v>90</v>
      </c>
      <c r="I7" s="254">
        <v>1</v>
      </c>
      <c r="J7" s="254">
        <v>1</v>
      </c>
      <c r="K7" s="255">
        <v>45982</v>
      </c>
      <c r="L7" s="255"/>
      <c r="M7" s="256"/>
      <c r="N7" s="267"/>
      <c r="O7" s="252"/>
      <c r="P7" s="252"/>
      <c r="Q7" s="255"/>
      <c r="R7" s="257"/>
      <c r="S7" s="250" t="s">
        <v>106</v>
      </c>
      <c r="T7" s="255"/>
      <c r="U7" s="135"/>
      <c r="V7" s="62" t="s">
        <v>107</v>
      </c>
      <c r="W7" s="303" t="s">
        <v>25</v>
      </c>
    </row>
    <row r="8" spans="1:23" ht="15.75">
      <c r="A8" s="302" t="s">
        <v>6</v>
      </c>
      <c r="B8" s="265" t="s">
        <v>86</v>
      </c>
      <c r="C8" s="251" t="s">
        <v>108</v>
      </c>
      <c r="D8" s="250" t="s">
        <v>88</v>
      </c>
      <c r="E8" s="250" t="s">
        <v>103</v>
      </c>
      <c r="F8" s="252">
        <v>45979</v>
      </c>
      <c r="G8" s="266" t="s">
        <v>86</v>
      </c>
      <c r="H8" s="253" t="s">
        <v>90</v>
      </c>
      <c r="I8" s="254">
        <v>7</v>
      </c>
      <c r="J8" s="254">
        <v>7</v>
      </c>
      <c r="K8" s="255"/>
      <c r="L8" s="255"/>
      <c r="M8" s="256"/>
      <c r="N8" s="267"/>
      <c r="O8" s="252"/>
      <c r="P8" s="252"/>
      <c r="Q8" s="255"/>
      <c r="R8" s="257"/>
      <c r="S8" s="250" t="s">
        <v>91</v>
      </c>
      <c r="T8" s="255"/>
      <c r="U8" s="135"/>
      <c r="V8" s="62"/>
      <c r="W8" s="303" t="s">
        <v>25</v>
      </c>
    </row>
    <row r="9" spans="1:23" ht="15.75">
      <c r="A9" s="302" t="s">
        <v>6</v>
      </c>
      <c r="B9" s="265" t="s">
        <v>86</v>
      </c>
      <c r="C9" s="251" t="s">
        <v>109</v>
      </c>
      <c r="D9" s="250" t="s">
        <v>88</v>
      </c>
      <c r="E9" s="250" t="s">
        <v>100</v>
      </c>
      <c r="F9" s="252">
        <v>45980</v>
      </c>
      <c r="G9" s="266" t="s">
        <v>86</v>
      </c>
      <c r="H9" s="253" t="s">
        <v>94</v>
      </c>
      <c r="I9" s="254">
        <v>0</v>
      </c>
      <c r="J9" s="254">
        <v>0</v>
      </c>
      <c r="K9" s="255">
        <v>45981</v>
      </c>
      <c r="L9" s="255">
        <v>45982</v>
      </c>
      <c r="M9" s="256"/>
      <c r="N9" s="267"/>
      <c r="O9" s="252">
        <v>45983</v>
      </c>
      <c r="P9" s="252"/>
      <c r="Q9" s="255">
        <v>45983</v>
      </c>
      <c r="R9" s="257" t="s">
        <v>104</v>
      </c>
      <c r="S9" s="250" t="s">
        <v>95</v>
      </c>
      <c r="T9" s="255">
        <v>45983</v>
      </c>
      <c r="U9" s="135"/>
      <c r="V9" s="62"/>
      <c r="W9" s="303" t="s">
        <v>25</v>
      </c>
    </row>
    <row r="10" spans="1:23" ht="15.75">
      <c r="A10" s="302" t="s">
        <v>29</v>
      </c>
      <c r="B10" s="265" t="s">
        <v>86</v>
      </c>
      <c r="C10" s="251" t="s">
        <v>110</v>
      </c>
      <c r="D10" s="250" t="s">
        <v>88</v>
      </c>
      <c r="E10" s="250" t="s">
        <v>111</v>
      </c>
      <c r="F10" s="252">
        <v>45980</v>
      </c>
      <c r="G10" s="266" t="s">
        <v>86</v>
      </c>
      <c r="H10" s="253" t="s">
        <v>94</v>
      </c>
      <c r="I10" s="254">
        <v>0</v>
      </c>
      <c r="J10" s="254">
        <v>0</v>
      </c>
      <c r="K10" s="255"/>
      <c r="L10" s="255"/>
      <c r="M10" s="256"/>
      <c r="N10" s="267"/>
      <c r="O10" s="252"/>
      <c r="P10" s="252"/>
      <c r="Q10" s="255"/>
      <c r="R10" s="257"/>
      <c r="S10" s="250" t="s">
        <v>101</v>
      </c>
      <c r="T10" s="255"/>
      <c r="U10" s="135"/>
      <c r="V10" s="62"/>
      <c r="W10" s="303" t="s">
        <v>25</v>
      </c>
    </row>
    <row r="11" spans="1:23" ht="15.75">
      <c r="A11" s="302" t="s">
        <v>6</v>
      </c>
      <c r="B11" s="265" t="s">
        <v>86</v>
      </c>
      <c r="C11" s="251" t="s">
        <v>112</v>
      </c>
      <c r="D11" s="250" t="s">
        <v>88</v>
      </c>
      <c r="E11" s="250" t="s">
        <v>103</v>
      </c>
      <c r="F11" s="252">
        <v>45980</v>
      </c>
      <c r="G11" s="266" t="s">
        <v>86</v>
      </c>
      <c r="H11" s="253" t="s">
        <v>90</v>
      </c>
      <c r="I11" s="254">
        <v>0</v>
      </c>
      <c r="J11" s="254">
        <v>0</v>
      </c>
      <c r="K11" s="255"/>
      <c r="L11" s="255"/>
      <c r="M11" s="256"/>
      <c r="N11" s="267"/>
      <c r="O11" s="252"/>
      <c r="P11" s="252"/>
      <c r="Q11" s="255"/>
      <c r="R11" s="257"/>
      <c r="S11" s="250" t="s">
        <v>106</v>
      </c>
      <c r="T11" s="255"/>
      <c r="U11" s="135"/>
      <c r="V11" s="62"/>
      <c r="W11" s="303" t="s">
        <v>25</v>
      </c>
    </row>
    <row r="12" spans="1:23" ht="15.75">
      <c r="A12" s="302" t="s">
        <v>6</v>
      </c>
      <c r="B12" s="265" t="s">
        <v>86</v>
      </c>
      <c r="C12" s="251" t="s">
        <v>113</v>
      </c>
      <c r="D12" s="250" t="s">
        <v>88</v>
      </c>
      <c r="E12" s="250" t="s">
        <v>103</v>
      </c>
      <c r="F12" s="252">
        <v>45980</v>
      </c>
      <c r="G12" s="266" t="s">
        <v>86</v>
      </c>
      <c r="H12" s="253" t="s">
        <v>94</v>
      </c>
      <c r="I12" s="254">
        <v>1</v>
      </c>
      <c r="J12" s="254">
        <v>2</v>
      </c>
      <c r="K12" s="255">
        <v>45982</v>
      </c>
      <c r="L12" s="255"/>
      <c r="M12" s="256"/>
      <c r="N12" s="267"/>
      <c r="O12" s="252"/>
      <c r="P12" s="252"/>
      <c r="Q12" s="255"/>
      <c r="R12" s="257"/>
      <c r="S12" s="250" t="s">
        <v>95</v>
      </c>
      <c r="T12" s="255"/>
      <c r="U12" s="135"/>
      <c r="V12" s="62"/>
      <c r="W12" s="303" t="s">
        <v>25</v>
      </c>
    </row>
    <row r="13" spans="1:23" ht="15.75">
      <c r="A13" s="302" t="s">
        <v>29</v>
      </c>
      <c r="B13" s="265" t="s">
        <v>86</v>
      </c>
      <c r="C13" s="251" t="s">
        <v>114</v>
      </c>
      <c r="D13" s="250" t="s">
        <v>88</v>
      </c>
      <c r="E13" s="250" t="s">
        <v>115</v>
      </c>
      <c r="F13" s="252">
        <v>45980</v>
      </c>
      <c r="G13" s="266" t="s">
        <v>86</v>
      </c>
      <c r="H13" s="253" t="s">
        <v>94</v>
      </c>
      <c r="I13" s="254">
        <v>1</v>
      </c>
      <c r="J13" s="254">
        <v>2</v>
      </c>
      <c r="K13" s="255">
        <v>45985</v>
      </c>
      <c r="L13" s="255"/>
      <c r="M13" s="256"/>
      <c r="N13" s="267"/>
      <c r="O13" s="252"/>
      <c r="P13" s="252"/>
      <c r="Q13" s="255"/>
      <c r="R13" s="257"/>
      <c r="S13" s="250" t="s">
        <v>101</v>
      </c>
      <c r="T13" s="255"/>
      <c r="U13" s="135"/>
      <c r="V13" s="62"/>
      <c r="W13" s="303" t="s">
        <v>25</v>
      </c>
    </row>
    <row r="14" spans="1:23" ht="15.75">
      <c r="A14" s="302" t="s">
        <v>6</v>
      </c>
      <c r="B14" s="265" t="s">
        <v>86</v>
      </c>
      <c r="C14" s="251" t="s">
        <v>116</v>
      </c>
      <c r="D14" s="250" t="s">
        <v>88</v>
      </c>
      <c r="E14" s="250" t="s">
        <v>103</v>
      </c>
      <c r="F14" s="252">
        <v>45980</v>
      </c>
      <c r="G14" s="266" t="s">
        <v>86</v>
      </c>
      <c r="H14" s="253" t="s">
        <v>94</v>
      </c>
      <c r="I14" s="254">
        <v>1</v>
      </c>
      <c r="J14" s="254">
        <v>2</v>
      </c>
      <c r="K14" s="255"/>
      <c r="L14" s="255"/>
      <c r="M14" s="256"/>
      <c r="N14" s="267"/>
      <c r="O14" s="252"/>
      <c r="P14" s="252"/>
      <c r="Q14" s="255"/>
      <c r="R14" s="257"/>
      <c r="S14" s="250" t="s">
        <v>95</v>
      </c>
      <c r="T14" s="255"/>
      <c r="U14" s="135"/>
      <c r="V14" s="62"/>
      <c r="W14" s="303" t="s">
        <v>25</v>
      </c>
    </row>
    <row r="15" spans="1:23" ht="15.75">
      <c r="A15" s="302" t="s">
        <v>29</v>
      </c>
      <c r="B15" s="265" t="s">
        <v>86</v>
      </c>
      <c r="C15" s="251" t="s">
        <v>117</v>
      </c>
      <c r="D15" s="250" t="s">
        <v>88</v>
      </c>
      <c r="E15" s="250" t="s">
        <v>93</v>
      </c>
      <c r="F15" s="252">
        <v>45980</v>
      </c>
      <c r="G15" s="266" t="s">
        <v>86</v>
      </c>
      <c r="H15" s="253" t="s">
        <v>90</v>
      </c>
      <c r="I15" s="254">
        <v>1</v>
      </c>
      <c r="J15" s="254">
        <v>2</v>
      </c>
      <c r="K15" s="255"/>
      <c r="L15" s="255"/>
      <c r="M15" s="256"/>
      <c r="N15" s="267"/>
      <c r="O15" s="252"/>
      <c r="P15" s="252"/>
      <c r="Q15" s="255"/>
      <c r="R15" s="257"/>
      <c r="S15" s="250" t="s">
        <v>106</v>
      </c>
      <c r="T15" s="255"/>
      <c r="U15" s="135"/>
      <c r="V15" s="62"/>
      <c r="W15" s="303" t="s">
        <v>25</v>
      </c>
    </row>
    <row r="16" spans="1:23" ht="15.75">
      <c r="A16" s="302" t="s">
        <v>6</v>
      </c>
      <c r="B16" s="265" t="s">
        <v>86</v>
      </c>
      <c r="C16" s="251" t="s">
        <v>118</v>
      </c>
      <c r="D16" s="250" t="s">
        <v>88</v>
      </c>
      <c r="E16" s="250" t="s">
        <v>119</v>
      </c>
      <c r="F16" s="252">
        <v>45980</v>
      </c>
      <c r="G16" s="266" t="s">
        <v>86</v>
      </c>
      <c r="H16" s="253" t="s">
        <v>90</v>
      </c>
      <c r="I16" s="254">
        <v>0</v>
      </c>
      <c r="J16" s="254">
        <v>0</v>
      </c>
      <c r="K16" s="255"/>
      <c r="L16" s="255"/>
      <c r="M16" s="256"/>
      <c r="N16" s="267"/>
      <c r="O16" s="252"/>
      <c r="P16" s="252"/>
      <c r="Q16" s="255"/>
      <c r="R16" s="257"/>
      <c r="S16" s="250" t="s">
        <v>106</v>
      </c>
      <c r="T16" s="255"/>
      <c r="U16" s="135"/>
      <c r="V16" s="62"/>
      <c r="W16" s="303" t="s">
        <v>25</v>
      </c>
    </row>
    <row r="17" spans="1:23" ht="15.75">
      <c r="A17" s="302" t="s">
        <v>6</v>
      </c>
      <c r="B17" s="265" t="s">
        <v>86</v>
      </c>
      <c r="C17" s="251" t="s">
        <v>120</v>
      </c>
      <c r="D17" s="250" t="s">
        <v>88</v>
      </c>
      <c r="E17" s="250" t="s">
        <v>119</v>
      </c>
      <c r="F17" s="252">
        <v>45980</v>
      </c>
      <c r="G17" s="266" t="s">
        <v>86</v>
      </c>
      <c r="H17" s="253" t="s">
        <v>94</v>
      </c>
      <c r="I17" s="254">
        <v>0</v>
      </c>
      <c r="J17" s="254">
        <v>0</v>
      </c>
      <c r="K17" s="255">
        <v>45981</v>
      </c>
      <c r="L17" s="255">
        <v>45982</v>
      </c>
      <c r="M17" s="256"/>
      <c r="N17" s="267"/>
      <c r="O17" s="252">
        <v>45983</v>
      </c>
      <c r="P17" s="252"/>
      <c r="Q17" s="255">
        <v>45983</v>
      </c>
      <c r="R17" s="257" t="s">
        <v>104</v>
      </c>
      <c r="S17" s="250" t="s">
        <v>95</v>
      </c>
      <c r="T17" s="255">
        <v>45983</v>
      </c>
      <c r="U17" s="135"/>
      <c r="V17" s="62"/>
      <c r="W17" s="303" t="s">
        <v>25</v>
      </c>
    </row>
    <row r="18" spans="1:23" ht="15.75">
      <c r="A18" s="302" t="s">
        <v>29</v>
      </c>
      <c r="B18" s="265" t="s">
        <v>86</v>
      </c>
      <c r="C18" s="251" t="s">
        <v>121</v>
      </c>
      <c r="D18" s="250" t="s">
        <v>88</v>
      </c>
      <c r="E18" s="250" t="s">
        <v>122</v>
      </c>
      <c r="F18" s="252">
        <v>45980</v>
      </c>
      <c r="G18" s="266" t="s">
        <v>86</v>
      </c>
      <c r="H18" s="253" t="s">
        <v>94</v>
      </c>
      <c r="I18" s="254">
        <v>1</v>
      </c>
      <c r="J18" s="254">
        <v>3</v>
      </c>
      <c r="K18" s="255">
        <v>45982</v>
      </c>
      <c r="L18" s="255">
        <v>45982</v>
      </c>
      <c r="M18" s="256"/>
      <c r="N18" s="267"/>
      <c r="O18" s="252">
        <v>45983</v>
      </c>
      <c r="P18" s="252"/>
      <c r="Q18" s="255">
        <v>45983</v>
      </c>
      <c r="R18" s="257" t="s">
        <v>98</v>
      </c>
      <c r="S18" s="250" t="s">
        <v>95</v>
      </c>
      <c r="T18" s="255">
        <v>45983</v>
      </c>
      <c r="U18" s="135"/>
      <c r="V18" s="62"/>
      <c r="W18" s="303" t="s">
        <v>25</v>
      </c>
    </row>
    <row r="19" spans="1:23" ht="15.75">
      <c r="A19" s="302" t="s">
        <v>29</v>
      </c>
      <c r="B19" s="265" t="s">
        <v>86</v>
      </c>
      <c r="C19" s="251" t="s">
        <v>123</v>
      </c>
      <c r="D19" s="250" t="s">
        <v>88</v>
      </c>
      <c r="E19" s="250" t="s">
        <v>100</v>
      </c>
      <c r="F19" s="252">
        <v>45980</v>
      </c>
      <c r="G19" s="266" t="s">
        <v>86</v>
      </c>
      <c r="H19" s="253" t="s">
        <v>94</v>
      </c>
      <c r="I19" s="254">
        <v>1</v>
      </c>
      <c r="J19" s="254">
        <v>2</v>
      </c>
      <c r="K19" s="255">
        <v>45982</v>
      </c>
      <c r="L19" s="255">
        <v>45982</v>
      </c>
      <c r="M19" s="256"/>
      <c r="N19" s="267"/>
      <c r="O19" s="252">
        <v>45983</v>
      </c>
      <c r="P19" s="252"/>
      <c r="Q19" s="255">
        <v>45983</v>
      </c>
      <c r="R19" s="257" t="s">
        <v>98</v>
      </c>
      <c r="S19" s="250" t="s">
        <v>95</v>
      </c>
      <c r="T19" s="255">
        <v>45983</v>
      </c>
      <c r="U19" s="135"/>
      <c r="V19" s="62"/>
      <c r="W19" s="303" t="s">
        <v>25</v>
      </c>
    </row>
    <row r="20" spans="1:23" ht="15.75">
      <c r="A20" s="302" t="s">
        <v>29</v>
      </c>
      <c r="B20" s="265" t="s">
        <v>86</v>
      </c>
      <c r="C20" s="251" t="s">
        <v>124</v>
      </c>
      <c r="D20" s="250" t="s">
        <v>88</v>
      </c>
      <c r="E20" s="250" t="s">
        <v>100</v>
      </c>
      <c r="F20" s="252">
        <v>45980</v>
      </c>
      <c r="G20" s="266" t="s">
        <v>86</v>
      </c>
      <c r="H20" s="253" t="s">
        <v>94</v>
      </c>
      <c r="I20" s="254">
        <v>1</v>
      </c>
      <c r="J20" s="254">
        <v>2</v>
      </c>
      <c r="K20" s="255">
        <v>45982</v>
      </c>
      <c r="L20" s="255">
        <v>45982</v>
      </c>
      <c r="M20" s="256"/>
      <c r="N20" s="267"/>
      <c r="O20" s="252">
        <v>45983</v>
      </c>
      <c r="P20" s="252"/>
      <c r="Q20" s="255">
        <v>45983</v>
      </c>
      <c r="R20" s="257" t="s">
        <v>98</v>
      </c>
      <c r="S20" s="250" t="s">
        <v>95</v>
      </c>
      <c r="T20" s="255">
        <v>45983</v>
      </c>
      <c r="U20" s="135"/>
      <c r="V20" s="62"/>
      <c r="W20" s="303" t="s">
        <v>25</v>
      </c>
    </row>
    <row r="21" spans="1:23" ht="15.75">
      <c r="A21" s="302" t="s">
        <v>29</v>
      </c>
      <c r="B21" s="265" t="s">
        <v>86</v>
      </c>
      <c r="C21" s="251" t="s">
        <v>125</v>
      </c>
      <c r="D21" s="250" t="s">
        <v>88</v>
      </c>
      <c r="E21" s="250" t="s">
        <v>93</v>
      </c>
      <c r="F21" s="252">
        <v>45980</v>
      </c>
      <c r="G21" s="266" t="s">
        <v>86</v>
      </c>
      <c r="H21" s="253" t="s">
        <v>94</v>
      </c>
      <c r="I21" s="254">
        <v>1</v>
      </c>
      <c r="J21" s="254">
        <v>2</v>
      </c>
      <c r="K21" s="255"/>
      <c r="L21" s="255"/>
      <c r="M21" s="256"/>
      <c r="N21" s="267"/>
      <c r="O21" s="252"/>
      <c r="P21" s="252"/>
      <c r="Q21" s="255"/>
      <c r="R21" s="257"/>
      <c r="S21" s="250" t="s">
        <v>101</v>
      </c>
      <c r="T21" s="255"/>
      <c r="U21" s="135"/>
      <c r="V21" s="62"/>
      <c r="W21" s="303" t="s">
        <v>25</v>
      </c>
    </row>
    <row r="22" spans="1:23" ht="15.75">
      <c r="A22" s="302" t="s">
        <v>6</v>
      </c>
      <c r="B22" s="265" t="s">
        <v>86</v>
      </c>
      <c r="C22" s="251" t="s">
        <v>126</v>
      </c>
      <c r="D22" s="250" t="s">
        <v>88</v>
      </c>
      <c r="E22" s="250" t="s">
        <v>93</v>
      </c>
      <c r="F22" s="252">
        <v>45980</v>
      </c>
      <c r="G22" s="266" t="s">
        <v>86</v>
      </c>
      <c r="H22" s="253" t="s">
        <v>94</v>
      </c>
      <c r="I22" s="254">
        <v>1</v>
      </c>
      <c r="J22" s="254">
        <v>2</v>
      </c>
      <c r="K22" s="255">
        <v>45983</v>
      </c>
      <c r="L22" s="255"/>
      <c r="M22" s="256"/>
      <c r="N22" s="267"/>
      <c r="O22" s="252"/>
      <c r="P22" s="252"/>
      <c r="Q22" s="255"/>
      <c r="R22" s="257"/>
      <c r="S22" s="250" t="s">
        <v>101</v>
      </c>
      <c r="T22" s="255"/>
      <c r="U22" s="135"/>
      <c r="V22" s="62"/>
      <c r="W22" s="303" t="s">
        <v>25</v>
      </c>
    </row>
    <row r="23" spans="1:23" ht="15.75">
      <c r="A23" s="302" t="s">
        <v>6</v>
      </c>
      <c r="B23" s="265" t="s">
        <v>86</v>
      </c>
      <c r="C23" s="251" t="s">
        <v>127</v>
      </c>
      <c r="D23" s="250" t="s">
        <v>88</v>
      </c>
      <c r="E23" s="250" t="s">
        <v>128</v>
      </c>
      <c r="F23" s="252">
        <v>45980</v>
      </c>
      <c r="G23" s="266" t="s">
        <v>86</v>
      </c>
      <c r="H23" s="253" t="s">
        <v>90</v>
      </c>
      <c r="I23" s="254">
        <v>5</v>
      </c>
      <c r="J23" s="254">
        <v>5</v>
      </c>
      <c r="K23" s="255"/>
      <c r="L23" s="255"/>
      <c r="M23" s="256"/>
      <c r="N23" s="267"/>
      <c r="O23" s="252"/>
      <c r="P23" s="252"/>
      <c r="Q23" s="255"/>
      <c r="R23" s="257"/>
      <c r="S23" s="250" t="s">
        <v>129</v>
      </c>
      <c r="T23" s="255"/>
      <c r="U23" s="135"/>
      <c r="V23" s="62"/>
      <c r="W23" s="303" t="s">
        <v>25</v>
      </c>
    </row>
    <row r="24" spans="1:23" ht="15.75">
      <c r="A24" s="302" t="s">
        <v>29</v>
      </c>
      <c r="B24" s="265" t="s">
        <v>86</v>
      </c>
      <c r="C24" s="251" t="s">
        <v>130</v>
      </c>
      <c r="D24" s="250" t="s">
        <v>88</v>
      </c>
      <c r="E24" s="250" t="s">
        <v>131</v>
      </c>
      <c r="F24" s="252">
        <v>45980</v>
      </c>
      <c r="G24" s="266" t="s">
        <v>86</v>
      </c>
      <c r="H24" s="253" t="s">
        <v>94</v>
      </c>
      <c r="I24" s="254">
        <v>3</v>
      </c>
      <c r="J24" s="254">
        <v>3</v>
      </c>
      <c r="K24" s="255">
        <v>45982</v>
      </c>
      <c r="L24" s="255">
        <v>45982</v>
      </c>
      <c r="M24" s="256"/>
      <c r="N24" s="267"/>
      <c r="O24" s="252">
        <v>45983</v>
      </c>
      <c r="P24" s="252"/>
      <c r="Q24" s="255">
        <v>45983</v>
      </c>
      <c r="R24" s="257" t="s">
        <v>98</v>
      </c>
      <c r="S24" s="250" t="s">
        <v>95</v>
      </c>
      <c r="T24" s="255">
        <v>45983</v>
      </c>
      <c r="U24" s="135"/>
      <c r="V24" s="62"/>
      <c r="W24" s="303" t="s">
        <v>25</v>
      </c>
    </row>
    <row r="25" spans="1:23" ht="15.75">
      <c r="A25" s="302" t="s">
        <v>29</v>
      </c>
      <c r="B25" s="265" t="s">
        <v>86</v>
      </c>
      <c r="C25" s="251" t="s">
        <v>132</v>
      </c>
      <c r="D25" s="250" t="s">
        <v>88</v>
      </c>
      <c r="E25" s="250" t="s">
        <v>133</v>
      </c>
      <c r="F25" s="252">
        <v>45980</v>
      </c>
      <c r="G25" s="266" t="s">
        <v>86</v>
      </c>
      <c r="H25" s="253" t="s">
        <v>94</v>
      </c>
      <c r="I25" s="254">
        <v>1</v>
      </c>
      <c r="J25" s="254">
        <v>2</v>
      </c>
      <c r="K25" s="255">
        <v>45982</v>
      </c>
      <c r="L25" s="255">
        <v>45982</v>
      </c>
      <c r="M25" s="256"/>
      <c r="N25" s="267"/>
      <c r="O25" s="252">
        <v>45983</v>
      </c>
      <c r="P25" s="252"/>
      <c r="Q25" s="255">
        <v>45983</v>
      </c>
      <c r="R25" s="257" t="s">
        <v>98</v>
      </c>
      <c r="S25" s="250" t="s">
        <v>95</v>
      </c>
      <c r="T25" s="255">
        <v>45983</v>
      </c>
      <c r="U25" s="135"/>
      <c r="V25" s="62"/>
      <c r="W25" s="303" t="s">
        <v>25</v>
      </c>
    </row>
    <row r="26" spans="1:23" ht="15.75">
      <c r="A26" s="302" t="s">
        <v>29</v>
      </c>
      <c r="B26" s="265" t="s">
        <v>86</v>
      </c>
      <c r="C26" s="251" t="s">
        <v>134</v>
      </c>
      <c r="D26" s="250" t="s">
        <v>88</v>
      </c>
      <c r="E26" s="250" t="s">
        <v>135</v>
      </c>
      <c r="F26" s="252">
        <v>45980</v>
      </c>
      <c r="G26" s="266" t="s">
        <v>86</v>
      </c>
      <c r="H26" s="253" t="s">
        <v>90</v>
      </c>
      <c r="I26" s="254">
        <v>3</v>
      </c>
      <c r="J26" s="254">
        <v>3</v>
      </c>
      <c r="K26" s="255"/>
      <c r="L26" s="255"/>
      <c r="M26" s="256"/>
      <c r="N26" s="267"/>
      <c r="O26" s="252"/>
      <c r="P26" s="252"/>
      <c r="Q26" s="255"/>
      <c r="R26" s="257"/>
      <c r="S26" s="250" t="s">
        <v>129</v>
      </c>
      <c r="T26" s="255"/>
      <c r="U26" s="135"/>
      <c r="V26" s="62"/>
      <c r="W26" s="303" t="s">
        <v>25</v>
      </c>
    </row>
    <row r="27" spans="1:23" ht="15.75">
      <c r="A27" s="302" t="s">
        <v>6</v>
      </c>
      <c r="B27" s="265"/>
      <c r="C27" s="251" t="s">
        <v>136</v>
      </c>
      <c r="D27" s="250" t="s">
        <v>88</v>
      </c>
      <c r="E27" s="250" t="s">
        <v>103</v>
      </c>
      <c r="F27" s="252">
        <v>45983</v>
      </c>
      <c r="G27" s="266"/>
      <c r="H27" s="253" t="s">
        <v>94</v>
      </c>
      <c r="I27" s="254">
        <v>1</v>
      </c>
      <c r="J27" s="254">
        <v>2</v>
      </c>
      <c r="K27" s="255"/>
      <c r="L27" s="255"/>
      <c r="M27" s="256"/>
      <c r="N27" s="267"/>
      <c r="O27" s="252"/>
      <c r="P27" s="252"/>
      <c r="Q27" s="255"/>
      <c r="R27" s="257"/>
      <c r="S27" s="250" t="s">
        <v>101</v>
      </c>
      <c r="T27" s="252"/>
      <c r="U27" s="135"/>
      <c r="V27" s="62"/>
      <c r="W27" s="303" t="s">
        <v>25</v>
      </c>
    </row>
    <row r="28" spans="1:23" ht="15.75">
      <c r="A28" s="302" t="s">
        <v>29</v>
      </c>
      <c r="B28" s="265"/>
      <c r="C28" s="251" t="s">
        <v>137</v>
      </c>
      <c r="D28" s="250" t="s">
        <v>88</v>
      </c>
      <c r="E28" s="250" t="s">
        <v>103</v>
      </c>
      <c r="F28" s="252">
        <v>45983</v>
      </c>
      <c r="G28" s="266"/>
      <c r="H28" s="253" t="s">
        <v>94</v>
      </c>
      <c r="I28" s="254">
        <v>0</v>
      </c>
      <c r="J28" s="254">
        <v>0</v>
      </c>
      <c r="K28" s="255"/>
      <c r="L28" s="255"/>
      <c r="M28" s="256"/>
      <c r="N28" s="267"/>
      <c r="O28" s="252"/>
      <c r="P28" s="252"/>
      <c r="Q28" s="255"/>
      <c r="R28" s="257"/>
      <c r="S28" s="250" t="s">
        <v>101</v>
      </c>
      <c r="T28" s="252"/>
      <c r="U28" s="135"/>
      <c r="V28" s="62"/>
      <c r="W28" s="303" t="s">
        <v>25</v>
      </c>
    </row>
    <row r="29" spans="1:23" ht="15.75">
      <c r="A29" s="302" t="s">
        <v>6</v>
      </c>
      <c r="B29" s="265"/>
      <c r="C29" s="251" t="s">
        <v>138</v>
      </c>
      <c r="D29" s="250" t="s">
        <v>88</v>
      </c>
      <c r="E29" s="250" t="s">
        <v>103</v>
      </c>
      <c r="F29" s="252">
        <v>45983</v>
      </c>
      <c r="G29" s="266"/>
      <c r="H29" s="253" t="s">
        <v>90</v>
      </c>
      <c r="I29" s="254">
        <v>1</v>
      </c>
      <c r="J29" s="254">
        <v>2</v>
      </c>
      <c r="K29" s="255"/>
      <c r="L29" s="255"/>
      <c r="M29" s="256"/>
      <c r="N29" s="267"/>
      <c r="O29" s="252"/>
      <c r="P29" s="252"/>
      <c r="Q29" s="255"/>
      <c r="R29" s="257"/>
      <c r="S29" s="250" t="s">
        <v>139</v>
      </c>
      <c r="T29" s="252"/>
      <c r="U29" s="135"/>
      <c r="V29" s="62"/>
      <c r="W29" s="303" t="s">
        <v>25</v>
      </c>
    </row>
    <row r="30" spans="1:23" ht="15.75">
      <c r="A30" s="302" t="s">
        <v>6</v>
      </c>
      <c r="B30" s="265"/>
      <c r="C30" s="251" t="s">
        <v>140</v>
      </c>
      <c r="D30" s="250" t="s">
        <v>88</v>
      </c>
      <c r="E30" s="250" t="s">
        <v>141</v>
      </c>
      <c r="F30" s="252">
        <v>45983</v>
      </c>
      <c r="G30" s="266"/>
      <c r="H30" s="253" t="s">
        <v>94</v>
      </c>
      <c r="I30" s="254">
        <v>1</v>
      </c>
      <c r="J30" s="254">
        <v>1</v>
      </c>
      <c r="K30" s="255"/>
      <c r="L30" s="255"/>
      <c r="M30" s="256"/>
      <c r="N30" s="267"/>
      <c r="O30" s="252"/>
      <c r="P30" s="252"/>
      <c r="Q30" s="255"/>
      <c r="R30" s="257"/>
      <c r="S30" s="250" t="s">
        <v>101</v>
      </c>
      <c r="T30" s="252"/>
      <c r="U30" s="135"/>
      <c r="V30" s="62"/>
      <c r="W30" s="303" t="s">
        <v>25</v>
      </c>
    </row>
    <row r="31" spans="1:23" ht="15.75">
      <c r="A31" s="302" t="s">
        <v>6</v>
      </c>
      <c r="B31" s="265"/>
      <c r="C31" s="251" t="s">
        <v>142</v>
      </c>
      <c r="D31" s="250" t="s">
        <v>88</v>
      </c>
      <c r="E31" s="250" t="s">
        <v>119</v>
      </c>
      <c r="F31" s="252">
        <v>45983</v>
      </c>
      <c r="G31" s="266"/>
      <c r="H31" s="253" t="s">
        <v>94</v>
      </c>
      <c r="I31" s="254">
        <v>1</v>
      </c>
      <c r="J31" s="254">
        <v>2</v>
      </c>
      <c r="K31" s="255"/>
      <c r="L31" s="255"/>
      <c r="M31" s="256"/>
      <c r="N31" s="267"/>
      <c r="O31" s="252"/>
      <c r="P31" s="252"/>
      <c r="Q31" s="255"/>
      <c r="R31" s="257"/>
      <c r="S31" s="250" t="s">
        <v>101</v>
      </c>
      <c r="T31" s="252"/>
      <c r="U31" s="135"/>
      <c r="V31" s="62"/>
      <c r="W31" s="303" t="s">
        <v>25</v>
      </c>
    </row>
    <row r="32" spans="1:23" ht="15.75">
      <c r="A32" s="302" t="s">
        <v>6</v>
      </c>
      <c r="B32" s="265"/>
      <c r="C32" s="251" t="s">
        <v>143</v>
      </c>
      <c r="D32" s="250" t="s">
        <v>88</v>
      </c>
      <c r="E32" s="250" t="s">
        <v>93</v>
      </c>
      <c r="F32" s="252">
        <v>45983</v>
      </c>
      <c r="G32" s="266"/>
      <c r="H32" s="253" t="s">
        <v>94</v>
      </c>
      <c r="I32" s="254">
        <v>1</v>
      </c>
      <c r="J32" s="254">
        <v>2</v>
      </c>
      <c r="K32" s="255"/>
      <c r="L32" s="255"/>
      <c r="M32" s="256"/>
      <c r="N32" s="267"/>
      <c r="O32" s="252"/>
      <c r="P32" s="252"/>
      <c r="Q32" s="255"/>
      <c r="R32" s="257"/>
      <c r="S32" s="250" t="s">
        <v>95</v>
      </c>
      <c r="T32" s="252"/>
      <c r="U32" s="135"/>
      <c r="V32" s="62"/>
      <c r="W32" s="303" t="s">
        <v>25</v>
      </c>
    </row>
    <row r="33" spans="1:23" ht="15.75">
      <c r="A33" s="302" t="s">
        <v>6</v>
      </c>
      <c r="B33" s="265"/>
      <c r="C33" s="251" t="s">
        <v>144</v>
      </c>
      <c r="D33" s="250" t="s">
        <v>88</v>
      </c>
      <c r="E33" s="250" t="s">
        <v>103</v>
      </c>
      <c r="F33" s="252">
        <v>45983</v>
      </c>
      <c r="G33" s="266"/>
      <c r="H33" s="253" t="s">
        <v>94</v>
      </c>
      <c r="I33" s="254">
        <v>1</v>
      </c>
      <c r="J33" s="254">
        <v>1</v>
      </c>
      <c r="K33" s="255"/>
      <c r="L33" s="255"/>
      <c r="M33" s="256"/>
      <c r="N33" s="267"/>
      <c r="O33" s="252"/>
      <c r="P33" s="252"/>
      <c r="Q33" s="255"/>
      <c r="R33" s="257"/>
      <c r="S33" s="250" t="s">
        <v>101</v>
      </c>
      <c r="T33" s="252"/>
      <c r="U33" s="135"/>
      <c r="V33" s="62"/>
      <c r="W33" s="303" t="s">
        <v>25</v>
      </c>
    </row>
    <row r="34" spans="1:23" ht="15.75">
      <c r="A34" s="302" t="s">
        <v>6</v>
      </c>
      <c r="B34" s="265"/>
      <c r="C34" s="251" t="s">
        <v>145</v>
      </c>
      <c r="D34" s="250" t="s">
        <v>88</v>
      </c>
      <c r="E34" s="250" t="s">
        <v>89</v>
      </c>
      <c r="F34" s="252">
        <v>45983</v>
      </c>
      <c r="G34" s="266"/>
      <c r="H34" s="253" t="s">
        <v>94</v>
      </c>
      <c r="I34" s="254">
        <v>3</v>
      </c>
      <c r="J34" s="254">
        <v>3</v>
      </c>
      <c r="K34" s="255"/>
      <c r="L34" s="255"/>
      <c r="M34" s="256"/>
      <c r="N34" s="267"/>
      <c r="O34" s="252"/>
      <c r="P34" s="252"/>
      <c r="Q34" s="255"/>
      <c r="R34" s="257"/>
      <c r="S34" s="250" t="s">
        <v>95</v>
      </c>
      <c r="T34" s="252"/>
      <c r="U34" s="135"/>
      <c r="V34" s="62"/>
      <c r="W34" s="303" t="s">
        <v>25</v>
      </c>
    </row>
    <row r="35" spans="1:23" ht="15.75">
      <c r="A35" s="302" t="s">
        <v>6</v>
      </c>
      <c r="B35" s="265"/>
      <c r="C35" s="251" t="s">
        <v>146</v>
      </c>
      <c r="D35" s="250" t="s">
        <v>88</v>
      </c>
      <c r="E35" s="250" t="s">
        <v>103</v>
      </c>
      <c r="F35" s="252">
        <v>45985</v>
      </c>
      <c r="G35" s="266"/>
      <c r="H35" s="253" t="s">
        <v>94</v>
      </c>
      <c r="I35" s="254">
        <v>1</v>
      </c>
      <c r="J35" s="254">
        <v>1</v>
      </c>
      <c r="K35" s="255"/>
      <c r="L35" s="255"/>
      <c r="M35" s="256"/>
      <c r="N35" s="267"/>
      <c r="O35" s="252"/>
      <c r="P35" s="252"/>
      <c r="Q35" s="255"/>
      <c r="R35" s="257"/>
      <c r="S35" s="250" t="s">
        <v>95</v>
      </c>
      <c r="T35" s="252"/>
      <c r="U35" s="135"/>
      <c r="V35" s="62"/>
      <c r="W35" s="303" t="s">
        <v>25</v>
      </c>
    </row>
    <row r="36" spans="1:23" ht="16.5" thickBot="1">
      <c r="A36" s="304" t="s">
        <v>6</v>
      </c>
      <c r="B36" s="305"/>
      <c r="C36" s="306" t="s">
        <v>147</v>
      </c>
      <c r="D36" s="307" t="s">
        <v>88</v>
      </c>
      <c r="E36" s="307" t="s">
        <v>100</v>
      </c>
      <c r="F36" s="308">
        <v>45985</v>
      </c>
      <c r="G36" s="309"/>
      <c r="H36" s="310" t="s">
        <v>94</v>
      </c>
      <c r="I36" s="311">
        <v>4</v>
      </c>
      <c r="J36" s="311">
        <v>4</v>
      </c>
      <c r="K36" s="312"/>
      <c r="L36" s="312"/>
      <c r="M36" s="313"/>
      <c r="N36" s="314"/>
      <c r="O36" s="308"/>
      <c r="P36" s="308"/>
      <c r="Q36" s="312"/>
      <c r="R36" s="315"/>
      <c r="S36" s="307" t="s">
        <v>101</v>
      </c>
      <c r="T36" s="308"/>
      <c r="U36" s="316"/>
      <c r="V36" s="317"/>
      <c r="W36" s="318" t="s">
        <v>25</v>
      </c>
    </row>
  </sheetData>
  <conditionalFormatting sqref="W1:W36">
    <cfRule type="containsText" dxfId="259" priority="1" operator="containsText" text="PENDING FOR DESIGN TO EMS">
      <formula>NOT(ISERROR(SEARCH("PENDING FOR DESIGN TO EMS",W1)))</formula>
    </cfRule>
    <cfRule type="containsText" dxfId="258" priority="2" operator="containsText" text="PENDING FOR DESIGN APPROVAL">
      <formula>NOT(ISERROR(SEARCH("PENDING FOR DESIGN APPROVAL",W1)))</formula>
    </cfRule>
    <cfRule type="containsText" dxfId="257" priority="3" operator="containsText" text="UNDER SIMULATION">
      <formula>NOT(ISERROR(SEARCH("UNDER SIMULATION",W1)))</formula>
    </cfRule>
    <cfRule type="containsText" dxfId="256" priority="4" operator="containsText" text="AWAITING FOR DESIGN">
      <formula>NOT(ISERROR(SEARCH("AWAITING FOR DESIGN",W1)))</formula>
    </cfRule>
    <cfRule type="containsText" dxfId="255" priority="5" operator="containsText" text="PENDING FOR PR">
      <formula>NOT(ISERROR(SEARCH("PENDING FOR PR",W1)))</formula>
    </cfRule>
    <cfRule type="containsText" dxfId="254" priority="6" operator="containsText" text="DONE">
      <formula>NOT(ISERROR(SEARCH("DONE",W1)))</formula>
    </cfRule>
  </conditionalFormatting>
  <dataValidations count="3">
    <dataValidation type="list" allowBlank="1" showInputMessage="1" showErrorMessage="1" sqref="S2:S36" xr:uid="{D6945120-5B6D-4E68-A488-70383D03BEE0}">
      <formula1>Supplier</formula1>
    </dataValidation>
    <dataValidation type="list" allowBlank="1" showInputMessage="1" showErrorMessage="1" sqref="D2:D36" xr:uid="{E69F2E11-8874-4E00-86F9-694691F0C24D}">
      <formula1>Die_Type</formula1>
    </dataValidation>
    <dataValidation type="list" allowBlank="1" showInputMessage="1" showErrorMessage="1" sqref="M1" xr:uid="{CEB1A714-3B6E-4C39-81DB-0EDEBF4B76D4}">
      <formula1>"YES,NO"</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3224-B634-4D90-B3AC-D26262FB3C0D}">
  <sheetPr codeName="Sheet2"/>
  <dimension ref="A2:AJ1829"/>
  <sheetViews>
    <sheetView tabSelected="1" topLeftCell="A1787" zoomScale="85" zoomScaleNormal="85" workbookViewId="0">
      <selection activeCell="A1804" sqref="A1804"/>
    </sheetView>
  </sheetViews>
  <sheetFormatPr defaultRowHeight="15"/>
  <cols>
    <col min="1" max="1" width="8" style="87" customWidth="1"/>
    <col min="2" max="2" width="13.85546875" style="81" bestFit="1" customWidth="1"/>
    <col min="3" max="3" width="15.85546875" style="87" customWidth="1"/>
    <col min="4" max="4" width="4.85546875" style="98" customWidth="1"/>
    <col min="5" max="5" width="13.140625" style="98" customWidth="1"/>
    <col min="6" max="6" width="8.5703125" style="98" customWidth="1"/>
    <col min="7" max="7" width="8.85546875" style="357" customWidth="1"/>
    <col min="8" max="8" width="8.5703125" style="98" customWidth="1"/>
    <col min="9" max="9" width="10.85546875" style="98" customWidth="1"/>
    <col min="10" max="10" width="6.42578125" style="98" customWidth="1"/>
    <col min="11" max="11" width="10.5703125" style="98" customWidth="1"/>
    <col min="12" max="12" width="14.42578125" style="98" customWidth="1"/>
    <col min="13" max="13" width="7.5703125" style="98" customWidth="1"/>
    <col min="14" max="14" width="6.85546875" style="81" customWidth="1"/>
    <col min="15" max="15" width="8" style="98" customWidth="1"/>
    <col min="16" max="16" width="8.42578125" style="98" customWidth="1"/>
    <col min="17" max="17" width="14.28515625" style="98" customWidth="1"/>
    <col min="18" max="18" width="12.42578125" style="98" customWidth="1"/>
    <col min="19" max="19" width="12.5703125" style="98" customWidth="1"/>
    <col min="20" max="20" width="8.42578125" style="98" customWidth="1"/>
    <col min="21" max="21" width="19.85546875" style="87" customWidth="1"/>
    <col min="22" max="22" width="32.42578125" style="98" customWidth="1"/>
    <col min="23" max="23" width="35.140625" customWidth="1"/>
    <col min="24" max="24" width="9.42578125" customWidth="1"/>
    <col min="25" max="25" width="9.85546875" style="98" customWidth="1"/>
    <col min="26" max="26" width="10.85546875" customWidth="1"/>
    <col min="27" max="27" width="25.85546875" style="98" bestFit="1" customWidth="1"/>
    <col min="28" max="28" width="14.85546875" style="84" customWidth="1"/>
    <col min="29" max="29" width="14.85546875" style="83" customWidth="1"/>
    <col min="30" max="30" width="10.140625" bestFit="1" customWidth="1"/>
    <col min="31" max="31" width="11.5703125" style="98" bestFit="1" customWidth="1"/>
    <col min="33" max="33" width="30.5703125" bestFit="1" customWidth="1"/>
    <col min="34" max="34" width="14.42578125" bestFit="1" customWidth="1"/>
    <col min="36" max="36" width="18.140625" bestFit="1" customWidth="1"/>
  </cols>
  <sheetData>
    <row r="2" spans="1:36" ht="78.75">
      <c r="A2" s="85" t="s">
        <v>0</v>
      </c>
      <c r="B2" s="120" t="s">
        <v>68</v>
      </c>
      <c r="C2" s="88" t="s">
        <v>3</v>
      </c>
      <c r="D2" s="85" t="s">
        <v>69</v>
      </c>
      <c r="E2" s="85" t="s">
        <v>70</v>
      </c>
      <c r="F2" s="89" t="s">
        <v>58</v>
      </c>
      <c r="G2" s="192" t="s">
        <v>71</v>
      </c>
      <c r="H2" s="192" t="s">
        <v>72</v>
      </c>
      <c r="I2" s="85" t="s">
        <v>73</v>
      </c>
      <c r="J2" s="85" t="s">
        <v>74</v>
      </c>
      <c r="K2" s="89" t="s">
        <v>75</v>
      </c>
      <c r="L2" s="89" t="s">
        <v>76</v>
      </c>
      <c r="M2" s="85" t="s">
        <v>77</v>
      </c>
      <c r="N2" s="85" t="s">
        <v>78</v>
      </c>
      <c r="O2" s="89" t="s">
        <v>79</v>
      </c>
      <c r="P2" s="89" t="s">
        <v>80</v>
      </c>
      <c r="Q2" s="89" t="s">
        <v>81</v>
      </c>
      <c r="R2" s="85" t="s">
        <v>82</v>
      </c>
      <c r="S2" s="85" t="s">
        <v>2</v>
      </c>
      <c r="T2" s="89" t="s">
        <v>83</v>
      </c>
      <c r="U2" s="85" t="s">
        <v>84</v>
      </c>
      <c r="V2" s="85" t="s">
        <v>85</v>
      </c>
      <c r="W2" s="2" t="s">
        <v>1</v>
      </c>
      <c r="X2" s="3" t="s">
        <v>148</v>
      </c>
      <c r="Y2" s="85" t="s">
        <v>149</v>
      </c>
      <c r="Z2" s="1" t="s">
        <v>150</v>
      </c>
      <c r="AA2" s="85" t="s">
        <v>151</v>
      </c>
      <c r="AB2" s="120" t="s">
        <v>152</v>
      </c>
      <c r="AC2" s="120" t="s">
        <v>153</v>
      </c>
      <c r="AD2" s="1" t="s">
        <v>154</v>
      </c>
      <c r="AE2" s="85" t="s">
        <v>155</v>
      </c>
      <c r="AF2" s="1" t="s">
        <v>156</v>
      </c>
      <c r="AG2" s="1" t="s">
        <v>157</v>
      </c>
      <c r="AH2" s="1" t="s">
        <v>158</v>
      </c>
      <c r="AI2" s="1" t="s">
        <v>159</v>
      </c>
      <c r="AJ2" s="1" t="s">
        <v>160</v>
      </c>
    </row>
    <row r="3" spans="1:36" ht="15.95" customHeight="1">
      <c r="A3" s="86" t="s">
        <v>6</v>
      </c>
      <c r="B3" s="83" t="str">
        <f>_xlfn.XLOOKUP(_xlfn.TEXTJOIN("_",TRUE,tbl_die_ordering[[#This Row],[Supplier]],tbl_die_ordering[[#This Row],[DIE NO]]),[1]Tracker!$AQ:$AQ,[1]Tracker!$W:$W,"")</f>
        <v>7613-25</v>
      </c>
      <c r="C3" s="204" t="s">
        <v>161</v>
      </c>
      <c r="D3" s="90" t="s">
        <v>162</v>
      </c>
      <c r="E3" s="90" t="s">
        <v>163</v>
      </c>
      <c r="F3" s="91">
        <v>45660</v>
      </c>
      <c r="G3" s="353">
        <f>_xlfn.XLOOKUP(_xlfn.TEXTJOIN("_",TRUE,tbl_die_ordering[[#This Row],[Supplier]],tbl_die_ordering[[#This Row],[DIE NO]]),[1]Tracker!$AQ:$AQ,[1]Tracker!$V:$V,"")</f>
        <v>45660</v>
      </c>
      <c r="H3" s="193" t="s">
        <v>94</v>
      </c>
      <c r="I3" s="101">
        <v>0</v>
      </c>
      <c r="J3" s="101">
        <v>0</v>
      </c>
      <c r="K3" s="99">
        <v>45660</v>
      </c>
      <c r="L3" s="99">
        <v>45660</v>
      </c>
      <c r="M3" s="102"/>
      <c r="N3" s="121">
        <f>IFERROR(IF(tbl_die_ordering[[#This Row],[Design Approved Date]]&lt;&gt;"",L3-K3,""),"")</f>
        <v>0</v>
      </c>
      <c r="O3" s="99">
        <v>45661</v>
      </c>
      <c r="P3" s="91">
        <v>45661</v>
      </c>
      <c r="Q3" s="99">
        <v>45661</v>
      </c>
      <c r="R3" s="122">
        <v>112500030</v>
      </c>
      <c r="S3" s="90" t="s">
        <v>101</v>
      </c>
      <c r="T3" s="91">
        <v>45661</v>
      </c>
      <c r="U3" s="110"/>
      <c r="V3" s="111"/>
      <c r="W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 s="6">
        <f>IF(AND(tbl_die_ordering[[#This Row],[TYPE]]&lt;&gt;"C",tbl_die_ordering[[#This Row],[Design Approved Date]]&lt;&gt;""),tbl_die_ordering[[#This Row],[Design Approved Date]]-tbl_die_ordering[[#This Row],[Die Requested Date]],0)</f>
        <v>0</v>
      </c>
      <c r="Z3" t="s">
        <v>86</v>
      </c>
      <c r="AA3" s="118"/>
      <c r="AB3" s="82">
        <f>_xlfn.XLOOKUP(_xlfn.TEXTJOIN("_",TRUE,tbl_die_ordering[[#This Row],[Supplier]],tbl_die_ordering[[#This Row],[DIE NO]]),[1]Tracker!$AQ:$AQ,[1]Tracker!$Y:$Y,"")</f>
        <v>142500270</v>
      </c>
      <c r="AC3" s="83">
        <f>_xlfn.XLOOKUP(_xlfn.TEXTJOIN("_",TRUE,tbl_die_ordering[[#This Row],[Supplier]],tbl_die_ordering[[#This Row],[DIE NO]]),[1]Tracker!$AQ:$AQ,[1]Tracker!$AC:$AC,"")</f>
        <v>45669</v>
      </c>
      <c r="AD3" s="7"/>
      <c r="AF3" t="str">
        <f>TEXT(tbl_die_ordering[[#This Row],[Die Requested Date]],"mmm")</f>
        <v>Jan</v>
      </c>
      <c r="AG3" t="str">
        <f>_xlfn.TEXTJOIN("_",TRUE,tbl_die_ordering[[#This Row],[Supplier]],tbl_die_ordering[[#This Row],[DIE NO]])</f>
        <v>PDTMC_INS-25033</v>
      </c>
    </row>
    <row r="4" spans="1:36" ht="15.95" customHeight="1">
      <c r="A4" s="86" t="s">
        <v>6</v>
      </c>
      <c r="B4" s="83" t="str">
        <f>_xlfn.XLOOKUP(_xlfn.TEXTJOIN("_",TRUE,tbl_die_ordering[[#This Row],[Supplier]],tbl_die_ordering[[#This Row],[DIE NO]]),[1]Tracker!$AQ:$AQ,[1]Tracker!$W:$W,"")</f>
        <v>7610-25</v>
      </c>
      <c r="C4" s="204" t="s">
        <v>164</v>
      </c>
      <c r="D4" s="90" t="s">
        <v>88</v>
      </c>
      <c r="E4" s="90" t="s">
        <v>119</v>
      </c>
      <c r="F4" s="91">
        <v>45660</v>
      </c>
      <c r="G4" s="353">
        <f>_xlfn.XLOOKUP(_xlfn.TEXTJOIN("_",TRUE,tbl_die_ordering[[#This Row],[Supplier]],tbl_die_ordering[[#This Row],[DIE NO]]),[1]Tracker!$AQ:$AQ,[1]Tracker!$V:$V,"")</f>
        <v>45660</v>
      </c>
      <c r="H4" s="193" t="s">
        <v>90</v>
      </c>
      <c r="I4" s="101">
        <v>0</v>
      </c>
      <c r="J4" s="101">
        <v>0</v>
      </c>
      <c r="K4" s="99">
        <v>45660</v>
      </c>
      <c r="L4" s="99">
        <v>45661</v>
      </c>
      <c r="M4" s="102"/>
      <c r="N4" s="121">
        <f>IFERROR(IF(tbl_die_ordering[[#This Row],[Design Approved Date]]&lt;&gt;"",L4-K4,""),"")</f>
        <v>1</v>
      </c>
      <c r="O4" s="99">
        <v>45665</v>
      </c>
      <c r="P4" s="91">
        <v>45666</v>
      </c>
      <c r="Q4" s="99">
        <v>45665</v>
      </c>
      <c r="R4" s="122">
        <v>112500093</v>
      </c>
      <c r="S4" s="90" t="s">
        <v>139</v>
      </c>
      <c r="T4" s="99">
        <v>45665</v>
      </c>
      <c r="U4" s="110"/>
      <c r="V4" s="111"/>
      <c r="W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 s="6">
        <f>IF(AND(tbl_die_ordering[[#This Row],[TYPE]]&lt;&gt;"C",tbl_die_ordering[[#This Row],[Design Approved Date]]&lt;&gt;""),tbl_die_ordering[[#This Row],[Design Approved Date]]-tbl_die_ordering[[#This Row],[Die Requested Date]],0)</f>
        <v>1</v>
      </c>
      <c r="Z4" t="s">
        <v>86</v>
      </c>
      <c r="AA4" s="118"/>
      <c r="AB4" s="82">
        <f>_xlfn.XLOOKUP(_xlfn.TEXTJOIN("_",TRUE,tbl_die_ordering[[#This Row],[Supplier]],tbl_die_ordering[[#This Row],[DIE NO]]),[1]Tracker!$AQ:$AQ,[1]Tracker!$Y:$Y,"")</f>
        <v>142500488</v>
      </c>
      <c r="AC4" s="83">
        <f>_xlfn.XLOOKUP(_xlfn.TEXTJOIN("_",TRUE,tbl_die_ordering[[#This Row],[Supplier]],tbl_die_ordering[[#This Row],[DIE NO]]),[1]Tracker!$AQ:$AQ,[1]Tracker!$AC:$AC,"")</f>
        <v>45681</v>
      </c>
      <c r="AD4" s="57"/>
      <c r="AF4" t="str">
        <f>TEXT(tbl_die_ordering[[#This Row],[Die Requested Date]],"mmm")</f>
        <v>Jan</v>
      </c>
      <c r="AG4" t="str">
        <f>_xlfn.TEXTJOIN("_",TRUE,tbl_die_ordering[[#This Row],[Supplier]],tbl_die_ordering[[#This Row],[DIE NO]])</f>
        <v>EKSTEK_01001-402</v>
      </c>
    </row>
    <row r="5" spans="1:36" ht="15.95" customHeight="1">
      <c r="A5" s="86" t="s">
        <v>6</v>
      </c>
      <c r="B5" s="83" t="str">
        <f>_xlfn.XLOOKUP(_xlfn.TEXTJOIN("_",TRUE,tbl_die_ordering[[#This Row],[Supplier]],tbl_die_ordering[[#This Row],[DIE NO]]),[1]Tracker!$AQ:$AQ,[1]Tracker!$W:$W,"")</f>
        <v>7610-25</v>
      </c>
      <c r="C5" s="204" t="s">
        <v>165</v>
      </c>
      <c r="D5" s="90" t="s">
        <v>88</v>
      </c>
      <c r="E5" s="90" t="s">
        <v>100</v>
      </c>
      <c r="F5" s="91">
        <v>45660</v>
      </c>
      <c r="G5" s="353">
        <f>_xlfn.XLOOKUP(_xlfn.TEXTJOIN("_",TRUE,tbl_die_ordering[[#This Row],[Supplier]],tbl_die_ordering[[#This Row],[DIE NO]]),[1]Tracker!$AQ:$AQ,[1]Tracker!$V:$V,"")</f>
        <v>45660</v>
      </c>
      <c r="H5" s="194" t="s">
        <v>90</v>
      </c>
      <c r="I5" s="101">
        <v>1</v>
      </c>
      <c r="J5" s="101">
        <v>1</v>
      </c>
      <c r="K5" s="99">
        <v>45660</v>
      </c>
      <c r="L5" s="99">
        <v>45661</v>
      </c>
      <c r="M5" s="102"/>
      <c r="N5" s="121">
        <f>IFERROR(IF(tbl_die_ordering[[#This Row],[Design Approved Date]]&lt;&gt;"",L5-K5,""),"")</f>
        <v>1</v>
      </c>
      <c r="O5" s="99">
        <v>45665</v>
      </c>
      <c r="P5" s="91">
        <v>45666</v>
      </c>
      <c r="Q5" s="99">
        <v>45665</v>
      </c>
      <c r="R5" s="122">
        <v>112500093</v>
      </c>
      <c r="S5" s="90" t="s">
        <v>139</v>
      </c>
      <c r="T5" s="99">
        <v>45665</v>
      </c>
      <c r="U5" s="110"/>
      <c r="V5" s="111"/>
      <c r="W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 s="6">
        <f>IF(AND(tbl_die_ordering[[#This Row],[TYPE]]&lt;&gt;"C",tbl_die_ordering[[#This Row],[Design Approved Date]]&lt;&gt;""),tbl_die_ordering[[#This Row],[Design Approved Date]]-tbl_die_ordering[[#This Row],[Die Requested Date]],0)</f>
        <v>1</v>
      </c>
      <c r="Z5" t="s">
        <v>86</v>
      </c>
      <c r="AA5" s="118"/>
      <c r="AB5" s="82">
        <f>_xlfn.XLOOKUP(_xlfn.TEXTJOIN("_",TRUE,tbl_die_ordering[[#This Row],[Supplier]],tbl_die_ordering[[#This Row],[DIE NO]]),[1]Tracker!$AQ:$AQ,[1]Tracker!$Y:$Y,"")</f>
        <v>142500488</v>
      </c>
      <c r="AC5" s="83">
        <f>_xlfn.XLOOKUP(_xlfn.TEXTJOIN("_",TRUE,tbl_die_ordering[[#This Row],[Supplier]],tbl_die_ordering[[#This Row],[DIE NO]]),[1]Tracker!$AQ:$AQ,[1]Tracker!$AC:$AC,"")</f>
        <v>45681</v>
      </c>
      <c r="AD5" s="7"/>
      <c r="AF5" t="str">
        <f>TEXT(tbl_die_ordering[[#This Row],[Die Requested Date]],"mmm")</f>
        <v>Jan</v>
      </c>
      <c r="AG5" t="str">
        <f>_xlfn.TEXTJOIN("_",TRUE,tbl_die_ordering[[#This Row],[Supplier]],tbl_die_ordering[[#This Row],[DIE NO]])</f>
        <v>EKSTEK_14940-509</v>
      </c>
    </row>
    <row r="6" spans="1:36" ht="15.95" customHeight="1">
      <c r="A6" s="86" t="s">
        <v>6</v>
      </c>
      <c r="B6" s="83" t="str">
        <f>_xlfn.XLOOKUP(_xlfn.TEXTJOIN("_",TRUE,tbl_die_ordering[[#This Row],[Supplier]],tbl_die_ordering[[#This Row],[DIE NO]]),[1]Tracker!$AQ:$AQ,[1]Tracker!$W:$W,"")</f>
        <v>7612-25</v>
      </c>
      <c r="C6" s="204" t="s">
        <v>166</v>
      </c>
      <c r="D6" s="90" t="s">
        <v>88</v>
      </c>
      <c r="E6" s="90" t="s">
        <v>100</v>
      </c>
      <c r="F6" s="91">
        <v>45660</v>
      </c>
      <c r="G6" s="353">
        <f>_xlfn.XLOOKUP(_xlfn.TEXTJOIN("_",TRUE,tbl_die_ordering[[#This Row],[Supplier]],tbl_die_ordering[[#This Row],[DIE NO]]),[1]Tracker!$AQ:$AQ,[1]Tracker!$V:$V,"")</f>
        <v>45660</v>
      </c>
      <c r="H6" s="194" t="s">
        <v>90</v>
      </c>
      <c r="I6" s="101">
        <v>0</v>
      </c>
      <c r="J6" s="101">
        <v>0</v>
      </c>
      <c r="K6" s="99">
        <v>45660</v>
      </c>
      <c r="L6" s="99">
        <v>45661</v>
      </c>
      <c r="M6" s="102"/>
      <c r="N6" s="121">
        <f>IFERROR(IF(tbl_die_ordering[[#This Row],[Design Approved Date]]&lt;&gt;"",L6-K6,""),"")</f>
        <v>1</v>
      </c>
      <c r="O6" s="99">
        <v>45665</v>
      </c>
      <c r="P6" s="91">
        <v>45666</v>
      </c>
      <c r="Q6" s="99">
        <v>45665</v>
      </c>
      <c r="R6" s="122">
        <v>112500093</v>
      </c>
      <c r="S6" s="90" t="s">
        <v>167</v>
      </c>
      <c r="T6" s="99">
        <v>45665</v>
      </c>
      <c r="U6" s="110"/>
      <c r="V6" s="111"/>
      <c r="W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 s="6">
        <f>IF(AND(tbl_die_ordering[[#This Row],[TYPE]]&lt;&gt;"C",tbl_die_ordering[[#This Row],[Design Approved Date]]&lt;&gt;""),tbl_die_ordering[[#This Row],[Design Approved Date]]-tbl_die_ordering[[#This Row],[Die Requested Date]],0)</f>
        <v>1</v>
      </c>
      <c r="Z6" t="s">
        <v>86</v>
      </c>
      <c r="AA6" s="118"/>
      <c r="AB6" s="82">
        <f>_xlfn.XLOOKUP(_xlfn.TEXTJOIN("_",TRUE,tbl_die_ordering[[#This Row],[Supplier]],tbl_die_ordering[[#This Row],[DIE NO]]),[1]Tracker!$AQ:$AQ,[1]Tracker!$Y:$Y,"")</f>
        <v>142500502</v>
      </c>
      <c r="AC6" s="83">
        <f>_xlfn.XLOOKUP(_xlfn.TEXTJOIN("_",TRUE,tbl_die_ordering[[#This Row],[Supplier]],tbl_die_ordering[[#This Row],[DIE NO]]),[1]Tracker!$AQ:$AQ,[1]Tracker!$AC:$AC,"")</f>
        <v>45684</v>
      </c>
      <c r="AD6" s="7"/>
      <c r="AF6" t="str">
        <f>TEXT(tbl_die_ordering[[#This Row],[Die Requested Date]],"mmm")</f>
        <v>Jan</v>
      </c>
      <c r="AG6" t="str">
        <f>_xlfn.TEXTJOIN("_",TRUE,tbl_die_ordering[[#This Row],[Supplier]],tbl_die_ordering[[#This Row],[DIE NO]])</f>
        <v>PHOENIX _27562-502</v>
      </c>
    </row>
    <row r="7" spans="1:36" ht="15.95" customHeight="1">
      <c r="A7" s="86" t="s">
        <v>6</v>
      </c>
      <c r="B7" s="83" t="str">
        <f>_xlfn.XLOOKUP(_xlfn.TEXTJOIN("_",TRUE,tbl_die_ordering[[#This Row],[Supplier]],tbl_die_ordering[[#This Row],[DIE NO]]),[1]Tracker!$AQ:$AQ,[1]Tracker!$W:$W,"")</f>
        <v>7612-25</v>
      </c>
      <c r="C7" s="204" t="s">
        <v>168</v>
      </c>
      <c r="D7" s="90" t="s">
        <v>88</v>
      </c>
      <c r="E7" s="90" t="s">
        <v>93</v>
      </c>
      <c r="F7" s="91">
        <v>45660</v>
      </c>
      <c r="G7" s="353">
        <f>_xlfn.XLOOKUP(_xlfn.TEXTJOIN("_",TRUE,tbl_die_ordering[[#This Row],[Supplier]],tbl_die_ordering[[#This Row],[DIE NO]]),[1]Tracker!$AQ:$AQ,[1]Tracker!$V:$V,"")</f>
        <v>45660</v>
      </c>
      <c r="H7" s="194" t="s">
        <v>90</v>
      </c>
      <c r="I7" s="101">
        <v>0</v>
      </c>
      <c r="J7" s="101">
        <v>0</v>
      </c>
      <c r="K7" s="99">
        <v>45660</v>
      </c>
      <c r="L7" s="99">
        <v>45661</v>
      </c>
      <c r="M7" s="102"/>
      <c r="N7" s="121">
        <f>IFERROR(IF(tbl_die_ordering[[#This Row],[Design Approved Date]]&lt;&gt;"",L7-K7,""),"")</f>
        <v>1</v>
      </c>
      <c r="O7" s="99">
        <v>45665</v>
      </c>
      <c r="P7" s="91">
        <v>45666</v>
      </c>
      <c r="Q7" s="99">
        <v>45665</v>
      </c>
      <c r="R7" s="122">
        <v>112500093</v>
      </c>
      <c r="S7" s="90" t="s">
        <v>167</v>
      </c>
      <c r="T7" s="99">
        <v>45665</v>
      </c>
      <c r="U7" s="110"/>
      <c r="V7" s="111"/>
      <c r="W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 s="6">
        <f>IF(AND(tbl_die_ordering[[#This Row],[TYPE]]&lt;&gt;"C",tbl_die_ordering[[#This Row],[Design Approved Date]]&lt;&gt;""),tbl_die_ordering[[#This Row],[Design Approved Date]]-tbl_die_ordering[[#This Row],[Die Requested Date]],0)</f>
        <v>1</v>
      </c>
      <c r="Z7" t="s">
        <v>86</v>
      </c>
      <c r="AA7" s="118"/>
      <c r="AB7" s="82">
        <f>_xlfn.XLOOKUP(_xlfn.TEXTJOIN("_",TRUE,tbl_die_ordering[[#This Row],[Supplier]],tbl_die_ordering[[#This Row],[DIE NO]]),[1]Tracker!$AQ:$AQ,[1]Tracker!$Y:$Y,"")</f>
        <v>142500502</v>
      </c>
      <c r="AC7" s="83">
        <f>_xlfn.XLOOKUP(_xlfn.TEXTJOIN("_",TRUE,tbl_die_ordering[[#This Row],[Supplier]],tbl_die_ordering[[#This Row],[DIE NO]]),[1]Tracker!$AQ:$AQ,[1]Tracker!$AC:$AC,"")</f>
        <v>45684</v>
      </c>
      <c r="AD7" s="7"/>
      <c r="AF7" t="str">
        <f>TEXT(tbl_die_ordering[[#This Row],[Die Requested Date]],"mmm")</f>
        <v>Jan</v>
      </c>
      <c r="AG7" t="str">
        <f>_xlfn.TEXTJOIN("_",TRUE,tbl_die_ordering[[#This Row],[Supplier]],tbl_die_ordering[[#This Row],[DIE NO]])</f>
        <v>PHOENIX _27660-202</v>
      </c>
    </row>
    <row r="8" spans="1:36" ht="15.95" customHeight="1">
      <c r="A8" s="86" t="s">
        <v>6</v>
      </c>
      <c r="B8" s="83" t="str">
        <f>_xlfn.XLOOKUP(_xlfn.TEXTJOIN("_",TRUE,tbl_die_ordering[[#This Row],[Supplier]],tbl_die_ordering[[#This Row],[DIE NO]]),[1]Tracker!$AQ:$AQ,[1]Tracker!$W:$W,"")</f>
        <v>7613-25</v>
      </c>
      <c r="C8" s="204" t="s">
        <v>169</v>
      </c>
      <c r="D8" s="90" t="s">
        <v>162</v>
      </c>
      <c r="E8" s="90" t="s">
        <v>170</v>
      </c>
      <c r="F8" s="91">
        <v>45660</v>
      </c>
      <c r="G8" s="353">
        <f>_xlfn.XLOOKUP(_xlfn.TEXTJOIN("_",TRUE,tbl_die_ordering[[#This Row],[Supplier]],tbl_die_ordering[[#This Row],[DIE NO]]),[1]Tracker!$AQ:$AQ,[1]Tracker!$V:$V,"")</f>
        <v>45660</v>
      </c>
      <c r="H8" s="194" t="s">
        <v>94</v>
      </c>
      <c r="I8" s="101">
        <v>0</v>
      </c>
      <c r="J8" s="101">
        <v>0</v>
      </c>
      <c r="K8" s="99">
        <v>45663</v>
      </c>
      <c r="L8" s="99">
        <v>45663</v>
      </c>
      <c r="M8" s="102"/>
      <c r="N8" s="121">
        <f>IFERROR(IF(tbl_die_ordering[[#This Row],[Design Approved Date]]&lt;&gt;"",L8-K8,""),"")</f>
        <v>0</v>
      </c>
      <c r="O8" s="99">
        <v>45665</v>
      </c>
      <c r="P8" s="91">
        <v>45665</v>
      </c>
      <c r="Q8" s="99">
        <v>45665</v>
      </c>
      <c r="R8" s="122">
        <v>112500093</v>
      </c>
      <c r="S8" s="90" t="s">
        <v>101</v>
      </c>
      <c r="T8" s="99">
        <v>45667</v>
      </c>
      <c r="U8" s="150"/>
      <c r="V8" s="111"/>
      <c r="W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 s="6">
        <f>IF(AND(tbl_die_ordering[[#This Row],[TYPE]]&lt;&gt;"C",tbl_die_ordering[[#This Row],[Design Approved Date]]&lt;&gt;""),tbl_die_ordering[[#This Row],[Design Approved Date]]-tbl_die_ordering[[#This Row],[Die Requested Date]],0)</f>
        <v>3</v>
      </c>
      <c r="Z8" t="s">
        <v>86</v>
      </c>
      <c r="AA8" s="118"/>
      <c r="AB8" s="82">
        <f>_xlfn.XLOOKUP(_xlfn.TEXTJOIN("_",TRUE,tbl_die_ordering[[#This Row],[Supplier]],tbl_die_ordering[[#This Row],[DIE NO]]),[1]Tracker!$AQ:$AQ,[1]Tracker!$Y:$Y,"")</f>
        <v>142500499</v>
      </c>
      <c r="AC8" s="83">
        <f>_xlfn.XLOOKUP(_xlfn.TEXTJOIN("_",TRUE,tbl_die_ordering[[#This Row],[Supplier]],tbl_die_ordering[[#This Row],[DIE NO]]),[1]Tracker!$AQ:$AQ,[1]Tracker!$AC:$AC,"")</f>
        <v>45762</v>
      </c>
      <c r="AD8" s="7"/>
      <c r="AF8" t="str">
        <f>TEXT(tbl_die_ordering[[#This Row],[Die Requested Date]],"mmm")</f>
        <v>Jan</v>
      </c>
      <c r="AG8" t="str">
        <f>_xlfn.TEXTJOIN("_",TRUE,tbl_die_ordering[[#This Row],[Supplier]],tbl_die_ordering[[#This Row],[DIE NO]])</f>
        <v>PDTMC_BOL-6-2-B</v>
      </c>
    </row>
    <row r="9" spans="1:36" ht="15.95" customHeight="1">
      <c r="A9" s="86" t="s">
        <v>6</v>
      </c>
      <c r="B9" s="83" t="str">
        <f>_xlfn.XLOOKUP(_xlfn.TEXTJOIN("_",TRUE,tbl_die_ordering[[#This Row],[Supplier]],tbl_die_ordering[[#This Row],[DIE NO]]),[1]Tracker!$AQ:$AQ,[1]Tracker!$W:$W,"")</f>
        <v>7611-25</v>
      </c>
      <c r="C9" s="204" t="s">
        <v>171</v>
      </c>
      <c r="D9" s="90" t="s">
        <v>88</v>
      </c>
      <c r="E9" s="90" t="s">
        <v>111</v>
      </c>
      <c r="F9" s="91">
        <v>45660</v>
      </c>
      <c r="G9" s="353">
        <f>_xlfn.XLOOKUP(_xlfn.TEXTJOIN("_",TRUE,tbl_die_ordering[[#This Row],[Supplier]],tbl_die_ordering[[#This Row],[DIE NO]]),[1]Tracker!$AQ:$AQ,[1]Tracker!$V:$V,"")</f>
        <v>45660</v>
      </c>
      <c r="H9" s="194" t="s">
        <v>94</v>
      </c>
      <c r="I9" s="101">
        <v>0</v>
      </c>
      <c r="J9" s="101">
        <v>0</v>
      </c>
      <c r="K9" s="99">
        <v>45665</v>
      </c>
      <c r="L9" s="99">
        <v>45666</v>
      </c>
      <c r="M9" s="102"/>
      <c r="N9" s="121">
        <f>IFERROR(IF(tbl_die_ordering[[#This Row],[Design Approved Date]]&lt;&gt;"",L9-K9,""),"")</f>
        <v>1</v>
      </c>
      <c r="O9" s="99">
        <v>45667</v>
      </c>
      <c r="P9" s="91">
        <v>45670</v>
      </c>
      <c r="Q9" s="99">
        <v>45667</v>
      </c>
      <c r="R9" s="122">
        <v>112500165</v>
      </c>
      <c r="S9" s="90" t="s">
        <v>101</v>
      </c>
      <c r="T9" s="99">
        <v>45667</v>
      </c>
      <c r="U9" s="110"/>
      <c r="V9" s="111"/>
      <c r="W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 s="6">
        <f>IF(AND(tbl_die_ordering[[#This Row],[TYPE]]&lt;&gt;"C",tbl_die_ordering[[#This Row],[Design Approved Date]]&lt;&gt;""),tbl_die_ordering[[#This Row],[Design Approved Date]]-tbl_die_ordering[[#This Row],[Die Requested Date]],0)</f>
        <v>6</v>
      </c>
      <c r="Z9" t="s">
        <v>86</v>
      </c>
      <c r="AA9" s="118"/>
      <c r="AB9" s="82">
        <f>_xlfn.XLOOKUP(_xlfn.TEXTJOIN("_",TRUE,tbl_die_ordering[[#This Row],[Supplier]],tbl_die_ordering[[#This Row],[DIE NO]]),[1]Tracker!$AQ:$AQ,[1]Tracker!$Y:$Y,"")</f>
        <v>142500703</v>
      </c>
      <c r="AC9" s="83">
        <f>_xlfn.XLOOKUP(_xlfn.TEXTJOIN("_",TRUE,tbl_die_ordering[[#This Row],[Supplier]],tbl_die_ordering[[#This Row],[DIE NO]]),[1]Tracker!$AQ:$AQ,[1]Tracker!$AC:$AC,"")</f>
        <v>45683</v>
      </c>
      <c r="AD9" s="7"/>
      <c r="AF9" t="str">
        <f>TEXT(tbl_die_ordering[[#This Row],[Die Requested Date]],"mmm")</f>
        <v>Jan</v>
      </c>
      <c r="AG9" t="str">
        <f>_xlfn.TEXTJOIN("_",TRUE,tbl_die_ordering[[#This Row],[Supplier]],tbl_die_ordering[[#This Row],[DIE NO]])</f>
        <v>PDTMC_10485-501</v>
      </c>
    </row>
    <row r="10" spans="1:36" ht="15.95" customHeight="1">
      <c r="A10" s="86" t="s">
        <v>6</v>
      </c>
      <c r="B10" s="83" t="str">
        <f>_xlfn.XLOOKUP(_xlfn.TEXTJOIN("_",TRUE,tbl_die_ordering[[#This Row],[Supplier]],tbl_die_ordering[[#This Row],[DIE NO]]),[1]Tracker!$AQ:$AQ,[1]Tracker!$W:$W,"")</f>
        <v>7612-25</v>
      </c>
      <c r="C10" s="204" t="s">
        <v>172</v>
      </c>
      <c r="D10" s="90" t="s">
        <v>88</v>
      </c>
      <c r="E10" s="90" t="s">
        <v>100</v>
      </c>
      <c r="F10" s="91">
        <v>45660</v>
      </c>
      <c r="G10" s="353">
        <f>_xlfn.XLOOKUP(_xlfn.TEXTJOIN("_",TRUE,tbl_die_ordering[[#This Row],[Supplier]],tbl_die_ordering[[#This Row],[DIE NO]]),[1]Tracker!$AQ:$AQ,[1]Tracker!$V:$V,"")</f>
        <v>45660</v>
      </c>
      <c r="H10" s="194" t="s">
        <v>90</v>
      </c>
      <c r="I10" s="101">
        <v>1</v>
      </c>
      <c r="J10" s="101">
        <v>2</v>
      </c>
      <c r="K10" s="99">
        <v>45664</v>
      </c>
      <c r="L10" s="99">
        <v>45666</v>
      </c>
      <c r="M10" s="102"/>
      <c r="N10" s="121">
        <f>IFERROR(IF(tbl_die_ordering[[#This Row],[Design Approved Date]]&lt;&gt;"",L10-K10,""),"")</f>
        <v>2</v>
      </c>
      <c r="O10" s="99">
        <v>45667</v>
      </c>
      <c r="P10" s="91">
        <v>45670</v>
      </c>
      <c r="Q10" s="99">
        <v>45667</v>
      </c>
      <c r="R10" s="122">
        <v>112500165</v>
      </c>
      <c r="S10" s="90" t="s">
        <v>167</v>
      </c>
      <c r="T10" s="99">
        <v>45667</v>
      </c>
      <c r="U10" s="110"/>
      <c r="V10" s="111"/>
      <c r="W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 s="6">
        <f>IF(AND(tbl_die_ordering[[#This Row],[TYPE]]&lt;&gt;"C",tbl_die_ordering[[#This Row],[Design Approved Date]]&lt;&gt;""),tbl_die_ordering[[#This Row],[Design Approved Date]]-tbl_die_ordering[[#This Row],[Die Requested Date]],0)</f>
        <v>6</v>
      </c>
      <c r="Z10" t="s">
        <v>86</v>
      </c>
      <c r="AA10" s="118"/>
      <c r="AB10" s="82">
        <f>_xlfn.XLOOKUP(_xlfn.TEXTJOIN("_",TRUE,tbl_die_ordering[[#This Row],[Supplier]],tbl_die_ordering[[#This Row],[DIE NO]]),[1]Tracker!$AQ:$AQ,[1]Tracker!$Y:$Y,"")</f>
        <v>142500603</v>
      </c>
      <c r="AC10" s="83">
        <f>_xlfn.XLOOKUP(_xlfn.TEXTJOIN("_",TRUE,tbl_die_ordering[[#This Row],[Supplier]],tbl_die_ordering[[#This Row],[DIE NO]]),[1]Tracker!$AQ:$AQ,[1]Tracker!$AC:$AC,"")</f>
        <v>45684</v>
      </c>
      <c r="AD10" s="7"/>
      <c r="AF10" t="str">
        <f>TEXT(tbl_die_ordering[[#This Row],[Die Requested Date]],"mmm")</f>
        <v>Jan</v>
      </c>
      <c r="AG10" t="str">
        <f>_xlfn.TEXTJOIN("_",TRUE,tbl_die_ordering[[#This Row],[Supplier]],tbl_die_ordering[[#This Row],[DIE NO]])</f>
        <v>PHOENIX _13640-506</v>
      </c>
    </row>
    <row r="11" spans="1:36" ht="15.95" customHeight="1">
      <c r="A11" s="86" t="s">
        <v>6</v>
      </c>
      <c r="B11" s="83" t="str">
        <f>_xlfn.XLOOKUP(_xlfn.TEXTJOIN("_",TRUE,tbl_die_ordering[[#This Row],[Supplier]],tbl_die_ordering[[#This Row],[DIE NO]]),[1]Tracker!$AQ:$AQ,[1]Tracker!$W:$W,"")</f>
        <v>7612-25</v>
      </c>
      <c r="C11" s="204" t="s">
        <v>173</v>
      </c>
      <c r="D11" s="90" t="s">
        <v>88</v>
      </c>
      <c r="E11" s="90" t="s">
        <v>103</v>
      </c>
      <c r="F11" s="91">
        <v>45660</v>
      </c>
      <c r="G11" s="353">
        <f>_xlfn.XLOOKUP(_xlfn.TEXTJOIN("_",TRUE,tbl_die_ordering[[#This Row],[Supplier]],tbl_die_ordering[[#This Row],[DIE NO]]),[1]Tracker!$AQ:$AQ,[1]Tracker!$V:$V,"")</f>
        <v>45660</v>
      </c>
      <c r="H11" s="194" t="s">
        <v>90</v>
      </c>
      <c r="I11" s="101">
        <v>4</v>
      </c>
      <c r="J11" s="101">
        <v>8</v>
      </c>
      <c r="K11" s="99">
        <v>45664</v>
      </c>
      <c r="L11" s="99">
        <v>45666</v>
      </c>
      <c r="M11" s="102"/>
      <c r="N11" s="121">
        <f>IFERROR(IF(tbl_die_ordering[[#This Row],[Design Approved Date]]&lt;&gt;"",L11-K11,""),"")</f>
        <v>2</v>
      </c>
      <c r="O11" s="99">
        <v>45667</v>
      </c>
      <c r="P11" s="91">
        <v>45670</v>
      </c>
      <c r="Q11" s="99">
        <v>45667</v>
      </c>
      <c r="R11" s="122">
        <v>112500165</v>
      </c>
      <c r="S11" s="90" t="s">
        <v>167</v>
      </c>
      <c r="T11" s="99">
        <v>45667</v>
      </c>
      <c r="U11" s="110"/>
      <c r="V11" s="111"/>
      <c r="W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 s="6">
        <f>IF(AND(tbl_die_ordering[[#This Row],[TYPE]]&lt;&gt;"C",tbl_die_ordering[[#This Row],[Design Approved Date]]&lt;&gt;""),tbl_die_ordering[[#This Row],[Design Approved Date]]-tbl_die_ordering[[#This Row],[Die Requested Date]],0)</f>
        <v>6</v>
      </c>
      <c r="Z11" t="s">
        <v>86</v>
      </c>
      <c r="AA11" s="118"/>
      <c r="AB11" s="82">
        <f>_xlfn.XLOOKUP(_xlfn.TEXTJOIN("_",TRUE,tbl_die_ordering[[#This Row],[Supplier]],tbl_die_ordering[[#This Row],[DIE NO]]),[1]Tracker!$AQ:$AQ,[1]Tracker!$Y:$Y,"")</f>
        <v>142500603</v>
      </c>
      <c r="AC11" s="83">
        <f>_xlfn.XLOOKUP(_xlfn.TEXTJOIN("_",TRUE,tbl_die_ordering[[#This Row],[Supplier]],tbl_die_ordering[[#This Row],[DIE NO]]),[1]Tracker!$AQ:$AQ,[1]Tracker!$AC:$AC,"")</f>
        <v>45684</v>
      </c>
      <c r="AD11" s="7"/>
      <c r="AF11" t="str">
        <f>TEXT(tbl_die_ordering[[#This Row],[Die Requested Date]],"mmm")</f>
        <v>Jan</v>
      </c>
      <c r="AG11" t="str">
        <f>_xlfn.TEXTJOIN("_",TRUE,tbl_die_ordering[[#This Row],[Supplier]],tbl_die_ordering[[#This Row],[DIE NO]])</f>
        <v>PHOENIX _14853-204</v>
      </c>
    </row>
    <row r="12" spans="1:36" ht="15.95" customHeight="1">
      <c r="A12" s="86" t="s">
        <v>6</v>
      </c>
      <c r="B12" s="83" t="str">
        <f>_xlfn.XLOOKUP(_xlfn.TEXTJOIN("_",TRUE,tbl_die_ordering[[#This Row],[Supplier]],tbl_die_ordering[[#This Row],[DIE NO]]),[1]Tracker!$AQ:$AQ,[1]Tracker!$W:$W,"")</f>
        <v>7612-25</v>
      </c>
      <c r="C12" s="204" t="s">
        <v>174</v>
      </c>
      <c r="D12" s="90" t="s">
        <v>88</v>
      </c>
      <c r="E12" s="90" t="s">
        <v>119</v>
      </c>
      <c r="F12" s="91">
        <v>45660</v>
      </c>
      <c r="G12" s="353">
        <f>_xlfn.XLOOKUP(_xlfn.TEXTJOIN("_",TRUE,tbl_die_ordering[[#This Row],[Supplier]],tbl_die_ordering[[#This Row],[DIE NO]]),[1]Tracker!$AQ:$AQ,[1]Tracker!$V:$V,"")</f>
        <v>45660</v>
      </c>
      <c r="H12" s="194" t="s">
        <v>90</v>
      </c>
      <c r="I12" s="101">
        <v>1</v>
      </c>
      <c r="J12" s="101">
        <v>2</v>
      </c>
      <c r="K12" s="99">
        <v>45664</v>
      </c>
      <c r="L12" s="99">
        <v>45666</v>
      </c>
      <c r="M12" s="102"/>
      <c r="N12" s="121">
        <f>IFERROR(IF(tbl_die_ordering[[#This Row],[Design Approved Date]]&lt;&gt;"",L12-K12,""),"")</f>
        <v>2</v>
      </c>
      <c r="O12" s="99">
        <v>45667</v>
      </c>
      <c r="P12" s="91">
        <v>45670</v>
      </c>
      <c r="Q12" s="99">
        <v>45667</v>
      </c>
      <c r="R12" s="122">
        <v>112500165</v>
      </c>
      <c r="S12" s="90" t="s">
        <v>167</v>
      </c>
      <c r="T12" s="99">
        <v>45667</v>
      </c>
      <c r="U12" s="110"/>
      <c r="V12" s="111"/>
      <c r="W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 s="6">
        <f>IF(AND(tbl_die_ordering[[#This Row],[TYPE]]&lt;&gt;"C",tbl_die_ordering[[#This Row],[Design Approved Date]]&lt;&gt;""),tbl_die_ordering[[#This Row],[Design Approved Date]]-tbl_die_ordering[[#This Row],[Die Requested Date]],0)</f>
        <v>6</v>
      </c>
      <c r="Z12" t="s">
        <v>86</v>
      </c>
      <c r="AA12" s="118"/>
      <c r="AB12" s="82">
        <f>_xlfn.XLOOKUP(_xlfn.TEXTJOIN("_",TRUE,tbl_die_ordering[[#This Row],[Supplier]],tbl_die_ordering[[#This Row],[DIE NO]]),[1]Tracker!$AQ:$AQ,[1]Tracker!$Y:$Y,"")</f>
        <v>142500603</v>
      </c>
      <c r="AC12" s="83">
        <f>_xlfn.XLOOKUP(_xlfn.TEXTJOIN("_",TRUE,tbl_die_ordering[[#This Row],[Supplier]],tbl_die_ordering[[#This Row],[DIE NO]]),[1]Tracker!$AQ:$AQ,[1]Tracker!$AC:$AC,"")</f>
        <v>45684</v>
      </c>
      <c r="AD12" s="7"/>
      <c r="AF12" t="str">
        <f>TEXT(tbl_die_ordering[[#This Row],[Die Requested Date]],"mmm")</f>
        <v>Jan</v>
      </c>
      <c r="AG12" t="str">
        <f>_xlfn.TEXTJOIN("_",TRUE,tbl_die_ordering[[#This Row],[Supplier]],tbl_die_ordering[[#This Row],[DIE NO]])</f>
        <v>PHOENIX _19105-403</v>
      </c>
    </row>
    <row r="13" spans="1:36" ht="15.95" customHeight="1">
      <c r="A13" s="86" t="s">
        <v>6</v>
      </c>
      <c r="B13" s="83" t="str">
        <f>_xlfn.XLOOKUP(_xlfn.TEXTJOIN("_",TRUE,tbl_die_ordering[[#This Row],[Supplier]],tbl_die_ordering[[#This Row],[DIE NO]]),[1]Tracker!$AQ:$AQ,[1]Tracker!$W:$W,"")</f>
        <v>7612-25</v>
      </c>
      <c r="C13" s="204" t="s">
        <v>175</v>
      </c>
      <c r="D13" s="90" t="s">
        <v>88</v>
      </c>
      <c r="E13" s="90" t="s">
        <v>100</v>
      </c>
      <c r="F13" s="91">
        <v>45660</v>
      </c>
      <c r="G13" s="353">
        <f>_xlfn.XLOOKUP(_xlfn.TEXTJOIN("_",TRUE,tbl_die_ordering[[#This Row],[Supplier]],tbl_die_ordering[[#This Row],[DIE NO]]),[1]Tracker!$AQ:$AQ,[1]Tracker!$V:$V,"")</f>
        <v>45660</v>
      </c>
      <c r="H13" s="193" t="s">
        <v>90</v>
      </c>
      <c r="I13" s="101">
        <v>1</v>
      </c>
      <c r="J13" s="101">
        <v>1</v>
      </c>
      <c r="K13" s="99">
        <v>45664</v>
      </c>
      <c r="L13" s="99">
        <v>45666</v>
      </c>
      <c r="M13" s="102"/>
      <c r="N13" s="121">
        <f>IFERROR(IF(tbl_die_ordering[[#This Row],[Design Approved Date]]&lt;&gt;"",L13-K13,""),"")</f>
        <v>2</v>
      </c>
      <c r="O13" s="99">
        <v>45667</v>
      </c>
      <c r="P13" s="91">
        <v>45670</v>
      </c>
      <c r="Q13" s="99">
        <v>45667</v>
      </c>
      <c r="R13" s="122">
        <v>112500165</v>
      </c>
      <c r="S13" s="90" t="s">
        <v>167</v>
      </c>
      <c r="T13" s="99">
        <v>45667</v>
      </c>
      <c r="U13" s="110"/>
      <c r="V13" s="111"/>
      <c r="W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 s="6">
        <f>IF(AND(tbl_die_ordering[[#This Row],[TYPE]]&lt;&gt;"C",tbl_die_ordering[[#This Row],[Design Approved Date]]&lt;&gt;""),tbl_die_ordering[[#This Row],[Design Approved Date]]-tbl_die_ordering[[#This Row],[Die Requested Date]],0)</f>
        <v>6</v>
      </c>
      <c r="Z13" t="s">
        <v>86</v>
      </c>
      <c r="AA13" s="118"/>
      <c r="AB13" s="82">
        <f>_xlfn.XLOOKUP(_xlfn.TEXTJOIN("_",TRUE,tbl_die_ordering[[#This Row],[Supplier]],tbl_die_ordering[[#This Row],[DIE NO]]),[1]Tracker!$AQ:$AQ,[1]Tracker!$Y:$Y,"")</f>
        <v>142500701</v>
      </c>
      <c r="AC13" s="83">
        <f>_xlfn.XLOOKUP(_xlfn.TEXTJOIN("_",TRUE,tbl_die_ordering[[#This Row],[Supplier]],tbl_die_ordering[[#This Row],[DIE NO]]),[1]Tracker!$AQ:$AQ,[1]Tracker!$AC:$AC,"")</f>
        <v>45684</v>
      </c>
      <c r="AD13" s="7"/>
      <c r="AF13" t="str">
        <f>TEXT(tbl_die_ordering[[#This Row],[Die Requested Date]],"mmm")</f>
        <v>Jan</v>
      </c>
      <c r="AG13" t="str">
        <f>_xlfn.TEXTJOIN("_",TRUE,tbl_die_ordering[[#This Row],[Supplier]],tbl_die_ordering[[#This Row],[DIE NO]])</f>
        <v>PHOENIX _28424-202</v>
      </c>
    </row>
    <row r="14" spans="1:36" ht="15.95" customHeight="1">
      <c r="A14" s="86" t="s">
        <v>6</v>
      </c>
      <c r="B14" s="83" t="str">
        <f>_xlfn.XLOOKUP(_xlfn.TEXTJOIN("_",TRUE,tbl_die_ordering[[#This Row],[Supplier]],tbl_die_ordering[[#This Row],[DIE NO]]),[1]Tracker!$AQ:$AQ,[1]Tracker!$W:$W,"")</f>
        <v>7610-25</v>
      </c>
      <c r="C14" s="204" t="s">
        <v>176</v>
      </c>
      <c r="D14" s="90" t="s">
        <v>88</v>
      </c>
      <c r="E14" s="90" t="s">
        <v>103</v>
      </c>
      <c r="F14" s="91">
        <v>45660</v>
      </c>
      <c r="G14" s="353">
        <f>_xlfn.XLOOKUP(_xlfn.TEXTJOIN("_",TRUE,tbl_die_ordering[[#This Row],[Supplier]],tbl_die_ordering[[#This Row],[DIE NO]]),[1]Tracker!$AQ:$AQ,[1]Tracker!$V:$V,"")</f>
        <v>45660</v>
      </c>
      <c r="H14" s="193" t="s">
        <v>90</v>
      </c>
      <c r="I14" s="103">
        <v>1</v>
      </c>
      <c r="J14" s="103">
        <v>2</v>
      </c>
      <c r="K14" s="99">
        <v>45660</v>
      </c>
      <c r="L14" s="99">
        <v>45668</v>
      </c>
      <c r="M14" s="102"/>
      <c r="N14" s="121">
        <f>IFERROR(IF(tbl_die_ordering[[#This Row],[Design Approved Date]]&lt;&gt;"",L14-K14,""),"")</f>
        <v>8</v>
      </c>
      <c r="O14" s="99">
        <v>45670</v>
      </c>
      <c r="P14" s="91">
        <v>45670</v>
      </c>
      <c r="Q14" s="99">
        <v>45670</v>
      </c>
      <c r="R14" s="122">
        <v>112500175</v>
      </c>
      <c r="S14" s="90" t="s">
        <v>139</v>
      </c>
      <c r="T14" s="99">
        <v>45670</v>
      </c>
      <c r="U14" s="110"/>
      <c r="V14" s="111" t="s">
        <v>177</v>
      </c>
      <c r="W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 s="6">
        <f>IF(AND(tbl_die_ordering[[#This Row],[TYPE]]&lt;&gt;"C",tbl_die_ordering[[#This Row],[Design Approved Date]]&lt;&gt;""),tbl_die_ordering[[#This Row],[Design Approved Date]]-tbl_die_ordering[[#This Row],[Die Requested Date]],0)</f>
        <v>8</v>
      </c>
      <c r="Z14" t="s">
        <v>86</v>
      </c>
      <c r="AA14" s="118"/>
      <c r="AB14" s="82">
        <f>_xlfn.XLOOKUP(_xlfn.TEXTJOIN("_",TRUE,tbl_die_ordering[[#This Row],[Supplier]],tbl_die_ordering[[#This Row],[DIE NO]]),[1]Tracker!$AQ:$AQ,[1]Tracker!$Y:$Y,"")</f>
        <v>142500487</v>
      </c>
      <c r="AC14" s="83">
        <f>_xlfn.XLOOKUP(_xlfn.TEXTJOIN("_",TRUE,tbl_die_ordering[[#This Row],[Supplier]],tbl_die_ordering[[#This Row],[DIE NO]]),[1]Tracker!$AQ:$AQ,[1]Tracker!$AC:$AC,"")</f>
        <v>45676</v>
      </c>
      <c r="AD14" s="57"/>
      <c r="AF14" t="str">
        <f>TEXT(tbl_die_ordering[[#This Row],[Die Requested Date]],"mmm")</f>
        <v>Jan</v>
      </c>
      <c r="AG14" t="str">
        <f>_xlfn.TEXTJOIN("_",TRUE,tbl_die_ordering[[#This Row],[Supplier]],tbl_die_ordering[[#This Row],[DIE NO]])</f>
        <v>EKSTEK_12726-503</v>
      </c>
    </row>
    <row r="15" spans="1:36" ht="15.95" customHeight="1">
      <c r="A15" s="86" t="s">
        <v>6</v>
      </c>
      <c r="B15" s="83" t="str">
        <f>_xlfn.XLOOKUP(_xlfn.TEXTJOIN("_",TRUE,tbl_die_ordering[[#This Row],[Supplier]],tbl_die_ordering[[#This Row],[DIE NO]]),[1]Tracker!$AQ:$AQ,[1]Tracker!$W:$W,"")</f>
        <v>7611-25</v>
      </c>
      <c r="C15" s="204" t="s">
        <v>178</v>
      </c>
      <c r="D15" s="90" t="s">
        <v>88</v>
      </c>
      <c r="E15" s="90" t="s">
        <v>119</v>
      </c>
      <c r="F15" s="91">
        <v>45660</v>
      </c>
      <c r="G15" s="353">
        <f>_xlfn.XLOOKUP(_xlfn.TEXTJOIN("_",TRUE,tbl_die_ordering[[#This Row],[Supplier]],tbl_die_ordering[[#This Row],[DIE NO]]),[1]Tracker!$AQ:$AQ,[1]Tracker!$V:$V,"")</f>
        <v>45660</v>
      </c>
      <c r="H15" s="193" t="s">
        <v>94</v>
      </c>
      <c r="I15" s="103">
        <v>1</v>
      </c>
      <c r="J15" s="103">
        <v>4</v>
      </c>
      <c r="K15" s="99">
        <v>45670</v>
      </c>
      <c r="L15" s="99">
        <v>45672</v>
      </c>
      <c r="M15" s="102"/>
      <c r="N15" s="121">
        <f>IFERROR(IF(tbl_die_ordering[[#This Row],[Design Approved Date]]&lt;&gt;"",L15-K15,""),"")</f>
        <v>2</v>
      </c>
      <c r="O15" s="91">
        <v>45673</v>
      </c>
      <c r="P15" s="91">
        <v>45675</v>
      </c>
      <c r="Q15" s="99">
        <v>45673</v>
      </c>
      <c r="R15" s="122">
        <v>112500254</v>
      </c>
      <c r="S15" s="90" t="s">
        <v>101</v>
      </c>
      <c r="T15" s="91">
        <v>45673</v>
      </c>
      <c r="U15" s="110"/>
      <c r="V15" s="111" t="s">
        <v>179</v>
      </c>
      <c r="W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 s="6">
        <f>IF(AND(tbl_die_ordering[[#This Row],[TYPE]]&lt;&gt;"C",tbl_die_ordering[[#This Row],[Design Approved Date]]&lt;&gt;""),tbl_die_ordering[[#This Row],[Design Approved Date]]-tbl_die_ordering[[#This Row],[Die Requested Date]],0)</f>
        <v>12</v>
      </c>
      <c r="Z15" t="s">
        <v>86</v>
      </c>
      <c r="AA15" s="118"/>
      <c r="AB15" s="82">
        <f>_xlfn.XLOOKUP(_xlfn.TEXTJOIN("_",TRUE,tbl_die_ordering[[#This Row],[Supplier]],tbl_die_ordering[[#This Row],[DIE NO]]),[1]Tracker!$AQ:$AQ,[1]Tracker!$Y:$Y,"")</f>
        <v>142501911</v>
      </c>
      <c r="AC15" s="83">
        <f>_xlfn.XLOOKUP(_xlfn.TEXTJOIN("_",TRUE,tbl_die_ordering[[#This Row],[Supplier]],tbl_die_ordering[[#This Row],[DIE NO]]),[1]Tracker!$AQ:$AQ,[1]Tracker!$AC:$AC,"")</f>
        <v>45719</v>
      </c>
      <c r="AD15" s="7"/>
      <c r="AE15" s="98" t="s">
        <v>180</v>
      </c>
      <c r="AF15" t="str">
        <f>TEXT(tbl_die_ordering[[#This Row],[Die Requested Date]],"mmm")</f>
        <v>Jan</v>
      </c>
      <c r="AG15" t="str">
        <f>_xlfn.TEXTJOIN("_",TRUE,tbl_die_ordering[[#This Row],[Supplier]],tbl_die_ordering[[#This Row],[DIE NO]])</f>
        <v>PDTMC_05203-201</v>
      </c>
    </row>
    <row r="16" spans="1:36" ht="15.95" customHeight="1">
      <c r="A16" s="86" t="s">
        <v>6</v>
      </c>
      <c r="B16" s="83" t="str">
        <f>_xlfn.XLOOKUP(_xlfn.TEXTJOIN("_",TRUE,tbl_die_ordering[[#This Row],[Supplier]],tbl_die_ordering[[#This Row],[DIE NO]]),[1]Tracker!$AQ:$AQ,[1]Tracker!$W:$W,"")</f>
        <v>7611-25</v>
      </c>
      <c r="C16" s="204" t="s">
        <v>181</v>
      </c>
      <c r="D16" s="90" t="s">
        <v>88</v>
      </c>
      <c r="E16" s="90" t="s">
        <v>119</v>
      </c>
      <c r="F16" s="91">
        <v>45660</v>
      </c>
      <c r="G16" s="353">
        <f>_xlfn.XLOOKUP(_xlfn.TEXTJOIN("_",TRUE,tbl_die_ordering[[#This Row],[Supplier]],tbl_die_ordering[[#This Row],[DIE NO]]),[1]Tracker!$AQ:$AQ,[1]Tracker!$V:$V,"")</f>
        <v>45660</v>
      </c>
      <c r="H16" s="193" t="s">
        <v>94</v>
      </c>
      <c r="I16" s="103">
        <v>1</v>
      </c>
      <c r="J16" s="103">
        <v>1</v>
      </c>
      <c r="K16" s="99">
        <v>45666</v>
      </c>
      <c r="L16" s="99">
        <v>45673</v>
      </c>
      <c r="M16" s="102"/>
      <c r="N16" s="121">
        <f>IFERROR(IF(tbl_die_ordering[[#This Row],[Design Approved Date]]&lt;&gt;"",L16-K16,""),"")</f>
        <v>7</v>
      </c>
      <c r="O16" s="91">
        <v>45675</v>
      </c>
      <c r="P16" s="91">
        <v>45675</v>
      </c>
      <c r="Q16" s="99">
        <v>45675</v>
      </c>
      <c r="R16" s="122">
        <v>112500275</v>
      </c>
      <c r="S16" s="90" t="s">
        <v>101</v>
      </c>
      <c r="T16" s="99">
        <v>45675</v>
      </c>
      <c r="U16" s="110"/>
      <c r="V16" s="111"/>
      <c r="W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 s="6">
        <f>IF(AND(tbl_die_ordering[[#This Row],[TYPE]]&lt;&gt;"C",tbl_die_ordering[[#This Row],[Design Approved Date]]&lt;&gt;""),tbl_die_ordering[[#This Row],[Design Approved Date]]-tbl_die_ordering[[#This Row],[Die Requested Date]],0)</f>
        <v>13</v>
      </c>
      <c r="Z16" t="s">
        <v>86</v>
      </c>
      <c r="AA16" s="118"/>
      <c r="AB16" s="82">
        <f>_xlfn.XLOOKUP(_xlfn.TEXTJOIN("_",TRUE,tbl_die_ordering[[#This Row],[Supplier]],tbl_die_ordering[[#This Row],[DIE NO]]),[1]Tracker!$AQ:$AQ,[1]Tracker!$Y:$Y,"")</f>
        <v>142500748</v>
      </c>
      <c r="AC16" s="83">
        <f>_xlfn.XLOOKUP(_xlfn.TEXTJOIN("_",TRUE,tbl_die_ordering[[#This Row],[Supplier]],tbl_die_ordering[[#This Row],[DIE NO]]),[1]Tracker!$AQ:$AQ,[1]Tracker!$AC:$AC,"")</f>
        <v>45685</v>
      </c>
      <c r="AD16" s="7"/>
      <c r="AF16" t="str">
        <f>TEXT(tbl_die_ordering[[#This Row],[Die Requested Date]],"mmm")</f>
        <v>Jan</v>
      </c>
      <c r="AG16" t="str">
        <f>_xlfn.TEXTJOIN("_",TRUE,tbl_die_ordering[[#This Row],[Supplier]],tbl_die_ordering[[#This Row],[DIE NO]])</f>
        <v>PDTMC_12441-406</v>
      </c>
    </row>
    <row r="17" spans="1:33" ht="15.95" customHeight="1">
      <c r="A17" s="86" t="s">
        <v>6</v>
      </c>
      <c r="B17" s="83" t="str">
        <f>_xlfn.XLOOKUP(_xlfn.TEXTJOIN("_",TRUE,tbl_die_ordering[[#This Row],[Supplier]],tbl_die_ordering[[#This Row],[DIE NO]]),[1]Tracker!$AQ:$AQ,[1]Tracker!$W:$W,"")</f>
        <v>7612-25</v>
      </c>
      <c r="C17" s="204" t="s">
        <v>182</v>
      </c>
      <c r="D17" s="90" t="s">
        <v>88</v>
      </c>
      <c r="E17" s="90" t="s">
        <v>103</v>
      </c>
      <c r="F17" s="91">
        <v>45660</v>
      </c>
      <c r="G17" s="353">
        <f>_xlfn.XLOOKUP(_xlfn.TEXTJOIN("_",TRUE,tbl_die_ordering[[#This Row],[Supplier]],tbl_die_ordering[[#This Row],[DIE NO]]),[1]Tracker!$AQ:$AQ,[1]Tracker!$V:$V,"")</f>
        <v>45660</v>
      </c>
      <c r="H17" s="193" t="s">
        <v>90</v>
      </c>
      <c r="I17" s="103">
        <v>1</v>
      </c>
      <c r="J17" s="103">
        <v>1</v>
      </c>
      <c r="K17" s="99">
        <v>45665</v>
      </c>
      <c r="L17" s="99">
        <v>45673</v>
      </c>
      <c r="M17" s="102"/>
      <c r="N17" s="121">
        <f>IFERROR(IF(tbl_die_ordering[[#This Row],[Design Approved Date]]&lt;&gt;"",L17-K17,""),"")</f>
        <v>8</v>
      </c>
      <c r="O17" s="91">
        <v>45675</v>
      </c>
      <c r="P17" s="91">
        <v>45675</v>
      </c>
      <c r="Q17" s="99">
        <v>45675</v>
      </c>
      <c r="R17" s="122">
        <v>112500275</v>
      </c>
      <c r="S17" s="90" t="s">
        <v>167</v>
      </c>
      <c r="T17" s="99">
        <v>45675</v>
      </c>
      <c r="U17" s="110"/>
      <c r="V17" s="111"/>
      <c r="W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 s="6">
        <f>IF(AND(tbl_die_ordering[[#This Row],[TYPE]]&lt;&gt;"C",tbl_die_ordering[[#This Row],[Design Approved Date]]&lt;&gt;""),tbl_die_ordering[[#This Row],[Design Approved Date]]-tbl_die_ordering[[#This Row],[Die Requested Date]],0)</f>
        <v>13</v>
      </c>
      <c r="Z17" t="s">
        <v>86</v>
      </c>
      <c r="AA17" s="118"/>
      <c r="AB17" s="82">
        <f>_xlfn.XLOOKUP(_xlfn.TEXTJOIN("_",TRUE,tbl_die_ordering[[#This Row],[Supplier]],tbl_die_ordering[[#This Row],[DIE NO]]),[1]Tracker!$AQ:$AQ,[1]Tracker!$Y:$Y,"")</f>
        <v>142500749</v>
      </c>
      <c r="AC17" s="83">
        <f>_xlfn.XLOOKUP(_xlfn.TEXTJOIN("_",TRUE,tbl_die_ordering[[#This Row],[Supplier]],tbl_die_ordering[[#This Row],[DIE NO]]),[1]Tracker!$AQ:$AQ,[1]Tracker!$AC:$AC,"")</f>
        <v>45685</v>
      </c>
      <c r="AD17" s="7"/>
      <c r="AF17" t="str">
        <f>TEXT(tbl_die_ordering[[#This Row],[Die Requested Date]],"mmm")</f>
        <v>Jan</v>
      </c>
      <c r="AG17" t="str">
        <f>_xlfn.TEXTJOIN("_",TRUE,tbl_die_ordering[[#This Row],[Supplier]],tbl_die_ordering[[#This Row],[DIE NO]])</f>
        <v>PHOENIX _14856-203</v>
      </c>
    </row>
    <row r="18" spans="1:33" ht="15.95" customHeight="1">
      <c r="A18" s="86" t="s">
        <v>6</v>
      </c>
      <c r="B18" s="83" t="str">
        <f>_xlfn.XLOOKUP(_xlfn.TEXTJOIN("_",TRUE,tbl_die_ordering[[#This Row],[Supplier]],tbl_die_ordering[[#This Row],[DIE NO]]),[1]Tracker!$AQ:$AQ,[1]Tracker!$W:$W,"")</f>
        <v>7612-25</v>
      </c>
      <c r="C18" s="204" t="s">
        <v>183</v>
      </c>
      <c r="D18" s="90" t="s">
        <v>88</v>
      </c>
      <c r="E18" s="90" t="s">
        <v>100</v>
      </c>
      <c r="F18" s="91">
        <v>45660</v>
      </c>
      <c r="G18" s="353">
        <f>_xlfn.XLOOKUP(_xlfn.TEXTJOIN("_",TRUE,tbl_die_ordering[[#This Row],[Supplier]],tbl_die_ordering[[#This Row],[DIE NO]]),[1]Tracker!$AQ:$AQ,[1]Tracker!$V:$V,"")</f>
        <v>45660</v>
      </c>
      <c r="H18" s="193" t="s">
        <v>90</v>
      </c>
      <c r="I18" s="103">
        <v>1</v>
      </c>
      <c r="J18" s="103">
        <v>1</v>
      </c>
      <c r="K18" s="99">
        <v>45665</v>
      </c>
      <c r="L18" s="99">
        <v>45673</v>
      </c>
      <c r="M18" s="102"/>
      <c r="N18" s="121">
        <f>IFERROR(IF(tbl_die_ordering[[#This Row],[Design Approved Date]]&lt;&gt;"",L18-K18,""),"")</f>
        <v>8</v>
      </c>
      <c r="O18" s="91">
        <v>45675</v>
      </c>
      <c r="P18" s="91">
        <v>45675</v>
      </c>
      <c r="Q18" s="99">
        <v>45675</v>
      </c>
      <c r="R18" s="122">
        <v>112500275</v>
      </c>
      <c r="S18" s="90" t="s">
        <v>167</v>
      </c>
      <c r="T18" s="99">
        <v>45675</v>
      </c>
      <c r="U18" s="110"/>
      <c r="V18" s="111"/>
      <c r="W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 s="6">
        <f>IF(AND(tbl_die_ordering[[#This Row],[TYPE]]&lt;&gt;"C",tbl_die_ordering[[#This Row],[Design Approved Date]]&lt;&gt;""),tbl_die_ordering[[#This Row],[Design Approved Date]]-tbl_die_ordering[[#This Row],[Die Requested Date]],0)</f>
        <v>13</v>
      </c>
      <c r="Z18" t="s">
        <v>86</v>
      </c>
      <c r="AA18" s="118"/>
      <c r="AB18" s="82">
        <f>_xlfn.XLOOKUP(_xlfn.TEXTJOIN("_",TRUE,tbl_die_ordering[[#This Row],[Supplier]],tbl_die_ordering[[#This Row],[DIE NO]]),[1]Tracker!$AQ:$AQ,[1]Tracker!$Y:$Y,"")</f>
        <v>142500749</v>
      </c>
      <c r="AC18" s="83">
        <f>_xlfn.XLOOKUP(_xlfn.TEXTJOIN("_",TRUE,tbl_die_ordering[[#This Row],[Supplier]],tbl_die_ordering[[#This Row],[DIE NO]]),[1]Tracker!$AQ:$AQ,[1]Tracker!$AC:$AC,"")</f>
        <v>45685</v>
      </c>
      <c r="AD18" s="7"/>
      <c r="AF18" t="str">
        <f>TEXT(tbl_die_ordering[[#This Row],[Die Requested Date]],"mmm")</f>
        <v>Jan</v>
      </c>
      <c r="AG18" t="str">
        <f>_xlfn.TEXTJOIN("_",TRUE,tbl_die_ordering[[#This Row],[Supplier]],tbl_die_ordering[[#This Row],[DIE NO]])</f>
        <v>PHOENIX _14857-203</v>
      </c>
    </row>
    <row r="19" spans="1:33" ht="15.95" customHeight="1">
      <c r="A19" s="86" t="s">
        <v>29</v>
      </c>
      <c r="B19" s="83" t="str">
        <f>_xlfn.XLOOKUP(_xlfn.TEXTJOIN("_",TRUE,tbl_die_ordering[[#This Row],[Supplier]],tbl_die_ordering[[#This Row],[DIE NO]]),[1]Tracker!$AQ:$AQ,[1]Tracker!$W:$W,"")</f>
        <v>7614-25</v>
      </c>
      <c r="C19" s="204" t="s">
        <v>184</v>
      </c>
      <c r="D19" s="90" t="s">
        <v>185</v>
      </c>
      <c r="E19" s="90" t="s">
        <v>135</v>
      </c>
      <c r="F19" s="91">
        <v>45663</v>
      </c>
      <c r="G19" s="353">
        <f>_xlfn.XLOOKUP(_xlfn.TEXTJOIN("_",TRUE,tbl_die_ordering[[#This Row],[Supplier]],tbl_die_ordering[[#This Row],[DIE NO]]),[1]Tracker!$AQ:$AQ,[1]Tracker!$V:$V,"")</f>
        <v>45663</v>
      </c>
      <c r="H19" s="193" t="s">
        <v>94</v>
      </c>
      <c r="I19" s="131">
        <v>1</v>
      </c>
      <c r="J19" s="131">
        <v>1</v>
      </c>
      <c r="K19" s="99">
        <v>45665</v>
      </c>
      <c r="L19" s="99">
        <v>45668</v>
      </c>
      <c r="M19" s="102" t="s">
        <v>186</v>
      </c>
      <c r="N19" s="121">
        <f>IFERROR(IF(tbl_die_ordering[[#This Row],[Design Approved Date]]&lt;&gt;"",L19-K19,""),"")</f>
        <v>3</v>
      </c>
      <c r="O19" s="91">
        <v>45671</v>
      </c>
      <c r="P19" s="91">
        <v>45674</v>
      </c>
      <c r="Q19" s="99">
        <v>45671</v>
      </c>
      <c r="R19" s="122">
        <v>1300001099</v>
      </c>
      <c r="S19" s="90" t="s">
        <v>101</v>
      </c>
      <c r="T19" s="91">
        <v>45674</v>
      </c>
      <c r="U19" s="110" t="s">
        <v>187</v>
      </c>
      <c r="V19" s="111"/>
      <c r="W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 s="6">
        <f>IF(AND(tbl_die_ordering[[#This Row],[TYPE]]&lt;&gt;"C",tbl_die_ordering[[#This Row],[Design Approved Date]]&lt;&gt;""),tbl_die_ordering[[#This Row],[Design Approved Date]]-tbl_die_ordering[[#This Row],[Die Requested Date]],0)</f>
        <v>5</v>
      </c>
      <c r="Z19" t="s">
        <v>86</v>
      </c>
      <c r="AA19" s="118"/>
      <c r="AB19" s="82" t="str">
        <f>_xlfn.XLOOKUP(_xlfn.TEXTJOIN("_",TRUE,tbl_die_ordering[[#This Row],[Supplier]],tbl_die_ordering[[#This Row],[DIE NO]]),[1]Tracker!$AQ:$AQ,[1]Tracker!$Y:$Y,"")</f>
        <v>M124</v>
      </c>
      <c r="AC19" s="83">
        <f>_xlfn.XLOOKUP(_xlfn.TEXTJOIN("_",TRUE,tbl_die_ordering[[#This Row],[Supplier]],tbl_die_ordering[[#This Row],[DIE NO]]),[1]Tracker!$AQ:$AQ,[1]Tracker!$AC:$AC,"")</f>
        <v>45693</v>
      </c>
      <c r="AD19" s="7"/>
      <c r="AF19" t="str">
        <f>TEXT(tbl_die_ordering[[#This Row],[Die Requested Date]],"mmm")</f>
        <v>Jan</v>
      </c>
      <c r="AG19" t="str">
        <f>_xlfn.TEXTJOIN("_",TRUE,tbl_die_ordering[[#This Row],[Supplier]],tbl_die_ordering[[#This Row],[DIE NO]])</f>
        <v>PDTMC_051137-2501</v>
      </c>
    </row>
    <row r="20" spans="1:33" ht="15.95" customHeight="1">
      <c r="A20" s="86" t="s">
        <v>29</v>
      </c>
      <c r="B20" s="83" t="str">
        <f>_xlfn.XLOOKUP(_xlfn.TEXTJOIN("_",TRUE,tbl_die_ordering[[#This Row],[Supplier]],tbl_die_ordering[[#This Row],[DIE NO]]),[1]Tracker!$AQ:$AQ,[1]Tracker!$W:$W,"")</f>
        <v>7614-25</v>
      </c>
      <c r="C20" s="204" t="s">
        <v>188</v>
      </c>
      <c r="D20" s="90" t="s">
        <v>185</v>
      </c>
      <c r="E20" s="90" t="s">
        <v>189</v>
      </c>
      <c r="F20" s="91">
        <v>45663</v>
      </c>
      <c r="G20" s="353">
        <f>_xlfn.XLOOKUP(_xlfn.TEXTJOIN("_",TRUE,tbl_die_ordering[[#This Row],[Supplier]],tbl_die_ordering[[#This Row],[DIE NO]]),[1]Tracker!$AQ:$AQ,[1]Tracker!$V:$V,"")</f>
        <v>45663</v>
      </c>
      <c r="H20" s="193" t="s">
        <v>94</v>
      </c>
      <c r="I20" s="131">
        <v>1</v>
      </c>
      <c r="J20" s="131">
        <v>1</v>
      </c>
      <c r="K20" s="99">
        <v>45665</v>
      </c>
      <c r="L20" s="99">
        <v>45670</v>
      </c>
      <c r="M20" s="102" t="s">
        <v>186</v>
      </c>
      <c r="N20" s="121">
        <f>IFERROR(IF(tbl_die_ordering[[#This Row],[Design Approved Date]]&lt;&gt;"",L20-K20,""),"")</f>
        <v>5</v>
      </c>
      <c r="O20" s="91">
        <v>45671</v>
      </c>
      <c r="P20" s="91">
        <v>45674</v>
      </c>
      <c r="Q20" s="99">
        <v>45671</v>
      </c>
      <c r="R20" s="122">
        <v>1300001099</v>
      </c>
      <c r="S20" s="90" t="s">
        <v>101</v>
      </c>
      <c r="T20" s="91">
        <v>45674</v>
      </c>
      <c r="U20" s="110" t="s">
        <v>187</v>
      </c>
      <c r="V20" s="111"/>
      <c r="W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 s="6">
        <f>IF(AND(tbl_die_ordering[[#This Row],[TYPE]]&lt;&gt;"C",tbl_die_ordering[[#This Row],[Design Approved Date]]&lt;&gt;""),tbl_die_ordering[[#This Row],[Design Approved Date]]-tbl_die_ordering[[#This Row],[Die Requested Date]],0)</f>
        <v>7</v>
      </c>
      <c r="Z20" t="s">
        <v>86</v>
      </c>
      <c r="AA20" s="118"/>
      <c r="AB20" s="82" t="str">
        <f>_xlfn.XLOOKUP(_xlfn.TEXTJOIN("_",TRUE,tbl_die_ordering[[#This Row],[Supplier]],tbl_die_ordering[[#This Row],[DIE NO]]),[1]Tracker!$AQ:$AQ,[1]Tracker!$Y:$Y,"")</f>
        <v>M124</v>
      </c>
      <c r="AC20" s="83">
        <f>_xlfn.XLOOKUP(_xlfn.TEXTJOIN("_",TRUE,tbl_die_ordering[[#This Row],[Supplier]],tbl_die_ordering[[#This Row],[DIE NO]]),[1]Tracker!$AQ:$AQ,[1]Tracker!$AC:$AC,"")</f>
        <v>45693</v>
      </c>
      <c r="AD20" s="7"/>
      <c r="AF20" t="str">
        <f>TEXT(tbl_die_ordering[[#This Row],[Die Requested Date]],"mmm")</f>
        <v>Jan</v>
      </c>
      <c r="AG20" t="str">
        <f>_xlfn.TEXTJOIN("_",TRUE,tbl_die_ordering[[#This Row],[Supplier]],tbl_die_ordering[[#This Row],[DIE NO]])</f>
        <v>PDTMC_051138-3501</v>
      </c>
    </row>
    <row r="21" spans="1:33" ht="15.95" customHeight="1">
      <c r="A21" s="86" t="s">
        <v>29</v>
      </c>
      <c r="B21" s="83" t="str">
        <f>_xlfn.XLOOKUP(_xlfn.TEXTJOIN("_",TRUE,tbl_die_ordering[[#This Row],[Supplier]],tbl_die_ordering[[#This Row],[DIE NO]]),[1]Tracker!$AQ:$AQ,[1]Tracker!$W:$W,"")</f>
        <v>7614-25</v>
      </c>
      <c r="C21" s="204" t="s">
        <v>190</v>
      </c>
      <c r="D21" s="90" t="s">
        <v>185</v>
      </c>
      <c r="E21" s="90" t="s">
        <v>135</v>
      </c>
      <c r="F21" s="91">
        <v>45663</v>
      </c>
      <c r="G21" s="353">
        <f>_xlfn.XLOOKUP(_xlfn.TEXTJOIN("_",TRUE,tbl_die_ordering[[#This Row],[Supplier]],tbl_die_ordering[[#This Row],[DIE NO]]),[1]Tracker!$AQ:$AQ,[1]Tracker!$V:$V,"")</f>
        <v>45663</v>
      </c>
      <c r="H21" s="193" t="s">
        <v>94</v>
      </c>
      <c r="I21" s="131">
        <v>1</v>
      </c>
      <c r="J21" s="131">
        <v>1</v>
      </c>
      <c r="K21" s="99">
        <v>45666</v>
      </c>
      <c r="L21" s="99">
        <v>45668</v>
      </c>
      <c r="M21" s="102" t="s">
        <v>186</v>
      </c>
      <c r="N21" s="121">
        <f>IFERROR(IF(tbl_die_ordering[[#This Row],[Design Approved Date]]&lt;&gt;"",L21-K21,""),"")</f>
        <v>2</v>
      </c>
      <c r="O21" s="91">
        <v>45671</v>
      </c>
      <c r="P21" s="91">
        <v>45674</v>
      </c>
      <c r="Q21" s="99">
        <v>45671</v>
      </c>
      <c r="R21" s="122">
        <v>1300001099</v>
      </c>
      <c r="S21" s="90" t="s">
        <v>101</v>
      </c>
      <c r="T21" s="91">
        <v>45674</v>
      </c>
      <c r="U21" s="110" t="s">
        <v>187</v>
      </c>
      <c r="V21" s="111"/>
      <c r="W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 s="6">
        <f>IF(AND(tbl_die_ordering[[#This Row],[TYPE]]&lt;&gt;"C",tbl_die_ordering[[#This Row],[Design Approved Date]]&lt;&gt;""),tbl_die_ordering[[#This Row],[Design Approved Date]]-tbl_die_ordering[[#This Row],[Die Requested Date]],0)</f>
        <v>5</v>
      </c>
      <c r="Z21" t="s">
        <v>86</v>
      </c>
      <c r="AA21" s="118"/>
      <c r="AB21" s="82" t="str">
        <f>_xlfn.XLOOKUP(_xlfn.TEXTJOIN("_",TRUE,tbl_die_ordering[[#This Row],[Supplier]],tbl_die_ordering[[#This Row],[DIE NO]]),[1]Tracker!$AQ:$AQ,[1]Tracker!$Y:$Y,"")</f>
        <v>M124</v>
      </c>
      <c r="AC21" s="83">
        <f>_xlfn.XLOOKUP(_xlfn.TEXTJOIN("_",TRUE,tbl_die_ordering[[#This Row],[Supplier]],tbl_die_ordering[[#This Row],[DIE NO]]),[1]Tracker!$AQ:$AQ,[1]Tracker!$AC:$AC,"")</f>
        <v>45693</v>
      </c>
      <c r="AD21" s="7"/>
      <c r="AF21" t="str">
        <f>TEXT(tbl_die_ordering[[#This Row],[Die Requested Date]],"mmm")</f>
        <v>Jan</v>
      </c>
      <c r="AG21" t="str">
        <f>_xlfn.TEXTJOIN("_",TRUE,tbl_die_ordering[[#This Row],[Supplier]],tbl_die_ordering[[#This Row],[DIE NO]])</f>
        <v>PDTMC_051139-2501</v>
      </c>
    </row>
    <row r="22" spans="1:33" ht="15.95" customHeight="1">
      <c r="A22" s="86" t="s">
        <v>29</v>
      </c>
      <c r="B22" s="83" t="str">
        <f>_xlfn.XLOOKUP(_xlfn.TEXTJOIN("_",TRUE,tbl_die_ordering[[#This Row],[Supplier]],tbl_die_ordering[[#This Row],[DIE NO]]),[1]Tracker!$AQ:$AQ,[1]Tracker!$W:$W,"")</f>
        <v>7614-25</v>
      </c>
      <c r="C22" s="204" t="s">
        <v>191</v>
      </c>
      <c r="D22" s="90" t="s">
        <v>185</v>
      </c>
      <c r="E22" s="90" t="s">
        <v>135</v>
      </c>
      <c r="F22" s="91">
        <v>45663</v>
      </c>
      <c r="G22" s="353">
        <f>_xlfn.XLOOKUP(_xlfn.TEXTJOIN("_",TRUE,tbl_die_ordering[[#This Row],[Supplier]],tbl_die_ordering[[#This Row],[DIE NO]]),[1]Tracker!$AQ:$AQ,[1]Tracker!$V:$V,"")</f>
        <v>45663</v>
      </c>
      <c r="H22" s="193" t="s">
        <v>94</v>
      </c>
      <c r="I22" s="131">
        <v>1</v>
      </c>
      <c r="J22" s="131">
        <v>1</v>
      </c>
      <c r="K22" s="99">
        <v>45665</v>
      </c>
      <c r="L22" s="99">
        <v>45668</v>
      </c>
      <c r="M22" s="102" t="s">
        <v>186</v>
      </c>
      <c r="N22" s="121">
        <f>IFERROR(IF(tbl_die_ordering[[#This Row],[Design Approved Date]]&lt;&gt;"",L22-K22,""),"")</f>
        <v>3</v>
      </c>
      <c r="O22" s="91">
        <v>45671</v>
      </c>
      <c r="P22" s="91">
        <v>45674</v>
      </c>
      <c r="Q22" s="99">
        <v>45671</v>
      </c>
      <c r="R22" s="122">
        <v>1300001099</v>
      </c>
      <c r="S22" s="90" t="s">
        <v>101</v>
      </c>
      <c r="T22" s="91">
        <v>45674</v>
      </c>
      <c r="U22" s="110" t="s">
        <v>187</v>
      </c>
      <c r="V22" s="111"/>
      <c r="W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 s="6">
        <f>IF(AND(tbl_die_ordering[[#This Row],[TYPE]]&lt;&gt;"C",tbl_die_ordering[[#This Row],[Design Approved Date]]&lt;&gt;""),tbl_die_ordering[[#This Row],[Design Approved Date]]-tbl_die_ordering[[#This Row],[Die Requested Date]],0)</f>
        <v>5</v>
      </c>
      <c r="Z22" t="s">
        <v>86</v>
      </c>
      <c r="AA22" s="118"/>
      <c r="AB22" s="82" t="str">
        <f>_xlfn.XLOOKUP(_xlfn.TEXTJOIN("_",TRUE,tbl_die_ordering[[#This Row],[Supplier]],tbl_die_ordering[[#This Row],[DIE NO]]),[1]Tracker!$AQ:$AQ,[1]Tracker!$Y:$Y,"")</f>
        <v>M124</v>
      </c>
      <c r="AC22" s="83">
        <f>_xlfn.XLOOKUP(_xlfn.TEXTJOIN("_",TRUE,tbl_die_ordering[[#This Row],[Supplier]],tbl_die_ordering[[#This Row],[DIE NO]]),[1]Tracker!$AQ:$AQ,[1]Tracker!$AC:$AC,"")</f>
        <v>45693</v>
      </c>
      <c r="AD22" s="7"/>
      <c r="AF22" t="str">
        <f>TEXT(tbl_die_ordering[[#This Row],[Die Requested Date]],"mmm")</f>
        <v>Jan</v>
      </c>
      <c r="AG22" t="str">
        <f>_xlfn.TEXTJOIN("_",TRUE,tbl_die_ordering[[#This Row],[Supplier]],tbl_die_ordering[[#This Row],[DIE NO]])</f>
        <v>PDTMC_051140-2501</v>
      </c>
    </row>
    <row r="23" spans="1:33" ht="15.95" customHeight="1">
      <c r="A23" s="86" t="s">
        <v>29</v>
      </c>
      <c r="B23" s="83" t="str">
        <f>_xlfn.XLOOKUP(_xlfn.TEXTJOIN("_",TRUE,tbl_die_ordering[[#This Row],[Supplier]],tbl_die_ordering[[#This Row],[DIE NO]]),[1]Tracker!$AQ:$AQ,[1]Tracker!$W:$W,"")</f>
        <v>7615-25</v>
      </c>
      <c r="C23" s="204" t="s">
        <v>192</v>
      </c>
      <c r="D23" s="90" t="s">
        <v>185</v>
      </c>
      <c r="E23" s="90" t="s">
        <v>119</v>
      </c>
      <c r="F23" s="91">
        <v>45663</v>
      </c>
      <c r="G23" s="353">
        <f>_xlfn.XLOOKUP(_xlfn.TEXTJOIN("_",TRUE,tbl_die_ordering[[#This Row],[Supplier]],tbl_die_ordering[[#This Row],[DIE NO]]),[1]Tracker!$AQ:$AQ,[1]Tracker!$V:$V,"")</f>
        <v>45663</v>
      </c>
      <c r="H23" s="193" t="s">
        <v>90</v>
      </c>
      <c r="I23" s="131">
        <v>1</v>
      </c>
      <c r="J23" s="131">
        <v>1</v>
      </c>
      <c r="K23" s="99">
        <v>45664</v>
      </c>
      <c r="L23" s="99">
        <v>45668</v>
      </c>
      <c r="M23" s="102"/>
      <c r="N23" s="121">
        <f>IFERROR(IF(tbl_die_ordering[[#This Row],[Design Approved Date]]&lt;&gt;"",L23-K23,""),"")</f>
        <v>4</v>
      </c>
      <c r="O23" s="91">
        <v>45671</v>
      </c>
      <c r="P23" s="91">
        <v>45674</v>
      </c>
      <c r="Q23" s="99">
        <v>45671</v>
      </c>
      <c r="R23" s="122">
        <v>1300001099</v>
      </c>
      <c r="S23" s="90" t="s">
        <v>139</v>
      </c>
      <c r="T23" s="91">
        <v>45675</v>
      </c>
      <c r="U23" s="110" t="s">
        <v>193</v>
      </c>
      <c r="V23" s="111"/>
      <c r="W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 s="6">
        <f>IF(AND(tbl_die_ordering[[#This Row],[TYPE]]&lt;&gt;"C",tbl_die_ordering[[#This Row],[Design Approved Date]]&lt;&gt;""),tbl_die_ordering[[#This Row],[Design Approved Date]]-tbl_die_ordering[[#This Row],[Die Requested Date]],0)</f>
        <v>5</v>
      </c>
      <c r="Z23" t="s">
        <v>86</v>
      </c>
      <c r="AA23" s="118"/>
      <c r="AB23" s="82" t="str">
        <f>_xlfn.XLOOKUP(_xlfn.TEXTJOIN("_",TRUE,tbl_die_ordering[[#This Row],[Supplier]],tbl_die_ordering[[#This Row],[DIE NO]]),[1]Tracker!$AQ:$AQ,[1]Tracker!$Y:$Y,"")</f>
        <v>M083</v>
      </c>
      <c r="AC23" s="83">
        <f>_xlfn.XLOOKUP(_xlfn.TEXTJOIN("_",TRUE,tbl_die_ordering[[#This Row],[Supplier]],tbl_die_ordering[[#This Row],[DIE NO]]),[1]Tracker!$AQ:$AQ,[1]Tracker!$AC:$AC,"")</f>
        <v>45684</v>
      </c>
      <c r="AD23" s="7"/>
      <c r="AF23" t="str">
        <f>TEXT(tbl_die_ordering[[#This Row],[Die Requested Date]],"mmm")</f>
        <v>Jan</v>
      </c>
      <c r="AG23" t="str">
        <f>_xlfn.TEXTJOIN("_",TRUE,tbl_die_ordering[[#This Row],[Supplier]],tbl_die_ordering[[#This Row],[DIE NO]])</f>
        <v>EKSTEK_030188-2501</v>
      </c>
    </row>
    <row r="24" spans="1:33" ht="15.95" customHeight="1">
      <c r="A24" s="86" t="s">
        <v>29</v>
      </c>
      <c r="B24" s="83" t="str">
        <f>_xlfn.XLOOKUP(_xlfn.TEXTJOIN("_",TRUE,tbl_die_ordering[[#This Row],[Supplier]],tbl_die_ordering[[#This Row],[DIE NO]]),[1]Tracker!$AQ:$AQ,[1]Tracker!$W:$W,"")</f>
        <v>7615-25</v>
      </c>
      <c r="C24" s="204" t="s">
        <v>194</v>
      </c>
      <c r="D24" s="90" t="s">
        <v>185</v>
      </c>
      <c r="E24" s="90" t="s">
        <v>103</v>
      </c>
      <c r="F24" s="91">
        <v>45663</v>
      </c>
      <c r="G24" s="353">
        <f>_xlfn.XLOOKUP(_xlfn.TEXTJOIN("_",TRUE,tbl_die_ordering[[#This Row],[Supplier]],tbl_die_ordering[[#This Row],[DIE NO]]),[1]Tracker!$AQ:$AQ,[1]Tracker!$V:$V,"")</f>
        <v>45663</v>
      </c>
      <c r="H24" s="193" t="s">
        <v>90</v>
      </c>
      <c r="I24" s="131">
        <v>2</v>
      </c>
      <c r="J24" s="131">
        <v>2</v>
      </c>
      <c r="K24" s="99">
        <v>45664</v>
      </c>
      <c r="L24" s="99">
        <v>45668</v>
      </c>
      <c r="M24" s="102"/>
      <c r="N24" s="121">
        <f>IFERROR(IF(tbl_die_ordering[[#This Row],[Design Approved Date]]&lt;&gt;"",L24-K24,""),"")</f>
        <v>4</v>
      </c>
      <c r="O24" s="91">
        <v>45671</v>
      </c>
      <c r="P24" s="91">
        <v>45674</v>
      </c>
      <c r="Q24" s="99">
        <v>45671</v>
      </c>
      <c r="R24" s="122">
        <v>1300001099</v>
      </c>
      <c r="S24" s="90" t="s">
        <v>139</v>
      </c>
      <c r="T24" s="91">
        <v>45674</v>
      </c>
      <c r="U24" s="110" t="s">
        <v>193</v>
      </c>
      <c r="V24" s="111"/>
      <c r="W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 s="6">
        <f>IF(AND(tbl_die_ordering[[#This Row],[TYPE]]&lt;&gt;"C",tbl_die_ordering[[#This Row],[Design Approved Date]]&lt;&gt;""),tbl_die_ordering[[#This Row],[Design Approved Date]]-tbl_die_ordering[[#This Row],[Die Requested Date]],0)</f>
        <v>5</v>
      </c>
      <c r="Z24" t="s">
        <v>86</v>
      </c>
      <c r="AA24" s="118"/>
      <c r="AB24" s="82" t="str">
        <f>_xlfn.XLOOKUP(_xlfn.TEXTJOIN("_",TRUE,tbl_die_ordering[[#This Row],[Supplier]],tbl_die_ordering[[#This Row],[DIE NO]]),[1]Tracker!$AQ:$AQ,[1]Tracker!$Y:$Y,"")</f>
        <v>M083</v>
      </c>
      <c r="AC24" s="83">
        <f>_xlfn.XLOOKUP(_xlfn.TEXTJOIN("_",TRUE,tbl_die_ordering[[#This Row],[Supplier]],tbl_die_ordering[[#This Row],[DIE NO]]),[1]Tracker!$AQ:$AQ,[1]Tracker!$AC:$AC,"")</f>
        <v>45684</v>
      </c>
      <c r="AD24" s="7"/>
      <c r="AF24" t="str">
        <f>TEXT(tbl_die_ordering[[#This Row],[Die Requested Date]],"mmm")</f>
        <v>Jan</v>
      </c>
      <c r="AG24" t="str">
        <f>_xlfn.TEXTJOIN("_",TRUE,tbl_die_ordering[[#This Row],[Supplier]],tbl_die_ordering[[#This Row],[DIE NO]])</f>
        <v>EKSTEK_030189-2501</v>
      </c>
    </row>
    <row r="25" spans="1:33" ht="15.95" customHeight="1">
      <c r="A25" s="86" t="s">
        <v>6</v>
      </c>
      <c r="B25" s="83" t="str">
        <f>_xlfn.XLOOKUP(_xlfn.TEXTJOIN("_",TRUE,tbl_die_ordering[[#This Row],[Supplier]],tbl_die_ordering[[#This Row],[DIE NO]]),[1]Tracker!$AQ:$AQ,[1]Tracker!$W:$W,"")</f>
        <v>7616-25</v>
      </c>
      <c r="C25" s="204" t="s">
        <v>195</v>
      </c>
      <c r="D25" s="177" t="s">
        <v>185</v>
      </c>
      <c r="E25" s="90" t="s">
        <v>196</v>
      </c>
      <c r="F25" s="91">
        <v>45666</v>
      </c>
      <c r="G25" s="353">
        <f>_xlfn.XLOOKUP(_xlfn.TEXTJOIN("_",TRUE,tbl_die_ordering[[#This Row],[Supplier]],tbl_die_ordering[[#This Row],[DIE NO]]),[1]Tracker!$AQ:$AQ,[1]Tracker!$V:$V,"")</f>
        <v>45666</v>
      </c>
      <c r="H25" s="193" t="s">
        <v>90</v>
      </c>
      <c r="I25" s="103">
        <v>1</v>
      </c>
      <c r="J25" s="103">
        <v>1</v>
      </c>
      <c r="K25" s="99">
        <v>45666</v>
      </c>
      <c r="L25" s="99">
        <v>45668</v>
      </c>
      <c r="M25" s="102"/>
      <c r="N25" s="121">
        <f>IFERROR(IF(tbl_die_ordering[[#This Row],[Design Approved Date]]&lt;&gt;"",L25-K25,""),"")</f>
        <v>2</v>
      </c>
      <c r="O25" s="99">
        <v>45670</v>
      </c>
      <c r="P25" s="91">
        <v>45670</v>
      </c>
      <c r="Q25" s="99">
        <v>45670</v>
      </c>
      <c r="R25" s="122">
        <v>112500175</v>
      </c>
      <c r="S25" s="90" t="s">
        <v>197</v>
      </c>
      <c r="T25" s="99">
        <v>45670</v>
      </c>
      <c r="U25" s="110" t="s">
        <v>198</v>
      </c>
      <c r="V25" s="111"/>
      <c r="W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 s="6">
        <f>IF(AND(tbl_die_ordering[[#This Row],[TYPE]]&lt;&gt;"C",tbl_die_ordering[[#This Row],[Design Approved Date]]&lt;&gt;""),tbl_die_ordering[[#This Row],[Design Approved Date]]-tbl_die_ordering[[#This Row],[Die Requested Date]],0)</f>
        <v>2</v>
      </c>
      <c r="Z25" t="s">
        <v>86</v>
      </c>
      <c r="AA25" s="118" t="s">
        <v>199</v>
      </c>
      <c r="AB25" s="82">
        <f>_xlfn.XLOOKUP(_xlfn.TEXTJOIN("_",TRUE,tbl_die_ordering[[#This Row],[Supplier]],tbl_die_ordering[[#This Row],[DIE NO]]),[1]Tracker!$AQ:$AQ,[1]Tracker!$Y:$Y,"")</f>
        <v>142500494</v>
      </c>
      <c r="AC25" s="83">
        <f>_xlfn.XLOOKUP(_xlfn.TEXTJOIN("_",TRUE,tbl_die_ordering[[#This Row],[Supplier]],tbl_die_ordering[[#This Row],[DIE NO]]),[1]Tracker!$AQ:$AQ,[1]Tracker!$AC:$AC,"")</f>
        <v>45683</v>
      </c>
      <c r="AD25" s="7"/>
      <c r="AF25" t="str">
        <f>TEXT(tbl_die_ordering[[#This Row],[Die Requested Date]],"mmm")</f>
        <v>Jan</v>
      </c>
      <c r="AG25" t="str">
        <f>_xlfn.TEXTJOIN("_",TRUE,tbl_die_ordering[[#This Row],[Supplier]],tbl_die_ordering[[#This Row],[DIE NO]])</f>
        <v>COMPES_30190-601</v>
      </c>
    </row>
    <row r="26" spans="1:33" ht="15.95" customHeight="1">
      <c r="A26" s="86" t="s">
        <v>6</v>
      </c>
      <c r="B26" s="83" t="str">
        <f>_xlfn.XLOOKUP(_xlfn.TEXTJOIN("_",TRUE,tbl_die_ordering[[#This Row],[Supplier]],tbl_die_ordering[[#This Row],[DIE NO]]),[1]Tracker!$AQ:$AQ,[1]Tracker!$W:$W,"")</f>
        <v>7616-25</v>
      </c>
      <c r="C26" s="204" t="s">
        <v>200</v>
      </c>
      <c r="D26" s="177" t="s">
        <v>185</v>
      </c>
      <c r="E26" s="90" t="s">
        <v>196</v>
      </c>
      <c r="F26" s="91">
        <v>45666</v>
      </c>
      <c r="G26" s="353">
        <f>_xlfn.XLOOKUP(_xlfn.TEXTJOIN("_",TRUE,tbl_die_ordering[[#This Row],[Supplier]],tbl_die_ordering[[#This Row],[DIE NO]]),[1]Tracker!$AQ:$AQ,[1]Tracker!$V:$V,"")</f>
        <v>45666</v>
      </c>
      <c r="H26" s="193" t="s">
        <v>90</v>
      </c>
      <c r="I26" s="103">
        <v>1</v>
      </c>
      <c r="J26" s="103">
        <v>3</v>
      </c>
      <c r="K26" s="99">
        <v>45666</v>
      </c>
      <c r="L26" s="99">
        <v>45668</v>
      </c>
      <c r="M26" s="105"/>
      <c r="N26" s="121">
        <f>IFERROR(IF(tbl_die_ordering[[#This Row],[Design Approved Date]]&lt;&gt;"",L26-K26,""),"")</f>
        <v>2</v>
      </c>
      <c r="O26" s="99">
        <v>45670</v>
      </c>
      <c r="P26" s="91">
        <v>45670</v>
      </c>
      <c r="Q26" s="99">
        <v>45670</v>
      </c>
      <c r="R26" s="123">
        <v>112500175</v>
      </c>
      <c r="S26" s="90" t="s">
        <v>197</v>
      </c>
      <c r="T26" s="99">
        <v>45670</v>
      </c>
      <c r="U26" s="112" t="s">
        <v>198</v>
      </c>
      <c r="V26" s="113"/>
      <c r="W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 s="6">
        <f>IF(AND(tbl_die_ordering[[#This Row],[TYPE]]&lt;&gt;"C",tbl_die_ordering[[#This Row],[Design Approved Date]]&lt;&gt;""),tbl_die_ordering[[#This Row],[Design Approved Date]]-tbl_die_ordering[[#This Row],[Die Requested Date]],0)</f>
        <v>2</v>
      </c>
      <c r="Z26" t="s">
        <v>86</v>
      </c>
      <c r="AA26" s="118" t="s">
        <v>199</v>
      </c>
      <c r="AB26" s="82">
        <f>_xlfn.XLOOKUP(_xlfn.TEXTJOIN("_",TRUE,tbl_die_ordering[[#This Row],[Supplier]],tbl_die_ordering[[#This Row],[DIE NO]]),[1]Tracker!$AQ:$AQ,[1]Tracker!$Y:$Y,"")</f>
        <v>142500494</v>
      </c>
      <c r="AC26" s="83">
        <f>_xlfn.XLOOKUP(_xlfn.TEXTJOIN("_",TRUE,tbl_die_ordering[[#This Row],[Supplier]],tbl_die_ordering[[#This Row],[DIE NO]]),[1]Tracker!$AQ:$AQ,[1]Tracker!$AC:$AC,"")</f>
        <v>45683</v>
      </c>
      <c r="AD26" s="7"/>
      <c r="AF26" t="str">
        <f>TEXT(tbl_die_ordering[[#This Row],[Die Requested Date]],"mmm")</f>
        <v>Jan</v>
      </c>
      <c r="AG26" t="str">
        <f>_xlfn.TEXTJOIN("_",TRUE,tbl_die_ordering[[#This Row],[Supplier]],tbl_die_ordering[[#This Row],[DIE NO]])</f>
        <v>COMPES_30191-601</v>
      </c>
    </row>
    <row r="27" spans="1:33" ht="15.95" customHeight="1">
      <c r="A27" s="86" t="s">
        <v>6</v>
      </c>
      <c r="B27" s="83" t="str">
        <f>_xlfn.XLOOKUP(_xlfn.TEXTJOIN("_",TRUE,tbl_die_ordering[[#This Row],[Supplier]],tbl_die_ordering[[#This Row],[DIE NO]]),[1]Tracker!$AQ:$AQ,[1]Tracker!$W:$W,"")</f>
        <v>7617-25</v>
      </c>
      <c r="C27" s="204" t="s">
        <v>201</v>
      </c>
      <c r="D27" s="177" t="s">
        <v>185</v>
      </c>
      <c r="E27" s="90" t="s">
        <v>119</v>
      </c>
      <c r="F27" s="91">
        <v>45666</v>
      </c>
      <c r="G27" s="353">
        <f>_xlfn.XLOOKUP(_xlfn.TEXTJOIN("_",TRUE,tbl_die_ordering[[#This Row],[Supplier]],tbl_die_ordering[[#This Row],[DIE NO]]),[1]Tracker!$AQ:$AQ,[1]Tracker!$V:$V,"")</f>
        <v>45666</v>
      </c>
      <c r="H27" s="193" t="s">
        <v>94</v>
      </c>
      <c r="I27" s="103">
        <v>0</v>
      </c>
      <c r="J27" s="103">
        <v>0</v>
      </c>
      <c r="K27" s="99">
        <v>45668</v>
      </c>
      <c r="L27" s="99">
        <v>45668</v>
      </c>
      <c r="M27" s="102"/>
      <c r="N27" s="121">
        <f>IFERROR(IF(tbl_die_ordering[[#This Row],[Design Approved Date]]&lt;&gt;"",L27-K27,""),"")</f>
        <v>0</v>
      </c>
      <c r="O27" s="99">
        <v>45670</v>
      </c>
      <c r="P27" s="91">
        <v>45670</v>
      </c>
      <c r="Q27" s="99">
        <v>45670</v>
      </c>
      <c r="R27" s="122">
        <v>112500175</v>
      </c>
      <c r="S27" s="90" t="s">
        <v>101</v>
      </c>
      <c r="T27" s="99">
        <v>45670</v>
      </c>
      <c r="U27" s="110" t="s">
        <v>202</v>
      </c>
      <c r="V27" s="111"/>
      <c r="W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 s="6">
        <f>IF(AND(tbl_die_ordering[[#This Row],[TYPE]]&lt;&gt;"C",tbl_die_ordering[[#This Row],[Design Approved Date]]&lt;&gt;""),tbl_die_ordering[[#This Row],[Design Approved Date]]-tbl_die_ordering[[#This Row],[Die Requested Date]],0)</f>
        <v>2</v>
      </c>
      <c r="Z27" t="s">
        <v>86</v>
      </c>
      <c r="AA27" s="118" t="s">
        <v>203</v>
      </c>
      <c r="AB27" s="82">
        <f>_xlfn.XLOOKUP(_xlfn.TEXTJOIN("_",TRUE,tbl_die_ordering[[#This Row],[Supplier]],tbl_die_ordering[[#This Row],[DIE NO]]),[1]Tracker!$AQ:$AQ,[1]Tracker!$Y:$Y,"")</f>
        <v>142500459</v>
      </c>
      <c r="AC27" s="83">
        <f>_xlfn.XLOOKUP(_xlfn.TEXTJOIN("_",TRUE,tbl_die_ordering[[#This Row],[Supplier]],tbl_die_ordering[[#This Row],[DIE NO]]),[1]Tracker!$AQ:$AQ,[1]Tracker!$AC:$AC,"")</f>
        <v>45680</v>
      </c>
      <c r="AD27" s="7"/>
      <c r="AF27" t="str">
        <f>TEXT(tbl_die_ordering[[#This Row],[Die Requested Date]],"mmm")</f>
        <v>Jan</v>
      </c>
      <c r="AG27" t="str">
        <f>_xlfn.TEXTJOIN("_",TRUE,tbl_die_ordering[[#This Row],[Supplier]],tbl_die_ordering[[#This Row],[DIE NO]])</f>
        <v>PDTMC_27789-501</v>
      </c>
    </row>
    <row r="28" spans="1:33" ht="15.95" customHeight="1">
      <c r="A28" s="86" t="s">
        <v>6</v>
      </c>
      <c r="B28" s="83" t="str">
        <f>_xlfn.XLOOKUP(_xlfn.TEXTJOIN("_",TRUE,tbl_die_ordering[[#This Row],[Supplier]],tbl_die_ordering[[#This Row],[DIE NO]]),[1]Tracker!$AQ:$AQ,[1]Tracker!$W:$W,"")</f>
        <v>7617-25</v>
      </c>
      <c r="C28" s="204" t="s">
        <v>204</v>
      </c>
      <c r="D28" s="177" t="s">
        <v>185</v>
      </c>
      <c r="E28" s="90" t="s">
        <v>119</v>
      </c>
      <c r="F28" s="91">
        <v>45666</v>
      </c>
      <c r="G28" s="353">
        <f>_xlfn.XLOOKUP(_xlfn.TEXTJOIN("_",TRUE,tbl_die_ordering[[#This Row],[Supplier]],tbl_die_ordering[[#This Row],[DIE NO]]),[1]Tracker!$AQ:$AQ,[1]Tracker!$V:$V,"")</f>
        <v>45666</v>
      </c>
      <c r="H28" s="193" t="s">
        <v>94</v>
      </c>
      <c r="I28" s="103">
        <v>1</v>
      </c>
      <c r="J28" s="103">
        <v>4</v>
      </c>
      <c r="K28" s="99">
        <v>45667</v>
      </c>
      <c r="L28" s="99">
        <v>45668</v>
      </c>
      <c r="M28" s="102"/>
      <c r="N28" s="121">
        <f>IFERROR(IF(tbl_die_ordering[[#This Row],[Design Approved Date]]&lt;&gt;"",L28-K28,""),"")</f>
        <v>1</v>
      </c>
      <c r="O28" s="99">
        <v>45670</v>
      </c>
      <c r="P28" s="91">
        <v>45670</v>
      </c>
      <c r="Q28" s="99">
        <v>45670</v>
      </c>
      <c r="R28" s="122">
        <v>112500175</v>
      </c>
      <c r="S28" s="90" t="s">
        <v>101</v>
      </c>
      <c r="T28" s="99">
        <v>45670</v>
      </c>
      <c r="U28" s="110" t="s">
        <v>202</v>
      </c>
      <c r="V28" s="111"/>
      <c r="W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 s="6">
        <f>IF(AND(tbl_die_ordering[[#This Row],[TYPE]]&lt;&gt;"C",tbl_die_ordering[[#This Row],[Design Approved Date]]&lt;&gt;""),tbl_die_ordering[[#This Row],[Design Approved Date]]-tbl_die_ordering[[#This Row],[Die Requested Date]],0)</f>
        <v>2</v>
      </c>
      <c r="Z28" t="s">
        <v>86</v>
      </c>
      <c r="AA28" s="118" t="s">
        <v>203</v>
      </c>
      <c r="AB28" s="82">
        <f>_xlfn.XLOOKUP(_xlfn.TEXTJOIN("_",TRUE,tbl_die_ordering[[#This Row],[Supplier]],tbl_die_ordering[[#This Row],[DIE NO]]),[1]Tracker!$AQ:$AQ,[1]Tracker!$Y:$Y,"")</f>
        <v>142500459</v>
      </c>
      <c r="AC28" s="83">
        <f>_xlfn.XLOOKUP(_xlfn.TEXTJOIN("_",TRUE,tbl_die_ordering[[#This Row],[Supplier]],tbl_die_ordering[[#This Row],[DIE NO]]),[1]Tracker!$AQ:$AQ,[1]Tracker!$AC:$AC,"")</f>
        <v>45680</v>
      </c>
      <c r="AD28" s="7"/>
      <c r="AF28" t="str">
        <f>TEXT(tbl_die_ordering[[#This Row],[Die Requested Date]],"mmm")</f>
        <v>Jan</v>
      </c>
      <c r="AG28" t="str">
        <f>_xlfn.TEXTJOIN("_",TRUE,tbl_die_ordering[[#This Row],[Supplier]],tbl_die_ordering[[#This Row],[DIE NO]])</f>
        <v>PDTMC_30195-501</v>
      </c>
    </row>
    <row r="29" spans="1:33" ht="15.95" customHeight="1">
      <c r="A29" s="86" t="s">
        <v>6</v>
      </c>
      <c r="B29" s="83" t="str">
        <f>_xlfn.XLOOKUP(_xlfn.TEXTJOIN("_",TRUE,tbl_die_ordering[[#This Row],[Supplier]],tbl_die_ordering[[#This Row],[DIE NO]]),[1]Tracker!$AQ:$AQ,[1]Tracker!$W:$W,"")</f>
        <v>7617-25</v>
      </c>
      <c r="C29" s="204" t="s">
        <v>205</v>
      </c>
      <c r="D29" s="177" t="s">
        <v>185</v>
      </c>
      <c r="E29" s="90" t="s">
        <v>93</v>
      </c>
      <c r="F29" s="91">
        <v>45666</v>
      </c>
      <c r="G29" s="353">
        <f>_xlfn.XLOOKUP(_xlfn.TEXTJOIN("_",TRUE,tbl_die_ordering[[#This Row],[Supplier]],tbl_die_ordering[[#This Row],[DIE NO]]),[1]Tracker!$AQ:$AQ,[1]Tracker!$V:$V,"")</f>
        <v>45666</v>
      </c>
      <c r="H29" s="193" t="s">
        <v>94</v>
      </c>
      <c r="I29" s="103">
        <v>1</v>
      </c>
      <c r="J29" s="103">
        <v>1</v>
      </c>
      <c r="K29" s="99">
        <v>45670</v>
      </c>
      <c r="L29" s="99">
        <v>45672</v>
      </c>
      <c r="M29" s="102"/>
      <c r="N29" s="121">
        <f>IFERROR(IF(tbl_die_ordering[[#This Row],[Design Approved Date]]&lt;&gt;"",L29-K29,""),"")</f>
        <v>2</v>
      </c>
      <c r="O29" s="91">
        <v>45673</v>
      </c>
      <c r="P29" s="91">
        <v>45675</v>
      </c>
      <c r="Q29" s="99">
        <v>45673</v>
      </c>
      <c r="R29" s="122">
        <v>112500258</v>
      </c>
      <c r="S29" s="90" t="s">
        <v>101</v>
      </c>
      <c r="T29" s="91">
        <v>45673</v>
      </c>
      <c r="U29" s="110" t="s">
        <v>202</v>
      </c>
      <c r="V29" s="111"/>
      <c r="W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 s="6">
        <f>IF(AND(tbl_die_ordering[[#This Row],[TYPE]]&lt;&gt;"C",tbl_die_ordering[[#This Row],[Design Approved Date]]&lt;&gt;""),tbl_die_ordering[[#This Row],[Design Approved Date]]-tbl_die_ordering[[#This Row],[Die Requested Date]],0)</f>
        <v>6</v>
      </c>
      <c r="Z29" t="s">
        <v>86</v>
      </c>
      <c r="AA29" s="118" t="s">
        <v>203</v>
      </c>
      <c r="AB29" s="82">
        <f>_xlfn.XLOOKUP(_xlfn.TEXTJOIN("_",TRUE,tbl_die_ordering[[#This Row],[Supplier]],tbl_die_ordering[[#This Row],[DIE NO]]),[1]Tracker!$AQ:$AQ,[1]Tracker!$Y:$Y,"")</f>
        <v>142500534</v>
      </c>
      <c r="AC29" s="83">
        <f>_xlfn.XLOOKUP(_xlfn.TEXTJOIN("_",TRUE,tbl_die_ordering[[#This Row],[Supplier]],tbl_die_ordering[[#This Row],[DIE NO]]),[1]Tracker!$AQ:$AQ,[1]Tracker!$AC:$AC,"")</f>
        <v>45683</v>
      </c>
      <c r="AD29" s="7"/>
      <c r="AF29" t="str">
        <f>TEXT(tbl_die_ordering[[#This Row],[Die Requested Date]],"mmm")</f>
        <v>Jan</v>
      </c>
      <c r="AG29" t="str">
        <f>_xlfn.TEXTJOIN("_",TRUE,tbl_die_ordering[[#This Row],[Supplier]],tbl_die_ordering[[#This Row],[DIE NO]])</f>
        <v>PDTMC_30192-201</v>
      </c>
    </row>
    <row r="30" spans="1:33" ht="15.95" customHeight="1">
      <c r="A30" s="86" t="s">
        <v>6</v>
      </c>
      <c r="B30" s="83" t="str">
        <f>_xlfn.XLOOKUP(_xlfn.TEXTJOIN("_",TRUE,tbl_die_ordering[[#This Row],[Supplier]],tbl_die_ordering[[#This Row],[DIE NO]]),[1]Tracker!$AQ:$AQ,[1]Tracker!$W:$W,"")</f>
        <v>7617-25</v>
      </c>
      <c r="C30" s="204" t="s">
        <v>206</v>
      </c>
      <c r="D30" s="177" t="s">
        <v>185</v>
      </c>
      <c r="E30" s="90" t="s">
        <v>100</v>
      </c>
      <c r="F30" s="91">
        <v>45666</v>
      </c>
      <c r="G30" s="353">
        <f>_xlfn.XLOOKUP(_xlfn.TEXTJOIN("_",TRUE,tbl_die_ordering[[#This Row],[Supplier]],tbl_die_ordering[[#This Row],[DIE NO]]),[1]Tracker!$AQ:$AQ,[1]Tracker!$V:$V,"")</f>
        <v>45666</v>
      </c>
      <c r="H30" s="193" t="s">
        <v>94</v>
      </c>
      <c r="I30" s="103">
        <v>1</v>
      </c>
      <c r="J30" s="103">
        <v>2</v>
      </c>
      <c r="K30" s="99">
        <v>45670</v>
      </c>
      <c r="L30" s="99">
        <v>45673</v>
      </c>
      <c r="M30" s="102" t="s">
        <v>186</v>
      </c>
      <c r="N30" s="121">
        <f>IFERROR(IF(tbl_die_ordering[[#This Row],[Design Approved Date]]&lt;&gt;"",L30-K30,""),"")</f>
        <v>3</v>
      </c>
      <c r="O30" s="91">
        <v>45673</v>
      </c>
      <c r="P30" s="91">
        <v>45675</v>
      </c>
      <c r="Q30" s="99">
        <v>45673</v>
      </c>
      <c r="R30" s="122">
        <v>112500258</v>
      </c>
      <c r="S30" s="90" t="s">
        <v>101</v>
      </c>
      <c r="T30" s="91">
        <v>45673</v>
      </c>
      <c r="U30" s="110" t="s">
        <v>202</v>
      </c>
      <c r="V30" s="111"/>
      <c r="W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 s="6">
        <f>IF(AND(tbl_die_ordering[[#This Row],[TYPE]]&lt;&gt;"C",tbl_die_ordering[[#This Row],[Design Approved Date]]&lt;&gt;""),tbl_die_ordering[[#This Row],[Design Approved Date]]-tbl_die_ordering[[#This Row],[Die Requested Date]],0)</f>
        <v>7</v>
      </c>
      <c r="Z30" t="s">
        <v>86</v>
      </c>
      <c r="AA30" s="118" t="s">
        <v>203</v>
      </c>
      <c r="AB30" s="82">
        <f>_xlfn.XLOOKUP(_xlfn.TEXTJOIN("_",TRUE,tbl_die_ordering[[#This Row],[Supplier]],tbl_die_ordering[[#This Row],[DIE NO]]),[1]Tracker!$AQ:$AQ,[1]Tracker!$Y:$Y,"")</f>
        <v>142500534</v>
      </c>
      <c r="AC30" s="83">
        <f>_xlfn.XLOOKUP(_xlfn.TEXTJOIN("_",TRUE,tbl_die_ordering[[#This Row],[Supplier]],tbl_die_ordering[[#This Row],[DIE NO]]),[1]Tracker!$AQ:$AQ,[1]Tracker!$AC:$AC,"")</f>
        <v>45683</v>
      </c>
      <c r="AD30" s="7"/>
      <c r="AF30" t="str">
        <f>TEXT(tbl_die_ordering[[#This Row],[Die Requested Date]],"mmm")</f>
        <v>Jan</v>
      </c>
      <c r="AG30" t="str">
        <f>_xlfn.TEXTJOIN("_",TRUE,tbl_die_ordering[[#This Row],[Supplier]],tbl_die_ordering[[#This Row],[DIE NO]])</f>
        <v>PDTMC_30196-201</v>
      </c>
    </row>
    <row r="31" spans="1:33" ht="15.95" customHeight="1">
      <c r="A31" s="86" t="s">
        <v>6</v>
      </c>
      <c r="B31" s="83" t="str">
        <f>_xlfn.XLOOKUP(_xlfn.TEXTJOIN("_",TRUE,tbl_die_ordering[[#This Row],[Supplier]],tbl_die_ordering[[#This Row],[DIE NO]]),[1]Tracker!$AQ:$AQ,[1]Tracker!$W:$W,"")</f>
        <v>7617-25</v>
      </c>
      <c r="C31" s="204" t="s">
        <v>207</v>
      </c>
      <c r="D31" s="177" t="s">
        <v>185</v>
      </c>
      <c r="E31" s="90" t="s">
        <v>100</v>
      </c>
      <c r="F31" s="91">
        <v>45666</v>
      </c>
      <c r="G31" s="353">
        <f>_xlfn.XLOOKUP(_xlfn.TEXTJOIN("_",TRUE,tbl_die_ordering[[#This Row],[Supplier]],tbl_die_ordering[[#This Row],[DIE NO]]),[1]Tracker!$AQ:$AQ,[1]Tracker!$V:$V,"")</f>
        <v>45666</v>
      </c>
      <c r="H31" s="193" t="s">
        <v>94</v>
      </c>
      <c r="I31" s="103">
        <v>1</v>
      </c>
      <c r="J31" s="103">
        <v>1</v>
      </c>
      <c r="K31" s="99">
        <v>45670</v>
      </c>
      <c r="L31" s="99">
        <v>45672</v>
      </c>
      <c r="M31" s="102"/>
      <c r="N31" s="121">
        <f>IFERROR(IF(tbl_die_ordering[[#This Row],[Design Approved Date]]&lt;&gt;"",L31-K31,""),"")</f>
        <v>2</v>
      </c>
      <c r="O31" s="91">
        <v>45673</v>
      </c>
      <c r="P31" s="91">
        <v>45675</v>
      </c>
      <c r="Q31" s="99">
        <v>45673</v>
      </c>
      <c r="R31" s="122">
        <v>112500258</v>
      </c>
      <c r="S31" s="90" t="s">
        <v>101</v>
      </c>
      <c r="T31" s="91">
        <v>45673</v>
      </c>
      <c r="U31" s="110" t="s">
        <v>202</v>
      </c>
      <c r="V31" s="111"/>
      <c r="W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 s="6">
        <f>IF(AND(tbl_die_ordering[[#This Row],[TYPE]]&lt;&gt;"C",tbl_die_ordering[[#This Row],[Design Approved Date]]&lt;&gt;""),tbl_die_ordering[[#This Row],[Design Approved Date]]-tbl_die_ordering[[#This Row],[Die Requested Date]],0)</f>
        <v>6</v>
      </c>
      <c r="Z31" t="s">
        <v>86</v>
      </c>
      <c r="AA31" s="118" t="s">
        <v>203</v>
      </c>
      <c r="AB31" s="82">
        <f>_xlfn.XLOOKUP(_xlfn.TEXTJOIN("_",TRUE,tbl_die_ordering[[#This Row],[Supplier]],tbl_die_ordering[[#This Row],[DIE NO]]),[1]Tracker!$AQ:$AQ,[1]Tracker!$Y:$Y,"")</f>
        <v>142500534</v>
      </c>
      <c r="AC31" s="83">
        <f>_xlfn.XLOOKUP(_xlfn.TEXTJOIN("_",TRUE,tbl_die_ordering[[#This Row],[Supplier]],tbl_die_ordering[[#This Row],[DIE NO]]),[1]Tracker!$AQ:$AQ,[1]Tracker!$AC:$AC,"")</f>
        <v>45683</v>
      </c>
      <c r="AD31" s="7"/>
      <c r="AF31" t="str">
        <f>TEXT(tbl_die_ordering[[#This Row],[Die Requested Date]],"mmm")</f>
        <v>Jan</v>
      </c>
      <c r="AG31" t="str">
        <f>_xlfn.TEXTJOIN("_",TRUE,tbl_die_ordering[[#This Row],[Supplier]],tbl_die_ordering[[#This Row],[DIE NO]])</f>
        <v>PDTMC_30197-201</v>
      </c>
    </row>
    <row r="32" spans="1:33" ht="15.95" customHeight="1">
      <c r="A32" s="86" t="s">
        <v>6</v>
      </c>
      <c r="B32" s="83" t="str">
        <f>_xlfn.XLOOKUP(_xlfn.TEXTJOIN("_",TRUE,tbl_die_ordering[[#This Row],[Supplier]],tbl_die_ordering[[#This Row],[DIE NO]]),[1]Tracker!$AQ:$AQ,[1]Tracker!$W:$W,"")</f>
        <v>7617-25</v>
      </c>
      <c r="C32" s="204" t="s">
        <v>208</v>
      </c>
      <c r="D32" s="177" t="s">
        <v>185</v>
      </c>
      <c r="E32" s="90" t="s">
        <v>93</v>
      </c>
      <c r="F32" s="91">
        <v>45666</v>
      </c>
      <c r="G32" s="353">
        <f>_xlfn.XLOOKUP(_xlfn.TEXTJOIN("_",TRUE,tbl_die_ordering[[#This Row],[Supplier]],tbl_die_ordering[[#This Row],[DIE NO]]),[1]Tracker!$AQ:$AQ,[1]Tracker!$V:$V,"")</f>
        <v>45666</v>
      </c>
      <c r="H32" s="193" t="s">
        <v>94</v>
      </c>
      <c r="I32" s="103">
        <v>1</v>
      </c>
      <c r="J32" s="103">
        <v>2</v>
      </c>
      <c r="K32" s="99">
        <v>45670</v>
      </c>
      <c r="L32" s="99">
        <v>45673</v>
      </c>
      <c r="M32" s="102" t="s">
        <v>186</v>
      </c>
      <c r="N32" s="121">
        <f>IFERROR(IF(tbl_die_ordering[[#This Row],[Design Approved Date]]&lt;&gt;"",L32-K32,""),"")</f>
        <v>3</v>
      </c>
      <c r="O32" s="91">
        <v>45675</v>
      </c>
      <c r="P32" s="91">
        <v>45675</v>
      </c>
      <c r="Q32" s="99">
        <v>45675</v>
      </c>
      <c r="R32" s="122">
        <v>112500275</v>
      </c>
      <c r="S32" s="90" t="s">
        <v>101</v>
      </c>
      <c r="T32" s="99">
        <v>45675</v>
      </c>
      <c r="U32" s="110" t="s">
        <v>202</v>
      </c>
      <c r="V32" s="111"/>
      <c r="W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 s="6">
        <f>IF(AND(tbl_die_ordering[[#This Row],[TYPE]]&lt;&gt;"C",tbl_die_ordering[[#This Row],[Design Approved Date]]&lt;&gt;""),tbl_die_ordering[[#This Row],[Design Approved Date]]-tbl_die_ordering[[#This Row],[Die Requested Date]],0)</f>
        <v>7</v>
      </c>
      <c r="Z32" t="s">
        <v>86</v>
      </c>
      <c r="AA32" s="118" t="s">
        <v>203</v>
      </c>
      <c r="AB32" s="82">
        <f>_xlfn.XLOOKUP(_xlfn.TEXTJOIN("_",TRUE,tbl_die_ordering[[#This Row],[Supplier]],tbl_die_ordering[[#This Row],[DIE NO]]),[1]Tracker!$AQ:$AQ,[1]Tracker!$Y:$Y,"")</f>
        <v>142500608</v>
      </c>
      <c r="AC32" s="83">
        <f>_xlfn.XLOOKUP(_xlfn.TEXTJOIN("_",TRUE,tbl_die_ordering[[#This Row],[Supplier]],tbl_die_ordering[[#This Row],[DIE NO]]),[1]Tracker!$AQ:$AQ,[1]Tracker!$AC:$AC,"")</f>
        <v>45681</v>
      </c>
      <c r="AD32" s="7"/>
      <c r="AF32" t="str">
        <f>TEXT(tbl_die_ordering[[#This Row],[Die Requested Date]],"mmm")</f>
        <v>Jan</v>
      </c>
      <c r="AG32" t="str">
        <f>_xlfn.TEXTJOIN("_",TRUE,tbl_die_ordering[[#This Row],[Supplier]],tbl_die_ordering[[#This Row],[DIE NO]])</f>
        <v>PDTMC_30193-601</v>
      </c>
    </row>
    <row r="33" spans="1:33" ht="15.95" customHeight="1">
      <c r="A33" s="86" t="s">
        <v>6</v>
      </c>
      <c r="B33" s="83" t="str">
        <f>_xlfn.XLOOKUP(_xlfn.TEXTJOIN("_",TRUE,tbl_die_ordering[[#This Row],[Supplier]],tbl_die_ordering[[#This Row],[DIE NO]]),[1]Tracker!$AQ:$AQ,[1]Tracker!$W:$W,"")</f>
        <v>7617-25</v>
      </c>
      <c r="C33" s="204" t="s">
        <v>209</v>
      </c>
      <c r="D33" s="177" t="s">
        <v>185</v>
      </c>
      <c r="E33" s="90" t="s">
        <v>100</v>
      </c>
      <c r="F33" s="91">
        <v>45666</v>
      </c>
      <c r="G33" s="353">
        <f>_xlfn.XLOOKUP(_xlfn.TEXTJOIN("_",TRUE,tbl_die_ordering[[#This Row],[Supplier]],tbl_die_ordering[[#This Row],[DIE NO]]),[1]Tracker!$AQ:$AQ,[1]Tracker!$V:$V,"")</f>
        <v>45666</v>
      </c>
      <c r="H33" s="193" t="s">
        <v>94</v>
      </c>
      <c r="I33" s="103">
        <v>1</v>
      </c>
      <c r="J33" s="103">
        <v>1</v>
      </c>
      <c r="K33" s="99">
        <v>45672</v>
      </c>
      <c r="L33" s="99">
        <v>45673</v>
      </c>
      <c r="M33" s="102"/>
      <c r="N33" s="121">
        <f>IFERROR(IF(tbl_die_ordering[[#This Row],[Design Approved Date]]&lt;&gt;"",L33-K33,""),"")</f>
        <v>1</v>
      </c>
      <c r="O33" s="91">
        <v>45675</v>
      </c>
      <c r="P33" s="91">
        <v>45675</v>
      </c>
      <c r="Q33" s="99">
        <v>45675</v>
      </c>
      <c r="R33" s="122">
        <v>112500275</v>
      </c>
      <c r="S33" s="90" t="s">
        <v>101</v>
      </c>
      <c r="T33" s="99">
        <v>45675</v>
      </c>
      <c r="U33" s="110" t="s">
        <v>202</v>
      </c>
      <c r="V33" s="111" t="s">
        <v>210</v>
      </c>
      <c r="W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 s="6">
        <f>IF(AND(tbl_die_ordering[[#This Row],[TYPE]]&lt;&gt;"C",tbl_die_ordering[[#This Row],[Design Approved Date]]&lt;&gt;""),tbl_die_ordering[[#This Row],[Design Approved Date]]-tbl_die_ordering[[#This Row],[Die Requested Date]],0)</f>
        <v>7</v>
      </c>
      <c r="Z33" t="s">
        <v>86</v>
      </c>
      <c r="AA33" s="118" t="s">
        <v>203</v>
      </c>
      <c r="AB33" s="82">
        <f>_xlfn.XLOOKUP(_xlfn.TEXTJOIN("_",TRUE,tbl_die_ordering[[#This Row],[Supplier]],tbl_die_ordering[[#This Row],[DIE NO]]),[1]Tracker!$AQ:$AQ,[1]Tracker!$Y:$Y,"")</f>
        <v>142500608</v>
      </c>
      <c r="AC33" s="83">
        <f>_xlfn.XLOOKUP(_xlfn.TEXTJOIN("_",TRUE,tbl_die_ordering[[#This Row],[Supplier]],tbl_die_ordering[[#This Row],[DIE NO]]),[1]Tracker!$AQ:$AQ,[1]Tracker!$AC:$AC,"")</f>
        <v>45681</v>
      </c>
      <c r="AD33" s="7"/>
      <c r="AF33" t="str">
        <f>TEXT(tbl_die_ordering[[#This Row],[Die Requested Date]],"mmm")</f>
        <v>Jan</v>
      </c>
      <c r="AG33" t="str">
        <f>_xlfn.TEXTJOIN("_",TRUE,tbl_die_ordering[[#This Row],[Supplier]],tbl_die_ordering[[#This Row],[DIE NO]])</f>
        <v>PDTMC_30194-201</v>
      </c>
    </row>
    <row r="34" spans="1:33" ht="15.95" customHeight="1">
      <c r="A34" s="86" t="s">
        <v>6</v>
      </c>
      <c r="B34" s="83" t="str">
        <f>_xlfn.XLOOKUP(_xlfn.TEXTJOIN("_",TRUE,tbl_die_ordering[[#This Row],[Supplier]],tbl_die_ordering[[#This Row],[DIE NO]]),[1]Tracker!$AQ:$AQ,[1]Tracker!$W:$W,"")</f>
        <v>7622-25</v>
      </c>
      <c r="C34" s="204" t="s">
        <v>211</v>
      </c>
      <c r="D34" s="177" t="s">
        <v>212</v>
      </c>
      <c r="E34" s="90" t="s">
        <v>213</v>
      </c>
      <c r="F34" s="91">
        <v>45667</v>
      </c>
      <c r="G34" s="353">
        <f>_xlfn.XLOOKUP(_xlfn.TEXTJOIN("_",TRUE,tbl_die_ordering[[#This Row],[Supplier]],tbl_die_ordering[[#This Row],[DIE NO]]),[1]Tracker!$AQ:$AQ,[1]Tracker!$V:$V,"")</f>
        <v>45667</v>
      </c>
      <c r="H34" s="193" t="s">
        <v>90</v>
      </c>
      <c r="I34" s="103">
        <v>6</v>
      </c>
      <c r="J34" s="103">
        <v>6</v>
      </c>
      <c r="K34" s="99">
        <v>45674</v>
      </c>
      <c r="L34" s="99" t="s">
        <v>214</v>
      </c>
      <c r="M34" s="102" t="s">
        <v>186</v>
      </c>
      <c r="N34" s="121" t="str">
        <f>IFERROR(IF(tbl_die_ordering[[#This Row],[Design Approved Date]]&lt;&gt;"",L34-K34,""),"")</f>
        <v/>
      </c>
      <c r="O34" s="91" t="s">
        <v>214</v>
      </c>
      <c r="P34" s="91" t="s">
        <v>214</v>
      </c>
      <c r="Q34" s="91" t="s">
        <v>214</v>
      </c>
      <c r="R34" s="124" t="s">
        <v>214</v>
      </c>
      <c r="S34" s="90" t="s">
        <v>197</v>
      </c>
      <c r="T34" s="91" t="s">
        <v>214</v>
      </c>
      <c r="U34" s="110" t="s">
        <v>215</v>
      </c>
      <c r="V34" s="111" t="s">
        <v>216</v>
      </c>
      <c r="W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34" s="6">
        <f>IF(AND(tbl_die_ordering[[#This Row],[TYPE]]&lt;&gt;"C",tbl_die_ordering[[#This Row],[Design Approved Date]]&lt;&gt;""),tbl_die_ordering[[#This Row],[Design Approved Date]]-tbl_die_ordering[[#This Row],[Die Requested Date]],0)</f>
        <v>0</v>
      </c>
      <c r="Z34" t="s">
        <v>86</v>
      </c>
      <c r="AA34" s="118" t="s">
        <v>217</v>
      </c>
      <c r="AB34" s="82">
        <f>_xlfn.XLOOKUP(_xlfn.TEXTJOIN("_",TRUE,tbl_die_ordering[[#This Row],[Supplier]],tbl_die_ordering[[#This Row],[DIE NO]]),[1]Tracker!$AQ:$AQ,[1]Tracker!$Y:$Y,"")</f>
        <v>0</v>
      </c>
      <c r="AC34" s="83">
        <f>_xlfn.XLOOKUP(_xlfn.TEXTJOIN("_",TRUE,tbl_die_ordering[[#This Row],[Supplier]],tbl_die_ordering[[#This Row],[DIE NO]]),[1]Tracker!$AQ:$AQ,[1]Tracker!$AC:$AC,"")</f>
        <v>0</v>
      </c>
      <c r="AD34" s="7"/>
      <c r="AF34" t="str">
        <f>TEXT(tbl_die_ordering[[#This Row],[Die Requested Date]],"mmm")</f>
        <v>Jan</v>
      </c>
      <c r="AG34" t="str">
        <f>_xlfn.TEXTJOIN("_",TRUE,tbl_die_ordering[[#This Row],[Supplier]],tbl_die_ordering[[#This Row],[DIE NO]])</f>
        <v>COMPES_30199-601</v>
      </c>
    </row>
    <row r="35" spans="1:33" ht="15.95" customHeight="1">
      <c r="A35" s="86" t="s">
        <v>6</v>
      </c>
      <c r="B35" s="83" t="str">
        <f>_xlfn.XLOOKUP(_xlfn.TEXTJOIN("_",TRUE,tbl_die_ordering[[#This Row],[Supplier]],tbl_die_ordering[[#This Row],[DIE NO]]),[1]Tracker!$AQ:$AQ,[1]Tracker!$W:$W,"")</f>
        <v>7618-25</v>
      </c>
      <c r="C35" s="204" t="s">
        <v>218</v>
      </c>
      <c r="D35" s="177" t="s">
        <v>88</v>
      </c>
      <c r="E35" s="90" t="s">
        <v>219</v>
      </c>
      <c r="F35" s="91">
        <v>45667</v>
      </c>
      <c r="G35" s="353">
        <f>_xlfn.XLOOKUP(_xlfn.TEXTJOIN("_",TRUE,tbl_die_ordering[[#This Row],[Supplier]],tbl_die_ordering[[#This Row],[DIE NO]]),[1]Tracker!$AQ:$AQ,[1]Tracker!$V:$V,"")</f>
        <v>45667</v>
      </c>
      <c r="H35" s="193" t="s">
        <v>90</v>
      </c>
      <c r="I35" s="103">
        <v>0</v>
      </c>
      <c r="J35" s="103">
        <v>0</v>
      </c>
      <c r="K35" s="99">
        <v>45670</v>
      </c>
      <c r="L35" s="99">
        <v>45672</v>
      </c>
      <c r="M35" s="102"/>
      <c r="N35" s="121">
        <f>IFERROR(IF(tbl_die_ordering[[#This Row],[Design Approved Date]]&lt;&gt;"",L35-K35,""),"")</f>
        <v>2</v>
      </c>
      <c r="O35" s="91">
        <v>45673</v>
      </c>
      <c r="P35" s="91">
        <v>45675</v>
      </c>
      <c r="Q35" s="99">
        <v>45673</v>
      </c>
      <c r="R35" s="122">
        <v>112500258</v>
      </c>
      <c r="S35" s="90" t="s">
        <v>167</v>
      </c>
      <c r="T35" s="91">
        <v>45673</v>
      </c>
      <c r="U35" s="110"/>
      <c r="V35" s="111"/>
      <c r="W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 s="6">
        <f>IF(AND(tbl_die_ordering[[#This Row],[TYPE]]&lt;&gt;"C",tbl_die_ordering[[#This Row],[Design Approved Date]]&lt;&gt;""),tbl_die_ordering[[#This Row],[Design Approved Date]]-tbl_die_ordering[[#This Row],[Die Requested Date]],0)</f>
        <v>5</v>
      </c>
      <c r="Z35" t="s">
        <v>86</v>
      </c>
      <c r="AA35" s="118"/>
      <c r="AB35" s="82">
        <f>_xlfn.XLOOKUP(_xlfn.TEXTJOIN("_",TRUE,tbl_die_ordering[[#This Row],[Supplier]],tbl_die_ordering[[#This Row],[DIE NO]]),[1]Tracker!$AQ:$AQ,[1]Tracker!$Y:$Y,"")</f>
        <v>142500695</v>
      </c>
      <c r="AC35" s="83">
        <f>_xlfn.XLOOKUP(_xlfn.TEXTJOIN("_",TRUE,tbl_die_ordering[[#This Row],[Supplier]],tbl_die_ordering[[#This Row],[DIE NO]]),[1]Tracker!$AQ:$AQ,[1]Tracker!$AC:$AC,"")</f>
        <v>45685</v>
      </c>
      <c r="AD35" s="7"/>
      <c r="AF35" t="str">
        <f>TEXT(tbl_die_ordering[[#This Row],[Die Requested Date]],"mmm")</f>
        <v>Jan</v>
      </c>
      <c r="AG35" t="str">
        <f>_xlfn.TEXTJOIN("_",TRUE,tbl_die_ordering[[#This Row],[Supplier]],tbl_die_ordering[[#This Row],[DIE NO]])</f>
        <v>PHOENIX _09153-204</v>
      </c>
    </row>
    <row r="36" spans="1:33" ht="15.95" customHeight="1">
      <c r="A36" s="86" t="s">
        <v>6</v>
      </c>
      <c r="B36" s="83" t="str">
        <f>_xlfn.XLOOKUP(_xlfn.TEXTJOIN("_",TRUE,tbl_die_ordering[[#This Row],[Supplier]],tbl_die_ordering[[#This Row],[DIE NO]]),[1]Tracker!$AQ:$AQ,[1]Tracker!$W:$W,"")</f>
        <v>7620-25</v>
      </c>
      <c r="C36" s="204" t="s">
        <v>220</v>
      </c>
      <c r="D36" s="177" t="s">
        <v>88</v>
      </c>
      <c r="E36" s="90" t="s">
        <v>221</v>
      </c>
      <c r="F36" s="91">
        <v>45667</v>
      </c>
      <c r="G36" s="353">
        <f>_xlfn.XLOOKUP(_xlfn.TEXTJOIN("_",TRUE,tbl_die_ordering[[#This Row],[Supplier]],tbl_die_ordering[[#This Row],[DIE NO]]),[1]Tracker!$AQ:$AQ,[1]Tracker!$V:$V,"")</f>
        <v>45667</v>
      </c>
      <c r="H36" s="193" t="s">
        <v>90</v>
      </c>
      <c r="I36" s="103">
        <v>1</v>
      </c>
      <c r="J36" s="103">
        <v>2</v>
      </c>
      <c r="K36" s="99">
        <v>45667</v>
      </c>
      <c r="L36" s="99">
        <v>45672</v>
      </c>
      <c r="M36" s="102"/>
      <c r="N36" s="121">
        <f>IFERROR(IF(tbl_die_ordering[[#This Row],[Design Approved Date]]&lt;&gt;"",L36-K36,""),"")</f>
        <v>5</v>
      </c>
      <c r="O36" s="91">
        <v>45673</v>
      </c>
      <c r="P36" s="91">
        <v>45675</v>
      </c>
      <c r="Q36" s="99">
        <v>45673</v>
      </c>
      <c r="R36" s="122">
        <v>112500258</v>
      </c>
      <c r="S36" s="90" t="s">
        <v>139</v>
      </c>
      <c r="T36" s="91">
        <v>45673</v>
      </c>
      <c r="U36" s="110"/>
      <c r="V36" s="111"/>
      <c r="W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 s="6">
        <f>IF(AND(tbl_die_ordering[[#This Row],[TYPE]]&lt;&gt;"C",tbl_die_ordering[[#This Row],[Design Approved Date]]&lt;&gt;""),tbl_die_ordering[[#This Row],[Design Approved Date]]-tbl_die_ordering[[#This Row],[Die Requested Date]],0)</f>
        <v>5</v>
      </c>
      <c r="Z36" t="s">
        <v>86</v>
      </c>
      <c r="AA36" s="118"/>
      <c r="AB36" s="82">
        <f>_xlfn.XLOOKUP(_xlfn.TEXTJOIN("_",TRUE,tbl_die_ordering[[#This Row],[Supplier]],tbl_die_ordering[[#This Row],[DIE NO]]),[1]Tracker!$AQ:$AQ,[1]Tracker!$Y:$Y,"")</f>
        <v>142500744</v>
      </c>
      <c r="AC36" s="83">
        <f>_xlfn.XLOOKUP(_xlfn.TEXTJOIN("_",TRUE,tbl_die_ordering[[#This Row],[Supplier]],tbl_die_ordering[[#This Row],[DIE NO]]),[1]Tracker!$AQ:$AQ,[1]Tracker!$AC:$AC,"")</f>
        <v>45685</v>
      </c>
      <c r="AD36" s="7"/>
      <c r="AF36" t="str">
        <f>TEXT(tbl_die_ordering[[#This Row],[Die Requested Date]],"mmm")</f>
        <v>Jan</v>
      </c>
      <c r="AG36" t="str">
        <f>_xlfn.TEXTJOIN("_",TRUE,tbl_die_ordering[[#This Row],[Supplier]],tbl_die_ordering[[#This Row],[DIE NO]])</f>
        <v>EKSTEK_13794-621</v>
      </c>
    </row>
    <row r="37" spans="1:33" ht="15.95" customHeight="1">
      <c r="A37" s="86" t="s">
        <v>6</v>
      </c>
      <c r="B37" s="83" t="str">
        <f>_xlfn.XLOOKUP(_xlfn.TEXTJOIN("_",TRUE,tbl_die_ordering[[#This Row],[Supplier]],tbl_die_ordering[[#This Row],[DIE NO]]),[1]Tracker!$AQ:$AQ,[1]Tracker!$W:$W,"")</f>
        <v>7623-25</v>
      </c>
      <c r="C37" s="204" t="s">
        <v>222</v>
      </c>
      <c r="D37" s="177" t="s">
        <v>185</v>
      </c>
      <c r="E37" s="90" t="s">
        <v>93</v>
      </c>
      <c r="F37" s="91">
        <v>45667</v>
      </c>
      <c r="G37" s="353">
        <f>_xlfn.XLOOKUP(_xlfn.TEXTJOIN("_",TRUE,tbl_die_ordering[[#This Row],[Supplier]],tbl_die_ordering[[#This Row],[DIE NO]]),[1]Tracker!$AQ:$AQ,[1]Tracker!$V:$V,"")</f>
        <v>45667</v>
      </c>
      <c r="H37" s="193" t="s">
        <v>94</v>
      </c>
      <c r="I37" s="103">
        <v>6</v>
      </c>
      <c r="J37" s="103">
        <v>6</v>
      </c>
      <c r="K37" s="99">
        <v>45670</v>
      </c>
      <c r="L37" s="99">
        <v>45672</v>
      </c>
      <c r="M37" s="102"/>
      <c r="N37" s="121">
        <f>IFERROR(IF(tbl_die_ordering[[#This Row],[Design Approved Date]]&lt;&gt;"",L37-K37,""),"")</f>
        <v>2</v>
      </c>
      <c r="O37" s="91">
        <v>45673</v>
      </c>
      <c r="P37" s="91">
        <v>45675</v>
      </c>
      <c r="Q37" s="99">
        <v>45673</v>
      </c>
      <c r="R37" s="122">
        <v>112500258</v>
      </c>
      <c r="S37" s="90" t="s">
        <v>95</v>
      </c>
      <c r="T37" s="91">
        <v>45673</v>
      </c>
      <c r="U37" s="110" t="s">
        <v>223</v>
      </c>
      <c r="V37" s="111"/>
      <c r="W3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 s="6">
        <f>IF(AND(tbl_die_ordering[[#This Row],[TYPE]]&lt;&gt;"C",tbl_die_ordering[[#This Row],[Design Approved Date]]&lt;&gt;""),tbl_die_ordering[[#This Row],[Design Approved Date]]-tbl_die_ordering[[#This Row],[Die Requested Date]],0)</f>
        <v>5</v>
      </c>
      <c r="Z37" t="s">
        <v>86</v>
      </c>
      <c r="AA37" s="118" t="s">
        <v>224</v>
      </c>
      <c r="AB37" s="82">
        <f>_xlfn.XLOOKUP(_xlfn.TEXTJOIN("_",TRUE,tbl_die_ordering[[#This Row],[Supplier]],tbl_die_ordering[[#This Row],[DIE NO]]),[1]Tracker!$AQ:$AQ,[1]Tracker!$Y:$Y,"")</f>
        <v>142500574</v>
      </c>
      <c r="AC37" s="83">
        <f>_xlfn.XLOOKUP(_xlfn.TEXTJOIN("_",TRUE,tbl_die_ordering[[#This Row],[Supplier]],tbl_die_ordering[[#This Row],[DIE NO]]),[1]Tracker!$AQ:$AQ,[1]Tracker!$AC:$AC,"")</f>
        <v>45683</v>
      </c>
      <c r="AD37" s="7"/>
      <c r="AF37" t="str">
        <f>TEXT(tbl_die_ordering[[#This Row],[Die Requested Date]],"mmm")</f>
        <v>Jan</v>
      </c>
      <c r="AG37" t="str">
        <f>_xlfn.TEXTJOIN("_",TRUE,tbl_die_ordering[[#This Row],[Supplier]],tbl_die_ordering[[#This Row],[DIE NO]])</f>
        <v>PHME_30200-601</v>
      </c>
    </row>
    <row r="38" spans="1:33" ht="15.95" customHeight="1">
      <c r="A38" s="86" t="s">
        <v>6</v>
      </c>
      <c r="B38" s="83" t="str">
        <f>_xlfn.XLOOKUP(_xlfn.TEXTJOIN("_",TRUE,tbl_die_ordering[[#This Row],[Supplier]],tbl_die_ordering[[#This Row],[DIE NO]]),[1]Tracker!$AQ:$AQ,[1]Tracker!$W:$W,"")</f>
        <v>7623-25</v>
      </c>
      <c r="C38" s="204" t="s">
        <v>225</v>
      </c>
      <c r="D38" s="177" t="s">
        <v>185</v>
      </c>
      <c r="E38" s="90" t="s">
        <v>89</v>
      </c>
      <c r="F38" s="91">
        <v>45667</v>
      </c>
      <c r="G38" s="353">
        <f>_xlfn.XLOOKUP(_xlfn.TEXTJOIN("_",TRUE,tbl_die_ordering[[#This Row],[Supplier]],tbl_die_ordering[[#This Row],[DIE NO]]),[1]Tracker!$AQ:$AQ,[1]Tracker!$V:$V,"")</f>
        <v>45667</v>
      </c>
      <c r="H38" s="193" t="s">
        <v>94</v>
      </c>
      <c r="I38" s="103">
        <v>7</v>
      </c>
      <c r="J38" s="103">
        <v>7</v>
      </c>
      <c r="K38" s="99">
        <v>45670</v>
      </c>
      <c r="L38" s="99">
        <v>45672</v>
      </c>
      <c r="M38" s="102"/>
      <c r="N38" s="121">
        <f>IFERROR(IF(tbl_die_ordering[[#This Row],[Design Approved Date]]&lt;&gt;"",L38-K38,""),"")</f>
        <v>2</v>
      </c>
      <c r="O38" s="91">
        <v>45673</v>
      </c>
      <c r="P38" s="91">
        <v>45675</v>
      </c>
      <c r="Q38" s="99">
        <v>45673</v>
      </c>
      <c r="R38" s="122">
        <v>112500258</v>
      </c>
      <c r="S38" s="90" t="s">
        <v>95</v>
      </c>
      <c r="T38" s="91">
        <v>45673</v>
      </c>
      <c r="U38" s="110" t="s">
        <v>223</v>
      </c>
      <c r="V38" s="111"/>
      <c r="W3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 s="6">
        <f>IF(AND(tbl_die_ordering[[#This Row],[TYPE]]&lt;&gt;"C",tbl_die_ordering[[#This Row],[Design Approved Date]]&lt;&gt;""),tbl_die_ordering[[#This Row],[Design Approved Date]]-tbl_die_ordering[[#This Row],[Die Requested Date]],0)</f>
        <v>5</v>
      </c>
      <c r="Z38" t="s">
        <v>86</v>
      </c>
      <c r="AA38" s="118" t="s">
        <v>224</v>
      </c>
      <c r="AB38" s="82">
        <f>_xlfn.XLOOKUP(_xlfn.TEXTJOIN("_",TRUE,tbl_die_ordering[[#This Row],[Supplier]],tbl_die_ordering[[#This Row],[DIE NO]]),[1]Tracker!$AQ:$AQ,[1]Tracker!$Y:$Y,"")</f>
        <v>142500574</v>
      </c>
      <c r="AC38" s="83">
        <f>_xlfn.XLOOKUP(_xlfn.TEXTJOIN("_",TRUE,tbl_die_ordering[[#This Row],[Supplier]],tbl_die_ordering[[#This Row],[DIE NO]]),[1]Tracker!$AQ:$AQ,[1]Tracker!$AC:$AC,"")</f>
        <v>45683</v>
      </c>
      <c r="AD38" s="7"/>
      <c r="AF38" t="str">
        <f>TEXT(tbl_die_ordering[[#This Row],[Die Requested Date]],"mmm")</f>
        <v>Jan</v>
      </c>
      <c r="AG38" t="str">
        <f>_xlfn.TEXTJOIN("_",TRUE,tbl_die_ordering[[#This Row],[Supplier]],tbl_die_ordering[[#This Row],[DIE NO]])</f>
        <v>PHME_30201-601</v>
      </c>
    </row>
    <row r="39" spans="1:33" ht="15.95" customHeight="1">
      <c r="A39" s="86" t="s">
        <v>6</v>
      </c>
      <c r="B39" s="83" t="str">
        <f>_xlfn.XLOOKUP(_xlfn.TEXTJOIN("_",TRUE,tbl_die_ordering[[#This Row],[Supplier]],tbl_die_ordering[[#This Row],[DIE NO]]),[1]Tracker!$AQ:$AQ,[1]Tracker!$W:$W,"")</f>
        <v>7622-25</v>
      </c>
      <c r="C39" s="204" t="s">
        <v>226</v>
      </c>
      <c r="D39" s="177" t="s">
        <v>185</v>
      </c>
      <c r="E39" s="93" t="s">
        <v>196</v>
      </c>
      <c r="F39" s="94">
        <v>45667</v>
      </c>
      <c r="G39" s="353">
        <f>_xlfn.XLOOKUP(_xlfn.TEXTJOIN("_",TRUE,tbl_die_ordering[[#This Row],[Supplier]],tbl_die_ordering[[#This Row],[DIE NO]]),[1]Tracker!$AQ:$AQ,[1]Tracker!$V:$V,"")</f>
        <v>45667</v>
      </c>
      <c r="H39" s="194" t="s">
        <v>90</v>
      </c>
      <c r="I39" s="103">
        <v>1</v>
      </c>
      <c r="J39" s="103">
        <v>1</v>
      </c>
      <c r="K39" s="104">
        <v>45673</v>
      </c>
      <c r="L39" s="104">
        <v>45673</v>
      </c>
      <c r="M39" s="105"/>
      <c r="N39" s="121">
        <f>IFERROR(IF(tbl_die_ordering[[#This Row],[Design Approved Date]]&lt;&gt;"",L39-K39,""),"")</f>
        <v>0</v>
      </c>
      <c r="O39" s="91">
        <v>45675</v>
      </c>
      <c r="P39" s="91">
        <v>45675</v>
      </c>
      <c r="Q39" s="99">
        <v>45675</v>
      </c>
      <c r="R39" s="122">
        <v>112500275</v>
      </c>
      <c r="S39" s="93" t="s">
        <v>197</v>
      </c>
      <c r="T39" s="99">
        <v>45675</v>
      </c>
      <c r="U39" s="112" t="s">
        <v>215</v>
      </c>
      <c r="V39" s="113"/>
      <c r="W3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 s="6">
        <f>IF(AND(tbl_die_ordering[[#This Row],[TYPE]]&lt;&gt;"C",tbl_die_ordering[[#This Row],[Design Approved Date]]&lt;&gt;""),tbl_die_ordering[[#This Row],[Design Approved Date]]-tbl_die_ordering[[#This Row],[Die Requested Date]],0)</f>
        <v>6</v>
      </c>
      <c r="Z39" t="s">
        <v>227</v>
      </c>
      <c r="AA39" s="118" t="s">
        <v>217</v>
      </c>
      <c r="AB39" s="82">
        <f>_xlfn.XLOOKUP(_xlfn.TEXTJOIN("_",TRUE,tbl_die_ordering[[#This Row],[Supplier]],tbl_die_ordering[[#This Row],[DIE NO]]),[1]Tracker!$AQ:$AQ,[1]Tracker!$Y:$Y,"")</f>
        <v>142500747</v>
      </c>
      <c r="AC39" s="83">
        <f>_xlfn.XLOOKUP(_xlfn.TEXTJOIN("_",TRUE,tbl_die_ordering[[#This Row],[Supplier]],tbl_die_ordering[[#This Row],[DIE NO]]),[1]Tracker!$AQ:$AQ,[1]Tracker!$AC:$AC,"")</f>
        <v>45693</v>
      </c>
      <c r="AD39" s="7"/>
      <c r="AF39" t="str">
        <f>TEXT(tbl_die_ordering[[#This Row],[Die Requested Date]],"mmm")</f>
        <v>Jan</v>
      </c>
      <c r="AG39" t="str">
        <f>_xlfn.TEXTJOIN("_",TRUE,tbl_die_ordering[[#This Row],[Supplier]],tbl_die_ordering[[#This Row],[DIE NO]])</f>
        <v>COMPES_30198-601</v>
      </c>
    </row>
    <row r="40" spans="1:33" ht="15.95" customHeight="1">
      <c r="A40" s="86" t="s">
        <v>6</v>
      </c>
      <c r="B40" s="83" t="str">
        <f>_xlfn.XLOOKUP(_xlfn.TEXTJOIN("_",TRUE,tbl_die_ordering[[#This Row],[Supplier]],tbl_die_ordering[[#This Row],[DIE NO]]),[1]Tracker!$AQ:$AQ,[1]Tracker!$W:$W,"")</f>
        <v>7619-25</v>
      </c>
      <c r="C40" s="204" t="s">
        <v>228</v>
      </c>
      <c r="D40" s="177" t="s">
        <v>88</v>
      </c>
      <c r="E40" s="90" t="s">
        <v>229</v>
      </c>
      <c r="F40" s="91">
        <v>45667</v>
      </c>
      <c r="G40" s="353">
        <f>_xlfn.XLOOKUP(_xlfn.TEXTJOIN("_",TRUE,tbl_die_ordering[[#This Row],[Supplier]],tbl_die_ordering[[#This Row],[DIE NO]]),[1]Tracker!$AQ:$AQ,[1]Tracker!$V:$V,"")</f>
        <v>45667</v>
      </c>
      <c r="H40" s="193" t="s">
        <v>90</v>
      </c>
      <c r="I40" s="103">
        <v>1</v>
      </c>
      <c r="J40" s="103">
        <v>1</v>
      </c>
      <c r="K40" s="99">
        <v>45680</v>
      </c>
      <c r="L40" s="99">
        <v>45681</v>
      </c>
      <c r="M40" s="102"/>
      <c r="N40" s="121">
        <f>IFERROR(IF(tbl_die_ordering[[#This Row],[Design Approved Date]]&lt;&gt;"",L40-K40,""),"")</f>
        <v>1</v>
      </c>
      <c r="O40" s="91">
        <v>45682</v>
      </c>
      <c r="P40" s="91">
        <v>45684</v>
      </c>
      <c r="Q40" s="99">
        <v>45682</v>
      </c>
      <c r="R40" s="122">
        <v>112500378</v>
      </c>
      <c r="S40" s="90" t="s">
        <v>230</v>
      </c>
      <c r="T40" s="91">
        <v>45682</v>
      </c>
      <c r="U40" s="110"/>
      <c r="V40" s="111"/>
      <c r="W4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 s="6">
        <f>IF(AND(tbl_die_ordering[[#This Row],[TYPE]]&lt;&gt;"C",tbl_die_ordering[[#This Row],[Design Approved Date]]&lt;&gt;""),tbl_die_ordering[[#This Row],[Design Approved Date]]-tbl_die_ordering[[#This Row],[Die Requested Date]],0)</f>
        <v>14</v>
      </c>
      <c r="Z40" t="s">
        <v>86</v>
      </c>
      <c r="AA40" s="118"/>
      <c r="AB40" s="82">
        <f>_xlfn.XLOOKUP(_xlfn.TEXTJOIN("_",TRUE,tbl_die_ordering[[#This Row],[Supplier]],tbl_die_ordering[[#This Row],[DIE NO]]),[1]Tracker!$AQ:$AQ,[1]Tracker!$Y:$Y,"")</f>
        <v>142500934</v>
      </c>
      <c r="AC40" s="83">
        <f>_xlfn.XLOOKUP(_xlfn.TEXTJOIN("_",TRUE,tbl_die_ordering[[#This Row],[Supplier]],tbl_die_ordering[[#This Row],[DIE NO]]),[1]Tracker!$AQ:$AQ,[1]Tracker!$AC:$AC,"")</f>
        <v>45692</v>
      </c>
      <c r="AD40" s="7"/>
      <c r="AF40" t="str">
        <f>TEXT(tbl_die_ordering[[#This Row],[Die Requested Date]],"mmm")</f>
        <v>Jan</v>
      </c>
      <c r="AG40" t="str">
        <f>_xlfn.TEXTJOIN("_",TRUE,tbl_die_ordering[[#This Row],[Supplier]],tbl_die_ordering[[#This Row],[DIE NO]])</f>
        <v>ADEX_05225-605</v>
      </c>
    </row>
    <row r="41" spans="1:33" ht="15.95" customHeight="1">
      <c r="A41" s="86" t="s">
        <v>6</v>
      </c>
      <c r="B41" s="83" t="str">
        <f>_xlfn.XLOOKUP(_xlfn.TEXTJOIN("_",TRUE,tbl_die_ordering[[#This Row],[Supplier]],tbl_die_ordering[[#This Row],[DIE NO]]),[1]Tracker!$AQ:$AQ,[1]Tracker!$W:$W,"")</f>
        <v>7618-25</v>
      </c>
      <c r="C41" s="204" t="s">
        <v>231</v>
      </c>
      <c r="D41" s="177" t="s">
        <v>88</v>
      </c>
      <c r="E41" s="93" t="s">
        <v>219</v>
      </c>
      <c r="F41" s="91">
        <v>45667</v>
      </c>
      <c r="G41" s="353">
        <f>_xlfn.XLOOKUP(_xlfn.TEXTJOIN("_",TRUE,tbl_die_ordering[[#This Row],[Supplier]],tbl_die_ordering[[#This Row],[DIE NO]]),[1]Tracker!$AQ:$AQ,[1]Tracker!$V:$V,"")</f>
        <v>45667</v>
      </c>
      <c r="H41" s="193" t="s">
        <v>90</v>
      </c>
      <c r="I41" s="103">
        <v>1</v>
      </c>
      <c r="J41" s="103">
        <v>3</v>
      </c>
      <c r="K41" s="104">
        <v>45687</v>
      </c>
      <c r="L41" s="99">
        <v>45688</v>
      </c>
      <c r="M41" s="105" t="s">
        <v>186</v>
      </c>
      <c r="N41" s="121">
        <f>IFERROR(IF(tbl_die_ordering[[#This Row],[Design Approved Date]]&lt;&gt;"",L41-K41,""),"")</f>
        <v>1</v>
      </c>
      <c r="O41" s="99">
        <v>45689</v>
      </c>
      <c r="P41" s="91">
        <v>45694</v>
      </c>
      <c r="Q41" s="99">
        <v>45689</v>
      </c>
      <c r="R41" s="122">
        <v>112500467</v>
      </c>
      <c r="S41" s="90" t="s">
        <v>167</v>
      </c>
      <c r="T41" s="99">
        <v>45689</v>
      </c>
      <c r="U41" s="112"/>
      <c r="V41" s="113" t="s">
        <v>232</v>
      </c>
      <c r="W4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 s="6">
        <f>IF(AND(tbl_die_ordering[[#This Row],[TYPE]]&lt;&gt;"C",tbl_die_ordering[[#This Row],[Design Approved Date]]&lt;&gt;""),tbl_die_ordering[[#This Row],[Design Approved Date]]-tbl_die_ordering[[#This Row],[Die Requested Date]],0)</f>
        <v>21</v>
      </c>
      <c r="Z41" t="s">
        <v>227</v>
      </c>
      <c r="AA41" s="118"/>
      <c r="AB41" s="82">
        <f>_xlfn.XLOOKUP(_xlfn.TEXTJOIN("_",TRUE,tbl_die_ordering[[#This Row],[Supplier]],tbl_die_ordering[[#This Row],[DIE NO]]),[1]Tracker!$AQ:$AQ,[1]Tracker!$Y:$Y,"")</f>
        <v>142501303</v>
      </c>
      <c r="AC41" s="83">
        <f>_xlfn.XLOOKUP(_xlfn.TEXTJOIN("_",TRUE,tbl_die_ordering[[#This Row],[Supplier]],tbl_die_ordering[[#This Row],[DIE NO]]),[1]Tracker!$AQ:$AQ,[1]Tracker!$AC:$AC,"")</f>
        <v>45702</v>
      </c>
      <c r="AD41" s="7"/>
      <c r="AF41" t="str">
        <f>TEXT(tbl_die_ordering[[#This Row],[Die Requested Date]],"mmm")</f>
        <v>Jan</v>
      </c>
      <c r="AG41" t="str">
        <f>_xlfn.TEXTJOIN("_",TRUE,tbl_die_ordering[[#This Row],[Supplier]],tbl_die_ordering[[#This Row],[DIE NO]])</f>
        <v>PHOENIX _14674-515</v>
      </c>
    </row>
    <row r="42" spans="1:33" ht="15.95" customHeight="1">
      <c r="A42" s="86" t="s">
        <v>6</v>
      </c>
      <c r="B42" s="83" t="str">
        <f>_xlfn.XLOOKUP(_xlfn.TEXTJOIN("_",TRUE,tbl_die_ordering[[#This Row],[Supplier]],tbl_die_ordering[[#This Row],[DIE NO]]),[1]Tracker!$AQ:$AQ,[1]Tracker!$W:$W,"")</f>
        <v>7618-25</v>
      </c>
      <c r="C42" s="204" t="s">
        <v>233</v>
      </c>
      <c r="D42" s="177" t="s">
        <v>88</v>
      </c>
      <c r="E42" s="92" t="s">
        <v>234</v>
      </c>
      <c r="F42" s="91">
        <v>45667</v>
      </c>
      <c r="G42" s="353">
        <f>_xlfn.XLOOKUP(_xlfn.TEXTJOIN("_",TRUE,tbl_die_ordering[[#This Row],[Supplier]],tbl_die_ordering[[#This Row],[DIE NO]]),[1]Tracker!$AQ:$AQ,[1]Tracker!$V:$V,"")</f>
        <v>45667</v>
      </c>
      <c r="H42" s="193" t="s">
        <v>90</v>
      </c>
      <c r="I42" s="103">
        <v>0</v>
      </c>
      <c r="J42" s="103">
        <v>0</v>
      </c>
      <c r="K42" s="99">
        <v>45681</v>
      </c>
      <c r="L42" s="99">
        <v>45685</v>
      </c>
      <c r="M42" s="102"/>
      <c r="N42" s="121">
        <f>IFERROR(IF(tbl_die_ordering[[#This Row],[Design Approved Date]]&lt;&gt;"",L42-K42,""),"")</f>
        <v>4</v>
      </c>
      <c r="O42" s="91">
        <v>45689</v>
      </c>
      <c r="P42" s="91">
        <v>45694</v>
      </c>
      <c r="Q42" s="99">
        <v>45689</v>
      </c>
      <c r="R42" s="122">
        <v>112500468</v>
      </c>
      <c r="S42" s="90" t="s">
        <v>167</v>
      </c>
      <c r="T42" s="91">
        <v>45689</v>
      </c>
      <c r="U42" s="110"/>
      <c r="V42" s="111"/>
      <c r="W4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 s="6">
        <f>IF(AND(tbl_die_ordering[[#This Row],[TYPE]]&lt;&gt;"C",tbl_die_ordering[[#This Row],[Design Approved Date]]&lt;&gt;""),tbl_die_ordering[[#This Row],[Design Approved Date]]-tbl_die_ordering[[#This Row],[Die Requested Date]],0)</f>
        <v>18</v>
      </c>
      <c r="Z42" t="s">
        <v>86</v>
      </c>
      <c r="AA42" s="118"/>
      <c r="AB42" s="82">
        <f>_xlfn.XLOOKUP(_xlfn.TEXTJOIN("_",TRUE,tbl_die_ordering[[#This Row],[Supplier]],tbl_die_ordering[[#This Row],[DIE NO]]),[1]Tracker!$AQ:$AQ,[1]Tracker!$Y:$Y,"")</f>
        <v>142501247</v>
      </c>
      <c r="AC42" s="83">
        <f>_xlfn.XLOOKUP(_xlfn.TEXTJOIN("_",TRUE,tbl_die_ordering[[#This Row],[Supplier]],tbl_die_ordering[[#This Row],[DIE NO]]),[1]Tracker!$AQ:$AQ,[1]Tracker!$AC:$AC,"")</f>
        <v>45700</v>
      </c>
      <c r="AD42" s="7"/>
      <c r="AF42" t="str">
        <f>TEXT(tbl_die_ordering[[#This Row],[Die Requested Date]],"mmm")</f>
        <v>Jan</v>
      </c>
      <c r="AG42" t="str">
        <f>_xlfn.TEXTJOIN("_",TRUE,tbl_die_ordering[[#This Row],[Supplier]],tbl_die_ordering[[#This Row],[DIE NO]])</f>
        <v>PHOENIX _INS-05019</v>
      </c>
    </row>
    <row r="43" spans="1:33" ht="15.95" customHeight="1">
      <c r="A43" s="86" t="s">
        <v>6</v>
      </c>
      <c r="B43" s="83" t="str">
        <f>_xlfn.XLOOKUP(_xlfn.TEXTJOIN("_",TRUE,tbl_die_ordering[[#This Row],[Supplier]],tbl_die_ordering[[#This Row],[DIE NO]]),[1]Tracker!$AQ:$AQ,[1]Tracker!$W:$W,"")</f>
        <v>7618-25</v>
      </c>
      <c r="C43" s="204" t="s">
        <v>235</v>
      </c>
      <c r="D43" s="177" t="s">
        <v>88</v>
      </c>
      <c r="E43" s="92" t="s">
        <v>221</v>
      </c>
      <c r="F43" s="91">
        <v>45667</v>
      </c>
      <c r="G43" s="353">
        <f>_xlfn.XLOOKUP(_xlfn.TEXTJOIN("_",TRUE,tbl_die_ordering[[#This Row],[Supplier]],tbl_die_ordering[[#This Row],[DIE NO]]),[1]Tracker!$AQ:$AQ,[1]Tracker!$V:$V,"")</f>
        <v>45667</v>
      </c>
      <c r="H43" s="193" t="s">
        <v>90</v>
      </c>
      <c r="I43" s="103">
        <v>1</v>
      </c>
      <c r="J43" s="103">
        <v>3</v>
      </c>
      <c r="K43" s="99">
        <v>45681</v>
      </c>
      <c r="L43" s="99">
        <v>45685</v>
      </c>
      <c r="M43" s="102" t="s">
        <v>186</v>
      </c>
      <c r="N43" s="121">
        <f>IFERROR(IF(tbl_die_ordering[[#This Row],[Design Approved Date]]&lt;&gt;"",L43-K43,""),"")</f>
        <v>4</v>
      </c>
      <c r="O43" s="91">
        <v>45696</v>
      </c>
      <c r="P43" s="91">
        <v>45694</v>
      </c>
      <c r="Q43" s="99">
        <v>45696</v>
      </c>
      <c r="R43" s="122">
        <v>112500588</v>
      </c>
      <c r="S43" s="90" t="s">
        <v>167</v>
      </c>
      <c r="T43" s="91">
        <v>45689</v>
      </c>
      <c r="U43" s="110"/>
      <c r="V43" s="111" t="s">
        <v>236</v>
      </c>
      <c r="W4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 s="6">
        <f>IF(AND(tbl_die_ordering[[#This Row],[TYPE]]&lt;&gt;"C",tbl_die_ordering[[#This Row],[Design Approved Date]]&lt;&gt;""),tbl_die_ordering[[#This Row],[Design Approved Date]]-tbl_die_ordering[[#This Row],[Die Requested Date]],0)</f>
        <v>18</v>
      </c>
      <c r="Z43" t="s">
        <v>86</v>
      </c>
      <c r="AA43" s="118"/>
      <c r="AB43" s="82">
        <f>_xlfn.XLOOKUP(_xlfn.TEXTJOIN("_",TRUE,tbl_die_ordering[[#This Row],[Supplier]],tbl_die_ordering[[#This Row],[DIE NO]]),[1]Tracker!$AQ:$AQ,[1]Tracker!$Y:$Y,"")</f>
        <v>142501306</v>
      </c>
      <c r="AC43" s="83">
        <f>_xlfn.XLOOKUP(_xlfn.TEXTJOIN("_",TRUE,tbl_die_ordering[[#This Row],[Supplier]],tbl_die_ordering[[#This Row],[DIE NO]]),[1]Tracker!$AQ:$AQ,[1]Tracker!$AC:$AC,"")</f>
        <v>45702</v>
      </c>
      <c r="AD43" s="7"/>
      <c r="AE43" s="98" t="s">
        <v>180</v>
      </c>
      <c r="AF43" t="str">
        <f>TEXT(tbl_die_ordering[[#This Row],[Die Requested Date]],"mmm")</f>
        <v>Jan</v>
      </c>
      <c r="AG43" t="str">
        <f>_xlfn.TEXTJOIN("_",TRUE,tbl_die_ordering[[#This Row],[Supplier]],tbl_die_ordering[[#This Row],[DIE NO]])</f>
        <v>PHOENIX _13212-601</v>
      </c>
    </row>
    <row r="44" spans="1:33" ht="15.95" customHeight="1">
      <c r="A44" s="86" t="s">
        <v>6</v>
      </c>
      <c r="B44" s="83" t="str">
        <f>_xlfn.XLOOKUP(_xlfn.TEXTJOIN("_",TRUE,tbl_die_ordering[[#This Row],[Supplier]],tbl_die_ordering[[#This Row],[DIE NO]]),[1]Tracker!$AQ:$AQ,[1]Tracker!$W:$W,"")</f>
        <v>7621-25</v>
      </c>
      <c r="C44" s="204" t="s">
        <v>237</v>
      </c>
      <c r="D44" s="177" t="s">
        <v>88</v>
      </c>
      <c r="E44" s="90" t="s">
        <v>219</v>
      </c>
      <c r="F44" s="91">
        <v>45667</v>
      </c>
      <c r="G44" s="353">
        <f>_xlfn.XLOOKUP(_xlfn.TEXTJOIN("_",TRUE,tbl_die_ordering[[#This Row],[Supplier]],tbl_die_ordering[[#This Row],[DIE NO]]),[1]Tracker!$AQ:$AQ,[1]Tracker!$V:$V,"")</f>
        <v>45667</v>
      </c>
      <c r="H44" s="193" t="s">
        <v>90</v>
      </c>
      <c r="I44" s="103">
        <v>3</v>
      </c>
      <c r="J44" s="103">
        <v>3</v>
      </c>
      <c r="K44" s="99">
        <v>45693</v>
      </c>
      <c r="L44" s="99">
        <v>45699</v>
      </c>
      <c r="M44" s="102" t="s">
        <v>186</v>
      </c>
      <c r="N44" s="121">
        <f>IFERROR(IF(tbl_die_ordering[[#This Row],[Design Approved Date]]&lt;&gt;"",L44-K44,""),"")</f>
        <v>6</v>
      </c>
      <c r="O44" s="91">
        <v>45700</v>
      </c>
      <c r="P44" s="91">
        <v>45703</v>
      </c>
      <c r="Q44" s="99">
        <v>45700</v>
      </c>
      <c r="R44" s="122">
        <v>112500644</v>
      </c>
      <c r="S44" s="90" t="s">
        <v>197</v>
      </c>
      <c r="T44" s="99">
        <v>45700</v>
      </c>
      <c r="U44" s="110"/>
      <c r="V44" s="111" t="s">
        <v>238</v>
      </c>
      <c r="W4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 s="6">
        <f>IF(AND(tbl_die_ordering[[#This Row],[TYPE]]&lt;&gt;"C",tbl_die_ordering[[#This Row],[Design Approved Date]]&lt;&gt;""),tbl_die_ordering[[#This Row],[Design Approved Date]]-tbl_die_ordering[[#This Row],[Die Requested Date]],0)</f>
        <v>32</v>
      </c>
      <c r="Z44" t="s">
        <v>86</v>
      </c>
      <c r="AA44" s="118"/>
      <c r="AB44" s="82">
        <f>_xlfn.XLOOKUP(_xlfn.TEXTJOIN("_",TRUE,tbl_die_ordering[[#This Row],[Supplier]],tbl_die_ordering[[#This Row],[DIE NO]]),[1]Tracker!$AQ:$AQ,[1]Tracker!$Y:$Y,"")</f>
        <v>142501559</v>
      </c>
      <c r="AC44" s="83">
        <f>_xlfn.XLOOKUP(_xlfn.TEXTJOIN("_",TRUE,tbl_die_ordering[[#This Row],[Supplier]],tbl_die_ordering[[#This Row],[DIE NO]]),[1]Tracker!$AQ:$AQ,[1]Tracker!$AC:$AC,"")</f>
        <v>45719</v>
      </c>
      <c r="AD44" s="7"/>
      <c r="AF44" t="str">
        <f>TEXT(tbl_die_ordering[[#This Row],[Die Requested Date]],"mmm")</f>
        <v>Jan</v>
      </c>
      <c r="AG44" t="str">
        <f>_xlfn.TEXTJOIN("_",TRUE,tbl_die_ordering[[#This Row],[Supplier]],tbl_die_ordering[[#This Row],[DIE NO]])</f>
        <v>COMPES_14854-204</v>
      </c>
    </row>
    <row r="45" spans="1:33" ht="15.95" customHeight="1">
      <c r="A45" s="86" t="s">
        <v>6</v>
      </c>
      <c r="B45" s="83" t="str">
        <f>_xlfn.XLOOKUP(_xlfn.TEXTJOIN("_",TRUE,tbl_die_ordering[[#This Row],[Supplier]],tbl_die_ordering[[#This Row],[DIE NO]]),[1]Tracker!$AQ:$AQ,[1]Tracker!$W:$W,"")</f>
        <v>7628-25</v>
      </c>
      <c r="C45" s="204" t="s">
        <v>239</v>
      </c>
      <c r="D45" s="90" t="s">
        <v>212</v>
      </c>
      <c r="E45" s="90" t="s">
        <v>240</v>
      </c>
      <c r="F45" s="91">
        <v>45670</v>
      </c>
      <c r="G45" s="353">
        <f>_xlfn.XLOOKUP(_xlfn.TEXTJOIN("_",TRUE,tbl_die_ordering[[#This Row],[Supplier]],tbl_die_ordering[[#This Row],[DIE NO]]),[1]Tracker!$AQ:$AQ,[1]Tracker!$V:$V,"")</f>
        <v>45670</v>
      </c>
      <c r="H45" s="193" t="s">
        <v>90</v>
      </c>
      <c r="I45" s="103">
        <v>4</v>
      </c>
      <c r="J45" s="103">
        <v>4</v>
      </c>
      <c r="K45" s="99" t="s">
        <v>214</v>
      </c>
      <c r="L45" s="99" t="s">
        <v>214</v>
      </c>
      <c r="M45" s="102"/>
      <c r="N45" s="121" t="str">
        <f>IFERROR(IF(tbl_die_ordering[[#This Row],[Design Approved Date]]&lt;&gt;"",L45-K45,""),"")</f>
        <v/>
      </c>
      <c r="O45" s="91" t="s">
        <v>214</v>
      </c>
      <c r="P45" s="91" t="s">
        <v>214</v>
      </c>
      <c r="Q45" s="99" t="s">
        <v>214</v>
      </c>
      <c r="R45" s="122" t="s">
        <v>214</v>
      </c>
      <c r="S45" s="90" t="s">
        <v>230</v>
      </c>
      <c r="T45" s="91"/>
      <c r="U45" s="110"/>
      <c r="V45" s="111"/>
      <c r="W4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45" s="6">
        <f>IF(AND(tbl_die_ordering[[#This Row],[TYPE]]&lt;&gt;"C",tbl_die_ordering[[#This Row],[Design Approved Date]]&lt;&gt;""),tbl_die_ordering[[#This Row],[Design Approved Date]]-tbl_die_ordering[[#This Row],[Die Requested Date]],0)</f>
        <v>0</v>
      </c>
      <c r="Z45" t="s">
        <v>86</v>
      </c>
      <c r="AA45" s="118"/>
      <c r="AB45" s="82">
        <f>_xlfn.XLOOKUP(_xlfn.TEXTJOIN("_",TRUE,tbl_die_ordering[[#This Row],[Supplier]],tbl_die_ordering[[#This Row],[DIE NO]]),[1]Tracker!$AQ:$AQ,[1]Tracker!$Y:$Y,"")</f>
        <v>0</v>
      </c>
      <c r="AC45" s="83">
        <f>_xlfn.XLOOKUP(_xlfn.TEXTJOIN("_",TRUE,tbl_die_ordering[[#This Row],[Supplier]],tbl_die_ordering[[#This Row],[DIE NO]]),[1]Tracker!$AQ:$AQ,[1]Tracker!$AC:$AC,"")</f>
        <v>0</v>
      </c>
      <c r="AD45" s="7"/>
      <c r="AF45" t="str">
        <f>TEXT(tbl_die_ordering[[#This Row],[Die Requested Date]],"mmm")</f>
        <v>Jan</v>
      </c>
      <c r="AG45" t="str">
        <f>_xlfn.TEXTJOIN("_",TRUE,tbl_die_ordering[[#This Row],[Supplier]],tbl_die_ordering[[#This Row],[DIE NO]])</f>
        <v>ADEX_29979-602</v>
      </c>
    </row>
    <row r="46" spans="1:33" ht="15.95" customHeight="1">
      <c r="A46" s="86" t="s">
        <v>6</v>
      </c>
      <c r="B46" s="83" t="str">
        <f>_xlfn.XLOOKUP(_xlfn.TEXTJOIN("_",TRUE,tbl_die_ordering[[#This Row],[Supplier]],tbl_die_ordering[[#This Row],[DIE NO]]),[1]Tracker!$AQ:$AQ,[1]Tracker!$W:$W,"")</f>
        <v>7626-25</v>
      </c>
      <c r="C46" s="204" t="s">
        <v>241</v>
      </c>
      <c r="D46" s="90" t="s">
        <v>88</v>
      </c>
      <c r="E46" s="90" t="s">
        <v>111</v>
      </c>
      <c r="F46" s="91">
        <v>45670</v>
      </c>
      <c r="G46" s="353">
        <f>_xlfn.XLOOKUP(_xlfn.TEXTJOIN("_",TRUE,tbl_die_ordering[[#This Row],[Supplier]],tbl_die_ordering[[#This Row],[DIE NO]]),[1]Tracker!$AQ:$AQ,[1]Tracker!$V:$V,"")</f>
        <v>45670</v>
      </c>
      <c r="H46" s="193" t="s">
        <v>94</v>
      </c>
      <c r="I46" s="103">
        <v>1</v>
      </c>
      <c r="J46" s="103">
        <v>1</v>
      </c>
      <c r="K46" s="99">
        <v>45670</v>
      </c>
      <c r="L46" s="99">
        <v>45672</v>
      </c>
      <c r="M46" s="102"/>
      <c r="N46" s="121">
        <f>IFERROR(IF(tbl_die_ordering[[#This Row],[Design Approved Date]]&lt;&gt;"",L46-K46,""),"")</f>
        <v>2</v>
      </c>
      <c r="O46" s="91">
        <v>45673</v>
      </c>
      <c r="P46" s="91">
        <v>45675</v>
      </c>
      <c r="Q46" s="99">
        <v>45673</v>
      </c>
      <c r="R46" s="122">
        <v>112500258</v>
      </c>
      <c r="S46" s="90" t="s">
        <v>101</v>
      </c>
      <c r="T46" s="91">
        <v>45673</v>
      </c>
      <c r="U46" s="110"/>
      <c r="V46" s="111"/>
      <c r="W4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 s="6">
        <f>IF(AND(tbl_die_ordering[[#This Row],[TYPE]]&lt;&gt;"C",tbl_die_ordering[[#This Row],[Design Approved Date]]&lt;&gt;""),tbl_die_ordering[[#This Row],[Design Approved Date]]-tbl_die_ordering[[#This Row],[Die Requested Date]],0)</f>
        <v>2</v>
      </c>
      <c r="Z46" t="s">
        <v>86</v>
      </c>
      <c r="AA46" s="118"/>
      <c r="AB46" s="82">
        <f>_xlfn.XLOOKUP(_xlfn.TEXTJOIN("_",TRUE,tbl_die_ordering[[#This Row],[Supplier]],tbl_die_ordering[[#This Row],[DIE NO]]),[1]Tracker!$AQ:$AQ,[1]Tracker!$Y:$Y,"")</f>
        <v>142500742</v>
      </c>
      <c r="AC46" s="83">
        <f>_xlfn.XLOOKUP(_xlfn.TEXTJOIN("_",TRUE,tbl_die_ordering[[#This Row],[Supplier]],tbl_die_ordering[[#This Row],[DIE NO]]),[1]Tracker!$AQ:$AQ,[1]Tracker!$AC:$AC,"")</f>
        <v>45692</v>
      </c>
      <c r="AD46" s="7"/>
      <c r="AF46" t="str">
        <f>TEXT(tbl_die_ordering[[#This Row],[Die Requested Date]],"mmm")</f>
        <v>Jan</v>
      </c>
      <c r="AG46" t="str">
        <f>_xlfn.TEXTJOIN("_",TRUE,tbl_die_ordering[[#This Row],[Supplier]],tbl_die_ordering[[#This Row],[DIE NO]])</f>
        <v>PDTMC_13212-408</v>
      </c>
    </row>
    <row r="47" spans="1:33" ht="15.95" customHeight="1">
      <c r="A47" s="86" t="s">
        <v>6</v>
      </c>
      <c r="B47" s="83" t="str">
        <f>_xlfn.XLOOKUP(_xlfn.TEXTJOIN("_",TRUE,tbl_die_ordering[[#This Row],[Supplier]],tbl_die_ordering[[#This Row],[DIE NO]]),[1]Tracker!$AQ:$AQ,[1]Tracker!$W:$W,"")</f>
        <v>7626-25</v>
      </c>
      <c r="C47" s="204" t="s">
        <v>242</v>
      </c>
      <c r="D47" s="90" t="s">
        <v>88</v>
      </c>
      <c r="E47" s="90" t="s">
        <v>93</v>
      </c>
      <c r="F47" s="91">
        <v>45670</v>
      </c>
      <c r="G47" s="353">
        <f>_xlfn.XLOOKUP(_xlfn.TEXTJOIN("_",TRUE,tbl_die_ordering[[#This Row],[Supplier]],tbl_die_ordering[[#This Row],[DIE NO]]),[1]Tracker!$AQ:$AQ,[1]Tracker!$V:$V,"")</f>
        <v>45670</v>
      </c>
      <c r="H47" s="193" t="s">
        <v>94</v>
      </c>
      <c r="I47" s="103">
        <v>1</v>
      </c>
      <c r="J47" s="103">
        <v>1</v>
      </c>
      <c r="K47" s="99">
        <v>45670</v>
      </c>
      <c r="L47" s="99">
        <v>45672</v>
      </c>
      <c r="M47" s="102"/>
      <c r="N47" s="121">
        <f>IFERROR(IF(tbl_die_ordering[[#This Row],[Design Approved Date]]&lt;&gt;"",L47-K47,""),"")</f>
        <v>2</v>
      </c>
      <c r="O47" s="91">
        <v>45673</v>
      </c>
      <c r="P47" s="91">
        <v>45675</v>
      </c>
      <c r="Q47" s="99">
        <v>45673</v>
      </c>
      <c r="R47" s="122">
        <v>112500258</v>
      </c>
      <c r="S47" s="90" t="s">
        <v>101</v>
      </c>
      <c r="T47" s="91">
        <v>45673</v>
      </c>
      <c r="U47" s="110"/>
      <c r="V47" s="111"/>
      <c r="W4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7" s="6">
        <f>IF(AND(tbl_die_ordering[[#This Row],[TYPE]]&lt;&gt;"C",tbl_die_ordering[[#This Row],[Design Approved Date]]&lt;&gt;""),tbl_die_ordering[[#This Row],[Design Approved Date]]-tbl_die_ordering[[#This Row],[Die Requested Date]],0)</f>
        <v>2</v>
      </c>
      <c r="Z47" t="s">
        <v>86</v>
      </c>
      <c r="AA47" s="118"/>
      <c r="AB47" s="82">
        <f>_xlfn.XLOOKUP(_xlfn.TEXTJOIN("_",TRUE,tbl_die_ordering[[#This Row],[Supplier]],tbl_die_ordering[[#This Row],[DIE NO]]),[1]Tracker!$AQ:$AQ,[1]Tracker!$Y:$Y,"")</f>
        <v>142500742</v>
      </c>
      <c r="AC47" s="83">
        <f>_xlfn.XLOOKUP(_xlfn.TEXTJOIN("_",TRUE,tbl_die_ordering[[#This Row],[Supplier]],tbl_die_ordering[[#This Row],[DIE NO]]),[1]Tracker!$AQ:$AQ,[1]Tracker!$AC:$AC,"")</f>
        <v>45692</v>
      </c>
      <c r="AD47" s="7"/>
      <c r="AF47" t="str">
        <f>TEXT(tbl_die_ordering[[#This Row],[Die Requested Date]],"mmm")</f>
        <v>Jan</v>
      </c>
      <c r="AG47" t="str">
        <f>_xlfn.TEXTJOIN("_",TRUE,tbl_die_ordering[[#This Row],[Supplier]],tbl_die_ordering[[#This Row],[DIE NO]])</f>
        <v>PDTMC_16124-210</v>
      </c>
    </row>
    <row r="48" spans="1:33" ht="15.95" customHeight="1">
      <c r="A48" s="86" t="s">
        <v>6</v>
      </c>
      <c r="B48" s="83" t="str">
        <f>_xlfn.XLOOKUP(_xlfn.TEXTJOIN("_",TRUE,tbl_die_ordering[[#This Row],[Supplier]],tbl_die_ordering[[#This Row],[DIE NO]]),[1]Tracker!$AQ:$AQ,[1]Tracker!$W:$W,"")</f>
        <v>7626-25</v>
      </c>
      <c r="C48" s="204" t="s">
        <v>243</v>
      </c>
      <c r="D48" s="90" t="s">
        <v>88</v>
      </c>
      <c r="E48" s="90" t="s">
        <v>93</v>
      </c>
      <c r="F48" s="91">
        <v>45670</v>
      </c>
      <c r="G48" s="353">
        <f>_xlfn.XLOOKUP(_xlfn.TEXTJOIN("_",TRUE,tbl_die_ordering[[#This Row],[Supplier]],tbl_die_ordering[[#This Row],[DIE NO]]),[1]Tracker!$AQ:$AQ,[1]Tracker!$V:$V,"")</f>
        <v>45670</v>
      </c>
      <c r="H48" s="193" t="s">
        <v>94</v>
      </c>
      <c r="I48" s="103">
        <v>1</v>
      </c>
      <c r="J48" s="103">
        <v>2</v>
      </c>
      <c r="K48" s="99">
        <v>45670</v>
      </c>
      <c r="L48" s="99">
        <v>45672</v>
      </c>
      <c r="M48" s="102"/>
      <c r="N48" s="121">
        <f>IFERROR(IF(tbl_die_ordering[[#This Row],[Design Approved Date]]&lt;&gt;"",L48-K48,""),"")</f>
        <v>2</v>
      </c>
      <c r="O48" s="91">
        <v>45673</v>
      </c>
      <c r="P48" s="91">
        <v>45675</v>
      </c>
      <c r="Q48" s="99">
        <v>45673</v>
      </c>
      <c r="R48" s="122">
        <v>112500258</v>
      </c>
      <c r="S48" s="90" t="s">
        <v>101</v>
      </c>
      <c r="T48" s="91">
        <v>45673</v>
      </c>
      <c r="U48" s="110"/>
      <c r="V48" s="111"/>
      <c r="W4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 s="6">
        <f>IF(AND(tbl_die_ordering[[#This Row],[TYPE]]&lt;&gt;"C",tbl_die_ordering[[#This Row],[Design Approved Date]]&lt;&gt;""),tbl_die_ordering[[#This Row],[Design Approved Date]]-tbl_die_ordering[[#This Row],[Die Requested Date]],0)</f>
        <v>2</v>
      </c>
      <c r="Z48" t="s">
        <v>86</v>
      </c>
      <c r="AA48" s="118"/>
      <c r="AB48" s="82">
        <f>_xlfn.XLOOKUP(_xlfn.TEXTJOIN("_",TRUE,tbl_die_ordering[[#This Row],[Supplier]],tbl_die_ordering[[#This Row],[DIE NO]]),[1]Tracker!$AQ:$AQ,[1]Tracker!$Y:$Y,"")</f>
        <v>142500742</v>
      </c>
      <c r="AC48" s="83">
        <f>_xlfn.XLOOKUP(_xlfn.TEXTJOIN("_",TRUE,tbl_die_ordering[[#This Row],[Supplier]],tbl_die_ordering[[#This Row],[DIE NO]]),[1]Tracker!$AQ:$AQ,[1]Tracker!$AC:$AC,"")</f>
        <v>45692</v>
      </c>
      <c r="AD48" s="7"/>
      <c r="AF48" t="str">
        <f>TEXT(tbl_die_ordering[[#This Row],[Die Requested Date]],"mmm")</f>
        <v>Jan</v>
      </c>
      <c r="AG48" t="str">
        <f>_xlfn.TEXTJOIN("_",TRUE,tbl_die_ordering[[#This Row],[Supplier]],tbl_die_ordering[[#This Row],[DIE NO]])</f>
        <v>PDTMC_29663-208</v>
      </c>
    </row>
    <row r="49" spans="1:33" ht="15.95" customHeight="1">
      <c r="A49" s="86" t="s">
        <v>6</v>
      </c>
      <c r="B49" s="83" t="str">
        <f>_xlfn.XLOOKUP(_xlfn.TEXTJOIN("_",TRUE,tbl_die_ordering[[#This Row],[Supplier]],tbl_die_ordering[[#This Row],[DIE NO]]),[1]Tracker!$AQ:$AQ,[1]Tracker!$W:$W,"")</f>
        <v>7629-25</v>
      </c>
      <c r="C49" s="204" t="s">
        <v>244</v>
      </c>
      <c r="D49" s="90" t="s">
        <v>88</v>
      </c>
      <c r="E49" s="90" t="s">
        <v>93</v>
      </c>
      <c r="F49" s="91">
        <v>45670</v>
      </c>
      <c r="G49" s="353">
        <f>_xlfn.XLOOKUP(_xlfn.TEXTJOIN("_",TRUE,tbl_die_ordering[[#This Row],[Supplier]],tbl_die_ordering[[#This Row],[DIE NO]]),[1]Tracker!$AQ:$AQ,[1]Tracker!$V:$V,"")</f>
        <v>45670</v>
      </c>
      <c r="H49" s="193" t="s">
        <v>90</v>
      </c>
      <c r="I49" s="103">
        <v>1</v>
      </c>
      <c r="J49" s="103">
        <v>2</v>
      </c>
      <c r="K49" s="99">
        <v>45670</v>
      </c>
      <c r="L49" s="99">
        <v>45672</v>
      </c>
      <c r="M49" s="102"/>
      <c r="N49" s="121">
        <f>IFERROR(IF(tbl_die_ordering[[#This Row],[Design Approved Date]]&lt;&gt;"",L49-K49,""),"")</f>
        <v>2</v>
      </c>
      <c r="O49" s="91">
        <v>45673</v>
      </c>
      <c r="P49" s="91">
        <v>45675</v>
      </c>
      <c r="Q49" s="99">
        <v>45673</v>
      </c>
      <c r="R49" s="122">
        <v>112500258</v>
      </c>
      <c r="S49" s="90" t="s">
        <v>167</v>
      </c>
      <c r="T49" s="91">
        <v>45673</v>
      </c>
      <c r="U49" s="110"/>
      <c r="V49" s="111"/>
      <c r="W4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 s="6">
        <f>IF(AND(tbl_die_ordering[[#This Row],[TYPE]]&lt;&gt;"C",tbl_die_ordering[[#This Row],[Design Approved Date]]&lt;&gt;""),tbl_die_ordering[[#This Row],[Design Approved Date]]-tbl_die_ordering[[#This Row],[Die Requested Date]],0)</f>
        <v>2</v>
      </c>
      <c r="Z49" t="s">
        <v>86</v>
      </c>
      <c r="AA49" s="118"/>
      <c r="AB49" s="82">
        <f>_xlfn.XLOOKUP(_xlfn.TEXTJOIN("_",TRUE,tbl_die_ordering[[#This Row],[Supplier]],tbl_die_ordering[[#This Row],[DIE NO]]),[1]Tracker!$AQ:$AQ,[1]Tracker!$Y:$Y,"")</f>
        <v>142500535</v>
      </c>
      <c r="AC49" s="83">
        <f>_xlfn.XLOOKUP(_xlfn.TEXTJOIN("_",TRUE,tbl_die_ordering[[#This Row],[Supplier]],tbl_die_ordering[[#This Row],[DIE NO]]),[1]Tracker!$AQ:$AQ,[1]Tracker!$AC:$AC,"")</f>
        <v>45684</v>
      </c>
      <c r="AD49" s="7"/>
      <c r="AF49" t="str">
        <f>TEXT(tbl_die_ordering[[#This Row],[Die Requested Date]],"mmm")</f>
        <v>Jan</v>
      </c>
      <c r="AG49" t="str">
        <f>_xlfn.TEXTJOIN("_",TRUE,tbl_die_ordering[[#This Row],[Supplier]],tbl_die_ordering[[#This Row],[DIE NO]])</f>
        <v>PHOENIX _13794-622</v>
      </c>
    </row>
    <row r="50" spans="1:33" ht="15.95" customHeight="1">
      <c r="A50" s="86" t="s">
        <v>6</v>
      </c>
      <c r="B50" s="83" t="str">
        <f>_xlfn.XLOOKUP(_xlfn.TEXTJOIN("_",TRUE,tbl_die_ordering[[#This Row],[Supplier]],tbl_die_ordering[[#This Row],[DIE NO]]),[1]Tracker!$AQ:$AQ,[1]Tracker!$W:$W,"")</f>
        <v>7629-25</v>
      </c>
      <c r="C50" s="204" t="s">
        <v>245</v>
      </c>
      <c r="D50" s="90" t="s">
        <v>88</v>
      </c>
      <c r="E50" s="90" t="s">
        <v>111</v>
      </c>
      <c r="F50" s="91">
        <v>45670</v>
      </c>
      <c r="G50" s="353">
        <f>_xlfn.XLOOKUP(_xlfn.TEXTJOIN("_",TRUE,tbl_die_ordering[[#This Row],[Supplier]],tbl_die_ordering[[#This Row],[DIE NO]]),[1]Tracker!$AQ:$AQ,[1]Tracker!$V:$V,"")</f>
        <v>45670</v>
      </c>
      <c r="H50" s="193" t="s">
        <v>90</v>
      </c>
      <c r="I50" s="103">
        <v>0</v>
      </c>
      <c r="J50" s="103">
        <v>0</v>
      </c>
      <c r="K50" s="99">
        <v>45670</v>
      </c>
      <c r="L50" s="99">
        <v>45671</v>
      </c>
      <c r="M50" s="102"/>
      <c r="N50" s="121">
        <f>IFERROR(IF(tbl_die_ordering[[#This Row],[Design Approved Date]]&lt;&gt;"",L50-K50,""),"")</f>
        <v>1</v>
      </c>
      <c r="O50" s="99">
        <v>45673</v>
      </c>
      <c r="P50" s="91">
        <v>45675</v>
      </c>
      <c r="Q50" s="99">
        <v>45673</v>
      </c>
      <c r="R50" s="122">
        <v>112500258</v>
      </c>
      <c r="S50" s="90" t="s">
        <v>167</v>
      </c>
      <c r="T50" s="99">
        <v>45673</v>
      </c>
      <c r="U50" s="110"/>
      <c r="V50" s="111"/>
      <c r="W5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 s="6">
        <f>IF(AND(tbl_die_ordering[[#This Row],[TYPE]]&lt;&gt;"C",tbl_die_ordering[[#This Row],[Design Approved Date]]&lt;&gt;""),tbl_die_ordering[[#This Row],[Design Approved Date]]-tbl_die_ordering[[#This Row],[Die Requested Date]],0)</f>
        <v>1</v>
      </c>
      <c r="Z50" t="s">
        <v>86</v>
      </c>
      <c r="AA50" s="118"/>
      <c r="AB50" s="82">
        <f>_xlfn.XLOOKUP(_xlfn.TEXTJOIN("_",TRUE,tbl_die_ordering[[#This Row],[Supplier]],tbl_die_ordering[[#This Row],[DIE NO]]),[1]Tracker!$AQ:$AQ,[1]Tracker!$Y:$Y,"")</f>
        <v>142500535</v>
      </c>
      <c r="AC50" s="83">
        <f>_xlfn.XLOOKUP(_xlfn.TEXTJOIN("_",TRUE,tbl_die_ordering[[#This Row],[Supplier]],tbl_die_ordering[[#This Row],[DIE NO]]),[1]Tracker!$AQ:$AQ,[1]Tracker!$AC:$AC,"")</f>
        <v>45684</v>
      </c>
      <c r="AD50" s="7"/>
      <c r="AF50" t="str">
        <f>TEXT(tbl_die_ordering[[#This Row],[Die Requested Date]],"mmm")</f>
        <v>Jan</v>
      </c>
      <c r="AG50" t="str">
        <f>_xlfn.TEXTJOIN("_",TRUE,tbl_die_ordering[[#This Row],[Supplier]],tbl_die_ordering[[#This Row],[DIE NO]])</f>
        <v>PHOENIX _23556-502</v>
      </c>
    </row>
    <row r="51" spans="1:33" ht="15.95" customHeight="1">
      <c r="A51" s="86" t="s">
        <v>6</v>
      </c>
      <c r="B51" s="83" t="str">
        <f>_xlfn.XLOOKUP(_xlfn.TEXTJOIN("_",TRUE,tbl_die_ordering[[#This Row],[Supplier]],tbl_die_ordering[[#This Row],[DIE NO]]),[1]Tracker!$AQ:$AQ,[1]Tracker!$W:$W,"")</f>
        <v>7627-25</v>
      </c>
      <c r="C51" s="204" t="s">
        <v>246</v>
      </c>
      <c r="D51" s="90" t="s">
        <v>88</v>
      </c>
      <c r="E51" s="90" t="s">
        <v>247</v>
      </c>
      <c r="F51" s="91">
        <v>45670</v>
      </c>
      <c r="G51" s="353">
        <f>_xlfn.XLOOKUP(_xlfn.TEXTJOIN("_",TRUE,tbl_die_ordering[[#This Row],[Supplier]],tbl_die_ordering[[#This Row],[DIE NO]]),[1]Tracker!$AQ:$AQ,[1]Tracker!$V:$V,"")</f>
        <v>45670</v>
      </c>
      <c r="H51" s="193" t="s">
        <v>90</v>
      </c>
      <c r="I51" s="103">
        <v>2</v>
      </c>
      <c r="J51" s="103">
        <v>8</v>
      </c>
      <c r="K51" s="99">
        <v>45673</v>
      </c>
      <c r="L51" s="99">
        <v>45674</v>
      </c>
      <c r="M51" s="102"/>
      <c r="N51" s="121">
        <f>IFERROR(IF(tbl_die_ordering[[#This Row],[Design Approved Date]]&lt;&gt;"",L51-K51,""),"")</f>
        <v>1</v>
      </c>
      <c r="O51" s="91">
        <v>45675</v>
      </c>
      <c r="P51" s="91">
        <v>45678</v>
      </c>
      <c r="Q51" s="99">
        <v>45675</v>
      </c>
      <c r="R51" s="122">
        <v>112500277</v>
      </c>
      <c r="S51" s="90" t="s">
        <v>167</v>
      </c>
      <c r="T51" s="99">
        <v>45675</v>
      </c>
      <c r="U51" s="110"/>
      <c r="V51" s="111"/>
      <c r="W5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 s="6">
        <f>IF(AND(tbl_die_ordering[[#This Row],[TYPE]]&lt;&gt;"C",tbl_die_ordering[[#This Row],[Design Approved Date]]&lt;&gt;""),tbl_die_ordering[[#This Row],[Design Approved Date]]-tbl_die_ordering[[#This Row],[Die Requested Date]],0)</f>
        <v>4</v>
      </c>
      <c r="Z51" t="s">
        <v>86</v>
      </c>
      <c r="AA51" s="118"/>
      <c r="AB51" s="82">
        <f>_xlfn.XLOOKUP(_xlfn.TEXTJOIN("_",TRUE,tbl_die_ordering[[#This Row],[Supplier]],tbl_die_ordering[[#This Row],[DIE NO]]),[1]Tracker!$AQ:$AQ,[1]Tracker!$Y:$Y,"")</f>
        <v>142500921</v>
      </c>
      <c r="AC51" s="83">
        <f>_xlfn.XLOOKUP(_xlfn.TEXTJOIN("_",TRUE,tbl_die_ordering[[#This Row],[Supplier]],tbl_die_ordering[[#This Row],[DIE NO]]),[1]Tracker!$AQ:$AQ,[1]Tracker!$AC:$AC,"")</f>
        <v>45694</v>
      </c>
      <c r="AD51" s="7"/>
      <c r="AF51" t="str">
        <f>TEXT(tbl_die_ordering[[#This Row],[Die Requested Date]],"mmm")</f>
        <v>Jan</v>
      </c>
      <c r="AG51" t="str">
        <f>_xlfn.TEXTJOIN("_",TRUE,tbl_die_ordering[[#This Row],[Supplier]],tbl_die_ordering[[#This Row],[DIE NO]])</f>
        <v>PHOENIX _29780-515</v>
      </c>
    </row>
    <row r="52" spans="1:33" ht="15.95" customHeight="1">
      <c r="A52" s="86" t="s">
        <v>6</v>
      </c>
      <c r="B52" s="83" t="str">
        <f>_xlfn.XLOOKUP(_xlfn.TEXTJOIN("_",TRUE,tbl_die_ordering[[#This Row],[Supplier]],tbl_die_ordering[[#This Row],[DIE NO]]),[1]Tracker!$AQ:$AQ,[1]Tracker!$W:$W,"")</f>
        <v>7627-25</v>
      </c>
      <c r="C52" s="204" t="s">
        <v>248</v>
      </c>
      <c r="D52" s="90" t="s">
        <v>88</v>
      </c>
      <c r="E52" s="90" t="s">
        <v>247</v>
      </c>
      <c r="F52" s="91">
        <v>45670</v>
      </c>
      <c r="G52" s="353">
        <f>_xlfn.XLOOKUP(_xlfn.TEXTJOIN("_",TRUE,tbl_die_ordering[[#This Row],[Supplier]],tbl_die_ordering[[#This Row],[DIE NO]]),[1]Tracker!$AQ:$AQ,[1]Tracker!$V:$V,"")</f>
        <v>45670</v>
      </c>
      <c r="H52" s="193" t="s">
        <v>90</v>
      </c>
      <c r="I52" s="103">
        <v>2</v>
      </c>
      <c r="J52" s="103">
        <v>8</v>
      </c>
      <c r="K52" s="99">
        <v>45673</v>
      </c>
      <c r="L52" s="99">
        <v>45674</v>
      </c>
      <c r="M52" s="102"/>
      <c r="N52" s="121">
        <f>IFERROR(IF(tbl_die_ordering[[#This Row],[Design Approved Date]]&lt;&gt;"",L52-K52,""),"")</f>
        <v>1</v>
      </c>
      <c r="O52" s="91">
        <v>45675</v>
      </c>
      <c r="P52" s="91">
        <v>45678</v>
      </c>
      <c r="Q52" s="91">
        <v>45675</v>
      </c>
      <c r="R52" s="122">
        <v>112500277</v>
      </c>
      <c r="S52" s="90" t="s">
        <v>167</v>
      </c>
      <c r="T52" s="91">
        <v>45675</v>
      </c>
      <c r="U52" s="110"/>
      <c r="V52" s="111"/>
      <c r="W5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 s="6">
        <f>IF(AND(tbl_die_ordering[[#This Row],[TYPE]]&lt;&gt;"C",tbl_die_ordering[[#This Row],[Design Approved Date]]&lt;&gt;""),tbl_die_ordering[[#This Row],[Design Approved Date]]-tbl_die_ordering[[#This Row],[Die Requested Date]],0)</f>
        <v>4</v>
      </c>
      <c r="Z52" t="s">
        <v>86</v>
      </c>
      <c r="AA52" s="118"/>
      <c r="AB52" s="82">
        <f>_xlfn.XLOOKUP(_xlfn.TEXTJOIN("_",TRUE,tbl_die_ordering[[#This Row],[Supplier]],tbl_die_ordering[[#This Row],[DIE NO]]),[1]Tracker!$AQ:$AQ,[1]Tracker!$Y:$Y,"")</f>
        <v>142500921</v>
      </c>
      <c r="AC52" s="83">
        <f>_xlfn.XLOOKUP(_xlfn.TEXTJOIN("_",TRUE,tbl_die_ordering[[#This Row],[Supplier]],tbl_die_ordering[[#This Row],[DIE NO]]),[1]Tracker!$AQ:$AQ,[1]Tracker!$AC:$AC,"")</f>
        <v>45694</v>
      </c>
      <c r="AD52" s="7"/>
      <c r="AF52" t="str">
        <f>TEXT(tbl_die_ordering[[#This Row],[Die Requested Date]],"mmm")</f>
        <v>Jan</v>
      </c>
      <c r="AG52" t="str">
        <f>_xlfn.TEXTJOIN("_",TRUE,tbl_die_ordering[[#This Row],[Supplier]],tbl_die_ordering[[#This Row],[DIE NO]])</f>
        <v>PHOENIX _29780-516</v>
      </c>
    </row>
    <row r="53" spans="1:33" ht="15.95" customHeight="1">
      <c r="A53" s="86" t="s">
        <v>6</v>
      </c>
      <c r="B53" s="83" t="str">
        <f>_xlfn.XLOOKUP(_xlfn.TEXTJOIN("_",TRUE,tbl_die_ordering[[#This Row],[Supplier]],tbl_die_ordering[[#This Row],[DIE NO]]),[1]Tracker!$AQ:$AQ,[1]Tracker!$W:$W,"")</f>
        <v>7629-25</v>
      </c>
      <c r="C53" s="204" t="s">
        <v>249</v>
      </c>
      <c r="D53" s="90" t="s">
        <v>88</v>
      </c>
      <c r="E53" s="90" t="s">
        <v>103</v>
      </c>
      <c r="F53" s="91">
        <v>45670</v>
      </c>
      <c r="G53" s="353">
        <f>_xlfn.XLOOKUP(_xlfn.TEXTJOIN("_",TRUE,tbl_die_ordering[[#This Row],[Supplier]],tbl_die_ordering[[#This Row],[DIE NO]]),[1]Tracker!$AQ:$AQ,[1]Tracker!$V:$V,"")</f>
        <v>45670</v>
      </c>
      <c r="H53" s="193" t="s">
        <v>90</v>
      </c>
      <c r="I53" s="103">
        <v>0</v>
      </c>
      <c r="J53" s="103">
        <v>0</v>
      </c>
      <c r="K53" s="99">
        <v>45678</v>
      </c>
      <c r="L53" s="99">
        <v>45679</v>
      </c>
      <c r="M53" s="102" t="s">
        <v>186</v>
      </c>
      <c r="N53" s="121">
        <f>IFERROR(IF(tbl_die_ordering[[#This Row],[Design Approved Date]]&lt;&gt;"",L53-K53,""),"")</f>
        <v>1</v>
      </c>
      <c r="O53" s="99">
        <v>45680</v>
      </c>
      <c r="P53" s="91">
        <v>45684</v>
      </c>
      <c r="Q53" s="99">
        <v>45680</v>
      </c>
      <c r="R53" s="122">
        <v>112500330</v>
      </c>
      <c r="S53" s="90" t="s">
        <v>139</v>
      </c>
      <c r="T53" s="99">
        <v>45680</v>
      </c>
      <c r="U53" s="110"/>
      <c r="V53" s="111" t="s">
        <v>250</v>
      </c>
      <c r="W5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 s="6">
        <f>IF(AND(tbl_die_ordering[[#This Row],[TYPE]]&lt;&gt;"C",tbl_die_ordering[[#This Row],[Design Approved Date]]&lt;&gt;""),tbl_die_ordering[[#This Row],[Design Approved Date]]-tbl_die_ordering[[#This Row],[Die Requested Date]],0)</f>
        <v>9</v>
      </c>
      <c r="Z53" t="s">
        <v>86</v>
      </c>
      <c r="AA53" s="118"/>
      <c r="AB53" s="82">
        <f>_xlfn.XLOOKUP(_xlfn.TEXTJOIN("_",TRUE,tbl_die_ordering[[#This Row],[Supplier]],tbl_die_ordering[[#This Row],[DIE NO]]),[1]Tracker!$AQ:$AQ,[1]Tracker!$Y:$Y,"")</f>
        <v>142500932</v>
      </c>
      <c r="AC53" s="83">
        <f>_xlfn.XLOOKUP(_xlfn.TEXTJOIN("_",TRUE,tbl_die_ordering[[#This Row],[Supplier]],tbl_die_ordering[[#This Row],[DIE NO]]),[1]Tracker!$AQ:$AQ,[1]Tracker!$AC:$AC,"")</f>
        <v>45690</v>
      </c>
      <c r="AD53" s="7"/>
      <c r="AF53" t="str">
        <f>TEXT(tbl_die_ordering[[#This Row],[Die Requested Date]],"mmm")</f>
        <v>Jan</v>
      </c>
      <c r="AG53" t="str">
        <f>_xlfn.TEXTJOIN("_",TRUE,tbl_die_ordering[[#This Row],[Supplier]],tbl_die_ordering[[#This Row],[DIE NO]])</f>
        <v>EKSTEK_27596-501</v>
      </c>
    </row>
    <row r="54" spans="1:33" ht="15.95" customHeight="1">
      <c r="A54" s="86" t="s">
        <v>6</v>
      </c>
      <c r="B54" s="83" t="str">
        <f>_xlfn.XLOOKUP(_xlfn.TEXTJOIN("_",TRUE,tbl_die_ordering[[#This Row],[Supplier]],tbl_die_ordering[[#This Row],[DIE NO]]),[1]Tracker!$AQ:$AQ,[1]Tracker!$W:$W,"")</f>
        <v>7630-25</v>
      </c>
      <c r="C54" s="204" t="s">
        <v>251</v>
      </c>
      <c r="D54" s="90" t="s">
        <v>88</v>
      </c>
      <c r="E54" s="90" t="s">
        <v>93</v>
      </c>
      <c r="F54" s="91">
        <v>45670</v>
      </c>
      <c r="G54" s="353">
        <f>_xlfn.XLOOKUP(_xlfn.TEXTJOIN("_",TRUE,tbl_die_ordering[[#This Row],[Supplier]],tbl_die_ordering[[#This Row],[DIE NO]]),[1]Tracker!$AQ:$AQ,[1]Tracker!$V:$V,"")</f>
        <v>45670</v>
      </c>
      <c r="H54" s="193" t="s">
        <v>90</v>
      </c>
      <c r="I54" s="103">
        <v>1</v>
      </c>
      <c r="J54" s="103">
        <v>1</v>
      </c>
      <c r="K54" s="99">
        <v>45672</v>
      </c>
      <c r="L54" s="99">
        <v>45677</v>
      </c>
      <c r="M54" s="102"/>
      <c r="N54" s="121">
        <f>IFERROR(IF(tbl_die_ordering[[#This Row],[Design Approved Date]]&lt;&gt;"",L54-K54,""),"")</f>
        <v>5</v>
      </c>
      <c r="O54" s="91">
        <v>45680</v>
      </c>
      <c r="P54" s="91">
        <v>45684</v>
      </c>
      <c r="Q54" s="99">
        <v>45680</v>
      </c>
      <c r="R54" s="122">
        <v>112500330</v>
      </c>
      <c r="S54" s="90" t="s">
        <v>197</v>
      </c>
      <c r="T54" s="99">
        <v>45680</v>
      </c>
      <c r="U54" s="110"/>
      <c r="V54" s="111"/>
      <c r="W5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 s="6">
        <f>IF(AND(tbl_die_ordering[[#This Row],[TYPE]]&lt;&gt;"C",tbl_die_ordering[[#This Row],[Design Approved Date]]&lt;&gt;""),tbl_die_ordering[[#This Row],[Design Approved Date]]-tbl_die_ordering[[#This Row],[Die Requested Date]],0)</f>
        <v>7</v>
      </c>
      <c r="Z54" t="s">
        <v>86</v>
      </c>
      <c r="AA54" s="118"/>
      <c r="AB54" s="82">
        <f>_xlfn.XLOOKUP(_xlfn.TEXTJOIN("_",TRUE,tbl_die_ordering[[#This Row],[Supplier]],tbl_die_ordering[[#This Row],[DIE NO]]),[1]Tracker!$AQ:$AQ,[1]Tracker!$Y:$Y,"")</f>
        <v>142500925</v>
      </c>
      <c r="AC54" s="83">
        <f>_xlfn.XLOOKUP(_xlfn.TEXTJOIN("_",TRUE,tbl_die_ordering[[#This Row],[Supplier]],tbl_die_ordering[[#This Row],[DIE NO]]),[1]Tracker!$AQ:$AQ,[1]Tracker!$AC:$AC,"")</f>
        <v>45691</v>
      </c>
      <c r="AD54" s="7"/>
      <c r="AE54" s="98" t="s">
        <v>180</v>
      </c>
      <c r="AF54" t="str">
        <f>TEXT(tbl_die_ordering[[#This Row],[Die Requested Date]],"mmm")</f>
        <v>Jan</v>
      </c>
      <c r="AG54" t="str">
        <f>_xlfn.TEXTJOIN("_",TRUE,tbl_die_ordering[[#This Row],[Supplier]],tbl_die_ordering[[#This Row],[DIE NO]])</f>
        <v>COMPES_16124-209</v>
      </c>
    </row>
    <row r="55" spans="1:33" ht="15.95" customHeight="1">
      <c r="A55" s="86" t="s">
        <v>6</v>
      </c>
      <c r="B55" s="83" t="str">
        <f>_xlfn.XLOOKUP(_xlfn.TEXTJOIN("_",TRUE,tbl_die_ordering[[#This Row],[Supplier]],tbl_die_ordering[[#This Row],[DIE NO]]),[1]Tracker!$AQ:$AQ,[1]Tracker!$W:$W,"")</f>
        <v>7632-25</v>
      </c>
      <c r="C55" s="204" t="s">
        <v>252</v>
      </c>
      <c r="D55" s="177" t="s">
        <v>185</v>
      </c>
      <c r="E55" s="90" t="s">
        <v>213</v>
      </c>
      <c r="F55" s="91">
        <v>45670</v>
      </c>
      <c r="G55" s="353">
        <f>_xlfn.XLOOKUP(_xlfn.TEXTJOIN("_",TRUE,tbl_die_ordering[[#This Row],[Supplier]],tbl_die_ordering[[#This Row],[DIE NO]]),[1]Tracker!$AQ:$AQ,[1]Tracker!$V:$V,"")</f>
        <v>45670</v>
      </c>
      <c r="H55" s="193" t="s">
        <v>94</v>
      </c>
      <c r="I55" s="103">
        <v>1</v>
      </c>
      <c r="J55" s="103">
        <v>1</v>
      </c>
      <c r="K55" s="99">
        <v>45677</v>
      </c>
      <c r="L55" s="99">
        <v>45678</v>
      </c>
      <c r="M55" s="102"/>
      <c r="N55" s="121">
        <f>IFERROR(IF(tbl_die_ordering[[#This Row],[Design Approved Date]]&lt;&gt;"",L55-K55,""),"")</f>
        <v>1</v>
      </c>
      <c r="O55" s="91">
        <v>45680</v>
      </c>
      <c r="P55" s="91">
        <v>45684</v>
      </c>
      <c r="Q55" s="99">
        <v>45680</v>
      </c>
      <c r="R55" s="122">
        <v>112500335</v>
      </c>
      <c r="S55" s="90" t="s">
        <v>101</v>
      </c>
      <c r="T55" s="99">
        <v>45680</v>
      </c>
      <c r="U55" s="110" t="s">
        <v>253</v>
      </c>
      <c r="V55" s="111" t="s">
        <v>254</v>
      </c>
      <c r="W5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 s="6">
        <f>IF(AND(tbl_die_ordering[[#This Row],[TYPE]]&lt;&gt;"C",tbl_die_ordering[[#This Row],[Design Approved Date]]&lt;&gt;""),tbl_die_ordering[[#This Row],[Design Approved Date]]-tbl_die_ordering[[#This Row],[Die Requested Date]],0)</f>
        <v>8</v>
      </c>
      <c r="Z55" t="s">
        <v>86</v>
      </c>
      <c r="AA55" s="118"/>
      <c r="AB55" s="82">
        <f>_xlfn.XLOOKUP(_xlfn.TEXTJOIN("_",TRUE,tbl_die_ordering[[#This Row],[Supplier]],tbl_die_ordering[[#This Row],[DIE NO]]),[1]Tracker!$AQ:$AQ,[1]Tracker!$Y:$Y,"")</f>
        <v>142500938</v>
      </c>
      <c r="AC55" s="83">
        <f>_xlfn.XLOOKUP(_xlfn.TEXTJOIN("_",TRUE,tbl_die_ordering[[#This Row],[Supplier]],tbl_die_ordering[[#This Row],[DIE NO]]),[1]Tracker!$AQ:$AQ,[1]Tracker!$AC:$AC,"")</f>
        <v>45695</v>
      </c>
      <c r="AD55" s="7"/>
      <c r="AF55" t="str">
        <f>TEXT(tbl_die_ordering[[#This Row],[Die Requested Date]],"mmm")</f>
        <v>Jan</v>
      </c>
      <c r="AG55" t="str">
        <f>_xlfn.TEXTJOIN("_",TRUE,tbl_die_ordering[[#This Row],[Supplier]],tbl_die_ordering[[#This Row],[DIE NO]])</f>
        <v>PDTMC_05422-601</v>
      </c>
    </row>
    <row r="56" spans="1:33" ht="15.95" customHeight="1">
      <c r="A56" s="86" t="s">
        <v>6</v>
      </c>
      <c r="B56" s="83" t="str">
        <f>_xlfn.XLOOKUP(_xlfn.TEXTJOIN("_",TRUE,tbl_die_ordering[[#This Row],[Supplier]],tbl_die_ordering[[#This Row],[DIE NO]]),[1]Tracker!$AQ:$AQ,[1]Tracker!$W:$W,"")</f>
        <v>7627-25</v>
      </c>
      <c r="C56" s="204" t="s">
        <v>255</v>
      </c>
      <c r="D56" s="90" t="s">
        <v>88</v>
      </c>
      <c r="E56" s="90" t="s">
        <v>100</v>
      </c>
      <c r="F56" s="91">
        <v>45670</v>
      </c>
      <c r="G56" s="353">
        <f>_xlfn.XLOOKUP(_xlfn.TEXTJOIN("_",TRUE,tbl_die_ordering[[#This Row],[Supplier]],tbl_die_ordering[[#This Row],[DIE NO]]),[1]Tracker!$AQ:$AQ,[1]Tracker!$V:$V,"")</f>
        <v>45670</v>
      </c>
      <c r="H56" s="193" t="s">
        <v>90</v>
      </c>
      <c r="I56" s="103">
        <v>2</v>
      </c>
      <c r="J56" s="103">
        <v>8</v>
      </c>
      <c r="K56" s="99">
        <v>45687</v>
      </c>
      <c r="L56" s="99">
        <v>45688</v>
      </c>
      <c r="M56" s="102" t="s">
        <v>186</v>
      </c>
      <c r="N56" s="121">
        <f>IFERROR(IF(tbl_die_ordering[[#This Row],[Design Approved Date]]&lt;&gt;"",L56-K56,""),"")</f>
        <v>1</v>
      </c>
      <c r="O56" s="99">
        <v>45689</v>
      </c>
      <c r="P56" s="91">
        <v>45694</v>
      </c>
      <c r="Q56" s="99">
        <v>45689</v>
      </c>
      <c r="R56" s="122">
        <v>112500467</v>
      </c>
      <c r="S56" s="90" t="s">
        <v>167</v>
      </c>
      <c r="T56" s="99">
        <v>45689</v>
      </c>
      <c r="U56" s="110"/>
      <c r="V56" s="111" t="s">
        <v>256</v>
      </c>
      <c r="W5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 s="6">
        <f>IF(AND(tbl_die_ordering[[#This Row],[TYPE]]&lt;&gt;"C",tbl_die_ordering[[#This Row],[Design Approved Date]]&lt;&gt;""),tbl_die_ordering[[#This Row],[Design Approved Date]]-tbl_die_ordering[[#This Row],[Die Requested Date]],0)</f>
        <v>18</v>
      </c>
      <c r="Z56" t="s">
        <v>86</v>
      </c>
      <c r="AA56" s="118"/>
      <c r="AB56" s="82">
        <f>_xlfn.XLOOKUP(_xlfn.TEXTJOIN("_",TRUE,tbl_die_ordering[[#This Row],[Supplier]],tbl_die_ordering[[#This Row],[DIE NO]]),[1]Tracker!$AQ:$AQ,[1]Tracker!$Y:$Y,"")</f>
        <v>142501320</v>
      </c>
      <c r="AC56" s="83">
        <f>_xlfn.XLOOKUP(_xlfn.TEXTJOIN("_",TRUE,tbl_die_ordering[[#This Row],[Supplier]],tbl_die_ordering[[#This Row],[DIE NO]]),[1]Tracker!$AQ:$AQ,[1]Tracker!$AC:$AC,"")</f>
        <v>45705</v>
      </c>
      <c r="AD56" s="7"/>
      <c r="AF56" t="str">
        <f>TEXT(tbl_die_ordering[[#This Row],[Die Requested Date]],"mmm")</f>
        <v>Jan</v>
      </c>
      <c r="AG56" t="str">
        <f>_xlfn.TEXTJOIN("_",TRUE,tbl_die_ordering[[#This Row],[Supplier]],tbl_die_ordering[[#This Row],[DIE NO]])</f>
        <v>PHOENIX _120241-210</v>
      </c>
    </row>
    <row r="57" spans="1:33" ht="15.95" customHeight="1">
      <c r="A57" s="86" t="s">
        <v>6</v>
      </c>
      <c r="B57" s="83" t="str">
        <f>_xlfn.XLOOKUP(_xlfn.TEXTJOIN("_",TRUE,tbl_die_ordering[[#This Row],[Supplier]],tbl_die_ordering[[#This Row],[DIE NO]]),[1]Tracker!$AQ:$AQ,[1]Tracker!$W:$W,"")</f>
        <v>7627-25</v>
      </c>
      <c r="C57" s="204" t="s">
        <v>257</v>
      </c>
      <c r="D57" s="90" t="s">
        <v>88</v>
      </c>
      <c r="E57" s="90" t="s">
        <v>100</v>
      </c>
      <c r="F57" s="91">
        <v>45670</v>
      </c>
      <c r="G57" s="353">
        <f>_xlfn.XLOOKUP(_xlfn.TEXTJOIN("_",TRUE,tbl_die_ordering[[#This Row],[Supplier]],tbl_die_ordering[[#This Row],[DIE NO]]),[1]Tracker!$AQ:$AQ,[1]Tracker!$V:$V,"")</f>
        <v>45670</v>
      </c>
      <c r="H57" s="193" t="s">
        <v>90</v>
      </c>
      <c r="I57" s="103">
        <v>1</v>
      </c>
      <c r="J57" s="103">
        <v>3</v>
      </c>
      <c r="K57" s="99">
        <v>45687</v>
      </c>
      <c r="L57" s="99">
        <v>45688</v>
      </c>
      <c r="M57" s="102" t="s">
        <v>186</v>
      </c>
      <c r="N57" s="121">
        <f>IFERROR(IF(tbl_die_ordering[[#This Row],[Design Approved Date]]&lt;&gt;"",L57-K57,""),"")</f>
        <v>1</v>
      </c>
      <c r="O57" s="91">
        <v>45689</v>
      </c>
      <c r="P57" s="91">
        <v>45694</v>
      </c>
      <c r="Q57" s="99">
        <v>45689</v>
      </c>
      <c r="R57" s="122">
        <v>112500467</v>
      </c>
      <c r="S57" s="90" t="s">
        <v>167</v>
      </c>
      <c r="T57" s="99">
        <v>45689</v>
      </c>
      <c r="U57" s="110"/>
      <c r="V57" s="111" t="s">
        <v>258</v>
      </c>
      <c r="W5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 s="6">
        <f>IF(AND(tbl_die_ordering[[#This Row],[TYPE]]&lt;&gt;"C",tbl_die_ordering[[#This Row],[Design Approved Date]]&lt;&gt;""),tbl_die_ordering[[#This Row],[Design Approved Date]]-tbl_die_ordering[[#This Row],[Die Requested Date]],0)</f>
        <v>18</v>
      </c>
      <c r="Z57" t="s">
        <v>86</v>
      </c>
      <c r="AA57" s="118"/>
      <c r="AB57" s="82">
        <f>_xlfn.XLOOKUP(_xlfn.TEXTJOIN("_",TRUE,tbl_die_ordering[[#This Row],[Supplier]],tbl_die_ordering[[#This Row],[DIE NO]]),[1]Tracker!$AQ:$AQ,[1]Tracker!$Y:$Y,"")</f>
        <v>142501320</v>
      </c>
      <c r="AC57" s="83">
        <f>_xlfn.XLOOKUP(_xlfn.TEXTJOIN("_",TRUE,tbl_die_ordering[[#This Row],[Supplier]],tbl_die_ordering[[#This Row],[DIE NO]]),[1]Tracker!$AQ:$AQ,[1]Tracker!$AC:$AC,"")</f>
        <v>45705</v>
      </c>
      <c r="AD57" s="7"/>
      <c r="AF57" t="str">
        <f>TEXT(tbl_die_ordering[[#This Row],[Die Requested Date]],"mmm")</f>
        <v>Jan</v>
      </c>
      <c r="AG57" t="str">
        <f>_xlfn.TEXTJOIN("_",TRUE,tbl_die_ordering[[#This Row],[Supplier]],tbl_die_ordering[[#This Row],[DIE NO]])</f>
        <v>PHOENIX _29779-501</v>
      </c>
    </row>
    <row r="58" spans="1:33" ht="15.95" customHeight="1">
      <c r="A58" s="86" t="s">
        <v>6</v>
      </c>
      <c r="B58" s="83" t="str">
        <f>_xlfn.XLOOKUP(_xlfn.TEXTJOIN("_",TRUE,tbl_die_ordering[[#This Row],[Supplier]],tbl_die_ordering[[#This Row],[DIE NO]]),[1]Tracker!$AQ:$AQ,[1]Tracker!$W:$W,"")</f>
        <v>7627-25</v>
      </c>
      <c r="C58" s="204" t="s">
        <v>259</v>
      </c>
      <c r="D58" s="90" t="s">
        <v>88</v>
      </c>
      <c r="E58" s="90" t="s">
        <v>260</v>
      </c>
      <c r="F58" s="91">
        <v>45670</v>
      </c>
      <c r="G58" s="353">
        <f>_xlfn.XLOOKUP(_xlfn.TEXTJOIN("_",TRUE,tbl_die_ordering[[#This Row],[Supplier]],tbl_die_ordering[[#This Row],[DIE NO]]),[1]Tracker!$AQ:$AQ,[1]Tracker!$V:$V,"")</f>
        <v>45670</v>
      </c>
      <c r="H58" s="193" t="s">
        <v>90</v>
      </c>
      <c r="I58" s="103">
        <v>0</v>
      </c>
      <c r="J58" s="103">
        <v>0</v>
      </c>
      <c r="K58" s="99">
        <v>45679</v>
      </c>
      <c r="L58" s="99">
        <v>45699</v>
      </c>
      <c r="M58" s="102" t="s">
        <v>186</v>
      </c>
      <c r="N58" s="121">
        <f>IFERROR(IF(tbl_die_ordering[[#This Row],[Design Approved Date]]&lt;&gt;"",L58-K58,""),"")</f>
        <v>20</v>
      </c>
      <c r="O58" s="91">
        <v>45700</v>
      </c>
      <c r="P58" s="91">
        <v>45703</v>
      </c>
      <c r="Q58" s="99">
        <v>45700</v>
      </c>
      <c r="R58" s="122">
        <v>112500644</v>
      </c>
      <c r="S58" s="90" t="s">
        <v>167</v>
      </c>
      <c r="T58" s="99">
        <v>45700</v>
      </c>
      <c r="U58" s="110"/>
      <c r="V58" s="111" t="s">
        <v>261</v>
      </c>
      <c r="W5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 s="6">
        <f>IF(AND(tbl_die_ordering[[#This Row],[TYPE]]&lt;&gt;"C",tbl_die_ordering[[#This Row],[Design Approved Date]]&lt;&gt;""),tbl_die_ordering[[#This Row],[Design Approved Date]]-tbl_die_ordering[[#This Row],[Die Requested Date]],0)</f>
        <v>29</v>
      </c>
      <c r="Z58" t="s">
        <v>86</v>
      </c>
      <c r="AA58" s="118"/>
      <c r="AB58" s="82">
        <f>_xlfn.XLOOKUP(_xlfn.TEXTJOIN("_",TRUE,tbl_die_ordering[[#This Row],[Supplier]],tbl_die_ordering[[#This Row],[DIE NO]]),[1]Tracker!$AQ:$AQ,[1]Tracker!$Y:$Y,"")</f>
        <v>142501617</v>
      </c>
      <c r="AC58" s="83">
        <f>_xlfn.XLOOKUP(_xlfn.TEXTJOIN("_",TRUE,tbl_die_ordering[[#This Row],[Supplier]],tbl_die_ordering[[#This Row],[DIE NO]]),[1]Tracker!$AQ:$AQ,[1]Tracker!$AC:$AC,"")</f>
        <v>45719</v>
      </c>
      <c r="AD58" s="7"/>
      <c r="AE58" s="98" t="s">
        <v>180</v>
      </c>
      <c r="AF58" t="str">
        <f>TEXT(tbl_die_ordering[[#This Row],[Die Requested Date]],"mmm")</f>
        <v>Jan</v>
      </c>
      <c r="AG58" t="str">
        <f>_xlfn.TEXTJOIN("_",TRUE,tbl_die_ordering[[#This Row],[Supplier]],tbl_die_ordering[[#This Row],[DIE NO]])</f>
        <v>PHOENIX _24817-501</v>
      </c>
    </row>
    <row r="59" spans="1:33" ht="15.95" customHeight="1">
      <c r="A59" s="86" t="s">
        <v>6</v>
      </c>
      <c r="B59" s="83" t="str">
        <f>_xlfn.XLOOKUP(_xlfn.TEXTJOIN("_",TRUE,tbl_die_ordering[[#This Row],[Supplier]],tbl_die_ordering[[#This Row],[DIE NO]]),[1]Tracker!$AQ:$AQ,[1]Tracker!$W:$W,"")</f>
        <v>7627-25</v>
      </c>
      <c r="C59" s="204" t="s">
        <v>262</v>
      </c>
      <c r="D59" s="90" t="s">
        <v>88</v>
      </c>
      <c r="E59" s="93" t="s">
        <v>89</v>
      </c>
      <c r="F59" s="91">
        <v>45670</v>
      </c>
      <c r="G59" s="353">
        <f>_xlfn.XLOOKUP(_xlfn.TEXTJOIN("_",TRUE,tbl_die_ordering[[#This Row],[Supplier]],tbl_die_ordering[[#This Row],[DIE NO]]),[1]Tracker!$AQ:$AQ,[1]Tracker!$V:$V,"")</f>
        <v>45670</v>
      </c>
      <c r="H59" s="193" t="s">
        <v>90</v>
      </c>
      <c r="I59" s="103">
        <v>1</v>
      </c>
      <c r="J59" s="103">
        <v>3</v>
      </c>
      <c r="K59" s="99">
        <v>45687</v>
      </c>
      <c r="L59" s="104">
        <v>45699</v>
      </c>
      <c r="M59" s="105" t="s">
        <v>186</v>
      </c>
      <c r="N59" s="121">
        <f>IFERROR(IF(tbl_die_ordering[[#This Row],[Design Approved Date]]&lt;&gt;"",L59-K59,""),"")</f>
        <v>12</v>
      </c>
      <c r="O59" s="91">
        <v>45700</v>
      </c>
      <c r="P59" s="91">
        <v>45703</v>
      </c>
      <c r="Q59" s="99">
        <v>45700</v>
      </c>
      <c r="R59" s="122">
        <v>112500644</v>
      </c>
      <c r="S59" s="90" t="s">
        <v>167</v>
      </c>
      <c r="T59" s="99">
        <v>45700</v>
      </c>
      <c r="U59" s="110"/>
      <c r="V59" s="113" t="s">
        <v>263</v>
      </c>
      <c r="W5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 s="6">
        <f>IF(AND(tbl_die_ordering[[#This Row],[TYPE]]&lt;&gt;"C",tbl_die_ordering[[#This Row],[Design Approved Date]]&lt;&gt;""),tbl_die_ordering[[#This Row],[Design Approved Date]]-tbl_die_ordering[[#This Row],[Die Requested Date]],0)</f>
        <v>29</v>
      </c>
      <c r="Z59" t="s">
        <v>86</v>
      </c>
      <c r="AA59" s="118"/>
      <c r="AB59" s="82">
        <f>_xlfn.XLOOKUP(_xlfn.TEXTJOIN("_",TRUE,tbl_die_ordering[[#This Row],[Supplier]],tbl_die_ordering[[#This Row],[DIE NO]]),[1]Tracker!$AQ:$AQ,[1]Tracker!$Y:$Y,"")</f>
        <v>142501618</v>
      </c>
      <c r="AC59" s="83">
        <f>_xlfn.XLOOKUP(_xlfn.TEXTJOIN("_",TRUE,tbl_die_ordering[[#This Row],[Supplier]],tbl_die_ordering[[#This Row],[DIE NO]]),[1]Tracker!$AQ:$AQ,[1]Tracker!$AC:$AC,"")</f>
        <v>45726</v>
      </c>
      <c r="AD59" s="7"/>
      <c r="AE59" s="98" t="s">
        <v>180</v>
      </c>
      <c r="AF59" t="str">
        <f>TEXT(tbl_die_ordering[[#This Row],[Die Requested Date]],"mmm")</f>
        <v>Jan</v>
      </c>
      <c r="AG59" t="str">
        <f>_xlfn.TEXTJOIN("_",TRUE,tbl_die_ordering[[#This Row],[Supplier]],tbl_die_ordering[[#This Row],[DIE NO]])</f>
        <v>PHOENIX _29663-601</v>
      </c>
    </row>
    <row r="60" spans="1:33" ht="15.95" customHeight="1">
      <c r="A60" s="86" t="s">
        <v>6</v>
      </c>
      <c r="B60" s="83" t="str">
        <f>_xlfn.XLOOKUP(_xlfn.TEXTJOIN("_",TRUE,tbl_die_ordering[[#This Row],[Supplier]],tbl_die_ordering[[#This Row],[DIE NO]]),[1]Tracker!$AQ:$AQ,[1]Tracker!$W:$W,"")</f>
        <v>7630-25</v>
      </c>
      <c r="C60" s="204" t="s">
        <v>264</v>
      </c>
      <c r="D60" s="90" t="s">
        <v>88</v>
      </c>
      <c r="E60" s="90" t="s">
        <v>100</v>
      </c>
      <c r="F60" s="91">
        <v>45670</v>
      </c>
      <c r="G60" s="353">
        <f>_xlfn.XLOOKUP(_xlfn.TEXTJOIN("_",TRUE,tbl_die_ordering[[#This Row],[Supplier]],tbl_die_ordering[[#This Row],[DIE NO]]),[1]Tracker!$AQ:$AQ,[1]Tracker!$V:$V,"")</f>
        <v>45670</v>
      </c>
      <c r="H60" s="193" t="s">
        <v>90</v>
      </c>
      <c r="I60" s="103">
        <v>1</v>
      </c>
      <c r="J60" s="103">
        <v>3</v>
      </c>
      <c r="K60" s="99">
        <v>45680</v>
      </c>
      <c r="L60" s="99">
        <v>45699</v>
      </c>
      <c r="M60" s="102" t="s">
        <v>186</v>
      </c>
      <c r="N60" s="121">
        <f>IFERROR(IF(tbl_die_ordering[[#This Row],[Design Approved Date]]&lt;&gt;"",L60-K60,""),"")</f>
        <v>19</v>
      </c>
      <c r="O60" s="91">
        <v>45700</v>
      </c>
      <c r="P60" s="91">
        <v>45703</v>
      </c>
      <c r="Q60" s="99">
        <v>45700</v>
      </c>
      <c r="R60" s="122">
        <v>112500644</v>
      </c>
      <c r="S60" s="90" t="s">
        <v>197</v>
      </c>
      <c r="T60" s="91">
        <v>45700</v>
      </c>
      <c r="U60" s="110"/>
      <c r="V60" s="111" t="s">
        <v>265</v>
      </c>
      <c r="W6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 s="6">
        <f>IF(AND(tbl_die_ordering[[#This Row],[TYPE]]&lt;&gt;"C",tbl_die_ordering[[#This Row],[Design Approved Date]]&lt;&gt;""),tbl_die_ordering[[#This Row],[Design Approved Date]]-tbl_die_ordering[[#This Row],[Die Requested Date]],0)</f>
        <v>29</v>
      </c>
      <c r="Z60" t="s">
        <v>86</v>
      </c>
      <c r="AA60" s="118" t="s">
        <v>203</v>
      </c>
      <c r="AB60" s="82">
        <f>_xlfn.XLOOKUP(_xlfn.TEXTJOIN("_",TRUE,tbl_die_ordering[[#This Row],[Supplier]],tbl_die_ordering[[#This Row],[DIE NO]]),[1]Tracker!$AQ:$AQ,[1]Tracker!$Y:$Y,"")</f>
        <v>142501644</v>
      </c>
      <c r="AC60" s="83">
        <f>_xlfn.XLOOKUP(_xlfn.TEXTJOIN("_",TRUE,tbl_die_ordering[[#This Row],[Supplier]],tbl_die_ordering[[#This Row],[DIE NO]]),[1]Tracker!$AQ:$AQ,[1]Tracker!$AC:$AC,"")</f>
        <v>45713</v>
      </c>
      <c r="AD60" s="7"/>
      <c r="AF60" t="str">
        <f>TEXT(tbl_die_ordering[[#This Row],[Die Requested Date]],"mmm")</f>
        <v>Jan</v>
      </c>
      <c r="AG60" t="str">
        <f>_xlfn.TEXTJOIN("_",TRUE,tbl_die_ordering[[#This Row],[Supplier]],tbl_die_ordering[[#This Row],[DIE NO]])</f>
        <v>COMPES_29713-501</v>
      </c>
    </row>
    <row r="61" spans="1:33" ht="15.95" customHeight="1">
      <c r="A61" s="86" t="s">
        <v>29</v>
      </c>
      <c r="B61" s="83" t="str">
        <f>_xlfn.XLOOKUP(_xlfn.TEXTJOIN("_",TRUE,tbl_die_ordering[[#This Row],[Supplier]],tbl_die_ordering[[#This Row],[DIE NO]]),[1]Tracker!$AQ:$AQ,[1]Tracker!$W:$W,"")</f>
        <v>7624-25</v>
      </c>
      <c r="C61" s="204" t="s">
        <v>266</v>
      </c>
      <c r="D61" s="90" t="s">
        <v>88</v>
      </c>
      <c r="E61" s="90" t="s">
        <v>131</v>
      </c>
      <c r="F61" s="91">
        <v>45670</v>
      </c>
      <c r="G61" s="353">
        <f>_xlfn.XLOOKUP(_xlfn.TEXTJOIN("_",TRUE,tbl_die_ordering[[#This Row],[Supplier]],tbl_die_ordering[[#This Row],[DIE NO]]),[1]Tracker!$AQ:$AQ,[1]Tracker!$V:$V,"")</f>
        <v>45670</v>
      </c>
      <c r="H61" s="193" t="s">
        <v>94</v>
      </c>
      <c r="I61" s="131">
        <v>4</v>
      </c>
      <c r="J61" s="131">
        <v>4</v>
      </c>
      <c r="K61" s="99">
        <v>45672</v>
      </c>
      <c r="L61" s="99">
        <v>45672</v>
      </c>
      <c r="M61" s="102"/>
      <c r="N61" s="121">
        <f>IFERROR(IF(tbl_die_ordering[[#This Row],[Design Approved Date]]&lt;&gt;"",L61-K61,""),"")</f>
        <v>0</v>
      </c>
      <c r="O61" s="91">
        <v>45672</v>
      </c>
      <c r="P61" s="91">
        <v>45678</v>
      </c>
      <c r="Q61" s="99">
        <v>45672</v>
      </c>
      <c r="R61" s="122">
        <v>1300001100</v>
      </c>
      <c r="S61" s="90" t="s">
        <v>101</v>
      </c>
      <c r="T61" s="91">
        <v>45678</v>
      </c>
      <c r="U61" s="110"/>
      <c r="V61" s="111"/>
      <c r="W6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 s="6">
        <f>IF(AND(tbl_die_ordering[[#This Row],[TYPE]]&lt;&gt;"C",tbl_die_ordering[[#This Row],[Design Approved Date]]&lt;&gt;""),tbl_die_ordering[[#This Row],[Design Approved Date]]-tbl_die_ordering[[#This Row],[Die Requested Date]],0)</f>
        <v>2</v>
      </c>
      <c r="Z61" t="s">
        <v>86</v>
      </c>
      <c r="AA61" s="118"/>
      <c r="AB61" s="82" t="str">
        <f>_xlfn.XLOOKUP(_xlfn.TEXTJOIN("_",TRUE,tbl_die_ordering[[#This Row],[Supplier]],tbl_die_ordering[[#This Row],[DIE NO]]),[1]Tracker!$AQ:$AQ,[1]Tracker!$Y:$Y,"")</f>
        <v>M087</v>
      </c>
      <c r="AC61" s="83">
        <f>_xlfn.XLOOKUP(_xlfn.TEXTJOIN("_",TRUE,tbl_die_ordering[[#This Row],[Supplier]],tbl_die_ordering[[#This Row],[DIE NO]]),[1]Tracker!$AQ:$AQ,[1]Tracker!$AC:$AC,"")</f>
        <v>45688</v>
      </c>
      <c r="AD61" s="7"/>
      <c r="AF61" t="str">
        <f>TEXT(tbl_die_ordering[[#This Row],[Die Requested Date]],"mmm")</f>
        <v>Jan</v>
      </c>
      <c r="AG61" t="str">
        <f>_xlfn.TEXTJOIN("_",TRUE,tbl_die_ordering[[#This Row],[Supplier]],tbl_die_ordering[[#This Row],[DIE NO]])</f>
        <v>PDTMC_051118-3522</v>
      </c>
    </row>
    <row r="62" spans="1:33" ht="15.95" customHeight="1">
      <c r="A62" s="86" t="s">
        <v>29</v>
      </c>
      <c r="B62" s="83" t="str">
        <f>_xlfn.XLOOKUP(_xlfn.TEXTJOIN("_",TRUE,tbl_die_ordering[[#This Row],[Supplier]],tbl_die_ordering[[#This Row],[DIE NO]]),[1]Tracker!$AQ:$AQ,[1]Tracker!$W:$W,"")</f>
        <v>7624-25</v>
      </c>
      <c r="C62" s="204" t="s">
        <v>267</v>
      </c>
      <c r="D62" s="90" t="s">
        <v>88</v>
      </c>
      <c r="E62" s="90" t="s">
        <v>131</v>
      </c>
      <c r="F62" s="91">
        <v>45670</v>
      </c>
      <c r="G62" s="353">
        <f>_xlfn.XLOOKUP(_xlfn.TEXTJOIN("_",TRUE,tbl_die_ordering[[#This Row],[Supplier]],tbl_die_ordering[[#This Row],[DIE NO]]),[1]Tracker!$AQ:$AQ,[1]Tracker!$V:$V,"")</f>
        <v>45670</v>
      </c>
      <c r="H62" s="193" t="s">
        <v>94</v>
      </c>
      <c r="I62" s="131">
        <v>4</v>
      </c>
      <c r="J62" s="131">
        <v>4</v>
      </c>
      <c r="K62" s="99">
        <v>45672</v>
      </c>
      <c r="L62" s="99">
        <v>45672</v>
      </c>
      <c r="M62" s="102"/>
      <c r="N62" s="121">
        <f>IFERROR(IF(tbl_die_ordering[[#This Row],[Design Approved Date]]&lt;&gt;"",L62-K62,""),"")</f>
        <v>0</v>
      </c>
      <c r="O62" s="91">
        <v>45675</v>
      </c>
      <c r="P62" s="91">
        <v>45678</v>
      </c>
      <c r="Q62" s="99">
        <v>45675</v>
      </c>
      <c r="R62" s="122">
        <v>1300001103</v>
      </c>
      <c r="S62" s="90" t="s">
        <v>101</v>
      </c>
      <c r="T62" s="91">
        <v>45678</v>
      </c>
      <c r="U62" s="110"/>
      <c r="V62" s="111"/>
      <c r="W6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 s="6">
        <f>IF(AND(tbl_die_ordering[[#This Row],[TYPE]]&lt;&gt;"C",tbl_die_ordering[[#This Row],[Design Approved Date]]&lt;&gt;""),tbl_die_ordering[[#This Row],[Design Approved Date]]-tbl_die_ordering[[#This Row],[Die Requested Date]],0)</f>
        <v>2</v>
      </c>
      <c r="Z62" t="s">
        <v>86</v>
      </c>
      <c r="AA62" s="118"/>
      <c r="AB62" s="82" t="str">
        <f>_xlfn.XLOOKUP(_xlfn.TEXTJOIN("_",TRUE,tbl_die_ordering[[#This Row],[Supplier]],tbl_die_ordering[[#This Row],[DIE NO]]),[1]Tracker!$AQ:$AQ,[1]Tracker!$Y:$Y,"")</f>
        <v>M180</v>
      </c>
      <c r="AC62" s="83">
        <f>_xlfn.XLOOKUP(_xlfn.TEXTJOIN("_",TRUE,tbl_die_ordering[[#This Row],[Supplier]],tbl_die_ordering[[#This Row],[DIE NO]]),[1]Tracker!$AQ:$AQ,[1]Tracker!$AC:$AC,"")</f>
        <v>45691</v>
      </c>
      <c r="AD62" s="7"/>
      <c r="AF62" t="str">
        <f>TEXT(tbl_die_ordering[[#This Row],[Die Requested Date]],"mmm")</f>
        <v>Jan</v>
      </c>
      <c r="AG62" t="str">
        <f>_xlfn.TEXTJOIN("_",TRUE,tbl_die_ordering[[#This Row],[Supplier]],tbl_die_ordering[[#This Row],[DIE NO]])</f>
        <v>PDTMC_051118-3523</v>
      </c>
    </row>
    <row r="63" spans="1:33" ht="15.95" customHeight="1">
      <c r="A63" s="86" t="s">
        <v>29</v>
      </c>
      <c r="B63" s="83" t="str">
        <f>_xlfn.XLOOKUP(_xlfn.TEXTJOIN("_",TRUE,tbl_die_ordering[[#This Row],[Supplier]],tbl_die_ordering[[#This Row],[DIE NO]]),[1]Tracker!$AQ:$AQ,[1]Tracker!$W:$W,"")</f>
        <v>7625-25</v>
      </c>
      <c r="C63" s="204" t="s">
        <v>268</v>
      </c>
      <c r="D63" s="90" t="s">
        <v>88</v>
      </c>
      <c r="E63" s="90" t="s">
        <v>103</v>
      </c>
      <c r="F63" s="91">
        <v>45670</v>
      </c>
      <c r="G63" s="353">
        <f>_xlfn.XLOOKUP(_xlfn.TEXTJOIN("_",TRUE,tbl_die_ordering[[#This Row],[Supplier]],tbl_die_ordering[[#This Row],[DIE NO]]),[1]Tracker!$AQ:$AQ,[1]Tracker!$V:$V,"")</f>
        <v>45670</v>
      </c>
      <c r="H63" s="193" t="s">
        <v>90</v>
      </c>
      <c r="I63" s="131">
        <v>0</v>
      </c>
      <c r="J63" s="131">
        <v>0</v>
      </c>
      <c r="K63" s="99">
        <v>45672</v>
      </c>
      <c r="L63" s="99">
        <v>45672</v>
      </c>
      <c r="M63" s="102"/>
      <c r="N63" s="121">
        <f>IFERROR(IF(tbl_die_ordering[[#This Row],[Design Approved Date]]&lt;&gt;"",L63-K63,""),"")</f>
        <v>0</v>
      </c>
      <c r="O63" s="91">
        <v>45675</v>
      </c>
      <c r="P63" s="91">
        <v>45678</v>
      </c>
      <c r="Q63" s="99">
        <v>45675</v>
      </c>
      <c r="R63" s="122">
        <v>1300001103</v>
      </c>
      <c r="S63" s="90" t="s">
        <v>167</v>
      </c>
      <c r="T63" s="91">
        <v>45678</v>
      </c>
      <c r="U63" s="110"/>
      <c r="V63" s="111"/>
      <c r="W6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 s="6">
        <f>IF(AND(tbl_die_ordering[[#This Row],[TYPE]]&lt;&gt;"C",tbl_die_ordering[[#This Row],[Design Approved Date]]&lt;&gt;""),tbl_die_ordering[[#This Row],[Design Approved Date]]-tbl_die_ordering[[#This Row],[Die Requested Date]],0)</f>
        <v>2</v>
      </c>
      <c r="Z63" t="s">
        <v>86</v>
      </c>
      <c r="AA63" s="118"/>
      <c r="AB63" s="82">
        <f>_xlfn.XLOOKUP(_xlfn.TEXTJOIN("_",TRUE,tbl_die_ordering[[#This Row],[Supplier]],tbl_die_ordering[[#This Row],[DIE NO]]),[1]Tracker!$AQ:$AQ,[1]Tracker!$Y:$Y,"")</f>
        <v>242500661</v>
      </c>
      <c r="AC63" s="83">
        <f>_xlfn.XLOOKUP(_xlfn.TEXTJOIN("_",TRUE,tbl_die_ordering[[#This Row],[Supplier]],tbl_die_ordering[[#This Row],[DIE NO]]),[1]Tracker!$AQ:$AQ,[1]Tracker!$AC:$AC,"")</f>
        <v>45694</v>
      </c>
      <c r="AD63" s="7"/>
      <c r="AF63" t="str">
        <f>TEXT(tbl_die_ordering[[#This Row],[Die Requested Date]],"mmm")</f>
        <v>Jan</v>
      </c>
      <c r="AG63" t="str">
        <f>_xlfn.TEXTJOIN("_",TRUE,tbl_die_ordering[[#This Row],[Supplier]],tbl_die_ordering[[#This Row],[DIE NO]])</f>
        <v>PHOENIX _009153-2503</v>
      </c>
    </row>
    <row r="64" spans="1:33" ht="15.95" customHeight="1">
      <c r="A64" s="86" t="s">
        <v>29</v>
      </c>
      <c r="B64" s="83" t="str">
        <f>_xlfn.XLOOKUP(_xlfn.TEXTJOIN("_",TRUE,tbl_die_ordering[[#This Row],[Supplier]],tbl_die_ordering[[#This Row],[DIE NO]]),[1]Tracker!$AQ:$AQ,[1]Tracker!$W:$W,"")</f>
        <v>7625-25</v>
      </c>
      <c r="C64" s="204" t="s">
        <v>269</v>
      </c>
      <c r="D64" s="90" t="s">
        <v>88</v>
      </c>
      <c r="E64" s="90" t="s">
        <v>93</v>
      </c>
      <c r="F64" s="91">
        <v>45670</v>
      </c>
      <c r="G64" s="353">
        <f>_xlfn.XLOOKUP(_xlfn.TEXTJOIN("_",TRUE,tbl_die_ordering[[#This Row],[Supplier]],tbl_die_ordering[[#This Row],[DIE NO]]),[1]Tracker!$AQ:$AQ,[1]Tracker!$V:$V,"")</f>
        <v>45670</v>
      </c>
      <c r="H64" s="193" t="s">
        <v>90</v>
      </c>
      <c r="I64" s="131">
        <v>0</v>
      </c>
      <c r="J64" s="131">
        <v>0</v>
      </c>
      <c r="K64" s="99">
        <v>45670</v>
      </c>
      <c r="L64" s="99">
        <v>45672</v>
      </c>
      <c r="M64" s="102"/>
      <c r="N64" s="121">
        <f>IFERROR(IF(tbl_die_ordering[[#This Row],[Design Approved Date]]&lt;&gt;"",L64-K64,""),"")</f>
        <v>2</v>
      </c>
      <c r="O64" s="91">
        <v>45675</v>
      </c>
      <c r="P64" s="91">
        <v>45678</v>
      </c>
      <c r="Q64" s="99">
        <v>45675</v>
      </c>
      <c r="R64" s="122">
        <v>1300001103</v>
      </c>
      <c r="S64" s="90" t="s">
        <v>167</v>
      </c>
      <c r="T64" s="91">
        <v>45678</v>
      </c>
      <c r="U64" s="110"/>
      <c r="V64" s="111"/>
      <c r="W6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 s="6">
        <f>IF(AND(tbl_die_ordering[[#This Row],[TYPE]]&lt;&gt;"C",tbl_die_ordering[[#This Row],[Design Approved Date]]&lt;&gt;""),tbl_die_ordering[[#This Row],[Design Approved Date]]-tbl_die_ordering[[#This Row],[Die Requested Date]],0)</f>
        <v>2</v>
      </c>
      <c r="Z64" t="s">
        <v>86</v>
      </c>
      <c r="AA64" s="118"/>
      <c r="AB64" s="82">
        <f>_xlfn.XLOOKUP(_xlfn.TEXTJOIN("_",TRUE,tbl_die_ordering[[#This Row],[Supplier]],tbl_die_ordering[[#This Row],[DIE NO]]),[1]Tracker!$AQ:$AQ,[1]Tracker!$Y:$Y,"")</f>
        <v>242500661</v>
      </c>
      <c r="AC64" s="83">
        <f>_xlfn.XLOOKUP(_xlfn.TEXTJOIN("_",TRUE,tbl_die_ordering[[#This Row],[Supplier]],tbl_die_ordering[[#This Row],[DIE NO]]),[1]Tracker!$AQ:$AQ,[1]Tracker!$AC:$AC,"")</f>
        <v>45694</v>
      </c>
      <c r="AD64" s="7"/>
      <c r="AF64" t="str">
        <f>TEXT(tbl_die_ordering[[#This Row],[Die Requested Date]],"mmm")</f>
        <v>Jan</v>
      </c>
      <c r="AG64" t="str">
        <f>_xlfn.TEXTJOIN("_",TRUE,tbl_die_ordering[[#This Row],[Supplier]],tbl_die_ordering[[#This Row],[DIE NO]])</f>
        <v>PHOENIX _022161-3501</v>
      </c>
    </row>
    <row r="65" spans="1:33" ht="15.95" customHeight="1">
      <c r="A65" s="86" t="s">
        <v>29</v>
      </c>
      <c r="B65" s="83" t="str">
        <f>_xlfn.XLOOKUP(_xlfn.TEXTJOIN("_",TRUE,tbl_die_ordering[[#This Row],[Supplier]],tbl_die_ordering[[#This Row],[DIE NO]]),[1]Tracker!$AQ:$AQ,[1]Tracker!$W:$W,"")</f>
        <v>7631-25</v>
      </c>
      <c r="C65" s="204" t="s">
        <v>270</v>
      </c>
      <c r="D65" s="90" t="s">
        <v>88</v>
      </c>
      <c r="E65" s="90" t="s">
        <v>103</v>
      </c>
      <c r="F65" s="91">
        <v>45670</v>
      </c>
      <c r="G65" s="353">
        <f>_xlfn.XLOOKUP(_xlfn.TEXTJOIN("_",TRUE,tbl_die_ordering[[#This Row],[Supplier]],tbl_die_ordering[[#This Row],[DIE NO]]),[1]Tracker!$AQ:$AQ,[1]Tracker!$V:$V,"")</f>
        <v>45670</v>
      </c>
      <c r="H65" s="193" t="s">
        <v>94</v>
      </c>
      <c r="I65" s="131">
        <v>0</v>
      </c>
      <c r="J65" s="131">
        <v>0</v>
      </c>
      <c r="K65" s="99">
        <v>45670</v>
      </c>
      <c r="L65" s="99">
        <v>45672</v>
      </c>
      <c r="M65" s="102"/>
      <c r="N65" s="121">
        <f>IFERROR(IF(tbl_die_ordering[[#This Row],[Design Approved Date]]&lt;&gt;"",L65-K65,""),"")</f>
        <v>2</v>
      </c>
      <c r="O65" s="91">
        <v>45675</v>
      </c>
      <c r="P65" s="91">
        <v>45678</v>
      </c>
      <c r="Q65" s="99">
        <v>45675</v>
      </c>
      <c r="R65" s="122">
        <v>1300001103</v>
      </c>
      <c r="S65" s="90" t="s">
        <v>101</v>
      </c>
      <c r="T65" s="91">
        <v>45678</v>
      </c>
      <c r="U65" s="110"/>
      <c r="V65" s="111"/>
      <c r="W6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 s="6">
        <f>IF(AND(tbl_die_ordering[[#This Row],[TYPE]]&lt;&gt;"C",tbl_die_ordering[[#This Row],[Design Approved Date]]&lt;&gt;""),tbl_die_ordering[[#This Row],[Design Approved Date]]-tbl_die_ordering[[#This Row],[Die Requested Date]],0)</f>
        <v>2</v>
      </c>
      <c r="Z65" t="s">
        <v>86</v>
      </c>
      <c r="AA65" s="118"/>
      <c r="AB65" s="82">
        <f>_xlfn.XLOOKUP(_xlfn.TEXTJOIN("_",TRUE,tbl_die_ordering[[#This Row],[Supplier]],tbl_die_ordering[[#This Row],[DIE NO]]),[1]Tracker!$AQ:$AQ,[1]Tracker!$Y:$Y,"")</f>
        <v>242502857</v>
      </c>
      <c r="AC65" s="83">
        <f>_xlfn.XLOOKUP(_xlfn.TEXTJOIN("_",TRUE,tbl_die_ordering[[#This Row],[Supplier]],tbl_die_ordering[[#This Row],[DIE NO]]),[1]Tracker!$AQ:$AQ,[1]Tracker!$AC:$AC,"")</f>
        <v>45694</v>
      </c>
      <c r="AD65" s="7"/>
      <c r="AF65" t="str">
        <f>TEXT(tbl_die_ordering[[#This Row],[Die Requested Date]],"mmm")</f>
        <v>Jan</v>
      </c>
      <c r="AG65" t="str">
        <f>_xlfn.TEXTJOIN("_",TRUE,tbl_die_ordering[[#This Row],[Supplier]],tbl_die_ordering[[#This Row],[DIE NO]])</f>
        <v>PDTMC_007122-2503</v>
      </c>
    </row>
    <row r="66" spans="1:33" ht="15.95" customHeight="1">
      <c r="A66" s="86" t="s">
        <v>29</v>
      </c>
      <c r="B66" s="83" t="str">
        <f>_xlfn.XLOOKUP(_xlfn.TEXTJOIN("_",TRUE,tbl_die_ordering[[#This Row],[Supplier]],tbl_die_ordering[[#This Row],[DIE NO]]),[1]Tracker!$AQ:$AQ,[1]Tracker!$W:$W,"")</f>
        <v>7631-25</v>
      </c>
      <c r="C66" s="204" t="s">
        <v>271</v>
      </c>
      <c r="D66" s="90" t="s">
        <v>88</v>
      </c>
      <c r="E66" s="90" t="s">
        <v>103</v>
      </c>
      <c r="F66" s="91">
        <v>45670</v>
      </c>
      <c r="G66" s="353">
        <f>_xlfn.XLOOKUP(_xlfn.TEXTJOIN("_",TRUE,tbl_die_ordering[[#This Row],[Supplier]],tbl_die_ordering[[#This Row],[DIE NO]]),[1]Tracker!$AQ:$AQ,[1]Tracker!$V:$V,"")</f>
        <v>45670</v>
      </c>
      <c r="H66" s="193" t="s">
        <v>94</v>
      </c>
      <c r="I66" s="131">
        <v>0</v>
      </c>
      <c r="J66" s="131">
        <v>0</v>
      </c>
      <c r="K66" s="99">
        <v>45670</v>
      </c>
      <c r="L66" s="99">
        <v>45672</v>
      </c>
      <c r="M66" s="102"/>
      <c r="N66" s="121">
        <f>IFERROR(IF(tbl_die_ordering[[#This Row],[Design Approved Date]]&lt;&gt;"",L66-K66,""),"")</f>
        <v>2</v>
      </c>
      <c r="O66" s="91">
        <v>45675</v>
      </c>
      <c r="P66" s="91">
        <v>45678</v>
      </c>
      <c r="Q66" s="99">
        <v>45675</v>
      </c>
      <c r="R66" s="122">
        <v>1300001103</v>
      </c>
      <c r="S66" s="90" t="s">
        <v>101</v>
      </c>
      <c r="T66" s="91">
        <v>45678</v>
      </c>
      <c r="U66" s="110"/>
      <c r="V66" s="111"/>
      <c r="W6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 s="6">
        <f>IF(AND(tbl_die_ordering[[#This Row],[TYPE]]&lt;&gt;"C",tbl_die_ordering[[#This Row],[Design Approved Date]]&lt;&gt;""),tbl_die_ordering[[#This Row],[Design Approved Date]]-tbl_die_ordering[[#This Row],[Die Requested Date]],0)</f>
        <v>2</v>
      </c>
      <c r="Z66" t="s">
        <v>86</v>
      </c>
      <c r="AA66" s="118"/>
      <c r="AB66" s="82" t="str">
        <f>_xlfn.XLOOKUP(_xlfn.TEXTJOIN("_",TRUE,tbl_die_ordering[[#This Row],[Supplier]],tbl_die_ordering[[#This Row],[DIE NO]]),[1]Tracker!$AQ:$AQ,[1]Tracker!$Y:$Y,"")</f>
        <v>M181</v>
      </c>
      <c r="AC66" s="83">
        <f>_xlfn.XLOOKUP(_xlfn.TEXTJOIN("_",TRUE,tbl_die_ordering[[#This Row],[Supplier]],tbl_die_ordering[[#This Row],[DIE NO]]),[1]Tracker!$AQ:$AQ,[1]Tracker!$AC:$AC,"")</f>
        <v>45694</v>
      </c>
      <c r="AD66" s="7"/>
      <c r="AF66" t="str">
        <f>TEXT(tbl_die_ordering[[#This Row],[Die Requested Date]],"mmm")</f>
        <v>Jan</v>
      </c>
      <c r="AG66" t="str">
        <f>_xlfn.TEXTJOIN("_",TRUE,tbl_die_ordering[[#This Row],[Supplier]],tbl_die_ordering[[#This Row],[DIE NO]])</f>
        <v>PDTMC_007122-2504</v>
      </c>
    </row>
    <row r="67" spans="1:33" ht="15.95" customHeight="1">
      <c r="A67" s="86" t="s">
        <v>29</v>
      </c>
      <c r="B67" s="83" t="str">
        <f>_xlfn.XLOOKUP(_xlfn.TEXTJOIN("_",TRUE,tbl_die_ordering[[#This Row],[Supplier]],tbl_die_ordering[[#This Row],[DIE NO]]),[1]Tracker!$AQ:$AQ,[1]Tracker!$W:$W,"")</f>
        <v>7624-25</v>
      </c>
      <c r="C67" s="204" t="s">
        <v>272</v>
      </c>
      <c r="D67" s="90" t="s">
        <v>88</v>
      </c>
      <c r="E67" s="90" t="s">
        <v>100</v>
      </c>
      <c r="F67" s="91">
        <v>45670</v>
      </c>
      <c r="G67" s="353">
        <f>_xlfn.XLOOKUP(_xlfn.TEXTJOIN("_",TRUE,tbl_die_ordering[[#This Row],[Supplier]],tbl_die_ordering[[#This Row],[DIE NO]]),[1]Tracker!$AQ:$AQ,[1]Tracker!$V:$V,"")</f>
        <v>45670</v>
      </c>
      <c r="H67" s="193" t="s">
        <v>94</v>
      </c>
      <c r="I67" s="131">
        <v>0</v>
      </c>
      <c r="J67" s="131">
        <v>0</v>
      </c>
      <c r="K67" s="99">
        <v>45670</v>
      </c>
      <c r="L67" s="99">
        <v>45670</v>
      </c>
      <c r="M67" s="102"/>
      <c r="N67" s="121">
        <f>IFERROR(IF(tbl_die_ordering[[#This Row],[Design Approved Date]]&lt;&gt;"",L67-K67,""),"")</f>
        <v>0</v>
      </c>
      <c r="O67" s="91">
        <v>45682</v>
      </c>
      <c r="P67" s="91">
        <v>45672</v>
      </c>
      <c r="Q67" s="99">
        <v>45682</v>
      </c>
      <c r="R67" s="122">
        <v>1300001104</v>
      </c>
      <c r="S67" s="90" t="s">
        <v>101</v>
      </c>
      <c r="T67" s="91">
        <v>45672</v>
      </c>
      <c r="U67" s="110"/>
      <c r="V67" s="111"/>
      <c r="W6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 s="6">
        <f>IF(AND(tbl_die_ordering[[#This Row],[TYPE]]&lt;&gt;"C",tbl_die_ordering[[#This Row],[Design Approved Date]]&lt;&gt;""),tbl_die_ordering[[#This Row],[Design Approved Date]]-tbl_die_ordering[[#This Row],[Die Requested Date]],0)</f>
        <v>0</v>
      </c>
      <c r="Z67" t="s">
        <v>86</v>
      </c>
      <c r="AA67" s="118"/>
      <c r="AB67" s="82">
        <f>_xlfn.XLOOKUP(_xlfn.TEXTJOIN("_",TRUE,tbl_die_ordering[[#This Row],[Supplier]],tbl_die_ordering[[#This Row],[DIE NO]]),[1]Tracker!$AQ:$AQ,[1]Tracker!$Y:$Y,"")</f>
        <v>242500219</v>
      </c>
      <c r="AC67" s="83">
        <f>_xlfn.XLOOKUP(_xlfn.TEXTJOIN("_",TRUE,tbl_die_ordering[[#This Row],[Supplier]],tbl_die_ordering[[#This Row],[DIE NO]]),[1]Tracker!$AQ:$AQ,[1]Tracker!$AC:$AC,"")</f>
        <v>45742.334247685183</v>
      </c>
      <c r="AD67" s="7"/>
      <c r="AF67" t="str">
        <f>TEXT(tbl_die_ordering[[#This Row],[Die Requested Date]],"mmm")</f>
        <v>Jan</v>
      </c>
      <c r="AG67" t="str">
        <f>_xlfn.TEXTJOIN("_",TRUE,tbl_die_ordering[[#This Row],[Supplier]],tbl_die_ordering[[#This Row],[DIE NO]])</f>
        <v>PDTMC_007208-2504</v>
      </c>
    </row>
    <row r="68" spans="1:33" ht="15.95" customHeight="1">
      <c r="A68" s="86" t="s">
        <v>29</v>
      </c>
      <c r="B68" s="83" t="str">
        <f>_xlfn.XLOOKUP(_xlfn.TEXTJOIN("_",TRUE,tbl_die_ordering[[#This Row],[Supplier]],tbl_die_ordering[[#This Row],[DIE NO]]),[1]Tracker!$AQ:$AQ,[1]Tracker!$W:$W,"")</f>
        <v>7624-25</v>
      </c>
      <c r="C68" s="204" t="s">
        <v>273</v>
      </c>
      <c r="D68" s="90" t="s">
        <v>88</v>
      </c>
      <c r="E68" s="90" t="s">
        <v>100</v>
      </c>
      <c r="F68" s="91">
        <v>45670</v>
      </c>
      <c r="G68" s="353">
        <f>_xlfn.XLOOKUP(_xlfn.TEXTJOIN("_",TRUE,tbl_die_ordering[[#This Row],[Supplier]],tbl_die_ordering[[#This Row],[DIE NO]]),[1]Tracker!$AQ:$AQ,[1]Tracker!$V:$V,"")</f>
        <v>45670</v>
      </c>
      <c r="H68" s="193" t="s">
        <v>94</v>
      </c>
      <c r="I68" s="131">
        <v>0</v>
      </c>
      <c r="J68" s="131">
        <v>0</v>
      </c>
      <c r="K68" s="99">
        <v>45670</v>
      </c>
      <c r="L68" s="99">
        <v>45684</v>
      </c>
      <c r="M68" s="102"/>
      <c r="N68" s="121">
        <f>IFERROR(IF(tbl_die_ordering[[#This Row],[Design Approved Date]]&lt;&gt;"",L68-K68,""),"")</f>
        <v>14</v>
      </c>
      <c r="O68" s="91">
        <v>45682</v>
      </c>
      <c r="P68" s="91">
        <v>45685</v>
      </c>
      <c r="Q68" s="99">
        <v>45682</v>
      </c>
      <c r="R68" s="122">
        <v>1300001104</v>
      </c>
      <c r="S68" s="90" t="s">
        <v>101</v>
      </c>
      <c r="T68" s="91">
        <v>45685</v>
      </c>
      <c r="U68" s="110"/>
      <c r="V68" s="111"/>
      <c r="W6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 s="6">
        <f>IF(AND(tbl_die_ordering[[#This Row],[TYPE]]&lt;&gt;"C",tbl_die_ordering[[#This Row],[Design Approved Date]]&lt;&gt;""),tbl_die_ordering[[#This Row],[Design Approved Date]]-tbl_die_ordering[[#This Row],[Die Requested Date]],0)</f>
        <v>14</v>
      </c>
      <c r="Z68" t="s">
        <v>86</v>
      </c>
      <c r="AA68" s="118"/>
      <c r="AB68" s="82">
        <f>_xlfn.XLOOKUP(_xlfn.TEXTJOIN("_",TRUE,tbl_die_ordering[[#This Row],[Supplier]],tbl_die_ordering[[#This Row],[DIE NO]]),[1]Tracker!$AQ:$AQ,[1]Tracker!$Y:$Y,"")</f>
        <v>242500219</v>
      </c>
      <c r="AC68" s="83">
        <f>_xlfn.XLOOKUP(_xlfn.TEXTJOIN("_",TRUE,tbl_die_ordering[[#This Row],[Supplier]],tbl_die_ordering[[#This Row],[DIE NO]]),[1]Tracker!$AQ:$AQ,[1]Tracker!$AC:$AC,"")</f>
        <v>45742.334247685183</v>
      </c>
      <c r="AD68" s="7"/>
      <c r="AF68" t="str">
        <f>TEXT(tbl_die_ordering[[#This Row],[Die Requested Date]],"mmm")</f>
        <v>Jan</v>
      </c>
      <c r="AG68" t="str">
        <f>_xlfn.TEXTJOIN("_",TRUE,tbl_die_ordering[[#This Row],[Supplier]],tbl_die_ordering[[#This Row],[DIE NO]])</f>
        <v>PDTMC_007208-2505</v>
      </c>
    </row>
    <row r="69" spans="1:33" ht="15.95" customHeight="1">
      <c r="A69" s="86" t="s">
        <v>29</v>
      </c>
      <c r="B69" s="83" t="str">
        <f>_xlfn.XLOOKUP(_xlfn.TEXTJOIN("_",TRUE,tbl_die_ordering[[#This Row],[Supplier]],tbl_die_ordering[[#This Row],[DIE NO]]),[1]Tracker!$AQ:$AQ,[1]Tracker!$W:$W,"")</f>
        <v>7624-25</v>
      </c>
      <c r="C69" s="204" t="s">
        <v>274</v>
      </c>
      <c r="D69" s="90" t="s">
        <v>88</v>
      </c>
      <c r="E69" s="90" t="s">
        <v>260</v>
      </c>
      <c r="F69" s="91">
        <v>45670</v>
      </c>
      <c r="G69" s="353">
        <f>_xlfn.XLOOKUP(_xlfn.TEXTJOIN("_",TRUE,tbl_die_ordering[[#This Row],[Supplier]],tbl_die_ordering[[#This Row],[DIE NO]]),[1]Tracker!$AQ:$AQ,[1]Tracker!$V:$V,"")</f>
        <v>45670</v>
      </c>
      <c r="H69" s="193" t="s">
        <v>94</v>
      </c>
      <c r="I69" s="131">
        <v>0</v>
      </c>
      <c r="J69" s="131">
        <v>0</v>
      </c>
      <c r="K69" s="99">
        <v>45670</v>
      </c>
      <c r="L69" s="99">
        <v>45684</v>
      </c>
      <c r="M69" s="102"/>
      <c r="N69" s="121">
        <f>IFERROR(IF(tbl_die_ordering[[#This Row],[Design Approved Date]]&lt;&gt;"",L69-K69,""),"")</f>
        <v>14</v>
      </c>
      <c r="O69" s="91">
        <v>45682</v>
      </c>
      <c r="P69" s="91">
        <v>45685</v>
      </c>
      <c r="Q69" s="99">
        <v>45682</v>
      </c>
      <c r="R69" s="122">
        <v>1300001105</v>
      </c>
      <c r="S69" s="90" t="s">
        <v>101</v>
      </c>
      <c r="T69" s="91">
        <v>45685</v>
      </c>
      <c r="U69" s="110"/>
      <c r="V69" s="111"/>
      <c r="W6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 s="6">
        <f>IF(AND(tbl_die_ordering[[#This Row],[TYPE]]&lt;&gt;"C",tbl_die_ordering[[#This Row],[Design Approved Date]]&lt;&gt;""),tbl_die_ordering[[#This Row],[Design Approved Date]]-tbl_die_ordering[[#This Row],[Die Requested Date]],0)</f>
        <v>14</v>
      </c>
      <c r="Z69" t="s">
        <v>86</v>
      </c>
      <c r="AA69" s="118"/>
      <c r="AB69" s="82" t="str">
        <f>_xlfn.XLOOKUP(_xlfn.TEXTJOIN("_",TRUE,tbl_die_ordering[[#This Row],[Supplier]],tbl_die_ordering[[#This Row],[DIE NO]]),[1]Tracker!$AQ:$AQ,[1]Tracker!$Y:$Y,"")</f>
        <v>M240</v>
      </c>
      <c r="AC69" s="83">
        <f>_xlfn.XLOOKUP(_xlfn.TEXTJOIN("_",TRUE,tbl_die_ordering[[#This Row],[Supplier]],tbl_die_ordering[[#This Row],[DIE NO]]),[1]Tracker!$AQ:$AQ,[1]Tracker!$AC:$AC,"")</f>
        <v>45701</v>
      </c>
      <c r="AD69" s="7"/>
      <c r="AF69" t="str">
        <f>TEXT(tbl_die_ordering[[#This Row],[Die Requested Date]],"mmm")</f>
        <v>Jan</v>
      </c>
      <c r="AG69" t="str">
        <f>_xlfn.TEXTJOIN("_",TRUE,tbl_die_ordering[[#This Row],[Supplier]],tbl_die_ordering[[#This Row],[DIE NO]])</f>
        <v>PDTMC_007108-2502</v>
      </c>
    </row>
    <row r="70" spans="1:33" ht="15.95" customHeight="1">
      <c r="A70" s="86" t="s">
        <v>29</v>
      </c>
      <c r="B70" s="83" t="str">
        <f>_xlfn.XLOOKUP(_xlfn.TEXTJOIN("_",TRUE,tbl_die_ordering[[#This Row],[Supplier]],tbl_die_ordering[[#This Row],[DIE NO]]),[1]Tracker!$AQ:$AQ,[1]Tracker!$W:$W,"")</f>
        <v>7624-25</v>
      </c>
      <c r="C70" s="204" t="s">
        <v>275</v>
      </c>
      <c r="D70" s="90" t="s">
        <v>88</v>
      </c>
      <c r="E70" s="90" t="s">
        <v>135</v>
      </c>
      <c r="F70" s="91">
        <v>45670</v>
      </c>
      <c r="G70" s="353">
        <f>_xlfn.XLOOKUP(_xlfn.TEXTJOIN("_",TRUE,tbl_die_ordering[[#This Row],[Supplier]],tbl_die_ordering[[#This Row],[DIE NO]]),[1]Tracker!$AQ:$AQ,[1]Tracker!$V:$V,"")</f>
        <v>45670</v>
      </c>
      <c r="H70" s="193" t="s">
        <v>94</v>
      </c>
      <c r="I70" s="131">
        <v>1</v>
      </c>
      <c r="J70" s="131">
        <v>2</v>
      </c>
      <c r="K70" s="99">
        <v>45670</v>
      </c>
      <c r="L70" s="99">
        <v>45679</v>
      </c>
      <c r="M70" s="102"/>
      <c r="N70" s="121">
        <f>IFERROR(IF(tbl_die_ordering[[#This Row],[Design Approved Date]]&lt;&gt;"",L70-K70,""),"")</f>
        <v>9</v>
      </c>
      <c r="O70" s="91">
        <v>45694</v>
      </c>
      <c r="P70" s="91">
        <v>45684</v>
      </c>
      <c r="Q70" s="99">
        <v>45694</v>
      </c>
      <c r="R70" s="122">
        <v>1300001113</v>
      </c>
      <c r="S70" s="90" t="s">
        <v>101</v>
      </c>
      <c r="T70" s="91">
        <v>45684</v>
      </c>
      <c r="U70" s="110"/>
      <c r="V70" s="111"/>
      <c r="W7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 s="6">
        <f>IF(AND(tbl_die_ordering[[#This Row],[TYPE]]&lt;&gt;"C",tbl_die_ordering[[#This Row],[Design Approved Date]]&lt;&gt;""),tbl_die_ordering[[#This Row],[Design Approved Date]]-tbl_die_ordering[[#This Row],[Die Requested Date]],0)</f>
        <v>9</v>
      </c>
      <c r="Z70" t="s">
        <v>86</v>
      </c>
      <c r="AA70" s="118"/>
      <c r="AB70" s="82" t="str">
        <f>_xlfn.XLOOKUP(_xlfn.TEXTJOIN("_",TRUE,tbl_die_ordering[[#This Row],[Supplier]],tbl_die_ordering[[#This Row],[DIE NO]]),[1]Tracker!$AQ:$AQ,[1]Tracker!$Y:$Y,"")</f>
        <v>M355</v>
      </c>
      <c r="AC70" s="83">
        <f>_xlfn.XLOOKUP(_xlfn.TEXTJOIN("_",TRUE,tbl_die_ordering[[#This Row],[Supplier]],tbl_die_ordering[[#This Row],[DIE NO]]),[1]Tracker!$AQ:$AQ,[1]Tracker!$AC:$AC,"")</f>
        <v>45707</v>
      </c>
      <c r="AD70" s="7"/>
      <c r="AF70" t="str">
        <f>TEXT(tbl_die_ordering[[#This Row],[Die Requested Date]],"mmm")</f>
        <v>Jan</v>
      </c>
      <c r="AG70" t="str">
        <f>_xlfn.TEXTJOIN("_",TRUE,tbl_die_ordering[[#This Row],[Supplier]],tbl_die_ordering[[#This Row],[DIE NO]])</f>
        <v>PDTMC_051088-2523</v>
      </c>
    </row>
    <row r="71" spans="1:33" ht="15.95" customHeight="1">
      <c r="A71" s="86" t="s">
        <v>6</v>
      </c>
      <c r="B71" s="185" t="s">
        <v>276</v>
      </c>
      <c r="C71" s="204" t="s">
        <v>277</v>
      </c>
      <c r="D71" s="90" t="s">
        <v>162</v>
      </c>
      <c r="E71" s="90" t="s">
        <v>278</v>
      </c>
      <c r="F71" s="91">
        <v>45670</v>
      </c>
      <c r="G71" s="353" t="str">
        <f>_xlfn.XLOOKUP(_xlfn.TEXTJOIN("_",TRUE,tbl_die_ordering[[#This Row],[Supplier]],tbl_die_ordering[[#This Row],[DIE NO]]),[1]Tracker!$AQ:$AQ,[1]Tracker!$V:$V,"")</f>
        <v/>
      </c>
      <c r="H71" s="193" t="s">
        <v>90</v>
      </c>
      <c r="I71" s="103">
        <v>0</v>
      </c>
      <c r="J71" s="103">
        <v>0</v>
      </c>
      <c r="K71" s="99">
        <v>45679</v>
      </c>
      <c r="L71" s="99">
        <v>45699</v>
      </c>
      <c r="M71" s="102"/>
      <c r="N71" s="121">
        <f>IFERROR(IF(tbl_die_ordering[[#This Row],[Design Approved Date]]&lt;&gt;"",L71-K71,""),"")</f>
        <v>20</v>
      </c>
      <c r="O71" s="99">
        <v>45700</v>
      </c>
      <c r="P71" s="91">
        <v>45700</v>
      </c>
      <c r="Q71" s="99">
        <v>45700</v>
      </c>
      <c r="R71" s="122">
        <v>112500644</v>
      </c>
      <c r="S71" s="90" t="s">
        <v>167</v>
      </c>
      <c r="T71" s="99">
        <v>45700</v>
      </c>
      <c r="U71" s="110"/>
      <c r="V71" s="111" t="s">
        <v>279</v>
      </c>
      <c r="W7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 s="6">
        <f>IF(AND(tbl_die_ordering[[#This Row],[TYPE]]&lt;&gt;"C",tbl_die_ordering[[#This Row],[Design Approved Date]]&lt;&gt;""),tbl_die_ordering[[#This Row],[Design Approved Date]]-tbl_die_ordering[[#This Row],[Die Requested Date]],0)</f>
        <v>29</v>
      </c>
      <c r="Z71" t="s">
        <v>86</v>
      </c>
      <c r="AA71" s="118"/>
      <c r="AB71" s="82" t="str">
        <f>_xlfn.XLOOKUP(_xlfn.TEXTJOIN("_",TRUE,tbl_die_ordering[[#This Row],[Supplier]],tbl_die_ordering[[#This Row],[DIE NO]]),[1]Tracker!$AQ:$AQ,[1]Tracker!$Y:$Y,"")</f>
        <v/>
      </c>
      <c r="AC71" s="83" t="str">
        <f>_xlfn.XLOOKUP(_xlfn.TEXTJOIN("_",TRUE,tbl_die_ordering[[#This Row],[Supplier]],tbl_die_ordering[[#This Row],[DIE NO]]),[1]Tracker!$AQ:$AQ,[1]Tracker!$AC:$AC,"")</f>
        <v/>
      </c>
      <c r="AD71" s="7"/>
      <c r="AF71" t="str">
        <f>TEXT(tbl_die_ordering[[#This Row],[Die Requested Date]],"mmm")</f>
        <v>Jan</v>
      </c>
      <c r="AG71" t="str">
        <f>_xlfn.TEXTJOIN("_",TRUE,tbl_die_ordering[[#This Row],[Supplier]],tbl_die_ordering[[#This Row],[DIE NO]])</f>
        <v>PHOENIX _I-29663</v>
      </c>
    </row>
    <row r="72" spans="1:33" ht="15.95" customHeight="1">
      <c r="A72" s="86" t="s">
        <v>29</v>
      </c>
      <c r="B72" s="83" t="str">
        <f>_xlfn.XLOOKUP(_xlfn.TEXTJOIN("_",TRUE,tbl_die_ordering[[#This Row],[Supplier]],tbl_die_ordering[[#This Row],[DIE NO]]),[1]Tracker!$AQ:$AQ,[1]Tracker!$W:$W,"")</f>
        <v>7625-25</v>
      </c>
      <c r="C72" s="204" t="s">
        <v>280</v>
      </c>
      <c r="D72" s="90" t="s">
        <v>88</v>
      </c>
      <c r="E72" s="90" t="s">
        <v>103</v>
      </c>
      <c r="F72" s="91">
        <v>45670</v>
      </c>
      <c r="G72" s="353">
        <f>_xlfn.XLOOKUP(_xlfn.TEXTJOIN("_",TRUE,tbl_die_ordering[[#This Row],[Supplier]],tbl_die_ordering[[#This Row],[DIE NO]]),[1]Tracker!$AQ:$AQ,[1]Tracker!$V:$V,"")</f>
        <v>45670</v>
      </c>
      <c r="H72" s="193" t="s">
        <v>90</v>
      </c>
      <c r="I72" s="131">
        <v>1</v>
      </c>
      <c r="J72" s="131">
        <v>1</v>
      </c>
      <c r="K72" s="99">
        <v>45672</v>
      </c>
      <c r="L72" s="99">
        <v>45677</v>
      </c>
      <c r="M72" s="102"/>
      <c r="N72" s="121">
        <f>IFERROR(IF(tbl_die_ordering[[#This Row],[Design Approved Date]]&lt;&gt;"",L72-K72,""),"")</f>
        <v>5</v>
      </c>
      <c r="O72" s="91">
        <v>45682</v>
      </c>
      <c r="P72" s="91">
        <v>45684</v>
      </c>
      <c r="Q72" s="99">
        <v>45682</v>
      </c>
      <c r="R72" s="122">
        <v>1300001104</v>
      </c>
      <c r="S72" s="90" t="s">
        <v>167</v>
      </c>
      <c r="T72" s="91">
        <v>45684</v>
      </c>
      <c r="U72" s="110"/>
      <c r="V72" s="111"/>
      <c r="W7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 s="6">
        <f>IF(AND(tbl_die_ordering[[#This Row],[TYPE]]&lt;&gt;"C",tbl_die_ordering[[#This Row],[Design Approved Date]]&lt;&gt;""),tbl_die_ordering[[#This Row],[Design Approved Date]]-tbl_die_ordering[[#This Row],[Die Requested Date]],0)</f>
        <v>7</v>
      </c>
      <c r="Z72" t="s">
        <v>86</v>
      </c>
      <c r="AA72" s="118"/>
      <c r="AB72" s="82" t="str">
        <f>_xlfn.XLOOKUP(_xlfn.TEXTJOIN("_",TRUE,tbl_die_ordering[[#This Row],[Supplier]],tbl_die_ordering[[#This Row],[DIE NO]]),[1]Tracker!$AQ:$AQ,[1]Tracker!$Y:$Y,"")</f>
        <v>M258</v>
      </c>
      <c r="AC72" s="83">
        <f>_xlfn.XLOOKUP(_xlfn.TEXTJOIN("_",TRUE,tbl_die_ordering[[#This Row],[Supplier]],tbl_die_ordering[[#This Row],[DIE NO]]),[1]Tracker!$AQ:$AQ,[1]Tracker!$AC:$AC,"")</f>
        <v>45695</v>
      </c>
      <c r="AD72" s="7"/>
      <c r="AF72" t="str">
        <f>TEXT(tbl_die_ordering[[#This Row],[Die Requested Date]],"mmm")</f>
        <v>Jan</v>
      </c>
      <c r="AG72" t="str">
        <f>_xlfn.TEXTJOIN("_",TRUE,tbl_die_ordering[[#This Row],[Supplier]],tbl_die_ordering[[#This Row],[DIE NO]])</f>
        <v>PHOENIX _005206-3506</v>
      </c>
    </row>
    <row r="73" spans="1:33" ht="15.95" customHeight="1">
      <c r="A73" s="86" t="s">
        <v>6</v>
      </c>
      <c r="B73" s="83" t="str">
        <f>_xlfn.XLOOKUP(_xlfn.TEXTJOIN("_",TRUE,tbl_die_ordering[[#This Row],[Supplier]],tbl_die_ordering[[#This Row],[DIE NO]]),[1]Tracker!$AQ:$AQ,[1]Tracker!$W:$W,"")</f>
        <v>7635-25</v>
      </c>
      <c r="C73" s="204" t="s">
        <v>281</v>
      </c>
      <c r="D73" s="177" t="s">
        <v>185</v>
      </c>
      <c r="E73" s="90" t="s">
        <v>93</v>
      </c>
      <c r="F73" s="91">
        <v>45671</v>
      </c>
      <c r="G73" s="353">
        <f>_xlfn.XLOOKUP(_xlfn.TEXTJOIN("_",TRUE,tbl_die_ordering[[#This Row],[Supplier]],tbl_die_ordering[[#This Row],[DIE NO]]),[1]Tracker!$AQ:$AQ,[1]Tracker!$V:$V,"")</f>
        <v>45671</v>
      </c>
      <c r="H73" s="193" t="s">
        <v>94</v>
      </c>
      <c r="I73" s="103">
        <v>0</v>
      </c>
      <c r="J73" s="103">
        <v>0</v>
      </c>
      <c r="K73" s="91">
        <v>45671</v>
      </c>
      <c r="L73" s="99">
        <v>45673</v>
      </c>
      <c r="M73" s="102"/>
      <c r="N73" s="121">
        <f>IFERROR(IF(tbl_die_ordering[[#This Row],[Design Approved Date]]&lt;&gt;"",L73-K73,""),"")</f>
        <v>2</v>
      </c>
      <c r="O73" s="91">
        <v>45675</v>
      </c>
      <c r="P73" s="91">
        <v>45675</v>
      </c>
      <c r="Q73" s="99">
        <v>45675</v>
      </c>
      <c r="R73" s="122">
        <v>112500275</v>
      </c>
      <c r="S73" s="90" t="s">
        <v>95</v>
      </c>
      <c r="T73" s="99">
        <v>45675</v>
      </c>
      <c r="U73" s="110" t="s">
        <v>223</v>
      </c>
      <c r="V73" s="111"/>
      <c r="W7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 s="6">
        <f>IF(AND(tbl_die_ordering[[#This Row],[TYPE]]&lt;&gt;"C",tbl_die_ordering[[#This Row],[Design Approved Date]]&lt;&gt;""),tbl_die_ordering[[#This Row],[Design Approved Date]]-tbl_die_ordering[[#This Row],[Die Requested Date]],0)</f>
        <v>2</v>
      </c>
      <c r="Z73" t="s">
        <v>86</v>
      </c>
      <c r="AA73" s="118" t="s">
        <v>282</v>
      </c>
      <c r="AB73" s="82">
        <f>_xlfn.XLOOKUP(_xlfn.TEXTJOIN("_",TRUE,tbl_die_ordering[[#This Row],[Supplier]],tbl_die_ordering[[#This Row],[DIE NO]]),[1]Tracker!$AQ:$AQ,[1]Tracker!$Y:$Y,"")</f>
        <v>142500610</v>
      </c>
      <c r="AC73" s="83">
        <f>_xlfn.XLOOKUP(_xlfn.TEXTJOIN("_",TRUE,tbl_die_ordering[[#This Row],[Supplier]],tbl_die_ordering[[#This Row],[DIE NO]]),[1]Tracker!$AQ:$AQ,[1]Tracker!$AC:$AC,"")</f>
        <v>45681</v>
      </c>
      <c r="AD73" s="7"/>
      <c r="AF73" t="str">
        <f>TEXT(tbl_die_ordering[[#This Row],[Die Requested Date]],"mmm")</f>
        <v>Jan</v>
      </c>
      <c r="AG73" t="str">
        <f>_xlfn.TEXTJOIN("_",TRUE,tbl_die_ordering[[#This Row],[Supplier]],tbl_die_ordering[[#This Row],[DIE NO]])</f>
        <v>PHME_27796-201</v>
      </c>
    </row>
    <row r="74" spans="1:33" ht="15.95" customHeight="1">
      <c r="A74" s="86" t="s">
        <v>6</v>
      </c>
      <c r="B74" s="83" t="str">
        <f>_xlfn.XLOOKUP(_xlfn.TEXTJOIN("_",TRUE,tbl_die_ordering[[#This Row],[Supplier]],tbl_die_ordering[[#This Row],[DIE NO]]),[1]Tracker!$AQ:$AQ,[1]Tracker!$W:$W,"")</f>
        <v>7634-25</v>
      </c>
      <c r="C74" s="204" t="s">
        <v>283</v>
      </c>
      <c r="D74" s="90" t="s">
        <v>88</v>
      </c>
      <c r="E74" s="90" t="s">
        <v>115</v>
      </c>
      <c r="F74" s="91">
        <v>45671</v>
      </c>
      <c r="G74" s="353">
        <f>_xlfn.XLOOKUP(_xlfn.TEXTJOIN("_",TRUE,tbl_die_ordering[[#This Row],[Supplier]],tbl_die_ordering[[#This Row],[DIE NO]]),[1]Tracker!$AQ:$AQ,[1]Tracker!$V:$V,"")</f>
        <v>45671</v>
      </c>
      <c r="H74" s="193" t="s">
        <v>90</v>
      </c>
      <c r="I74" s="103">
        <v>2</v>
      </c>
      <c r="J74" s="103">
        <v>2</v>
      </c>
      <c r="K74" s="91">
        <v>45672</v>
      </c>
      <c r="L74" s="99">
        <v>45675</v>
      </c>
      <c r="M74" s="102"/>
      <c r="N74" s="121">
        <f>IFERROR(IF(tbl_die_ordering[[#This Row],[Design Approved Date]]&lt;&gt;"",L74-K74,""),"")</f>
        <v>3</v>
      </c>
      <c r="O74" s="91">
        <v>45675</v>
      </c>
      <c r="P74" s="91">
        <v>45658</v>
      </c>
      <c r="Q74" s="99">
        <v>45675</v>
      </c>
      <c r="R74" s="122">
        <v>112500277</v>
      </c>
      <c r="S74" s="90" t="s">
        <v>197</v>
      </c>
      <c r="T74" s="99">
        <v>45675</v>
      </c>
      <c r="U74" s="110"/>
      <c r="V74" s="111" t="s">
        <v>284</v>
      </c>
      <c r="W7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 s="6">
        <f>IF(AND(tbl_die_ordering[[#This Row],[TYPE]]&lt;&gt;"C",tbl_die_ordering[[#This Row],[Design Approved Date]]&lt;&gt;""),tbl_die_ordering[[#This Row],[Design Approved Date]]-tbl_die_ordering[[#This Row],[Die Requested Date]],0)</f>
        <v>4</v>
      </c>
      <c r="Z74" t="s">
        <v>86</v>
      </c>
      <c r="AA74" s="118"/>
      <c r="AB74" s="82">
        <f>_xlfn.XLOOKUP(_xlfn.TEXTJOIN("_",TRUE,tbl_die_ordering[[#This Row],[Supplier]],tbl_die_ordering[[#This Row],[DIE NO]]),[1]Tracker!$AQ:$AQ,[1]Tracker!$Y:$Y,"")</f>
        <v>142500927</v>
      </c>
      <c r="AC74" s="83">
        <f>_xlfn.XLOOKUP(_xlfn.TEXTJOIN("_",TRUE,tbl_die_ordering[[#This Row],[Supplier]],tbl_die_ordering[[#This Row],[DIE NO]]),[1]Tracker!$AQ:$AQ,[1]Tracker!$AC:$AC,"")</f>
        <v>45693</v>
      </c>
      <c r="AD74" s="7"/>
      <c r="AF74" t="str">
        <f>TEXT(tbl_die_ordering[[#This Row],[Die Requested Date]],"mmm")</f>
        <v>Jan</v>
      </c>
      <c r="AG74" t="str">
        <f>_xlfn.TEXTJOIN("_",TRUE,tbl_die_ordering[[#This Row],[Supplier]],tbl_die_ordering[[#This Row],[DIE NO]])</f>
        <v>COMPES_14622-205</v>
      </c>
    </row>
    <row r="75" spans="1:33" ht="15.95" customHeight="1">
      <c r="A75" s="86" t="s">
        <v>29</v>
      </c>
      <c r="B75" s="83" t="str">
        <f>_xlfn.XLOOKUP(_xlfn.TEXTJOIN("_",TRUE,tbl_die_ordering[[#This Row],[Supplier]],tbl_die_ordering[[#This Row],[DIE NO]]),[1]Tracker!$AQ:$AQ,[1]Tracker!$W:$W,"")</f>
        <v>7633-25</v>
      </c>
      <c r="C75" s="204" t="s">
        <v>285</v>
      </c>
      <c r="D75" s="90" t="s">
        <v>88</v>
      </c>
      <c r="E75" s="90" t="s">
        <v>286</v>
      </c>
      <c r="F75" s="91">
        <v>45671</v>
      </c>
      <c r="G75" s="353">
        <f>_xlfn.XLOOKUP(_xlfn.TEXTJOIN("_",TRUE,tbl_die_ordering[[#This Row],[Supplier]],tbl_die_ordering[[#This Row],[DIE NO]]),[1]Tracker!$AQ:$AQ,[1]Tracker!$V:$V,"")</f>
        <v>45671</v>
      </c>
      <c r="H75" s="193" t="s">
        <v>90</v>
      </c>
      <c r="I75" s="131">
        <v>1</v>
      </c>
      <c r="J75" s="131">
        <v>1</v>
      </c>
      <c r="K75" s="99">
        <v>45692</v>
      </c>
      <c r="L75" s="99">
        <v>45693</v>
      </c>
      <c r="M75" s="102"/>
      <c r="N75" s="121">
        <f>IFERROR(IF(tbl_die_ordering[[#This Row],[Design Approved Date]]&lt;&gt;"",L75-K75,""),"")</f>
        <v>1</v>
      </c>
      <c r="O75" s="91">
        <v>45694</v>
      </c>
      <c r="P75" s="91">
        <v>45703</v>
      </c>
      <c r="Q75" s="99">
        <v>45694</v>
      </c>
      <c r="R75" s="122">
        <v>1300001114</v>
      </c>
      <c r="S75" s="90" t="s">
        <v>230</v>
      </c>
      <c r="T75" s="91">
        <v>45706</v>
      </c>
      <c r="U75" s="110"/>
      <c r="V75" s="111" t="s">
        <v>287</v>
      </c>
      <c r="W7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 s="6">
        <f>IF(AND(tbl_die_ordering[[#This Row],[TYPE]]&lt;&gt;"C",tbl_die_ordering[[#This Row],[Design Approved Date]]&lt;&gt;""),tbl_die_ordering[[#This Row],[Design Approved Date]]-tbl_die_ordering[[#This Row],[Die Requested Date]],0)</f>
        <v>22</v>
      </c>
      <c r="Z75" t="s">
        <v>86</v>
      </c>
      <c r="AA75" s="118"/>
      <c r="AB75" s="82">
        <f>_xlfn.XLOOKUP(_xlfn.TEXTJOIN("_",TRUE,tbl_die_ordering[[#This Row],[Supplier]],tbl_die_ordering[[#This Row],[DIE NO]]),[1]Tracker!$AQ:$AQ,[1]Tracker!$Y:$Y,"")</f>
        <v>242500106</v>
      </c>
      <c r="AC75" s="83">
        <f>_xlfn.XLOOKUP(_xlfn.TEXTJOIN("_",TRUE,tbl_die_ordering[[#This Row],[Supplier]],tbl_die_ordering[[#This Row],[DIE NO]]),[1]Tracker!$AQ:$AQ,[1]Tracker!$AC:$AC,"")</f>
        <v>45722</v>
      </c>
      <c r="AD75" s="7"/>
      <c r="AF75" t="str">
        <f>TEXT(tbl_die_ordering[[#This Row],[Die Requested Date]],"mmm")</f>
        <v>Jan</v>
      </c>
      <c r="AG75" t="str">
        <f>_xlfn.TEXTJOIN("_",TRUE,tbl_die_ordering[[#This Row],[Supplier]],tbl_die_ordering[[#This Row],[DIE NO]])</f>
        <v>ADEX_005225-3501</v>
      </c>
    </row>
    <row r="76" spans="1:33" ht="15.95" customHeight="1">
      <c r="A76" s="86" t="s">
        <v>29</v>
      </c>
      <c r="B76" s="83" t="str">
        <f>_xlfn.XLOOKUP(_xlfn.TEXTJOIN("_",TRUE,tbl_die_ordering[[#This Row],[Supplier]],tbl_die_ordering[[#This Row],[DIE NO]]),[1]Tracker!$AQ:$AQ,[1]Tracker!$W:$W,"")</f>
        <v>7633-25</v>
      </c>
      <c r="C76" s="204" t="s">
        <v>288</v>
      </c>
      <c r="D76" s="90" t="s">
        <v>162</v>
      </c>
      <c r="E76" s="90" t="s">
        <v>289</v>
      </c>
      <c r="F76" s="91">
        <v>45671</v>
      </c>
      <c r="G76" s="353">
        <f>_xlfn.XLOOKUP(_xlfn.TEXTJOIN("_",TRUE,tbl_die_ordering[[#This Row],[Supplier]],tbl_die_ordering[[#This Row],[DIE NO]]),[1]Tracker!$AQ:$AQ,[1]Tracker!$V:$V,"")</f>
        <v>45671</v>
      </c>
      <c r="H76" s="193" t="s">
        <v>90</v>
      </c>
      <c r="I76" s="131">
        <v>0</v>
      </c>
      <c r="J76" s="131">
        <v>0</v>
      </c>
      <c r="K76" s="99">
        <v>45692</v>
      </c>
      <c r="L76" s="99">
        <v>45693</v>
      </c>
      <c r="M76" s="102"/>
      <c r="N76" s="121">
        <f>IFERROR(IF(tbl_die_ordering[[#This Row],[Design Approved Date]]&lt;&gt;"",L76-K76,""),"")</f>
        <v>1</v>
      </c>
      <c r="O76" s="91">
        <v>45694</v>
      </c>
      <c r="P76" s="91">
        <v>45703</v>
      </c>
      <c r="Q76" s="99">
        <v>45694</v>
      </c>
      <c r="R76" s="122">
        <v>1300001114</v>
      </c>
      <c r="S76" s="90" t="s">
        <v>230</v>
      </c>
      <c r="T76" s="91">
        <v>45706</v>
      </c>
      <c r="U76" s="110"/>
      <c r="V76" s="111"/>
      <c r="W7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 s="6">
        <f>IF(AND(tbl_die_ordering[[#This Row],[TYPE]]&lt;&gt;"C",tbl_die_ordering[[#This Row],[Design Approved Date]]&lt;&gt;""),tbl_die_ordering[[#This Row],[Design Approved Date]]-tbl_die_ordering[[#This Row],[Die Requested Date]],0)</f>
        <v>22</v>
      </c>
      <c r="Z76" t="s">
        <v>86</v>
      </c>
      <c r="AA76" s="118"/>
      <c r="AB76" s="82">
        <f>_xlfn.XLOOKUP(_xlfn.TEXTJOIN("_",TRUE,tbl_die_ordering[[#This Row],[Supplier]],tbl_die_ordering[[#This Row],[DIE NO]]),[1]Tracker!$AQ:$AQ,[1]Tracker!$Y:$Y,"")</f>
        <v>242500106</v>
      </c>
      <c r="AC76" s="83">
        <f>_xlfn.XLOOKUP(_xlfn.TEXTJOIN("_",TRUE,tbl_die_ordering[[#This Row],[Supplier]],tbl_die_ordering[[#This Row],[DIE NO]]),[1]Tracker!$AQ:$AQ,[1]Tracker!$AC:$AC,"")</f>
        <v>45722</v>
      </c>
      <c r="AD76" s="7"/>
      <c r="AF76" t="str">
        <f>TEXT(tbl_die_ordering[[#This Row],[Die Requested Date]],"mmm")</f>
        <v>Jan</v>
      </c>
      <c r="AG76" t="str">
        <f>_xlfn.TEXTJOIN("_",TRUE,tbl_die_ordering[[#This Row],[Supplier]],tbl_die_ordering[[#This Row],[DIE NO]])</f>
        <v>ADEX_35B3C1-005225</v>
      </c>
    </row>
    <row r="77" spans="1:33" ht="15.95" customHeight="1">
      <c r="A77" s="86" t="s">
        <v>6</v>
      </c>
      <c r="B77" s="83" t="str">
        <f>_xlfn.XLOOKUP(_xlfn.TEXTJOIN("_",TRUE,tbl_die_ordering[[#This Row],[Supplier]],tbl_die_ordering[[#This Row],[DIE NO]]),[1]Tracker!$AQ:$AQ,[1]Tracker!$W:$W,"")</f>
        <v>7638-25</v>
      </c>
      <c r="C77" s="204" t="s">
        <v>290</v>
      </c>
      <c r="D77" s="177" t="s">
        <v>185</v>
      </c>
      <c r="E77" s="90" t="s">
        <v>119</v>
      </c>
      <c r="F77" s="91">
        <v>45672</v>
      </c>
      <c r="G77" s="353">
        <f>_xlfn.XLOOKUP(_xlfn.TEXTJOIN("_",TRUE,tbl_die_ordering[[#This Row],[Supplier]],tbl_die_ordering[[#This Row],[DIE NO]]),[1]Tracker!$AQ:$AQ,[1]Tracker!$V:$V,"")</f>
        <v>45672</v>
      </c>
      <c r="H77" s="193" t="s">
        <v>94</v>
      </c>
      <c r="I77" s="103">
        <v>3</v>
      </c>
      <c r="J77" s="103">
        <v>3</v>
      </c>
      <c r="K77" s="99">
        <v>45673</v>
      </c>
      <c r="L77" s="99">
        <v>45673</v>
      </c>
      <c r="M77" s="102"/>
      <c r="N77" s="121">
        <f>IFERROR(IF(tbl_die_ordering[[#This Row],[Design Approved Date]]&lt;&gt;"",L77-K77,""),"")</f>
        <v>0</v>
      </c>
      <c r="O77" s="91">
        <v>45675</v>
      </c>
      <c r="P77" s="91">
        <v>45680</v>
      </c>
      <c r="Q77" s="99">
        <v>45675</v>
      </c>
      <c r="R77" s="122">
        <v>112500275</v>
      </c>
      <c r="S77" s="90" t="s">
        <v>101</v>
      </c>
      <c r="T77" s="99">
        <v>45675</v>
      </c>
      <c r="U77" s="110" t="s">
        <v>202</v>
      </c>
      <c r="V77" s="111"/>
      <c r="W7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 s="6">
        <f>IF(AND(tbl_die_ordering[[#This Row],[TYPE]]&lt;&gt;"C",tbl_die_ordering[[#This Row],[Design Approved Date]]&lt;&gt;""),tbl_die_ordering[[#This Row],[Design Approved Date]]-tbl_die_ordering[[#This Row],[Die Requested Date]],0)</f>
        <v>1</v>
      </c>
      <c r="Z77" t="s">
        <v>86</v>
      </c>
      <c r="AA77" s="118" t="s">
        <v>203</v>
      </c>
      <c r="AB77" s="82">
        <f>_xlfn.XLOOKUP(_xlfn.TEXTJOIN("_",TRUE,tbl_die_ordering[[#This Row],[Supplier]],tbl_die_ordering[[#This Row],[DIE NO]]),[1]Tracker!$AQ:$AQ,[1]Tracker!$Y:$Y,"")</f>
        <v>142500692</v>
      </c>
      <c r="AC77" s="83">
        <f>_xlfn.XLOOKUP(_xlfn.TEXTJOIN("_",TRUE,tbl_die_ordering[[#This Row],[Supplier]],tbl_die_ordering[[#This Row],[DIE NO]]),[1]Tracker!$AQ:$AQ,[1]Tracker!$AC:$AC,"")</f>
        <v>45684</v>
      </c>
      <c r="AD77" s="7"/>
      <c r="AF77" t="str">
        <f>TEXT(tbl_die_ordering[[#This Row],[Die Requested Date]],"mmm")</f>
        <v>Jan</v>
      </c>
      <c r="AG77" t="str">
        <f>_xlfn.TEXTJOIN("_",TRUE,tbl_die_ordering[[#This Row],[Supplier]],tbl_die_ordering[[#This Row],[DIE NO]])</f>
        <v>PDTMC_30203-401</v>
      </c>
    </row>
    <row r="78" spans="1:33" ht="15.95" customHeight="1">
      <c r="A78" s="86" t="s">
        <v>6</v>
      </c>
      <c r="B78" s="83" t="str">
        <f>_xlfn.XLOOKUP(_xlfn.TEXTJOIN("_",TRUE,tbl_die_ordering[[#This Row],[Supplier]],tbl_die_ordering[[#This Row],[DIE NO]]),[1]Tracker!$AQ:$AQ,[1]Tracker!$W:$W,"")</f>
        <v>7638-25</v>
      </c>
      <c r="C78" s="204" t="s">
        <v>291</v>
      </c>
      <c r="D78" s="177" t="s">
        <v>185</v>
      </c>
      <c r="E78" s="90" t="s">
        <v>119</v>
      </c>
      <c r="F78" s="91">
        <v>45672</v>
      </c>
      <c r="G78" s="353">
        <f>_xlfn.XLOOKUP(_xlfn.TEXTJOIN("_",TRUE,tbl_die_ordering[[#This Row],[Supplier]],tbl_die_ordering[[#This Row],[DIE NO]]),[1]Tracker!$AQ:$AQ,[1]Tracker!$V:$V,"")</f>
        <v>45672</v>
      </c>
      <c r="H78" s="193" t="s">
        <v>94</v>
      </c>
      <c r="I78" s="103">
        <v>1</v>
      </c>
      <c r="J78" s="103">
        <v>1</v>
      </c>
      <c r="K78" s="99">
        <v>45673</v>
      </c>
      <c r="L78" s="99">
        <v>45673</v>
      </c>
      <c r="M78" s="102"/>
      <c r="N78" s="121">
        <f>IFERROR(IF(tbl_die_ordering[[#This Row],[Design Approved Date]]&lt;&gt;"",L78-K78,""),"")</f>
        <v>0</v>
      </c>
      <c r="O78" s="91">
        <v>45675</v>
      </c>
      <c r="P78" s="91">
        <v>45680</v>
      </c>
      <c r="Q78" s="99">
        <v>45675</v>
      </c>
      <c r="R78" s="122">
        <v>112500275</v>
      </c>
      <c r="S78" s="90" t="s">
        <v>101</v>
      </c>
      <c r="T78" s="99">
        <v>45675</v>
      </c>
      <c r="U78" s="110" t="s">
        <v>202</v>
      </c>
      <c r="V78" s="111"/>
      <c r="W7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 s="6">
        <f>IF(AND(tbl_die_ordering[[#This Row],[TYPE]]&lt;&gt;"C",tbl_die_ordering[[#This Row],[Design Approved Date]]&lt;&gt;""),tbl_die_ordering[[#This Row],[Design Approved Date]]-tbl_die_ordering[[#This Row],[Die Requested Date]],0)</f>
        <v>1</v>
      </c>
      <c r="Z78" t="s">
        <v>86</v>
      </c>
      <c r="AA78" s="118" t="s">
        <v>203</v>
      </c>
      <c r="AB78" s="82">
        <f>_xlfn.XLOOKUP(_xlfn.TEXTJOIN("_",TRUE,tbl_die_ordering[[#This Row],[Supplier]],tbl_die_ordering[[#This Row],[DIE NO]]),[1]Tracker!$AQ:$AQ,[1]Tracker!$Y:$Y,"")</f>
        <v>142500692</v>
      </c>
      <c r="AC78" s="83">
        <f>_xlfn.XLOOKUP(_xlfn.TEXTJOIN("_",TRUE,tbl_die_ordering[[#This Row],[Supplier]],tbl_die_ordering[[#This Row],[DIE NO]]),[1]Tracker!$AQ:$AQ,[1]Tracker!$AC:$AC,"")</f>
        <v>45684</v>
      </c>
      <c r="AD78" s="7"/>
      <c r="AF78" t="str">
        <f>TEXT(tbl_die_ordering[[#This Row],[Die Requested Date]],"mmm")</f>
        <v>Jan</v>
      </c>
      <c r="AG78" t="str">
        <f>_xlfn.TEXTJOIN("_",TRUE,tbl_die_ordering[[#This Row],[Supplier]],tbl_die_ordering[[#This Row],[DIE NO]])</f>
        <v>PDTMC_30204-401</v>
      </c>
    </row>
    <row r="79" spans="1:33" ht="15.95" customHeight="1">
      <c r="A79" s="86" t="s">
        <v>6</v>
      </c>
      <c r="B79" s="83" t="str">
        <f>_xlfn.XLOOKUP(_xlfn.TEXTJOIN("_",TRUE,tbl_die_ordering[[#This Row],[Supplier]],tbl_die_ordering[[#This Row],[DIE NO]]),[1]Tracker!$AQ:$AQ,[1]Tracker!$W:$W,"")</f>
        <v>7636-25</v>
      </c>
      <c r="C79" s="204" t="s">
        <v>292</v>
      </c>
      <c r="D79" s="177" t="s">
        <v>185</v>
      </c>
      <c r="E79" s="90" t="s">
        <v>111</v>
      </c>
      <c r="F79" s="91">
        <v>45672</v>
      </c>
      <c r="G79" s="353">
        <f>_xlfn.XLOOKUP(_xlfn.TEXTJOIN("_",TRUE,tbl_die_ordering[[#This Row],[Supplier]],tbl_die_ordering[[#This Row],[DIE NO]]),[1]Tracker!$AQ:$AQ,[1]Tracker!$V:$V,"")</f>
        <v>45672</v>
      </c>
      <c r="H79" s="193" t="s">
        <v>90</v>
      </c>
      <c r="I79" s="103">
        <v>2</v>
      </c>
      <c r="J79" s="103">
        <v>2</v>
      </c>
      <c r="K79" s="91">
        <v>45674</v>
      </c>
      <c r="L79" s="99">
        <v>45674</v>
      </c>
      <c r="M79" s="102"/>
      <c r="N79" s="121">
        <f>IFERROR(IF(tbl_die_ordering[[#This Row],[Design Approved Date]]&lt;&gt;"",L79-K79,""),"")</f>
        <v>0</v>
      </c>
      <c r="O79" s="91">
        <v>45675</v>
      </c>
      <c r="P79" s="91">
        <v>45685</v>
      </c>
      <c r="Q79" s="99">
        <v>45675</v>
      </c>
      <c r="R79" s="122">
        <v>112500276</v>
      </c>
      <c r="S79" s="90" t="s">
        <v>139</v>
      </c>
      <c r="T79" s="91">
        <v>45675</v>
      </c>
      <c r="U79" s="110" t="s">
        <v>202</v>
      </c>
      <c r="V79" s="111"/>
      <c r="W7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9" s="6">
        <f>IF(AND(tbl_die_ordering[[#This Row],[TYPE]]&lt;&gt;"C",tbl_die_ordering[[#This Row],[Design Approved Date]]&lt;&gt;""),tbl_die_ordering[[#This Row],[Design Approved Date]]-tbl_die_ordering[[#This Row],[Die Requested Date]],0)</f>
        <v>2</v>
      </c>
      <c r="Z79" t="s">
        <v>86</v>
      </c>
      <c r="AA79" s="118" t="s">
        <v>203</v>
      </c>
      <c r="AB79" s="82">
        <f>_xlfn.XLOOKUP(_xlfn.TEXTJOIN("_",TRUE,tbl_die_ordering[[#This Row],[Supplier]],tbl_die_ordering[[#This Row],[DIE NO]]),[1]Tracker!$AQ:$AQ,[1]Tracker!$Y:$Y,"")</f>
        <v>142500679</v>
      </c>
      <c r="AC79" s="83">
        <f>_xlfn.XLOOKUP(_xlfn.TEXTJOIN("_",TRUE,tbl_die_ordering[[#This Row],[Supplier]],tbl_die_ordering[[#This Row],[DIE NO]]),[1]Tracker!$AQ:$AQ,[1]Tracker!$AC:$AC,"")</f>
        <v>45693</v>
      </c>
      <c r="AD79" s="7"/>
      <c r="AF79" t="str">
        <f>TEXT(tbl_die_ordering[[#This Row],[Die Requested Date]],"mmm")</f>
        <v>Jan</v>
      </c>
      <c r="AG79" t="str">
        <f>_xlfn.TEXTJOIN("_",TRUE,tbl_die_ordering[[#This Row],[Supplier]],tbl_die_ordering[[#This Row],[DIE NO]])</f>
        <v>EKSTEK_30211-401</v>
      </c>
    </row>
    <row r="80" spans="1:33" ht="15.95" customHeight="1">
      <c r="A80" s="86" t="s">
        <v>6</v>
      </c>
      <c r="B80" s="83" t="str">
        <f>_xlfn.XLOOKUP(_xlfn.TEXTJOIN("_",TRUE,tbl_die_ordering[[#This Row],[Supplier]],tbl_die_ordering[[#This Row],[DIE NO]]),[1]Tracker!$AQ:$AQ,[1]Tracker!$W:$W,"")</f>
        <v>7636-25</v>
      </c>
      <c r="C80" s="204" t="s">
        <v>293</v>
      </c>
      <c r="D80" s="177" t="s">
        <v>185</v>
      </c>
      <c r="E80" s="90" t="s">
        <v>119</v>
      </c>
      <c r="F80" s="91">
        <v>45672</v>
      </c>
      <c r="G80" s="353">
        <f>_xlfn.XLOOKUP(_xlfn.TEXTJOIN("_",TRUE,tbl_die_ordering[[#This Row],[Supplier]],tbl_die_ordering[[#This Row],[DIE NO]]),[1]Tracker!$AQ:$AQ,[1]Tracker!$V:$V,"")</f>
        <v>45672</v>
      </c>
      <c r="H80" s="193" t="s">
        <v>90</v>
      </c>
      <c r="I80" s="103">
        <v>0</v>
      </c>
      <c r="J80" s="103">
        <v>0</v>
      </c>
      <c r="K80" s="91">
        <v>45674</v>
      </c>
      <c r="L80" s="99">
        <v>45674</v>
      </c>
      <c r="M80" s="102"/>
      <c r="N80" s="121">
        <f>IFERROR(IF(tbl_die_ordering[[#This Row],[Design Approved Date]]&lt;&gt;"",L80-K80,""),"")</f>
        <v>0</v>
      </c>
      <c r="O80" s="91">
        <v>45675</v>
      </c>
      <c r="P80" s="91">
        <v>45685</v>
      </c>
      <c r="Q80" s="99">
        <v>45675</v>
      </c>
      <c r="R80" s="122">
        <v>112500276</v>
      </c>
      <c r="S80" s="90" t="s">
        <v>139</v>
      </c>
      <c r="T80" s="91">
        <v>45675</v>
      </c>
      <c r="U80" s="110" t="s">
        <v>202</v>
      </c>
      <c r="V80" s="111"/>
      <c r="W8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 s="6">
        <f>IF(AND(tbl_die_ordering[[#This Row],[TYPE]]&lt;&gt;"C",tbl_die_ordering[[#This Row],[Design Approved Date]]&lt;&gt;""),tbl_die_ordering[[#This Row],[Design Approved Date]]-tbl_die_ordering[[#This Row],[Die Requested Date]],0)</f>
        <v>2</v>
      </c>
      <c r="Z80" t="s">
        <v>86</v>
      </c>
      <c r="AA80" s="118" t="s">
        <v>203</v>
      </c>
      <c r="AB80" s="82">
        <f>_xlfn.XLOOKUP(_xlfn.TEXTJOIN("_",TRUE,tbl_die_ordering[[#This Row],[Supplier]],tbl_die_ordering[[#This Row],[DIE NO]]),[1]Tracker!$AQ:$AQ,[1]Tracker!$Y:$Y,"")</f>
        <v>142500679</v>
      </c>
      <c r="AC80" s="83">
        <f>_xlfn.XLOOKUP(_xlfn.TEXTJOIN("_",TRUE,tbl_die_ordering[[#This Row],[Supplier]],tbl_die_ordering[[#This Row],[DIE NO]]),[1]Tracker!$AQ:$AQ,[1]Tracker!$AC:$AC,"")</f>
        <v>45693</v>
      </c>
      <c r="AD80" s="7"/>
      <c r="AF80" t="str">
        <f>TEXT(tbl_die_ordering[[#This Row],[Die Requested Date]],"mmm")</f>
        <v>Jan</v>
      </c>
      <c r="AG80" t="str">
        <f>_xlfn.TEXTJOIN("_",TRUE,tbl_die_ordering[[#This Row],[Supplier]],tbl_die_ordering[[#This Row],[DIE NO]])</f>
        <v>EKSTEK_27792-401</v>
      </c>
    </row>
    <row r="81" spans="1:33" ht="15.95" customHeight="1">
      <c r="A81" s="86" t="s">
        <v>6</v>
      </c>
      <c r="B81" s="83" t="str">
        <f>_xlfn.XLOOKUP(_xlfn.TEXTJOIN("_",TRUE,tbl_die_ordering[[#This Row],[Supplier]],tbl_die_ordering[[#This Row],[DIE NO]]),[1]Tracker!$AQ:$AQ,[1]Tracker!$W:$W,"")</f>
        <v>7636-25</v>
      </c>
      <c r="C81" s="204" t="s">
        <v>294</v>
      </c>
      <c r="D81" s="177" t="s">
        <v>185</v>
      </c>
      <c r="E81" s="90" t="s">
        <v>100</v>
      </c>
      <c r="F81" s="91">
        <v>45672</v>
      </c>
      <c r="G81" s="353">
        <f>_xlfn.XLOOKUP(_xlfn.TEXTJOIN("_",TRUE,tbl_die_ordering[[#This Row],[Supplier]],tbl_die_ordering[[#This Row],[DIE NO]]),[1]Tracker!$AQ:$AQ,[1]Tracker!$V:$V,"")</f>
        <v>45672</v>
      </c>
      <c r="H81" s="193" t="s">
        <v>90</v>
      </c>
      <c r="I81" s="103">
        <v>0</v>
      </c>
      <c r="J81" s="103">
        <v>0</v>
      </c>
      <c r="K81" s="91">
        <v>45674</v>
      </c>
      <c r="L81" s="99">
        <v>45674</v>
      </c>
      <c r="M81" s="102"/>
      <c r="N81" s="121">
        <f>IFERROR(IF(tbl_die_ordering[[#This Row],[Design Approved Date]]&lt;&gt;"",L81-K81,""),"")</f>
        <v>0</v>
      </c>
      <c r="O81" s="91">
        <v>45675</v>
      </c>
      <c r="P81" s="91">
        <v>45685</v>
      </c>
      <c r="Q81" s="99">
        <v>45675</v>
      </c>
      <c r="R81" s="122">
        <v>112500276</v>
      </c>
      <c r="S81" s="90" t="s">
        <v>139</v>
      </c>
      <c r="T81" s="91">
        <v>45675</v>
      </c>
      <c r="U81" s="110" t="s">
        <v>202</v>
      </c>
      <c r="V81" s="111"/>
      <c r="W8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 s="6">
        <f>IF(AND(tbl_die_ordering[[#This Row],[TYPE]]&lt;&gt;"C",tbl_die_ordering[[#This Row],[Design Approved Date]]&lt;&gt;""),tbl_die_ordering[[#This Row],[Design Approved Date]]-tbl_die_ordering[[#This Row],[Die Requested Date]],0)</f>
        <v>2</v>
      </c>
      <c r="Z81" t="s">
        <v>86</v>
      </c>
      <c r="AA81" s="118" t="s">
        <v>203</v>
      </c>
      <c r="AB81" s="82">
        <f>_xlfn.XLOOKUP(_xlfn.TEXTJOIN("_",TRUE,tbl_die_ordering[[#This Row],[Supplier]],tbl_die_ordering[[#This Row],[DIE NO]]),[1]Tracker!$AQ:$AQ,[1]Tracker!$Y:$Y,"")</f>
        <v>142500679</v>
      </c>
      <c r="AC81" s="83">
        <f>_xlfn.XLOOKUP(_xlfn.TEXTJOIN("_",TRUE,tbl_die_ordering[[#This Row],[Supplier]],tbl_die_ordering[[#This Row],[DIE NO]]),[1]Tracker!$AQ:$AQ,[1]Tracker!$AC:$AC,"")</f>
        <v>45693</v>
      </c>
      <c r="AD81" s="7"/>
      <c r="AF81" t="str">
        <f>TEXT(tbl_die_ordering[[#This Row],[Die Requested Date]],"mmm")</f>
        <v>Jan</v>
      </c>
      <c r="AG81" t="str">
        <f>_xlfn.TEXTJOIN("_",TRUE,tbl_die_ordering[[#This Row],[Supplier]],tbl_die_ordering[[#This Row],[DIE NO]])</f>
        <v>EKSTEK_27794-501</v>
      </c>
    </row>
    <row r="82" spans="1:33" ht="15.95" customHeight="1">
      <c r="A82" s="86" t="s">
        <v>6</v>
      </c>
      <c r="B82" s="83" t="str">
        <f>_xlfn.XLOOKUP(_xlfn.TEXTJOIN("_",TRUE,tbl_die_ordering[[#This Row],[Supplier]],tbl_die_ordering[[#This Row],[DIE NO]]),[1]Tracker!$AQ:$AQ,[1]Tracker!$W:$W,"")</f>
        <v>7636-25</v>
      </c>
      <c r="C82" s="204" t="s">
        <v>295</v>
      </c>
      <c r="D82" s="90" t="s">
        <v>162</v>
      </c>
      <c r="E82" s="90" t="s">
        <v>163</v>
      </c>
      <c r="F82" s="91">
        <v>45672</v>
      </c>
      <c r="G82" s="353">
        <f>_xlfn.XLOOKUP(_xlfn.TEXTJOIN("_",TRUE,tbl_die_ordering[[#This Row],[Supplier]],tbl_die_ordering[[#This Row],[DIE NO]]),[1]Tracker!$AQ:$AQ,[1]Tracker!$V:$V,"")</f>
        <v>45672</v>
      </c>
      <c r="H82" s="193" t="s">
        <v>90</v>
      </c>
      <c r="I82" s="103">
        <v>0</v>
      </c>
      <c r="J82" s="103">
        <v>0</v>
      </c>
      <c r="K82" s="91">
        <v>45674</v>
      </c>
      <c r="L82" s="99">
        <v>45674</v>
      </c>
      <c r="M82" s="102"/>
      <c r="N82" s="121">
        <f>IFERROR(IF(tbl_die_ordering[[#This Row],[Design Approved Date]]&lt;&gt;"",L82-K82,""),"")</f>
        <v>0</v>
      </c>
      <c r="O82" s="91">
        <v>45675</v>
      </c>
      <c r="P82" s="91">
        <v>45685</v>
      </c>
      <c r="Q82" s="99">
        <v>45675</v>
      </c>
      <c r="R82" s="122">
        <v>112500276</v>
      </c>
      <c r="S82" s="90" t="s">
        <v>139</v>
      </c>
      <c r="T82" s="91">
        <v>45675</v>
      </c>
      <c r="U82" s="110"/>
      <c r="V82" s="111"/>
      <c r="W8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 s="6">
        <f>IF(AND(tbl_die_ordering[[#This Row],[TYPE]]&lt;&gt;"C",tbl_die_ordering[[#This Row],[Design Approved Date]]&lt;&gt;""),tbl_die_ordering[[#This Row],[Design Approved Date]]-tbl_die_ordering[[#This Row],[Die Requested Date]],0)</f>
        <v>2</v>
      </c>
      <c r="Z82" t="s">
        <v>86</v>
      </c>
      <c r="AA82" s="118"/>
      <c r="AB82" s="82">
        <f>_xlfn.XLOOKUP(_xlfn.TEXTJOIN("_",TRUE,tbl_die_ordering[[#This Row],[Supplier]],tbl_die_ordering[[#This Row],[DIE NO]]),[1]Tracker!$AQ:$AQ,[1]Tracker!$Y:$Y,"")</f>
        <v>142500679</v>
      </c>
      <c r="AC82" s="83">
        <f>_xlfn.XLOOKUP(_xlfn.TEXTJOIN("_",TRUE,tbl_die_ordering[[#This Row],[Supplier]],tbl_die_ordering[[#This Row],[DIE NO]]),[1]Tracker!$AQ:$AQ,[1]Tracker!$AC:$AC,"")</f>
        <v>45693</v>
      </c>
      <c r="AD82" s="7"/>
      <c r="AF82" t="str">
        <f>TEXT(tbl_die_ordering[[#This Row],[Die Requested Date]],"mmm")</f>
        <v>Jan</v>
      </c>
      <c r="AG82" t="str">
        <f>_xlfn.TEXTJOIN("_",TRUE,tbl_die_ordering[[#This Row],[Supplier]],tbl_die_ordering[[#This Row],[DIE NO]])</f>
        <v>EKSTEK_INS-27794</v>
      </c>
    </row>
    <row r="83" spans="1:33" ht="15.95" customHeight="1">
      <c r="A83" s="86" t="s">
        <v>6</v>
      </c>
      <c r="B83" s="83" t="str">
        <f>_xlfn.XLOOKUP(_xlfn.TEXTJOIN("_",TRUE,tbl_die_ordering[[#This Row],[Supplier]],tbl_die_ordering[[#This Row],[DIE NO]]),[1]Tracker!$AQ:$AQ,[1]Tracker!$W:$W,"")</f>
        <v>7637-25</v>
      </c>
      <c r="C83" s="204" t="s">
        <v>296</v>
      </c>
      <c r="D83" s="177" t="s">
        <v>185</v>
      </c>
      <c r="E83" s="90" t="s">
        <v>103</v>
      </c>
      <c r="F83" s="91">
        <v>45672</v>
      </c>
      <c r="G83" s="353">
        <f>_xlfn.XLOOKUP(_xlfn.TEXTJOIN("_",TRUE,tbl_die_ordering[[#This Row],[Supplier]],tbl_die_ordering[[#This Row],[DIE NO]]),[1]Tracker!$AQ:$AQ,[1]Tracker!$V:$V,"")</f>
        <v>45672</v>
      </c>
      <c r="H83" s="193" t="s">
        <v>94</v>
      </c>
      <c r="I83" s="103">
        <v>1</v>
      </c>
      <c r="J83" s="103">
        <v>1</v>
      </c>
      <c r="K83" s="91">
        <v>45674</v>
      </c>
      <c r="L83" s="99">
        <v>45674</v>
      </c>
      <c r="M83" s="102"/>
      <c r="N83" s="121">
        <f>IFERROR(IF(tbl_die_ordering[[#This Row],[Design Approved Date]]&lt;&gt;"",L83-K83,""),"")</f>
        <v>0</v>
      </c>
      <c r="O83" s="91">
        <v>45675</v>
      </c>
      <c r="P83" s="91">
        <v>45685</v>
      </c>
      <c r="Q83" s="99">
        <v>45675</v>
      </c>
      <c r="R83" s="122">
        <v>112500276</v>
      </c>
      <c r="S83" s="90" t="s">
        <v>95</v>
      </c>
      <c r="T83" s="91">
        <v>45675</v>
      </c>
      <c r="U83" s="110" t="s">
        <v>202</v>
      </c>
      <c r="V83" s="111"/>
      <c r="W8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 s="6">
        <f>IF(AND(tbl_die_ordering[[#This Row],[TYPE]]&lt;&gt;"C",tbl_die_ordering[[#This Row],[Design Approved Date]]&lt;&gt;""),tbl_die_ordering[[#This Row],[Design Approved Date]]-tbl_die_ordering[[#This Row],[Die Requested Date]],0)</f>
        <v>2</v>
      </c>
      <c r="Z83" t="s">
        <v>86</v>
      </c>
      <c r="AA83" s="118" t="s">
        <v>203</v>
      </c>
      <c r="AB83" s="82">
        <f>_xlfn.XLOOKUP(_xlfn.TEXTJOIN("_",TRUE,tbl_die_ordering[[#This Row],[Supplier]],tbl_die_ordering[[#This Row],[DIE NO]]),[1]Tracker!$AQ:$AQ,[1]Tracker!$Y:$Y,"")</f>
        <v>142500680</v>
      </c>
      <c r="AC83" s="83">
        <f>_xlfn.XLOOKUP(_xlfn.TEXTJOIN("_",TRUE,tbl_die_ordering[[#This Row],[Supplier]],tbl_die_ordering[[#This Row],[DIE NO]]),[1]Tracker!$AQ:$AQ,[1]Tracker!$AC:$AC,"")</f>
        <v>45685</v>
      </c>
      <c r="AD83" s="7"/>
      <c r="AF83" t="str">
        <f>TEXT(tbl_die_ordering[[#This Row],[Die Requested Date]],"mmm")</f>
        <v>Jan</v>
      </c>
      <c r="AG83" t="str">
        <f>_xlfn.TEXTJOIN("_",TRUE,tbl_die_ordering[[#This Row],[Supplier]],tbl_die_ordering[[#This Row],[DIE NO]])</f>
        <v>PHME_30209-501</v>
      </c>
    </row>
    <row r="84" spans="1:33" ht="15.95" customHeight="1">
      <c r="A84" s="86" t="s">
        <v>6</v>
      </c>
      <c r="B84" s="83" t="str">
        <f>_xlfn.XLOOKUP(_xlfn.TEXTJOIN("_",TRUE,tbl_die_ordering[[#This Row],[Supplier]],tbl_die_ordering[[#This Row],[DIE NO]]),[1]Tracker!$AQ:$AQ,[1]Tracker!$W:$W,"")</f>
        <v>7637-25</v>
      </c>
      <c r="C84" s="204" t="s">
        <v>297</v>
      </c>
      <c r="D84" s="177" t="s">
        <v>185</v>
      </c>
      <c r="E84" s="90" t="s">
        <v>103</v>
      </c>
      <c r="F84" s="91">
        <v>45672</v>
      </c>
      <c r="G84" s="353">
        <f>_xlfn.XLOOKUP(_xlfn.TEXTJOIN("_",TRUE,tbl_die_ordering[[#This Row],[Supplier]],tbl_die_ordering[[#This Row],[DIE NO]]),[1]Tracker!$AQ:$AQ,[1]Tracker!$V:$V,"")</f>
        <v>45672</v>
      </c>
      <c r="H84" s="193" t="s">
        <v>94</v>
      </c>
      <c r="I84" s="103">
        <v>1</v>
      </c>
      <c r="J84" s="103">
        <v>1</v>
      </c>
      <c r="K84" s="91">
        <v>45674</v>
      </c>
      <c r="L84" s="99">
        <v>45674</v>
      </c>
      <c r="M84" s="102"/>
      <c r="N84" s="121">
        <f>IFERROR(IF(tbl_die_ordering[[#This Row],[Design Approved Date]]&lt;&gt;"",L84-K84,""),"")</f>
        <v>0</v>
      </c>
      <c r="O84" s="91">
        <v>45675</v>
      </c>
      <c r="P84" s="91">
        <v>45685</v>
      </c>
      <c r="Q84" s="99">
        <v>45675</v>
      </c>
      <c r="R84" s="122">
        <v>112500276</v>
      </c>
      <c r="S84" s="90" t="s">
        <v>95</v>
      </c>
      <c r="T84" s="91">
        <v>45675</v>
      </c>
      <c r="U84" s="110" t="s">
        <v>202</v>
      </c>
      <c r="V84" s="111"/>
      <c r="W8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 s="6">
        <f>IF(AND(tbl_die_ordering[[#This Row],[TYPE]]&lt;&gt;"C",tbl_die_ordering[[#This Row],[Design Approved Date]]&lt;&gt;""),tbl_die_ordering[[#This Row],[Design Approved Date]]-tbl_die_ordering[[#This Row],[Die Requested Date]],0)</f>
        <v>2</v>
      </c>
      <c r="Z84" t="s">
        <v>86</v>
      </c>
      <c r="AA84" s="118" t="s">
        <v>203</v>
      </c>
      <c r="AB84" s="82">
        <f>_xlfn.XLOOKUP(_xlfn.TEXTJOIN("_",TRUE,tbl_die_ordering[[#This Row],[Supplier]],tbl_die_ordering[[#This Row],[DIE NO]]),[1]Tracker!$AQ:$AQ,[1]Tracker!$Y:$Y,"")</f>
        <v>142500680</v>
      </c>
      <c r="AC84" s="83">
        <f>_xlfn.XLOOKUP(_xlfn.TEXTJOIN("_",TRUE,tbl_die_ordering[[#This Row],[Supplier]],tbl_die_ordering[[#This Row],[DIE NO]]),[1]Tracker!$AQ:$AQ,[1]Tracker!$AC:$AC,"")</f>
        <v>45685</v>
      </c>
      <c r="AD84" s="7"/>
      <c r="AF84" t="str">
        <f>TEXT(tbl_die_ordering[[#This Row],[Die Requested Date]],"mmm")</f>
        <v>Jan</v>
      </c>
      <c r="AG84" t="str">
        <f>_xlfn.TEXTJOIN("_",TRUE,tbl_die_ordering[[#This Row],[Supplier]],tbl_die_ordering[[#This Row],[DIE NO]])</f>
        <v>PHME_30210-501</v>
      </c>
    </row>
    <row r="85" spans="1:33" ht="15.95" customHeight="1">
      <c r="A85" s="86" t="s">
        <v>6</v>
      </c>
      <c r="B85" s="83" t="str">
        <f>_xlfn.XLOOKUP(_xlfn.TEXTJOIN("_",TRUE,tbl_die_ordering[[#This Row],[Supplier]],tbl_die_ordering[[#This Row],[DIE NO]]),[1]Tracker!$AQ:$AQ,[1]Tracker!$W:$W,"")</f>
        <v>7637-25</v>
      </c>
      <c r="C85" s="204" t="s">
        <v>298</v>
      </c>
      <c r="D85" s="90" t="s">
        <v>162</v>
      </c>
      <c r="E85" s="93" t="s">
        <v>163</v>
      </c>
      <c r="F85" s="91">
        <v>45672</v>
      </c>
      <c r="G85" s="353">
        <f>_xlfn.XLOOKUP(_xlfn.TEXTJOIN("_",TRUE,tbl_die_ordering[[#This Row],[Supplier]],tbl_die_ordering[[#This Row],[DIE NO]]),[1]Tracker!$AQ:$AQ,[1]Tracker!$V:$V,"")</f>
        <v>45672</v>
      </c>
      <c r="H85" s="193" t="s">
        <v>94</v>
      </c>
      <c r="I85" s="103">
        <v>1</v>
      </c>
      <c r="J85" s="103">
        <v>1</v>
      </c>
      <c r="K85" s="94">
        <v>45674</v>
      </c>
      <c r="L85" s="104">
        <v>45674</v>
      </c>
      <c r="M85" s="105"/>
      <c r="N85" s="121">
        <f>IFERROR(IF(tbl_die_ordering[[#This Row],[Design Approved Date]]&lt;&gt;"",L85-K85,""),"")</f>
        <v>0</v>
      </c>
      <c r="O85" s="91">
        <v>45675</v>
      </c>
      <c r="P85" s="91">
        <v>45685</v>
      </c>
      <c r="Q85" s="99">
        <v>45675</v>
      </c>
      <c r="R85" s="122">
        <v>112500276</v>
      </c>
      <c r="S85" s="90" t="s">
        <v>95</v>
      </c>
      <c r="T85" s="91">
        <v>45675</v>
      </c>
      <c r="U85" s="110"/>
      <c r="V85" s="113"/>
      <c r="W8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 s="6">
        <f>IF(AND(tbl_die_ordering[[#This Row],[TYPE]]&lt;&gt;"C",tbl_die_ordering[[#This Row],[Design Approved Date]]&lt;&gt;""),tbl_die_ordering[[#This Row],[Design Approved Date]]-tbl_die_ordering[[#This Row],[Die Requested Date]],0)</f>
        <v>2</v>
      </c>
      <c r="Z85" t="s">
        <v>86</v>
      </c>
      <c r="AA85" s="118"/>
      <c r="AB85" s="82">
        <f>_xlfn.XLOOKUP(_xlfn.TEXTJOIN("_",TRUE,tbl_die_ordering[[#This Row],[Supplier]],tbl_die_ordering[[#This Row],[DIE NO]]),[1]Tracker!$AQ:$AQ,[1]Tracker!$Y:$Y,"")</f>
        <v>142500680</v>
      </c>
      <c r="AC85" s="83">
        <f>_xlfn.XLOOKUP(_xlfn.TEXTJOIN("_",TRUE,tbl_die_ordering[[#This Row],[Supplier]],tbl_die_ordering[[#This Row],[DIE NO]]),[1]Tracker!$AQ:$AQ,[1]Tracker!$AC:$AC,"")</f>
        <v>45685</v>
      </c>
      <c r="AD85" s="7"/>
      <c r="AF85" t="str">
        <f>TEXT(tbl_die_ordering[[#This Row],[Die Requested Date]],"mmm")</f>
        <v>Jan</v>
      </c>
      <c r="AG85" t="str">
        <f>_xlfn.TEXTJOIN("_",TRUE,tbl_die_ordering[[#This Row],[Supplier]],tbl_die_ordering[[#This Row],[DIE NO]])</f>
        <v>PHME_INS-30210</v>
      </c>
    </row>
    <row r="86" spans="1:33" ht="15.95" customHeight="1">
      <c r="A86" s="86" t="s">
        <v>6</v>
      </c>
      <c r="B86" s="83" t="str">
        <f>_xlfn.XLOOKUP(_xlfn.TEXTJOIN("_",TRUE,tbl_die_ordering[[#This Row],[Supplier]],tbl_die_ordering[[#This Row],[DIE NO]]),[1]Tracker!$AQ:$AQ,[1]Tracker!$W:$W,"")</f>
        <v>7638-25</v>
      </c>
      <c r="C86" s="204" t="s">
        <v>299</v>
      </c>
      <c r="D86" s="177" t="s">
        <v>185</v>
      </c>
      <c r="E86" s="93" t="s">
        <v>100</v>
      </c>
      <c r="F86" s="91">
        <v>45672</v>
      </c>
      <c r="G86" s="353">
        <f>_xlfn.XLOOKUP(_xlfn.TEXTJOIN("_",TRUE,tbl_die_ordering[[#This Row],[Supplier]],tbl_die_ordering[[#This Row],[DIE NO]]),[1]Tracker!$AQ:$AQ,[1]Tracker!$V:$V,"")</f>
        <v>45672</v>
      </c>
      <c r="H86" s="193" t="s">
        <v>94</v>
      </c>
      <c r="I86" s="103">
        <v>0</v>
      </c>
      <c r="J86" s="103">
        <v>0</v>
      </c>
      <c r="K86" s="104">
        <v>45675</v>
      </c>
      <c r="L86" s="104">
        <v>45675</v>
      </c>
      <c r="M86" s="105"/>
      <c r="N86" s="121">
        <f>IFERROR(IF(tbl_die_ordering[[#This Row],[Design Approved Date]]&lt;&gt;"",L86-K86,""),"")</f>
        <v>0</v>
      </c>
      <c r="O86" s="91">
        <v>45675</v>
      </c>
      <c r="P86" s="91">
        <v>45686</v>
      </c>
      <c r="Q86" s="99">
        <v>45675</v>
      </c>
      <c r="R86" s="122">
        <v>112500277</v>
      </c>
      <c r="S86" s="90" t="s">
        <v>101</v>
      </c>
      <c r="T86" s="104">
        <v>45675</v>
      </c>
      <c r="U86" s="110" t="s">
        <v>202</v>
      </c>
      <c r="V86" s="113"/>
      <c r="W8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 s="6">
        <f>IF(AND(tbl_die_ordering[[#This Row],[TYPE]]&lt;&gt;"C",tbl_die_ordering[[#This Row],[Design Approved Date]]&lt;&gt;""),tbl_die_ordering[[#This Row],[Design Approved Date]]-tbl_die_ordering[[#This Row],[Die Requested Date]],0)</f>
        <v>3</v>
      </c>
      <c r="Z86" t="s">
        <v>86</v>
      </c>
      <c r="AA86" s="118" t="s">
        <v>203</v>
      </c>
      <c r="AB86" s="82">
        <f>_xlfn.XLOOKUP(_xlfn.TEXTJOIN("_",TRUE,tbl_die_ordering[[#This Row],[Supplier]],tbl_die_ordering[[#This Row],[DIE NO]]),[1]Tracker!$AQ:$AQ,[1]Tracker!$Y:$Y,"")</f>
        <v>142500852</v>
      </c>
      <c r="AC86" s="83">
        <f>_xlfn.XLOOKUP(_xlfn.TEXTJOIN("_",TRUE,tbl_die_ordering[[#This Row],[Supplier]],tbl_die_ordering[[#This Row],[DIE NO]]),[1]Tracker!$AQ:$AQ,[1]Tracker!$AC:$AC,"")</f>
        <v>45693</v>
      </c>
      <c r="AD86" s="7"/>
      <c r="AF86" t="str">
        <f>TEXT(tbl_die_ordering[[#This Row],[Die Requested Date]],"mmm")</f>
        <v>Jan</v>
      </c>
      <c r="AG86" t="str">
        <f>_xlfn.TEXTJOIN("_",TRUE,tbl_die_ordering[[#This Row],[Supplier]],tbl_die_ordering[[#This Row],[DIE NO]])</f>
        <v>PDTMC_27793-501</v>
      </c>
    </row>
    <row r="87" spans="1:33" ht="15.95" customHeight="1">
      <c r="A87" s="86" t="s">
        <v>6</v>
      </c>
      <c r="B87" s="83" t="str">
        <f>_xlfn.XLOOKUP(_xlfn.TEXTJOIN("_",TRUE,tbl_die_ordering[[#This Row],[Supplier]],tbl_die_ordering[[#This Row],[DIE NO]]),[1]Tracker!$AQ:$AQ,[1]Tracker!$W:$W,"")</f>
        <v>7638-25</v>
      </c>
      <c r="C87" s="204" t="s">
        <v>300</v>
      </c>
      <c r="D87" s="90" t="s">
        <v>162</v>
      </c>
      <c r="E87" s="93" t="s">
        <v>163</v>
      </c>
      <c r="F87" s="91">
        <v>45672</v>
      </c>
      <c r="G87" s="353">
        <f>_xlfn.XLOOKUP(_xlfn.TEXTJOIN("_",TRUE,tbl_die_ordering[[#This Row],[Supplier]],tbl_die_ordering[[#This Row],[DIE NO]]),[1]Tracker!$AQ:$AQ,[1]Tracker!$V:$V,"")</f>
        <v>45672</v>
      </c>
      <c r="H87" s="193" t="s">
        <v>94</v>
      </c>
      <c r="I87" s="103">
        <v>0</v>
      </c>
      <c r="J87" s="103">
        <v>0</v>
      </c>
      <c r="K87" s="104">
        <v>45675</v>
      </c>
      <c r="L87" s="104">
        <v>45675</v>
      </c>
      <c r="M87" s="105"/>
      <c r="N87" s="121">
        <f>IFERROR(IF(tbl_die_ordering[[#This Row],[Design Approved Date]]&lt;&gt;"",L87-K87,""),"")</f>
        <v>0</v>
      </c>
      <c r="O87" s="91">
        <v>45675</v>
      </c>
      <c r="P87" s="91">
        <v>45686</v>
      </c>
      <c r="Q87" s="99">
        <v>45675</v>
      </c>
      <c r="R87" s="122">
        <v>112500277</v>
      </c>
      <c r="S87" s="90" t="s">
        <v>101</v>
      </c>
      <c r="T87" s="104">
        <v>45675</v>
      </c>
      <c r="U87" s="110"/>
      <c r="V87" s="113"/>
      <c r="W8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 s="6">
        <f>IF(AND(tbl_die_ordering[[#This Row],[TYPE]]&lt;&gt;"C",tbl_die_ordering[[#This Row],[Design Approved Date]]&lt;&gt;""),tbl_die_ordering[[#This Row],[Design Approved Date]]-tbl_die_ordering[[#This Row],[Die Requested Date]],0)</f>
        <v>3</v>
      </c>
      <c r="Z87" t="s">
        <v>86</v>
      </c>
      <c r="AA87" s="118"/>
      <c r="AB87" s="82">
        <f>_xlfn.XLOOKUP(_xlfn.TEXTJOIN("_",TRUE,tbl_die_ordering[[#This Row],[Supplier]],tbl_die_ordering[[#This Row],[DIE NO]]),[1]Tracker!$AQ:$AQ,[1]Tracker!$Y:$Y,"")</f>
        <v>142500852</v>
      </c>
      <c r="AC87" s="83">
        <f>_xlfn.XLOOKUP(_xlfn.TEXTJOIN("_",TRUE,tbl_die_ordering[[#This Row],[Supplier]],tbl_die_ordering[[#This Row],[DIE NO]]),[1]Tracker!$AQ:$AQ,[1]Tracker!$AC:$AC,"")</f>
        <v>45693</v>
      </c>
      <c r="AD87" s="7"/>
      <c r="AF87" t="str">
        <f>TEXT(tbl_die_ordering[[#This Row],[Die Requested Date]],"mmm")</f>
        <v>Jan</v>
      </c>
      <c r="AG87" t="str">
        <f>_xlfn.TEXTJOIN("_",TRUE,tbl_die_ordering[[#This Row],[Supplier]],tbl_die_ordering[[#This Row],[DIE NO]])</f>
        <v>PDTMC_INS-27793</v>
      </c>
    </row>
    <row r="88" spans="1:33" ht="15.95" customHeight="1">
      <c r="A88" s="86" t="s">
        <v>6</v>
      </c>
      <c r="B88" s="83" t="str">
        <f>_xlfn.XLOOKUP(_xlfn.TEXTJOIN("_",TRUE,tbl_die_ordering[[#This Row],[Supplier]],tbl_die_ordering[[#This Row],[DIE NO]]),[1]Tracker!$AQ:$AQ,[1]Tracker!$W:$W,"")</f>
        <v>7638-25</v>
      </c>
      <c r="C88" s="204" t="s">
        <v>301</v>
      </c>
      <c r="D88" s="177" t="s">
        <v>185</v>
      </c>
      <c r="E88" s="93" t="s">
        <v>119</v>
      </c>
      <c r="F88" s="94">
        <v>45672</v>
      </c>
      <c r="G88" s="353">
        <f>_xlfn.XLOOKUP(_xlfn.TEXTJOIN("_",TRUE,tbl_die_ordering[[#This Row],[Supplier]],tbl_die_ordering[[#This Row],[DIE NO]]),[1]Tracker!$AQ:$AQ,[1]Tracker!$V:$V,"")</f>
        <v>45672</v>
      </c>
      <c r="H88" s="194" t="s">
        <v>94</v>
      </c>
      <c r="I88" s="103">
        <v>1</v>
      </c>
      <c r="J88" s="103">
        <v>2</v>
      </c>
      <c r="K88" s="104">
        <v>45675</v>
      </c>
      <c r="L88" s="104">
        <v>45675</v>
      </c>
      <c r="M88" s="105"/>
      <c r="N88" s="121">
        <f>IFERROR(IF(tbl_die_ordering[[#This Row],[Design Approved Date]]&lt;&gt;"",L88-K88,""),"")</f>
        <v>0</v>
      </c>
      <c r="O88" s="94">
        <v>45675</v>
      </c>
      <c r="P88" s="91">
        <v>45680</v>
      </c>
      <c r="Q88" s="104">
        <v>45675</v>
      </c>
      <c r="R88" s="123">
        <v>112500277</v>
      </c>
      <c r="S88" s="90" t="s">
        <v>101</v>
      </c>
      <c r="T88" s="104">
        <v>45675</v>
      </c>
      <c r="U88" s="112" t="s">
        <v>202</v>
      </c>
      <c r="V88" s="113"/>
      <c r="W8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 s="6">
        <f>IF(AND(tbl_die_ordering[[#This Row],[TYPE]]&lt;&gt;"C",tbl_die_ordering[[#This Row],[Design Approved Date]]&lt;&gt;""),tbl_die_ordering[[#This Row],[Design Approved Date]]-tbl_die_ordering[[#This Row],[Die Requested Date]],0)</f>
        <v>3</v>
      </c>
      <c r="Z88" t="s">
        <v>86</v>
      </c>
      <c r="AA88" s="118" t="s">
        <v>203</v>
      </c>
      <c r="AB88" s="82">
        <f>_xlfn.XLOOKUP(_xlfn.TEXTJOIN("_",TRUE,tbl_die_ordering[[#This Row],[Supplier]],tbl_die_ordering[[#This Row],[DIE NO]]),[1]Tracker!$AQ:$AQ,[1]Tracker!$Y:$Y,"")</f>
        <v>142500852</v>
      </c>
      <c r="AC88" s="83">
        <f>_xlfn.XLOOKUP(_xlfn.TEXTJOIN("_",TRUE,tbl_die_ordering[[#This Row],[Supplier]],tbl_die_ordering[[#This Row],[DIE NO]]),[1]Tracker!$AQ:$AQ,[1]Tracker!$AC:$AC,"")</f>
        <v>45693</v>
      </c>
      <c r="AD88" s="7"/>
      <c r="AF88" t="str">
        <f>TEXT(tbl_die_ordering[[#This Row],[Die Requested Date]],"mmm")</f>
        <v>Jan</v>
      </c>
      <c r="AG88" t="str">
        <f>_xlfn.TEXTJOIN("_",TRUE,tbl_die_ordering[[#This Row],[Supplier]],tbl_die_ordering[[#This Row],[DIE NO]])</f>
        <v>PDTMC_30202-401</v>
      </c>
    </row>
    <row r="89" spans="1:33" ht="15.95" customHeight="1">
      <c r="A89" s="86" t="s">
        <v>6</v>
      </c>
      <c r="B89" s="83" t="str">
        <f>_xlfn.XLOOKUP(_xlfn.TEXTJOIN("_",TRUE,tbl_die_ordering[[#This Row],[Supplier]],tbl_die_ordering[[#This Row],[DIE NO]]),[1]Tracker!$AQ:$AQ,[1]Tracker!$W:$W,"")</f>
        <v>7636-25</v>
      </c>
      <c r="C89" s="204" t="s">
        <v>302</v>
      </c>
      <c r="D89" s="177" t="s">
        <v>185</v>
      </c>
      <c r="E89" s="93" t="s">
        <v>103</v>
      </c>
      <c r="F89" s="94">
        <v>45672</v>
      </c>
      <c r="G89" s="353">
        <f>_xlfn.XLOOKUP(_xlfn.TEXTJOIN("_",TRUE,tbl_die_ordering[[#This Row],[Supplier]],tbl_die_ordering[[#This Row],[DIE NO]]),[1]Tracker!$AQ:$AQ,[1]Tracker!$V:$V,"")</f>
        <v>45672</v>
      </c>
      <c r="H89" s="194" t="s">
        <v>90</v>
      </c>
      <c r="I89" s="103">
        <v>1</v>
      </c>
      <c r="J89" s="103">
        <v>2</v>
      </c>
      <c r="K89" s="94">
        <v>45678</v>
      </c>
      <c r="L89" s="104">
        <v>45678</v>
      </c>
      <c r="M89" s="105"/>
      <c r="N89" s="121">
        <f>IFERROR(IF(tbl_die_ordering[[#This Row],[Design Approved Date]]&lt;&gt;"",L89-K89,""),"")</f>
        <v>0</v>
      </c>
      <c r="O89" s="104">
        <v>45680</v>
      </c>
      <c r="P89" s="91">
        <v>45680</v>
      </c>
      <c r="Q89" s="104">
        <v>45680</v>
      </c>
      <c r="R89" s="123">
        <v>112500330</v>
      </c>
      <c r="S89" s="90" t="s">
        <v>139</v>
      </c>
      <c r="T89" s="104">
        <v>45680</v>
      </c>
      <c r="U89" s="112" t="s">
        <v>202</v>
      </c>
      <c r="V89" s="113" t="s">
        <v>303</v>
      </c>
      <c r="W8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 s="6">
        <f>IF(AND(tbl_die_ordering[[#This Row],[TYPE]]&lt;&gt;"C",tbl_die_ordering[[#This Row],[Design Approved Date]]&lt;&gt;""),tbl_die_ordering[[#This Row],[Design Approved Date]]-tbl_die_ordering[[#This Row],[Die Requested Date]],0)</f>
        <v>6</v>
      </c>
      <c r="Z89" t="s">
        <v>86</v>
      </c>
      <c r="AA89" s="118" t="s">
        <v>203</v>
      </c>
      <c r="AB89" s="82">
        <f>_xlfn.XLOOKUP(_xlfn.TEXTJOIN("_",TRUE,tbl_die_ordering[[#This Row],[Supplier]],tbl_die_ordering[[#This Row],[DIE NO]]),[1]Tracker!$AQ:$AQ,[1]Tracker!$Y:$Y,"")</f>
        <v>142500828</v>
      </c>
      <c r="AC89" s="83">
        <f>_xlfn.XLOOKUP(_xlfn.TEXTJOIN("_",TRUE,tbl_die_ordering[[#This Row],[Supplier]],tbl_die_ordering[[#This Row],[DIE NO]]),[1]Tracker!$AQ:$AQ,[1]Tracker!$AC:$AC,"")</f>
        <v>45692</v>
      </c>
      <c r="AD89" s="7"/>
      <c r="AF89" t="str">
        <f>TEXT(tbl_die_ordering[[#This Row],[Die Requested Date]],"mmm")</f>
        <v>Jan</v>
      </c>
      <c r="AG89" t="str">
        <f>_xlfn.TEXTJOIN("_",TRUE,tbl_die_ordering[[#This Row],[Supplier]],tbl_die_ordering[[#This Row],[DIE NO]])</f>
        <v>EKSTEK_30208-501</v>
      </c>
    </row>
    <row r="90" spans="1:33" ht="15.95" customHeight="1">
      <c r="A90" s="86" t="s">
        <v>6</v>
      </c>
      <c r="B90" s="83" t="str">
        <f>_xlfn.XLOOKUP(_xlfn.TEXTJOIN("_",TRUE,tbl_die_ordering[[#This Row],[Supplier]],tbl_die_ordering[[#This Row],[DIE NO]]),[1]Tracker!$AQ:$AQ,[1]Tracker!$W:$W,"")</f>
        <v>7636-25</v>
      </c>
      <c r="C90" s="204" t="s">
        <v>304</v>
      </c>
      <c r="D90" s="90" t="s">
        <v>162</v>
      </c>
      <c r="E90" s="93" t="s">
        <v>163</v>
      </c>
      <c r="F90" s="94">
        <v>45672</v>
      </c>
      <c r="G90" s="353">
        <f>_xlfn.XLOOKUP(_xlfn.TEXTJOIN("_",TRUE,tbl_die_ordering[[#This Row],[Supplier]],tbl_die_ordering[[#This Row],[DIE NO]]),[1]Tracker!$AQ:$AQ,[1]Tracker!$V:$V,"")</f>
        <v>45672</v>
      </c>
      <c r="H90" s="194" t="s">
        <v>90</v>
      </c>
      <c r="I90" s="103">
        <v>0</v>
      </c>
      <c r="J90" s="103">
        <v>0</v>
      </c>
      <c r="K90" s="94">
        <v>45674</v>
      </c>
      <c r="L90" s="104">
        <v>45678</v>
      </c>
      <c r="M90" s="105"/>
      <c r="N90" s="121">
        <f>IFERROR(IF(tbl_die_ordering[[#This Row],[Design Approved Date]]&lt;&gt;"",L90-K90,""),"")</f>
        <v>4</v>
      </c>
      <c r="O90" s="99">
        <v>45680</v>
      </c>
      <c r="P90" s="91">
        <v>45680</v>
      </c>
      <c r="Q90" s="99">
        <v>45680</v>
      </c>
      <c r="R90" s="122">
        <v>112500330</v>
      </c>
      <c r="S90" s="90" t="s">
        <v>139</v>
      </c>
      <c r="T90" s="99">
        <v>45680</v>
      </c>
      <c r="U90" s="112"/>
      <c r="V90" s="113"/>
      <c r="W9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 s="6">
        <f>IF(AND(tbl_die_ordering[[#This Row],[TYPE]]&lt;&gt;"C",tbl_die_ordering[[#This Row],[Design Approved Date]]&lt;&gt;""),tbl_die_ordering[[#This Row],[Design Approved Date]]-tbl_die_ordering[[#This Row],[Die Requested Date]],0)</f>
        <v>6</v>
      </c>
      <c r="Z90" t="s">
        <v>86</v>
      </c>
      <c r="AA90" s="118"/>
      <c r="AB90" s="82">
        <f>_xlfn.XLOOKUP(_xlfn.TEXTJOIN("_",TRUE,tbl_die_ordering[[#This Row],[Supplier]],tbl_die_ordering[[#This Row],[DIE NO]]),[1]Tracker!$AQ:$AQ,[1]Tracker!$Y:$Y,"")</f>
        <v>142500828</v>
      </c>
      <c r="AC90" s="83">
        <f>_xlfn.XLOOKUP(_xlfn.TEXTJOIN("_",TRUE,tbl_die_ordering[[#This Row],[Supplier]],tbl_die_ordering[[#This Row],[DIE NO]]),[1]Tracker!$AQ:$AQ,[1]Tracker!$AC:$AC,"")</f>
        <v>45692</v>
      </c>
      <c r="AD90" s="7"/>
      <c r="AF90" t="str">
        <f>TEXT(tbl_die_ordering[[#This Row],[Die Requested Date]],"mmm")</f>
        <v>Jan</v>
      </c>
      <c r="AG90" t="str">
        <f>_xlfn.TEXTJOIN("_",TRUE,tbl_die_ordering[[#This Row],[Supplier]],tbl_die_ordering[[#This Row],[DIE NO]])</f>
        <v>EKSTEK_INS-30208</v>
      </c>
    </row>
    <row r="91" spans="1:33" ht="15.95" customHeight="1">
      <c r="A91" s="86" t="s">
        <v>6</v>
      </c>
      <c r="B91" s="83" t="str">
        <f>_xlfn.XLOOKUP(_xlfn.TEXTJOIN("_",TRUE,tbl_die_ordering[[#This Row],[Supplier]],tbl_die_ordering[[#This Row],[DIE NO]]),[1]Tracker!$AQ:$AQ,[1]Tracker!$W:$W,"")</f>
        <v>7637-25</v>
      </c>
      <c r="C91" s="204" t="s">
        <v>305</v>
      </c>
      <c r="D91" s="177" t="s">
        <v>185</v>
      </c>
      <c r="E91" s="90" t="s">
        <v>103</v>
      </c>
      <c r="F91" s="91">
        <v>45672</v>
      </c>
      <c r="G91" s="353">
        <f>_xlfn.XLOOKUP(_xlfn.TEXTJOIN("_",TRUE,tbl_die_ordering[[#This Row],[Supplier]],tbl_die_ordering[[#This Row],[DIE NO]]),[1]Tracker!$AQ:$AQ,[1]Tracker!$V:$V,"")</f>
        <v>45672</v>
      </c>
      <c r="H91" s="193" t="s">
        <v>94</v>
      </c>
      <c r="I91" s="103">
        <v>4</v>
      </c>
      <c r="J91" s="103">
        <v>4</v>
      </c>
      <c r="K91" s="91">
        <v>45675</v>
      </c>
      <c r="L91" s="99">
        <v>45677</v>
      </c>
      <c r="M91" s="102" t="s">
        <v>186</v>
      </c>
      <c r="N91" s="121">
        <f>IFERROR(IF(tbl_die_ordering[[#This Row],[Design Approved Date]]&lt;&gt;"",L91-K91,""),"")</f>
        <v>2</v>
      </c>
      <c r="O91" s="99">
        <v>45680</v>
      </c>
      <c r="P91" s="91">
        <v>45680</v>
      </c>
      <c r="Q91" s="99">
        <v>45680</v>
      </c>
      <c r="R91" s="122">
        <v>112500330</v>
      </c>
      <c r="S91" s="90" t="s">
        <v>95</v>
      </c>
      <c r="T91" s="99">
        <v>45680</v>
      </c>
      <c r="U91" s="110" t="s">
        <v>202</v>
      </c>
      <c r="V91" s="111"/>
      <c r="W9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 s="6">
        <f>IF(AND(tbl_die_ordering[[#This Row],[TYPE]]&lt;&gt;"C",tbl_die_ordering[[#This Row],[Design Approved Date]]&lt;&gt;""),tbl_die_ordering[[#This Row],[Design Approved Date]]-tbl_die_ordering[[#This Row],[Die Requested Date]],0)</f>
        <v>5</v>
      </c>
      <c r="Z91" t="s">
        <v>86</v>
      </c>
      <c r="AA91" s="118" t="s">
        <v>203</v>
      </c>
      <c r="AB91" s="82">
        <f>_xlfn.XLOOKUP(_xlfn.TEXTJOIN("_",TRUE,tbl_die_ordering[[#This Row],[Supplier]],tbl_die_ordering[[#This Row],[DIE NO]]),[1]Tracker!$AQ:$AQ,[1]Tracker!$Y:$Y,"")</f>
        <v>142500829</v>
      </c>
      <c r="AC91" s="83">
        <f>_xlfn.XLOOKUP(_xlfn.TEXTJOIN("_",TRUE,tbl_die_ordering[[#This Row],[Supplier]],tbl_die_ordering[[#This Row],[DIE NO]]),[1]Tracker!$AQ:$AQ,[1]Tracker!$AC:$AC,"")</f>
        <v>45693</v>
      </c>
      <c r="AD91" s="7"/>
      <c r="AF91" t="str">
        <f>TEXT(tbl_die_ordering[[#This Row],[Die Requested Date]],"mmm")</f>
        <v>Jan</v>
      </c>
      <c r="AG91" t="str">
        <f>_xlfn.TEXTJOIN("_",TRUE,tbl_die_ordering[[#This Row],[Supplier]],tbl_die_ordering[[#This Row],[DIE NO]])</f>
        <v>PHME_30212-201</v>
      </c>
    </row>
    <row r="92" spans="1:33" ht="15.95" customHeight="1">
      <c r="A92" s="86" t="s">
        <v>6</v>
      </c>
      <c r="B92" s="83" t="str">
        <f>_xlfn.XLOOKUP(_xlfn.TEXTJOIN("_",TRUE,tbl_die_ordering[[#This Row],[Supplier]],tbl_die_ordering[[#This Row],[DIE NO]]),[1]Tracker!$AQ:$AQ,[1]Tracker!$W:$W,"")</f>
        <v>7638-25</v>
      </c>
      <c r="C92" s="204" t="s">
        <v>306</v>
      </c>
      <c r="D92" s="177" t="s">
        <v>185</v>
      </c>
      <c r="E92" s="90" t="s">
        <v>119</v>
      </c>
      <c r="F92" s="91">
        <v>45672</v>
      </c>
      <c r="G92" s="353">
        <f>_xlfn.XLOOKUP(_xlfn.TEXTJOIN("_",TRUE,tbl_die_ordering[[#This Row],[Supplier]],tbl_die_ordering[[#This Row],[DIE NO]]),[1]Tracker!$AQ:$AQ,[1]Tracker!$V:$V,"")</f>
        <v>45672</v>
      </c>
      <c r="H92" s="193" t="s">
        <v>94</v>
      </c>
      <c r="I92" s="103">
        <v>0</v>
      </c>
      <c r="J92" s="103">
        <v>0</v>
      </c>
      <c r="K92" s="99">
        <v>45677</v>
      </c>
      <c r="L92" s="99">
        <v>45678</v>
      </c>
      <c r="M92" s="102"/>
      <c r="N92" s="121">
        <f>IFERROR(IF(tbl_die_ordering[[#This Row],[Design Approved Date]]&lt;&gt;"",L92-K92,""),"")</f>
        <v>1</v>
      </c>
      <c r="O92" s="99">
        <v>45680</v>
      </c>
      <c r="P92" s="91">
        <v>45680</v>
      </c>
      <c r="Q92" s="99">
        <v>45680</v>
      </c>
      <c r="R92" s="122">
        <v>112500330</v>
      </c>
      <c r="S92" s="90" t="s">
        <v>101</v>
      </c>
      <c r="T92" s="99">
        <v>45680</v>
      </c>
      <c r="U92" s="110" t="s">
        <v>202</v>
      </c>
      <c r="V92" s="111" t="s">
        <v>303</v>
      </c>
      <c r="W9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 s="6">
        <f>IF(AND(tbl_die_ordering[[#This Row],[TYPE]]&lt;&gt;"C",tbl_die_ordering[[#This Row],[Design Approved Date]]&lt;&gt;""),tbl_die_ordering[[#This Row],[Design Approved Date]]-tbl_die_ordering[[#This Row],[Die Requested Date]],0)</f>
        <v>6</v>
      </c>
      <c r="Z92" t="s">
        <v>86</v>
      </c>
      <c r="AA92" s="118" t="s">
        <v>203</v>
      </c>
      <c r="AB92" s="82">
        <f>_xlfn.XLOOKUP(_xlfn.TEXTJOIN("_",TRUE,tbl_die_ordering[[#This Row],[Supplier]],tbl_die_ordering[[#This Row],[DIE NO]]),[1]Tracker!$AQ:$AQ,[1]Tracker!$Y:$Y,"")</f>
        <v>142500853</v>
      </c>
      <c r="AC92" s="83">
        <f>_xlfn.XLOOKUP(_xlfn.TEXTJOIN("_",TRUE,tbl_die_ordering[[#This Row],[Supplier]],tbl_die_ordering[[#This Row],[DIE NO]]),[1]Tracker!$AQ:$AQ,[1]Tracker!$AC:$AC,"")</f>
        <v>45691</v>
      </c>
      <c r="AD92" s="7"/>
      <c r="AF92" t="str">
        <f>TEXT(tbl_die_ordering[[#This Row],[Die Requested Date]],"mmm")</f>
        <v>Jan</v>
      </c>
      <c r="AG92" t="str">
        <f>_xlfn.TEXTJOIN("_",TRUE,tbl_die_ordering[[#This Row],[Supplier]],tbl_die_ordering[[#This Row],[DIE NO]])</f>
        <v>PDTMC_27791-401</v>
      </c>
    </row>
    <row r="93" spans="1:33" ht="15.95" customHeight="1">
      <c r="A93" s="86" t="s">
        <v>6</v>
      </c>
      <c r="B93" s="83" t="str">
        <f>_xlfn.XLOOKUP(_xlfn.TEXTJOIN("_",TRUE,tbl_die_ordering[[#This Row],[Supplier]],tbl_die_ordering[[#This Row],[DIE NO]]),[1]Tracker!$AQ:$AQ,[1]Tracker!$W:$W,"")</f>
        <v>7638-25</v>
      </c>
      <c r="C93" s="204" t="s">
        <v>307</v>
      </c>
      <c r="D93" s="90" t="s">
        <v>162</v>
      </c>
      <c r="E93" s="90" t="s">
        <v>163</v>
      </c>
      <c r="F93" s="91">
        <v>45672</v>
      </c>
      <c r="G93" s="353">
        <f>_xlfn.XLOOKUP(_xlfn.TEXTJOIN("_",TRUE,tbl_die_ordering[[#This Row],[Supplier]],tbl_die_ordering[[#This Row],[DIE NO]]),[1]Tracker!$AQ:$AQ,[1]Tracker!$V:$V,"")</f>
        <v>45672</v>
      </c>
      <c r="H93" s="193" t="s">
        <v>94</v>
      </c>
      <c r="I93" s="103">
        <v>0</v>
      </c>
      <c r="J93" s="103">
        <v>0</v>
      </c>
      <c r="K93" s="99">
        <v>45678</v>
      </c>
      <c r="L93" s="99">
        <v>45678</v>
      </c>
      <c r="M93" s="102"/>
      <c r="N93" s="121">
        <f>IFERROR(IF(tbl_die_ordering[[#This Row],[Design Approved Date]]&lt;&gt;"",L93-K93,""),"")</f>
        <v>0</v>
      </c>
      <c r="O93" s="99">
        <v>45680</v>
      </c>
      <c r="P93" s="91">
        <v>45680</v>
      </c>
      <c r="Q93" s="99">
        <v>45680</v>
      </c>
      <c r="R93" s="122">
        <v>112500330</v>
      </c>
      <c r="S93" s="90" t="s">
        <v>101</v>
      </c>
      <c r="T93" s="99">
        <v>45680</v>
      </c>
      <c r="U93" s="110"/>
      <c r="V93" s="111"/>
      <c r="W9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 s="6">
        <f>IF(AND(tbl_die_ordering[[#This Row],[TYPE]]&lt;&gt;"C",tbl_die_ordering[[#This Row],[Design Approved Date]]&lt;&gt;""),tbl_die_ordering[[#This Row],[Design Approved Date]]-tbl_die_ordering[[#This Row],[Die Requested Date]],0)</f>
        <v>6</v>
      </c>
      <c r="Z93" t="s">
        <v>86</v>
      </c>
      <c r="AA93" s="118"/>
      <c r="AB93" s="82">
        <f>_xlfn.XLOOKUP(_xlfn.TEXTJOIN("_",TRUE,tbl_die_ordering[[#This Row],[Supplier]],tbl_die_ordering[[#This Row],[DIE NO]]),[1]Tracker!$AQ:$AQ,[1]Tracker!$Y:$Y,"")</f>
        <v>142500853</v>
      </c>
      <c r="AC93" s="83">
        <f>_xlfn.XLOOKUP(_xlfn.TEXTJOIN("_",TRUE,tbl_die_ordering[[#This Row],[Supplier]],tbl_die_ordering[[#This Row],[DIE NO]]),[1]Tracker!$AQ:$AQ,[1]Tracker!$AC:$AC,"")</f>
        <v>45691</v>
      </c>
      <c r="AD93" s="7"/>
      <c r="AF93" t="str">
        <f>TEXT(tbl_die_ordering[[#This Row],[Die Requested Date]],"mmm")</f>
        <v>Jan</v>
      </c>
      <c r="AG93" t="str">
        <f>_xlfn.TEXTJOIN("_",TRUE,tbl_die_ordering[[#This Row],[Supplier]],tbl_die_ordering[[#This Row],[DIE NO]])</f>
        <v>PDTMC_INS-27791</v>
      </c>
    </row>
    <row r="94" spans="1:33" ht="15.95" customHeight="1">
      <c r="A94" s="86" t="s">
        <v>6</v>
      </c>
      <c r="B94" s="83" t="str">
        <f>_xlfn.XLOOKUP(_xlfn.TEXTJOIN("_",TRUE,tbl_die_ordering[[#This Row],[Supplier]],tbl_die_ordering[[#This Row],[DIE NO]]),[1]Tracker!$AQ:$AQ,[1]Tracker!$W:$W,"")</f>
        <v>7639-25</v>
      </c>
      <c r="C94" s="204" t="s">
        <v>308</v>
      </c>
      <c r="D94" s="177" t="s">
        <v>185</v>
      </c>
      <c r="E94" s="90" t="s">
        <v>119</v>
      </c>
      <c r="F94" s="91">
        <v>45672</v>
      </c>
      <c r="G94" s="353">
        <f>_xlfn.XLOOKUP(_xlfn.TEXTJOIN("_",TRUE,tbl_die_ordering[[#This Row],[Supplier]],tbl_die_ordering[[#This Row],[DIE NO]]),[1]Tracker!$AQ:$AQ,[1]Tracker!$V:$V,"")</f>
        <v>45672</v>
      </c>
      <c r="H94" s="193" t="s">
        <v>94</v>
      </c>
      <c r="I94" s="103">
        <v>3</v>
      </c>
      <c r="J94" s="103">
        <v>3</v>
      </c>
      <c r="K94" s="99">
        <v>45678</v>
      </c>
      <c r="L94" s="99">
        <v>45679</v>
      </c>
      <c r="M94" s="102"/>
      <c r="N94" s="121">
        <f>IFERROR(IF(tbl_die_ordering[[#This Row],[Design Approved Date]]&lt;&gt;"",L94-K94,""),"")</f>
        <v>1</v>
      </c>
      <c r="O94" s="99">
        <v>45680</v>
      </c>
      <c r="P94" s="91">
        <v>45684</v>
      </c>
      <c r="Q94" s="99">
        <v>45680</v>
      </c>
      <c r="R94" s="122">
        <v>112500330</v>
      </c>
      <c r="S94" s="90" t="s">
        <v>101</v>
      </c>
      <c r="T94" s="99">
        <v>45680</v>
      </c>
      <c r="U94" s="110" t="s">
        <v>202</v>
      </c>
      <c r="V94" s="111" t="s">
        <v>309</v>
      </c>
      <c r="W9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 s="6">
        <f>IF(AND(tbl_die_ordering[[#This Row],[TYPE]]&lt;&gt;"C",tbl_die_ordering[[#This Row],[Design Approved Date]]&lt;&gt;""),tbl_die_ordering[[#This Row],[Design Approved Date]]-tbl_die_ordering[[#This Row],[Die Requested Date]],0)</f>
        <v>7</v>
      </c>
      <c r="Z94" t="s">
        <v>86</v>
      </c>
      <c r="AA94" s="118" t="s">
        <v>203</v>
      </c>
      <c r="AB94" s="82">
        <f>_xlfn.XLOOKUP(_xlfn.TEXTJOIN("_",TRUE,tbl_die_ordering[[#This Row],[Supplier]],tbl_die_ordering[[#This Row],[DIE NO]]),[1]Tracker!$AQ:$AQ,[1]Tracker!$Y:$Y,"")</f>
        <v>142500854</v>
      </c>
      <c r="AC94" s="83">
        <f>_xlfn.XLOOKUP(_xlfn.TEXTJOIN("_",TRUE,tbl_die_ordering[[#This Row],[Supplier]],tbl_die_ordering[[#This Row],[DIE NO]]),[1]Tracker!$AQ:$AQ,[1]Tracker!$AC:$AC,"")</f>
        <v>45692</v>
      </c>
      <c r="AD94" s="7"/>
      <c r="AF94" t="str">
        <f>TEXT(tbl_die_ordering[[#This Row],[Die Requested Date]],"mmm")</f>
        <v>Jan</v>
      </c>
      <c r="AG94" t="str">
        <f>_xlfn.TEXTJOIN("_",TRUE,tbl_die_ordering[[#This Row],[Supplier]],tbl_die_ordering[[#This Row],[DIE NO]])</f>
        <v>PDTMC_30205-501</v>
      </c>
    </row>
    <row r="95" spans="1:33" ht="15.95" customHeight="1">
      <c r="A95" s="86" t="s">
        <v>6</v>
      </c>
      <c r="B95" s="83" t="str">
        <f>_xlfn.XLOOKUP(_xlfn.TEXTJOIN("_",TRUE,tbl_die_ordering[[#This Row],[Supplier]],tbl_die_ordering[[#This Row],[DIE NO]]),[1]Tracker!$AQ:$AQ,[1]Tracker!$W:$W,"")</f>
        <v>7639-25</v>
      </c>
      <c r="C95" s="204" t="s">
        <v>310</v>
      </c>
      <c r="D95" s="177" t="s">
        <v>185</v>
      </c>
      <c r="E95" s="90" t="s">
        <v>119</v>
      </c>
      <c r="F95" s="91">
        <v>45672</v>
      </c>
      <c r="G95" s="353">
        <f>_xlfn.XLOOKUP(_xlfn.TEXTJOIN("_",TRUE,tbl_die_ordering[[#This Row],[Supplier]],tbl_die_ordering[[#This Row],[DIE NO]]),[1]Tracker!$AQ:$AQ,[1]Tracker!$V:$V,"")</f>
        <v>45672</v>
      </c>
      <c r="H95" s="193" t="s">
        <v>94</v>
      </c>
      <c r="I95" s="103">
        <v>0</v>
      </c>
      <c r="J95" s="103">
        <v>0</v>
      </c>
      <c r="K95" s="99">
        <v>45675</v>
      </c>
      <c r="L95" s="99">
        <v>45675</v>
      </c>
      <c r="M95" s="102"/>
      <c r="N95" s="121">
        <f>IFERROR(IF(tbl_die_ordering[[#This Row],[Design Approved Date]]&lt;&gt;"",L95-K95,""),"")</f>
        <v>0</v>
      </c>
      <c r="O95" s="99">
        <v>45680</v>
      </c>
      <c r="P95" s="91">
        <v>45680</v>
      </c>
      <c r="Q95" s="99">
        <v>45680</v>
      </c>
      <c r="R95" s="122">
        <v>112500330</v>
      </c>
      <c r="S95" s="90" t="s">
        <v>101</v>
      </c>
      <c r="T95" s="99">
        <v>45680</v>
      </c>
      <c r="U95" s="184" t="s">
        <v>202</v>
      </c>
      <c r="V95" s="111"/>
      <c r="W9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 s="6">
        <f>IF(AND(tbl_die_ordering[[#This Row],[TYPE]]&lt;&gt;"C",tbl_die_ordering[[#This Row],[Design Approved Date]]&lt;&gt;""),tbl_die_ordering[[#This Row],[Design Approved Date]]-tbl_die_ordering[[#This Row],[Die Requested Date]],0)</f>
        <v>3</v>
      </c>
      <c r="Z95" t="s">
        <v>86</v>
      </c>
      <c r="AA95" s="118" t="s">
        <v>203</v>
      </c>
      <c r="AB95" s="82">
        <f>_xlfn.XLOOKUP(_xlfn.TEXTJOIN("_",TRUE,tbl_die_ordering[[#This Row],[Supplier]],tbl_die_ordering[[#This Row],[DIE NO]]),[1]Tracker!$AQ:$AQ,[1]Tracker!$Y:$Y,"")</f>
        <v>142500933</v>
      </c>
      <c r="AC95" s="83">
        <f>_xlfn.XLOOKUP(_xlfn.TEXTJOIN("_",TRUE,tbl_die_ordering[[#This Row],[Supplier]],tbl_die_ordering[[#This Row],[DIE NO]]),[1]Tracker!$AQ:$AQ,[1]Tracker!$AC:$AC,"")</f>
        <v>45690</v>
      </c>
      <c r="AD95" s="7"/>
      <c r="AF95" t="str">
        <f>TEXT(tbl_die_ordering[[#This Row],[Die Requested Date]],"mmm")</f>
        <v>Jan</v>
      </c>
      <c r="AG95" t="str">
        <f>_xlfn.TEXTJOIN("_",TRUE,tbl_die_ordering[[#This Row],[Supplier]],tbl_die_ordering[[#This Row],[DIE NO]])</f>
        <v>PDTMC_27790-401</v>
      </c>
    </row>
    <row r="96" spans="1:33" ht="15.95" customHeight="1">
      <c r="A96" s="86" t="s">
        <v>6</v>
      </c>
      <c r="B96" s="83" t="str">
        <f>_xlfn.XLOOKUP(_xlfn.TEXTJOIN("_",TRUE,tbl_die_ordering[[#This Row],[Supplier]],tbl_die_ordering[[#This Row],[DIE NO]]),[1]Tracker!$AQ:$AQ,[1]Tracker!$W:$W,"")</f>
        <v>7639-25</v>
      </c>
      <c r="C96" s="204" t="s">
        <v>311</v>
      </c>
      <c r="D96" s="177" t="s">
        <v>185</v>
      </c>
      <c r="E96" s="90" t="s">
        <v>103</v>
      </c>
      <c r="F96" s="91">
        <v>45672</v>
      </c>
      <c r="G96" s="353">
        <f>_xlfn.XLOOKUP(_xlfn.TEXTJOIN("_",TRUE,tbl_die_ordering[[#This Row],[Supplier]],tbl_die_ordering[[#This Row],[DIE NO]]),[1]Tracker!$AQ:$AQ,[1]Tracker!$V:$V,"")</f>
        <v>45672</v>
      </c>
      <c r="H96" s="193" t="s">
        <v>94</v>
      </c>
      <c r="I96" s="103">
        <v>1</v>
      </c>
      <c r="J96" s="103">
        <v>2</v>
      </c>
      <c r="K96" s="99">
        <v>45678</v>
      </c>
      <c r="L96" s="99">
        <v>45678</v>
      </c>
      <c r="M96" s="102"/>
      <c r="N96" s="121">
        <f>IFERROR(IF(tbl_die_ordering[[#This Row],[Design Approved Date]]&lt;&gt;"",L96-K96,""),"")</f>
        <v>0</v>
      </c>
      <c r="O96" s="99">
        <v>45680</v>
      </c>
      <c r="P96" s="91">
        <v>45680</v>
      </c>
      <c r="Q96" s="99">
        <v>45680</v>
      </c>
      <c r="R96" s="122">
        <v>112500330</v>
      </c>
      <c r="S96" s="90" t="s">
        <v>101</v>
      </c>
      <c r="T96" s="99">
        <v>45680</v>
      </c>
      <c r="U96" s="110" t="s">
        <v>202</v>
      </c>
      <c r="V96" s="111" t="s">
        <v>312</v>
      </c>
      <c r="W9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 s="6">
        <f>IF(AND(tbl_die_ordering[[#This Row],[TYPE]]&lt;&gt;"C",tbl_die_ordering[[#This Row],[Design Approved Date]]&lt;&gt;""),tbl_die_ordering[[#This Row],[Design Approved Date]]-tbl_die_ordering[[#This Row],[Die Requested Date]],0)</f>
        <v>6</v>
      </c>
      <c r="Z96" t="s">
        <v>86</v>
      </c>
      <c r="AA96" s="118" t="s">
        <v>203</v>
      </c>
      <c r="AB96" s="82">
        <f>_xlfn.XLOOKUP(_xlfn.TEXTJOIN("_",TRUE,tbl_die_ordering[[#This Row],[Supplier]],tbl_die_ordering[[#This Row],[DIE NO]]),[1]Tracker!$AQ:$AQ,[1]Tracker!$Y:$Y,"")</f>
        <v>142500854</v>
      </c>
      <c r="AC96" s="83">
        <f>_xlfn.XLOOKUP(_xlfn.TEXTJOIN("_",TRUE,tbl_die_ordering[[#This Row],[Supplier]],tbl_die_ordering[[#This Row],[DIE NO]]),[1]Tracker!$AQ:$AQ,[1]Tracker!$AC:$AC,"")</f>
        <v>45692</v>
      </c>
      <c r="AD96" s="7"/>
      <c r="AF96" t="str">
        <f>TEXT(tbl_die_ordering[[#This Row],[Die Requested Date]],"mmm")</f>
        <v>Jan</v>
      </c>
      <c r="AG96" t="str">
        <f>_xlfn.TEXTJOIN("_",TRUE,tbl_die_ordering[[#This Row],[Supplier]],tbl_die_ordering[[#This Row],[DIE NO]])</f>
        <v>PDTMC_30206-501</v>
      </c>
    </row>
    <row r="97" spans="1:33" ht="15.95" customHeight="1">
      <c r="A97" s="86" t="s">
        <v>6</v>
      </c>
      <c r="B97" s="83" t="str">
        <f>_xlfn.XLOOKUP(_xlfn.TEXTJOIN("_",TRUE,tbl_die_ordering[[#This Row],[Supplier]],tbl_die_ordering[[#This Row],[DIE NO]]),[1]Tracker!$AQ:$AQ,[1]Tracker!$W:$W,"")</f>
        <v>7639-25</v>
      </c>
      <c r="C97" s="204" t="s">
        <v>313</v>
      </c>
      <c r="D97" s="90" t="s">
        <v>162</v>
      </c>
      <c r="E97" s="90" t="s">
        <v>163</v>
      </c>
      <c r="F97" s="91">
        <v>45672</v>
      </c>
      <c r="G97" s="353">
        <f>_xlfn.XLOOKUP(_xlfn.TEXTJOIN("_",TRUE,tbl_die_ordering[[#This Row],[Supplier]],tbl_die_ordering[[#This Row],[DIE NO]]),[1]Tracker!$AQ:$AQ,[1]Tracker!$V:$V,"")</f>
        <v>45672</v>
      </c>
      <c r="H97" s="193" t="s">
        <v>94</v>
      </c>
      <c r="I97" s="103">
        <v>0</v>
      </c>
      <c r="J97" s="103">
        <v>0</v>
      </c>
      <c r="K97" s="99">
        <v>45678</v>
      </c>
      <c r="L97" s="99">
        <v>45678</v>
      </c>
      <c r="M97" s="102"/>
      <c r="N97" s="121">
        <f>IFERROR(IF(tbl_die_ordering[[#This Row],[Design Approved Date]]&lt;&gt;"",L97-K97,""),"")</f>
        <v>0</v>
      </c>
      <c r="O97" s="99">
        <v>45680</v>
      </c>
      <c r="P97" s="91">
        <v>45680</v>
      </c>
      <c r="Q97" s="99">
        <v>45680</v>
      </c>
      <c r="R97" s="122">
        <v>112500330</v>
      </c>
      <c r="S97" s="90" t="s">
        <v>101</v>
      </c>
      <c r="T97" s="99">
        <v>45680</v>
      </c>
      <c r="U97" s="110"/>
      <c r="V97" s="111"/>
      <c r="W9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 s="6">
        <f>IF(AND(tbl_die_ordering[[#This Row],[TYPE]]&lt;&gt;"C",tbl_die_ordering[[#This Row],[Design Approved Date]]&lt;&gt;""),tbl_die_ordering[[#This Row],[Design Approved Date]]-tbl_die_ordering[[#This Row],[Die Requested Date]],0)</f>
        <v>6</v>
      </c>
      <c r="Z97" t="s">
        <v>86</v>
      </c>
      <c r="AA97" s="118"/>
      <c r="AB97" s="82">
        <f>_xlfn.XLOOKUP(_xlfn.TEXTJOIN("_",TRUE,tbl_die_ordering[[#This Row],[Supplier]],tbl_die_ordering[[#This Row],[DIE NO]]),[1]Tracker!$AQ:$AQ,[1]Tracker!$Y:$Y,"")</f>
        <v>142500854</v>
      </c>
      <c r="AC97" s="83">
        <f>_xlfn.XLOOKUP(_xlfn.TEXTJOIN("_",TRUE,tbl_die_ordering[[#This Row],[Supplier]],tbl_die_ordering[[#This Row],[DIE NO]]),[1]Tracker!$AQ:$AQ,[1]Tracker!$AC:$AC,"")</f>
        <v>45692</v>
      </c>
      <c r="AD97" s="7"/>
      <c r="AF97" t="str">
        <f>TEXT(tbl_die_ordering[[#This Row],[Die Requested Date]],"mmm")</f>
        <v>Jan</v>
      </c>
      <c r="AG97" t="str">
        <f>_xlfn.TEXTJOIN("_",TRUE,tbl_die_ordering[[#This Row],[Supplier]],tbl_die_ordering[[#This Row],[DIE NO]])</f>
        <v>PDTMC_INS-30206</v>
      </c>
    </row>
    <row r="98" spans="1:33" ht="15.95" customHeight="1">
      <c r="A98" s="86" t="s">
        <v>6</v>
      </c>
      <c r="B98" s="83" t="str">
        <f>_xlfn.XLOOKUP(_xlfn.TEXTJOIN("_",TRUE,tbl_die_ordering[[#This Row],[Supplier]],tbl_die_ordering[[#This Row],[DIE NO]]),[1]Tracker!$AQ:$AQ,[1]Tracker!$W:$W,"")</f>
        <v>7639-25</v>
      </c>
      <c r="C98" s="204" t="s">
        <v>314</v>
      </c>
      <c r="D98" s="177" t="s">
        <v>185</v>
      </c>
      <c r="E98" s="90" t="s">
        <v>103</v>
      </c>
      <c r="F98" s="91">
        <v>45672</v>
      </c>
      <c r="G98" s="353">
        <f>_xlfn.XLOOKUP(_xlfn.TEXTJOIN("_",TRUE,tbl_die_ordering[[#This Row],[Supplier]],tbl_die_ordering[[#This Row],[DIE NO]]),[1]Tracker!$AQ:$AQ,[1]Tracker!$V:$V,"")</f>
        <v>45672</v>
      </c>
      <c r="H98" s="193" t="s">
        <v>94</v>
      </c>
      <c r="I98" s="103">
        <v>1</v>
      </c>
      <c r="J98" s="103">
        <v>2</v>
      </c>
      <c r="K98" s="99">
        <v>45678</v>
      </c>
      <c r="L98" s="99">
        <v>45678</v>
      </c>
      <c r="M98" s="102"/>
      <c r="N98" s="121">
        <f>IFERROR(IF(tbl_die_ordering[[#This Row],[Design Approved Date]]&lt;&gt;"",L98-K98,""),"")</f>
        <v>0</v>
      </c>
      <c r="O98" s="99">
        <v>45680</v>
      </c>
      <c r="P98" s="91">
        <v>45684</v>
      </c>
      <c r="Q98" s="99">
        <v>45680</v>
      </c>
      <c r="R98" s="122">
        <v>112500330</v>
      </c>
      <c r="S98" s="90" t="s">
        <v>101</v>
      </c>
      <c r="T98" s="99">
        <v>45680</v>
      </c>
      <c r="U98" s="110" t="s">
        <v>202</v>
      </c>
      <c r="V98" s="111" t="s">
        <v>312</v>
      </c>
      <c r="W9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 s="6">
        <f>IF(AND(tbl_die_ordering[[#This Row],[TYPE]]&lt;&gt;"C",tbl_die_ordering[[#This Row],[Design Approved Date]]&lt;&gt;""),tbl_die_ordering[[#This Row],[Design Approved Date]]-tbl_die_ordering[[#This Row],[Die Requested Date]],0)</f>
        <v>6</v>
      </c>
      <c r="Z98" t="s">
        <v>86</v>
      </c>
      <c r="AA98" s="118" t="s">
        <v>203</v>
      </c>
      <c r="AB98" s="82">
        <f>_xlfn.XLOOKUP(_xlfn.TEXTJOIN("_",TRUE,tbl_die_ordering[[#This Row],[Supplier]],tbl_die_ordering[[#This Row],[DIE NO]]),[1]Tracker!$AQ:$AQ,[1]Tracker!$Y:$Y,"")</f>
        <v>142500854</v>
      </c>
      <c r="AC98" s="83">
        <f>_xlfn.XLOOKUP(_xlfn.TEXTJOIN("_",TRUE,tbl_die_ordering[[#This Row],[Supplier]],tbl_die_ordering[[#This Row],[DIE NO]]),[1]Tracker!$AQ:$AQ,[1]Tracker!$AC:$AC,"")</f>
        <v>45692</v>
      </c>
      <c r="AD98" s="7"/>
      <c r="AF98" t="str">
        <f>TEXT(tbl_die_ordering[[#This Row],[Die Requested Date]],"mmm")</f>
        <v>Jan</v>
      </c>
      <c r="AG98" t="str">
        <f>_xlfn.TEXTJOIN("_",TRUE,tbl_die_ordering[[#This Row],[Supplier]],tbl_die_ordering[[#This Row],[DIE NO]])</f>
        <v>PDTMC_30207-501</v>
      </c>
    </row>
    <row r="99" spans="1:33" ht="15.95" customHeight="1">
      <c r="A99" s="86" t="s">
        <v>6</v>
      </c>
      <c r="B99" s="83" t="str">
        <f>_xlfn.XLOOKUP(_xlfn.TEXTJOIN("_",TRUE,tbl_die_ordering[[#This Row],[Supplier]],tbl_die_ordering[[#This Row],[DIE NO]]),[1]Tracker!$AQ:$AQ,[1]Tracker!$W:$W,"")</f>
        <v>7639-25</v>
      </c>
      <c r="C99" s="204" t="s">
        <v>315</v>
      </c>
      <c r="D99" s="177" t="s">
        <v>185</v>
      </c>
      <c r="E99" s="90" t="s">
        <v>111</v>
      </c>
      <c r="F99" s="91">
        <v>45672</v>
      </c>
      <c r="G99" s="353">
        <f>_xlfn.XLOOKUP(_xlfn.TEXTJOIN("_",TRUE,tbl_die_ordering[[#This Row],[Supplier]],tbl_die_ordering[[#This Row],[DIE NO]]),[1]Tracker!$AQ:$AQ,[1]Tracker!$V:$V,"")</f>
        <v>45672</v>
      </c>
      <c r="H99" s="193" t="s">
        <v>94</v>
      </c>
      <c r="I99" s="103">
        <v>0</v>
      </c>
      <c r="J99" s="103">
        <v>0</v>
      </c>
      <c r="K99" s="99">
        <v>45678</v>
      </c>
      <c r="L99" s="99">
        <v>45685</v>
      </c>
      <c r="M99" s="102" t="s">
        <v>186</v>
      </c>
      <c r="N99" s="121">
        <f>IFERROR(IF(tbl_die_ordering[[#This Row],[Design Approved Date]]&lt;&gt;"",L99-K99,""),"")</f>
        <v>7</v>
      </c>
      <c r="O99" s="99">
        <v>45689</v>
      </c>
      <c r="P99" s="91">
        <v>45689</v>
      </c>
      <c r="Q99" s="99">
        <v>45689</v>
      </c>
      <c r="R99" s="122">
        <v>112500467</v>
      </c>
      <c r="S99" s="90" t="s">
        <v>101</v>
      </c>
      <c r="T99" s="99">
        <v>45689</v>
      </c>
      <c r="U99" s="110" t="s">
        <v>202</v>
      </c>
      <c r="V99" s="111" t="s">
        <v>316</v>
      </c>
      <c r="W9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 s="6">
        <f>IF(AND(tbl_die_ordering[[#This Row],[TYPE]]&lt;&gt;"C",tbl_die_ordering[[#This Row],[Design Approved Date]]&lt;&gt;""),tbl_die_ordering[[#This Row],[Design Approved Date]]-tbl_die_ordering[[#This Row],[Die Requested Date]],0)</f>
        <v>13</v>
      </c>
      <c r="Z99" t="s">
        <v>86</v>
      </c>
      <c r="AA99" s="118" t="s">
        <v>203</v>
      </c>
      <c r="AB99" s="82">
        <f>_xlfn.XLOOKUP(_xlfn.TEXTJOIN("_",TRUE,tbl_die_ordering[[#This Row],[Supplier]],tbl_die_ordering[[#This Row],[DIE NO]]),[1]Tracker!$AQ:$AQ,[1]Tracker!$Y:$Y,"")</f>
        <v>142501269</v>
      </c>
      <c r="AC99" s="83">
        <f>_xlfn.XLOOKUP(_xlfn.TEXTJOIN("_",TRUE,tbl_die_ordering[[#This Row],[Supplier]],tbl_die_ordering[[#This Row],[DIE NO]]),[1]Tracker!$AQ:$AQ,[1]Tracker!$AC:$AC,"")</f>
        <v>45700</v>
      </c>
      <c r="AD99" s="7"/>
      <c r="AF99" t="str">
        <f>TEXT(tbl_die_ordering[[#This Row],[Die Requested Date]],"mmm")</f>
        <v>Jan</v>
      </c>
      <c r="AG99" t="str">
        <f>_xlfn.TEXTJOIN("_",TRUE,tbl_die_ordering[[#This Row],[Supplier]],tbl_die_ordering[[#This Row],[DIE NO]])</f>
        <v>PDTMC_27795-501</v>
      </c>
    </row>
    <row r="100" spans="1:33" ht="15.95" customHeight="1">
      <c r="A100" s="86" t="s">
        <v>6</v>
      </c>
      <c r="B100" s="83" t="str">
        <f>_xlfn.XLOOKUP(_xlfn.TEXTJOIN("_",TRUE,tbl_die_ordering[[#This Row],[Supplier]],tbl_die_ordering[[#This Row],[DIE NO]]),[1]Tracker!$AQ:$AQ,[1]Tracker!$W:$W,"")</f>
        <v>7640-25</v>
      </c>
      <c r="C100" s="204" t="s">
        <v>317</v>
      </c>
      <c r="D100" s="90" t="s">
        <v>88</v>
      </c>
      <c r="E100" s="90" t="s">
        <v>219</v>
      </c>
      <c r="F100" s="91">
        <v>45672</v>
      </c>
      <c r="G100" s="353">
        <f>_xlfn.XLOOKUP(_xlfn.TEXTJOIN("_",TRUE,tbl_die_ordering[[#This Row],[Supplier]],tbl_die_ordering[[#This Row],[DIE NO]]),[1]Tracker!$AQ:$AQ,[1]Tracker!$V:$V,"")</f>
        <v>45673</v>
      </c>
      <c r="H100" s="193" t="s">
        <v>90</v>
      </c>
      <c r="I100" s="103">
        <v>1</v>
      </c>
      <c r="J100" s="103">
        <v>3</v>
      </c>
      <c r="K100" s="99">
        <v>45680</v>
      </c>
      <c r="L100" s="99">
        <v>45682</v>
      </c>
      <c r="M100" s="102" t="s">
        <v>186</v>
      </c>
      <c r="N100" s="121">
        <f>IFERROR(IF(tbl_die_ordering[[#This Row],[Design Approved Date]]&lt;&gt;"",L100-K100,""),"")</f>
        <v>2</v>
      </c>
      <c r="O100" s="91">
        <v>45687</v>
      </c>
      <c r="P100" s="91">
        <v>45689</v>
      </c>
      <c r="Q100" s="99">
        <v>45687</v>
      </c>
      <c r="R100" s="122">
        <v>112500439</v>
      </c>
      <c r="S100" s="90" t="s">
        <v>197</v>
      </c>
      <c r="T100" s="99">
        <v>45687</v>
      </c>
      <c r="U100" s="110"/>
      <c r="V100" s="111"/>
      <c r="W10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 s="6">
        <f>IF(AND(tbl_die_ordering[[#This Row],[TYPE]]&lt;&gt;"C",tbl_die_ordering[[#This Row],[Design Approved Date]]&lt;&gt;""),tbl_die_ordering[[#This Row],[Design Approved Date]]-tbl_die_ordering[[#This Row],[Die Requested Date]],0)</f>
        <v>10</v>
      </c>
      <c r="Z100" t="s">
        <v>86</v>
      </c>
      <c r="AA100" s="118"/>
      <c r="AB100" s="82">
        <f>_xlfn.XLOOKUP(_xlfn.TEXTJOIN("_",TRUE,tbl_die_ordering[[#This Row],[Supplier]],tbl_die_ordering[[#This Row],[DIE NO]]),[1]Tracker!$AQ:$AQ,[1]Tracker!$Y:$Y,"")</f>
        <v>142501227</v>
      </c>
      <c r="AC100" s="83">
        <f>_xlfn.XLOOKUP(_xlfn.TEXTJOIN("_",TRUE,tbl_die_ordering[[#This Row],[Supplier]],tbl_die_ordering[[#This Row],[DIE NO]]),[1]Tracker!$AQ:$AQ,[1]Tracker!$AC:$AC,"")</f>
        <v>45702</v>
      </c>
      <c r="AD100" s="7"/>
      <c r="AF100" t="str">
        <f>TEXT(tbl_die_ordering[[#This Row],[Die Requested Date]],"mmm")</f>
        <v>Jan</v>
      </c>
      <c r="AG100" t="str">
        <f>_xlfn.TEXTJOIN("_",TRUE,tbl_die_ordering[[#This Row],[Supplier]],tbl_die_ordering[[#This Row],[DIE NO]])</f>
        <v>COMPES_15651-533</v>
      </c>
    </row>
    <row r="101" spans="1:33" ht="15.95" customHeight="1">
      <c r="A101" s="86" t="s">
        <v>6</v>
      </c>
      <c r="B101" s="83" t="str">
        <f>_xlfn.XLOOKUP(_xlfn.TEXTJOIN("_",TRUE,tbl_die_ordering[[#This Row],[Supplier]],tbl_die_ordering[[#This Row],[DIE NO]]),[1]Tracker!$AQ:$AQ,[1]Tracker!$W:$W,"")</f>
        <v>7640-25</v>
      </c>
      <c r="C101" s="204" t="s">
        <v>318</v>
      </c>
      <c r="D101" s="90" t="s">
        <v>88</v>
      </c>
      <c r="E101" s="90" t="s">
        <v>219</v>
      </c>
      <c r="F101" s="91">
        <v>45672</v>
      </c>
      <c r="G101" s="353">
        <f>_xlfn.XLOOKUP(_xlfn.TEXTJOIN("_",TRUE,tbl_die_ordering[[#This Row],[Supplier]],tbl_die_ordering[[#This Row],[DIE NO]]),[1]Tracker!$AQ:$AQ,[1]Tracker!$V:$V,"")</f>
        <v>45673</v>
      </c>
      <c r="H101" s="193" t="s">
        <v>90</v>
      </c>
      <c r="I101" s="103">
        <v>1</v>
      </c>
      <c r="J101" s="103">
        <v>3</v>
      </c>
      <c r="K101" s="99">
        <v>45685</v>
      </c>
      <c r="L101" s="99">
        <v>45689</v>
      </c>
      <c r="M101" s="102" t="s">
        <v>186</v>
      </c>
      <c r="N101" s="121">
        <f>IFERROR(IF(tbl_die_ordering[[#This Row],[Design Approved Date]]&lt;&gt;"",L101-K101,""),"")</f>
        <v>4</v>
      </c>
      <c r="O101" s="91">
        <v>45694</v>
      </c>
      <c r="P101" s="91">
        <v>45702</v>
      </c>
      <c r="Q101" s="99">
        <v>45694</v>
      </c>
      <c r="R101" s="122">
        <v>112500552</v>
      </c>
      <c r="S101" s="90" t="s">
        <v>197</v>
      </c>
      <c r="T101" s="99">
        <v>45694</v>
      </c>
      <c r="U101" s="110"/>
      <c r="V101" s="111" t="s">
        <v>319</v>
      </c>
      <c r="W10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 s="6">
        <f>IF(AND(tbl_die_ordering[[#This Row],[TYPE]]&lt;&gt;"C",tbl_die_ordering[[#This Row],[Design Approved Date]]&lt;&gt;""),tbl_die_ordering[[#This Row],[Design Approved Date]]-tbl_die_ordering[[#This Row],[Die Requested Date]],0)</f>
        <v>17</v>
      </c>
      <c r="Z101" t="s">
        <v>86</v>
      </c>
      <c r="AA101" s="118"/>
      <c r="AB101" s="82">
        <f>_xlfn.XLOOKUP(_xlfn.TEXTJOIN("_",TRUE,tbl_die_ordering[[#This Row],[Supplier]],tbl_die_ordering[[#This Row],[DIE NO]]),[1]Tracker!$AQ:$AQ,[1]Tracker!$Y:$Y,"")</f>
        <v>142501312</v>
      </c>
      <c r="AC101" s="83">
        <f>_xlfn.XLOOKUP(_xlfn.TEXTJOIN("_",TRUE,tbl_die_ordering[[#This Row],[Supplier]],tbl_die_ordering[[#This Row],[DIE NO]]),[1]Tracker!$AQ:$AQ,[1]Tracker!$AC:$AC,"")</f>
        <v>45702</v>
      </c>
      <c r="AD101" s="7"/>
      <c r="AF101" t="str">
        <f>TEXT(tbl_die_ordering[[#This Row],[Die Requested Date]],"mmm")</f>
        <v>Jan</v>
      </c>
      <c r="AG101" t="str">
        <f>_xlfn.TEXTJOIN("_",TRUE,tbl_die_ordering[[#This Row],[Supplier]],tbl_die_ordering[[#This Row],[DIE NO]])</f>
        <v>COMPES_15648-240</v>
      </c>
    </row>
    <row r="102" spans="1:33" ht="15.95" customHeight="1">
      <c r="A102" s="86" t="s">
        <v>6</v>
      </c>
      <c r="B102" s="83" t="str">
        <f>_xlfn.XLOOKUP(_xlfn.TEXTJOIN("_",TRUE,tbl_die_ordering[[#This Row],[Supplier]],tbl_die_ordering[[#This Row],[DIE NO]]),[1]Tracker!$AQ:$AQ,[1]Tracker!$W:$W,"")</f>
        <v>7641-25</v>
      </c>
      <c r="C102" s="204" t="s">
        <v>320</v>
      </c>
      <c r="D102" s="90" t="s">
        <v>88</v>
      </c>
      <c r="E102" s="90" t="s">
        <v>321</v>
      </c>
      <c r="F102" s="91">
        <v>45673</v>
      </c>
      <c r="G102" s="353">
        <f>_xlfn.XLOOKUP(_xlfn.TEXTJOIN("_",TRUE,tbl_die_ordering[[#This Row],[Supplier]],tbl_die_ordering[[#This Row],[DIE NO]]),[1]Tracker!$AQ:$AQ,[1]Tracker!$V:$V,"")</f>
        <v>45673</v>
      </c>
      <c r="H102" s="193" t="s">
        <v>94</v>
      </c>
      <c r="I102" s="103">
        <v>2</v>
      </c>
      <c r="J102" s="103">
        <v>2</v>
      </c>
      <c r="K102" s="99">
        <v>45673</v>
      </c>
      <c r="L102" s="99">
        <v>45675</v>
      </c>
      <c r="M102" s="102"/>
      <c r="N102" s="121">
        <f>IFERROR(IF(tbl_die_ordering[[#This Row],[Design Approved Date]]&lt;&gt;"",L102-K102,""),"")</f>
        <v>2</v>
      </c>
      <c r="O102" s="91">
        <v>45675</v>
      </c>
      <c r="P102" s="91">
        <v>45678</v>
      </c>
      <c r="Q102" s="99">
        <v>45675</v>
      </c>
      <c r="R102" s="122">
        <v>112500277</v>
      </c>
      <c r="S102" s="90" t="s">
        <v>101</v>
      </c>
      <c r="T102" s="91">
        <v>45675</v>
      </c>
      <c r="U102" s="110"/>
      <c r="V102" s="111"/>
      <c r="W10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 s="6">
        <f>IF(AND(tbl_die_ordering[[#This Row],[TYPE]]&lt;&gt;"C",tbl_die_ordering[[#This Row],[Design Approved Date]]&lt;&gt;""),tbl_die_ordering[[#This Row],[Design Approved Date]]-tbl_die_ordering[[#This Row],[Die Requested Date]],0)</f>
        <v>2</v>
      </c>
      <c r="Z102" t="s">
        <v>86</v>
      </c>
      <c r="AA102" s="118"/>
      <c r="AB102" s="82">
        <f>_xlfn.XLOOKUP(_xlfn.TEXTJOIN("_",TRUE,tbl_die_ordering[[#This Row],[Supplier]],tbl_die_ordering[[#This Row],[DIE NO]]),[1]Tracker!$AQ:$AQ,[1]Tracker!$Y:$Y,"")</f>
        <v>142500931</v>
      </c>
      <c r="AC102" s="83">
        <f>_xlfn.XLOOKUP(_xlfn.TEXTJOIN("_",TRUE,tbl_die_ordering[[#This Row],[Supplier]],tbl_die_ordering[[#This Row],[DIE NO]]),[1]Tracker!$AQ:$AQ,[1]Tracker!$AC:$AC,"")</f>
        <v>45692</v>
      </c>
      <c r="AD102" s="7"/>
      <c r="AF102" t="str">
        <f>TEXT(tbl_die_ordering[[#This Row],[Die Requested Date]],"mmm")</f>
        <v>Jan</v>
      </c>
      <c r="AG102" t="str">
        <f>_xlfn.TEXTJOIN("_",TRUE,tbl_die_ordering[[#This Row],[Supplier]],tbl_die_ordering[[#This Row],[DIE NO]])</f>
        <v>PDTMC_13009-436</v>
      </c>
    </row>
    <row r="103" spans="1:33" ht="15.95" customHeight="1">
      <c r="A103" s="86" t="s">
        <v>6</v>
      </c>
      <c r="B103" s="83" t="str">
        <f>_xlfn.XLOOKUP(_xlfn.TEXTJOIN("_",TRUE,tbl_die_ordering[[#This Row],[Supplier]],tbl_die_ordering[[#This Row],[DIE NO]]),[1]Tracker!$AQ:$AQ,[1]Tracker!$W:$W,"")</f>
        <v>7642-25</v>
      </c>
      <c r="C103" s="204" t="s">
        <v>322</v>
      </c>
      <c r="D103" s="90" t="s">
        <v>88</v>
      </c>
      <c r="E103" s="90" t="s">
        <v>323</v>
      </c>
      <c r="F103" s="91">
        <v>45673</v>
      </c>
      <c r="G103" s="353">
        <f>_xlfn.XLOOKUP(_xlfn.TEXTJOIN("_",TRUE,tbl_die_ordering[[#This Row],[Supplier]],tbl_die_ordering[[#This Row],[DIE NO]]),[1]Tracker!$AQ:$AQ,[1]Tracker!$V:$V,"")</f>
        <v>45673</v>
      </c>
      <c r="H103" s="193" t="s">
        <v>90</v>
      </c>
      <c r="I103" s="103">
        <v>0</v>
      </c>
      <c r="J103" s="103">
        <v>0</v>
      </c>
      <c r="K103" s="99">
        <v>45674</v>
      </c>
      <c r="L103" s="99">
        <v>45677</v>
      </c>
      <c r="M103" s="102"/>
      <c r="N103" s="121">
        <f>IFERROR(IF(tbl_die_ordering[[#This Row],[Design Approved Date]]&lt;&gt;"",L103-K103,""),"")</f>
        <v>3</v>
      </c>
      <c r="O103" s="91">
        <v>45680</v>
      </c>
      <c r="P103" s="91">
        <v>45684</v>
      </c>
      <c r="Q103" s="99">
        <v>45680</v>
      </c>
      <c r="R103" s="122">
        <v>112500334</v>
      </c>
      <c r="S103" s="90" t="s">
        <v>139</v>
      </c>
      <c r="T103" s="99">
        <v>45680</v>
      </c>
      <c r="U103" s="110"/>
      <c r="V103" s="111"/>
      <c r="W10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 s="6">
        <f>IF(AND(tbl_die_ordering[[#This Row],[TYPE]]&lt;&gt;"C",tbl_die_ordering[[#This Row],[Design Approved Date]]&lt;&gt;""),tbl_die_ordering[[#This Row],[Design Approved Date]]-tbl_die_ordering[[#This Row],[Die Requested Date]],0)</f>
        <v>4</v>
      </c>
      <c r="Z103" t="s">
        <v>86</v>
      </c>
      <c r="AA103" s="118" t="s">
        <v>224</v>
      </c>
      <c r="AB103" s="82">
        <f>_xlfn.XLOOKUP(_xlfn.TEXTJOIN("_",TRUE,tbl_die_ordering[[#This Row],[Supplier]],tbl_die_ordering[[#This Row],[DIE NO]]),[1]Tracker!$AQ:$AQ,[1]Tracker!$Y:$Y,"")</f>
        <v>142500935</v>
      </c>
      <c r="AC103" s="83">
        <f>_xlfn.XLOOKUP(_xlfn.TEXTJOIN("_",TRUE,tbl_die_ordering[[#This Row],[Supplier]],tbl_die_ordering[[#This Row],[DIE NO]]),[1]Tracker!$AQ:$AQ,[1]Tracker!$AC:$AC,"")</f>
        <v>45690</v>
      </c>
      <c r="AD103" s="7"/>
      <c r="AF103" t="str">
        <f>TEXT(tbl_die_ordering[[#This Row],[Die Requested Date]],"mmm")</f>
        <v>Jan</v>
      </c>
      <c r="AG103" t="str">
        <f>_xlfn.TEXTJOIN("_",TRUE,tbl_die_ordering[[#This Row],[Supplier]],tbl_die_ordering[[#This Row],[DIE NO]])</f>
        <v>EKSTEK_22194-407</v>
      </c>
    </row>
    <row r="104" spans="1:33" ht="15.95" customHeight="1">
      <c r="A104" s="86" t="s">
        <v>29</v>
      </c>
      <c r="B104" s="83" t="str">
        <f>_xlfn.XLOOKUP(_xlfn.TEXTJOIN("_",TRUE,tbl_die_ordering[[#This Row],[Supplier]],tbl_die_ordering[[#This Row],[DIE NO]]),[1]Tracker!$AQ:$AQ,[1]Tracker!$W:$W,"")</f>
        <v>7643-25</v>
      </c>
      <c r="C104" s="204" t="s">
        <v>324</v>
      </c>
      <c r="D104" s="90" t="s">
        <v>185</v>
      </c>
      <c r="E104" s="90" t="s">
        <v>260</v>
      </c>
      <c r="F104" s="91">
        <v>45673</v>
      </c>
      <c r="G104" s="353">
        <f>_xlfn.XLOOKUP(_xlfn.TEXTJOIN("_",TRUE,tbl_die_ordering[[#This Row],[Supplier]],tbl_die_ordering[[#This Row],[DIE NO]]),[1]Tracker!$AQ:$AQ,[1]Tracker!$V:$V,"")</f>
        <v>45673</v>
      </c>
      <c r="H104" s="193" t="s">
        <v>90</v>
      </c>
      <c r="I104" s="131">
        <v>2</v>
      </c>
      <c r="J104" s="131">
        <v>2</v>
      </c>
      <c r="K104" s="99">
        <v>45679</v>
      </c>
      <c r="L104" s="99">
        <v>45679</v>
      </c>
      <c r="M104" s="102"/>
      <c r="N104" s="121">
        <f>IFERROR(IF(tbl_die_ordering[[#This Row],[Design Approved Date]]&lt;&gt;"",L104-K104,""),"")</f>
        <v>0</v>
      </c>
      <c r="O104" s="91">
        <v>45682</v>
      </c>
      <c r="P104" s="91">
        <v>45687</v>
      </c>
      <c r="Q104" s="99">
        <v>45682</v>
      </c>
      <c r="R104" s="122">
        <v>1300001104</v>
      </c>
      <c r="S104" s="90" t="s">
        <v>197</v>
      </c>
      <c r="T104" s="91">
        <v>45687</v>
      </c>
      <c r="U104" s="110" t="s">
        <v>325</v>
      </c>
      <c r="V104" s="111"/>
      <c r="W10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 s="6">
        <f>IF(AND(tbl_die_ordering[[#This Row],[TYPE]]&lt;&gt;"C",tbl_die_ordering[[#This Row],[Design Approved Date]]&lt;&gt;""),tbl_die_ordering[[#This Row],[Design Approved Date]]-tbl_die_ordering[[#This Row],[Die Requested Date]],0)</f>
        <v>6</v>
      </c>
      <c r="Z104" t="s">
        <v>86</v>
      </c>
      <c r="AA104" s="118"/>
      <c r="AB104" s="82" t="str">
        <f>_xlfn.XLOOKUP(_xlfn.TEXTJOIN("_",TRUE,tbl_die_ordering[[#This Row],[Supplier]],tbl_die_ordering[[#This Row],[DIE NO]]),[1]Tracker!$AQ:$AQ,[1]Tracker!$Y:$Y,"")</f>
        <v>M253</v>
      </c>
      <c r="AC104" s="83">
        <f>_xlfn.XLOOKUP(_xlfn.TEXTJOIN("_",TRUE,tbl_die_ordering[[#This Row],[Supplier]],tbl_die_ordering[[#This Row],[DIE NO]]),[1]Tracker!$AQ:$AQ,[1]Tracker!$AC:$AC,"")</f>
        <v>45708</v>
      </c>
      <c r="AD104" s="7"/>
      <c r="AF104" t="str">
        <f>TEXT(tbl_die_ordering[[#This Row],[Die Requested Date]],"mmm")</f>
        <v>Jan</v>
      </c>
      <c r="AG104" t="str">
        <f>_xlfn.TEXTJOIN("_",TRUE,tbl_die_ordering[[#This Row],[Supplier]],tbl_die_ordering[[#This Row],[DIE NO]])</f>
        <v>COMPES_030213-3501</v>
      </c>
    </row>
    <row r="105" spans="1:33" ht="15.95" customHeight="1">
      <c r="A105" s="86" t="s">
        <v>6</v>
      </c>
      <c r="B105" s="83" t="str">
        <f>_xlfn.XLOOKUP(_xlfn.TEXTJOIN("_",TRUE,tbl_die_ordering[[#This Row],[Supplier]],tbl_die_ordering[[#This Row],[DIE NO]]),[1]Tracker!$AQ:$AQ,[1]Tracker!$W:$W,"")</f>
        <v>7644-25</v>
      </c>
      <c r="C105" s="204" t="s">
        <v>326</v>
      </c>
      <c r="D105" s="177" t="s">
        <v>185</v>
      </c>
      <c r="E105" s="90" t="s">
        <v>327</v>
      </c>
      <c r="F105" s="91">
        <v>45674</v>
      </c>
      <c r="G105" s="353">
        <f>_xlfn.XLOOKUP(_xlfn.TEXTJOIN("_",TRUE,tbl_die_ordering[[#This Row],[Supplier]],tbl_die_ordering[[#This Row],[DIE NO]]),[1]Tracker!$AQ:$AQ,[1]Tracker!$V:$V,"")</f>
        <v>45674</v>
      </c>
      <c r="H105" s="193" t="s">
        <v>90</v>
      </c>
      <c r="I105" s="103">
        <v>3</v>
      </c>
      <c r="J105" s="103">
        <v>3</v>
      </c>
      <c r="K105" s="99">
        <v>45692</v>
      </c>
      <c r="L105" s="99">
        <v>45692</v>
      </c>
      <c r="M105" s="102" t="s">
        <v>186</v>
      </c>
      <c r="N105" s="121">
        <f>IFERROR(IF(tbl_die_ordering[[#This Row],[Design Approved Date]]&lt;&gt;"",L105-K105,""),"")</f>
        <v>0</v>
      </c>
      <c r="O105" s="99">
        <v>45694</v>
      </c>
      <c r="P105" s="99">
        <v>45691</v>
      </c>
      <c r="Q105" s="99">
        <v>45694</v>
      </c>
      <c r="R105" s="122">
        <v>112500552</v>
      </c>
      <c r="S105" s="90" t="s">
        <v>197</v>
      </c>
      <c r="T105" s="99">
        <v>45694</v>
      </c>
      <c r="U105" s="110" t="s">
        <v>328</v>
      </c>
      <c r="V105" s="111" t="s">
        <v>329</v>
      </c>
      <c r="W10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 s="6">
        <f>IF(AND(tbl_die_ordering[[#This Row],[TYPE]]&lt;&gt;"C",tbl_die_ordering[[#This Row],[Design Approved Date]]&lt;&gt;""),tbl_die_ordering[[#This Row],[Design Approved Date]]-tbl_die_ordering[[#This Row],[Die Requested Date]],0)</f>
        <v>18</v>
      </c>
      <c r="Z105" t="s">
        <v>86</v>
      </c>
      <c r="AA105" s="118"/>
      <c r="AB105" s="82">
        <f>_xlfn.XLOOKUP(_xlfn.TEXTJOIN("_",TRUE,tbl_die_ordering[[#This Row],[Supplier]],tbl_die_ordering[[#This Row],[DIE NO]]),[1]Tracker!$AQ:$AQ,[1]Tracker!$Y:$Y,"")</f>
        <v>142501231</v>
      </c>
      <c r="AC105" s="83">
        <f>_xlfn.XLOOKUP(_xlfn.TEXTJOIN("_",TRUE,tbl_die_ordering[[#This Row],[Supplier]],tbl_die_ordering[[#This Row],[DIE NO]]),[1]Tracker!$AQ:$AQ,[1]Tracker!$AC:$AC,"")</f>
        <v>45702</v>
      </c>
      <c r="AD105" s="7"/>
      <c r="AF105" t="str">
        <f>TEXT(tbl_die_ordering[[#This Row],[Die Requested Date]],"mmm")</f>
        <v>Jan</v>
      </c>
      <c r="AG105" t="str">
        <f>_xlfn.TEXTJOIN("_",TRUE,tbl_die_ordering[[#This Row],[Supplier]],tbl_die_ordering[[#This Row],[DIE NO]])</f>
        <v>COMPES_30214-601</v>
      </c>
    </row>
    <row r="106" spans="1:33" ht="15.95" customHeight="1">
      <c r="A106" s="86" t="s">
        <v>29</v>
      </c>
      <c r="B106" s="83" t="str">
        <f>_xlfn.XLOOKUP(_xlfn.TEXTJOIN("_",TRUE,tbl_die_ordering[[#This Row],[Supplier]],tbl_die_ordering[[#This Row],[DIE NO]]),[1]Tracker!$AQ:$AQ,[1]Tracker!$W:$W,"")</f>
        <v>7645-25</v>
      </c>
      <c r="C106" s="204" t="s">
        <v>330</v>
      </c>
      <c r="D106" s="90" t="s">
        <v>185</v>
      </c>
      <c r="E106" s="90" t="s">
        <v>89</v>
      </c>
      <c r="F106" s="91">
        <v>45674</v>
      </c>
      <c r="G106" s="353">
        <f>_xlfn.XLOOKUP(_xlfn.TEXTJOIN("_",TRUE,tbl_die_ordering[[#This Row],[Supplier]],tbl_die_ordering[[#This Row],[DIE NO]]),[1]Tracker!$AQ:$AQ,[1]Tracker!$V:$V,"")</f>
        <v>45674</v>
      </c>
      <c r="H106" s="193" t="s">
        <v>90</v>
      </c>
      <c r="I106" s="131">
        <v>0</v>
      </c>
      <c r="J106" s="131">
        <v>0</v>
      </c>
      <c r="K106" s="99">
        <v>45678</v>
      </c>
      <c r="L106" s="99">
        <v>45679</v>
      </c>
      <c r="M106" s="102"/>
      <c r="N106" s="121">
        <f>IFERROR(IF(tbl_die_ordering[[#This Row],[Design Approved Date]]&lt;&gt;"",L106-K106,""),"")</f>
        <v>1</v>
      </c>
      <c r="O106" s="91">
        <v>45682</v>
      </c>
      <c r="P106" s="91">
        <v>45687</v>
      </c>
      <c r="Q106" s="99">
        <v>45682</v>
      </c>
      <c r="R106" s="122">
        <v>1300001104</v>
      </c>
      <c r="S106" s="90" t="s">
        <v>197</v>
      </c>
      <c r="T106" s="91">
        <v>45687</v>
      </c>
      <c r="U106" s="110" t="s">
        <v>328</v>
      </c>
      <c r="V106" s="111"/>
      <c r="W10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 s="6">
        <f>IF(AND(tbl_die_ordering[[#This Row],[TYPE]]&lt;&gt;"C",tbl_die_ordering[[#This Row],[Design Approved Date]]&lt;&gt;""),tbl_die_ordering[[#This Row],[Design Approved Date]]-tbl_die_ordering[[#This Row],[Die Requested Date]],0)</f>
        <v>5</v>
      </c>
      <c r="Z106" t="s">
        <v>86</v>
      </c>
      <c r="AA106" s="118"/>
      <c r="AB106" s="82" t="str">
        <f>_xlfn.XLOOKUP(_xlfn.TEXTJOIN("_",TRUE,tbl_die_ordering[[#This Row],[Supplier]],tbl_die_ordering[[#This Row],[DIE NO]]),[1]Tracker!$AQ:$AQ,[1]Tracker!$Y:$Y,"")</f>
        <v>M254</v>
      </c>
      <c r="AC106" s="83">
        <f>_xlfn.XLOOKUP(_xlfn.TEXTJOIN("_",TRUE,tbl_die_ordering[[#This Row],[Supplier]],tbl_die_ordering[[#This Row],[DIE NO]]),[1]Tracker!$AQ:$AQ,[1]Tracker!$AC:$AC,"")</f>
        <v>45701</v>
      </c>
      <c r="AD106" s="7"/>
      <c r="AF106" t="str">
        <f>TEXT(tbl_die_ordering[[#This Row],[Die Requested Date]],"mmm")</f>
        <v>Jan</v>
      </c>
      <c r="AG106" t="str">
        <f>_xlfn.TEXTJOIN("_",TRUE,tbl_die_ordering[[#This Row],[Supplier]],tbl_die_ordering[[#This Row],[DIE NO]])</f>
        <v>COMPES_027797-3501</v>
      </c>
    </row>
    <row r="107" spans="1:33" ht="15.95" customHeight="1">
      <c r="A107" s="86" t="s">
        <v>29</v>
      </c>
      <c r="B107" s="83" t="str">
        <f>_xlfn.XLOOKUP(_xlfn.TEXTJOIN("_",TRUE,tbl_die_ordering[[#This Row],[Supplier]],tbl_die_ordering[[#This Row],[DIE NO]]),[1]Tracker!$AQ:$AQ,[1]Tracker!$W:$W,"")</f>
        <v>7645-25</v>
      </c>
      <c r="C107" s="204" t="s">
        <v>331</v>
      </c>
      <c r="D107" s="90" t="s">
        <v>162</v>
      </c>
      <c r="E107" s="90" t="s">
        <v>278</v>
      </c>
      <c r="F107" s="91">
        <v>45674</v>
      </c>
      <c r="G107" s="353">
        <f>_xlfn.XLOOKUP(_xlfn.TEXTJOIN("_",TRUE,tbl_die_ordering[[#This Row],[Supplier]],tbl_die_ordering[[#This Row],[DIE NO]]),[1]Tracker!$AQ:$AQ,[1]Tracker!$V:$V,"")</f>
        <v>45674</v>
      </c>
      <c r="H107" s="193" t="s">
        <v>90</v>
      </c>
      <c r="I107" s="131">
        <v>0</v>
      </c>
      <c r="J107" s="131">
        <v>0</v>
      </c>
      <c r="K107" s="99">
        <v>45678</v>
      </c>
      <c r="L107" s="99">
        <v>45679</v>
      </c>
      <c r="M107" s="102"/>
      <c r="N107" s="121">
        <f>IFERROR(IF(tbl_die_ordering[[#This Row],[Design Approved Date]]&lt;&gt;"",L107-K107,""),"")</f>
        <v>1</v>
      </c>
      <c r="O107" s="91">
        <v>45682</v>
      </c>
      <c r="P107" s="91">
        <v>45687</v>
      </c>
      <c r="Q107" s="99">
        <v>45682</v>
      </c>
      <c r="R107" s="122">
        <v>1300001104</v>
      </c>
      <c r="S107" s="90" t="s">
        <v>197</v>
      </c>
      <c r="T107" s="91">
        <v>45687</v>
      </c>
      <c r="U107" s="110"/>
      <c r="V107" s="111"/>
      <c r="W10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 s="6">
        <f>IF(AND(tbl_die_ordering[[#This Row],[TYPE]]&lt;&gt;"C",tbl_die_ordering[[#This Row],[Design Approved Date]]&lt;&gt;""),tbl_die_ordering[[#This Row],[Design Approved Date]]-tbl_die_ordering[[#This Row],[Die Requested Date]],0)</f>
        <v>5</v>
      </c>
      <c r="Z107" t="s">
        <v>86</v>
      </c>
      <c r="AA107" s="118"/>
      <c r="AB107" s="82" t="str">
        <f>_xlfn.XLOOKUP(_xlfn.TEXTJOIN("_",TRUE,tbl_die_ordering[[#This Row],[Supplier]],tbl_die_ordering[[#This Row],[DIE NO]]),[1]Tracker!$AQ:$AQ,[1]Tracker!$Y:$Y,"")</f>
        <v>M254</v>
      </c>
      <c r="AC107" s="83">
        <f>_xlfn.XLOOKUP(_xlfn.TEXTJOIN("_",TRUE,tbl_die_ordering[[#This Row],[Supplier]],tbl_die_ordering[[#This Row],[DIE NO]]),[1]Tracker!$AQ:$AQ,[1]Tracker!$AC:$AC,"")</f>
        <v>45701</v>
      </c>
      <c r="AD107" s="7"/>
      <c r="AF107" t="str">
        <f>TEXT(tbl_die_ordering[[#This Row],[Die Requested Date]],"mmm")</f>
        <v>Jan</v>
      </c>
      <c r="AG107" t="str">
        <f>_xlfn.TEXTJOIN("_",TRUE,tbl_die_ordering[[#This Row],[Supplier]],tbl_die_ordering[[#This Row],[DIE NO]])</f>
        <v>COMPES_35IC1-027797</v>
      </c>
    </row>
    <row r="108" spans="1:33" ht="15.95" customHeight="1">
      <c r="A108" s="86" t="s">
        <v>29</v>
      </c>
      <c r="B108" s="83" t="str">
        <f>_xlfn.XLOOKUP(_xlfn.TEXTJOIN("_",TRUE,tbl_die_ordering[[#This Row],[Supplier]],tbl_die_ordering[[#This Row],[DIE NO]]),[1]Tracker!$AQ:$AQ,[1]Tracker!$W:$W,"")</f>
        <v>7646-25</v>
      </c>
      <c r="C108" s="204" t="s">
        <v>332</v>
      </c>
      <c r="D108" s="90" t="s">
        <v>185</v>
      </c>
      <c r="E108" s="90" t="s">
        <v>327</v>
      </c>
      <c r="F108" s="91">
        <v>45675</v>
      </c>
      <c r="G108" s="353">
        <f>_xlfn.XLOOKUP(_xlfn.TEXTJOIN("_",TRUE,tbl_die_ordering[[#This Row],[Supplier]],tbl_die_ordering[[#This Row],[DIE NO]]),[1]Tracker!$AQ:$AQ,[1]Tracker!$V:$V,"")</f>
        <v>45675</v>
      </c>
      <c r="H108" s="193" t="s">
        <v>90</v>
      </c>
      <c r="I108" s="131">
        <v>5</v>
      </c>
      <c r="J108" s="131">
        <v>5</v>
      </c>
      <c r="K108" s="99">
        <v>45680</v>
      </c>
      <c r="L108" s="99">
        <v>45682</v>
      </c>
      <c r="M108" s="102" t="s">
        <v>186</v>
      </c>
      <c r="N108" s="121">
        <f>IFERROR(IF(tbl_die_ordering[[#This Row],[Design Approved Date]]&lt;&gt;"",L108-K108,""),"")</f>
        <v>2</v>
      </c>
      <c r="O108" s="91">
        <v>45686</v>
      </c>
      <c r="P108" s="91">
        <v>45687</v>
      </c>
      <c r="Q108" s="99">
        <v>45686</v>
      </c>
      <c r="R108" s="122">
        <v>1300001107</v>
      </c>
      <c r="S108" s="90" t="s">
        <v>197</v>
      </c>
      <c r="T108" s="91">
        <v>45687</v>
      </c>
      <c r="U108" s="110" t="s">
        <v>333</v>
      </c>
      <c r="V108" s="111" t="s">
        <v>334</v>
      </c>
      <c r="W10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 s="6">
        <f>IF(AND(tbl_die_ordering[[#This Row],[TYPE]]&lt;&gt;"C",tbl_die_ordering[[#This Row],[Design Approved Date]]&lt;&gt;""),tbl_die_ordering[[#This Row],[Design Approved Date]]-tbl_die_ordering[[#This Row],[Die Requested Date]],0)</f>
        <v>7</v>
      </c>
      <c r="Z108" t="s">
        <v>86</v>
      </c>
      <c r="AA108" s="118"/>
      <c r="AB108" s="82" t="str">
        <f>_xlfn.XLOOKUP(_xlfn.TEXTJOIN("_",TRUE,tbl_die_ordering[[#This Row],[Supplier]],tbl_die_ordering[[#This Row],[DIE NO]]),[1]Tracker!$AQ:$AQ,[1]Tracker!$Y:$Y,"")</f>
        <v>M334</v>
      </c>
      <c r="AC108" s="83">
        <f>_xlfn.XLOOKUP(_xlfn.TEXTJOIN("_",TRUE,tbl_die_ordering[[#This Row],[Supplier]],tbl_die_ordering[[#This Row],[DIE NO]]),[1]Tracker!$AQ:$AQ,[1]Tracker!$AC:$AC,"")</f>
        <v>45708</v>
      </c>
      <c r="AD108" s="7"/>
      <c r="AF108" t="str">
        <f>TEXT(tbl_die_ordering[[#This Row],[Die Requested Date]],"mmm")</f>
        <v>Jan</v>
      </c>
      <c r="AG108" t="str">
        <f>_xlfn.TEXTJOIN("_",TRUE,tbl_die_ordering[[#This Row],[Supplier]],tbl_die_ordering[[#This Row],[DIE NO]])</f>
        <v>COMPES_030217-3501</v>
      </c>
    </row>
    <row r="109" spans="1:33" ht="15.95" customHeight="1">
      <c r="A109" s="86" t="s">
        <v>29</v>
      </c>
      <c r="B109" s="83" t="str">
        <f>_xlfn.XLOOKUP(_xlfn.TEXTJOIN("_",TRUE,tbl_die_ordering[[#This Row],[Supplier]],tbl_die_ordering[[#This Row],[DIE NO]]),[1]Tracker!$AQ:$AQ,[1]Tracker!$W:$W,"")</f>
        <v>7646-25</v>
      </c>
      <c r="C109" s="204" t="s">
        <v>335</v>
      </c>
      <c r="D109" s="90" t="s">
        <v>162</v>
      </c>
      <c r="E109" s="90" t="s">
        <v>278</v>
      </c>
      <c r="F109" s="91">
        <v>45675</v>
      </c>
      <c r="G109" s="353">
        <f>_xlfn.XLOOKUP(_xlfn.TEXTJOIN("_",TRUE,tbl_die_ordering[[#This Row],[Supplier]],tbl_die_ordering[[#This Row],[DIE NO]]),[1]Tracker!$AQ:$AQ,[1]Tracker!$V:$V,"")</f>
        <v>45675</v>
      </c>
      <c r="H109" s="193" t="s">
        <v>90</v>
      </c>
      <c r="I109" s="131">
        <v>0</v>
      </c>
      <c r="J109" s="131">
        <v>0</v>
      </c>
      <c r="K109" s="99">
        <v>45680</v>
      </c>
      <c r="L109" s="99">
        <v>45682</v>
      </c>
      <c r="M109" s="102"/>
      <c r="N109" s="121">
        <f>IFERROR(IF(tbl_die_ordering[[#This Row],[Design Approved Date]]&lt;&gt;"",L109-K109,""),"")</f>
        <v>2</v>
      </c>
      <c r="O109" s="91">
        <v>45686</v>
      </c>
      <c r="P109" s="91">
        <v>45687</v>
      </c>
      <c r="Q109" s="99">
        <v>45686</v>
      </c>
      <c r="R109" s="122">
        <v>1300001107</v>
      </c>
      <c r="S109" s="90" t="s">
        <v>197</v>
      </c>
      <c r="T109" s="91">
        <v>45687</v>
      </c>
      <c r="U109" s="110"/>
      <c r="V109" s="111"/>
      <c r="W10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 s="6">
        <f>IF(AND(tbl_die_ordering[[#This Row],[TYPE]]&lt;&gt;"C",tbl_die_ordering[[#This Row],[Design Approved Date]]&lt;&gt;""),tbl_die_ordering[[#This Row],[Design Approved Date]]-tbl_die_ordering[[#This Row],[Die Requested Date]],0)</f>
        <v>7</v>
      </c>
      <c r="Z109" t="s">
        <v>86</v>
      </c>
      <c r="AA109" s="118"/>
      <c r="AB109" s="82" t="str">
        <f>_xlfn.XLOOKUP(_xlfn.TEXTJOIN("_",TRUE,tbl_die_ordering[[#This Row],[Supplier]],tbl_die_ordering[[#This Row],[DIE NO]]),[1]Tracker!$AQ:$AQ,[1]Tracker!$Y:$Y,"")</f>
        <v>M334</v>
      </c>
      <c r="AC109" s="83">
        <f>_xlfn.XLOOKUP(_xlfn.TEXTJOIN("_",TRUE,tbl_die_ordering[[#This Row],[Supplier]],tbl_die_ordering[[#This Row],[DIE NO]]),[1]Tracker!$AQ:$AQ,[1]Tracker!$AC:$AC,"")</f>
        <v>45708</v>
      </c>
      <c r="AD109" s="7"/>
      <c r="AF109" t="str">
        <f>TEXT(tbl_die_ordering[[#This Row],[Die Requested Date]],"mmm")</f>
        <v>Jan</v>
      </c>
      <c r="AG109" t="str">
        <f>_xlfn.TEXTJOIN("_",TRUE,tbl_die_ordering[[#This Row],[Supplier]],tbl_die_ordering[[#This Row],[DIE NO]])</f>
        <v>COMPES_35IC1-030217</v>
      </c>
    </row>
    <row r="110" spans="1:33" ht="15.95" customHeight="1">
      <c r="A110" s="86" t="s">
        <v>6</v>
      </c>
      <c r="B110" s="83" t="s">
        <v>336</v>
      </c>
      <c r="C110" s="204" t="s">
        <v>337</v>
      </c>
      <c r="D110" s="90" t="s">
        <v>162</v>
      </c>
      <c r="E110" s="90" t="s">
        <v>163</v>
      </c>
      <c r="F110" s="91">
        <v>45675.02</v>
      </c>
      <c r="G110" s="353" t="str">
        <f>_xlfn.XLOOKUP(_xlfn.TEXTJOIN("_",TRUE,tbl_die_ordering[[#This Row],[Supplier]],tbl_die_ordering[[#This Row],[DIE NO]]),[1]Tracker!$AQ:$AQ,[1]Tracker!$V:$V,"")</f>
        <v/>
      </c>
      <c r="H110" s="193" t="s">
        <v>90</v>
      </c>
      <c r="I110" s="103">
        <v>0</v>
      </c>
      <c r="J110" s="103">
        <v>0</v>
      </c>
      <c r="K110" s="99">
        <v>45706</v>
      </c>
      <c r="L110" s="99">
        <v>45706</v>
      </c>
      <c r="M110" s="102"/>
      <c r="N110" s="121">
        <f>IFERROR(IF(tbl_die_ordering[[#This Row],[Design Approved Date]]&lt;&gt;"",L110-K110,""),"")</f>
        <v>0</v>
      </c>
      <c r="O110" s="99">
        <v>45706</v>
      </c>
      <c r="P110" s="91">
        <v>45706</v>
      </c>
      <c r="Q110" s="99">
        <v>45706</v>
      </c>
      <c r="R110" s="122">
        <v>112500756</v>
      </c>
      <c r="S110" s="90" t="s">
        <v>197</v>
      </c>
      <c r="T110" s="99">
        <v>45706</v>
      </c>
      <c r="U110" s="110"/>
      <c r="V110" s="111" t="s">
        <v>319</v>
      </c>
      <c r="W1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 s="6">
        <f>IF(AND(tbl_die_ordering[[#This Row],[TYPE]]&lt;&gt;"C",tbl_die_ordering[[#This Row],[Design Approved Date]]&lt;&gt;""),tbl_die_ordering[[#This Row],[Design Approved Date]]-tbl_die_ordering[[#This Row],[Die Requested Date]],0)</f>
        <v>30.980000000003201</v>
      </c>
      <c r="Z110" t="s">
        <v>86</v>
      </c>
      <c r="AA110" s="118"/>
      <c r="AB110" s="82" t="str">
        <f>_xlfn.XLOOKUP(_xlfn.TEXTJOIN("_",TRUE,tbl_die_ordering[[#This Row],[Supplier]],tbl_die_ordering[[#This Row],[DIE NO]]),[1]Tracker!$AQ:$AQ,[1]Tracker!$Y:$Y,"")</f>
        <v/>
      </c>
      <c r="AC110" s="83" t="str">
        <f>_xlfn.XLOOKUP(_xlfn.TEXTJOIN("_",TRUE,tbl_die_ordering[[#This Row],[Supplier]],tbl_die_ordering[[#This Row],[DIE NO]]),[1]Tracker!$AQ:$AQ,[1]Tracker!$AC:$AC,"")</f>
        <v/>
      </c>
      <c r="AD110" s="7"/>
      <c r="AF110" t="str">
        <f>TEXT(tbl_die_ordering[[#This Row],[Die Requested Date]],"mmm")</f>
        <v>Jan</v>
      </c>
      <c r="AG110" t="str">
        <f>_xlfn.TEXTJOIN("_",TRUE,tbl_die_ordering[[#This Row],[Supplier]],tbl_die_ordering[[#This Row],[DIE NO]])</f>
        <v>COMPES_INS-19479</v>
      </c>
    </row>
    <row r="111" spans="1:33" ht="15.95" customHeight="1">
      <c r="A111" s="86" t="s">
        <v>29</v>
      </c>
      <c r="B111" s="83" t="str">
        <f>_xlfn.XLOOKUP(_xlfn.TEXTJOIN("_",TRUE,tbl_die_ordering[[#This Row],[Supplier]],tbl_die_ordering[[#This Row],[DIE NO]]),[1]Tracker!$AQ:$AQ,[1]Tracker!$W:$W,"")</f>
        <v>7648-25</v>
      </c>
      <c r="C111" s="204" t="s">
        <v>338</v>
      </c>
      <c r="D111" s="90" t="s">
        <v>212</v>
      </c>
      <c r="E111" s="90" t="s">
        <v>321</v>
      </c>
      <c r="F111" s="91">
        <v>45677</v>
      </c>
      <c r="G111" s="353">
        <f>_xlfn.XLOOKUP(_xlfn.TEXTJOIN("_",TRUE,tbl_die_ordering[[#This Row],[Supplier]],tbl_die_ordering[[#This Row],[DIE NO]]),[1]Tracker!$AQ:$AQ,[1]Tracker!$V:$V,"")</f>
        <v>45677</v>
      </c>
      <c r="H111" s="193" t="s">
        <v>90</v>
      </c>
      <c r="I111" s="131">
        <v>0</v>
      </c>
      <c r="J111" s="131">
        <v>0</v>
      </c>
      <c r="K111" s="99" t="s">
        <v>212</v>
      </c>
      <c r="L111" s="99" t="s">
        <v>214</v>
      </c>
      <c r="M111" s="102"/>
      <c r="N111" s="121" t="str">
        <f>IFERROR(IF(tbl_die_ordering[[#This Row],[Design Approved Date]]&lt;&gt;"",L111-K111,""),"")</f>
        <v/>
      </c>
      <c r="O111" s="91" t="s">
        <v>212</v>
      </c>
      <c r="P111" s="91" t="s">
        <v>212</v>
      </c>
      <c r="Q111" s="99" t="s">
        <v>212</v>
      </c>
      <c r="R111" s="122" t="s">
        <v>212</v>
      </c>
      <c r="S111" s="90" t="s">
        <v>106</v>
      </c>
      <c r="T111" s="91" t="s">
        <v>212</v>
      </c>
      <c r="U111" s="110" t="s">
        <v>333</v>
      </c>
      <c r="V111" s="111" t="s">
        <v>339</v>
      </c>
      <c r="W1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11" s="6">
        <f>IF(AND(tbl_die_ordering[[#This Row],[TYPE]]&lt;&gt;"C",tbl_die_ordering[[#This Row],[Design Approved Date]]&lt;&gt;""),tbl_die_ordering[[#This Row],[Design Approved Date]]-tbl_die_ordering[[#This Row],[Die Requested Date]],0)</f>
        <v>0</v>
      </c>
      <c r="Z111" t="s">
        <v>86</v>
      </c>
      <c r="AA111" s="118"/>
      <c r="AB111" s="82">
        <f>_xlfn.XLOOKUP(_xlfn.TEXTJOIN("_",TRUE,tbl_die_ordering[[#This Row],[Supplier]],tbl_die_ordering[[#This Row],[DIE NO]]),[1]Tracker!$AQ:$AQ,[1]Tracker!$Y:$Y,"")</f>
        <v>0</v>
      </c>
      <c r="AC111" s="83">
        <f>_xlfn.XLOOKUP(_xlfn.TEXTJOIN("_",TRUE,tbl_die_ordering[[#This Row],[Supplier]],tbl_die_ordering[[#This Row],[DIE NO]]),[1]Tracker!$AQ:$AQ,[1]Tracker!$AC:$AC,"")</f>
        <v>0</v>
      </c>
      <c r="AD111" s="7"/>
      <c r="AF111" t="str">
        <f>TEXT(tbl_die_ordering[[#This Row],[Die Requested Date]],"mmm")</f>
        <v>Jan</v>
      </c>
      <c r="AG111" t="str">
        <f>_xlfn.TEXTJOIN("_",TRUE,tbl_die_ordering[[#This Row],[Supplier]],tbl_die_ordering[[#This Row],[DIE NO]])</f>
        <v>JIANGSU_027800-2501</v>
      </c>
    </row>
    <row r="112" spans="1:33" ht="15.95" customHeight="1">
      <c r="A112" s="86" t="s">
        <v>6</v>
      </c>
      <c r="B112" s="83" t="str">
        <f>_xlfn.XLOOKUP(_xlfn.TEXTJOIN("_",TRUE,tbl_die_ordering[[#This Row],[Supplier]],tbl_die_ordering[[#This Row],[DIE NO]]),[1]Tracker!$AQ:$AQ,[1]Tracker!$W:$W,"")</f>
        <v>7647-25</v>
      </c>
      <c r="C112" s="204" t="s">
        <v>340</v>
      </c>
      <c r="D112" s="90" t="s">
        <v>212</v>
      </c>
      <c r="E112" s="90" t="s">
        <v>89</v>
      </c>
      <c r="F112" s="91">
        <v>45677</v>
      </c>
      <c r="G112" s="353">
        <f>_xlfn.XLOOKUP(_xlfn.TEXTJOIN("_",TRUE,tbl_die_ordering[[#This Row],[Supplier]],tbl_die_ordering[[#This Row],[DIE NO]]),[1]Tracker!$AQ:$AQ,[1]Tracker!$V:$V,"")</f>
        <v>45677</v>
      </c>
      <c r="H112" s="193" t="s">
        <v>90</v>
      </c>
      <c r="I112" s="103">
        <v>4</v>
      </c>
      <c r="J112" s="103">
        <v>4</v>
      </c>
      <c r="K112" s="91" t="s">
        <v>214</v>
      </c>
      <c r="L112" s="91" t="s">
        <v>214</v>
      </c>
      <c r="M112" s="102" t="s">
        <v>186</v>
      </c>
      <c r="N112" s="121" t="str">
        <f>IFERROR(IF(tbl_die_ordering[[#This Row],[Design Approved Date]]&lt;&gt;"",L112-K112,""),"")</f>
        <v/>
      </c>
      <c r="O112" s="91" t="s">
        <v>214</v>
      </c>
      <c r="P112" s="91" t="s">
        <v>214</v>
      </c>
      <c r="Q112" s="91" t="s">
        <v>214</v>
      </c>
      <c r="R112" s="124" t="s">
        <v>214</v>
      </c>
      <c r="S112" s="90" t="s">
        <v>197</v>
      </c>
      <c r="T112" s="91" t="s">
        <v>214</v>
      </c>
      <c r="U112" s="110" t="s">
        <v>341</v>
      </c>
      <c r="V112" s="111" t="s">
        <v>342</v>
      </c>
      <c r="W1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12" s="6">
        <f>IF(AND(tbl_die_ordering[[#This Row],[TYPE]]&lt;&gt;"C",tbl_die_ordering[[#This Row],[Design Approved Date]]&lt;&gt;""),tbl_die_ordering[[#This Row],[Design Approved Date]]-tbl_die_ordering[[#This Row],[Die Requested Date]],0)</f>
        <v>0</v>
      </c>
      <c r="Z112" t="s">
        <v>86</v>
      </c>
      <c r="AA112" s="118" t="s">
        <v>343</v>
      </c>
      <c r="AB112" s="82">
        <f>_xlfn.XLOOKUP(_xlfn.TEXTJOIN("_",TRUE,tbl_die_ordering[[#This Row],[Supplier]],tbl_die_ordering[[#This Row],[DIE NO]]),[1]Tracker!$AQ:$AQ,[1]Tracker!$Y:$Y,"")</f>
        <v>0</v>
      </c>
      <c r="AC112" s="83">
        <f>_xlfn.XLOOKUP(_xlfn.TEXTJOIN("_",TRUE,tbl_die_ordering[[#This Row],[Supplier]],tbl_die_ordering[[#This Row],[DIE NO]]),[1]Tracker!$AQ:$AQ,[1]Tracker!$AC:$AC,"")</f>
        <v>0</v>
      </c>
      <c r="AD112" s="7"/>
      <c r="AF112" t="str">
        <f>TEXT(tbl_die_ordering[[#This Row],[Die Requested Date]],"mmm")</f>
        <v>Jan</v>
      </c>
      <c r="AG112" t="str">
        <f>_xlfn.TEXTJOIN("_",TRUE,tbl_die_ordering[[#This Row],[Supplier]],tbl_die_ordering[[#This Row],[DIE NO]])</f>
        <v>COMPES_30215-601</v>
      </c>
    </row>
    <row r="113" spans="1:33" ht="15.95" customHeight="1">
      <c r="A113" s="86" t="s">
        <v>6</v>
      </c>
      <c r="B113" s="83" t="str">
        <f>_xlfn.XLOOKUP(_xlfn.TEXTJOIN("_",TRUE,tbl_die_ordering[[#This Row],[Supplier]],tbl_die_ordering[[#This Row],[DIE NO]]),[1]Tracker!$AQ:$AQ,[1]Tracker!$W:$W,"")</f>
        <v>7647-25</v>
      </c>
      <c r="C113" s="204" t="s">
        <v>344</v>
      </c>
      <c r="D113" s="90" t="s">
        <v>212</v>
      </c>
      <c r="E113" s="90" t="s">
        <v>278</v>
      </c>
      <c r="F113" s="91">
        <v>45677</v>
      </c>
      <c r="G113" s="353">
        <f>_xlfn.XLOOKUP(_xlfn.TEXTJOIN("_",TRUE,tbl_die_ordering[[#This Row],[Supplier]],tbl_die_ordering[[#This Row],[DIE NO]]),[1]Tracker!$AQ:$AQ,[1]Tracker!$V:$V,"")</f>
        <v>45677</v>
      </c>
      <c r="H113" s="193" t="s">
        <v>90</v>
      </c>
      <c r="I113" s="103">
        <v>0</v>
      </c>
      <c r="J113" s="103">
        <v>0</v>
      </c>
      <c r="K113" s="91" t="s">
        <v>214</v>
      </c>
      <c r="L113" s="91" t="s">
        <v>214</v>
      </c>
      <c r="M113" s="102"/>
      <c r="N113" s="121" t="str">
        <f>IFERROR(IF(tbl_die_ordering[[#This Row],[Design Approved Date]]&lt;&gt;"",L113-K113,""),"")</f>
        <v/>
      </c>
      <c r="O113" s="91" t="s">
        <v>214</v>
      </c>
      <c r="P113" s="91" t="s">
        <v>214</v>
      </c>
      <c r="Q113" s="91" t="s">
        <v>214</v>
      </c>
      <c r="R113" s="124" t="s">
        <v>214</v>
      </c>
      <c r="S113" s="90" t="s">
        <v>197</v>
      </c>
      <c r="T113" s="91" t="s">
        <v>214</v>
      </c>
      <c r="U113" s="110" t="s">
        <v>341</v>
      </c>
      <c r="V113" s="111"/>
      <c r="W1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13" s="6">
        <f>IF(AND(tbl_die_ordering[[#This Row],[TYPE]]&lt;&gt;"C",tbl_die_ordering[[#This Row],[Design Approved Date]]&lt;&gt;""),tbl_die_ordering[[#This Row],[Design Approved Date]]-tbl_die_ordering[[#This Row],[Die Requested Date]],0)</f>
        <v>0</v>
      </c>
      <c r="Z113" t="s">
        <v>86</v>
      </c>
      <c r="AA113" s="118"/>
      <c r="AB113" s="82">
        <f>_xlfn.XLOOKUP(_xlfn.TEXTJOIN("_",TRUE,tbl_die_ordering[[#This Row],[Supplier]],tbl_die_ordering[[#This Row],[DIE NO]]),[1]Tracker!$AQ:$AQ,[1]Tracker!$Y:$Y,"")</f>
        <v>0</v>
      </c>
      <c r="AC113" s="83">
        <f>_xlfn.XLOOKUP(_xlfn.TEXTJOIN("_",TRUE,tbl_die_ordering[[#This Row],[Supplier]],tbl_die_ordering[[#This Row],[DIE NO]]),[1]Tracker!$AQ:$AQ,[1]Tracker!$AC:$AC,"")</f>
        <v>0</v>
      </c>
      <c r="AD113" s="7"/>
      <c r="AF113" t="str">
        <f>TEXT(tbl_die_ordering[[#This Row],[Die Requested Date]],"mmm")</f>
        <v>Jan</v>
      </c>
      <c r="AG113" t="str">
        <f>_xlfn.TEXTJOIN("_",TRUE,tbl_die_ordering[[#This Row],[Supplier]],tbl_die_ordering[[#This Row],[DIE NO]])</f>
        <v>COMPES_INS-30215</v>
      </c>
    </row>
    <row r="114" spans="1:33" ht="15.95" customHeight="1">
      <c r="A114" s="86" t="s">
        <v>6</v>
      </c>
      <c r="B114" s="83" t="str">
        <f>_xlfn.XLOOKUP(_xlfn.TEXTJOIN("_",TRUE,tbl_die_ordering[[#This Row],[Supplier]],tbl_die_ordering[[#This Row],[DIE NO]]),[1]Tracker!$AQ:$AQ,[1]Tracker!$W:$W,"")</f>
        <v>7647-25</v>
      </c>
      <c r="C114" s="204" t="s">
        <v>345</v>
      </c>
      <c r="D114" s="177" t="s">
        <v>185</v>
      </c>
      <c r="E114" s="90" t="s">
        <v>119</v>
      </c>
      <c r="F114" s="91">
        <v>45677</v>
      </c>
      <c r="G114" s="353">
        <f>_xlfn.XLOOKUP(_xlfn.TEXTJOIN("_",TRUE,tbl_die_ordering[[#This Row],[Supplier]],tbl_die_ordering[[#This Row],[DIE NO]]),[1]Tracker!$AQ:$AQ,[1]Tracker!$V:$V,"")</f>
        <v>45677</v>
      </c>
      <c r="H114" s="193" t="s">
        <v>90</v>
      </c>
      <c r="I114" s="103">
        <v>0</v>
      </c>
      <c r="J114" s="103">
        <v>0</v>
      </c>
      <c r="K114" s="99">
        <v>45678</v>
      </c>
      <c r="L114" s="99">
        <v>45681</v>
      </c>
      <c r="M114" s="102" t="s">
        <v>186</v>
      </c>
      <c r="N114" s="121">
        <f>IFERROR(IF(tbl_die_ordering[[#This Row],[Design Approved Date]]&lt;&gt;"",L114-K114,""),"")</f>
        <v>3</v>
      </c>
      <c r="O114" s="91">
        <v>45682</v>
      </c>
      <c r="P114" s="91">
        <v>45684</v>
      </c>
      <c r="Q114" s="99">
        <v>45682</v>
      </c>
      <c r="R114" s="122">
        <v>112500378</v>
      </c>
      <c r="S114" s="90" t="s">
        <v>197</v>
      </c>
      <c r="T114" s="91">
        <v>45682</v>
      </c>
      <c r="U114" s="110" t="s">
        <v>341</v>
      </c>
      <c r="V114" s="111"/>
      <c r="W1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 s="6">
        <f>IF(AND(tbl_die_ordering[[#This Row],[TYPE]]&lt;&gt;"C",tbl_die_ordering[[#This Row],[Design Approved Date]]&lt;&gt;""),tbl_die_ordering[[#This Row],[Design Approved Date]]-tbl_die_ordering[[#This Row],[Die Requested Date]],0)</f>
        <v>4</v>
      </c>
      <c r="Z114" t="s">
        <v>86</v>
      </c>
      <c r="AA114" s="118" t="s">
        <v>343</v>
      </c>
      <c r="AB114" s="82">
        <f>_xlfn.XLOOKUP(_xlfn.TEXTJOIN("_",TRUE,tbl_die_ordering[[#This Row],[Supplier]],tbl_die_ordering[[#This Row],[DIE NO]]),[1]Tracker!$AQ:$AQ,[1]Tracker!$Y:$Y,"")</f>
        <v>142501017</v>
      </c>
      <c r="AC114" s="83">
        <f>_xlfn.XLOOKUP(_xlfn.TEXTJOIN("_",TRUE,tbl_die_ordering[[#This Row],[Supplier]],tbl_die_ordering[[#This Row],[DIE NO]]),[1]Tracker!$AQ:$AQ,[1]Tracker!$AC:$AC,"")</f>
        <v>45693</v>
      </c>
      <c r="AD114" s="7"/>
      <c r="AF114" t="str">
        <f>TEXT(tbl_die_ordering[[#This Row],[Die Requested Date]],"mmm")</f>
        <v>Jan</v>
      </c>
      <c r="AG114" t="str">
        <f>_xlfn.TEXTJOIN("_",TRUE,tbl_die_ordering[[#This Row],[Supplier]],tbl_die_ordering[[#This Row],[DIE NO]])</f>
        <v>COMPES_27799-401</v>
      </c>
    </row>
    <row r="115" spans="1:33" ht="15.95" customHeight="1">
      <c r="A115" s="86" t="s">
        <v>6</v>
      </c>
      <c r="B115" s="83" t="str">
        <f>_xlfn.XLOOKUP(_xlfn.TEXTJOIN("_",TRUE,tbl_die_ordering[[#This Row],[Supplier]],tbl_die_ordering[[#This Row],[DIE NO]]),[1]Tracker!$AQ:$AQ,[1]Tracker!$W:$W,"")</f>
        <v>7647-25</v>
      </c>
      <c r="C115" s="204" t="s">
        <v>346</v>
      </c>
      <c r="D115" s="90" t="s">
        <v>162</v>
      </c>
      <c r="E115" s="90" t="s">
        <v>163</v>
      </c>
      <c r="F115" s="91">
        <v>45677</v>
      </c>
      <c r="G115" s="353">
        <f>_xlfn.XLOOKUP(_xlfn.TEXTJOIN("_",TRUE,tbl_die_ordering[[#This Row],[Supplier]],tbl_die_ordering[[#This Row],[DIE NO]]),[1]Tracker!$AQ:$AQ,[1]Tracker!$V:$V,"")</f>
        <v>45677</v>
      </c>
      <c r="H115" s="193" t="s">
        <v>90</v>
      </c>
      <c r="I115" s="103">
        <v>0</v>
      </c>
      <c r="J115" s="103">
        <v>0</v>
      </c>
      <c r="K115" s="99">
        <v>45678</v>
      </c>
      <c r="L115" s="99">
        <v>45681</v>
      </c>
      <c r="M115" s="102"/>
      <c r="N115" s="121">
        <f>IFERROR(IF(tbl_die_ordering[[#This Row],[Design Approved Date]]&lt;&gt;"",L115-K115,""),"")</f>
        <v>3</v>
      </c>
      <c r="O115" s="91">
        <v>45682</v>
      </c>
      <c r="P115" s="91">
        <v>45684</v>
      </c>
      <c r="Q115" s="99">
        <v>45682</v>
      </c>
      <c r="R115" s="122">
        <v>112500378</v>
      </c>
      <c r="S115" s="90" t="s">
        <v>197</v>
      </c>
      <c r="T115" s="91">
        <v>45682</v>
      </c>
      <c r="U115" s="110" t="s">
        <v>341</v>
      </c>
      <c r="V115" s="111"/>
      <c r="W1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 s="6">
        <f>IF(AND(tbl_die_ordering[[#This Row],[TYPE]]&lt;&gt;"C",tbl_die_ordering[[#This Row],[Design Approved Date]]&lt;&gt;""),tbl_die_ordering[[#This Row],[Design Approved Date]]-tbl_die_ordering[[#This Row],[Die Requested Date]],0)</f>
        <v>4</v>
      </c>
      <c r="Z115" t="s">
        <v>86</v>
      </c>
      <c r="AA115" s="118"/>
      <c r="AB115" s="82">
        <f>_xlfn.XLOOKUP(_xlfn.TEXTJOIN("_",TRUE,tbl_die_ordering[[#This Row],[Supplier]],tbl_die_ordering[[#This Row],[DIE NO]]),[1]Tracker!$AQ:$AQ,[1]Tracker!$Y:$Y,"")</f>
        <v>142501017</v>
      </c>
      <c r="AC115" s="83">
        <f>_xlfn.XLOOKUP(_xlfn.TEXTJOIN("_",TRUE,tbl_die_ordering[[#This Row],[Supplier]],tbl_die_ordering[[#This Row],[DIE NO]]),[1]Tracker!$AQ:$AQ,[1]Tracker!$AC:$AC,"")</f>
        <v>45693</v>
      </c>
      <c r="AD115" s="7"/>
      <c r="AF115" t="str">
        <f>TEXT(tbl_die_ordering[[#This Row],[Die Requested Date]],"mmm")</f>
        <v>Jan</v>
      </c>
      <c r="AG115" t="str">
        <f>_xlfn.TEXTJOIN("_",TRUE,tbl_die_ordering[[#This Row],[Supplier]],tbl_die_ordering[[#This Row],[DIE NO]])</f>
        <v>COMPES_INS-27799</v>
      </c>
    </row>
    <row r="116" spans="1:33" ht="15.95" customHeight="1">
      <c r="A116" s="86" t="s">
        <v>6</v>
      </c>
      <c r="B116" s="83" t="str">
        <f>_xlfn.XLOOKUP(_xlfn.TEXTJOIN("_",TRUE,tbl_die_ordering[[#This Row],[Supplier]],tbl_die_ordering[[#This Row],[DIE NO]]),[1]Tracker!$AQ:$AQ,[1]Tracker!$W:$W,"")</f>
        <v>7647-25</v>
      </c>
      <c r="C116" s="204" t="s">
        <v>347</v>
      </c>
      <c r="D116" s="177" t="s">
        <v>185</v>
      </c>
      <c r="E116" s="90" t="s">
        <v>89</v>
      </c>
      <c r="F116" s="91">
        <v>45677</v>
      </c>
      <c r="G116" s="353">
        <f>_xlfn.XLOOKUP(_xlfn.TEXTJOIN("_",TRUE,tbl_die_ordering[[#This Row],[Supplier]],tbl_die_ordering[[#This Row],[DIE NO]]),[1]Tracker!$AQ:$AQ,[1]Tracker!$V:$V,"")</f>
        <v>45677</v>
      </c>
      <c r="H116" s="193" t="s">
        <v>90</v>
      </c>
      <c r="I116" s="103">
        <v>5</v>
      </c>
      <c r="J116" s="103">
        <v>5</v>
      </c>
      <c r="K116" s="99">
        <v>45692</v>
      </c>
      <c r="L116" s="99">
        <v>45709</v>
      </c>
      <c r="M116" s="102" t="s">
        <v>186</v>
      </c>
      <c r="N116" s="121">
        <f>IFERROR(IF(tbl_die_ordering[[#This Row],[Design Approved Date]]&lt;&gt;"",L116-K116,""),"")</f>
        <v>17</v>
      </c>
      <c r="O116" s="99">
        <v>45710</v>
      </c>
      <c r="P116" s="91">
        <v>45710</v>
      </c>
      <c r="Q116" s="99">
        <v>45710</v>
      </c>
      <c r="R116" s="122">
        <v>112500808</v>
      </c>
      <c r="S116" s="90" t="s">
        <v>197</v>
      </c>
      <c r="T116" s="91">
        <v>45710</v>
      </c>
      <c r="U116" s="110" t="s">
        <v>341</v>
      </c>
      <c r="V116" s="111" t="s">
        <v>348</v>
      </c>
      <c r="W1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 s="6">
        <f>IF(AND(tbl_die_ordering[[#This Row],[TYPE]]&lt;&gt;"C",tbl_die_ordering[[#This Row],[Design Approved Date]]&lt;&gt;""),tbl_die_ordering[[#This Row],[Design Approved Date]]-tbl_die_ordering[[#This Row],[Die Requested Date]],0)</f>
        <v>32</v>
      </c>
      <c r="Z116" t="s">
        <v>86</v>
      </c>
      <c r="AA116" s="118" t="s">
        <v>343</v>
      </c>
      <c r="AB116" s="82">
        <f>_xlfn.XLOOKUP(_xlfn.TEXTJOIN("_",TRUE,tbl_die_ordering[[#This Row],[Supplier]],tbl_die_ordering[[#This Row],[DIE NO]]),[1]Tracker!$AQ:$AQ,[1]Tracker!$Y:$Y,"")</f>
        <v>142501868</v>
      </c>
      <c r="AC116" s="83">
        <f>_xlfn.XLOOKUP(_xlfn.TEXTJOIN("_",TRUE,tbl_die_ordering[[#This Row],[Supplier]],tbl_die_ordering[[#This Row],[DIE NO]]),[1]Tracker!$AQ:$AQ,[1]Tracker!$AC:$AC,"")</f>
        <v>45719</v>
      </c>
      <c r="AD116" s="7"/>
      <c r="AF116" t="str">
        <f>TEXT(tbl_die_ordering[[#This Row],[Die Requested Date]],"mmm")</f>
        <v>Jan</v>
      </c>
      <c r="AG116" t="str">
        <f>_xlfn.TEXTJOIN("_",TRUE,tbl_die_ordering[[#This Row],[Supplier]],tbl_die_ordering[[#This Row],[DIE NO]])</f>
        <v>COMPES_30216-601</v>
      </c>
    </row>
    <row r="117" spans="1:33" ht="15.95" customHeight="1">
      <c r="A117" s="86" t="s">
        <v>29</v>
      </c>
      <c r="B117" s="83" t="str">
        <f>_xlfn.XLOOKUP(_xlfn.TEXTJOIN("_",TRUE,tbl_die_ordering[[#This Row],[Supplier]],tbl_die_ordering[[#This Row],[DIE NO]]),[1]Tracker!$AQ:$AQ,[1]Tracker!$W:$W,"")</f>
        <v>7650-25</v>
      </c>
      <c r="C117" s="204" t="s">
        <v>349</v>
      </c>
      <c r="D117" s="90" t="s">
        <v>88</v>
      </c>
      <c r="E117" s="90" t="s">
        <v>321</v>
      </c>
      <c r="F117" s="91">
        <v>45678</v>
      </c>
      <c r="G117" s="353">
        <f>_xlfn.XLOOKUP(_xlfn.TEXTJOIN("_",TRUE,tbl_die_ordering[[#This Row],[Supplier]],tbl_die_ordering[[#This Row],[DIE NO]]),[1]Tracker!$AQ:$AQ,[1]Tracker!$V:$V,"")</f>
        <v>45678</v>
      </c>
      <c r="H117" s="193" t="s">
        <v>94</v>
      </c>
      <c r="I117" s="131">
        <v>0</v>
      </c>
      <c r="J117" s="131">
        <v>0</v>
      </c>
      <c r="K117" s="99">
        <v>45680</v>
      </c>
      <c r="L117" s="99">
        <v>45686</v>
      </c>
      <c r="M117" s="102"/>
      <c r="N117" s="121">
        <f>IFERROR(IF(tbl_die_ordering[[#This Row],[Design Approved Date]]&lt;&gt;"",L117-K117,""),"")</f>
        <v>6</v>
      </c>
      <c r="O117" s="91">
        <v>45686</v>
      </c>
      <c r="P117" s="91">
        <v>45687</v>
      </c>
      <c r="Q117" s="99">
        <v>45686</v>
      </c>
      <c r="R117" s="122">
        <v>1300001107</v>
      </c>
      <c r="S117" s="90" t="s">
        <v>101</v>
      </c>
      <c r="T117" s="91">
        <v>45687</v>
      </c>
      <c r="U117" s="110"/>
      <c r="V117" s="111"/>
      <c r="W1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 s="6">
        <f>IF(AND(tbl_die_ordering[[#This Row],[TYPE]]&lt;&gt;"C",tbl_die_ordering[[#This Row],[Design Approved Date]]&lt;&gt;""),tbl_die_ordering[[#This Row],[Design Approved Date]]-tbl_die_ordering[[#This Row],[Die Requested Date]],0)</f>
        <v>8</v>
      </c>
      <c r="Z117" t="s">
        <v>86</v>
      </c>
      <c r="AA117" s="118"/>
      <c r="AB117" s="82">
        <f>_xlfn.XLOOKUP(_xlfn.TEXTJOIN("_",TRUE,tbl_die_ordering[[#This Row],[Supplier]],tbl_die_ordering[[#This Row],[DIE NO]]),[1]Tracker!$AQ:$AQ,[1]Tracker!$Y:$Y,"")</f>
        <v>242500279</v>
      </c>
      <c r="AC117" s="83">
        <f>_xlfn.XLOOKUP(_xlfn.TEXTJOIN("_",TRUE,tbl_die_ordering[[#This Row],[Supplier]],tbl_die_ordering[[#This Row],[DIE NO]]),[1]Tracker!$AQ:$AQ,[1]Tracker!$AC:$AC,"")</f>
        <v>45736.35434027778</v>
      </c>
      <c r="AD117" s="7"/>
      <c r="AF117" t="str">
        <f>TEXT(tbl_die_ordering[[#This Row],[Die Requested Date]],"mmm")</f>
        <v>Jan</v>
      </c>
      <c r="AG117" t="str">
        <f>_xlfn.TEXTJOIN("_",TRUE,tbl_die_ordering[[#This Row],[Supplier]],tbl_die_ordering[[#This Row],[DIE NO]])</f>
        <v>PDTMC_023281-2502</v>
      </c>
    </row>
    <row r="118" spans="1:33" ht="15.95" customHeight="1">
      <c r="A118" s="86" t="s">
        <v>29</v>
      </c>
      <c r="B118" s="83" t="str">
        <f>_xlfn.XLOOKUP(_xlfn.TEXTJOIN("_",TRUE,tbl_die_ordering[[#This Row],[Supplier]],tbl_die_ordering[[#This Row],[DIE NO]]),[1]Tracker!$AQ:$AQ,[1]Tracker!$W:$W,"")</f>
        <v>7649-25</v>
      </c>
      <c r="C118" s="204" t="s">
        <v>350</v>
      </c>
      <c r="D118" s="90" t="s">
        <v>88</v>
      </c>
      <c r="E118" s="90" t="s">
        <v>260</v>
      </c>
      <c r="F118" s="91">
        <v>45678</v>
      </c>
      <c r="G118" s="353">
        <f>_xlfn.XLOOKUP(_xlfn.TEXTJOIN("_",TRUE,tbl_die_ordering[[#This Row],[Supplier]],tbl_die_ordering[[#This Row],[DIE NO]]),[1]Tracker!$AQ:$AQ,[1]Tracker!$V:$V,"")</f>
        <v>45678</v>
      </c>
      <c r="H118" s="193" t="s">
        <v>90</v>
      </c>
      <c r="I118" s="131">
        <v>1</v>
      </c>
      <c r="J118" s="131">
        <v>4</v>
      </c>
      <c r="K118" s="99">
        <v>45679</v>
      </c>
      <c r="L118" s="99">
        <v>45699</v>
      </c>
      <c r="M118" s="102"/>
      <c r="N118" s="121">
        <f>IFERROR(IF(tbl_die_ordering[[#This Row],[Design Approved Date]]&lt;&gt;"",L118-K118,""),"")</f>
        <v>20</v>
      </c>
      <c r="O118" s="91">
        <v>45700</v>
      </c>
      <c r="P118" s="91">
        <v>45703</v>
      </c>
      <c r="Q118" s="99">
        <v>45700</v>
      </c>
      <c r="R118" s="122">
        <v>1300001122</v>
      </c>
      <c r="S118" s="90" t="s">
        <v>106</v>
      </c>
      <c r="T118" s="91">
        <v>45706</v>
      </c>
      <c r="U118" s="110"/>
      <c r="V118" s="111"/>
      <c r="W1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 s="6">
        <f>IF(AND(tbl_die_ordering[[#This Row],[TYPE]]&lt;&gt;"C",tbl_die_ordering[[#This Row],[Design Approved Date]]&lt;&gt;""),tbl_die_ordering[[#This Row],[Design Approved Date]]-tbl_die_ordering[[#This Row],[Die Requested Date]],0)</f>
        <v>21</v>
      </c>
      <c r="Z118" t="s">
        <v>86</v>
      </c>
      <c r="AA118" s="118"/>
      <c r="AB118" s="82">
        <f>_xlfn.XLOOKUP(_xlfn.TEXTJOIN("_",TRUE,tbl_die_ordering[[#This Row],[Supplier]],tbl_die_ordering[[#This Row],[DIE NO]]),[1]Tracker!$AQ:$AQ,[1]Tracker!$Y:$Y,"")</f>
        <v>242500180</v>
      </c>
      <c r="AC118" s="83">
        <f>_xlfn.XLOOKUP(_xlfn.TEXTJOIN("_",TRUE,tbl_die_ordering[[#This Row],[Supplier]],tbl_die_ordering[[#This Row],[DIE NO]]),[1]Tracker!$AQ:$AQ,[1]Tracker!$AC:$AC,"")</f>
        <v>45755.365671296298</v>
      </c>
      <c r="AD118" s="7"/>
      <c r="AF118" t="str">
        <f>TEXT(tbl_die_ordering[[#This Row],[Die Requested Date]],"mmm")</f>
        <v>Jan</v>
      </c>
      <c r="AG118" t="str">
        <f>_xlfn.TEXTJOIN("_",TRUE,tbl_die_ordering[[#This Row],[Supplier]],tbl_die_ordering[[#This Row],[DIE NO]])</f>
        <v>JIANGSU_029718-2501</v>
      </c>
    </row>
    <row r="119" spans="1:33" ht="15.95" customHeight="1">
      <c r="A119" s="86" t="s">
        <v>29</v>
      </c>
      <c r="B119" s="83" t="str">
        <f>_xlfn.XLOOKUP(_xlfn.TEXTJOIN("_",TRUE,tbl_die_ordering[[#This Row],[Supplier]],tbl_die_ordering[[#This Row],[DIE NO]]),[1]Tracker!$AQ:$AQ,[1]Tracker!$W:$W,"")</f>
        <v>7649-25</v>
      </c>
      <c r="C119" s="204" t="s">
        <v>351</v>
      </c>
      <c r="D119" s="90" t="s">
        <v>88</v>
      </c>
      <c r="E119" s="90" t="s">
        <v>260</v>
      </c>
      <c r="F119" s="91">
        <v>45678</v>
      </c>
      <c r="G119" s="353">
        <f>_xlfn.XLOOKUP(_xlfn.TEXTJOIN("_",TRUE,tbl_die_ordering[[#This Row],[Supplier]],tbl_die_ordering[[#This Row],[DIE NO]]),[1]Tracker!$AQ:$AQ,[1]Tracker!$V:$V,"")</f>
        <v>45678</v>
      </c>
      <c r="H119" s="193" t="s">
        <v>90</v>
      </c>
      <c r="I119" s="131">
        <v>1</v>
      </c>
      <c r="J119" s="131">
        <v>1</v>
      </c>
      <c r="K119" s="99">
        <v>45679</v>
      </c>
      <c r="L119" s="99">
        <v>45699</v>
      </c>
      <c r="M119" s="102"/>
      <c r="N119" s="121">
        <f>IFERROR(IF(tbl_die_ordering[[#This Row],[Design Approved Date]]&lt;&gt;"",L119-K119,""),"")</f>
        <v>20</v>
      </c>
      <c r="O119" s="91">
        <v>45700</v>
      </c>
      <c r="P119" s="91">
        <v>45703</v>
      </c>
      <c r="Q119" s="99">
        <v>45700</v>
      </c>
      <c r="R119" s="122">
        <v>1300001122</v>
      </c>
      <c r="S119" s="90" t="s">
        <v>106</v>
      </c>
      <c r="T119" s="91">
        <v>45772</v>
      </c>
      <c r="U119" s="110"/>
      <c r="V119" s="111"/>
      <c r="W1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 s="6">
        <f>IF(AND(tbl_die_ordering[[#This Row],[TYPE]]&lt;&gt;"C",tbl_die_ordering[[#This Row],[Design Approved Date]]&lt;&gt;""),tbl_die_ordering[[#This Row],[Design Approved Date]]-tbl_die_ordering[[#This Row],[Die Requested Date]],0)</f>
        <v>21</v>
      </c>
      <c r="Z119" t="s">
        <v>86</v>
      </c>
      <c r="AA119" s="118"/>
      <c r="AB119" s="82">
        <f>_xlfn.XLOOKUP(_xlfn.TEXTJOIN("_",TRUE,tbl_die_ordering[[#This Row],[Supplier]],tbl_die_ordering[[#This Row],[DIE NO]]),[1]Tracker!$AQ:$AQ,[1]Tracker!$Y:$Y,"")</f>
        <v>242500180</v>
      </c>
      <c r="AC119" s="83">
        <f>_xlfn.XLOOKUP(_xlfn.TEXTJOIN("_",TRUE,tbl_die_ordering[[#This Row],[Supplier]],tbl_die_ordering[[#This Row],[DIE NO]]),[1]Tracker!$AQ:$AQ,[1]Tracker!$AC:$AC,"")</f>
        <v>45755.365671296298</v>
      </c>
      <c r="AD119" s="7"/>
      <c r="AF119" t="str">
        <f>TEXT(tbl_die_ordering[[#This Row],[Die Requested Date]],"mmm")</f>
        <v>Jan</v>
      </c>
      <c r="AG119" t="str">
        <f>_xlfn.TEXTJOIN("_",TRUE,tbl_die_ordering[[#This Row],[Supplier]],tbl_die_ordering[[#This Row],[DIE NO]])</f>
        <v>JIANGSU_029968-2502</v>
      </c>
    </row>
    <row r="120" spans="1:33" ht="15.95" customHeight="1">
      <c r="A120" s="86" t="s">
        <v>29</v>
      </c>
      <c r="B120" s="83" t="str">
        <f>_xlfn.XLOOKUP(_xlfn.TEXTJOIN("_",TRUE,tbl_die_ordering[[#This Row],[Supplier]],tbl_die_ordering[[#This Row],[DIE NO]]),[1]Tracker!$AQ:$AQ,[1]Tracker!$W:$W,"")</f>
        <v>7651-25</v>
      </c>
      <c r="C120" s="204" t="s">
        <v>352</v>
      </c>
      <c r="D120" s="90" t="s">
        <v>88</v>
      </c>
      <c r="E120" s="90" t="s">
        <v>260</v>
      </c>
      <c r="F120" s="91">
        <v>45678</v>
      </c>
      <c r="G120" s="353">
        <f>_xlfn.XLOOKUP(_xlfn.TEXTJOIN("_",TRUE,tbl_die_ordering[[#This Row],[Supplier]],tbl_die_ordering[[#This Row],[DIE NO]]),[1]Tracker!$AQ:$AQ,[1]Tracker!$V:$V,"")</f>
        <v>45678</v>
      </c>
      <c r="H120" s="193" t="s">
        <v>90</v>
      </c>
      <c r="I120" s="131">
        <v>1</v>
      </c>
      <c r="J120" s="131">
        <v>6</v>
      </c>
      <c r="K120" s="99">
        <v>45680</v>
      </c>
      <c r="L120" s="99">
        <v>45681</v>
      </c>
      <c r="M120" s="102"/>
      <c r="N120" s="121">
        <f>IFERROR(IF(tbl_die_ordering[[#This Row],[Design Approved Date]]&lt;&gt;"",L120-K120,""),"")</f>
        <v>1</v>
      </c>
      <c r="O120" s="91">
        <v>45700</v>
      </c>
      <c r="P120" s="91">
        <v>45695</v>
      </c>
      <c r="Q120" s="99">
        <v>45700</v>
      </c>
      <c r="R120" s="122">
        <v>1300001122</v>
      </c>
      <c r="S120" s="90" t="s">
        <v>167</v>
      </c>
      <c r="T120" s="91">
        <v>45706</v>
      </c>
      <c r="U120" s="110" t="s">
        <v>353</v>
      </c>
      <c r="V120" s="111" t="s">
        <v>354</v>
      </c>
      <c r="W1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 s="6">
        <f>IF(AND(tbl_die_ordering[[#This Row],[TYPE]]&lt;&gt;"C",tbl_die_ordering[[#This Row],[Design Approved Date]]&lt;&gt;""),tbl_die_ordering[[#This Row],[Design Approved Date]]-tbl_die_ordering[[#This Row],[Die Requested Date]],0)</f>
        <v>3</v>
      </c>
      <c r="Z120" t="s">
        <v>86</v>
      </c>
      <c r="AA120" s="118"/>
      <c r="AB120" s="82">
        <f>_xlfn.XLOOKUP(_xlfn.TEXTJOIN("_",TRUE,tbl_die_ordering[[#This Row],[Supplier]],tbl_die_ordering[[#This Row],[DIE NO]]),[1]Tracker!$AQ:$AQ,[1]Tracker!$Y:$Y,"")</f>
        <v>242500497</v>
      </c>
      <c r="AC120" s="83">
        <f>_xlfn.XLOOKUP(_xlfn.TEXTJOIN("_",TRUE,tbl_die_ordering[[#This Row],[Supplier]],tbl_die_ordering[[#This Row],[DIE NO]]),[1]Tracker!$AQ:$AQ,[1]Tracker!$AC:$AC,"")</f>
        <v>45761</v>
      </c>
      <c r="AD120" s="7"/>
      <c r="AF120" t="str">
        <f>TEXT(tbl_die_ordering[[#This Row],[Die Requested Date]],"mmm")</f>
        <v>Jan</v>
      </c>
      <c r="AG120" t="str">
        <f>_xlfn.TEXTJOIN("_",TRUE,tbl_die_ordering[[#This Row],[Supplier]],tbl_die_ordering[[#This Row],[DIE NO]])</f>
        <v>PHOENIX _051007-2505</v>
      </c>
    </row>
    <row r="121" spans="1:33" ht="15.95" customHeight="1">
      <c r="A121" s="86" t="s">
        <v>29</v>
      </c>
      <c r="B121" s="83" t="str">
        <f>_xlfn.XLOOKUP(_xlfn.TEXTJOIN("_",TRUE,tbl_die_ordering[[#This Row],[Supplier]],tbl_die_ordering[[#This Row],[DIE NO]]),[1]Tracker!$AQ:$AQ,[1]Tracker!$W:$W,"")</f>
        <v>7649-25</v>
      </c>
      <c r="C121" s="204" t="s">
        <v>355</v>
      </c>
      <c r="D121" s="90" t="s">
        <v>88</v>
      </c>
      <c r="E121" s="90" t="s">
        <v>260</v>
      </c>
      <c r="F121" s="91">
        <v>45678</v>
      </c>
      <c r="G121" s="353">
        <f>_xlfn.XLOOKUP(_xlfn.TEXTJOIN("_",TRUE,tbl_die_ordering[[#This Row],[Supplier]],tbl_die_ordering[[#This Row],[DIE NO]]),[1]Tracker!$AQ:$AQ,[1]Tracker!$V:$V,"")</f>
        <v>45678</v>
      </c>
      <c r="H121" s="193" t="s">
        <v>90</v>
      </c>
      <c r="I121" s="131">
        <v>0</v>
      </c>
      <c r="J121" s="131">
        <v>0</v>
      </c>
      <c r="K121" s="99">
        <v>45679</v>
      </c>
      <c r="L121" s="99">
        <v>45701</v>
      </c>
      <c r="M121" s="102"/>
      <c r="N121" s="121">
        <f>IFERROR(IF(tbl_die_ordering[[#This Row],[Design Approved Date]]&lt;&gt;"",L121-K121,""),"")</f>
        <v>22</v>
      </c>
      <c r="O121" s="91">
        <v>45702</v>
      </c>
      <c r="P121" s="91">
        <v>45703</v>
      </c>
      <c r="Q121" s="99">
        <v>45702</v>
      </c>
      <c r="R121" s="122">
        <v>1300001124</v>
      </c>
      <c r="S121" s="90" t="s">
        <v>106</v>
      </c>
      <c r="T121" s="91">
        <v>45706</v>
      </c>
      <c r="U121" s="110"/>
      <c r="V121" s="111"/>
      <c r="W1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 s="6">
        <f>IF(AND(tbl_die_ordering[[#This Row],[TYPE]]&lt;&gt;"C",tbl_die_ordering[[#This Row],[Design Approved Date]]&lt;&gt;""),tbl_die_ordering[[#This Row],[Design Approved Date]]-tbl_die_ordering[[#This Row],[Die Requested Date]],0)</f>
        <v>23</v>
      </c>
      <c r="Z121" t="s">
        <v>86</v>
      </c>
      <c r="AA121" s="118"/>
      <c r="AB121" s="82">
        <f>_xlfn.XLOOKUP(_xlfn.TEXTJOIN("_",TRUE,tbl_die_ordering[[#This Row],[Supplier]],tbl_die_ordering[[#This Row],[DIE NO]]),[1]Tracker!$AQ:$AQ,[1]Tracker!$Y:$Y,"")</f>
        <v>242500180</v>
      </c>
      <c r="AC121" s="83">
        <f>_xlfn.XLOOKUP(_xlfn.TEXTJOIN("_",TRUE,tbl_die_ordering[[#This Row],[Supplier]],tbl_die_ordering[[#This Row],[DIE NO]]),[1]Tracker!$AQ:$AQ,[1]Tracker!$AC:$AC,"")</f>
        <v>45755.365671296298</v>
      </c>
      <c r="AD121" s="7"/>
      <c r="AF121" t="str">
        <f>TEXT(tbl_die_ordering[[#This Row],[Die Requested Date]],"mmm")</f>
        <v>Jan</v>
      </c>
      <c r="AG121" t="str">
        <f>_xlfn.TEXTJOIN("_",TRUE,tbl_die_ordering[[#This Row],[Supplier]],tbl_die_ordering[[#This Row],[DIE NO]])</f>
        <v>JIANGSU_027557-2501</v>
      </c>
    </row>
    <row r="122" spans="1:33" ht="15.95" customHeight="1">
      <c r="A122" s="86" t="s">
        <v>29</v>
      </c>
      <c r="B122" s="83" t="str">
        <f>_xlfn.XLOOKUP(_xlfn.TEXTJOIN("_",TRUE,tbl_die_ordering[[#This Row],[Supplier]],tbl_die_ordering[[#This Row],[DIE NO]]),[1]Tracker!$AQ:$AQ,[1]Tracker!$W:$W,"")</f>
        <v>7649-25</v>
      </c>
      <c r="C122" s="204" t="s">
        <v>356</v>
      </c>
      <c r="D122" s="90" t="s">
        <v>88</v>
      </c>
      <c r="E122" s="90" t="s">
        <v>260</v>
      </c>
      <c r="F122" s="91">
        <v>45678</v>
      </c>
      <c r="G122" s="353">
        <f>_xlfn.XLOOKUP(_xlfn.TEXTJOIN("_",TRUE,tbl_die_ordering[[#This Row],[Supplier]],tbl_die_ordering[[#This Row],[DIE NO]]),[1]Tracker!$AQ:$AQ,[1]Tracker!$V:$V,"")</f>
        <v>45678</v>
      </c>
      <c r="H122" s="193" t="s">
        <v>90</v>
      </c>
      <c r="I122" s="131">
        <v>1</v>
      </c>
      <c r="J122" s="131">
        <v>6</v>
      </c>
      <c r="K122" s="99">
        <v>45679</v>
      </c>
      <c r="L122" s="99">
        <v>45702</v>
      </c>
      <c r="M122" s="102"/>
      <c r="N122" s="121">
        <f>IFERROR(IF(tbl_die_ordering[[#This Row],[Design Approved Date]]&lt;&gt;"",L122-K122,""),"")</f>
        <v>23</v>
      </c>
      <c r="O122" s="91">
        <v>45703</v>
      </c>
      <c r="P122" s="91">
        <v>45706</v>
      </c>
      <c r="Q122" s="99">
        <v>45703</v>
      </c>
      <c r="R122" s="122">
        <v>1300001125</v>
      </c>
      <c r="S122" s="90" t="s">
        <v>106</v>
      </c>
      <c r="T122" s="91">
        <v>45706</v>
      </c>
      <c r="U122" s="110"/>
      <c r="V122" s="111"/>
      <c r="W1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 s="6">
        <f>IF(AND(tbl_die_ordering[[#This Row],[TYPE]]&lt;&gt;"C",tbl_die_ordering[[#This Row],[Design Approved Date]]&lt;&gt;""),tbl_die_ordering[[#This Row],[Design Approved Date]]-tbl_die_ordering[[#This Row],[Die Requested Date]],0)</f>
        <v>24</v>
      </c>
      <c r="Z122" t="s">
        <v>86</v>
      </c>
      <c r="AA122" s="118"/>
      <c r="AB122" s="82">
        <f>_xlfn.XLOOKUP(_xlfn.TEXTJOIN("_",TRUE,tbl_die_ordering[[#This Row],[Supplier]],tbl_die_ordering[[#This Row],[DIE NO]]),[1]Tracker!$AQ:$AQ,[1]Tracker!$Y:$Y,"")</f>
        <v>242500180</v>
      </c>
      <c r="AC122" s="83">
        <f>_xlfn.XLOOKUP(_xlfn.TEXTJOIN("_",TRUE,tbl_die_ordering[[#This Row],[Supplier]],tbl_die_ordering[[#This Row],[DIE NO]]),[1]Tracker!$AQ:$AQ,[1]Tracker!$AC:$AC,"")</f>
        <v>45755.365671296298</v>
      </c>
      <c r="AD122" s="7"/>
      <c r="AF122" t="str">
        <f>TEXT(tbl_die_ordering[[#This Row],[Die Requested Date]],"mmm")</f>
        <v>Jan</v>
      </c>
      <c r="AG122" t="str">
        <f>_xlfn.TEXTJOIN("_",TRUE,tbl_die_ordering[[#This Row],[Supplier]],tbl_die_ordering[[#This Row],[DIE NO]])</f>
        <v>JIANGSU_029719-2501</v>
      </c>
    </row>
    <row r="123" spans="1:33" ht="15.95" customHeight="1">
      <c r="A123" s="86" t="s">
        <v>6</v>
      </c>
      <c r="B123" s="83" t="str">
        <f>_xlfn.XLOOKUP(_xlfn.TEXTJOIN("_",TRUE,tbl_die_ordering[[#This Row],[Supplier]],tbl_die_ordering[[#This Row],[DIE NO]]),[1]Tracker!$AQ:$AQ,[1]Tracker!$W:$W,"")</f>
        <v>7653-25</v>
      </c>
      <c r="C123" s="204" t="s">
        <v>357</v>
      </c>
      <c r="D123" s="90" t="s">
        <v>88</v>
      </c>
      <c r="E123" s="90" t="s">
        <v>221</v>
      </c>
      <c r="F123" s="91">
        <v>45680</v>
      </c>
      <c r="G123" s="353">
        <f>_xlfn.XLOOKUP(_xlfn.TEXTJOIN("_",TRUE,tbl_die_ordering[[#This Row],[Supplier]],tbl_die_ordering[[#This Row],[DIE NO]]),[1]Tracker!$AQ:$AQ,[1]Tracker!$V:$V,"")</f>
        <v>45680</v>
      </c>
      <c r="H123" s="193" t="s">
        <v>94</v>
      </c>
      <c r="I123" s="103">
        <v>0</v>
      </c>
      <c r="J123" s="103">
        <v>0</v>
      </c>
      <c r="K123" s="99">
        <v>45679</v>
      </c>
      <c r="L123" s="99">
        <v>45679</v>
      </c>
      <c r="M123" s="102"/>
      <c r="N123" s="121">
        <f>IFERROR(IF(tbl_die_ordering[[#This Row],[Design Approved Date]]&lt;&gt;"",L123-K123,""),"")</f>
        <v>0</v>
      </c>
      <c r="O123" s="91">
        <v>45682</v>
      </c>
      <c r="P123" s="91">
        <v>45684</v>
      </c>
      <c r="Q123" s="99">
        <v>45682</v>
      </c>
      <c r="R123" s="122">
        <v>112500378</v>
      </c>
      <c r="S123" s="90" t="s">
        <v>101</v>
      </c>
      <c r="T123" s="91">
        <v>45682</v>
      </c>
      <c r="U123" s="110"/>
      <c r="V123" s="111"/>
      <c r="W1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 s="6">
        <f>IF(AND(tbl_die_ordering[[#This Row],[TYPE]]&lt;&gt;"C",tbl_die_ordering[[#This Row],[Design Approved Date]]&lt;&gt;""),tbl_die_ordering[[#This Row],[Design Approved Date]]-tbl_die_ordering[[#This Row],[Die Requested Date]],0)</f>
        <v>-1</v>
      </c>
      <c r="Z123" t="s">
        <v>86</v>
      </c>
      <c r="AA123" s="118"/>
      <c r="AB123" s="82">
        <f>_xlfn.XLOOKUP(_xlfn.TEXTJOIN("_",TRUE,tbl_die_ordering[[#This Row],[Supplier]],tbl_die_ordering[[#This Row],[DIE NO]]),[1]Tracker!$AQ:$AQ,[1]Tracker!$Y:$Y,"")</f>
        <v>142501090</v>
      </c>
      <c r="AC123" s="83">
        <f>_xlfn.XLOOKUP(_xlfn.TEXTJOIN("_",TRUE,tbl_die_ordering[[#This Row],[Supplier]],tbl_die_ordering[[#This Row],[DIE NO]]),[1]Tracker!$AQ:$AQ,[1]Tracker!$AC:$AC,"")</f>
        <v>45695</v>
      </c>
      <c r="AD123" s="7"/>
      <c r="AF123" t="str">
        <f>TEXT(tbl_die_ordering[[#This Row],[Die Requested Date]],"mmm")</f>
        <v>Jan</v>
      </c>
      <c r="AG123" t="str">
        <f>_xlfn.TEXTJOIN("_",TRUE,tbl_die_ordering[[#This Row],[Supplier]],tbl_die_ordering[[#This Row],[DIE NO]])</f>
        <v>PDTMC_07122-602</v>
      </c>
    </row>
    <row r="124" spans="1:33" ht="15.95" customHeight="1">
      <c r="A124" s="86" t="s">
        <v>6</v>
      </c>
      <c r="B124" s="83" t="str">
        <f>_xlfn.XLOOKUP(_xlfn.TEXTJOIN("_",TRUE,tbl_die_ordering[[#This Row],[Supplier]],tbl_die_ordering[[#This Row],[DIE NO]]),[1]Tracker!$AQ:$AQ,[1]Tracker!$W:$W,"")</f>
        <v>7659-25</v>
      </c>
      <c r="C124" s="204" t="s">
        <v>358</v>
      </c>
      <c r="D124" s="90" t="s">
        <v>88</v>
      </c>
      <c r="E124" s="90" t="s">
        <v>103</v>
      </c>
      <c r="F124" s="91">
        <v>45680</v>
      </c>
      <c r="G124" s="353">
        <f>_xlfn.XLOOKUP(_xlfn.TEXTJOIN("_",TRUE,tbl_die_ordering[[#This Row],[Supplier]],tbl_die_ordering[[#This Row],[DIE NO]]),[1]Tracker!$AQ:$AQ,[1]Tracker!$V:$V,"")</f>
        <v>45680</v>
      </c>
      <c r="H124" s="193" t="s">
        <v>94</v>
      </c>
      <c r="I124" s="103">
        <v>0</v>
      </c>
      <c r="J124" s="103">
        <v>0</v>
      </c>
      <c r="K124" s="99">
        <v>45681</v>
      </c>
      <c r="L124" s="99">
        <v>45681</v>
      </c>
      <c r="M124" s="102"/>
      <c r="N124" s="121">
        <f>IFERROR(IF(tbl_die_ordering[[#This Row],[Design Approved Date]]&lt;&gt;"",L124-K124,""),"")</f>
        <v>0</v>
      </c>
      <c r="O124" s="91">
        <v>45682</v>
      </c>
      <c r="P124" s="91">
        <v>45684</v>
      </c>
      <c r="Q124" s="99">
        <v>45682</v>
      </c>
      <c r="R124" s="122">
        <v>112500378</v>
      </c>
      <c r="S124" s="90" t="s">
        <v>101</v>
      </c>
      <c r="T124" s="91">
        <v>45682</v>
      </c>
      <c r="U124" s="110"/>
      <c r="V124" s="111"/>
      <c r="W1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 s="6">
        <f>IF(AND(tbl_die_ordering[[#This Row],[TYPE]]&lt;&gt;"C",tbl_die_ordering[[#This Row],[Design Approved Date]]&lt;&gt;""),tbl_die_ordering[[#This Row],[Design Approved Date]]-tbl_die_ordering[[#This Row],[Die Requested Date]],0)</f>
        <v>1</v>
      </c>
      <c r="Z124" t="s">
        <v>86</v>
      </c>
      <c r="AA124" s="118"/>
      <c r="AB124" s="82">
        <f>_xlfn.XLOOKUP(_xlfn.TEXTJOIN("_",TRUE,tbl_die_ordering[[#This Row],[Supplier]],tbl_die_ordering[[#This Row],[DIE NO]]),[1]Tracker!$AQ:$AQ,[1]Tracker!$Y:$Y,"")</f>
        <v>142501018</v>
      </c>
      <c r="AC124" s="83">
        <f>_xlfn.XLOOKUP(_xlfn.TEXTJOIN("_",TRUE,tbl_die_ordering[[#This Row],[Supplier]],tbl_die_ordering[[#This Row],[DIE NO]]),[1]Tracker!$AQ:$AQ,[1]Tracker!$AC:$AC,"")</f>
        <v>45695</v>
      </c>
      <c r="AD124" s="7"/>
      <c r="AF124" t="str">
        <f>TEXT(tbl_die_ordering[[#This Row],[Die Requested Date]],"mmm")</f>
        <v>Jan</v>
      </c>
      <c r="AG124" t="str">
        <f>_xlfn.TEXTJOIN("_",TRUE,tbl_die_ordering[[#This Row],[Supplier]],tbl_die_ordering[[#This Row],[DIE NO]])</f>
        <v>PDTMC_07122-506</v>
      </c>
    </row>
    <row r="125" spans="1:33" ht="15.95" customHeight="1">
      <c r="A125" s="86" t="s">
        <v>6</v>
      </c>
      <c r="B125" s="83" t="str">
        <f>_xlfn.XLOOKUP(_xlfn.TEXTJOIN("_",TRUE,tbl_die_ordering[[#This Row],[Supplier]],tbl_die_ordering[[#This Row],[DIE NO]]),[1]Tracker!$AQ:$AQ,[1]Tracker!$W:$W,"")</f>
        <v>7659-25</v>
      </c>
      <c r="C125" s="204" t="s">
        <v>359</v>
      </c>
      <c r="D125" s="90" t="s">
        <v>88</v>
      </c>
      <c r="E125" s="90" t="s">
        <v>103</v>
      </c>
      <c r="F125" s="91">
        <v>45680</v>
      </c>
      <c r="G125" s="353">
        <f>_xlfn.XLOOKUP(_xlfn.TEXTJOIN("_",TRUE,tbl_die_ordering[[#This Row],[Supplier]],tbl_die_ordering[[#This Row],[DIE NO]]),[1]Tracker!$AQ:$AQ,[1]Tracker!$V:$V,"")</f>
        <v>45680</v>
      </c>
      <c r="H125" s="193" t="s">
        <v>94</v>
      </c>
      <c r="I125" s="103">
        <v>0</v>
      </c>
      <c r="J125" s="103">
        <v>0</v>
      </c>
      <c r="K125" s="99">
        <v>45681</v>
      </c>
      <c r="L125" s="99">
        <v>45681</v>
      </c>
      <c r="M125" s="102"/>
      <c r="N125" s="121">
        <f>IFERROR(IF(tbl_die_ordering[[#This Row],[Design Approved Date]]&lt;&gt;"",L125-K125,""),"")</f>
        <v>0</v>
      </c>
      <c r="O125" s="91">
        <v>45682</v>
      </c>
      <c r="P125" s="91">
        <v>45684</v>
      </c>
      <c r="Q125" s="99">
        <v>45682</v>
      </c>
      <c r="R125" s="122">
        <v>112500378</v>
      </c>
      <c r="S125" s="90" t="s">
        <v>101</v>
      </c>
      <c r="T125" s="91">
        <v>45682</v>
      </c>
      <c r="U125" s="110"/>
      <c r="V125" s="111"/>
      <c r="W1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 s="6">
        <f>IF(AND(tbl_die_ordering[[#This Row],[TYPE]]&lt;&gt;"C",tbl_die_ordering[[#This Row],[Design Approved Date]]&lt;&gt;""),tbl_die_ordering[[#This Row],[Design Approved Date]]-tbl_die_ordering[[#This Row],[Die Requested Date]],0)</f>
        <v>1</v>
      </c>
      <c r="Z125" t="s">
        <v>86</v>
      </c>
      <c r="AA125" s="118"/>
      <c r="AB125" s="82">
        <f>_xlfn.XLOOKUP(_xlfn.TEXTJOIN("_",TRUE,tbl_die_ordering[[#This Row],[Supplier]],tbl_die_ordering[[#This Row],[DIE NO]]),[1]Tracker!$AQ:$AQ,[1]Tracker!$Y:$Y,"")</f>
        <v>142501018</v>
      </c>
      <c r="AC125" s="83">
        <f>_xlfn.XLOOKUP(_xlfn.TEXTJOIN("_",TRUE,tbl_die_ordering[[#This Row],[Supplier]],tbl_die_ordering[[#This Row],[DIE NO]]),[1]Tracker!$AQ:$AQ,[1]Tracker!$AC:$AC,"")</f>
        <v>45695</v>
      </c>
      <c r="AD125" s="7"/>
      <c r="AF125" t="str">
        <f>TEXT(tbl_die_ordering[[#This Row],[Die Requested Date]],"mmm")</f>
        <v>Jan</v>
      </c>
      <c r="AG125" t="str">
        <f>_xlfn.TEXTJOIN("_",TRUE,tbl_die_ordering[[#This Row],[Supplier]],tbl_die_ordering[[#This Row],[DIE NO]])</f>
        <v>PDTMC_07122-507</v>
      </c>
    </row>
    <row r="126" spans="1:33" ht="15.95" customHeight="1">
      <c r="A126" s="86" t="s">
        <v>6</v>
      </c>
      <c r="B126" s="83" t="str">
        <f>_xlfn.XLOOKUP(_xlfn.TEXTJOIN("_",TRUE,tbl_die_ordering[[#This Row],[Supplier]],tbl_die_ordering[[#This Row],[DIE NO]]),[1]Tracker!$AQ:$AQ,[1]Tracker!$W:$W,"")</f>
        <v>7655-25</v>
      </c>
      <c r="C126" s="204" t="s">
        <v>360</v>
      </c>
      <c r="D126" s="90" t="s">
        <v>88</v>
      </c>
      <c r="E126" s="90" t="s">
        <v>219</v>
      </c>
      <c r="F126" s="91">
        <v>45680</v>
      </c>
      <c r="G126" s="353">
        <f>_xlfn.XLOOKUP(_xlfn.TEXTJOIN("_",TRUE,tbl_die_ordering[[#This Row],[Supplier]],tbl_die_ordering[[#This Row],[DIE NO]]),[1]Tracker!$AQ:$AQ,[1]Tracker!$V:$V,"")</f>
        <v>45680</v>
      </c>
      <c r="H126" s="193" t="s">
        <v>94</v>
      </c>
      <c r="I126" s="103">
        <v>0</v>
      </c>
      <c r="J126" s="103">
        <v>0</v>
      </c>
      <c r="K126" s="99">
        <v>45681</v>
      </c>
      <c r="L126" s="99">
        <v>45684</v>
      </c>
      <c r="M126" s="102"/>
      <c r="N126" s="121">
        <f>IFERROR(IF(tbl_die_ordering[[#This Row],[Design Approved Date]]&lt;&gt;"",L126-K126,""),"")</f>
        <v>3</v>
      </c>
      <c r="O126" s="91">
        <v>45686</v>
      </c>
      <c r="P126" s="91">
        <v>45687</v>
      </c>
      <c r="Q126" s="99">
        <v>45686</v>
      </c>
      <c r="R126" s="122">
        <v>112500411</v>
      </c>
      <c r="S126" s="90" t="s">
        <v>101</v>
      </c>
      <c r="T126" s="91">
        <v>45686</v>
      </c>
      <c r="U126" s="346" t="s">
        <v>361</v>
      </c>
      <c r="V126" s="111"/>
      <c r="W1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 s="6">
        <f>IF(AND(tbl_die_ordering[[#This Row],[TYPE]]&lt;&gt;"C",tbl_die_ordering[[#This Row],[Design Approved Date]]&lt;&gt;""),tbl_die_ordering[[#This Row],[Design Approved Date]]-tbl_die_ordering[[#This Row],[Die Requested Date]],0)</f>
        <v>4</v>
      </c>
      <c r="Z126" t="s">
        <v>86</v>
      </c>
      <c r="AA126" s="118"/>
      <c r="AB126" s="82">
        <f>_xlfn.XLOOKUP(_xlfn.TEXTJOIN("_",TRUE,tbl_die_ordering[[#This Row],[Supplier]],tbl_die_ordering[[#This Row],[DIE NO]]),[1]Tracker!$AQ:$AQ,[1]Tracker!$Y:$Y,"")</f>
        <v>142500939</v>
      </c>
      <c r="AC126" s="83">
        <f>_xlfn.XLOOKUP(_xlfn.TEXTJOIN("_",TRUE,tbl_die_ordering[[#This Row],[Supplier]],tbl_die_ordering[[#This Row],[DIE NO]]),[1]Tracker!$AQ:$AQ,[1]Tracker!$AC:$AC,"")</f>
        <v>45690</v>
      </c>
      <c r="AD126" s="7"/>
      <c r="AF126" t="str">
        <f>TEXT(tbl_die_ordering[[#This Row],[Die Requested Date]],"mmm")</f>
        <v>Jan</v>
      </c>
      <c r="AG126" t="str">
        <f>_xlfn.TEXTJOIN("_",TRUE,tbl_die_ordering[[#This Row],[Supplier]],tbl_die_ordering[[#This Row],[DIE NO]])</f>
        <v>PDTMC_07214-501</v>
      </c>
    </row>
    <row r="127" spans="1:33" ht="15.95" customHeight="1">
      <c r="A127" s="86" t="s">
        <v>6</v>
      </c>
      <c r="B127" s="83" t="str">
        <f>_xlfn.XLOOKUP(_xlfn.TEXTJOIN("_",TRUE,tbl_die_ordering[[#This Row],[Supplier]],tbl_die_ordering[[#This Row],[DIE NO]]),[1]Tracker!$AQ:$AQ,[1]Tracker!$W:$W,"")</f>
        <v>7659-25</v>
      </c>
      <c r="C127" s="204" t="s">
        <v>362</v>
      </c>
      <c r="D127" s="90" t="s">
        <v>88</v>
      </c>
      <c r="E127" s="90" t="s">
        <v>103</v>
      </c>
      <c r="F127" s="91">
        <v>45680</v>
      </c>
      <c r="G127" s="353">
        <f>_xlfn.XLOOKUP(_xlfn.TEXTJOIN("_",TRUE,tbl_die_ordering[[#This Row],[Supplier]],tbl_die_ordering[[#This Row],[DIE NO]]),[1]Tracker!$AQ:$AQ,[1]Tracker!$V:$V,"")</f>
        <v>45680</v>
      </c>
      <c r="H127" s="193" t="s">
        <v>94</v>
      </c>
      <c r="I127" s="103">
        <v>0</v>
      </c>
      <c r="J127" s="103">
        <v>0</v>
      </c>
      <c r="K127" s="99">
        <v>45682</v>
      </c>
      <c r="L127" s="99">
        <v>45682</v>
      </c>
      <c r="M127" s="102"/>
      <c r="N127" s="121">
        <f>IFERROR(IF(tbl_die_ordering[[#This Row],[Design Approved Date]]&lt;&gt;"",L127-K127,""),"")</f>
        <v>0</v>
      </c>
      <c r="O127" s="91">
        <v>45686</v>
      </c>
      <c r="P127" s="91">
        <v>45687</v>
      </c>
      <c r="Q127" s="99">
        <v>45686</v>
      </c>
      <c r="R127" s="122">
        <v>112500411</v>
      </c>
      <c r="S127" s="90" t="s">
        <v>101</v>
      </c>
      <c r="T127" s="91">
        <v>45686</v>
      </c>
      <c r="U127" s="110"/>
      <c r="V127" s="111"/>
      <c r="W1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 s="6">
        <f>IF(AND(tbl_die_ordering[[#This Row],[TYPE]]&lt;&gt;"C",tbl_die_ordering[[#This Row],[Design Approved Date]]&lt;&gt;""),tbl_die_ordering[[#This Row],[Design Approved Date]]-tbl_die_ordering[[#This Row],[Die Requested Date]],0)</f>
        <v>2</v>
      </c>
      <c r="Z127" t="s">
        <v>86</v>
      </c>
      <c r="AA127" s="118"/>
      <c r="AB127" s="82">
        <f>_xlfn.XLOOKUP(_xlfn.TEXTJOIN("_",TRUE,tbl_die_ordering[[#This Row],[Supplier]],tbl_die_ordering[[#This Row],[DIE NO]]),[1]Tracker!$AQ:$AQ,[1]Tracker!$Y:$Y,"")</f>
        <v>142501019</v>
      </c>
      <c r="AC127" s="83">
        <f>_xlfn.XLOOKUP(_xlfn.TEXTJOIN("_",TRUE,tbl_die_ordering[[#This Row],[Supplier]],tbl_die_ordering[[#This Row],[DIE NO]]),[1]Tracker!$AQ:$AQ,[1]Tracker!$AC:$AC,"")</f>
        <v>45693</v>
      </c>
      <c r="AD127" s="7"/>
      <c r="AF127" t="str">
        <f>TEXT(tbl_die_ordering[[#This Row],[Die Requested Date]],"mmm")</f>
        <v>Jan</v>
      </c>
      <c r="AG127" t="str">
        <f>_xlfn.TEXTJOIN("_",TRUE,tbl_die_ordering[[#This Row],[Supplier]],tbl_die_ordering[[#This Row],[DIE NO]])</f>
        <v>PDTMC_27596-502</v>
      </c>
    </row>
    <row r="128" spans="1:33" ht="15.95" customHeight="1">
      <c r="A128" s="86" t="s">
        <v>6</v>
      </c>
      <c r="B128" s="83" t="str">
        <f>_xlfn.XLOOKUP(_xlfn.TEXTJOIN("_",TRUE,tbl_die_ordering[[#This Row],[Supplier]],tbl_die_ordering[[#This Row],[DIE NO]]),[1]Tracker!$AQ:$AQ,[1]Tracker!$W:$W,"")</f>
        <v>7654-25</v>
      </c>
      <c r="C128" s="204" t="s">
        <v>363</v>
      </c>
      <c r="D128" s="90" t="s">
        <v>88</v>
      </c>
      <c r="E128" s="90" t="s">
        <v>321</v>
      </c>
      <c r="F128" s="91">
        <v>45680</v>
      </c>
      <c r="G128" s="353">
        <f>_xlfn.XLOOKUP(_xlfn.TEXTJOIN("_",TRUE,tbl_die_ordering[[#This Row],[Supplier]],tbl_die_ordering[[#This Row],[DIE NO]]),[1]Tracker!$AQ:$AQ,[1]Tracker!$V:$V,"")</f>
        <v>45680</v>
      </c>
      <c r="H128" s="193" t="s">
        <v>90</v>
      </c>
      <c r="I128" s="103">
        <v>1</v>
      </c>
      <c r="J128" s="103">
        <v>1</v>
      </c>
      <c r="K128" s="99">
        <v>45684</v>
      </c>
      <c r="L128" s="99">
        <v>45686</v>
      </c>
      <c r="M128" s="102"/>
      <c r="N128" s="121">
        <f>IFERROR(IF(tbl_die_ordering[[#This Row],[Design Approved Date]]&lt;&gt;"",L128-K128,""),"")</f>
        <v>2</v>
      </c>
      <c r="O128" s="99">
        <v>45687</v>
      </c>
      <c r="P128" s="91">
        <v>45689</v>
      </c>
      <c r="Q128" s="99">
        <v>45687</v>
      </c>
      <c r="R128" s="122">
        <v>112500439</v>
      </c>
      <c r="S128" s="90" t="s">
        <v>197</v>
      </c>
      <c r="T128" s="99">
        <v>45687</v>
      </c>
      <c r="U128" s="110"/>
      <c r="V128" s="111"/>
      <c r="W1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 s="6">
        <f>IF(AND(tbl_die_ordering[[#This Row],[TYPE]]&lt;&gt;"C",tbl_die_ordering[[#This Row],[Design Approved Date]]&lt;&gt;""),tbl_die_ordering[[#This Row],[Design Approved Date]]-tbl_die_ordering[[#This Row],[Die Requested Date]],0)</f>
        <v>6</v>
      </c>
      <c r="Z128" t="s">
        <v>86</v>
      </c>
      <c r="AA128" s="118"/>
      <c r="AB128" s="82">
        <f>_xlfn.XLOOKUP(_xlfn.TEXTJOIN("_",TRUE,tbl_die_ordering[[#This Row],[Supplier]],tbl_die_ordering[[#This Row],[DIE NO]]),[1]Tracker!$AQ:$AQ,[1]Tracker!$Y:$Y,"")</f>
        <v>142501184</v>
      </c>
      <c r="AC128" s="83">
        <f>_xlfn.XLOOKUP(_xlfn.TEXTJOIN("_",TRUE,tbl_die_ordering[[#This Row],[Supplier]],tbl_die_ordering[[#This Row],[DIE NO]]),[1]Tracker!$AQ:$AQ,[1]Tracker!$AC:$AC,"")</f>
        <v>45702</v>
      </c>
      <c r="AD128" s="7"/>
      <c r="AF128" t="str">
        <f>TEXT(tbl_die_ordering[[#This Row],[Die Requested Date]],"mmm")</f>
        <v>Jan</v>
      </c>
      <c r="AG128" t="str">
        <f>_xlfn.TEXTJOIN("_",TRUE,tbl_die_ordering[[#This Row],[Supplier]],tbl_die_ordering[[#This Row],[DIE NO]])</f>
        <v>COMPES_06166-404</v>
      </c>
    </row>
    <row r="129" spans="1:33" ht="15.95" customHeight="1">
      <c r="A129" s="86" t="s">
        <v>6</v>
      </c>
      <c r="B129" s="83" t="str">
        <f>_xlfn.XLOOKUP(_xlfn.TEXTJOIN("_",TRUE,tbl_die_ordering[[#This Row],[Supplier]],tbl_die_ordering[[#This Row],[DIE NO]]),[1]Tracker!$AQ:$AQ,[1]Tracker!$W:$W,"")</f>
        <v>7660-25</v>
      </c>
      <c r="C129" s="204" t="s">
        <v>364</v>
      </c>
      <c r="D129" s="90" t="s">
        <v>88</v>
      </c>
      <c r="E129" s="90" t="s">
        <v>128</v>
      </c>
      <c r="F129" s="91">
        <v>45680</v>
      </c>
      <c r="G129" s="353">
        <f>_xlfn.XLOOKUP(_xlfn.TEXTJOIN("_",TRUE,tbl_die_ordering[[#This Row],[Supplier]],tbl_die_ordering[[#This Row],[DIE NO]]),[1]Tracker!$AQ:$AQ,[1]Tracker!$V:$V,"")</f>
        <v>45680</v>
      </c>
      <c r="H129" s="193" t="s">
        <v>94</v>
      </c>
      <c r="I129" s="103">
        <v>1</v>
      </c>
      <c r="J129" s="103">
        <v>1</v>
      </c>
      <c r="K129" s="99">
        <v>45684</v>
      </c>
      <c r="L129" s="99">
        <v>45685</v>
      </c>
      <c r="M129" s="102"/>
      <c r="N129" s="121">
        <f>IFERROR(IF(tbl_die_ordering[[#This Row],[Design Approved Date]]&lt;&gt;"",L129-K129,""),"")</f>
        <v>1</v>
      </c>
      <c r="O129" s="99">
        <v>45687</v>
      </c>
      <c r="P129" s="91">
        <v>45689</v>
      </c>
      <c r="Q129" s="99">
        <v>45687</v>
      </c>
      <c r="R129" s="122">
        <v>112500439</v>
      </c>
      <c r="S129" s="90" t="s">
        <v>95</v>
      </c>
      <c r="T129" s="99">
        <v>45687</v>
      </c>
      <c r="U129" s="110"/>
      <c r="V129" s="111"/>
      <c r="W1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 s="6">
        <f>IF(AND(tbl_die_ordering[[#This Row],[TYPE]]&lt;&gt;"C",tbl_die_ordering[[#This Row],[Design Approved Date]]&lt;&gt;""),tbl_die_ordering[[#This Row],[Design Approved Date]]-tbl_die_ordering[[#This Row],[Die Requested Date]],0)</f>
        <v>5</v>
      </c>
      <c r="Z129" t="s">
        <v>86</v>
      </c>
      <c r="AA129" s="118"/>
      <c r="AB129" s="82">
        <f>_xlfn.XLOOKUP(_xlfn.TEXTJOIN("_",TRUE,tbl_die_ordering[[#This Row],[Supplier]],tbl_die_ordering[[#This Row],[DIE NO]]),[1]Tracker!$AQ:$AQ,[1]Tracker!$Y:$Y,"")</f>
        <v>142501245</v>
      </c>
      <c r="AC129" s="83">
        <f>_xlfn.XLOOKUP(_xlfn.TEXTJOIN("_",TRUE,tbl_die_ordering[[#This Row],[Supplier]],tbl_die_ordering[[#This Row],[DIE NO]]),[1]Tracker!$AQ:$AQ,[1]Tracker!$AC:$AC,"")</f>
        <v>45700</v>
      </c>
      <c r="AD129" s="7"/>
      <c r="AF129" t="str">
        <f>TEXT(tbl_die_ordering[[#This Row],[Die Requested Date]],"mmm")</f>
        <v>Jan</v>
      </c>
      <c r="AG129" t="str">
        <f>_xlfn.TEXTJOIN("_",TRUE,tbl_die_ordering[[#This Row],[Supplier]],tbl_die_ordering[[#This Row],[DIE NO]])</f>
        <v>PHME_29566-607</v>
      </c>
    </row>
    <row r="130" spans="1:33" ht="15.95" customHeight="1">
      <c r="A130" s="86" t="s">
        <v>6</v>
      </c>
      <c r="B130" s="83" t="str">
        <f>_xlfn.XLOOKUP(_xlfn.TEXTJOIN("_",TRUE,tbl_die_ordering[[#This Row],[Supplier]],tbl_die_ordering[[#This Row],[DIE NO]]),[1]Tracker!$AQ:$AQ,[1]Tracker!$W:$W,"")</f>
        <v>7660-25</v>
      </c>
      <c r="C130" s="204" t="s">
        <v>365</v>
      </c>
      <c r="D130" s="90" t="s">
        <v>88</v>
      </c>
      <c r="E130" s="90" t="s">
        <v>247</v>
      </c>
      <c r="F130" s="91">
        <v>45680</v>
      </c>
      <c r="G130" s="353">
        <f>_xlfn.XLOOKUP(_xlfn.TEXTJOIN("_",TRUE,tbl_die_ordering[[#This Row],[Supplier]],tbl_die_ordering[[#This Row],[DIE NO]]),[1]Tracker!$AQ:$AQ,[1]Tracker!$V:$V,"")</f>
        <v>45680</v>
      </c>
      <c r="H130" s="193" t="s">
        <v>94</v>
      </c>
      <c r="I130" s="103">
        <v>2</v>
      </c>
      <c r="J130" s="103">
        <v>8</v>
      </c>
      <c r="K130" s="99">
        <v>45684</v>
      </c>
      <c r="L130" s="99">
        <v>45685</v>
      </c>
      <c r="M130" s="102"/>
      <c r="N130" s="121">
        <f>IFERROR(IF(tbl_die_ordering[[#This Row],[Design Approved Date]]&lt;&gt;"",L130-K130,""),"")</f>
        <v>1</v>
      </c>
      <c r="O130" s="99">
        <v>45687</v>
      </c>
      <c r="P130" s="91">
        <v>45689</v>
      </c>
      <c r="Q130" s="99">
        <v>45687</v>
      </c>
      <c r="R130" s="122">
        <v>112500439</v>
      </c>
      <c r="S130" s="90" t="s">
        <v>95</v>
      </c>
      <c r="T130" s="99">
        <v>45687</v>
      </c>
      <c r="U130" s="110"/>
      <c r="V130" s="111"/>
      <c r="W1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 s="6">
        <f>IF(AND(tbl_die_ordering[[#This Row],[TYPE]]&lt;&gt;"C",tbl_die_ordering[[#This Row],[Design Approved Date]]&lt;&gt;""),tbl_die_ordering[[#This Row],[Design Approved Date]]-tbl_die_ordering[[#This Row],[Die Requested Date]],0)</f>
        <v>5</v>
      </c>
      <c r="Z130" t="s">
        <v>227</v>
      </c>
      <c r="AA130" s="118"/>
      <c r="AB130" s="82">
        <f>_xlfn.XLOOKUP(_xlfn.TEXTJOIN("_",TRUE,tbl_die_ordering[[#This Row],[Supplier]],tbl_die_ordering[[#This Row],[DIE NO]]),[1]Tracker!$AQ:$AQ,[1]Tracker!$Y:$Y,"")</f>
        <v>142501245</v>
      </c>
      <c r="AC130" s="83">
        <f>_xlfn.XLOOKUP(_xlfn.TEXTJOIN("_",TRUE,tbl_die_ordering[[#This Row],[Supplier]],tbl_die_ordering[[#This Row],[DIE NO]]),[1]Tracker!$AQ:$AQ,[1]Tracker!$AC:$AC,"")</f>
        <v>45700</v>
      </c>
      <c r="AD130" s="7"/>
      <c r="AF130" t="str">
        <f>TEXT(tbl_die_ordering[[#This Row],[Die Requested Date]],"mmm")</f>
        <v>Jan</v>
      </c>
      <c r="AG130" t="str">
        <f>_xlfn.TEXTJOIN("_",TRUE,tbl_die_ordering[[#This Row],[Supplier]],tbl_die_ordering[[#This Row],[DIE NO]])</f>
        <v>PHME_29780-517</v>
      </c>
    </row>
    <row r="131" spans="1:33" ht="15.95" customHeight="1">
      <c r="A131" s="86" t="s">
        <v>6</v>
      </c>
      <c r="B131" s="83" t="str">
        <f>_xlfn.XLOOKUP(_xlfn.TEXTJOIN("_",TRUE,tbl_die_ordering[[#This Row],[Supplier]],tbl_die_ordering[[#This Row],[DIE NO]]),[1]Tracker!$AQ:$AQ,[1]Tracker!$W:$W,"")</f>
        <v>7660-25</v>
      </c>
      <c r="C131" s="204" t="s">
        <v>366</v>
      </c>
      <c r="D131" s="90" t="s">
        <v>88</v>
      </c>
      <c r="E131" s="90" t="s">
        <v>247</v>
      </c>
      <c r="F131" s="91">
        <v>45680</v>
      </c>
      <c r="G131" s="353">
        <f>_xlfn.XLOOKUP(_xlfn.TEXTJOIN("_",TRUE,tbl_die_ordering[[#This Row],[Supplier]],tbl_die_ordering[[#This Row],[DIE NO]]),[1]Tracker!$AQ:$AQ,[1]Tracker!$V:$V,"")</f>
        <v>45680</v>
      </c>
      <c r="H131" s="193" t="s">
        <v>94</v>
      </c>
      <c r="I131" s="103">
        <v>2</v>
      </c>
      <c r="J131" s="103">
        <v>8</v>
      </c>
      <c r="K131" s="99">
        <v>45684</v>
      </c>
      <c r="L131" s="99">
        <v>45685</v>
      </c>
      <c r="M131" s="102"/>
      <c r="N131" s="121">
        <f>IFERROR(IF(tbl_die_ordering[[#This Row],[Design Approved Date]]&lt;&gt;"",L131-K131,""),"")</f>
        <v>1</v>
      </c>
      <c r="O131" s="99">
        <v>45687</v>
      </c>
      <c r="P131" s="91">
        <v>45694</v>
      </c>
      <c r="Q131" s="99">
        <v>45687</v>
      </c>
      <c r="R131" s="122">
        <v>112500439</v>
      </c>
      <c r="S131" s="90" t="s">
        <v>95</v>
      </c>
      <c r="T131" s="99">
        <v>45687</v>
      </c>
      <c r="U131" s="110"/>
      <c r="V131" s="111"/>
      <c r="W1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 s="6">
        <f>IF(AND(tbl_die_ordering[[#This Row],[TYPE]]&lt;&gt;"C",tbl_die_ordering[[#This Row],[Design Approved Date]]&lt;&gt;""),tbl_die_ordering[[#This Row],[Design Approved Date]]-tbl_die_ordering[[#This Row],[Die Requested Date]],0)</f>
        <v>5</v>
      </c>
      <c r="Z131" t="s">
        <v>86</v>
      </c>
      <c r="AA131" s="118"/>
      <c r="AB131" s="82">
        <f>_xlfn.XLOOKUP(_xlfn.TEXTJOIN("_",TRUE,tbl_die_ordering[[#This Row],[Supplier]],tbl_die_ordering[[#This Row],[DIE NO]]),[1]Tracker!$AQ:$AQ,[1]Tracker!$Y:$Y,"")</f>
        <v>142501245</v>
      </c>
      <c r="AC131" s="83">
        <f>_xlfn.XLOOKUP(_xlfn.TEXTJOIN("_",TRUE,tbl_die_ordering[[#This Row],[Supplier]],tbl_die_ordering[[#This Row],[DIE NO]]),[1]Tracker!$AQ:$AQ,[1]Tracker!$AC:$AC,"")</f>
        <v>45700</v>
      </c>
      <c r="AD131" s="7"/>
      <c r="AF131" t="str">
        <f>TEXT(tbl_die_ordering[[#This Row],[Die Requested Date]],"mmm")</f>
        <v>Jan</v>
      </c>
      <c r="AG131" t="str">
        <f>_xlfn.TEXTJOIN("_",TRUE,tbl_die_ordering[[#This Row],[Supplier]],tbl_die_ordering[[#This Row],[DIE NO]])</f>
        <v>PHME_29780-518</v>
      </c>
    </row>
    <row r="132" spans="1:33" ht="15.95" customHeight="1">
      <c r="A132" s="86" t="s">
        <v>6</v>
      </c>
      <c r="B132" s="83" t="str">
        <f>_xlfn.XLOOKUP(_xlfn.TEXTJOIN("_",TRUE,tbl_die_ordering[[#This Row],[Supplier]],tbl_die_ordering[[#This Row],[DIE NO]]),[1]Tracker!$AQ:$AQ,[1]Tracker!$W:$W,"")</f>
        <v>7654-25</v>
      </c>
      <c r="C132" s="204" t="s">
        <v>367</v>
      </c>
      <c r="D132" s="90" t="s">
        <v>88</v>
      </c>
      <c r="E132" s="90" t="s">
        <v>321</v>
      </c>
      <c r="F132" s="91">
        <v>45680</v>
      </c>
      <c r="G132" s="353">
        <f>_xlfn.XLOOKUP(_xlfn.TEXTJOIN("_",TRUE,tbl_die_ordering[[#This Row],[Supplier]],tbl_die_ordering[[#This Row],[DIE NO]]),[1]Tracker!$AQ:$AQ,[1]Tracker!$V:$V,"")</f>
        <v>45680</v>
      </c>
      <c r="H132" s="193" t="s">
        <v>90</v>
      </c>
      <c r="I132" s="103">
        <v>1</v>
      </c>
      <c r="J132" s="103">
        <v>1</v>
      </c>
      <c r="K132" s="99">
        <v>45684</v>
      </c>
      <c r="L132" s="99">
        <v>45688</v>
      </c>
      <c r="M132" s="102"/>
      <c r="N132" s="121">
        <f>IFERROR(IF(tbl_die_ordering[[#This Row],[Design Approved Date]]&lt;&gt;"",L132-K132,""),"")</f>
        <v>4</v>
      </c>
      <c r="O132" s="99">
        <v>45689</v>
      </c>
      <c r="P132" s="91">
        <v>45689</v>
      </c>
      <c r="Q132" s="99">
        <v>45689</v>
      </c>
      <c r="R132" s="122">
        <v>112500467</v>
      </c>
      <c r="S132" s="90" t="s">
        <v>197</v>
      </c>
      <c r="T132" s="99">
        <v>45689</v>
      </c>
      <c r="U132" s="110"/>
      <c r="V132" s="111"/>
      <c r="W1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 s="6">
        <f>IF(AND(tbl_die_ordering[[#This Row],[TYPE]]&lt;&gt;"C",tbl_die_ordering[[#This Row],[Design Approved Date]]&lt;&gt;""),tbl_die_ordering[[#This Row],[Design Approved Date]]-tbl_die_ordering[[#This Row],[Die Requested Date]],0)</f>
        <v>8</v>
      </c>
      <c r="Z132" t="s">
        <v>86</v>
      </c>
      <c r="AA132" s="118"/>
      <c r="AB132" s="82">
        <f>_xlfn.XLOOKUP(_xlfn.TEXTJOIN("_",TRUE,tbl_die_ordering[[#This Row],[Supplier]],tbl_die_ordering[[#This Row],[DIE NO]]),[1]Tracker!$AQ:$AQ,[1]Tracker!$Y:$Y,"")</f>
        <v>142501230</v>
      </c>
      <c r="AC132" s="83">
        <f>_xlfn.XLOOKUP(_xlfn.TEXTJOIN("_",TRUE,tbl_die_ordering[[#This Row],[Supplier]],tbl_die_ordering[[#This Row],[DIE NO]]),[1]Tracker!$AQ:$AQ,[1]Tracker!$AC:$AC,"")</f>
        <v>45702</v>
      </c>
      <c r="AD132" s="7"/>
      <c r="AF132" t="str">
        <f>TEXT(tbl_die_ordering[[#This Row],[Die Requested Date]],"mmm")</f>
        <v>Jan</v>
      </c>
      <c r="AG132" t="str">
        <f>_xlfn.TEXTJOIN("_",TRUE,tbl_die_ordering[[#This Row],[Supplier]],tbl_die_ordering[[#This Row],[DIE NO]])</f>
        <v>COMPES_06175-403</v>
      </c>
    </row>
    <row r="133" spans="1:33" ht="15.95" customHeight="1">
      <c r="A133" s="86" t="s">
        <v>6</v>
      </c>
      <c r="B133" s="83" t="str">
        <f>_xlfn.XLOOKUP(_xlfn.TEXTJOIN("_",TRUE,tbl_die_ordering[[#This Row],[Supplier]],tbl_die_ordering[[#This Row],[DIE NO]]),[1]Tracker!$AQ:$AQ,[1]Tracker!$W:$W,"")</f>
        <v>7652-25</v>
      </c>
      <c r="C133" s="204" t="s">
        <v>368</v>
      </c>
      <c r="D133" s="90" t="s">
        <v>88</v>
      </c>
      <c r="E133" s="90" t="s">
        <v>260</v>
      </c>
      <c r="F133" s="91">
        <v>45680</v>
      </c>
      <c r="G133" s="353">
        <f>_xlfn.XLOOKUP(_xlfn.TEXTJOIN("_",TRUE,tbl_die_ordering[[#This Row],[Supplier]],tbl_die_ordering[[#This Row],[DIE NO]]),[1]Tracker!$AQ:$AQ,[1]Tracker!$V:$V,"")</f>
        <v>45680</v>
      </c>
      <c r="H133" s="193" t="s">
        <v>90</v>
      </c>
      <c r="I133" s="103">
        <v>0</v>
      </c>
      <c r="J133" s="103">
        <v>0</v>
      </c>
      <c r="K133" s="99">
        <v>45698</v>
      </c>
      <c r="L133" s="99">
        <v>45699</v>
      </c>
      <c r="M133" s="102"/>
      <c r="N133" s="121">
        <f>IFERROR(IF(tbl_die_ordering[[#This Row],[Design Approved Date]]&lt;&gt;"",L133-K133,""),"")</f>
        <v>1</v>
      </c>
      <c r="O133" s="91">
        <v>45700</v>
      </c>
      <c r="P133" s="91">
        <v>45703</v>
      </c>
      <c r="Q133" s="99">
        <v>45700</v>
      </c>
      <c r="R133" s="122">
        <v>112500644</v>
      </c>
      <c r="S133" s="90" t="s">
        <v>106</v>
      </c>
      <c r="T133" s="99">
        <v>45700</v>
      </c>
      <c r="U133" s="110"/>
      <c r="V133" s="111"/>
      <c r="W1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 s="6">
        <f>IF(AND(tbl_die_ordering[[#This Row],[TYPE]]&lt;&gt;"C",tbl_die_ordering[[#This Row],[Design Approved Date]]&lt;&gt;""),tbl_die_ordering[[#This Row],[Design Approved Date]]-tbl_die_ordering[[#This Row],[Die Requested Date]],0)</f>
        <v>19</v>
      </c>
      <c r="Z133" t="s">
        <v>86</v>
      </c>
      <c r="AA133" s="118"/>
      <c r="AB133" s="82">
        <f>_xlfn.XLOOKUP(_xlfn.TEXTJOIN("_",TRUE,tbl_die_ordering[[#This Row],[Supplier]],tbl_die_ordering[[#This Row],[DIE NO]]),[1]Tracker!$AQ:$AQ,[1]Tracker!$Y:$Y,"")</f>
        <v>142501645</v>
      </c>
      <c r="AC133" s="83">
        <f>_xlfn.XLOOKUP(_xlfn.TEXTJOIN("_",TRUE,tbl_die_ordering[[#This Row],[Supplier]],tbl_die_ordering[[#This Row],[DIE NO]]),[1]Tracker!$AQ:$AQ,[1]Tracker!$AC:$AC,"")</f>
        <v>45712</v>
      </c>
      <c r="AD133" s="7"/>
      <c r="AF133" t="str">
        <f>TEXT(tbl_die_ordering[[#This Row],[Die Requested Date]],"mmm")</f>
        <v>Jan</v>
      </c>
      <c r="AG133" t="str">
        <f>_xlfn.TEXTJOIN("_",TRUE,tbl_die_ordering[[#This Row],[Supplier]],tbl_die_ordering[[#This Row],[DIE NO]])</f>
        <v>JIANGSU_09153-506</v>
      </c>
    </row>
    <row r="134" spans="1:33" ht="15.95" customHeight="1">
      <c r="A134" s="86" t="s">
        <v>6</v>
      </c>
      <c r="B134" s="83" t="str">
        <f>_xlfn.XLOOKUP(_xlfn.TEXTJOIN("_",TRUE,tbl_die_ordering[[#This Row],[Supplier]],tbl_die_ordering[[#This Row],[DIE NO]]),[1]Tracker!$AQ:$AQ,[1]Tracker!$W:$W,"")</f>
        <v>7652-25</v>
      </c>
      <c r="C134" s="204" t="s">
        <v>369</v>
      </c>
      <c r="D134" s="90" t="s">
        <v>88</v>
      </c>
      <c r="E134" s="90" t="s">
        <v>260</v>
      </c>
      <c r="F134" s="91">
        <v>45680</v>
      </c>
      <c r="G134" s="353">
        <f>_xlfn.XLOOKUP(_xlfn.TEXTJOIN("_",TRUE,tbl_die_ordering[[#This Row],[Supplier]],tbl_die_ordering[[#This Row],[DIE NO]]),[1]Tracker!$AQ:$AQ,[1]Tracker!$V:$V,"")</f>
        <v>45680</v>
      </c>
      <c r="H134" s="193" t="s">
        <v>90</v>
      </c>
      <c r="I134" s="103">
        <v>1</v>
      </c>
      <c r="J134" s="103">
        <v>2</v>
      </c>
      <c r="K134" s="99">
        <v>45698</v>
      </c>
      <c r="L134" s="99">
        <v>45713</v>
      </c>
      <c r="M134" s="102" t="s">
        <v>186</v>
      </c>
      <c r="N134" s="121">
        <f>IFERROR(IF(tbl_die_ordering[[#This Row],[Design Approved Date]]&lt;&gt;"",L134-K134,""),"")</f>
        <v>15</v>
      </c>
      <c r="O134" s="91">
        <v>45714</v>
      </c>
      <c r="P134" s="91">
        <v>45710</v>
      </c>
      <c r="Q134" s="99">
        <v>45714</v>
      </c>
      <c r="R134" s="122">
        <v>112500871</v>
      </c>
      <c r="S134" s="90" t="s">
        <v>106</v>
      </c>
      <c r="T134" s="99">
        <v>45714</v>
      </c>
      <c r="U134" s="110"/>
      <c r="V134" s="111" t="s">
        <v>370</v>
      </c>
      <c r="W1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 s="6">
        <f>IF(AND(tbl_die_ordering[[#This Row],[TYPE]]&lt;&gt;"C",tbl_die_ordering[[#This Row],[Design Approved Date]]&lt;&gt;""),tbl_die_ordering[[#This Row],[Design Approved Date]]-tbl_die_ordering[[#This Row],[Die Requested Date]],0)</f>
        <v>33</v>
      </c>
      <c r="Z134" t="s">
        <v>86</v>
      </c>
      <c r="AA134" s="118"/>
      <c r="AB134" s="82">
        <f>_xlfn.XLOOKUP(_xlfn.TEXTJOIN("_",TRUE,tbl_die_ordering[[#This Row],[Supplier]],tbl_die_ordering[[#This Row],[DIE NO]]),[1]Tracker!$AQ:$AQ,[1]Tracker!$Y:$Y,"")</f>
        <v>142502156</v>
      </c>
      <c r="AC134" s="83">
        <f>_xlfn.XLOOKUP(_xlfn.TEXTJOIN("_",TRUE,tbl_die_ordering[[#This Row],[Supplier]],tbl_die_ordering[[#This Row],[DIE NO]]),[1]Tracker!$AQ:$AQ,[1]Tracker!$AC:$AC,"")</f>
        <v>45757.369849537034</v>
      </c>
      <c r="AD134" s="7"/>
      <c r="AF134" t="str">
        <f>TEXT(tbl_die_ordering[[#This Row],[Die Requested Date]],"mmm")</f>
        <v>Jan</v>
      </c>
      <c r="AG134" t="str">
        <f>_xlfn.TEXTJOIN("_",TRUE,tbl_die_ordering[[#This Row],[Supplier]],tbl_die_ordering[[#This Row],[DIE NO]])</f>
        <v>JIANGSU_28314-603</v>
      </c>
    </row>
    <row r="135" spans="1:33" ht="15.95" customHeight="1">
      <c r="A135" s="86" t="s">
        <v>6</v>
      </c>
      <c r="B135" s="83" t="str">
        <f>_xlfn.XLOOKUP(_xlfn.TEXTJOIN("_",TRUE,tbl_die_ordering[[#This Row],[Supplier]],tbl_die_ordering[[#This Row],[DIE NO]]),[1]Tracker!$AQ:$AQ,[1]Tracker!$W:$W,"")</f>
        <v>7652-25</v>
      </c>
      <c r="C135" s="204" t="s">
        <v>371</v>
      </c>
      <c r="D135" s="90" t="s">
        <v>88</v>
      </c>
      <c r="E135" s="90" t="s">
        <v>219</v>
      </c>
      <c r="F135" s="91">
        <v>45680</v>
      </c>
      <c r="G135" s="353">
        <f>_xlfn.XLOOKUP(_xlfn.TEXTJOIN("_",TRUE,tbl_die_ordering[[#This Row],[Supplier]],tbl_die_ordering[[#This Row],[DIE NO]]),[1]Tracker!$AQ:$AQ,[1]Tracker!$V:$V,"")</f>
        <v>45680</v>
      </c>
      <c r="H135" s="193" t="s">
        <v>90</v>
      </c>
      <c r="I135" s="103">
        <v>1</v>
      </c>
      <c r="J135" s="103">
        <v>3</v>
      </c>
      <c r="K135" s="99">
        <v>45703</v>
      </c>
      <c r="L135" s="99">
        <v>45713</v>
      </c>
      <c r="M135" s="102"/>
      <c r="N135" s="121">
        <f>IFERROR(IF(tbl_die_ordering[[#This Row],[Design Approved Date]]&lt;&gt;"",L135-K135,""),"")</f>
        <v>10</v>
      </c>
      <c r="O135" s="91">
        <v>45714</v>
      </c>
      <c r="P135" s="91">
        <v>45710</v>
      </c>
      <c r="Q135" s="91">
        <v>45714</v>
      </c>
      <c r="R135" s="122">
        <v>112500871</v>
      </c>
      <c r="S135" s="90" t="s">
        <v>106</v>
      </c>
      <c r="T135" s="99">
        <v>45714</v>
      </c>
      <c r="U135" s="110"/>
      <c r="V135" s="111" t="s">
        <v>372</v>
      </c>
      <c r="W1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 s="6">
        <f>IF(AND(tbl_die_ordering[[#This Row],[TYPE]]&lt;&gt;"C",tbl_die_ordering[[#This Row],[Design Approved Date]]&lt;&gt;""),tbl_die_ordering[[#This Row],[Design Approved Date]]-tbl_die_ordering[[#This Row],[Die Requested Date]],0)</f>
        <v>33</v>
      </c>
      <c r="Z135" t="s">
        <v>86</v>
      </c>
      <c r="AA135" s="118"/>
      <c r="AB135" s="82">
        <f>_xlfn.XLOOKUP(_xlfn.TEXTJOIN("_",TRUE,tbl_die_ordering[[#This Row],[Supplier]],tbl_die_ordering[[#This Row],[DIE NO]]),[1]Tracker!$AQ:$AQ,[1]Tracker!$Y:$Y,"")</f>
        <v>142502156</v>
      </c>
      <c r="AC135" s="83">
        <f>_xlfn.XLOOKUP(_xlfn.TEXTJOIN("_",TRUE,tbl_die_ordering[[#This Row],[Supplier]],tbl_die_ordering[[#This Row],[DIE NO]]),[1]Tracker!$AQ:$AQ,[1]Tracker!$AC:$AC,"")</f>
        <v>45757.369849537034</v>
      </c>
      <c r="AD135" s="7"/>
      <c r="AF135" t="str">
        <f>TEXT(tbl_die_ordering[[#This Row],[Die Requested Date]],"mmm")</f>
        <v>Jan</v>
      </c>
      <c r="AG135" t="str">
        <f>_xlfn.TEXTJOIN("_",TRUE,tbl_die_ordering[[#This Row],[Supplier]],tbl_die_ordering[[#This Row],[DIE NO]])</f>
        <v>JIANGSU_29778-502</v>
      </c>
    </row>
    <row r="136" spans="1:33" ht="15.95" customHeight="1">
      <c r="A136" s="86" t="s">
        <v>6</v>
      </c>
      <c r="B136" s="83" t="str">
        <f>_xlfn.XLOOKUP(_xlfn.TEXTJOIN("_",TRUE,tbl_die_ordering[[#This Row],[Supplier]],tbl_die_ordering[[#This Row],[DIE NO]]),[1]Tracker!$AQ:$AQ,[1]Tracker!$W:$W,"")</f>
        <v>7653-25</v>
      </c>
      <c r="C136" s="204" t="s">
        <v>373</v>
      </c>
      <c r="D136" s="90" t="s">
        <v>88</v>
      </c>
      <c r="E136" s="90" t="s">
        <v>374</v>
      </c>
      <c r="F136" s="91">
        <v>45680</v>
      </c>
      <c r="G136" s="353">
        <f>_xlfn.XLOOKUP(_xlfn.TEXTJOIN("_",TRUE,tbl_die_ordering[[#This Row],[Supplier]],tbl_die_ordering[[#This Row],[DIE NO]]),[1]Tracker!$AQ:$AQ,[1]Tracker!$V:$V,"")</f>
        <v>45680</v>
      </c>
      <c r="H136" s="193" t="s">
        <v>94</v>
      </c>
      <c r="I136" s="103">
        <v>1</v>
      </c>
      <c r="J136" s="103">
        <v>2</v>
      </c>
      <c r="K136" s="99">
        <v>45696</v>
      </c>
      <c r="L136" s="99">
        <v>45733</v>
      </c>
      <c r="M136" s="102" t="s">
        <v>186</v>
      </c>
      <c r="N136" s="121">
        <f>IFERROR(IF(tbl_die_ordering[[#This Row],[Design Approved Date]]&lt;&gt;"",L136-K136,""),"")</f>
        <v>37</v>
      </c>
      <c r="O136" s="91">
        <v>45733</v>
      </c>
      <c r="P136" s="91">
        <v>45710</v>
      </c>
      <c r="Q136" s="91">
        <v>45733</v>
      </c>
      <c r="R136" s="122">
        <v>112501054</v>
      </c>
      <c r="S136" s="90" t="s">
        <v>101</v>
      </c>
      <c r="T136" s="91">
        <v>45733</v>
      </c>
      <c r="U136" s="110"/>
      <c r="V136" s="111" t="s">
        <v>375</v>
      </c>
      <c r="W1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 s="6">
        <f>IF(AND(tbl_die_ordering[[#This Row],[TYPE]]&lt;&gt;"C",tbl_die_ordering[[#This Row],[Design Approved Date]]&lt;&gt;""),tbl_die_ordering[[#This Row],[Design Approved Date]]-tbl_die_ordering[[#This Row],[Die Requested Date]],0)</f>
        <v>53</v>
      </c>
      <c r="Z136" t="s">
        <v>86</v>
      </c>
      <c r="AA136" s="118"/>
      <c r="AB136" s="82">
        <f>_xlfn.XLOOKUP(_xlfn.TEXTJOIN("_",TRUE,tbl_die_ordering[[#This Row],[Supplier]],tbl_die_ordering[[#This Row],[DIE NO]]),[1]Tracker!$AQ:$AQ,[1]Tracker!$Y:$Y,"")</f>
        <v>142502373</v>
      </c>
      <c r="AC136" s="83">
        <f>_xlfn.XLOOKUP(_xlfn.TEXTJOIN("_",TRUE,tbl_die_ordering[[#This Row],[Supplier]],tbl_die_ordering[[#This Row],[DIE NO]]),[1]Tracker!$AQ:$AQ,[1]Tracker!$AC:$AC,"")</f>
        <v>45768.39702546296</v>
      </c>
      <c r="AD136" s="7"/>
      <c r="AF136" t="str">
        <f>TEXT(tbl_die_ordering[[#This Row],[Die Requested Date]],"mmm")</f>
        <v>Jan</v>
      </c>
      <c r="AG136" t="str">
        <f>_xlfn.TEXTJOIN("_",TRUE,tbl_die_ordering[[#This Row],[Supplier]],tbl_die_ordering[[#This Row],[DIE NO]])</f>
        <v>PDTMC_13940-265</v>
      </c>
    </row>
    <row r="137" spans="1:33" ht="15.95" customHeight="1">
      <c r="A137" s="86" t="s">
        <v>29</v>
      </c>
      <c r="B137" s="83" t="str">
        <f>_xlfn.XLOOKUP(_xlfn.TEXTJOIN("_",TRUE,tbl_die_ordering[[#This Row],[Supplier]],tbl_die_ordering[[#This Row],[DIE NO]]),[1]Tracker!$AQ:$AQ,[1]Tracker!$W:$W,"")</f>
        <v>7658-25</v>
      </c>
      <c r="C137" s="204" t="s">
        <v>376</v>
      </c>
      <c r="D137" s="90" t="s">
        <v>88</v>
      </c>
      <c r="E137" s="90" t="s">
        <v>100</v>
      </c>
      <c r="F137" s="91">
        <v>45680</v>
      </c>
      <c r="G137" s="353">
        <f>_xlfn.XLOOKUP(_xlfn.TEXTJOIN("_",TRUE,tbl_die_ordering[[#This Row],[Supplier]],tbl_die_ordering[[#This Row],[DIE NO]]),[1]Tracker!$AQ:$AQ,[1]Tracker!$V:$V,"")</f>
        <v>45680</v>
      </c>
      <c r="H137" s="193" t="s">
        <v>90</v>
      </c>
      <c r="I137" s="131">
        <v>1</v>
      </c>
      <c r="J137" s="131">
        <v>2</v>
      </c>
      <c r="K137" s="99">
        <v>45698</v>
      </c>
      <c r="L137" s="99">
        <v>45699</v>
      </c>
      <c r="M137" s="102"/>
      <c r="N137" s="121">
        <f>IFERROR(IF(tbl_die_ordering[[#This Row],[Design Approved Date]]&lt;&gt;"",L137-K137,""),"")</f>
        <v>1</v>
      </c>
      <c r="O137" s="91">
        <v>45699</v>
      </c>
      <c r="P137" s="91">
        <v>45703</v>
      </c>
      <c r="Q137" s="99">
        <v>45699</v>
      </c>
      <c r="R137" s="122">
        <v>130000119</v>
      </c>
      <c r="S137" s="90" t="s">
        <v>106</v>
      </c>
      <c r="T137" s="91">
        <v>45707</v>
      </c>
      <c r="U137" s="110"/>
      <c r="V137" s="111"/>
      <c r="W13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 s="6">
        <f>IF(AND(tbl_die_ordering[[#This Row],[TYPE]]&lt;&gt;"C",tbl_die_ordering[[#This Row],[Design Approved Date]]&lt;&gt;""),tbl_die_ordering[[#This Row],[Design Approved Date]]-tbl_die_ordering[[#This Row],[Die Requested Date]],0)</f>
        <v>19</v>
      </c>
      <c r="Z137" t="s">
        <v>86</v>
      </c>
      <c r="AA137" s="118"/>
      <c r="AB137" s="82">
        <f>_xlfn.XLOOKUP(_xlfn.TEXTJOIN("_",TRUE,tbl_die_ordering[[#This Row],[Supplier]],tbl_die_ordering[[#This Row],[DIE NO]]),[1]Tracker!$AQ:$AQ,[1]Tracker!$Y:$Y,"")</f>
        <v>242500180</v>
      </c>
      <c r="AC137" s="83">
        <f>_xlfn.XLOOKUP(_xlfn.TEXTJOIN("_",TRUE,tbl_die_ordering[[#This Row],[Supplier]],tbl_die_ordering[[#This Row],[DIE NO]]),[1]Tracker!$AQ:$AQ,[1]Tracker!$AC:$AC,"")</f>
        <v>45755.365671296298</v>
      </c>
      <c r="AD137" s="7"/>
      <c r="AF137" t="str">
        <f>TEXT(tbl_die_ordering[[#This Row],[Die Requested Date]],"mmm")</f>
        <v>Jan</v>
      </c>
      <c r="AG137" t="str">
        <f>_xlfn.TEXTJOIN("_",TRUE,tbl_die_ordering[[#This Row],[Supplier]],tbl_die_ordering[[#This Row],[DIE NO]])</f>
        <v>JIANGSU_005074-2505</v>
      </c>
    </row>
    <row r="138" spans="1:33" ht="15.95" customHeight="1">
      <c r="A138" s="86" t="s">
        <v>29</v>
      </c>
      <c r="B138" s="83" t="str">
        <f>_xlfn.XLOOKUP(_xlfn.TEXTJOIN("_",TRUE,tbl_die_ordering[[#This Row],[Supplier]],tbl_die_ordering[[#This Row],[DIE NO]]),[1]Tracker!$AQ:$AQ,[1]Tracker!$W:$W,"")</f>
        <v>7656-25</v>
      </c>
      <c r="C138" s="204" t="s">
        <v>377</v>
      </c>
      <c r="D138" s="90" t="s">
        <v>185</v>
      </c>
      <c r="E138" s="90" t="s">
        <v>260</v>
      </c>
      <c r="F138" s="91">
        <v>45680</v>
      </c>
      <c r="G138" s="353">
        <f>_xlfn.XLOOKUP(_xlfn.TEXTJOIN("_",TRUE,tbl_die_ordering[[#This Row],[Supplier]],tbl_die_ordering[[#This Row],[DIE NO]]),[1]Tracker!$AQ:$AQ,[1]Tracker!$V:$V,"")</f>
        <v>45680</v>
      </c>
      <c r="H138" s="193" t="s">
        <v>90</v>
      </c>
      <c r="I138" s="131">
        <v>0</v>
      </c>
      <c r="J138" s="131">
        <v>0</v>
      </c>
      <c r="K138" s="99">
        <v>45688</v>
      </c>
      <c r="L138" s="99">
        <v>45696</v>
      </c>
      <c r="M138" s="102"/>
      <c r="N138" s="121">
        <f>IFERROR(IF(tbl_die_ordering[[#This Row],[Design Approved Date]]&lt;&gt;"",L138-K138,""),"")</f>
        <v>8</v>
      </c>
      <c r="O138" s="91">
        <v>45699</v>
      </c>
      <c r="P138" s="91">
        <v>45693</v>
      </c>
      <c r="Q138" s="99">
        <v>45699</v>
      </c>
      <c r="R138" s="122">
        <v>1300001119</v>
      </c>
      <c r="S138" s="90" t="s">
        <v>378</v>
      </c>
      <c r="T138" s="91">
        <v>45707</v>
      </c>
      <c r="U138" s="110" t="s">
        <v>361</v>
      </c>
      <c r="V138" s="111" t="s">
        <v>379</v>
      </c>
      <c r="W13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 s="6">
        <f>IF(AND(tbl_die_ordering[[#This Row],[TYPE]]&lt;&gt;"C",tbl_die_ordering[[#This Row],[Design Approved Date]]&lt;&gt;""),tbl_die_ordering[[#This Row],[Design Approved Date]]-tbl_die_ordering[[#This Row],[Die Requested Date]],0)</f>
        <v>16</v>
      </c>
      <c r="Z138" t="s">
        <v>86</v>
      </c>
      <c r="AA138" s="118"/>
      <c r="AB138" s="82">
        <f>_xlfn.XLOOKUP(_xlfn.TEXTJOIN("_",TRUE,tbl_die_ordering[[#This Row],[Supplier]],tbl_die_ordering[[#This Row],[DIE NO]]),[1]Tracker!$AQ:$AQ,[1]Tracker!$Y:$Y,"")</f>
        <v>242500112</v>
      </c>
      <c r="AC138" s="83">
        <f>_xlfn.XLOOKUP(_xlfn.TEXTJOIN("_",TRUE,tbl_die_ordering[[#This Row],[Supplier]],tbl_die_ordering[[#This Row],[DIE NO]]),[1]Tracker!$AQ:$AQ,[1]Tracker!$AC:$AC,"")</f>
        <v>45730.422858796293</v>
      </c>
      <c r="AD138" s="7"/>
      <c r="AF138" t="str">
        <f>TEXT(tbl_die_ordering[[#This Row],[Die Requested Date]],"mmm")</f>
        <v>Jan</v>
      </c>
      <c r="AG138" t="str">
        <f>_xlfn.TEXTJOIN("_",TRUE,tbl_die_ordering[[#This Row],[Supplier]],tbl_die_ordering[[#This Row],[DIE NO]])</f>
        <v>COMES_027798-2501</v>
      </c>
    </row>
    <row r="139" spans="1:33" ht="15.95" customHeight="1">
      <c r="A139" s="86" t="s">
        <v>29</v>
      </c>
      <c r="B139" s="83" t="str">
        <f>_xlfn.XLOOKUP(_xlfn.TEXTJOIN("_",TRUE,tbl_die_ordering[[#This Row],[Supplier]],tbl_die_ordering[[#This Row],[DIE NO]]),[1]Tracker!$AQ:$AQ,[1]Tracker!$W:$W,"")</f>
        <v>7656-25</v>
      </c>
      <c r="C139" s="204" t="s">
        <v>380</v>
      </c>
      <c r="D139" s="90" t="s">
        <v>162</v>
      </c>
      <c r="E139" s="90" t="s">
        <v>163</v>
      </c>
      <c r="F139" s="91">
        <v>45680</v>
      </c>
      <c r="G139" s="353">
        <f>_xlfn.XLOOKUP(_xlfn.TEXTJOIN("_",TRUE,tbl_die_ordering[[#This Row],[Supplier]],tbl_die_ordering[[#This Row],[DIE NO]]),[1]Tracker!$AQ:$AQ,[1]Tracker!$V:$V,"")</f>
        <v>45680</v>
      </c>
      <c r="H139" s="193" t="s">
        <v>90</v>
      </c>
      <c r="I139" s="131">
        <v>0</v>
      </c>
      <c r="J139" s="131">
        <v>0</v>
      </c>
      <c r="K139" s="99">
        <v>45691</v>
      </c>
      <c r="L139" s="99">
        <v>45696</v>
      </c>
      <c r="M139" s="102"/>
      <c r="N139" s="121">
        <f>IFERROR(IF(tbl_die_ordering[[#This Row],[Design Approved Date]]&lt;&gt;"",L139-K139,""),"")</f>
        <v>5</v>
      </c>
      <c r="O139" s="91">
        <v>45699</v>
      </c>
      <c r="P139" s="91">
        <v>45693</v>
      </c>
      <c r="Q139" s="99">
        <v>45699</v>
      </c>
      <c r="R139" s="122">
        <v>1300001119</v>
      </c>
      <c r="S139" s="90" t="s">
        <v>378</v>
      </c>
      <c r="T139" s="91">
        <v>45707</v>
      </c>
      <c r="U139" s="110" t="s">
        <v>361</v>
      </c>
      <c r="V139" s="111"/>
      <c r="W13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 s="6">
        <f>IF(AND(tbl_die_ordering[[#This Row],[TYPE]]&lt;&gt;"C",tbl_die_ordering[[#This Row],[Design Approved Date]]&lt;&gt;""),tbl_die_ordering[[#This Row],[Design Approved Date]]-tbl_die_ordering[[#This Row],[Die Requested Date]],0)</f>
        <v>16</v>
      </c>
      <c r="Z139" t="s">
        <v>86</v>
      </c>
      <c r="AA139" s="118"/>
      <c r="AB139" s="82">
        <f>_xlfn.XLOOKUP(_xlfn.TEXTJOIN("_",TRUE,tbl_die_ordering[[#This Row],[Supplier]],tbl_die_ordering[[#This Row],[DIE NO]]),[1]Tracker!$AQ:$AQ,[1]Tracker!$Y:$Y,"")</f>
        <v>242500112</v>
      </c>
      <c r="AC139" s="83">
        <f>_xlfn.XLOOKUP(_xlfn.TEXTJOIN("_",TRUE,tbl_die_ordering[[#This Row],[Supplier]],tbl_die_ordering[[#This Row],[DIE NO]]),[1]Tracker!$AQ:$AQ,[1]Tracker!$AC:$AC,"")</f>
        <v>45730.422858796293</v>
      </c>
      <c r="AD139" s="7"/>
      <c r="AF139" t="str">
        <f>TEXT(tbl_die_ordering[[#This Row],[Die Requested Date]],"mmm")</f>
        <v>Jan</v>
      </c>
      <c r="AG139" t="str">
        <f>_xlfn.TEXTJOIN("_",TRUE,tbl_die_ordering[[#This Row],[Supplier]],tbl_die_ordering[[#This Row],[DIE NO]])</f>
        <v>COMES_25IC2-027798</v>
      </c>
    </row>
    <row r="140" spans="1:33" ht="15.95" customHeight="1">
      <c r="A140" s="86" t="s">
        <v>29</v>
      </c>
      <c r="B140" s="83" t="str">
        <f>_xlfn.XLOOKUP(_xlfn.TEXTJOIN("_",TRUE,tbl_die_ordering[[#This Row],[Supplier]],tbl_die_ordering[[#This Row],[DIE NO]]),[1]Tracker!$AQ:$AQ,[1]Tracker!$W:$W,"")</f>
        <v>7657-25</v>
      </c>
      <c r="C140" s="204" t="s">
        <v>381</v>
      </c>
      <c r="D140" s="90" t="s">
        <v>185</v>
      </c>
      <c r="E140" s="90" t="s">
        <v>212</v>
      </c>
      <c r="F140" s="91">
        <v>45680</v>
      </c>
      <c r="G140" s="353">
        <f>_xlfn.XLOOKUP(_xlfn.TEXTJOIN("_",TRUE,tbl_die_ordering[[#This Row],[Supplier]],tbl_die_ordering[[#This Row],[DIE NO]]),[1]Tracker!$AQ:$AQ,[1]Tracker!$V:$V,"")</f>
        <v>45680</v>
      </c>
      <c r="H140" s="193" t="s">
        <v>90</v>
      </c>
      <c r="I140" s="131">
        <v>0</v>
      </c>
      <c r="J140" s="131">
        <v>2</v>
      </c>
      <c r="K140" s="99" t="s">
        <v>214</v>
      </c>
      <c r="L140" s="99" t="s">
        <v>214</v>
      </c>
      <c r="M140" s="102" t="s">
        <v>214</v>
      </c>
      <c r="N140" s="121" t="str">
        <f>IFERROR(IF(tbl_die_ordering[[#This Row],[Design Approved Date]]&lt;&gt;"",L140-K140,""),"")</f>
        <v/>
      </c>
      <c r="O140" s="91" t="s">
        <v>214</v>
      </c>
      <c r="P140" s="91" t="s">
        <v>214</v>
      </c>
      <c r="Q140" s="99" t="s">
        <v>214</v>
      </c>
      <c r="R140" s="122" t="s">
        <v>214</v>
      </c>
      <c r="S140" s="90" t="s">
        <v>106</v>
      </c>
      <c r="T140" s="91" t="s">
        <v>214</v>
      </c>
      <c r="U140" s="110" t="s">
        <v>382</v>
      </c>
      <c r="V140" s="111" t="s">
        <v>339</v>
      </c>
      <c r="W14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 s="6" t="e">
        <f>IF(AND(tbl_die_ordering[[#This Row],[TYPE]]&lt;&gt;"C",tbl_die_ordering[[#This Row],[Design Approved Date]]&lt;&gt;""),tbl_die_ordering[[#This Row],[Design Approved Date]]-tbl_die_ordering[[#This Row],[Die Requested Date]],0)</f>
        <v>#VALUE!</v>
      </c>
      <c r="Z140" t="s">
        <v>86</v>
      </c>
      <c r="AA140" s="118"/>
      <c r="AB140" s="82">
        <f>_xlfn.XLOOKUP(_xlfn.TEXTJOIN("_",TRUE,tbl_die_ordering[[#This Row],[Supplier]],tbl_die_ordering[[#This Row],[DIE NO]]),[1]Tracker!$AQ:$AQ,[1]Tracker!$Y:$Y,"")</f>
        <v>0</v>
      </c>
      <c r="AC140" s="83">
        <f>_xlfn.XLOOKUP(_xlfn.TEXTJOIN("_",TRUE,tbl_die_ordering[[#This Row],[Supplier]],tbl_die_ordering[[#This Row],[DIE NO]]),[1]Tracker!$AQ:$AQ,[1]Tracker!$AC:$AC,"")</f>
        <v>0</v>
      </c>
      <c r="AD140" s="7"/>
      <c r="AF140" t="str">
        <f>TEXT(tbl_die_ordering[[#This Row],[Die Requested Date]],"mmm")</f>
        <v>Jan</v>
      </c>
      <c r="AG140" t="str">
        <f>_xlfn.TEXTJOIN("_",TRUE,tbl_die_ordering[[#This Row],[Supplier]],tbl_die_ordering[[#This Row],[DIE NO]])</f>
        <v>JIANGSU_027801-2501</v>
      </c>
    </row>
    <row r="141" spans="1:33" ht="15.95" customHeight="1">
      <c r="A141" s="86" t="s">
        <v>29</v>
      </c>
      <c r="B141" s="83" t="str">
        <f>_xlfn.XLOOKUP(_xlfn.TEXTJOIN("_",TRUE,tbl_die_ordering[[#This Row],[Supplier]],tbl_die_ordering[[#This Row],[DIE NO]]),[1]Tracker!$AQ:$AQ,[1]Tracker!$W:$W,"")</f>
        <v>7657-25</v>
      </c>
      <c r="C141" s="204" t="s">
        <v>383</v>
      </c>
      <c r="D141" s="90" t="s">
        <v>162</v>
      </c>
      <c r="E141" s="90" t="s">
        <v>212</v>
      </c>
      <c r="F141" s="91">
        <v>45680</v>
      </c>
      <c r="G141" s="353">
        <f>_xlfn.XLOOKUP(_xlfn.TEXTJOIN("_",TRUE,tbl_die_ordering[[#This Row],[Supplier]],tbl_die_ordering[[#This Row],[DIE NO]]),[1]Tracker!$AQ:$AQ,[1]Tracker!$V:$V,"")</f>
        <v>45680</v>
      </c>
      <c r="H141" s="193" t="s">
        <v>90</v>
      </c>
      <c r="I141" s="131">
        <v>0</v>
      </c>
      <c r="J141" s="131">
        <v>0</v>
      </c>
      <c r="K141" s="99" t="s">
        <v>214</v>
      </c>
      <c r="L141" s="99" t="s">
        <v>214</v>
      </c>
      <c r="M141" s="102" t="s">
        <v>214</v>
      </c>
      <c r="N141" s="121" t="str">
        <f>IFERROR(IF(tbl_die_ordering[[#This Row],[Design Approved Date]]&lt;&gt;"",L141-K141,""),"")</f>
        <v/>
      </c>
      <c r="O141" s="91" t="s">
        <v>214</v>
      </c>
      <c r="P141" s="91" t="s">
        <v>214</v>
      </c>
      <c r="Q141" s="99" t="s">
        <v>214</v>
      </c>
      <c r="R141" s="122" t="s">
        <v>214</v>
      </c>
      <c r="S141" s="90" t="s">
        <v>106</v>
      </c>
      <c r="T141" s="91" t="s">
        <v>214</v>
      </c>
      <c r="U141" s="110"/>
      <c r="V141" s="111"/>
      <c r="W14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 s="6" t="e">
        <f>IF(AND(tbl_die_ordering[[#This Row],[TYPE]]&lt;&gt;"C",tbl_die_ordering[[#This Row],[Design Approved Date]]&lt;&gt;""),tbl_die_ordering[[#This Row],[Design Approved Date]]-tbl_die_ordering[[#This Row],[Die Requested Date]],0)</f>
        <v>#VALUE!</v>
      </c>
      <c r="Z141" t="s">
        <v>86</v>
      </c>
      <c r="AA141" s="118"/>
      <c r="AB141" s="82">
        <f>_xlfn.XLOOKUP(_xlfn.TEXTJOIN("_",TRUE,tbl_die_ordering[[#This Row],[Supplier]],tbl_die_ordering[[#This Row],[DIE NO]]),[1]Tracker!$AQ:$AQ,[1]Tracker!$Y:$Y,"")</f>
        <v>0</v>
      </c>
      <c r="AC141" s="83">
        <f>_xlfn.XLOOKUP(_xlfn.TEXTJOIN("_",TRUE,tbl_die_ordering[[#This Row],[Supplier]],tbl_die_ordering[[#This Row],[DIE NO]]),[1]Tracker!$AQ:$AQ,[1]Tracker!$AC:$AC,"")</f>
        <v>0</v>
      </c>
      <c r="AD141" s="7"/>
      <c r="AF141" t="str">
        <f>TEXT(tbl_die_ordering[[#This Row],[Die Requested Date]],"mmm")</f>
        <v>Jan</v>
      </c>
      <c r="AG141" t="str">
        <f>_xlfn.TEXTJOIN("_",TRUE,tbl_die_ordering[[#This Row],[Supplier]],tbl_die_ordering[[#This Row],[DIE NO]])</f>
        <v>JIANGSU_25IC1-027801</v>
      </c>
    </row>
    <row r="142" spans="1:33" ht="15.95" customHeight="1">
      <c r="A142" s="86" t="s">
        <v>6</v>
      </c>
      <c r="B142" s="83" t="str">
        <f>_xlfn.XLOOKUP(_xlfn.TEXTJOIN("_",TRUE,tbl_die_ordering[[#This Row],[Supplier]],tbl_die_ordering[[#This Row],[DIE NO]]),[1]Tracker!$AQ:$AQ,[1]Tracker!$W:$W,"")</f>
        <v>7664-25</v>
      </c>
      <c r="C142" s="204" t="s">
        <v>384</v>
      </c>
      <c r="D142" s="90" t="s">
        <v>88</v>
      </c>
      <c r="E142" s="90" t="s">
        <v>385</v>
      </c>
      <c r="F142" s="91">
        <v>45681</v>
      </c>
      <c r="G142" s="353">
        <f>_xlfn.XLOOKUP(_xlfn.TEXTJOIN("_",TRUE,tbl_die_ordering[[#This Row],[Supplier]],tbl_die_ordering[[#This Row],[DIE NO]]),[1]Tracker!$AQ:$AQ,[1]Tracker!$V:$V,"")</f>
        <v>45681</v>
      </c>
      <c r="H142" s="193" t="s">
        <v>94</v>
      </c>
      <c r="I142" s="103">
        <v>1</v>
      </c>
      <c r="J142" s="103">
        <v>1</v>
      </c>
      <c r="K142" s="99">
        <v>45688</v>
      </c>
      <c r="L142" s="99">
        <v>45688</v>
      </c>
      <c r="M142" s="102" t="s">
        <v>186</v>
      </c>
      <c r="N142" s="121">
        <f>IFERROR(IF(tbl_die_ordering[[#This Row],[Design Approved Date]]&lt;&gt;"",L142-K142,""),"")</f>
        <v>0</v>
      </c>
      <c r="O142" s="99">
        <v>45689</v>
      </c>
      <c r="P142" s="91">
        <v>45694</v>
      </c>
      <c r="Q142" s="99">
        <v>45689</v>
      </c>
      <c r="R142" s="122">
        <v>112500467</v>
      </c>
      <c r="S142" s="90" t="s">
        <v>101</v>
      </c>
      <c r="T142" s="99">
        <v>45689</v>
      </c>
      <c r="U142" s="110"/>
      <c r="V142" s="111" t="s">
        <v>386</v>
      </c>
      <c r="W14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 s="6">
        <f>IF(AND(tbl_die_ordering[[#This Row],[TYPE]]&lt;&gt;"C",tbl_die_ordering[[#This Row],[Design Approved Date]]&lt;&gt;""),tbl_die_ordering[[#This Row],[Design Approved Date]]-tbl_die_ordering[[#This Row],[Die Requested Date]],0)</f>
        <v>7</v>
      </c>
      <c r="Z142" t="s">
        <v>227</v>
      </c>
      <c r="AA142" s="118"/>
      <c r="AB142" s="82">
        <f>_xlfn.XLOOKUP(_xlfn.TEXTJOIN("_",TRUE,tbl_die_ordering[[#This Row],[Supplier]],tbl_die_ordering[[#This Row],[DIE NO]]),[1]Tracker!$AQ:$AQ,[1]Tracker!$Y:$Y,"")</f>
        <v>142501355</v>
      </c>
      <c r="AC142" s="83">
        <f>_xlfn.XLOOKUP(_xlfn.TEXTJOIN("_",TRUE,tbl_die_ordering[[#This Row],[Supplier]],tbl_die_ordering[[#This Row],[DIE NO]]),[1]Tracker!$AQ:$AQ,[1]Tracker!$AC:$AC,"")</f>
        <v>45705</v>
      </c>
      <c r="AD142" s="7"/>
      <c r="AF142" t="str">
        <f>TEXT(tbl_die_ordering[[#This Row],[Die Requested Date]],"mmm")</f>
        <v>Jan</v>
      </c>
      <c r="AG142" t="str">
        <f>_xlfn.TEXTJOIN("_",TRUE,tbl_die_ordering[[#This Row],[Supplier]],tbl_die_ordering[[#This Row],[DIE NO]])</f>
        <v>PDTMC_05225-606</v>
      </c>
    </row>
    <row r="143" spans="1:33" ht="15.95" customHeight="1">
      <c r="A143" s="86" t="s">
        <v>29</v>
      </c>
      <c r="B143" s="83" t="str">
        <f>_xlfn.XLOOKUP(_xlfn.TEXTJOIN("_",TRUE,tbl_die_ordering[[#This Row],[Supplier]],tbl_die_ordering[[#This Row],[DIE NO]]),[1]Tracker!$AQ:$AQ,[1]Tracker!$W:$W,"")</f>
        <v>7661-25</v>
      </c>
      <c r="C143" s="204" t="s">
        <v>387</v>
      </c>
      <c r="D143" s="90" t="s">
        <v>88</v>
      </c>
      <c r="E143" s="90" t="s">
        <v>100</v>
      </c>
      <c r="F143" s="91">
        <v>45681</v>
      </c>
      <c r="G143" s="353">
        <f>_xlfn.XLOOKUP(_xlfn.TEXTJOIN("_",TRUE,tbl_die_ordering[[#This Row],[Supplier]],tbl_die_ordering[[#This Row],[DIE NO]]),[1]Tracker!$AQ:$AQ,[1]Tracker!$V:$V,"")</f>
        <v>45681</v>
      </c>
      <c r="H143" s="193" t="s">
        <v>94</v>
      </c>
      <c r="I143" s="131">
        <v>0</v>
      </c>
      <c r="J143" s="131">
        <v>0</v>
      </c>
      <c r="K143" s="99">
        <v>45681</v>
      </c>
      <c r="L143" s="99">
        <v>45684</v>
      </c>
      <c r="M143" s="102"/>
      <c r="N143" s="121">
        <f>IFERROR(IF(tbl_die_ordering[[#This Row],[Design Approved Date]]&lt;&gt;"",L143-K143,""),"")</f>
        <v>3</v>
      </c>
      <c r="O143" s="91">
        <v>45686</v>
      </c>
      <c r="P143" s="91">
        <v>45687</v>
      </c>
      <c r="Q143" s="99">
        <v>45686</v>
      </c>
      <c r="R143" s="122">
        <v>1300001107</v>
      </c>
      <c r="S143" s="90" t="s">
        <v>101</v>
      </c>
      <c r="T143" s="91">
        <v>45687</v>
      </c>
      <c r="U143" s="110"/>
      <c r="V143" s="111"/>
      <c r="W14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 s="6">
        <f>IF(AND(tbl_die_ordering[[#This Row],[TYPE]]&lt;&gt;"C",tbl_die_ordering[[#This Row],[Design Approved Date]]&lt;&gt;""),tbl_die_ordering[[#This Row],[Design Approved Date]]-tbl_die_ordering[[#This Row],[Die Requested Date]],0)</f>
        <v>3</v>
      </c>
      <c r="Z143" t="s">
        <v>86</v>
      </c>
      <c r="AA143" s="118"/>
      <c r="AB143" s="82">
        <f>_xlfn.XLOOKUP(_xlfn.TEXTJOIN("_",TRUE,tbl_die_ordering[[#This Row],[Supplier]],tbl_die_ordering[[#This Row],[DIE NO]]),[1]Tracker!$AQ:$AQ,[1]Tracker!$Y:$Y,"")</f>
        <v>242500219</v>
      </c>
      <c r="AC143" s="83">
        <f>_xlfn.XLOOKUP(_xlfn.TEXTJOIN("_",TRUE,tbl_die_ordering[[#This Row],[Supplier]],tbl_die_ordering[[#This Row],[DIE NO]]),[1]Tracker!$AQ:$AQ,[1]Tracker!$AC:$AC,"")</f>
        <v>45742.334247685183</v>
      </c>
      <c r="AD143" s="7"/>
      <c r="AF143" t="str">
        <f>TEXT(tbl_die_ordering[[#This Row],[Die Requested Date]],"mmm")</f>
        <v>Jan</v>
      </c>
      <c r="AG143" t="str">
        <f>_xlfn.TEXTJOIN("_",TRUE,tbl_die_ordering[[#This Row],[Supplier]],tbl_die_ordering[[#This Row],[DIE NO]])</f>
        <v>PDTMC_007208-2507</v>
      </c>
    </row>
    <row r="144" spans="1:33" ht="15.95" customHeight="1">
      <c r="A144" s="86" t="s">
        <v>29</v>
      </c>
      <c r="B144" s="83" t="str">
        <f>_xlfn.XLOOKUP(_xlfn.TEXTJOIN("_",TRUE,tbl_die_ordering[[#This Row],[Supplier]],tbl_die_ordering[[#This Row],[DIE NO]]),[1]Tracker!$AQ:$AQ,[1]Tracker!$W:$W,"")</f>
        <v>7662-25</v>
      </c>
      <c r="C144" s="204" t="s">
        <v>388</v>
      </c>
      <c r="D144" s="90" t="s">
        <v>88</v>
      </c>
      <c r="E144" s="90" t="s">
        <v>100</v>
      </c>
      <c r="F144" s="91">
        <v>45681</v>
      </c>
      <c r="G144" s="353">
        <f>_xlfn.XLOOKUP(_xlfn.TEXTJOIN("_",TRUE,tbl_die_ordering[[#This Row],[Supplier]],tbl_die_ordering[[#This Row],[DIE NO]]),[1]Tracker!$AQ:$AQ,[1]Tracker!$V:$V,"")</f>
        <v>45681</v>
      </c>
      <c r="H144" s="193" t="s">
        <v>94</v>
      </c>
      <c r="I144" s="131">
        <v>0</v>
      </c>
      <c r="J144" s="131">
        <v>0</v>
      </c>
      <c r="K144" s="99">
        <v>45681</v>
      </c>
      <c r="L144" s="99">
        <v>45684</v>
      </c>
      <c r="M144" s="102"/>
      <c r="N144" s="121">
        <f>IFERROR(IF(tbl_die_ordering[[#This Row],[Design Approved Date]]&lt;&gt;"",L144-K144,""),"")</f>
        <v>3</v>
      </c>
      <c r="O144" s="91">
        <v>45686</v>
      </c>
      <c r="P144" s="91">
        <v>45687</v>
      </c>
      <c r="Q144" s="99">
        <v>45686</v>
      </c>
      <c r="R144" s="122">
        <v>1300001107</v>
      </c>
      <c r="S144" s="90" t="s">
        <v>101</v>
      </c>
      <c r="T144" s="91">
        <v>45687</v>
      </c>
      <c r="U144" s="110"/>
      <c r="V144" s="111"/>
      <c r="W14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 s="6">
        <f>IF(AND(tbl_die_ordering[[#This Row],[TYPE]]&lt;&gt;"C",tbl_die_ordering[[#This Row],[Design Approved Date]]&lt;&gt;""),tbl_die_ordering[[#This Row],[Design Approved Date]]-tbl_die_ordering[[#This Row],[Die Requested Date]],0)</f>
        <v>3</v>
      </c>
      <c r="Z144" t="s">
        <v>86</v>
      </c>
      <c r="AA144" s="118"/>
      <c r="AB144" s="82">
        <f>_xlfn.XLOOKUP(_xlfn.TEXTJOIN("_",TRUE,tbl_die_ordering[[#This Row],[Supplier]],tbl_die_ordering[[#This Row],[DIE NO]]),[1]Tracker!$AQ:$AQ,[1]Tracker!$Y:$Y,"")</f>
        <v>242500219</v>
      </c>
      <c r="AC144" s="83">
        <f>_xlfn.XLOOKUP(_xlfn.TEXTJOIN("_",TRUE,tbl_die_ordering[[#This Row],[Supplier]],tbl_die_ordering[[#This Row],[DIE NO]]),[1]Tracker!$AQ:$AQ,[1]Tracker!$AC:$AC,"")</f>
        <v>45742.334247685183</v>
      </c>
      <c r="AD144" s="7"/>
      <c r="AF144" t="str">
        <f>TEXT(tbl_die_ordering[[#This Row],[Die Requested Date]],"mmm")</f>
        <v>Jan</v>
      </c>
      <c r="AG144" t="str">
        <f>_xlfn.TEXTJOIN("_",TRUE,tbl_die_ordering[[#This Row],[Supplier]],tbl_die_ordering[[#This Row],[DIE NO]])</f>
        <v>PDTMC_007208-2506</v>
      </c>
    </row>
    <row r="145" spans="1:33" ht="15.95" customHeight="1">
      <c r="A145" s="86" t="s">
        <v>29</v>
      </c>
      <c r="B145" s="83" t="str">
        <f>_xlfn.XLOOKUP(_xlfn.TEXTJOIN("_",TRUE,tbl_die_ordering[[#This Row],[Supplier]],tbl_die_ordering[[#This Row],[DIE NO]]),[1]Tracker!$AQ:$AQ,[1]Tracker!$W:$W,"")</f>
        <v>7663-25</v>
      </c>
      <c r="C145" s="204" t="s">
        <v>389</v>
      </c>
      <c r="D145" s="90" t="s">
        <v>88</v>
      </c>
      <c r="E145" s="90" t="s">
        <v>93</v>
      </c>
      <c r="F145" s="91">
        <v>45681</v>
      </c>
      <c r="G145" s="353">
        <f>_xlfn.XLOOKUP(_xlfn.TEXTJOIN("_",TRUE,tbl_die_ordering[[#This Row],[Supplier]],tbl_die_ordering[[#This Row],[DIE NO]]),[1]Tracker!$AQ:$AQ,[1]Tracker!$V:$V,"")</f>
        <v>45681</v>
      </c>
      <c r="H145" s="193" t="s">
        <v>94</v>
      </c>
      <c r="I145" s="131">
        <v>2</v>
      </c>
      <c r="J145" s="131">
        <v>2</v>
      </c>
      <c r="K145" s="99">
        <v>45681</v>
      </c>
      <c r="L145" s="99">
        <v>45684</v>
      </c>
      <c r="M145" s="102"/>
      <c r="N145" s="121">
        <f>IFERROR(IF(tbl_die_ordering[[#This Row],[Design Approved Date]]&lt;&gt;"",L145-K145,""),"")</f>
        <v>3</v>
      </c>
      <c r="O145" s="91">
        <v>45686</v>
      </c>
      <c r="P145" s="91">
        <v>45687</v>
      </c>
      <c r="Q145" s="99">
        <v>45686</v>
      </c>
      <c r="R145" s="122">
        <v>1300001107</v>
      </c>
      <c r="S145" s="90" t="s">
        <v>95</v>
      </c>
      <c r="T145" s="91">
        <v>45687</v>
      </c>
      <c r="U145" s="110"/>
      <c r="V145" s="111"/>
      <c r="W14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 s="6">
        <f>IF(AND(tbl_die_ordering[[#This Row],[TYPE]]&lt;&gt;"C",tbl_die_ordering[[#This Row],[Design Approved Date]]&lt;&gt;""),tbl_die_ordering[[#This Row],[Design Approved Date]]-tbl_die_ordering[[#This Row],[Die Requested Date]],0)</f>
        <v>3</v>
      </c>
      <c r="Z145" t="s">
        <v>86</v>
      </c>
      <c r="AA145" s="118"/>
      <c r="AB145" s="82" t="str">
        <f>_xlfn.XLOOKUP(_xlfn.TEXTJOIN("_",TRUE,tbl_die_ordering[[#This Row],[Supplier]],tbl_die_ordering[[#This Row],[DIE NO]]),[1]Tracker!$AQ:$AQ,[1]Tracker!$Y:$Y,"")</f>
        <v>M310</v>
      </c>
      <c r="AC145" s="83">
        <f>_xlfn.XLOOKUP(_xlfn.TEXTJOIN("_",TRUE,tbl_die_ordering[[#This Row],[Supplier]],tbl_die_ordering[[#This Row],[DIE NO]]),[1]Tracker!$AQ:$AQ,[1]Tracker!$AC:$AC,"")</f>
        <v>45708</v>
      </c>
      <c r="AD145" s="7"/>
      <c r="AF145" t="str">
        <f>TEXT(tbl_die_ordering[[#This Row],[Die Requested Date]],"mmm")</f>
        <v>Jan</v>
      </c>
      <c r="AG145" t="str">
        <f>_xlfn.TEXTJOIN("_",TRUE,tbl_die_ordering[[#This Row],[Supplier]],tbl_die_ordering[[#This Row],[DIE NO]])</f>
        <v>PHME_030113-3503</v>
      </c>
    </row>
    <row r="146" spans="1:33" ht="15.95" customHeight="1">
      <c r="A146" s="86" t="s">
        <v>29</v>
      </c>
      <c r="B146" s="83" t="str">
        <f>_xlfn.XLOOKUP(_xlfn.TEXTJOIN("_",TRUE,tbl_die_ordering[[#This Row],[Supplier]],tbl_die_ordering[[#This Row],[DIE NO]]),[1]Tracker!$AQ:$AQ,[1]Tracker!$W:$W,"")</f>
        <v>7662-25</v>
      </c>
      <c r="C146" s="204" t="s">
        <v>390</v>
      </c>
      <c r="D146" s="90" t="s">
        <v>88</v>
      </c>
      <c r="E146" s="90" t="s">
        <v>93</v>
      </c>
      <c r="F146" s="91">
        <v>45681</v>
      </c>
      <c r="G146" s="353">
        <f>_xlfn.XLOOKUP(_xlfn.TEXTJOIN("_",TRUE,tbl_die_ordering[[#This Row],[Supplier]],tbl_die_ordering[[#This Row],[DIE NO]]),[1]Tracker!$AQ:$AQ,[1]Tracker!$V:$V,"")</f>
        <v>45681</v>
      </c>
      <c r="H146" s="193" t="s">
        <v>94</v>
      </c>
      <c r="I146" s="131">
        <v>0</v>
      </c>
      <c r="J146" s="131">
        <v>0</v>
      </c>
      <c r="K146" s="99">
        <v>45687</v>
      </c>
      <c r="L146" s="99">
        <v>45699</v>
      </c>
      <c r="M146" s="102" t="s">
        <v>186</v>
      </c>
      <c r="N146" s="121">
        <f>IFERROR(IF(tbl_die_ordering[[#This Row],[Design Approved Date]]&lt;&gt;"",L146-K146,""),"")</f>
        <v>12</v>
      </c>
      <c r="O146" s="91">
        <v>45700</v>
      </c>
      <c r="P146" s="91">
        <v>45703</v>
      </c>
      <c r="Q146" s="99">
        <v>45700</v>
      </c>
      <c r="R146" s="122">
        <v>1300001122</v>
      </c>
      <c r="S146" s="90" t="s">
        <v>101</v>
      </c>
      <c r="T146" s="91">
        <v>45707</v>
      </c>
      <c r="U146" s="110"/>
      <c r="V146" s="111"/>
      <c r="W14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 s="6">
        <f>IF(AND(tbl_die_ordering[[#This Row],[TYPE]]&lt;&gt;"C",tbl_die_ordering[[#This Row],[Design Approved Date]]&lt;&gt;""),tbl_die_ordering[[#This Row],[Design Approved Date]]-tbl_die_ordering[[#This Row],[Die Requested Date]],0)</f>
        <v>18</v>
      </c>
      <c r="Z146" t="s">
        <v>86</v>
      </c>
      <c r="AA146" s="118"/>
      <c r="AB146" s="82">
        <f>_xlfn.XLOOKUP(_xlfn.TEXTJOIN("_",TRUE,tbl_die_ordering[[#This Row],[Supplier]],tbl_die_ordering[[#This Row],[DIE NO]]),[1]Tracker!$AQ:$AQ,[1]Tracker!$Y:$Y,"")</f>
        <v>242500238</v>
      </c>
      <c r="AC146" s="83">
        <f>_xlfn.XLOOKUP(_xlfn.TEXTJOIN("_",TRUE,tbl_die_ordering[[#This Row],[Supplier]],tbl_die_ordering[[#This Row],[DIE NO]]),[1]Tracker!$AQ:$AQ,[1]Tracker!$AC:$AC,"")</f>
        <v>45730.413599537038</v>
      </c>
      <c r="AD146" s="7"/>
      <c r="AF146" t="str">
        <f>TEXT(tbl_die_ordering[[#This Row],[Die Requested Date]],"mmm")</f>
        <v>Jan</v>
      </c>
      <c r="AG146" t="str">
        <f>_xlfn.TEXTJOIN("_",TRUE,tbl_die_ordering[[#This Row],[Supplier]],tbl_die_ordering[[#This Row],[DIE NO]])</f>
        <v>PDTMC_030113-3504</v>
      </c>
    </row>
    <row r="147" spans="1:33" ht="15.95" customHeight="1">
      <c r="A147" s="86" t="s">
        <v>6</v>
      </c>
      <c r="B147" s="83" t="str">
        <f>_xlfn.XLOOKUP(_xlfn.TEXTJOIN("_",TRUE,tbl_die_ordering[[#This Row],[Supplier]],tbl_die_ordering[[#This Row],[DIE NO]]),[1]Tracker!$AQ:$AQ,[1]Tracker!$W:$W,"")</f>
        <v>7665-25</v>
      </c>
      <c r="C147" s="204" t="s">
        <v>391</v>
      </c>
      <c r="D147" s="90" t="s">
        <v>88</v>
      </c>
      <c r="E147" s="90" t="s">
        <v>93</v>
      </c>
      <c r="F147" s="91">
        <v>45684</v>
      </c>
      <c r="G147" s="353">
        <f>_xlfn.XLOOKUP(_xlfn.TEXTJOIN("_",TRUE,tbl_die_ordering[[#This Row],[Supplier]],tbl_die_ordering[[#This Row],[DIE NO]]),[1]Tracker!$AQ:$AQ,[1]Tracker!$V:$V,"")</f>
        <v>45684</v>
      </c>
      <c r="H147" s="193" t="s">
        <v>94</v>
      </c>
      <c r="I147" s="103">
        <v>0</v>
      </c>
      <c r="J147" s="103">
        <v>0</v>
      </c>
      <c r="K147" s="99">
        <v>45685</v>
      </c>
      <c r="L147" s="99">
        <v>45686</v>
      </c>
      <c r="M147" s="102"/>
      <c r="N147" s="121">
        <f>IFERROR(IF(tbl_die_ordering[[#This Row],[Design Approved Date]]&lt;&gt;"",L147-K147,""),"")</f>
        <v>1</v>
      </c>
      <c r="O147" s="99">
        <v>45687</v>
      </c>
      <c r="P147" s="91">
        <v>45694</v>
      </c>
      <c r="Q147" s="99">
        <v>45687</v>
      </c>
      <c r="R147" s="122">
        <v>112500439</v>
      </c>
      <c r="S147" s="90" t="s">
        <v>101</v>
      </c>
      <c r="T147" s="99">
        <v>45687</v>
      </c>
      <c r="U147" s="110"/>
      <c r="V147" s="111"/>
      <c r="W14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 s="6">
        <f>IF(AND(tbl_die_ordering[[#This Row],[TYPE]]&lt;&gt;"C",tbl_die_ordering[[#This Row],[Design Approved Date]]&lt;&gt;""),tbl_die_ordering[[#This Row],[Design Approved Date]]-tbl_die_ordering[[#This Row],[Die Requested Date]],0)</f>
        <v>2</v>
      </c>
      <c r="Z147" t="s">
        <v>86</v>
      </c>
      <c r="AA147" s="118"/>
      <c r="AB147" s="82">
        <f>_xlfn.XLOOKUP(_xlfn.TEXTJOIN("_",TRUE,tbl_die_ordering[[#This Row],[Supplier]],tbl_die_ordering[[#This Row],[DIE NO]]),[1]Tracker!$AQ:$AQ,[1]Tracker!$Y:$Y,"")</f>
        <v>142501270</v>
      </c>
      <c r="AC147" s="83">
        <f>_xlfn.XLOOKUP(_xlfn.TEXTJOIN("_",TRUE,tbl_die_ordering[[#This Row],[Supplier]],tbl_die_ordering[[#This Row],[DIE NO]]),[1]Tracker!$AQ:$AQ,[1]Tracker!$AC:$AC,"")</f>
        <v>45702</v>
      </c>
      <c r="AD147" s="7"/>
      <c r="AF147" t="str">
        <f>TEXT(tbl_die_ordering[[#This Row],[Die Requested Date]],"mmm")</f>
        <v>Jan</v>
      </c>
      <c r="AG147" t="str">
        <f>_xlfn.TEXTJOIN("_",TRUE,tbl_die_ordering[[#This Row],[Supplier]],tbl_die_ordering[[#This Row],[DIE NO]])</f>
        <v>PDTMC_07215-601</v>
      </c>
    </row>
    <row r="148" spans="1:33" ht="15.95" customHeight="1">
      <c r="A148" s="86" t="s">
        <v>6</v>
      </c>
      <c r="B148" s="83" t="str">
        <f>_xlfn.XLOOKUP(_xlfn.TEXTJOIN("_",TRUE,tbl_die_ordering[[#This Row],[Supplier]],tbl_die_ordering[[#This Row],[DIE NO]]),[1]Tracker!$AQ:$AQ,[1]Tracker!$W:$W,"")</f>
        <v>7666-25</v>
      </c>
      <c r="C148" s="204" t="s">
        <v>392</v>
      </c>
      <c r="D148" s="90" t="s">
        <v>88</v>
      </c>
      <c r="E148" s="90" t="s">
        <v>393</v>
      </c>
      <c r="F148" s="91">
        <v>45684</v>
      </c>
      <c r="G148" s="353">
        <f>_xlfn.XLOOKUP(_xlfn.TEXTJOIN("_",TRUE,tbl_die_ordering[[#This Row],[Supplier]],tbl_die_ordering[[#This Row],[DIE NO]]),[1]Tracker!$AQ:$AQ,[1]Tracker!$V:$V,"")</f>
        <v>45684</v>
      </c>
      <c r="H148" s="193" t="s">
        <v>94</v>
      </c>
      <c r="I148" s="103">
        <v>3</v>
      </c>
      <c r="J148" s="103">
        <v>3</v>
      </c>
      <c r="K148" s="99">
        <v>45688</v>
      </c>
      <c r="L148" s="99">
        <v>45689</v>
      </c>
      <c r="M148" s="102"/>
      <c r="N148" s="121">
        <f>IFERROR(IF(tbl_die_ordering[[#This Row],[Design Approved Date]]&lt;&gt;"",L148-K148,""),"")</f>
        <v>1</v>
      </c>
      <c r="O148" s="91">
        <v>45694</v>
      </c>
      <c r="P148" s="91">
        <v>45694</v>
      </c>
      <c r="Q148" s="99">
        <v>45694</v>
      </c>
      <c r="R148" s="122">
        <v>112500552</v>
      </c>
      <c r="S148" s="90" t="s">
        <v>101</v>
      </c>
      <c r="T148" s="99">
        <v>45694</v>
      </c>
      <c r="U148" s="110"/>
      <c r="V148" s="111"/>
      <c r="W14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 s="6">
        <f>IF(AND(tbl_die_ordering[[#This Row],[TYPE]]&lt;&gt;"C",tbl_die_ordering[[#This Row],[Design Approved Date]]&lt;&gt;""),tbl_die_ordering[[#This Row],[Design Approved Date]]-tbl_die_ordering[[#This Row],[Die Requested Date]],0)</f>
        <v>5</v>
      </c>
      <c r="Z148" t="s">
        <v>86</v>
      </c>
      <c r="AA148" s="118"/>
      <c r="AB148" s="82">
        <f>_xlfn.XLOOKUP(_xlfn.TEXTJOIN("_",TRUE,tbl_die_ordering[[#This Row],[Supplier]],tbl_die_ordering[[#This Row],[DIE NO]]),[1]Tracker!$AQ:$AQ,[1]Tracker!$Y:$Y,"")</f>
        <v>142501313</v>
      </c>
      <c r="AC148" s="83">
        <f>_xlfn.XLOOKUP(_xlfn.TEXTJOIN("_",TRUE,tbl_die_ordering[[#This Row],[Supplier]],tbl_die_ordering[[#This Row],[DIE NO]]),[1]Tracker!$AQ:$AQ,[1]Tracker!$AC:$AC,"")</f>
        <v>45702</v>
      </c>
      <c r="AD148" s="7"/>
      <c r="AF148" t="str">
        <f>TEXT(tbl_die_ordering[[#This Row],[Die Requested Date]],"mmm")</f>
        <v>Jan</v>
      </c>
      <c r="AG148" t="str">
        <f>_xlfn.TEXTJOIN("_",TRUE,tbl_die_ordering[[#This Row],[Supplier]],tbl_die_ordering[[#This Row],[DIE NO]])</f>
        <v>PDTMC_14860-208</v>
      </c>
    </row>
    <row r="149" spans="1:33" ht="15.95" customHeight="1">
      <c r="A149" s="86" t="s">
        <v>6</v>
      </c>
      <c r="B149" s="83" t="str">
        <f>_xlfn.XLOOKUP(_xlfn.TEXTJOIN("_",TRUE,tbl_die_ordering[[#This Row],[Supplier]],tbl_die_ordering[[#This Row],[DIE NO]]),[1]Tracker!$AQ:$AQ,[1]Tracker!$W:$W,"")</f>
        <v>7666-25</v>
      </c>
      <c r="C149" s="204" t="s">
        <v>394</v>
      </c>
      <c r="D149" s="90" t="s">
        <v>88</v>
      </c>
      <c r="E149" s="90" t="s">
        <v>219</v>
      </c>
      <c r="F149" s="91">
        <v>45684</v>
      </c>
      <c r="G149" s="353">
        <f>_xlfn.XLOOKUP(_xlfn.TEXTJOIN("_",TRUE,tbl_die_ordering[[#This Row],[Supplier]],tbl_die_ordering[[#This Row],[DIE NO]]),[1]Tracker!$AQ:$AQ,[1]Tracker!$V:$V,"")</f>
        <v>45684</v>
      </c>
      <c r="H149" s="193" t="s">
        <v>94</v>
      </c>
      <c r="I149" s="103">
        <v>0</v>
      </c>
      <c r="J149" s="103">
        <v>0</v>
      </c>
      <c r="K149" s="99">
        <v>45685</v>
      </c>
      <c r="L149" s="99">
        <v>45696</v>
      </c>
      <c r="M149" s="102"/>
      <c r="N149" s="121">
        <f>IFERROR(IF(tbl_die_ordering[[#This Row],[Design Approved Date]]&lt;&gt;"",L149-K149,""),"")</f>
        <v>11</v>
      </c>
      <c r="O149" s="99">
        <v>45699</v>
      </c>
      <c r="P149" s="91">
        <v>45703</v>
      </c>
      <c r="Q149" s="99">
        <v>45699</v>
      </c>
      <c r="R149" s="122">
        <v>112500628</v>
      </c>
      <c r="S149" s="90" t="s">
        <v>101</v>
      </c>
      <c r="T149" s="99">
        <v>45699</v>
      </c>
      <c r="U149" s="110"/>
      <c r="V149" s="111" t="s">
        <v>395</v>
      </c>
      <c r="W14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 s="6">
        <f>IF(AND(tbl_die_ordering[[#This Row],[TYPE]]&lt;&gt;"C",tbl_die_ordering[[#This Row],[Design Approved Date]]&lt;&gt;""),tbl_die_ordering[[#This Row],[Design Approved Date]]-tbl_die_ordering[[#This Row],[Die Requested Date]],0)</f>
        <v>12</v>
      </c>
      <c r="Z149" t="s">
        <v>86</v>
      </c>
      <c r="AA149" s="118"/>
      <c r="AB149" s="82">
        <f>_xlfn.XLOOKUP(_xlfn.TEXTJOIN("_",TRUE,tbl_die_ordering[[#This Row],[Supplier]],tbl_die_ordering[[#This Row],[DIE NO]]),[1]Tracker!$AQ:$AQ,[1]Tracker!$Y:$Y,"")</f>
        <v>142501959</v>
      </c>
      <c r="AC149" s="83">
        <f>_xlfn.XLOOKUP(_xlfn.TEXTJOIN("_",TRUE,tbl_die_ordering[[#This Row],[Supplier]],tbl_die_ordering[[#This Row],[DIE NO]]),[1]Tracker!$AQ:$AQ,[1]Tracker!$AC:$AC,"")</f>
        <v>45721</v>
      </c>
      <c r="AD149" s="7"/>
      <c r="AF149" t="str">
        <f>TEXT(tbl_die_ordering[[#This Row],[Die Requested Date]],"mmm")</f>
        <v>Jan</v>
      </c>
      <c r="AG149" t="str">
        <f>_xlfn.TEXTJOIN("_",TRUE,tbl_die_ordering[[#This Row],[Supplier]],tbl_die_ordering[[#This Row],[DIE NO]])</f>
        <v>PDTMC_07208-502</v>
      </c>
    </row>
    <row r="150" spans="1:33" ht="15.95" customHeight="1">
      <c r="A150" s="86" t="s">
        <v>6</v>
      </c>
      <c r="B150" s="83" t="str">
        <f>_xlfn.XLOOKUP(_xlfn.TEXTJOIN("_",TRUE,tbl_die_ordering[[#This Row],[Supplier]],tbl_die_ordering[[#This Row],[DIE NO]]),[1]Tracker!$AQ:$AQ,[1]Tracker!$W:$W,"")</f>
        <v>7666-25</v>
      </c>
      <c r="C150" s="204" t="s">
        <v>396</v>
      </c>
      <c r="D150" s="90" t="s">
        <v>88</v>
      </c>
      <c r="E150" s="90" t="s">
        <v>219</v>
      </c>
      <c r="F150" s="91">
        <v>45684</v>
      </c>
      <c r="G150" s="353">
        <f>_xlfn.XLOOKUP(_xlfn.TEXTJOIN("_",TRUE,tbl_die_ordering[[#This Row],[Supplier]],tbl_die_ordering[[#This Row],[DIE NO]]),[1]Tracker!$AQ:$AQ,[1]Tracker!$V:$V,"")</f>
        <v>45684</v>
      </c>
      <c r="H150" s="193" t="s">
        <v>94</v>
      </c>
      <c r="I150" s="103">
        <v>0</v>
      </c>
      <c r="J150" s="103">
        <v>0</v>
      </c>
      <c r="K150" s="99">
        <v>45685</v>
      </c>
      <c r="L150" s="99">
        <v>45696</v>
      </c>
      <c r="M150" s="102"/>
      <c r="N150" s="121">
        <f>IFERROR(IF(tbl_die_ordering[[#This Row],[Design Approved Date]]&lt;&gt;"",L150-K150,""),"")</f>
        <v>11</v>
      </c>
      <c r="O150" s="99">
        <v>45699</v>
      </c>
      <c r="P150" s="91">
        <v>45703</v>
      </c>
      <c r="Q150" s="99">
        <v>45699</v>
      </c>
      <c r="R150" s="122">
        <v>112500628</v>
      </c>
      <c r="S150" s="90" t="s">
        <v>101</v>
      </c>
      <c r="T150" s="99">
        <v>45699</v>
      </c>
      <c r="U150" s="110"/>
      <c r="V150" s="111" t="s">
        <v>395</v>
      </c>
      <c r="W15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 s="6">
        <f>IF(AND(tbl_die_ordering[[#This Row],[TYPE]]&lt;&gt;"C",tbl_die_ordering[[#This Row],[Design Approved Date]]&lt;&gt;""),tbl_die_ordering[[#This Row],[Design Approved Date]]-tbl_die_ordering[[#This Row],[Die Requested Date]],0)</f>
        <v>12</v>
      </c>
      <c r="Z150" t="s">
        <v>86</v>
      </c>
      <c r="AA150" s="118"/>
      <c r="AB150" s="82">
        <f>_xlfn.XLOOKUP(_xlfn.TEXTJOIN("_",TRUE,tbl_die_ordering[[#This Row],[Supplier]],tbl_die_ordering[[#This Row],[DIE NO]]),[1]Tracker!$AQ:$AQ,[1]Tracker!$Y:$Y,"")</f>
        <v>142501959</v>
      </c>
      <c r="AC150" s="83">
        <f>_xlfn.XLOOKUP(_xlfn.TEXTJOIN("_",TRUE,tbl_die_ordering[[#This Row],[Supplier]],tbl_die_ordering[[#This Row],[DIE NO]]),[1]Tracker!$AQ:$AQ,[1]Tracker!$AC:$AC,"")</f>
        <v>45721</v>
      </c>
      <c r="AD150" s="7"/>
      <c r="AF150" t="str">
        <f>TEXT(tbl_die_ordering[[#This Row],[Die Requested Date]],"mmm")</f>
        <v>Jan</v>
      </c>
      <c r="AG150" t="str">
        <f>_xlfn.TEXTJOIN("_",TRUE,tbl_die_ordering[[#This Row],[Supplier]],tbl_die_ordering[[#This Row],[DIE NO]])</f>
        <v>PDTMC_07208-503</v>
      </c>
    </row>
    <row r="151" spans="1:33" ht="15.95" customHeight="1">
      <c r="A151" s="86" t="s">
        <v>29</v>
      </c>
      <c r="B151" s="83" t="str">
        <f>_xlfn.XLOOKUP(_xlfn.TEXTJOIN("_",TRUE,tbl_die_ordering[[#This Row],[Supplier]],tbl_die_ordering[[#This Row],[DIE NO]]),[1]Tracker!$AQ:$AQ,[1]Tracker!$W:$W,"")</f>
        <v>7667-25</v>
      </c>
      <c r="C151" s="204" t="s">
        <v>397</v>
      </c>
      <c r="D151" s="90" t="s">
        <v>162</v>
      </c>
      <c r="E151" s="90" t="s">
        <v>398</v>
      </c>
      <c r="F151" s="91">
        <v>45684</v>
      </c>
      <c r="G151" s="353">
        <f>_xlfn.XLOOKUP(_xlfn.TEXTJOIN("_",TRUE,tbl_die_ordering[[#This Row],[Supplier]],tbl_die_ordering[[#This Row],[DIE NO]]),[1]Tracker!$AQ:$AQ,[1]Tracker!$V:$V,"")</f>
        <v>45684</v>
      </c>
      <c r="H151" s="193" t="s">
        <v>94</v>
      </c>
      <c r="I151" s="131">
        <v>0</v>
      </c>
      <c r="J151" s="131">
        <v>0</v>
      </c>
      <c r="K151" s="99">
        <v>45696</v>
      </c>
      <c r="L151" s="99">
        <v>45698</v>
      </c>
      <c r="M151" s="102"/>
      <c r="N151" s="121">
        <f>IFERROR(IF(tbl_die_ordering[[#This Row],[Design Approved Date]]&lt;&gt;"",L151-K151,""),"")</f>
        <v>2</v>
      </c>
      <c r="O151" s="91">
        <v>45699</v>
      </c>
      <c r="P151" s="91">
        <v>45699</v>
      </c>
      <c r="Q151" s="99">
        <v>45699</v>
      </c>
      <c r="R151" s="122">
        <v>1300001119</v>
      </c>
      <c r="S151" s="90" t="s">
        <v>101</v>
      </c>
      <c r="T151" s="91">
        <v>45707</v>
      </c>
      <c r="U151" s="110"/>
      <c r="V151" s="111"/>
      <c r="W15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 s="6">
        <f>IF(AND(tbl_die_ordering[[#This Row],[TYPE]]&lt;&gt;"C",tbl_die_ordering[[#This Row],[Design Approved Date]]&lt;&gt;""),tbl_die_ordering[[#This Row],[Design Approved Date]]-tbl_die_ordering[[#This Row],[Die Requested Date]],0)</f>
        <v>14</v>
      </c>
      <c r="Z151" t="s">
        <v>86</v>
      </c>
      <c r="AA151" s="118"/>
      <c r="AB151" s="82">
        <f>_xlfn.XLOOKUP(_xlfn.TEXTJOIN("_",TRUE,tbl_die_ordering[[#This Row],[Supplier]],tbl_die_ordering[[#This Row],[DIE NO]]),[1]Tracker!$AQ:$AQ,[1]Tracker!$Y:$Y,"")</f>
        <v>242500096</v>
      </c>
      <c r="AC151" s="83">
        <f>_xlfn.XLOOKUP(_xlfn.TEXTJOIN("_",TRUE,tbl_die_ordering[[#This Row],[Supplier]],tbl_die_ordering[[#This Row],[DIE NO]]),[1]Tracker!$AQ:$AQ,[1]Tracker!$AC:$AC,"")</f>
        <v>45741.330405092594</v>
      </c>
      <c r="AD151" s="7"/>
      <c r="AF151" t="str">
        <f>TEXT(tbl_die_ordering[[#This Row],[Die Requested Date]],"mmm")</f>
        <v>Jan</v>
      </c>
      <c r="AG151" t="str">
        <f>_xlfn.TEXTJOIN("_",TRUE,tbl_die_ordering[[#This Row],[Supplier]],tbl_die_ordering[[#This Row],[DIE NO]])</f>
        <v>PDTMC_25RG4</v>
      </c>
    </row>
    <row r="152" spans="1:33" ht="15.95" customHeight="1">
      <c r="A152" s="86" t="s">
        <v>29</v>
      </c>
      <c r="B152" s="83" t="str">
        <f>_xlfn.XLOOKUP(_xlfn.TEXTJOIN("_",TRUE,tbl_die_ordering[[#This Row],[Supplier]],tbl_die_ordering[[#This Row],[DIE NO]]),[1]Tracker!$AQ:$AQ,[1]Tracker!$W:$W,"")</f>
        <v>7667-25</v>
      </c>
      <c r="C152" s="204" t="s">
        <v>399</v>
      </c>
      <c r="D152" s="90" t="s">
        <v>162</v>
      </c>
      <c r="E152" s="90" t="s">
        <v>400</v>
      </c>
      <c r="F152" s="91">
        <v>45684</v>
      </c>
      <c r="G152" s="353">
        <f>_xlfn.XLOOKUP(_xlfn.TEXTJOIN("_",TRUE,tbl_die_ordering[[#This Row],[Supplier]],tbl_die_ordering[[#This Row],[DIE NO]]),[1]Tracker!$AQ:$AQ,[1]Tracker!$V:$V,"")</f>
        <v>45684</v>
      </c>
      <c r="H152" s="193" t="s">
        <v>94</v>
      </c>
      <c r="I152" s="131">
        <v>0</v>
      </c>
      <c r="J152" s="131">
        <v>0</v>
      </c>
      <c r="K152" s="99">
        <v>45696</v>
      </c>
      <c r="L152" s="99">
        <v>45698</v>
      </c>
      <c r="M152" s="102"/>
      <c r="N152" s="121">
        <f>IFERROR(IF(tbl_die_ordering[[#This Row],[Design Approved Date]]&lt;&gt;"",L152-K152,""),"")</f>
        <v>2</v>
      </c>
      <c r="O152" s="91">
        <v>45699</v>
      </c>
      <c r="P152" s="91">
        <v>45699</v>
      </c>
      <c r="Q152" s="99">
        <v>45699</v>
      </c>
      <c r="R152" s="122">
        <v>1300001119</v>
      </c>
      <c r="S152" s="90" t="s">
        <v>101</v>
      </c>
      <c r="T152" s="91">
        <v>45707</v>
      </c>
      <c r="U152" s="110"/>
      <c r="V152" s="111"/>
      <c r="W15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 s="6">
        <f>IF(AND(tbl_die_ordering[[#This Row],[TYPE]]&lt;&gt;"C",tbl_die_ordering[[#This Row],[Design Approved Date]]&lt;&gt;""),tbl_die_ordering[[#This Row],[Design Approved Date]]-tbl_die_ordering[[#This Row],[Die Requested Date]],0)</f>
        <v>14</v>
      </c>
      <c r="Z152" t="s">
        <v>86</v>
      </c>
      <c r="AA152" s="118"/>
      <c r="AB152" s="82">
        <f>_xlfn.XLOOKUP(_xlfn.TEXTJOIN("_",TRUE,tbl_die_ordering[[#This Row],[Supplier]],tbl_die_ordering[[#This Row],[DIE NO]]),[1]Tracker!$AQ:$AQ,[1]Tracker!$Y:$Y,"")</f>
        <v>242500096</v>
      </c>
      <c r="AC152" s="83">
        <f>_xlfn.XLOOKUP(_xlfn.TEXTJOIN("_",TRUE,tbl_die_ordering[[#This Row],[Supplier]],tbl_die_ordering[[#This Row],[DIE NO]]),[1]Tracker!$AQ:$AQ,[1]Tracker!$AC:$AC,"")</f>
        <v>45741.330405092594</v>
      </c>
      <c r="AD152" s="7"/>
      <c r="AF152" t="str">
        <f>TEXT(tbl_die_ordering[[#This Row],[Die Requested Date]],"mmm")</f>
        <v>Jan</v>
      </c>
      <c r="AG152" t="str">
        <f>_xlfn.TEXTJOIN("_",TRUE,tbl_die_ordering[[#This Row],[Supplier]],tbl_die_ordering[[#This Row],[DIE NO]])</f>
        <v>PDTMC_35RG4</v>
      </c>
    </row>
    <row r="153" spans="1:33" ht="15.95" customHeight="1">
      <c r="A153" s="86" t="s">
        <v>29</v>
      </c>
      <c r="B153" s="83" t="str">
        <f>_xlfn.XLOOKUP(_xlfn.TEXTJOIN("_",TRUE,tbl_die_ordering[[#This Row],[Supplier]],tbl_die_ordering[[#This Row],[DIE NO]]),[1]Tracker!$AQ:$AQ,[1]Tracker!$W:$W,"")</f>
        <v>7667-25</v>
      </c>
      <c r="C153" s="204" t="s">
        <v>401</v>
      </c>
      <c r="D153" s="90" t="s">
        <v>162</v>
      </c>
      <c r="E153" s="90" t="s">
        <v>402</v>
      </c>
      <c r="F153" s="91">
        <v>45684</v>
      </c>
      <c r="G153" s="353">
        <f>_xlfn.XLOOKUP(_xlfn.TEXTJOIN("_",TRUE,tbl_die_ordering[[#This Row],[Supplier]],tbl_die_ordering[[#This Row],[DIE NO]]),[1]Tracker!$AQ:$AQ,[1]Tracker!$V:$V,"")</f>
        <v>45684</v>
      </c>
      <c r="H153" s="193" t="s">
        <v>94</v>
      </c>
      <c r="I153" s="131">
        <v>0</v>
      </c>
      <c r="J153" s="131">
        <v>0</v>
      </c>
      <c r="K153" s="99">
        <v>45698</v>
      </c>
      <c r="L153" s="99">
        <v>45698</v>
      </c>
      <c r="M153" s="102"/>
      <c r="N153" s="121">
        <f>IFERROR(IF(tbl_die_ordering[[#This Row],[Design Approved Date]]&lt;&gt;"",L153-K153,""),"")</f>
        <v>0</v>
      </c>
      <c r="O153" s="91">
        <v>45699</v>
      </c>
      <c r="P153" s="91">
        <v>45699</v>
      </c>
      <c r="Q153" s="99">
        <v>45699</v>
      </c>
      <c r="R153" s="122">
        <v>1300001119</v>
      </c>
      <c r="S153" s="90" t="s">
        <v>101</v>
      </c>
      <c r="T153" s="91">
        <v>45707</v>
      </c>
      <c r="U153" s="110"/>
      <c r="V153" s="111"/>
      <c r="W15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 s="6">
        <f>IF(AND(tbl_die_ordering[[#This Row],[TYPE]]&lt;&gt;"C",tbl_die_ordering[[#This Row],[Design Approved Date]]&lt;&gt;""),tbl_die_ordering[[#This Row],[Design Approved Date]]-tbl_die_ordering[[#This Row],[Die Requested Date]],0)</f>
        <v>14</v>
      </c>
      <c r="Z153" t="s">
        <v>86</v>
      </c>
      <c r="AA153" s="118"/>
      <c r="AB153" s="82">
        <f>_xlfn.XLOOKUP(_xlfn.TEXTJOIN("_",TRUE,tbl_die_ordering[[#This Row],[Supplier]],tbl_die_ordering[[#This Row],[DIE NO]]),[1]Tracker!$AQ:$AQ,[1]Tracker!$Y:$Y,"")</f>
        <v>242500096</v>
      </c>
      <c r="AC153" s="83">
        <f>_xlfn.XLOOKUP(_xlfn.TEXTJOIN("_",TRUE,tbl_die_ordering[[#This Row],[Supplier]],tbl_die_ordering[[#This Row],[DIE NO]]),[1]Tracker!$AQ:$AQ,[1]Tracker!$AC:$AC,"")</f>
        <v>45741.330405092594</v>
      </c>
      <c r="AD153" s="7"/>
      <c r="AF153" t="str">
        <f>TEXT(tbl_die_ordering[[#This Row],[Die Requested Date]],"mmm")</f>
        <v>Jan</v>
      </c>
      <c r="AG153" t="str">
        <f>_xlfn.TEXTJOIN("_",TRUE,tbl_die_ordering[[#This Row],[Supplier]],tbl_die_ordering[[#This Row],[DIE NO]])</f>
        <v>PDTMC_35RG8</v>
      </c>
    </row>
    <row r="154" spans="1:33" ht="15.95" customHeight="1">
      <c r="A154" s="86" t="s">
        <v>6</v>
      </c>
      <c r="B154" s="83" t="str">
        <f>_xlfn.XLOOKUP(_xlfn.TEXTJOIN("_",TRUE,tbl_die_ordering[[#This Row],[Supplier]],tbl_die_ordering[[#This Row],[DIE NO]]),[1]Tracker!$AQ:$AQ,[1]Tracker!$W:$W,"")</f>
        <v>7669-25</v>
      </c>
      <c r="C154" s="204" t="s">
        <v>403</v>
      </c>
      <c r="D154" s="90" t="s">
        <v>212</v>
      </c>
      <c r="E154" s="90" t="s">
        <v>119</v>
      </c>
      <c r="F154" s="91">
        <v>45685</v>
      </c>
      <c r="G154" s="353">
        <f>_xlfn.XLOOKUP(_xlfn.TEXTJOIN("_",TRUE,tbl_die_ordering[[#This Row],[Supplier]],tbl_die_ordering[[#This Row],[DIE NO]]),[1]Tracker!$AQ:$AQ,[1]Tracker!$V:$V,"")</f>
        <v>45685</v>
      </c>
      <c r="H154" s="193" t="s">
        <v>90</v>
      </c>
      <c r="I154" s="103">
        <v>0</v>
      </c>
      <c r="J154" s="103">
        <v>0</v>
      </c>
      <c r="K154" s="90" t="s">
        <v>214</v>
      </c>
      <c r="L154" s="90" t="s">
        <v>214</v>
      </c>
      <c r="M154" s="102"/>
      <c r="N154" s="121" t="str">
        <f>IFERROR(IF(tbl_die_ordering[[#This Row],[Design Approved Date]]&lt;&gt;"",L154-K154,""),"")</f>
        <v/>
      </c>
      <c r="O154" s="90" t="s">
        <v>214</v>
      </c>
      <c r="P154" s="90" t="s">
        <v>214</v>
      </c>
      <c r="Q154" s="90" t="s">
        <v>214</v>
      </c>
      <c r="R154" s="125" t="s">
        <v>214</v>
      </c>
      <c r="S154" s="90" t="s">
        <v>106</v>
      </c>
      <c r="T154" s="90" t="s">
        <v>214</v>
      </c>
      <c r="U154" s="110" t="s">
        <v>404</v>
      </c>
      <c r="V154" s="111" t="s">
        <v>339</v>
      </c>
      <c r="W15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54" s="6">
        <f>IF(AND(tbl_die_ordering[[#This Row],[TYPE]]&lt;&gt;"C",tbl_die_ordering[[#This Row],[Design Approved Date]]&lt;&gt;""),tbl_die_ordering[[#This Row],[Design Approved Date]]-tbl_die_ordering[[#This Row],[Die Requested Date]],0)</f>
        <v>0</v>
      </c>
      <c r="Z154" t="s">
        <v>86</v>
      </c>
      <c r="AA154" s="118" t="s">
        <v>405</v>
      </c>
      <c r="AB154" s="82">
        <f>_xlfn.XLOOKUP(_xlfn.TEXTJOIN("_",TRUE,tbl_die_ordering[[#This Row],[Supplier]],tbl_die_ordering[[#This Row],[DIE NO]]),[1]Tracker!$AQ:$AQ,[1]Tracker!$Y:$Y,"")</f>
        <v>0</v>
      </c>
      <c r="AC154" s="83">
        <f>_xlfn.XLOOKUP(_xlfn.TEXTJOIN("_",TRUE,tbl_die_ordering[[#This Row],[Supplier]],tbl_die_ordering[[#This Row],[DIE NO]]),[1]Tracker!$AQ:$AQ,[1]Tracker!$AC:$AC,"")</f>
        <v>0</v>
      </c>
      <c r="AD154" s="7"/>
      <c r="AF154" t="str">
        <f>TEXT(tbl_die_ordering[[#This Row],[Die Requested Date]],"mmm")</f>
        <v>Jan</v>
      </c>
      <c r="AG154" t="str">
        <f>_xlfn.TEXTJOIN("_",TRUE,tbl_die_ordering[[#This Row],[Supplier]],tbl_die_ordering[[#This Row],[DIE NO]])</f>
        <v>JIANGSU_27804-201</v>
      </c>
    </row>
    <row r="155" spans="1:33" ht="15.95" customHeight="1">
      <c r="A155" s="86" t="s">
        <v>6</v>
      </c>
      <c r="B155" s="83" t="str">
        <f>_xlfn.XLOOKUP(_xlfn.TEXTJOIN("_",TRUE,tbl_die_ordering[[#This Row],[Supplier]],tbl_die_ordering[[#This Row],[DIE NO]]),[1]Tracker!$AQ:$AQ,[1]Tracker!$W:$W,"")</f>
        <v>7669-25</v>
      </c>
      <c r="C155" s="204" t="s">
        <v>406</v>
      </c>
      <c r="D155" s="90" t="s">
        <v>212</v>
      </c>
      <c r="E155" s="90" t="s">
        <v>119</v>
      </c>
      <c r="F155" s="91">
        <v>45685</v>
      </c>
      <c r="G155" s="353">
        <f>_xlfn.XLOOKUP(_xlfn.TEXTJOIN("_",TRUE,tbl_die_ordering[[#This Row],[Supplier]],tbl_die_ordering[[#This Row],[DIE NO]]),[1]Tracker!$AQ:$AQ,[1]Tracker!$V:$V,"")</f>
        <v>45685</v>
      </c>
      <c r="H155" s="193" t="s">
        <v>90</v>
      </c>
      <c r="I155" s="103">
        <v>0</v>
      </c>
      <c r="J155" s="103">
        <v>0</v>
      </c>
      <c r="K155" s="90" t="s">
        <v>214</v>
      </c>
      <c r="L155" s="90" t="s">
        <v>214</v>
      </c>
      <c r="M155" s="102"/>
      <c r="N155" s="121" t="str">
        <f>IFERROR(IF(tbl_die_ordering[[#This Row],[Design Approved Date]]&lt;&gt;"",L155-K155,""),"")</f>
        <v/>
      </c>
      <c r="O155" s="90" t="s">
        <v>214</v>
      </c>
      <c r="P155" s="90" t="s">
        <v>214</v>
      </c>
      <c r="Q155" s="90" t="s">
        <v>214</v>
      </c>
      <c r="R155" s="125" t="s">
        <v>214</v>
      </c>
      <c r="S155" s="90" t="s">
        <v>106</v>
      </c>
      <c r="T155" s="90" t="s">
        <v>214</v>
      </c>
      <c r="U155" s="110" t="s">
        <v>404</v>
      </c>
      <c r="V155" s="111" t="s">
        <v>339</v>
      </c>
      <c r="W15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55" s="6">
        <f>IF(AND(tbl_die_ordering[[#This Row],[TYPE]]&lt;&gt;"C",tbl_die_ordering[[#This Row],[Design Approved Date]]&lt;&gt;""),tbl_die_ordering[[#This Row],[Design Approved Date]]-tbl_die_ordering[[#This Row],[Die Requested Date]],0)</f>
        <v>0</v>
      </c>
      <c r="Z155" t="s">
        <v>86</v>
      </c>
      <c r="AA155" s="118" t="s">
        <v>405</v>
      </c>
      <c r="AB155" s="82">
        <f>_xlfn.XLOOKUP(_xlfn.TEXTJOIN("_",TRUE,tbl_die_ordering[[#This Row],[Supplier]],tbl_die_ordering[[#This Row],[DIE NO]]),[1]Tracker!$AQ:$AQ,[1]Tracker!$Y:$Y,"")</f>
        <v>0</v>
      </c>
      <c r="AC155" s="83">
        <f>_xlfn.XLOOKUP(_xlfn.TEXTJOIN("_",TRUE,tbl_die_ordering[[#This Row],[Supplier]],tbl_die_ordering[[#This Row],[DIE NO]]),[1]Tracker!$AQ:$AQ,[1]Tracker!$AC:$AC,"")</f>
        <v>0</v>
      </c>
      <c r="AD155" s="7"/>
      <c r="AF155" t="str">
        <f>TEXT(tbl_die_ordering[[#This Row],[Die Requested Date]],"mmm")</f>
        <v>Jan</v>
      </c>
      <c r="AG155" t="str">
        <f>_xlfn.TEXTJOIN("_",TRUE,tbl_die_ordering[[#This Row],[Supplier]],tbl_die_ordering[[#This Row],[DIE NO]])</f>
        <v>JIANGSU_27805-401</v>
      </c>
    </row>
    <row r="156" spans="1:33" ht="15.95" customHeight="1">
      <c r="A156" s="86" t="s">
        <v>6</v>
      </c>
      <c r="B156" s="83" t="str">
        <f>_xlfn.XLOOKUP(_xlfn.TEXTJOIN("_",TRUE,tbl_die_ordering[[#This Row],[Supplier]],tbl_die_ordering[[#This Row],[DIE NO]]),[1]Tracker!$AQ:$AQ,[1]Tracker!$W:$W,"")</f>
        <v>7669-25</v>
      </c>
      <c r="C156" s="204" t="s">
        <v>407</v>
      </c>
      <c r="D156" s="90" t="s">
        <v>212</v>
      </c>
      <c r="E156" s="90" t="s">
        <v>103</v>
      </c>
      <c r="F156" s="91">
        <v>45685</v>
      </c>
      <c r="G156" s="353">
        <f>_xlfn.XLOOKUP(_xlfn.TEXTJOIN("_",TRUE,tbl_die_ordering[[#This Row],[Supplier]],tbl_die_ordering[[#This Row],[DIE NO]]),[1]Tracker!$AQ:$AQ,[1]Tracker!$V:$V,"")</f>
        <v>45685</v>
      </c>
      <c r="H156" s="193" t="s">
        <v>90</v>
      </c>
      <c r="I156" s="103">
        <v>0</v>
      </c>
      <c r="J156" s="103">
        <v>0</v>
      </c>
      <c r="K156" s="90" t="s">
        <v>214</v>
      </c>
      <c r="L156" s="90" t="s">
        <v>214</v>
      </c>
      <c r="M156" s="102"/>
      <c r="N156" s="121" t="str">
        <f>IFERROR(IF(tbl_die_ordering[[#This Row],[Design Approved Date]]&lt;&gt;"",L156-K156,""),"")</f>
        <v/>
      </c>
      <c r="O156" s="90" t="s">
        <v>214</v>
      </c>
      <c r="P156" s="90" t="s">
        <v>214</v>
      </c>
      <c r="Q156" s="90" t="s">
        <v>214</v>
      </c>
      <c r="R156" s="125" t="s">
        <v>214</v>
      </c>
      <c r="S156" s="90" t="s">
        <v>106</v>
      </c>
      <c r="T156" s="90" t="s">
        <v>214</v>
      </c>
      <c r="U156" s="110" t="s">
        <v>404</v>
      </c>
      <c r="V156" s="111" t="s">
        <v>339</v>
      </c>
      <c r="W15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56" s="6">
        <f>IF(AND(tbl_die_ordering[[#This Row],[TYPE]]&lt;&gt;"C",tbl_die_ordering[[#This Row],[Design Approved Date]]&lt;&gt;""),tbl_die_ordering[[#This Row],[Design Approved Date]]-tbl_die_ordering[[#This Row],[Die Requested Date]],0)</f>
        <v>0</v>
      </c>
      <c r="Z156" t="s">
        <v>86</v>
      </c>
      <c r="AA156" s="118" t="s">
        <v>405</v>
      </c>
      <c r="AB156" s="82">
        <f>_xlfn.XLOOKUP(_xlfn.TEXTJOIN("_",TRUE,tbl_die_ordering[[#This Row],[Supplier]],tbl_die_ordering[[#This Row],[DIE NO]]),[1]Tracker!$AQ:$AQ,[1]Tracker!$Y:$Y,"")</f>
        <v>0</v>
      </c>
      <c r="AC156" s="83">
        <f>_xlfn.XLOOKUP(_xlfn.TEXTJOIN("_",TRUE,tbl_die_ordering[[#This Row],[Supplier]],tbl_die_ordering[[#This Row],[DIE NO]]),[1]Tracker!$AQ:$AQ,[1]Tracker!$AC:$AC,"")</f>
        <v>0</v>
      </c>
      <c r="AD156" s="7"/>
      <c r="AF156" t="str">
        <f>TEXT(tbl_die_ordering[[#This Row],[Die Requested Date]],"mmm")</f>
        <v>Jan</v>
      </c>
      <c r="AG156" t="str">
        <f>_xlfn.TEXTJOIN("_",TRUE,tbl_die_ordering[[#This Row],[Supplier]],tbl_die_ordering[[#This Row],[DIE NO]])</f>
        <v>JIANGSU_27807-401</v>
      </c>
    </row>
    <row r="157" spans="1:33" ht="15.95" customHeight="1">
      <c r="A157" s="86" t="s">
        <v>6</v>
      </c>
      <c r="B157" s="83" t="str">
        <f>_xlfn.XLOOKUP(_xlfn.TEXTJOIN("_",TRUE,tbl_die_ordering[[#This Row],[Supplier]],tbl_die_ordering[[#This Row],[DIE NO]]),[1]Tracker!$AQ:$AQ,[1]Tracker!$W:$W,"")</f>
        <v>7669-25</v>
      </c>
      <c r="C157" s="204" t="s">
        <v>408</v>
      </c>
      <c r="D157" s="90" t="s">
        <v>212</v>
      </c>
      <c r="E157" s="90" t="s">
        <v>103</v>
      </c>
      <c r="F157" s="91">
        <v>45685</v>
      </c>
      <c r="G157" s="353">
        <f>_xlfn.XLOOKUP(_xlfn.TEXTJOIN("_",TRUE,tbl_die_ordering[[#This Row],[Supplier]],tbl_die_ordering[[#This Row],[DIE NO]]),[1]Tracker!$AQ:$AQ,[1]Tracker!$V:$V,"")</f>
        <v>45685</v>
      </c>
      <c r="H157" s="193" t="s">
        <v>90</v>
      </c>
      <c r="I157" s="103">
        <v>1</v>
      </c>
      <c r="J157" s="103">
        <v>2</v>
      </c>
      <c r="K157" s="90" t="s">
        <v>214</v>
      </c>
      <c r="L157" s="90" t="s">
        <v>214</v>
      </c>
      <c r="M157" s="102"/>
      <c r="N157" s="121" t="str">
        <f>IFERROR(IF(tbl_die_ordering[[#This Row],[Design Approved Date]]&lt;&gt;"",L157-K157,""),"")</f>
        <v/>
      </c>
      <c r="O157" s="90" t="s">
        <v>214</v>
      </c>
      <c r="P157" s="90" t="s">
        <v>214</v>
      </c>
      <c r="Q157" s="90" t="s">
        <v>214</v>
      </c>
      <c r="R157" s="125" t="s">
        <v>214</v>
      </c>
      <c r="S157" s="90" t="s">
        <v>106</v>
      </c>
      <c r="T157" s="90" t="s">
        <v>214</v>
      </c>
      <c r="U157" s="110" t="s">
        <v>404</v>
      </c>
      <c r="V157" s="111" t="s">
        <v>339</v>
      </c>
      <c r="W15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57" s="6">
        <f>IF(AND(tbl_die_ordering[[#This Row],[TYPE]]&lt;&gt;"C",tbl_die_ordering[[#This Row],[Design Approved Date]]&lt;&gt;""),tbl_die_ordering[[#This Row],[Design Approved Date]]-tbl_die_ordering[[#This Row],[Die Requested Date]],0)</f>
        <v>0</v>
      </c>
      <c r="Z157" t="s">
        <v>227</v>
      </c>
      <c r="AA157" s="118" t="s">
        <v>405</v>
      </c>
      <c r="AB157" s="82">
        <f>_xlfn.XLOOKUP(_xlfn.TEXTJOIN("_",TRUE,tbl_die_ordering[[#This Row],[Supplier]],tbl_die_ordering[[#This Row],[DIE NO]]),[1]Tracker!$AQ:$AQ,[1]Tracker!$Y:$Y,"")</f>
        <v>0</v>
      </c>
      <c r="AC157" s="83">
        <f>_xlfn.XLOOKUP(_xlfn.TEXTJOIN("_",TRUE,tbl_die_ordering[[#This Row],[Supplier]],tbl_die_ordering[[#This Row],[DIE NO]]),[1]Tracker!$AQ:$AQ,[1]Tracker!$AC:$AC,"")</f>
        <v>0</v>
      </c>
      <c r="AD157" s="7"/>
      <c r="AF157" t="str">
        <f>TEXT(tbl_die_ordering[[#This Row],[Die Requested Date]],"mmm")</f>
        <v>Jan</v>
      </c>
      <c r="AG157" t="str">
        <f>_xlfn.TEXTJOIN("_",TRUE,tbl_die_ordering[[#This Row],[Supplier]],tbl_die_ordering[[#This Row],[DIE NO]])</f>
        <v>JIANGSU_30220-201</v>
      </c>
    </row>
    <row r="158" spans="1:33" ht="15.95" customHeight="1">
      <c r="A158" s="86" t="s">
        <v>6</v>
      </c>
      <c r="B158" s="83" t="str">
        <f>_xlfn.XLOOKUP(_xlfn.TEXTJOIN("_",TRUE,tbl_die_ordering[[#This Row],[Supplier]],tbl_die_ordering[[#This Row],[DIE NO]]),[1]Tracker!$AQ:$AQ,[1]Tracker!$W:$W,"")</f>
        <v>7669-25</v>
      </c>
      <c r="C158" s="204" t="s">
        <v>409</v>
      </c>
      <c r="D158" s="90" t="s">
        <v>212</v>
      </c>
      <c r="E158" s="90" t="s">
        <v>100</v>
      </c>
      <c r="F158" s="91">
        <v>45685</v>
      </c>
      <c r="G158" s="353">
        <f>_xlfn.XLOOKUP(_xlfn.TEXTJOIN("_",TRUE,tbl_die_ordering[[#This Row],[Supplier]],tbl_die_ordering[[#This Row],[DIE NO]]),[1]Tracker!$AQ:$AQ,[1]Tracker!$V:$V,"")</f>
        <v>45685</v>
      </c>
      <c r="H158" s="193" t="s">
        <v>90</v>
      </c>
      <c r="I158" s="103">
        <v>1</v>
      </c>
      <c r="J158" s="103">
        <v>1</v>
      </c>
      <c r="K158" s="90" t="s">
        <v>214</v>
      </c>
      <c r="L158" s="90" t="s">
        <v>214</v>
      </c>
      <c r="M158" s="102"/>
      <c r="N158" s="121" t="str">
        <f>IFERROR(IF(tbl_die_ordering[[#This Row],[Design Approved Date]]&lt;&gt;"",L158-K158,""),"")</f>
        <v/>
      </c>
      <c r="O158" s="90" t="s">
        <v>214</v>
      </c>
      <c r="P158" s="90" t="s">
        <v>214</v>
      </c>
      <c r="Q158" s="90" t="s">
        <v>214</v>
      </c>
      <c r="R158" s="125" t="s">
        <v>214</v>
      </c>
      <c r="S158" s="90" t="s">
        <v>106</v>
      </c>
      <c r="T158" s="90" t="s">
        <v>214</v>
      </c>
      <c r="U158" s="110" t="s">
        <v>404</v>
      </c>
      <c r="V158" s="111" t="s">
        <v>339</v>
      </c>
      <c r="W15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58" s="6">
        <f>IF(AND(tbl_die_ordering[[#This Row],[TYPE]]&lt;&gt;"C",tbl_die_ordering[[#This Row],[Design Approved Date]]&lt;&gt;""),tbl_die_ordering[[#This Row],[Design Approved Date]]-tbl_die_ordering[[#This Row],[Die Requested Date]],0)</f>
        <v>0</v>
      </c>
      <c r="Z158" t="s">
        <v>227</v>
      </c>
      <c r="AA158" s="118" t="s">
        <v>405</v>
      </c>
      <c r="AB158" s="82">
        <f>_xlfn.XLOOKUP(_xlfn.TEXTJOIN("_",TRUE,tbl_die_ordering[[#This Row],[Supplier]],tbl_die_ordering[[#This Row],[DIE NO]]),[1]Tracker!$AQ:$AQ,[1]Tracker!$Y:$Y,"")</f>
        <v>0</v>
      </c>
      <c r="AC158" s="83">
        <f>_xlfn.XLOOKUP(_xlfn.TEXTJOIN("_",TRUE,tbl_die_ordering[[#This Row],[Supplier]],tbl_die_ordering[[#This Row],[DIE NO]]),[1]Tracker!$AQ:$AQ,[1]Tracker!$AC:$AC,"")</f>
        <v>0</v>
      </c>
      <c r="AD158" s="7"/>
      <c r="AF158" t="str">
        <f>TEXT(tbl_die_ordering[[#This Row],[Die Requested Date]],"mmm")</f>
        <v>Jan</v>
      </c>
      <c r="AG158" t="str">
        <f>_xlfn.TEXTJOIN("_",TRUE,tbl_die_ordering[[#This Row],[Supplier]],tbl_die_ordering[[#This Row],[DIE NO]])</f>
        <v>JIANGSU_30221-501</v>
      </c>
    </row>
    <row r="159" spans="1:33" ht="15.95" customHeight="1">
      <c r="A159" s="86" t="s">
        <v>6</v>
      </c>
      <c r="B159" s="83" t="str">
        <f>_xlfn.XLOOKUP(_xlfn.TEXTJOIN("_",TRUE,tbl_die_ordering[[#This Row],[Supplier]],tbl_die_ordering[[#This Row],[DIE NO]]),[1]Tracker!$AQ:$AQ,[1]Tracker!$W:$W,"")</f>
        <v>7672-25</v>
      </c>
      <c r="C159" s="204" t="s">
        <v>410</v>
      </c>
      <c r="D159" s="90" t="s">
        <v>212</v>
      </c>
      <c r="E159" s="90" t="s">
        <v>321</v>
      </c>
      <c r="F159" s="91">
        <v>45685</v>
      </c>
      <c r="G159" s="353">
        <f>_xlfn.XLOOKUP(_xlfn.TEXTJOIN("_",TRUE,tbl_die_ordering[[#This Row],[Supplier]],tbl_die_ordering[[#This Row],[DIE NO]]),[1]Tracker!$AQ:$AQ,[1]Tracker!$V:$V,"")</f>
        <v>45685</v>
      </c>
      <c r="H159" s="193" t="s">
        <v>90</v>
      </c>
      <c r="I159" s="103">
        <v>2</v>
      </c>
      <c r="J159" s="103">
        <v>2</v>
      </c>
      <c r="K159" s="90" t="s">
        <v>214</v>
      </c>
      <c r="L159" s="100" t="s">
        <v>214</v>
      </c>
      <c r="M159" s="102" t="s">
        <v>186</v>
      </c>
      <c r="N159" s="121" t="str">
        <f>IFERROR(IF(tbl_die_ordering[[#This Row],[Design Approved Date]]&lt;&gt;"",L159-K159,""),"")</f>
        <v/>
      </c>
      <c r="O159" s="90" t="s">
        <v>214</v>
      </c>
      <c r="P159" s="90" t="s">
        <v>214</v>
      </c>
      <c r="Q159" s="90" t="s">
        <v>214</v>
      </c>
      <c r="R159" s="125" t="s">
        <v>214</v>
      </c>
      <c r="S159" s="90" t="s">
        <v>106</v>
      </c>
      <c r="T159" s="90" t="s">
        <v>214</v>
      </c>
      <c r="U159" s="112" t="s">
        <v>404</v>
      </c>
      <c r="V159" s="211" t="s">
        <v>411</v>
      </c>
      <c r="W15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59" s="6">
        <f>IF(AND(tbl_die_ordering[[#This Row],[TYPE]]&lt;&gt;"C",tbl_die_ordering[[#This Row],[Design Approved Date]]&lt;&gt;""),tbl_die_ordering[[#This Row],[Design Approved Date]]-tbl_die_ordering[[#This Row],[Die Requested Date]],0)</f>
        <v>0</v>
      </c>
      <c r="Z159" t="s">
        <v>86</v>
      </c>
      <c r="AA159" s="118" t="s">
        <v>412</v>
      </c>
      <c r="AB159" s="82">
        <f>_xlfn.XLOOKUP(_xlfn.TEXTJOIN("_",TRUE,tbl_die_ordering[[#This Row],[Supplier]],tbl_die_ordering[[#This Row],[DIE NO]]),[1]Tracker!$AQ:$AQ,[1]Tracker!$Y:$Y,"")</f>
        <v>0</v>
      </c>
      <c r="AC159" s="83">
        <f>_xlfn.XLOOKUP(_xlfn.TEXTJOIN("_",TRUE,tbl_die_ordering[[#This Row],[Supplier]],tbl_die_ordering[[#This Row],[DIE NO]]),[1]Tracker!$AQ:$AQ,[1]Tracker!$AC:$AC,"")</f>
        <v>0</v>
      </c>
      <c r="AD159" s="7"/>
      <c r="AF159" t="str">
        <f>TEXT(tbl_die_ordering[[#This Row],[Die Requested Date]],"mmm")</f>
        <v>Jan</v>
      </c>
      <c r="AG159" t="str">
        <f>_xlfn.TEXTJOIN("_",TRUE,tbl_die_ordering[[#This Row],[Supplier]],tbl_die_ordering[[#This Row],[DIE NO]])</f>
        <v>JIANGSU_30228-401</v>
      </c>
    </row>
    <row r="160" spans="1:33" ht="15.95" customHeight="1">
      <c r="A160" s="86" t="s">
        <v>6</v>
      </c>
      <c r="B160" s="83" t="str">
        <f>_xlfn.XLOOKUP(_xlfn.TEXTJOIN("_",TRUE,tbl_die_ordering[[#This Row],[Supplier]],tbl_die_ordering[[#This Row],[DIE NO]]),[1]Tracker!$AQ:$AQ,[1]Tracker!$W:$W,"")</f>
        <v>7672-25</v>
      </c>
      <c r="C160" s="204" t="s">
        <v>413</v>
      </c>
      <c r="D160" s="90" t="s">
        <v>212</v>
      </c>
      <c r="E160" s="90" t="s">
        <v>321</v>
      </c>
      <c r="F160" s="91">
        <v>45685</v>
      </c>
      <c r="G160" s="353">
        <f>_xlfn.XLOOKUP(_xlfn.TEXTJOIN("_",TRUE,tbl_die_ordering[[#This Row],[Supplier]],tbl_die_ordering[[#This Row],[DIE NO]]),[1]Tracker!$AQ:$AQ,[1]Tracker!$V:$V,"")</f>
        <v>45685</v>
      </c>
      <c r="H160" s="193" t="s">
        <v>90</v>
      </c>
      <c r="I160" s="103">
        <v>2</v>
      </c>
      <c r="J160" s="103">
        <v>2</v>
      </c>
      <c r="K160" s="90" t="s">
        <v>214</v>
      </c>
      <c r="L160" s="100" t="s">
        <v>214</v>
      </c>
      <c r="M160" s="102" t="s">
        <v>186</v>
      </c>
      <c r="N160" s="121" t="str">
        <f>IFERROR(IF(tbl_die_ordering[[#This Row],[Design Approved Date]]&lt;&gt;"",L160-K160,""),"")</f>
        <v/>
      </c>
      <c r="O160" s="90" t="s">
        <v>214</v>
      </c>
      <c r="P160" s="90" t="s">
        <v>214</v>
      </c>
      <c r="Q160" s="90" t="s">
        <v>214</v>
      </c>
      <c r="R160" s="125" t="s">
        <v>214</v>
      </c>
      <c r="S160" s="90" t="s">
        <v>106</v>
      </c>
      <c r="T160" s="90" t="s">
        <v>214</v>
      </c>
      <c r="U160" s="110" t="s">
        <v>404</v>
      </c>
      <c r="V160" s="114" t="s">
        <v>411</v>
      </c>
      <c r="W16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0" s="6">
        <f>IF(AND(tbl_die_ordering[[#This Row],[TYPE]]&lt;&gt;"C",tbl_die_ordering[[#This Row],[Design Approved Date]]&lt;&gt;""),tbl_die_ordering[[#This Row],[Design Approved Date]]-tbl_die_ordering[[#This Row],[Die Requested Date]],0)</f>
        <v>0</v>
      </c>
      <c r="Z160" t="s">
        <v>86</v>
      </c>
      <c r="AA160" s="118" t="s">
        <v>412</v>
      </c>
      <c r="AB160" s="82">
        <f>_xlfn.XLOOKUP(_xlfn.TEXTJOIN("_",TRUE,tbl_die_ordering[[#This Row],[Supplier]],tbl_die_ordering[[#This Row],[DIE NO]]),[1]Tracker!$AQ:$AQ,[1]Tracker!$Y:$Y,"")</f>
        <v>0</v>
      </c>
      <c r="AC160" s="83">
        <f>_xlfn.XLOOKUP(_xlfn.TEXTJOIN("_",TRUE,tbl_die_ordering[[#This Row],[Supplier]],tbl_die_ordering[[#This Row],[DIE NO]]),[1]Tracker!$AQ:$AQ,[1]Tracker!$AC:$AC,"")</f>
        <v>0</v>
      </c>
      <c r="AD160" s="7"/>
      <c r="AF160" t="str">
        <f>TEXT(tbl_die_ordering[[#This Row],[Die Requested Date]],"mmm")</f>
        <v>Jan</v>
      </c>
      <c r="AG160" t="str">
        <f>_xlfn.TEXTJOIN("_",TRUE,tbl_die_ordering[[#This Row],[Supplier]],tbl_die_ordering[[#This Row],[DIE NO]])</f>
        <v>JIANGSU_30229-401</v>
      </c>
    </row>
    <row r="161" spans="1:33" ht="15.95" customHeight="1">
      <c r="A161" s="213" t="s">
        <v>6</v>
      </c>
      <c r="B161" s="83" t="str">
        <f>_xlfn.XLOOKUP(_xlfn.TEXTJOIN("_",TRUE,tbl_die_ordering[[#This Row],[Supplier]],tbl_die_ordering[[#This Row],[DIE NO]]),[1]Tracker!$AQ:$AQ,[1]Tracker!$W:$W,"")</f>
        <v>7672-25</v>
      </c>
      <c r="C161" s="204" t="s">
        <v>414</v>
      </c>
      <c r="D161" s="90" t="s">
        <v>212</v>
      </c>
      <c r="E161" s="95" t="s">
        <v>321</v>
      </c>
      <c r="F161" s="96">
        <v>45685</v>
      </c>
      <c r="G161" s="353">
        <f>_xlfn.XLOOKUP(_xlfn.TEXTJOIN("_",TRUE,tbl_die_ordering[[#This Row],[Supplier]],tbl_die_ordering[[#This Row],[DIE NO]]),[1]Tracker!$AQ:$AQ,[1]Tracker!$V:$V,"")</f>
        <v>45685</v>
      </c>
      <c r="H161" s="195" t="s">
        <v>90</v>
      </c>
      <c r="I161" s="106">
        <v>1</v>
      </c>
      <c r="J161" s="106">
        <v>1</v>
      </c>
      <c r="K161" s="107" t="s">
        <v>214</v>
      </c>
      <c r="L161" s="107" t="s">
        <v>214</v>
      </c>
      <c r="M161" s="108"/>
      <c r="N161" s="121" t="str">
        <f>IFERROR(IF(tbl_die_ordering[[#This Row],[Design Approved Date]]&lt;&gt;"",L161-K161,""),"")</f>
        <v/>
      </c>
      <c r="O161" s="96" t="s">
        <v>214</v>
      </c>
      <c r="P161" s="96" t="s">
        <v>214</v>
      </c>
      <c r="Q161" s="107" t="s">
        <v>214</v>
      </c>
      <c r="R161" s="126" t="s">
        <v>214</v>
      </c>
      <c r="S161" s="95" t="s">
        <v>106</v>
      </c>
      <c r="T161" s="96" t="s">
        <v>214</v>
      </c>
      <c r="U161" s="115" t="s">
        <v>404</v>
      </c>
      <c r="V161" s="116" t="s">
        <v>411</v>
      </c>
      <c r="W16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1" s="9">
        <f>IF(AND(tbl_die_ordering[[#This Row],[TYPE]]&lt;&gt;"C",tbl_die_ordering[[#This Row],[Design Approved Date]]&lt;&gt;""),tbl_die_ordering[[#This Row],[Design Approved Date]]-tbl_die_ordering[[#This Row],[Die Requested Date]],0)</f>
        <v>0</v>
      </c>
      <c r="Y161" s="117"/>
      <c r="Z161" s="10" t="s">
        <v>86</v>
      </c>
      <c r="AA161" s="119"/>
      <c r="AB161" s="82">
        <f>_xlfn.XLOOKUP(_xlfn.TEXTJOIN("_",TRUE,tbl_die_ordering[[#This Row],[Supplier]],tbl_die_ordering[[#This Row],[DIE NO]]),[1]Tracker!$AQ:$AQ,[1]Tracker!$Y:$Y,"")</f>
        <v>0</v>
      </c>
      <c r="AC161" s="83">
        <f>_xlfn.XLOOKUP(_xlfn.TEXTJOIN("_",TRUE,tbl_die_ordering[[#This Row],[Supplier]],tbl_die_ordering[[#This Row],[DIE NO]]),[1]Tracker!$AQ:$AQ,[1]Tracker!$AC:$AC,"")</f>
        <v>0</v>
      </c>
      <c r="AD161" s="7"/>
      <c r="AF161" t="str">
        <f>TEXT(tbl_die_ordering[[#This Row],[Die Requested Date]],"mmm")</f>
        <v>Jan</v>
      </c>
      <c r="AG161" t="str">
        <f>_xlfn.TEXTJOIN("_",TRUE,tbl_die_ordering[[#This Row],[Supplier]],tbl_die_ordering[[#This Row],[DIE NO]])</f>
        <v>JIANGSU_30236-401</v>
      </c>
    </row>
    <row r="162" spans="1:33" ht="15.95" customHeight="1">
      <c r="A162" s="86" t="s">
        <v>29</v>
      </c>
      <c r="B162" s="83" t="str">
        <f>_xlfn.XLOOKUP(_xlfn.TEXTJOIN("_",TRUE,tbl_die_ordering[[#This Row],[Supplier]],tbl_die_ordering[[#This Row],[DIE NO]]),[1]Tracker!$AQ:$AQ,[1]Tracker!$W:$W,"")</f>
        <v>7673-25</v>
      </c>
      <c r="C162" s="204" t="s">
        <v>415</v>
      </c>
      <c r="D162" s="90" t="s">
        <v>212</v>
      </c>
      <c r="E162" s="90" t="s">
        <v>260</v>
      </c>
      <c r="F162" s="91">
        <v>45685</v>
      </c>
      <c r="G162" s="353">
        <f>_xlfn.XLOOKUP(_xlfn.TEXTJOIN("_",TRUE,tbl_die_ordering[[#This Row],[Supplier]],tbl_die_ordering[[#This Row],[DIE NO]]),[1]Tracker!$AQ:$AQ,[1]Tracker!$V:$V,"")</f>
        <v>45685</v>
      </c>
      <c r="H162" s="193" t="s">
        <v>90</v>
      </c>
      <c r="I162" s="131">
        <v>4</v>
      </c>
      <c r="J162" s="131">
        <v>4</v>
      </c>
      <c r="K162" s="99" t="s">
        <v>214</v>
      </c>
      <c r="L162" s="99" t="s">
        <v>214</v>
      </c>
      <c r="M162" s="102" t="s">
        <v>214</v>
      </c>
      <c r="N162" s="121" t="str">
        <f>IFERROR(IF(tbl_die_ordering[[#This Row],[Design Approved Date]]&lt;&gt;"",L162-K162,""),"")</f>
        <v/>
      </c>
      <c r="O162" s="91" t="s">
        <v>214</v>
      </c>
      <c r="P162" s="91" t="s">
        <v>214</v>
      </c>
      <c r="Q162" s="99" t="s">
        <v>214</v>
      </c>
      <c r="R162" s="122" t="s">
        <v>214</v>
      </c>
      <c r="S162" s="90" t="s">
        <v>106</v>
      </c>
      <c r="T162" s="91"/>
      <c r="U162" s="110"/>
      <c r="V162" s="111" t="s">
        <v>411</v>
      </c>
      <c r="W16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2" s="6">
        <f>IF(AND(tbl_die_ordering[[#This Row],[TYPE]]&lt;&gt;"C",tbl_die_ordering[[#This Row],[Design Approved Date]]&lt;&gt;""),tbl_die_ordering[[#This Row],[Design Approved Date]]-tbl_die_ordering[[#This Row],[Die Requested Date]],0)</f>
        <v>0</v>
      </c>
      <c r="Z162" t="s">
        <v>86</v>
      </c>
      <c r="AA162" s="118"/>
      <c r="AB162" s="82">
        <f>_xlfn.XLOOKUP(_xlfn.TEXTJOIN("_",TRUE,tbl_die_ordering[[#This Row],[Supplier]],tbl_die_ordering[[#This Row],[DIE NO]]),[1]Tracker!$AQ:$AQ,[1]Tracker!$Y:$Y,"")</f>
        <v>0</v>
      </c>
      <c r="AC162" s="83">
        <f>_xlfn.XLOOKUP(_xlfn.TEXTJOIN("_",TRUE,tbl_die_ordering[[#This Row],[Supplier]],tbl_die_ordering[[#This Row],[DIE NO]]),[1]Tracker!$AQ:$AQ,[1]Tracker!$AC:$AC,"")</f>
        <v>0</v>
      </c>
      <c r="AD162" s="7"/>
      <c r="AF162" t="str">
        <f>TEXT(tbl_die_ordering[[#This Row],[Die Requested Date]],"mmm")</f>
        <v>Jan</v>
      </c>
      <c r="AG162" t="str">
        <f>_xlfn.TEXTJOIN("_",TRUE,tbl_die_ordering[[#This Row],[Supplier]],tbl_die_ordering[[#This Row],[DIE NO]])</f>
        <v>JIANGSU_030222-3501</v>
      </c>
    </row>
    <row r="163" spans="1:33" ht="15.95" customHeight="1">
      <c r="A163" s="86" t="s">
        <v>29</v>
      </c>
      <c r="B163" s="83" t="str">
        <f>_xlfn.XLOOKUP(_xlfn.TEXTJOIN("_",TRUE,tbl_die_ordering[[#This Row],[Supplier]],tbl_die_ordering[[#This Row],[DIE NO]]),[1]Tracker!$AQ:$AQ,[1]Tracker!$W:$W,"")</f>
        <v>7673-25</v>
      </c>
      <c r="C163" s="204" t="s">
        <v>416</v>
      </c>
      <c r="D163" s="90" t="s">
        <v>212</v>
      </c>
      <c r="E163" s="90" t="s">
        <v>219</v>
      </c>
      <c r="F163" s="91">
        <v>45685</v>
      </c>
      <c r="G163" s="353">
        <f>_xlfn.XLOOKUP(_xlfn.TEXTJOIN("_",TRUE,tbl_die_ordering[[#This Row],[Supplier]],tbl_die_ordering[[#This Row],[DIE NO]]),[1]Tracker!$AQ:$AQ,[1]Tracker!$V:$V,"")</f>
        <v>45685</v>
      </c>
      <c r="H163" s="193" t="s">
        <v>90</v>
      </c>
      <c r="I163" s="131">
        <v>1</v>
      </c>
      <c r="J163" s="131">
        <v>4</v>
      </c>
      <c r="K163" s="99" t="s">
        <v>214</v>
      </c>
      <c r="L163" s="99" t="s">
        <v>214</v>
      </c>
      <c r="M163" s="102" t="s">
        <v>214</v>
      </c>
      <c r="N163" s="121" t="str">
        <f>IFERROR(IF(tbl_die_ordering[[#This Row],[Design Approved Date]]&lt;&gt;"",L163-K163,""),"")</f>
        <v/>
      </c>
      <c r="O163" s="91" t="s">
        <v>214</v>
      </c>
      <c r="P163" s="91" t="s">
        <v>214</v>
      </c>
      <c r="Q163" s="99" t="s">
        <v>214</v>
      </c>
      <c r="R163" s="122" t="s">
        <v>214</v>
      </c>
      <c r="S163" s="90" t="s">
        <v>106</v>
      </c>
      <c r="T163" s="91"/>
      <c r="U163" s="110"/>
      <c r="V163" s="111" t="s">
        <v>417</v>
      </c>
      <c r="W16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3" s="6">
        <f>IF(AND(tbl_die_ordering[[#This Row],[TYPE]]&lt;&gt;"C",tbl_die_ordering[[#This Row],[Design Approved Date]]&lt;&gt;""),tbl_die_ordering[[#This Row],[Design Approved Date]]-tbl_die_ordering[[#This Row],[Die Requested Date]],0)</f>
        <v>0</v>
      </c>
      <c r="Z163" t="s">
        <v>86</v>
      </c>
      <c r="AA163" s="118"/>
      <c r="AB163" s="82">
        <f>_xlfn.XLOOKUP(_xlfn.TEXTJOIN("_",TRUE,tbl_die_ordering[[#This Row],[Supplier]],tbl_die_ordering[[#This Row],[DIE NO]]),[1]Tracker!$AQ:$AQ,[1]Tracker!$Y:$Y,"")</f>
        <v>0</v>
      </c>
      <c r="AC163" s="83">
        <f>_xlfn.XLOOKUP(_xlfn.TEXTJOIN("_",TRUE,tbl_die_ordering[[#This Row],[Supplier]],tbl_die_ordering[[#This Row],[DIE NO]]),[1]Tracker!$AQ:$AQ,[1]Tracker!$AC:$AC,"")</f>
        <v>0</v>
      </c>
      <c r="AD163" s="7"/>
      <c r="AF163" t="str">
        <f>TEXT(tbl_die_ordering[[#This Row],[Die Requested Date]],"mmm")</f>
        <v>Jan</v>
      </c>
      <c r="AG163" t="str">
        <f>_xlfn.TEXTJOIN("_",TRUE,tbl_die_ordering[[#This Row],[Supplier]],tbl_die_ordering[[#This Row],[DIE NO]])</f>
        <v>JIANGSU_030223-2501</v>
      </c>
    </row>
    <row r="164" spans="1:33" ht="15.95" customHeight="1">
      <c r="A164" s="86" t="s">
        <v>29</v>
      </c>
      <c r="B164" s="83" t="str">
        <f>_xlfn.XLOOKUP(_xlfn.TEXTJOIN("_",TRUE,tbl_die_ordering[[#This Row],[Supplier]],tbl_die_ordering[[#This Row],[DIE NO]]),[1]Tracker!$AQ:$AQ,[1]Tracker!$W:$W,"")</f>
        <v>7673-25</v>
      </c>
      <c r="C164" s="204" t="s">
        <v>418</v>
      </c>
      <c r="D164" s="90" t="s">
        <v>212</v>
      </c>
      <c r="E164" s="90" t="s">
        <v>321</v>
      </c>
      <c r="F164" s="91">
        <v>45685</v>
      </c>
      <c r="G164" s="353">
        <f>_xlfn.XLOOKUP(_xlfn.TEXTJOIN("_",TRUE,tbl_die_ordering[[#This Row],[Supplier]],tbl_die_ordering[[#This Row],[DIE NO]]),[1]Tracker!$AQ:$AQ,[1]Tracker!$V:$V,"")</f>
        <v>45685</v>
      </c>
      <c r="H164" s="193" t="s">
        <v>90</v>
      </c>
      <c r="I164" s="131">
        <v>4</v>
      </c>
      <c r="J164" s="131">
        <v>4</v>
      </c>
      <c r="K164" s="99" t="s">
        <v>214</v>
      </c>
      <c r="L164" s="99" t="s">
        <v>214</v>
      </c>
      <c r="M164" s="102" t="s">
        <v>214</v>
      </c>
      <c r="N164" s="121" t="str">
        <f>IFERROR(IF(tbl_die_ordering[[#This Row],[Design Approved Date]]&lt;&gt;"",L164-K164,""),"")</f>
        <v/>
      </c>
      <c r="O164" s="91" t="s">
        <v>214</v>
      </c>
      <c r="P164" s="91" t="s">
        <v>214</v>
      </c>
      <c r="Q164" s="99" t="s">
        <v>214</v>
      </c>
      <c r="R164" s="122" t="s">
        <v>214</v>
      </c>
      <c r="S164" s="90" t="s">
        <v>106</v>
      </c>
      <c r="T164" s="91"/>
      <c r="U164" s="110"/>
      <c r="V164" s="111" t="s">
        <v>419</v>
      </c>
      <c r="W16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4" s="6">
        <f>IF(AND(tbl_die_ordering[[#This Row],[TYPE]]&lt;&gt;"C",tbl_die_ordering[[#This Row],[Design Approved Date]]&lt;&gt;""),tbl_die_ordering[[#This Row],[Design Approved Date]]-tbl_die_ordering[[#This Row],[Die Requested Date]],0)</f>
        <v>0</v>
      </c>
      <c r="Z164" t="s">
        <v>86</v>
      </c>
      <c r="AA164" s="118"/>
      <c r="AB164" s="82">
        <f>_xlfn.XLOOKUP(_xlfn.TEXTJOIN("_",TRUE,tbl_die_ordering[[#This Row],[Supplier]],tbl_die_ordering[[#This Row],[DIE NO]]),[1]Tracker!$AQ:$AQ,[1]Tracker!$Y:$Y,"")</f>
        <v>0</v>
      </c>
      <c r="AC164" s="83">
        <f>_xlfn.XLOOKUP(_xlfn.TEXTJOIN("_",TRUE,tbl_die_ordering[[#This Row],[Supplier]],tbl_die_ordering[[#This Row],[DIE NO]]),[1]Tracker!$AQ:$AQ,[1]Tracker!$AC:$AC,"")</f>
        <v>0</v>
      </c>
      <c r="AD164" s="7"/>
      <c r="AF164" t="str">
        <f>TEXT(tbl_die_ordering[[#This Row],[Die Requested Date]],"mmm")</f>
        <v>Jan</v>
      </c>
      <c r="AG164" t="str">
        <f>_xlfn.TEXTJOIN("_",TRUE,tbl_die_ordering[[#This Row],[Supplier]],tbl_die_ordering[[#This Row],[DIE NO]])</f>
        <v>JIANGSU_030224-2501</v>
      </c>
    </row>
    <row r="165" spans="1:33" ht="15.95" customHeight="1">
      <c r="A165" s="86" t="s">
        <v>29</v>
      </c>
      <c r="B165" s="83" t="str">
        <f>_xlfn.XLOOKUP(_xlfn.TEXTJOIN("_",TRUE,tbl_die_ordering[[#This Row],[Supplier]],tbl_die_ordering[[#This Row],[DIE NO]]),[1]Tracker!$AQ:$AQ,[1]Tracker!$W:$W,"")</f>
        <v>7673-25</v>
      </c>
      <c r="C165" s="204" t="s">
        <v>420</v>
      </c>
      <c r="D165" s="90" t="s">
        <v>212</v>
      </c>
      <c r="E165" s="90" t="s">
        <v>219</v>
      </c>
      <c r="F165" s="91">
        <v>45685</v>
      </c>
      <c r="G165" s="353">
        <f>_xlfn.XLOOKUP(_xlfn.TEXTJOIN("_",TRUE,tbl_die_ordering[[#This Row],[Supplier]],tbl_die_ordering[[#This Row],[DIE NO]]),[1]Tracker!$AQ:$AQ,[1]Tracker!$V:$V,"")</f>
        <v>45685</v>
      </c>
      <c r="H165" s="193" t="s">
        <v>90</v>
      </c>
      <c r="I165" s="131">
        <v>2</v>
      </c>
      <c r="J165" s="131">
        <v>4</v>
      </c>
      <c r="K165" s="99" t="s">
        <v>214</v>
      </c>
      <c r="L165" s="99" t="s">
        <v>214</v>
      </c>
      <c r="M165" s="102" t="s">
        <v>214</v>
      </c>
      <c r="N165" s="121" t="str">
        <f>IFERROR(IF(tbl_die_ordering[[#This Row],[Design Approved Date]]&lt;&gt;"",L165-K165,""),"")</f>
        <v/>
      </c>
      <c r="O165" s="91" t="s">
        <v>214</v>
      </c>
      <c r="P165" s="91" t="s">
        <v>214</v>
      </c>
      <c r="Q165" s="99" t="s">
        <v>214</v>
      </c>
      <c r="R165" s="122" t="s">
        <v>214</v>
      </c>
      <c r="S165" s="90" t="s">
        <v>106</v>
      </c>
      <c r="T165" s="91"/>
      <c r="U165" s="110"/>
      <c r="V165" s="111" t="s">
        <v>421</v>
      </c>
      <c r="W16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5" s="6">
        <f>IF(AND(tbl_die_ordering[[#This Row],[TYPE]]&lt;&gt;"C",tbl_die_ordering[[#This Row],[Design Approved Date]]&lt;&gt;""),tbl_die_ordering[[#This Row],[Design Approved Date]]-tbl_die_ordering[[#This Row],[Die Requested Date]],0)</f>
        <v>0</v>
      </c>
      <c r="Z165" t="s">
        <v>86</v>
      </c>
      <c r="AA165" s="118"/>
      <c r="AB165" s="82">
        <f>_xlfn.XLOOKUP(_xlfn.TEXTJOIN("_",TRUE,tbl_die_ordering[[#This Row],[Supplier]],tbl_die_ordering[[#This Row],[DIE NO]]),[1]Tracker!$AQ:$AQ,[1]Tracker!$Y:$Y,"")</f>
        <v>0</v>
      </c>
      <c r="AC165" s="83">
        <f>_xlfn.XLOOKUP(_xlfn.TEXTJOIN("_",TRUE,tbl_die_ordering[[#This Row],[Supplier]],tbl_die_ordering[[#This Row],[DIE NO]]),[1]Tracker!$AQ:$AQ,[1]Tracker!$AC:$AC,"")</f>
        <v>0</v>
      </c>
      <c r="AD165" s="7"/>
      <c r="AF165" t="str">
        <f>TEXT(tbl_die_ordering[[#This Row],[Die Requested Date]],"mmm")</f>
        <v>Jan</v>
      </c>
      <c r="AG165" t="str">
        <f>_xlfn.TEXTJOIN("_",TRUE,tbl_die_ordering[[#This Row],[Supplier]],tbl_die_ordering[[#This Row],[DIE NO]])</f>
        <v>JIANGSU_030225-2501</v>
      </c>
    </row>
    <row r="166" spans="1:33" ht="15.95" customHeight="1">
      <c r="A166" s="86" t="s">
        <v>29</v>
      </c>
      <c r="B166" s="83" t="str">
        <f>_xlfn.XLOOKUP(_xlfn.TEXTJOIN("_",TRUE,tbl_die_ordering[[#This Row],[Supplier]],tbl_die_ordering[[#This Row],[DIE NO]]),[1]Tracker!$AQ:$AQ,[1]Tracker!$W:$W,"")</f>
        <v>7673-25</v>
      </c>
      <c r="C166" s="204" t="s">
        <v>422</v>
      </c>
      <c r="D166" s="90" t="s">
        <v>212</v>
      </c>
      <c r="E166" s="90" t="s">
        <v>321</v>
      </c>
      <c r="F166" s="91">
        <v>45685</v>
      </c>
      <c r="G166" s="353">
        <f>_xlfn.XLOOKUP(_xlfn.TEXTJOIN("_",TRUE,tbl_die_ordering[[#This Row],[Supplier]],tbl_die_ordering[[#This Row],[DIE NO]]),[1]Tracker!$AQ:$AQ,[1]Tracker!$V:$V,"")</f>
        <v>45685</v>
      </c>
      <c r="H166" s="193" t="s">
        <v>90</v>
      </c>
      <c r="I166" s="131">
        <v>1</v>
      </c>
      <c r="J166" s="131">
        <v>4</v>
      </c>
      <c r="K166" s="99" t="s">
        <v>214</v>
      </c>
      <c r="L166" s="99" t="s">
        <v>214</v>
      </c>
      <c r="M166" s="102" t="s">
        <v>214</v>
      </c>
      <c r="N166" s="121" t="str">
        <f>IFERROR(IF(tbl_die_ordering[[#This Row],[Design Approved Date]]&lt;&gt;"",L166-K166,""),"")</f>
        <v/>
      </c>
      <c r="O166" s="94" t="s">
        <v>214</v>
      </c>
      <c r="P166" s="91" t="s">
        <v>214</v>
      </c>
      <c r="Q166" s="104" t="s">
        <v>214</v>
      </c>
      <c r="R166" s="123" t="s">
        <v>214</v>
      </c>
      <c r="S166" s="90" t="s">
        <v>106</v>
      </c>
      <c r="T166" s="94"/>
      <c r="U166" s="110"/>
      <c r="V166" s="111" t="s">
        <v>423</v>
      </c>
      <c r="W16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6" s="6">
        <f>IF(AND(tbl_die_ordering[[#This Row],[TYPE]]&lt;&gt;"C",tbl_die_ordering[[#This Row],[Design Approved Date]]&lt;&gt;""),tbl_die_ordering[[#This Row],[Design Approved Date]]-tbl_die_ordering[[#This Row],[Die Requested Date]],0)</f>
        <v>0</v>
      </c>
      <c r="Z166" t="s">
        <v>86</v>
      </c>
      <c r="AA166" s="118"/>
      <c r="AB166" s="82">
        <f>_xlfn.XLOOKUP(_xlfn.TEXTJOIN("_",TRUE,tbl_die_ordering[[#This Row],[Supplier]],tbl_die_ordering[[#This Row],[DIE NO]]),[1]Tracker!$AQ:$AQ,[1]Tracker!$Y:$Y,"")</f>
        <v>0</v>
      </c>
      <c r="AC166" s="83">
        <f>_xlfn.XLOOKUP(_xlfn.TEXTJOIN("_",TRUE,tbl_die_ordering[[#This Row],[Supplier]],tbl_die_ordering[[#This Row],[DIE NO]]),[1]Tracker!$AQ:$AQ,[1]Tracker!$AC:$AC,"")</f>
        <v>0</v>
      </c>
      <c r="AD166" s="7"/>
      <c r="AF166" t="str">
        <f>TEXT(tbl_die_ordering[[#This Row],[Die Requested Date]],"mmm")</f>
        <v>Jan</v>
      </c>
      <c r="AG166" t="str">
        <f>_xlfn.TEXTJOIN("_",TRUE,tbl_die_ordering[[#This Row],[Supplier]],tbl_die_ordering[[#This Row],[DIE NO]])</f>
        <v>JIANGSU_030232-2501</v>
      </c>
    </row>
    <row r="167" spans="1:33" ht="15.95" customHeight="1">
      <c r="A167" s="86" t="s">
        <v>29</v>
      </c>
      <c r="B167" s="83" t="str">
        <f>_xlfn.XLOOKUP(_xlfn.TEXTJOIN("_",TRUE,tbl_die_ordering[[#This Row],[Supplier]],tbl_die_ordering[[#This Row],[DIE NO]]),[1]Tracker!$AQ:$AQ,[1]Tracker!$W:$W,"")</f>
        <v>7673-25</v>
      </c>
      <c r="C167" s="204" t="s">
        <v>424</v>
      </c>
      <c r="D167" s="90" t="s">
        <v>212</v>
      </c>
      <c r="E167" s="90" t="s">
        <v>260</v>
      </c>
      <c r="F167" s="91">
        <v>45685</v>
      </c>
      <c r="G167" s="353">
        <f>_xlfn.XLOOKUP(_xlfn.TEXTJOIN("_",TRUE,tbl_die_ordering[[#This Row],[Supplier]],tbl_die_ordering[[#This Row],[DIE NO]]),[1]Tracker!$AQ:$AQ,[1]Tracker!$V:$V,"")</f>
        <v>45685</v>
      </c>
      <c r="H167" s="193" t="s">
        <v>90</v>
      </c>
      <c r="I167" s="131">
        <v>1</v>
      </c>
      <c r="J167" s="131">
        <v>4</v>
      </c>
      <c r="K167" s="99" t="s">
        <v>214</v>
      </c>
      <c r="L167" s="99" t="s">
        <v>214</v>
      </c>
      <c r="M167" s="102" t="s">
        <v>214</v>
      </c>
      <c r="N167" s="121" t="str">
        <f>IFERROR(IF(tbl_die_ordering[[#This Row],[Design Approved Date]]&lt;&gt;"",L167-K167,""),"")</f>
        <v/>
      </c>
      <c r="O167" s="91" t="s">
        <v>214</v>
      </c>
      <c r="P167" s="91" t="s">
        <v>214</v>
      </c>
      <c r="Q167" s="99" t="s">
        <v>214</v>
      </c>
      <c r="R167" s="122" t="s">
        <v>214</v>
      </c>
      <c r="S167" s="90" t="s">
        <v>106</v>
      </c>
      <c r="T167" s="91"/>
      <c r="U167" s="110"/>
      <c r="V167" s="111" t="s">
        <v>425</v>
      </c>
      <c r="W16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7" s="6">
        <f>IF(AND(tbl_die_ordering[[#This Row],[TYPE]]&lt;&gt;"C",tbl_die_ordering[[#This Row],[Design Approved Date]]&lt;&gt;""),tbl_die_ordering[[#This Row],[Design Approved Date]]-tbl_die_ordering[[#This Row],[Die Requested Date]],0)</f>
        <v>0</v>
      </c>
      <c r="Z167" t="s">
        <v>86</v>
      </c>
      <c r="AA167" s="118"/>
      <c r="AB167" s="82">
        <f>_xlfn.XLOOKUP(_xlfn.TEXTJOIN("_",TRUE,tbl_die_ordering[[#This Row],[Supplier]],tbl_die_ordering[[#This Row],[DIE NO]]),[1]Tracker!$AQ:$AQ,[1]Tracker!$Y:$Y,"")</f>
        <v>0</v>
      </c>
      <c r="AC167" s="83">
        <f>_xlfn.XLOOKUP(_xlfn.TEXTJOIN("_",TRUE,tbl_die_ordering[[#This Row],[Supplier]],tbl_die_ordering[[#This Row],[DIE NO]]),[1]Tracker!$AQ:$AQ,[1]Tracker!$AC:$AC,"")</f>
        <v>0</v>
      </c>
      <c r="AD167" s="7"/>
      <c r="AF167" t="str">
        <f>TEXT(tbl_die_ordering[[#This Row],[Die Requested Date]],"mmm")</f>
        <v>Jan</v>
      </c>
      <c r="AG167" t="str">
        <f>_xlfn.TEXTJOIN("_",TRUE,tbl_die_ordering[[#This Row],[Supplier]],tbl_die_ordering[[#This Row],[DIE NO]])</f>
        <v>JIANGSU_030233-2501</v>
      </c>
    </row>
    <row r="168" spans="1:33" ht="15.95" customHeight="1">
      <c r="A168" s="86" t="s">
        <v>29</v>
      </c>
      <c r="B168" s="83" t="str">
        <f>_xlfn.XLOOKUP(_xlfn.TEXTJOIN("_",TRUE,tbl_die_ordering[[#This Row],[Supplier]],tbl_die_ordering[[#This Row],[DIE NO]]),[1]Tracker!$AQ:$AQ,[1]Tracker!$W:$W,"")</f>
        <v>7673-25</v>
      </c>
      <c r="C168" s="204" t="s">
        <v>426</v>
      </c>
      <c r="D168" s="90" t="s">
        <v>212</v>
      </c>
      <c r="E168" s="90" t="s">
        <v>321</v>
      </c>
      <c r="F168" s="91">
        <v>45685</v>
      </c>
      <c r="G168" s="353">
        <f>_xlfn.XLOOKUP(_xlfn.TEXTJOIN("_",TRUE,tbl_die_ordering[[#This Row],[Supplier]],tbl_die_ordering[[#This Row],[DIE NO]]),[1]Tracker!$AQ:$AQ,[1]Tracker!$V:$V,"")</f>
        <v>45685</v>
      </c>
      <c r="H168" s="193" t="s">
        <v>90</v>
      </c>
      <c r="I168" s="131">
        <v>3</v>
      </c>
      <c r="J168" s="131">
        <v>3</v>
      </c>
      <c r="K168" s="99" t="s">
        <v>214</v>
      </c>
      <c r="L168" s="99" t="s">
        <v>214</v>
      </c>
      <c r="M168" s="102" t="s">
        <v>214</v>
      </c>
      <c r="N168" s="121" t="str">
        <f>IFERROR(IF(tbl_die_ordering[[#This Row],[Design Approved Date]]&lt;&gt;"",L168-K168,""),"")</f>
        <v/>
      </c>
      <c r="O168" s="91" t="s">
        <v>214</v>
      </c>
      <c r="P168" s="91" t="s">
        <v>214</v>
      </c>
      <c r="Q168" s="99" t="s">
        <v>214</v>
      </c>
      <c r="R168" s="122" t="s">
        <v>214</v>
      </c>
      <c r="S168" s="90" t="s">
        <v>106</v>
      </c>
      <c r="T168" s="91"/>
      <c r="U168" s="110"/>
      <c r="V168" s="111" t="s">
        <v>427</v>
      </c>
      <c r="W16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8" s="6">
        <f>IF(AND(tbl_die_ordering[[#This Row],[TYPE]]&lt;&gt;"C",tbl_die_ordering[[#This Row],[Design Approved Date]]&lt;&gt;""),tbl_die_ordering[[#This Row],[Design Approved Date]]-tbl_die_ordering[[#This Row],[Die Requested Date]],0)</f>
        <v>0</v>
      </c>
      <c r="Z168" t="s">
        <v>86</v>
      </c>
      <c r="AA168" s="118"/>
      <c r="AB168" s="82">
        <f>_xlfn.XLOOKUP(_xlfn.TEXTJOIN("_",TRUE,tbl_die_ordering[[#This Row],[Supplier]],tbl_die_ordering[[#This Row],[DIE NO]]),[1]Tracker!$AQ:$AQ,[1]Tracker!$Y:$Y,"")</f>
        <v>0</v>
      </c>
      <c r="AC168" s="83">
        <f>_xlfn.XLOOKUP(_xlfn.TEXTJOIN("_",TRUE,tbl_die_ordering[[#This Row],[Supplier]],tbl_die_ordering[[#This Row],[DIE NO]]),[1]Tracker!$AQ:$AQ,[1]Tracker!$AC:$AC,"")</f>
        <v>0</v>
      </c>
      <c r="AD168" s="7"/>
      <c r="AF168" t="str">
        <f>TEXT(tbl_die_ordering[[#This Row],[Die Requested Date]],"mmm")</f>
        <v>Jan</v>
      </c>
      <c r="AG168" t="str">
        <f>_xlfn.TEXTJOIN("_",TRUE,tbl_die_ordering[[#This Row],[Supplier]],tbl_die_ordering[[#This Row],[DIE NO]])</f>
        <v>JIANGSU_030238-2501</v>
      </c>
    </row>
    <row r="169" spans="1:33" ht="15.95" customHeight="1">
      <c r="A169" s="86" t="s">
        <v>29</v>
      </c>
      <c r="B169" s="83" t="str">
        <f>_xlfn.XLOOKUP(_xlfn.TEXTJOIN("_",TRUE,tbl_die_ordering[[#This Row],[Supplier]],tbl_die_ordering[[#This Row],[DIE NO]]),[1]Tracker!$AQ:$AQ,[1]Tracker!$W:$W,"")</f>
        <v>7673-25</v>
      </c>
      <c r="C169" s="204" t="s">
        <v>428</v>
      </c>
      <c r="D169" s="90" t="s">
        <v>212</v>
      </c>
      <c r="E169" s="90" t="s">
        <v>260</v>
      </c>
      <c r="F169" s="91">
        <v>45685</v>
      </c>
      <c r="G169" s="353">
        <f>_xlfn.XLOOKUP(_xlfn.TEXTJOIN("_",TRUE,tbl_die_ordering[[#This Row],[Supplier]],tbl_die_ordering[[#This Row],[DIE NO]]),[1]Tracker!$AQ:$AQ,[1]Tracker!$V:$V,"")</f>
        <v>45685</v>
      </c>
      <c r="H169" s="193" t="s">
        <v>90</v>
      </c>
      <c r="I169" s="131">
        <v>1</v>
      </c>
      <c r="J169" s="131">
        <v>4</v>
      </c>
      <c r="K169" s="99" t="s">
        <v>214</v>
      </c>
      <c r="L169" s="99" t="s">
        <v>214</v>
      </c>
      <c r="M169" s="102" t="s">
        <v>214</v>
      </c>
      <c r="N169" s="121" t="str">
        <f>IFERROR(IF(tbl_die_ordering[[#This Row],[Design Approved Date]]&lt;&gt;"",L169-K169,""),"")</f>
        <v/>
      </c>
      <c r="O169" s="91" t="s">
        <v>214</v>
      </c>
      <c r="P169" s="91" t="s">
        <v>214</v>
      </c>
      <c r="Q169" s="99" t="s">
        <v>214</v>
      </c>
      <c r="R169" s="122" t="s">
        <v>214</v>
      </c>
      <c r="S169" s="90" t="s">
        <v>106</v>
      </c>
      <c r="T169" s="91"/>
      <c r="U169" s="110"/>
      <c r="V169" s="111" t="s">
        <v>429</v>
      </c>
      <c r="W16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9" s="6">
        <f>IF(AND(tbl_die_ordering[[#This Row],[TYPE]]&lt;&gt;"C",tbl_die_ordering[[#This Row],[Design Approved Date]]&lt;&gt;""),tbl_die_ordering[[#This Row],[Design Approved Date]]-tbl_die_ordering[[#This Row],[Die Requested Date]],0)</f>
        <v>0</v>
      </c>
      <c r="Z169" t="s">
        <v>86</v>
      </c>
      <c r="AA169" s="118"/>
      <c r="AB169" s="82">
        <f>_xlfn.XLOOKUP(_xlfn.TEXTJOIN("_",TRUE,tbl_die_ordering[[#This Row],[Supplier]],tbl_die_ordering[[#This Row],[DIE NO]]),[1]Tracker!$AQ:$AQ,[1]Tracker!$Y:$Y,"")</f>
        <v>0</v>
      </c>
      <c r="AC169" s="83">
        <f>_xlfn.XLOOKUP(_xlfn.TEXTJOIN("_",TRUE,tbl_die_ordering[[#This Row],[Supplier]],tbl_die_ordering[[#This Row],[DIE NO]]),[1]Tracker!$AQ:$AQ,[1]Tracker!$AC:$AC,"")</f>
        <v>0</v>
      </c>
      <c r="AD169" s="7"/>
      <c r="AF169" t="str">
        <f>TEXT(tbl_die_ordering[[#This Row],[Die Requested Date]],"mmm")</f>
        <v>Jan</v>
      </c>
      <c r="AG169" t="str">
        <f>_xlfn.TEXTJOIN("_",TRUE,tbl_die_ordering[[#This Row],[Supplier]],tbl_die_ordering[[#This Row],[DIE NO]])</f>
        <v>JIANGSU_030240-2501</v>
      </c>
    </row>
    <row r="170" spans="1:33" ht="15.95" customHeight="1">
      <c r="A170" s="86" t="s">
        <v>29</v>
      </c>
      <c r="B170" s="83" t="str">
        <f>_xlfn.XLOOKUP(_xlfn.TEXTJOIN("_",TRUE,tbl_die_ordering[[#This Row],[Supplier]],tbl_die_ordering[[#This Row],[DIE NO]]),[1]Tracker!$AQ:$AQ,[1]Tracker!$W:$W,"")</f>
        <v>7673-25</v>
      </c>
      <c r="C170" s="204" t="s">
        <v>430</v>
      </c>
      <c r="D170" s="90" t="s">
        <v>212</v>
      </c>
      <c r="E170" s="90" t="s">
        <v>260</v>
      </c>
      <c r="F170" s="91">
        <v>45685</v>
      </c>
      <c r="G170" s="353">
        <f>_xlfn.XLOOKUP(_xlfn.TEXTJOIN("_",TRUE,tbl_die_ordering[[#This Row],[Supplier]],tbl_die_ordering[[#This Row],[DIE NO]]),[1]Tracker!$AQ:$AQ,[1]Tracker!$V:$V,"")</f>
        <v>45685</v>
      </c>
      <c r="H170" s="193" t="s">
        <v>90</v>
      </c>
      <c r="I170" s="131">
        <v>1</v>
      </c>
      <c r="J170" s="131">
        <v>4</v>
      </c>
      <c r="K170" s="99" t="s">
        <v>214</v>
      </c>
      <c r="L170" s="99" t="s">
        <v>214</v>
      </c>
      <c r="M170" s="102" t="s">
        <v>214</v>
      </c>
      <c r="N170" s="121" t="str">
        <f>IFERROR(IF(tbl_die_ordering[[#This Row],[Design Approved Date]]&lt;&gt;"",L170-K170,""),"")</f>
        <v/>
      </c>
      <c r="O170" s="91" t="s">
        <v>214</v>
      </c>
      <c r="P170" s="91" t="s">
        <v>214</v>
      </c>
      <c r="Q170" s="99" t="s">
        <v>214</v>
      </c>
      <c r="R170" s="122" t="s">
        <v>214</v>
      </c>
      <c r="S170" s="90" t="s">
        <v>106</v>
      </c>
      <c r="T170" s="91"/>
      <c r="U170" s="110"/>
      <c r="V170" s="111" t="s">
        <v>431</v>
      </c>
      <c r="W17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70" s="6">
        <f>IF(AND(tbl_die_ordering[[#This Row],[TYPE]]&lt;&gt;"C",tbl_die_ordering[[#This Row],[Design Approved Date]]&lt;&gt;""),tbl_die_ordering[[#This Row],[Design Approved Date]]-tbl_die_ordering[[#This Row],[Die Requested Date]],0)</f>
        <v>0</v>
      </c>
      <c r="Z170" t="s">
        <v>86</v>
      </c>
      <c r="AA170" s="118"/>
      <c r="AB170" s="82">
        <f>_xlfn.XLOOKUP(_xlfn.TEXTJOIN("_",TRUE,tbl_die_ordering[[#This Row],[Supplier]],tbl_die_ordering[[#This Row],[DIE NO]]),[1]Tracker!$AQ:$AQ,[1]Tracker!$Y:$Y,"")</f>
        <v>0</v>
      </c>
      <c r="AC170" s="83">
        <f>_xlfn.XLOOKUP(_xlfn.TEXTJOIN("_",TRUE,tbl_die_ordering[[#This Row],[Supplier]],tbl_die_ordering[[#This Row],[DIE NO]]),[1]Tracker!$AQ:$AQ,[1]Tracker!$AC:$AC,"")</f>
        <v>0</v>
      </c>
      <c r="AD170" s="7"/>
      <c r="AF170" t="str">
        <f>TEXT(tbl_die_ordering[[#This Row],[Die Requested Date]],"mmm")</f>
        <v>Jan</v>
      </c>
      <c r="AG170" t="str">
        <f>_xlfn.TEXTJOIN("_",TRUE,tbl_die_ordering[[#This Row],[Supplier]],tbl_die_ordering[[#This Row],[DIE NO]])</f>
        <v>JIANGSU_030242-2501</v>
      </c>
    </row>
    <row r="171" spans="1:33" ht="15.95" customHeight="1">
      <c r="A171" s="86" t="s">
        <v>29</v>
      </c>
      <c r="B171" s="83" t="str">
        <f>_xlfn.XLOOKUP(_xlfn.TEXTJOIN("_",TRUE,tbl_die_ordering[[#This Row],[Supplier]],tbl_die_ordering[[#This Row],[DIE NO]]),[1]Tracker!$AQ:$AQ,[1]Tracker!$W:$W,"")</f>
        <v>7673-25</v>
      </c>
      <c r="C171" s="204" t="s">
        <v>432</v>
      </c>
      <c r="D171" s="90" t="s">
        <v>212</v>
      </c>
      <c r="E171" s="90" t="s">
        <v>260</v>
      </c>
      <c r="F171" s="91">
        <v>45685</v>
      </c>
      <c r="G171" s="353">
        <f>_xlfn.XLOOKUP(_xlfn.TEXTJOIN("_",TRUE,tbl_die_ordering[[#This Row],[Supplier]],tbl_die_ordering[[#This Row],[DIE NO]]),[1]Tracker!$AQ:$AQ,[1]Tracker!$V:$V,"")</f>
        <v>45685</v>
      </c>
      <c r="H171" s="193" t="s">
        <v>90</v>
      </c>
      <c r="I171" s="131">
        <v>1</v>
      </c>
      <c r="J171" s="131">
        <v>4</v>
      </c>
      <c r="K171" s="99" t="s">
        <v>214</v>
      </c>
      <c r="L171" s="99" t="s">
        <v>214</v>
      </c>
      <c r="M171" s="102" t="s">
        <v>214</v>
      </c>
      <c r="N171" s="121" t="str">
        <f>IFERROR(IF(tbl_die_ordering[[#This Row],[Design Approved Date]]&lt;&gt;"",L171-K171,""),"")</f>
        <v/>
      </c>
      <c r="O171" s="91" t="s">
        <v>214</v>
      </c>
      <c r="P171" s="91" t="s">
        <v>214</v>
      </c>
      <c r="Q171" s="99" t="s">
        <v>214</v>
      </c>
      <c r="R171" s="122" t="s">
        <v>214</v>
      </c>
      <c r="S171" s="90" t="s">
        <v>106</v>
      </c>
      <c r="T171" s="91"/>
      <c r="U171" s="110"/>
      <c r="V171" s="111" t="s">
        <v>433</v>
      </c>
      <c r="W17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71" s="6">
        <f>IF(AND(tbl_die_ordering[[#This Row],[TYPE]]&lt;&gt;"C",tbl_die_ordering[[#This Row],[Design Approved Date]]&lt;&gt;""),tbl_die_ordering[[#This Row],[Design Approved Date]]-tbl_die_ordering[[#This Row],[Die Requested Date]],0)</f>
        <v>0</v>
      </c>
      <c r="Z171" t="s">
        <v>86</v>
      </c>
      <c r="AA171" s="118"/>
      <c r="AB171" s="82">
        <f>_xlfn.XLOOKUP(_xlfn.TEXTJOIN("_",TRUE,tbl_die_ordering[[#This Row],[Supplier]],tbl_die_ordering[[#This Row],[DIE NO]]),[1]Tracker!$AQ:$AQ,[1]Tracker!$Y:$Y,"")</f>
        <v>0</v>
      </c>
      <c r="AC171" s="83">
        <f>_xlfn.XLOOKUP(_xlfn.TEXTJOIN("_",TRUE,tbl_die_ordering[[#This Row],[Supplier]],tbl_die_ordering[[#This Row],[DIE NO]]),[1]Tracker!$AQ:$AQ,[1]Tracker!$AC:$AC,"")</f>
        <v>0</v>
      </c>
      <c r="AD171" s="7"/>
      <c r="AF171" t="str">
        <f>TEXT(tbl_die_ordering[[#This Row],[Die Requested Date]],"mmm")</f>
        <v>Jan</v>
      </c>
      <c r="AG171" t="str">
        <f>_xlfn.TEXTJOIN("_",TRUE,tbl_die_ordering[[#This Row],[Supplier]],tbl_die_ordering[[#This Row],[DIE NO]])</f>
        <v>JIANGSU_030244-2501</v>
      </c>
    </row>
    <row r="172" spans="1:33" ht="15.95" customHeight="1">
      <c r="A172" s="86" t="s">
        <v>29</v>
      </c>
      <c r="B172" s="83" t="str">
        <f>_xlfn.XLOOKUP(_xlfn.TEXTJOIN("_",TRUE,tbl_die_ordering[[#This Row],[Supplier]],tbl_die_ordering[[#This Row],[DIE NO]]),[1]Tracker!$AQ:$AQ,[1]Tracker!$W:$W,"")</f>
        <v>7673-25</v>
      </c>
      <c r="C172" s="204" t="s">
        <v>434</v>
      </c>
      <c r="D172" s="90" t="s">
        <v>212</v>
      </c>
      <c r="E172" s="90" t="s">
        <v>260</v>
      </c>
      <c r="F172" s="91">
        <v>45685</v>
      </c>
      <c r="G172" s="353">
        <f>_xlfn.XLOOKUP(_xlfn.TEXTJOIN("_",TRUE,tbl_die_ordering[[#This Row],[Supplier]],tbl_die_ordering[[#This Row],[DIE NO]]),[1]Tracker!$AQ:$AQ,[1]Tracker!$V:$V,"")</f>
        <v>45685</v>
      </c>
      <c r="H172" s="193" t="s">
        <v>90</v>
      </c>
      <c r="I172" s="131">
        <v>1</v>
      </c>
      <c r="J172" s="131">
        <v>4</v>
      </c>
      <c r="K172" s="99" t="s">
        <v>214</v>
      </c>
      <c r="L172" s="99" t="s">
        <v>214</v>
      </c>
      <c r="M172" s="102" t="s">
        <v>214</v>
      </c>
      <c r="N172" s="121" t="str">
        <f>IFERROR(IF(tbl_die_ordering[[#This Row],[Design Approved Date]]&lt;&gt;"",L172-K172,""),"")</f>
        <v/>
      </c>
      <c r="O172" s="91" t="s">
        <v>214</v>
      </c>
      <c r="P172" s="91" t="s">
        <v>214</v>
      </c>
      <c r="Q172" s="99" t="s">
        <v>214</v>
      </c>
      <c r="R172" s="122" t="s">
        <v>214</v>
      </c>
      <c r="S172" s="90" t="s">
        <v>106</v>
      </c>
      <c r="T172" s="91"/>
      <c r="U172" s="110"/>
      <c r="V172" s="111" t="s">
        <v>435</v>
      </c>
      <c r="W17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72" s="6">
        <f>IF(AND(tbl_die_ordering[[#This Row],[TYPE]]&lt;&gt;"C",tbl_die_ordering[[#This Row],[Design Approved Date]]&lt;&gt;""),tbl_die_ordering[[#This Row],[Design Approved Date]]-tbl_die_ordering[[#This Row],[Die Requested Date]],0)</f>
        <v>0</v>
      </c>
      <c r="Z172" t="s">
        <v>86</v>
      </c>
      <c r="AA172" s="118"/>
      <c r="AB172" s="82">
        <f>_xlfn.XLOOKUP(_xlfn.TEXTJOIN("_",TRUE,tbl_die_ordering[[#This Row],[Supplier]],tbl_die_ordering[[#This Row],[DIE NO]]),[1]Tracker!$AQ:$AQ,[1]Tracker!$Y:$Y,"")</f>
        <v>0</v>
      </c>
      <c r="AC172" s="83">
        <f>_xlfn.XLOOKUP(_xlfn.TEXTJOIN("_",TRUE,tbl_die_ordering[[#This Row],[Supplier]],tbl_die_ordering[[#This Row],[DIE NO]]),[1]Tracker!$AQ:$AQ,[1]Tracker!$AC:$AC,"")</f>
        <v>0</v>
      </c>
      <c r="AD172" s="7"/>
      <c r="AF172" t="str">
        <f>TEXT(tbl_die_ordering[[#This Row],[Die Requested Date]],"mmm")</f>
        <v>Jan</v>
      </c>
      <c r="AG172" t="str">
        <f>_xlfn.TEXTJOIN("_",TRUE,tbl_die_ordering[[#This Row],[Supplier]],tbl_die_ordering[[#This Row],[DIE NO]])</f>
        <v>JIANGSU_030245-2501</v>
      </c>
    </row>
    <row r="173" spans="1:33" ht="15.95" customHeight="1">
      <c r="A173" s="86" t="s">
        <v>29</v>
      </c>
      <c r="B173" s="83" t="str">
        <f>_xlfn.XLOOKUP(_xlfn.TEXTJOIN("_",TRUE,tbl_die_ordering[[#This Row],[Supplier]],tbl_die_ordering[[#This Row],[DIE NO]]),[1]Tracker!$AQ:$AQ,[1]Tracker!$W:$W,"")</f>
        <v>7673-25</v>
      </c>
      <c r="C173" s="204" t="s">
        <v>436</v>
      </c>
      <c r="D173" s="90" t="s">
        <v>212</v>
      </c>
      <c r="E173" s="90" t="s">
        <v>260</v>
      </c>
      <c r="F173" s="91">
        <v>45685</v>
      </c>
      <c r="G173" s="353">
        <f>_xlfn.XLOOKUP(_xlfn.TEXTJOIN("_",TRUE,tbl_die_ordering[[#This Row],[Supplier]],tbl_die_ordering[[#This Row],[DIE NO]]),[1]Tracker!$AQ:$AQ,[1]Tracker!$V:$V,"")</f>
        <v>45685</v>
      </c>
      <c r="H173" s="193" t="s">
        <v>90</v>
      </c>
      <c r="I173" s="131">
        <v>2</v>
      </c>
      <c r="J173" s="131">
        <v>2</v>
      </c>
      <c r="K173" s="99" t="s">
        <v>214</v>
      </c>
      <c r="L173" s="99" t="s">
        <v>214</v>
      </c>
      <c r="M173" s="102" t="s">
        <v>214</v>
      </c>
      <c r="N173" s="121" t="str">
        <f>IFERROR(IF(tbl_die_ordering[[#This Row],[Design Approved Date]]&lt;&gt;"",L173-K173,""),"")</f>
        <v/>
      </c>
      <c r="O173" s="91" t="s">
        <v>214</v>
      </c>
      <c r="P173" s="91" t="s">
        <v>214</v>
      </c>
      <c r="Q173" s="99" t="s">
        <v>214</v>
      </c>
      <c r="R173" s="122" t="s">
        <v>214</v>
      </c>
      <c r="S173" s="90" t="s">
        <v>106</v>
      </c>
      <c r="T173" s="91"/>
      <c r="U173" s="110"/>
      <c r="V173" s="111" t="s">
        <v>437</v>
      </c>
      <c r="W17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73" s="6">
        <f>IF(AND(tbl_die_ordering[[#This Row],[TYPE]]&lt;&gt;"C",tbl_die_ordering[[#This Row],[Design Approved Date]]&lt;&gt;""),tbl_die_ordering[[#This Row],[Design Approved Date]]-tbl_die_ordering[[#This Row],[Die Requested Date]],0)</f>
        <v>0</v>
      </c>
      <c r="Z173" t="s">
        <v>86</v>
      </c>
      <c r="AA173" s="118"/>
      <c r="AB173" s="82">
        <f>_xlfn.XLOOKUP(_xlfn.TEXTJOIN("_",TRUE,tbl_die_ordering[[#This Row],[Supplier]],tbl_die_ordering[[#This Row],[DIE NO]]),[1]Tracker!$AQ:$AQ,[1]Tracker!$Y:$Y,"")</f>
        <v>0</v>
      </c>
      <c r="AC173" s="83">
        <f>_xlfn.XLOOKUP(_xlfn.TEXTJOIN("_",TRUE,tbl_die_ordering[[#This Row],[Supplier]],tbl_die_ordering[[#This Row],[DIE NO]]),[1]Tracker!$AQ:$AQ,[1]Tracker!$AC:$AC,"")</f>
        <v>0</v>
      </c>
      <c r="AD173" s="7"/>
      <c r="AF173" t="str">
        <f>TEXT(tbl_die_ordering[[#This Row],[Die Requested Date]],"mmm")</f>
        <v>Jan</v>
      </c>
      <c r="AG173" t="str">
        <f>_xlfn.TEXTJOIN("_",TRUE,tbl_die_ordering[[#This Row],[Supplier]],tbl_die_ordering[[#This Row],[DIE NO]])</f>
        <v>JIANGSU_030246-2501</v>
      </c>
    </row>
    <row r="174" spans="1:33" ht="15.95" customHeight="1">
      <c r="A174" s="86" t="s">
        <v>29</v>
      </c>
      <c r="B174" s="83" t="str">
        <f>_xlfn.XLOOKUP(_xlfn.TEXTJOIN("_",TRUE,tbl_die_ordering[[#This Row],[Supplier]],tbl_die_ordering[[#This Row],[DIE NO]]),[1]Tracker!$AQ:$AQ,[1]Tracker!$W:$W,"")</f>
        <v>7673-25</v>
      </c>
      <c r="C174" s="204" t="s">
        <v>438</v>
      </c>
      <c r="D174" s="90" t="s">
        <v>212</v>
      </c>
      <c r="E174" s="90" t="s">
        <v>321</v>
      </c>
      <c r="F174" s="91">
        <v>45685</v>
      </c>
      <c r="G174" s="353">
        <f>_xlfn.XLOOKUP(_xlfn.TEXTJOIN("_",TRUE,tbl_die_ordering[[#This Row],[Supplier]],tbl_die_ordering[[#This Row],[DIE NO]]),[1]Tracker!$AQ:$AQ,[1]Tracker!$V:$V,"")</f>
        <v>45685</v>
      </c>
      <c r="H174" s="193" t="s">
        <v>90</v>
      </c>
      <c r="I174" s="131">
        <v>1</v>
      </c>
      <c r="J174" s="131">
        <v>2</v>
      </c>
      <c r="K174" s="99" t="s">
        <v>214</v>
      </c>
      <c r="L174" s="99" t="s">
        <v>214</v>
      </c>
      <c r="M174" s="102" t="s">
        <v>214</v>
      </c>
      <c r="N174" s="121" t="str">
        <f>IFERROR(IF(tbl_die_ordering[[#This Row],[Design Approved Date]]&lt;&gt;"",L174-K174,""),"")</f>
        <v/>
      </c>
      <c r="O174" s="91" t="s">
        <v>214</v>
      </c>
      <c r="P174" s="91" t="s">
        <v>214</v>
      </c>
      <c r="Q174" s="99" t="s">
        <v>214</v>
      </c>
      <c r="R174" s="122" t="s">
        <v>214</v>
      </c>
      <c r="S174" s="90" t="s">
        <v>106</v>
      </c>
      <c r="T174" s="91"/>
      <c r="U174" s="110"/>
      <c r="V174" s="111" t="s">
        <v>439</v>
      </c>
      <c r="W17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74" s="6">
        <f>IF(AND(tbl_die_ordering[[#This Row],[TYPE]]&lt;&gt;"C",tbl_die_ordering[[#This Row],[Design Approved Date]]&lt;&gt;""),tbl_die_ordering[[#This Row],[Design Approved Date]]-tbl_die_ordering[[#This Row],[Die Requested Date]],0)</f>
        <v>0</v>
      </c>
      <c r="Z174" t="s">
        <v>86</v>
      </c>
      <c r="AA174" s="118"/>
      <c r="AB174" s="82">
        <f>_xlfn.XLOOKUP(_xlfn.TEXTJOIN("_",TRUE,tbl_die_ordering[[#This Row],[Supplier]],tbl_die_ordering[[#This Row],[DIE NO]]),[1]Tracker!$AQ:$AQ,[1]Tracker!$Y:$Y,"")</f>
        <v>0</v>
      </c>
      <c r="AC174" s="83">
        <f>_xlfn.XLOOKUP(_xlfn.TEXTJOIN("_",TRUE,tbl_die_ordering[[#This Row],[Supplier]],tbl_die_ordering[[#This Row],[DIE NO]]),[1]Tracker!$AQ:$AQ,[1]Tracker!$AC:$AC,"")</f>
        <v>0</v>
      </c>
      <c r="AD174" s="7"/>
      <c r="AF174" t="str">
        <f>TEXT(tbl_die_ordering[[#This Row],[Die Requested Date]],"mmm")</f>
        <v>Jan</v>
      </c>
      <c r="AG174" t="str">
        <f>_xlfn.TEXTJOIN("_",TRUE,tbl_die_ordering[[#This Row],[Supplier]],tbl_die_ordering[[#This Row],[DIE NO]])</f>
        <v>JIANGSU_030248-2501</v>
      </c>
    </row>
    <row r="175" spans="1:33" ht="15.95" customHeight="1">
      <c r="A175" s="86" t="s">
        <v>29</v>
      </c>
      <c r="B175" s="83" t="str">
        <f>_xlfn.XLOOKUP(_xlfn.TEXTJOIN("_",TRUE,tbl_die_ordering[[#This Row],[Supplier]],tbl_die_ordering[[#This Row],[DIE NO]]),[1]Tracker!$AQ:$AQ,[1]Tracker!$W:$W,"")</f>
        <v>7674-25</v>
      </c>
      <c r="C175" s="204" t="s">
        <v>440</v>
      </c>
      <c r="D175" s="90" t="s">
        <v>212</v>
      </c>
      <c r="E175" s="90" t="s">
        <v>321</v>
      </c>
      <c r="F175" s="91">
        <v>45685</v>
      </c>
      <c r="G175" s="353">
        <f>_xlfn.XLOOKUP(_xlfn.TEXTJOIN("_",TRUE,tbl_die_ordering[[#This Row],[Supplier]],tbl_die_ordering[[#This Row],[DIE NO]]),[1]Tracker!$AQ:$AQ,[1]Tracker!$V:$V,"")</f>
        <v>45685</v>
      </c>
      <c r="H175" s="193" t="s">
        <v>90</v>
      </c>
      <c r="I175" s="131">
        <v>1</v>
      </c>
      <c r="J175" s="131">
        <v>4</v>
      </c>
      <c r="K175" s="99" t="s">
        <v>214</v>
      </c>
      <c r="L175" s="99" t="s">
        <v>214</v>
      </c>
      <c r="M175" s="102" t="s">
        <v>214</v>
      </c>
      <c r="N175" s="121" t="str">
        <f>IFERROR(IF(tbl_die_ordering[[#This Row],[Design Approved Date]]&lt;&gt;"",L175-K175,""),"")</f>
        <v/>
      </c>
      <c r="O175" s="91" t="s">
        <v>214</v>
      </c>
      <c r="P175" s="91" t="s">
        <v>214</v>
      </c>
      <c r="Q175" s="99" t="s">
        <v>214</v>
      </c>
      <c r="R175" s="122" t="s">
        <v>214</v>
      </c>
      <c r="S175" s="90" t="s">
        <v>139</v>
      </c>
      <c r="T175" s="91"/>
      <c r="U175" s="110"/>
      <c r="V175" s="111" t="s">
        <v>441</v>
      </c>
      <c r="W17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75" s="6">
        <f>IF(AND(tbl_die_ordering[[#This Row],[TYPE]]&lt;&gt;"C",tbl_die_ordering[[#This Row],[Design Approved Date]]&lt;&gt;""),tbl_die_ordering[[#This Row],[Design Approved Date]]-tbl_die_ordering[[#This Row],[Die Requested Date]],0)</f>
        <v>0</v>
      </c>
      <c r="Z175" t="s">
        <v>86</v>
      </c>
      <c r="AA175" s="118"/>
      <c r="AB175" s="82">
        <f>_xlfn.XLOOKUP(_xlfn.TEXTJOIN("_",TRUE,tbl_die_ordering[[#This Row],[Supplier]],tbl_die_ordering[[#This Row],[DIE NO]]),[1]Tracker!$AQ:$AQ,[1]Tracker!$Y:$Y,"")</f>
        <v>0</v>
      </c>
      <c r="AC175" s="83">
        <f>_xlfn.XLOOKUP(_xlfn.TEXTJOIN("_",TRUE,tbl_die_ordering[[#This Row],[Supplier]],tbl_die_ordering[[#This Row],[DIE NO]]),[1]Tracker!$AQ:$AQ,[1]Tracker!$AC:$AC,"")</f>
        <v>0</v>
      </c>
      <c r="AD175" s="7"/>
      <c r="AF175" t="str">
        <f>TEXT(tbl_die_ordering[[#This Row],[Die Requested Date]],"mmm")</f>
        <v>Jan</v>
      </c>
      <c r="AG175" t="str">
        <f>_xlfn.TEXTJOIN("_",TRUE,tbl_die_ordering[[#This Row],[Supplier]],tbl_die_ordering[[#This Row],[DIE NO]])</f>
        <v>EKSTEK_030226-2501</v>
      </c>
    </row>
    <row r="176" spans="1:33" ht="15.95" customHeight="1">
      <c r="A176" s="86" t="s">
        <v>29</v>
      </c>
      <c r="B176" s="83" t="str">
        <f>_xlfn.XLOOKUP(_xlfn.TEXTJOIN("_",TRUE,tbl_die_ordering[[#This Row],[Supplier]],tbl_die_ordering[[#This Row],[DIE NO]]),[1]Tracker!$AQ:$AQ,[1]Tracker!$W:$W,"")</f>
        <v>7674-25</v>
      </c>
      <c r="C176" s="204" t="s">
        <v>442</v>
      </c>
      <c r="D176" s="90" t="s">
        <v>212</v>
      </c>
      <c r="E176" s="90" t="s">
        <v>321</v>
      </c>
      <c r="F176" s="91">
        <v>45685</v>
      </c>
      <c r="G176" s="353">
        <f>_xlfn.XLOOKUP(_xlfn.TEXTJOIN("_",TRUE,tbl_die_ordering[[#This Row],[Supplier]],tbl_die_ordering[[#This Row],[DIE NO]]),[1]Tracker!$AQ:$AQ,[1]Tracker!$V:$V,"")</f>
        <v>45685</v>
      </c>
      <c r="H176" s="193" t="s">
        <v>90</v>
      </c>
      <c r="I176" s="131">
        <v>1</v>
      </c>
      <c r="J176" s="131">
        <v>4</v>
      </c>
      <c r="K176" s="99" t="s">
        <v>214</v>
      </c>
      <c r="L176" s="99" t="s">
        <v>214</v>
      </c>
      <c r="M176" s="102" t="s">
        <v>214</v>
      </c>
      <c r="N176" s="121" t="str">
        <f>IFERROR(IF(tbl_die_ordering[[#This Row],[Design Approved Date]]&lt;&gt;"",L176-K176,""),"")</f>
        <v/>
      </c>
      <c r="O176" s="91" t="s">
        <v>214</v>
      </c>
      <c r="P176" s="91" t="s">
        <v>214</v>
      </c>
      <c r="Q176" s="99" t="s">
        <v>214</v>
      </c>
      <c r="R176" s="122" t="s">
        <v>214</v>
      </c>
      <c r="S176" s="90" t="s">
        <v>139</v>
      </c>
      <c r="T176" s="91"/>
      <c r="U176" s="110"/>
      <c r="V176" s="111" t="s">
        <v>441</v>
      </c>
      <c r="W17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76" s="6">
        <f>IF(AND(tbl_die_ordering[[#This Row],[TYPE]]&lt;&gt;"C",tbl_die_ordering[[#This Row],[Design Approved Date]]&lt;&gt;""),tbl_die_ordering[[#This Row],[Design Approved Date]]-tbl_die_ordering[[#This Row],[Die Requested Date]],0)</f>
        <v>0</v>
      </c>
      <c r="Z176" t="s">
        <v>86</v>
      </c>
      <c r="AA176" s="118"/>
      <c r="AB176" s="82">
        <f>_xlfn.XLOOKUP(_xlfn.TEXTJOIN("_",TRUE,tbl_die_ordering[[#This Row],[Supplier]],tbl_die_ordering[[#This Row],[DIE NO]]),[1]Tracker!$AQ:$AQ,[1]Tracker!$Y:$Y,"")</f>
        <v>0</v>
      </c>
      <c r="AC176" s="83">
        <f>_xlfn.XLOOKUP(_xlfn.TEXTJOIN("_",TRUE,tbl_die_ordering[[#This Row],[Supplier]],tbl_die_ordering[[#This Row],[DIE NO]]),[1]Tracker!$AQ:$AQ,[1]Tracker!$AC:$AC,"")</f>
        <v>0</v>
      </c>
      <c r="AD176" s="7"/>
      <c r="AF176" t="str">
        <f>TEXT(tbl_die_ordering[[#This Row],[Die Requested Date]],"mmm")</f>
        <v>Jan</v>
      </c>
      <c r="AG176" t="str">
        <f>_xlfn.TEXTJOIN("_",TRUE,tbl_die_ordering[[#This Row],[Supplier]],tbl_die_ordering[[#This Row],[DIE NO]])</f>
        <v>EKSTEK_030227-2501</v>
      </c>
    </row>
    <row r="177" spans="1:33" ht="15.95" customHeight="1">
      <c r="A177" s="86" t="s">
        <v>6</v>
      </c>
      <c r="B177" s="83" t="str">
        <f>_xlfn.XLOOKUP(_xlfn.TEXTJOIN("_",TRUE,tbl_die_ordering[[#This Row],[Supplier]],tbl_die_ordering[[#This Row],[DIE NO]]),[1]Tracker!$AQ:$AQ,[1]Tracker!$W:$W,"")</f>
        <v>7677-25</v>
      </c>
      <c r="C177" s="204" t="s">
        <v>239</v>
      </c>
      <c r="D177" s="90" t="s">
        <v>212</v>
      </c>
      <c r="E177" s="90" t="s">
        <v>443</v>
      </c>
      <c r="F177" s="91">
        <v>45685</v>
      </c>
      <c r="G177" s="353">
        <f>_xlfn.XLOOKUP(_xlfn.TEXTJOIN("_",TRUE,tbl_die_ordering[[#This Row],[Supplier]],tbl_die_ordering[[#This Row],[DIE NO]]),[1]Tracker!$AQ:$AQ,[1]Tracker!$V:$V,"")</f>
        <v>45685</v>
      </c>
      <c r="H177" s="193" t="s">
        <v>94</v>
      </c>
      <c r="I177" s="103"/>
      <c r="J177" s="103"/>
      <c r="K177" s="99"/>
      <c r="L177" s="99"/>
      <c r="M177" s="102" t="s">
        <v>186</v>
      </c>
      <c r="N177" s="121" t="str">
        <f>IFERROR(IF(tbl_die_ordering[[#This Row],[Design Approved Date]]&lt;&gt;"",L177-K177,""),"")</f>
        <v/>
      </c>
      <c r="O177" s="99" t="s">
        <v>444</v>
      </c>
      <c r="P177" s="91" t="s">
        <v>444</v>
      </c>
      <c r="Q177" s="99"/>
      <c r="R177" s="122"/>
      <c r="S177" s="90" t="s">
        <v>101</v>
      </c>
      <c r="T177" s="99"/>
      <c r="U177" s="110"/>
      <c r="V177" s="111" t="s">
        <v>445</v>
      </c>
      <c r="W17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77" s="6">
        <f>IF(AND(tbl_die_ordering[[#This Row],[TYPE]]&lt;&gt;"C",tbl_die_ordering[[#This Row],[Design Approved Date]]&lt;&gt;""),tbl_die_ordering[[#This Row],[Design Approved Date]]-tbl_die_ordering[[#This Row],[Die Requested Date]],0)</f>
        <v>0</v>
      </c>
      <c r="Z177" t="s">
        <v>86</v>
      </c>
      <c r="AA177" s="118" t="s">
        <v>412</v>
      </c>
      <c r="AB177" s="82">
        <f>_xlfn.XLOOKUP(_xlfn.TEXTJOIN("_",TRUE,tbl_die_ordering[[#This Row],[Supplier]],tbl_die_ordering[[#This Row],[DIE NO]]),[1]Tracker!$AQ:$AQ,[1]Tracker!$Y:$Y,"")</f>
        <v>0</v>
      </c>
      <c r="AC177" s="83">
        <f>_xlfn.XLOOKUP(_xlfn.TEXTJOIN("_",TRUE,tbl_die_ordering[[#This Row],[Supplier]],tbl_die_ordering[[#This Row],[DIE NO]]),[1]Tracker!$AQ:$AQ,[1]Tracker!$AC:$AC,"")</f>
        <v>0</v>
      </c>
      <c r="AD177" s="7"/>
      <c r="AF177" t="str">
        <f>TEXT(tbl_die_ordering[[#This Row],[Die Requested Date]],"mmm")</f>
        <v>Jan</v>
      </c>
      <c r="AG177" t="str">
        <f>_xlfn.TEXTJOIN("_",TRUE,tbl_die_ordering[[#This Row],[Supplier]],tbl_die_ordering[[#This Row],[DIE NO]])</f>
        <v>PDTMC_29979-602</v>
      </c>
    </row>
    <row r="178" spans="1:33" ht="15.95" customHeight="1">
      <c r="A178" s="86" t="s">
        <v>6</v>
      </c>
      <c r="B178" s="83" t="str">
        <f>_xlfn.XLOOKUP(_xlfn.TEXTJOIN("_",TRUE,tbl_die_ordering[[#This Row],[Supplier]],tbl_die_ordering[[#This Row],[DIE NO]]),[1]Tracker!$AQ:$AQ,[1]Tracker!$W:$W,"")</f>
        <v>7671-25</v>
      </c>
      <c r="C178" s="204" t="s">
        <v>446</v>
      </c>
      <c r="D178" s="177" t="s">
        <v>185</v>
      </c>
      <c r="E178" s="90" t="s">
        <v>260</v>
      </c>
      <c r="F178" s="91">
        <v>45685</v>
      </c>
      <c r="G178" s="353">
        <f>_xlfn.XLOOKUP(_xlfn.TEXTJOIN("_",TRUE,tbl_die_ordering[[#This Row],[Supplier]],tbl_die_ordering[[#This Row],[DIE NO]]),[1]Tracker!$AQ:$AQ,[1]Tracker!$V:$V,"")</f>
        <v>45685</v>
      </c>
      <c r="H178" s="193" t="s">
        <v>90</v>
      </c>
      <c r="I178" s="103">
        <v>0</v>
      </c>
      <c r="J178" s="103">
        <v>0</v>
      </c>
      <c r="K178" s="99">
        <v>45685</v>
      </c>
      <c r="L178" s="99">
        <v>45686</v>
      </c>
      <c r="M178" s="102"/>
      <c r="N178" s="121">
        <f>IFERROR(IF(tbl_die_ordering[[#This Row],[Design Approved Date]]&lt;&gt;"",L178-K178,""),"")</f>
        <v>1</v>
      </c>
      <c r="O178" s="99">
        <v>45687</v>
      </c>
      <c r="P178" s="91">
        <v>45694</v>
      </c>
      <c r="Q178" s="99">
        <v>45687</v>
      </c>
      <c r="R178" s="122">
        <v>112500439</v>
      </c>
      <c r="S178" s="90" t="s">
        <v>139</v>
      </c>
      <c r="T178" s="99">
        <v>45687</v>
      </c>
      <c r="U178" s="110" t="s">
        <v>447</v>
      </c>
      <c r="V178" s="111"/>
      <c r="W17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8" s="6">
        <f>IF(AND(tbl_die_ordering[[#This Row],[TYPE]]&lt;&gt;"C",tbl_die_ordering[[#This Row],[Design Approved Date]]&lt;&gt;""),tbl_die_ordering[[#This Row],[Design Approved Date]]-tbl_die_ordering[[#This Row],[Die Requested Date]],0)</f>
        <v>1</v>
      </c>
      <c r="Z178" t="s">
        <v>86</v>
      </c>
      <c r="AA178" s="118" t="s">
        <v>412</v>
      </c>
      <c r="AB178" s="82">
        <f>_xlfn.XLOOKUP(_xlfn.TEXTJOIN("_",TRUE,tbl_die_ordering[[#This Row],[Supplier]],tbl_die_ordering[[#This Row],[DIE NO]]),[1]Tracker!$AQ:$AQ,[1]Tracker!$Y:$Y,"")</f>
        <v>142501250</v>
      </c>
      <c r="AC178" s="83">
        <f>_xlfn.XLOOKUP(_xlfn.TEXTJOIN("_",TRUE,tbl_die_ordering[[#This Row],[Supplier]],tbl_die_ordering[[#This Row],[DIE NO]]),[1]Tracker!$AQ:$AQ,[1]Tracker!$AC:$AC,"")</f>
        <v>45702</v>
      </c>
      <c r="AD178" s="7"/>
      <c r="AF178" t="str">
        <f>TEXT(tbl_die_ordering[[#This Row],[Die Requested Date]],"mmm")</f>
        <v>Jan</v>
      </c>
      <c r="AG178" t="str">
        <f>_xlfn.TEXTJOIN("_",TRUE,tbl_die_ordering[[#This Row],[Supplier]],tbl_die_ordering[[#This Row],[DIE NO]])</f>
        <v>EKSTEK_27811-401</v>
      </c>
    </row>
    <row r="179" spans="1:33" ht="15.95" customHeight="1">
      <c r="A179" s="86" t="s">
        <v>6</v>
      </c>
      <c r="B179" s="83" t="str">
        <f>_xlfn.XLOOKUP(_xlfn.TEXTJOIN("_",TRUE,tbl_die_ordering[[#This Row],[Supplier]],tbl_die_ordering[[#This Row],[DIE NO]]),[1]Tracker!$AQ:$AQ,[1]Tracker!$W:$W,"")</f>
        <v>7671-25</v>
      </c>
      <c r="C179" s="204" t="s">
        <v>448</v>
      </c>
      <c r="D179" s="177" t="s">
        <v>185</v>
      </c>
      <c r="E179" s="90" t="s">
        <v>260</v>
      </c>
      <c r="F179" s="91">
        <v>45685</v>
      </c>
      <c r="G179" s="353">
        <f>_xlfn.XLOOKUP(_xlfn.TEXTJOIN("_",TRUE,tbl_die_ordering[[#This Row],[Supplier]],tbl_die_ordering[[#This Row],[DIE NO]]),[1]Tracker!$AQ:$AQ,[1]Tracker!$V:$V,"")</f>
        <v>45685</v>
      </c>
      <c r="H179" s="193" t="s">
        <v>90</v>
      </c>
      <c r="I179" s="103">
        <v>0</v>
      </c>
      <c r="J179" s="103">
        <v>0</v>
      </c>
      <c r="K179" s="99">
        <v>45685</v>
      </c>
      <c r="L179" s="99">
        <v>45686</v>
      </c>
      <c r="M179" s="102"/>
      <c r="N179" s="121">
        <f>IFERROR(IF(tbl_die_ordering[[#This Row],[Design Approved Date]]&lt;&gt;"",L179-K179,""),"")</f>
        <v>1</v>
      </c>
      <c r="O179" s="99">
        <v>45687</v>
      </c>
      <c r="P179" s="91">
        <v>45694</v>
      </c>
      <c r="Q179" s="99">
        <v>45687</v>
      </c>
      <c r="R179" s="122">
        <v>112500439</v>
      </c>
      <c r="S179" s="90" t="s">
        <v>139</v>
      </c>
      <c r="T179" s="99">
        <v>45687</v>
      </c>
      <c r="U179" s="110" t="s">
        <v>447</v>
      </c>
      <c r="V179" s="111"/>
      <c r="W17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9" s="6">
        <f>IF(AND(tbl_die_ordering[[#This Row],[TYPE]]&lt;&gt;"C",tbl_die_ordering[[#This Row],[Design Approved Date]]&lt;&gt;""),tbl_die_ordering[[#This Row],[Design Approved Date]]-tbl_die_ordering[[#This Row],[Die Requested Date]],0)</f>
        <v>1</v>
      </c>
      <c r="Z179" t="s">
        <v>86</v>
      </c>
      <c r="AA179" s="118" t="s">
        <v>412</v>
      </c>
      <c r="AB179" s="82">
        <f>_xlfn.XLOOKUP(_xlfn.TEXTJOIN("_",TRUE,tbl_die_ordering[[#This Row],[Supplier]],tbl_die_ordering[[#This Row],[DIE NO]]),[1]Tracker!$AQ:$AQ,[1]Tracker!$Y:$Y,"")</f>
        <v>142501250</v>
      </c>
      <c r="AC179" s="83">
        <f>_xlfn.XLOOKUP(_xlfn.TEXTJOIN("_",TRUE,tbl_die_ordering[[#This Row],[Supplier]],tbl_die_ordering[[#This Row],[DIE NO]]),[1]Tracker!$AQ:$AQ,[1]Tracker!$AC:$AC,"")</f>
        <v>45702</v>
      </c>
      <c r="AD179" s="7"/>
      <c r="AF179" t="str">
        <f>TEXT(tbl_die_ordering[[#This Row],[Die Requested Date]],"mmm")</f>
        <v>Jan</v>
      </c>
      <c r="AG179" t="str">
        <f>_xlfn.TEXTJOIN("_",TRUE,tbl_die_ordering[[#This Row],[Supplier]],tbl_die_ordering[[#This Row],[DIE NO]])</f>
        <v>EKSTEK_27827-401</v>
      </c>
    </row>
    <row r="180" spans="1:33" ht="15.95" customHeight="1">
      <c r="A180" s="86" t="s">
        <v>6</v>
      </c>
      <c r="B180" s="83" t="str">
        <f>_xlfn.XLOOKUP(_xlfn.TEXTJOIN("_",TRUE,tbl_die_ordering[[#This Row],[Supplier]],tbl_die_ordering[[#This Row],[DIE NO]]),[1]Tracker!$AQ:$AQ,[1]Tracker!$W:$W,"")</f>
        <v>7671-25</v>
      </c>
      <c r="C180" s="204" t="s">
        <v>449</v>
      </c>
      <c r="D180" s="177" t="s">
        <v>185</v>
      </c>
      <c r="E180" s="90" t="s">
        <v>321</v>
      </c>
      <c r="F180" s="91">
        <v>45685</v>
      </c>
      <c r="G180" s="353">
        <f>_xlfn.XLOOKUP(_xlfn.TEXTJOIN("_",TRUE,tbl_die_ordering[[#This Row],[Supplier]],tbl_die_ordering[[#This Row],[DIE NO]]),[1]Tracker!$AQ:$AQ,[1]Tracker!$V:$V,"")</f>
        <v>45685</v>
      </c>
      <c r="H180" s="193" t="s">
        <v>90</v>
      </c>
      <c r="I180" s="103">
        <v>2</v>
      </c>
      <c r="J180" s="103">
        <v>2</v>
      </c>
      <c r="K180" s="99">
        <v>45685</v>
      </c>
      <c r="L180" s="99">
        <v>45686</v>
      </c>
      <c r="M180" s="102"/>
      <c r="N180" s="121">
        <f>IFERROR(IF(tbl_die_ordering[[#This Row],[Design Approved Date]]&lt;&gt;"",L180-K180,""),"")</f>
        <v>1</v>
      </c>
      <c r="O180" s="99">
        <v>45687</v>
      </c>
      <c r="P180" s="91">
        <v>45694</v>
      </c>
      <c r="Q180" s="99">
        <v>45687</v>
      </c>
      <c r="R180" s="122">
        <v>112500439</v>
      </c>
      <c r="S180" s="90" t="s">
        <v>139</v>
      </c>
      <c r="T180" s="99">
        <v>45687</v>
      </c>
      <c r="U180" s="110" t="s">
        <v>447</v>
      </c>
      <c r="V180" s="111"/>
      <c r="W18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0" s="6">
        <f>IF(AND(tbl_die_ordering[[#This Row],[TYPE]]&lt;&gt;"C",tbl_die_ordering[[#This Row],[Design Approved Date]]&lt;&gt;""),tbl_die_ordering[[#This Row],[Design Approved Date]]-tbl_die_ordering[[#This Row],[Die Requested Date]],0)</f>
        <v>1</v>
      </c>
      <c r="Z180" t="s">
        <v>86</v>
      </c>
      <c r="AA180" s="118" t="s">
        <v>412</v>
      </c>
      <c r="AB180" s="82">
        <f>_xlfn.XLOOKUP(_xlfn.TEXTJOIN("_",TRUE,tbl_die_ordering[[#This Row],[Supplier]],tbl_die_ordering[[#This Row],[DIE NO]]),[1]Tracker!$AQ:$AQ,[1]Tracker!$Y:$Y,"")</f>
        <v>142501250</v>
      </c>
      <c r="AC180" s="83">
        <f>_xlfn.XLOOKUP(_xlfn.TEXTJOIN("_",TRUE,tbl_die_ordering[[#This Row],[Supplier]],tbl_die_ordering[[#This Row],[DIE NO]]),[1]Tracker!$AQ:$AQ,[1]Tracker!$AC:$AC,"")</f>
        <v>45702</v>
      </c>
      <c r="AD180" s="7"/>
      <c r="AF180" t="str">
        <f>TEXT(tbl_die_ordering[[#This Row],[Die Requested Date]],"mmm")</f>
        <v>Jan</v>
      </c>
      <c r="AG180" t="str">
        <f>_xlfn.TEXTJOIN("_",TRUE,tbl_die_ordering[[#This Row],[Supplier]],tbl_die_ordering[[#This Row],[DIE NO]])</f>
        <v>EKSTEK_30230-401</v>
      </c>
    </row>
    <row r="181" spans="1:33" ht="15.95" customHeight="1">
      <c r="A181" s="86" t="s">
        <v>6</v>
      </c>
      <c r="B181" s="83" t="str">
        <f>_xlfn.XLOOKUP(_xlfn.TEXTJOIN("_",TRUE,tbl_die_ordering[[#This Row],[Supplier]],tbl_die_ordering[[#This Row],[DIE NO]]),[1]Tracker!$AQ:$AQ,[1]Tracker!$W:$W,"")</f>
        <v>7671-25</v>
      </c>
      <c r="C181" s="204" t="s">
        <v>450</v>
      </c>
      <c r="D181" s="177" t="s">
        <v>185</v>
      </c>
      <c r="E181" s="90" t="s">
        <v>321</v>
      </c>
      <c r="F181" s="91">
        <v>45685</v>
      </c>
      <c r="G181" s="353">
        <f>_xlfn.XLOOKUP(_xlfn.TEXTJOIN("_",TRUE,tbl_die_ordering[[#This Row],[Supplier]],tbl_die_ordering[[#This Row],[DIE NO]]),[1]Tracker!$AQ:$AQ,[1]Tracker!$V:$V,"")</f>
        <v>45685</v>
      </c>
      <c r="H181" s="193" t="s">
        <v>90</v>
      </c>
      <c r="I181" s="103">
        <v>2</v>
      </c>
      <c r="J181" s="103">
        <v>2</v>
      </c>
      <c r="K181" s="99">
        <v>45685</v>
      </c>
      <c r="L181" s="99">
        <v>45686</v>
      </c>
      <c r="M181" s="102"/>
      <c r="N181" s="121">
        <f>IFERROR(IF(tbl_die_ordering[[#This Row],[Design Approved Date]]&lt;&gt;"",L181-K181,""),"")</f>
        <v>1</v>
      </c>
      <c r="O181" s="99">
        <v>45687</v>
      </c>
      <c r="P181" s="91">
        <v>45694</v>
      </c>
      <c r="Q181" s="99">
        <v>45687</v>
      </c>
      <c r="R181" s="122">
        <v>112500439</v>
      </c>
      <c r="S181" s="90" t="s">
        <v>139</v>
      </c>
      <c r="T181" s="99">
        <v>45687</v>
      </c>
      <c r="U181" s="110" t="s">
        <v>447</v>
      </c>
      <c r="V181" s="114"/>
      <c r="W18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1" s="6">
        <f>IF(AND(tbl_die_ordering[[#This Row],[TYPE]]&lt;&gt;"C",tbl_die_ordering[[#This Row],[Design Approved Date]]&lt;&gt;""),tbl_die_ordering[[#This Row],[Design Approved Date]]-tbl_die_ordering[[#This Row],[Die Requested Date]],0)</f>
        <v>1</v>
      </c>
      <c r="Z181" t="s">
        <v>86</v>
      </c>
      <c r="AA181" s="118" t="s">
        <v>412</v>
      </c>
      <c r="AB181" s="82">
        <f>_xlfn.XLOOKUP(_xlfn.TEXTJOIN("_",TRUE,tbl_die_ordering[[#This Row],[Supplier]],tbl_die_ordering[[#This Row],[DIE NO]]),[1]Tracker!$AQ:$AQ,[1]Tracker!$Y:$Y,"")</f>
        <v>142501250</v>
      </c>
      <c r="AC181" s="83">
        <f>_xlfn.XLOOKUP(_xlfn.TEXTJOIN("_",TRUE,tbl_die_ordering[[#This Row],[Supplier]],tbl_die_ordering[[#This Row],[DIE NO]]),[1]Tracker!$AQ:$AQ,[1]Tracker!$AC:$AC,"")</f>
        <v>45702</v>
      </c>
      <c r="AD181" s="7"/>
      <c r="AF181" t="str">
        <f>TEXT(tbl_die_ordering[[#This Row],[Die Requested Date]],"mmm")</f>
        <v>Jan</v>
      </c>
      <c r="AG181" t="str">
        <f>_xlfn.TEXTJOIN("_",TRUE,tbl_die_ordering[[#This Row],[Supplier]],tbl_die_ordering[[#This Row],[DIE NO]])</f>
        <v>EKSTEK_30231-401</v>
      </c>
    </row>
    <row r="182" spans="1:33" ht="15.95" customHeight="1">
      <c r="A182" s="86" t="s">
        <v>6</v>
      </c>
      <c r="B182" s="83" t="str">
        <f>_xlfn.XLOOKUP(_xlfn.TEXTJOIN("_",TRUE,tbl_die_ordering[[#This Row],[Supplier]],tbl_die_ordering[[#This Row],[DIE NO]]),[1]Tracker!$AQ:$AQ,[1]Tracker!$W:$W,"")</f>
        <v>7668-25</v>
      </c>
      <c r="C182" s="204" t="s">
        <v>451</v>
      </c>
      <c r="D182" s="177" t="s">
        <v>185</v>
      </c>
      <c r="E182" s="90" t="s">
        <v>103</v>
      </c>
      <c r="F182" s="91">
        <v>45685</v>
      </c>
      <c r="G182" s="353">
        <f>_xlfn.XLOOKUP(_xlfn.TEXTJOIN("_",TRUE,tbl_die_ordering[[#This Row],[Supplier]],tbl_die_ordering[[#This Row],[DIE NO]]),[1]Tracker!$AQ:$AQ,[1]Tracker!$V:$V,"")</f>
        <v>45685</v>
      </c>
      <c r="H182" s="193" t="s">
        <v>94</v>
      </c>
      <c r="I182" s="103">
        <v>0</v>
      </c>
      <c r="J182" s="103">
        <v>0</v>
      </c>
      <c r="K182" s="99">
        <v>45687</v>
      </c>
      <c r="L182" s="99">
        <v>45687</v>
      </c>
      <c r="M182" s="102"/>
      <c r="N182" s="121">
        <f>IFERROR(IF(tbl_die_ordering[[#This Row],[Design Approved Date]]&lt;&gt;"",L182-K182,""),"")</f>
        <v>0</v>
      </c>
      <c r="O182" s="99">
        <v>45689</v>
      </c>
      <c r="P182" s="91">
        <v>45694</v>
      </c>
      <c r="Q182" s="99">
        <v>45689</v>
      </c>
      <c r="R182" s="122">
        <v>112500467</v>
      </c>
      <c r="S182" s="90" t="s">
        <v>101</v>
      </c>
      <c r="T182" s="99">
        <v>45689</v>
      </c>
      <c r="U182" s="110" t="s">
        <v>404</v>
      </c>
      <c r="V182" s="111"/>
      <c r="W18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2" s="6">
        <f>IF(AND(tbl_die_ordering[[#This Row],[TYPE]]&lt;&gt;"C",tbl_die_ordering[[#This Row],[Design Approved Date]]&lt;&gt;""),tbl_die_ordering[[#This Row],[Design Approved Date]]-tbl_die_ordering[[#This Row],[Die Requested Date]],0)</f>
        <v>2</v>
      </c>
      <c r="Z182" t="s">
        <v>86</v>
      </c>
      <c r="AA182" s="118" t="s">
        <v>405</v>
      </c>
      <c r="AB182" s="82">
        <f>_xlfn.XLOOKUP(_xlfn.TEXTJOIN("_",TRUE,tbl_die_ordering[[#This Row],[Supplier]],tbl_die_ordering[[#This Row],[DIE NO]]),[1]Tracker!$AQ:$AQ,[1]Tracker!$Y:$Y,"")</f>
        <v>142501268</v>
      </c>
      <c r="AC182" s="83">
        <f>_xlfn.XLOOKUP(_xlfn.TEXTJOIN("_",TRUE,tbl_die_ordering[[#This Row],[Supplier]],tbl_die_ordering[[#This Row],[DIE NO]]),[1]Tracker!$AQ:$AQ,[1]Tracker!$AC:$AC,"")</f>
        <v>45705</v>
      </c>
      <c r="AD182" s="7"/>
      <c r="AF182" t="str">
        <f>TEXT(tbl_die_ordering[[#This Row],[Die Requested Date]],"mmm")</f>
        <v>Jan</v>
      </c>
      <c r="AG182" t="str">
        <f>_xlfn.TEXTJOIN("_",TRUE,tbl_die_ordering[[#This Row],[Supplier]],tbl_die_ordering[[#This Row],[DIE NO]])</f>
        <v>PDTMC_27802-501</v>
      </c>
    </row>
    <row r="183" spans="1:33" ht="15.95" customHeight="1">
      <c r="A183" s="86" t="s">
        <v>6</v>
      </c>
      <c r="B183" s="83" t="str">
        <f>_xlfn.XLOOKUP(_xlfn.TEXTJOIN("_",TRUE,tbl_die_ordering[[#This Row],[Supplier]],tbl_die_ordering[[#This Row],[DIE NO]]),[1]Tracker!$AQ:$AQ,[1]Tracker!$W:$W,"")</f>
        <v>7668-25</v>
      </c>
      <c r="C183" s="204" t="s">
        <v>452</v>
      </c>
      <c r="D183" s="177" t="s">
        <v>185</v>
      </c>
      <c r="E183" s="90" t="s">
        <v>111</v>
      </c>
      <c r="F183" s="91">
        <v>45685</v>
      </c>
      <c r="G183" s="353">
        <f>_xlfn.XLOOKUP(_xlfn.TEXTJOIN("_",TRUE,tbl_die_ordering[[#This Row],[Supplier]],tbl_die_ordering[[#This Row],[DIE NO]]),[1]Tracker!$AQ:$AQ,[1]Tracker!$V:$V,"")</f>
        <v>45685</v>
      </c>
      <c r="H183" s="193" t="s">
        <v>94</v>
      </c>
      <c r="I183" s="103">
        <v>0</v>
      </c>
      <c r="J183" s="103">
        <v>0</v>
      </c>
      <c r="K183" s="99">
        <v>45687</v>
      </c>
      <c r="L183" s="99">
        <v>45687</v>
      </c>
      <c r="M183" s="102"/>
      <c r="N183" s="121">
        <f>IFERROR(IF(tbl_die_ordering[[#This Row],[Design Approved Date]]&lt;&gt;"",L183-K183,""),"")</f>
        <v>0</v>
      </c>
      <c r="O183" s="99">
        <v>45689</v>
      </c>
      <c r="P183" s="91">
        <v>45694</v>
      </c>
      <c r="Q183" s="99">
        <v>45689</v>
      </c>
      <c r="R183" s="122">
        <v>112500467</v>
      </c>
      <c r="S183" s="90" t="s">
        <v>101</v>
      </c>
      <c r="T183" s="99">
        <v>45689</v>
      </c>
      <c r="U183" s="110" t="s">
        <v>404</v>
      </c>
      <c r="V183" s="111"/>
      <c r="W18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3" s="6">
        <f>IF(AND(tbl_die_ordering[[#This Row],[TYPE]]&lt;&gt;"C",tbl_die_ordering[[#This Row],[Design Approved Date]]&lt;&gt;""),tbl_die_ordering[[#This Row],[Design Approved Date]]-tbl_die_ordering[[#This Row],[Die Requested Date]],0)</f>
        <v>2</v>
      </c>
      <c r="Z183" t="s">
        <v>86</v>
      </c>
      <c r="AA183" s="118" t="s">
        <v>405</v>
      </c>
      <c r="AB183" s="82">
        <f>_xlfn.XLOOKUP(_xlfn.TEXTJOIN("_",TRUE,tbl_die_ordering[[#This Row],[Supplier]],tbl_die_ordering[[#This Row],[DIE NO]]),[1]Tracker!$AQ:$AQ,[1]Tracker!$Y:$Y,"")</f>
        <v>142501268</v>
      </c>
      <c r="AC183" s="83">
        <f>_xlfn.XLOOKUP(_xlfn.TEXTJOIN("_",TRUE,tbl_die_ordering[[#This Row],[Supplier]],tbl_die_ordering[[#This Row],[DIE NO]]),[1]Tracker!$AQ:$AQ,[1]Tracker!$AC:$AC,"")</f>
        <v>45705</v>
      </c>
      <c r="AD183" s="7"/>
      <c r="AF183" t="str">
        <f>TEXT(tbl_die_ordering[[#This Row],[Die Requested Date]],"mmm")</f>
        <v>Jan</v>
      </c>
      <c r="AG183" t="str">
        <f>_xlfn.TEXTJOIN("_",TRUE,tbl_die_ordering[[#This Row],[Supplier]],tbl_die_ordering[[#This Row],[DIE NO]])</f>
        <v>PDTMC_27803-401</v>
      </c>
    </row>
    <row r="184" spans="1:33" ht="15.95" customHeight="1">
      <c r="A184" s="86" t="s">
        <v>6</v>
      </c>
      <c r="B184" s="83" t="str">
        <f>_xlfn.XLOOKUP(_xlfn.TEXTJOIN("_",TRUE,tbl_die_ordering[[#This Row],[Supplier]],tbl_die_ordering[[#This Row],[DIE NO]]),[1]Tracker!$AQ:$AQ,[1]Tracker!$W:$W,"")</f>
        <v>7668-25</v>
      </c>
      <c r="C184" s="204" t="s">
        <v>453</v>
      </c>
      <c r="D184" s="177" t="s">
        <v>185</v>
      </c>
      <c r="E184" s="90" t="s">
        <v>103</v>
      </c>
      <c r="F184" s="91">
        <v>45685</v>
      </c>
      <c r="G184" s="353">
        <f>_xlfn.XLOOKUP(_xlfn.TEXTJOIN("_",TRUE,tbl_die_ordering[[#This Row],[Supplier]],tbl_die_ordering[[#This Row],[DIE NO]]),[1]Tracker!$AQ:$AQ,[1]Tracker!$V:$V,"")</f>
        <v>45685</v>
      </c>
      <c r="H184" s="193" t="s">
        <v>94</v>
      </c>
      <c r="I184" s="103">
        <v>0</v>
      </c>
      <c r="J184" s="103">
        <v>0</v>
      </c>
      <c r="K184" s="99">
        <v>45687</v>
      </c>
      <c r="L184" s="99">
        <v>45687</v>
      </c>
      <c r="M184" s="102"/>
      <c r="N184" s="121">
        <f>IFERROR(IF(tbl_die_ordering[[#This Row],[Design Approved Date]]&lt;&gt;"",L184-K184,""),"")</f>
        <v>0</v>
      </c>
      <c r="O184" s="99">
        <v>45689</v>
      </c>
      <c r="P184" s="91">
        <v>45694</v>
      </c>
      <c r="Q184" s="99">
        <v>45689</v>
      </c>
      <c r="R184" s="122">
        <v>112500467</v>
      </c>
      <c r="S184" s="90" t="s">
        <v>101</v>
      </c>
      <c r="T184" s="99">
        <v>45689</v>
      </c>
      <c r="U184" s="110" t="s">
        <v>404</v>
      </c>
      <c r="V184" s="111"/>
      <c r="W18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4" s="6">
        <f>IF(AND(tbl_die_ordering[[#This Row],[TYPE]]&lt;&gt;"C",tbl_die_ordering[[#This Row],[Design Approved Date]]&lt;&gt;""),tbl_die_ordering[[#This Row],[Design Approved Date]]-tbl_die_ordering[[#This Row],[Die Requested Date]],0)</f>
        <v>2</v>
      </c>
      <c r="Z184" t="s">
        <v>86</v>
      </c>
      <c r="AA184" s="118" t="s">
        <v>405</v>
      </c>
      <c r="AB184" s="82">
        <f>_xlfn.XLOOKUP(_xlfn.TEXTJOIN("_",TRUE,tbl_die_ordering[[#This Row],[Supplier]],tbl_die_ordering[[#This Row],[DIE NO]]),[1]Tracker!$AQ:$AQ,[1]Tracker!$Y:$Y,"")</f>
        <v>142501268</v>
      </c>
      <c r="AC184" s="83">
        <f>_xlfn.XLOOKUP(_xlfn.TEXTJOIN("_",TRUE,tbl_die_ordering[[#This Row],[Supplier]],tbl_die_ordering[[#This Row],[DIE NO]]),[1]Tracker!$AQ:$AQ,[1]Tracker!$AC:$AC,"")</f>
        <v>45705</v>
      </c>
      <c r="AD184" s="7"/>
      <c r="AF184" t="str">
        <f>TEXT(tbl_die_ordering[[#This Row],[Die Requested Date]],"mmm")</f>
        <v>Jan</v>
      </c>
      <c r="AG184" t="str">
        <f>_xlfn.TEXTJOIN("_",TRUE,tbl_die_ordering[[#This Row],[Supplier]],tbl_die_ordering[[#This Row],[DIE NO]])</f>
        <v>PDTMC_27806-501</v>
      </c>
    </row>
    <row r="185" spans="1:33" ht="15.95" customHeight="1">
      <c r="A185" s="86" t="s">
        <v>29</v>
      </c>
      <c r="B185" s="83" t="str">
        <f>_xlfn.XLOOKUP(_xlfn.TEXTJOIN("_",TRUE,tbl_die_ordering[[#This Row],[Supplier]],tbl_die_ordering[[#This Row],[DIE NO]]),[1]Tracker!$AQ:$AQ,[1]Tracker!$W:$W,"")</f>
        <v>7674-25</v>
      </c>
      <c r="C185" s="204" t="s">
        <v>454</v>
      </c>
      <c r="D185" s="90" t="s">
        <v>185</v>
      </c>
      <c r="E185" s="90" t="s">
        <v>260</v>
      </c>
      <c r="F185" s="91">
        <v>45685</v>
      </c>
      <c r="G185" s="353">
        <f>_xlfn.XLOOKUP(_xlfn.TEXTJOIN("_",TRUE,tbl_die_ordering[[#This Row],[Supplier]],tbl_die_ordering[[#This Row],[DIE NO]]),[1]Tracker!$AQ:$AQ,[1]Tracker!$V:$V,"")</f>
        <v>45685</v>
      </c>
      <c r="H185" s="193" t="s">
        <v>90</v>
      </c>
      <c r="I185" s="131">
        <v>1</v>
      </c>
      <c r="J185" s="131">
        <v>2</v>
      </c>
      <c r="K185" s="99">
        <v>45688</v>
      </c>
      <c r="L185" s="99">
        <v>45689</v>
      </c>
      <c r="M185" s="102"/>
      <c r="N185" s="121">
        <f>IFERROR(IF(tbl_die_ordering[[#This Row],[Design Approved Date]]&lt;&gt;"",L185-K185,""),"")</f>
        <v>1</v>
      </c>
      <c r="O185" s="91">
        <v>45691</v>
      </c>
      <c r="P185" s="91">
        <v>45695</v>
      </c>
      <c r="Q185" s="99">
        <v>45691</v>
      </c>
      <c r="R185" s="122">
        <v>1300001108</v>
      </c>
      <c r="S185" s="90" t="s">
        <v>139</v>
      </c>
      <c r="T185" s="91">
        <v>45707</v>
      </c>
      <c r="U185" s="110" t="s">
        <v>447</v>
      </c>
      <c r="V185" s="111"/>
      <c r="W18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5" s="6">
        <f>IF(AND(tbl_die_ordering[[#This Row],[TYPE]]&lt;&gt;"C",tbl_die_ordering[[#This Row],[Design Approved Date]]&lt;&gt;""),tbl_die_ordering[[#This Row],[Design Approved Date]]-tbl_die_ordering[[#This Row],[Die Requested Date]],0)</f>
        <v>4</v>
      </c>
      <c r="Z185" t="s">
        <v>86</v>
      </c>
      <c r="AA185" s="118"/>
      <c r="AB185" s="82">
        <f>_xlfn.XLOOKUP(_xlfn.TEXTJOIN("_",TRUE,tbl_die_ordering[[#This Row],[Supplier]],tbl_die_ordering[[#This Row],[DIE NO]]),[1]Tracker!$AQ:$AQ,[1]Tracker!$Y:$Y,"")</f>
        <v>242500104</v>
      </c>
      <c r="AC185" s="83">
        <f>_xlfn.XLOOKUP(_xlfn.TEXTJOIN("_",TRUE,tbl_die_ordering[[#This Row],[Supplier]],tbl_die_ordering[[#This Row],[DIE NO]]),[1]Tracker!$AQ:$AQ,[1]Tracker!$AC:$AC,"")</f>
        <v>45723</v>
      </c>
      <c r="AD185" s="7"/>
      <c r="AF185" t="str">
        <f>TEXT(tbl_die_ordering[[#This Row],[Die Requested Date]],"mmm")</f>
        <v>Jan</v>
      </c>
      <c r="AG185" t="str">
        <f>_xlfn.TEXTJOIN("_",TRUE,tbl_die_ordering[[#This Row],[Supplier]],tbl_die_ordering[[#This Row],[DIE NO]])</f>
        <v>EKSTEK_030235-2501</v>
      </c>
    </row>
    <row r="186" spans="1:33" ht="15.95" customHeight="1">
      <c r="A186" s="86" t="s">
        <v>29</v>
      </c>
      <c r="B186" s="83" t="str">
        <f>_xlfn.XLOOKUP(_xlfn.TEXTJOIN("_",TRUE,tbl_die_ordering[[#This Row],[Supplier]],tbl_die_ordering[[#This Row],[DIE NO]]),[1]Tracker!$AQ:$AQ,[1]Tracker!$W:$W,"")</f>
        <v>7674-25</v>
      </c>
      <c r="C186" s="204" t="s">
        <v>455</v>
      </c>
      <c r="D186" s="90" t="s">
        <v>185</v>
      </c>
      <c r="E186" s="90" t="s">
        <v>321</v>
      </c>
      <c r="F186" s="91">
        <v>45685</v>
      </c>
      <c r="G186" s="353">
        <f>_xlfn.XLOOKUP(_xlfn.TEXTJOIN("_",TRUE,tbl_die_ordering[[#This Row],[Supplier]],tbl_die_ordering[[#This Row],[DIE NO]]),[1]Tracker!$AQ:$AQ,[1]Tracker!$V:$V,"")</f>
        <v>45685</v>
      </c>
      <c r="H186" s="193" t="s">
        <v>90</v>
      </c>
      <c r="I186" s="131">
        <v>2</v>
      </c>
      <c r="J186" s="131">
        <v>2</v>
      </c>
      <c r="K186" s="99">
        <v>45688</v>
      </c>
      <c r="L186" s="99">
        <v>45689</v>
      </c>
      <c r="M186" s="102"/>
      <c r="N186" s="121">
        <f>IFERROR(IF(tbl_die_ordering[[#This Row],[Design Approved Date]]&lt;&gt;"",L186-K186,""),"")</f>
        <v>1</v>
      </c>
      <c r="O186" s="91">
        <v>45691</v>
      </c>
      <c r="P186" s="91">
        <v>45695</v>
      </c>
      <c r="Q186" s="99">
        <v>45691</v>
      </c>
      <c r="R186" s="122">
        <v>1300001108</v>
      </c>
      <c r="S186" s="90" t="s">
        <v>139</v>
      </c>
      <c r="T186" s="91">
        <v>45707</v>
      </c>
      <c r="U186" s="110" t="s">
        <v>447</v>
      </c>
      <c r="V186" s="111"/>
      <c r="W18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6" s="6">
        <f>IF(AND(tbl_die_ordering[[#This Row],[TYPE]]&lt;&gt;"C",tbl_die_ordering[[#This Row],[Design Approved Date]]&lt;&gt;""),tbl_die_ordering[[#This Row],[Design Approved Date]]-tbl_die_ordering[[#This Row],[Die Requested Date]],0)</f>
        <v>4</v>
      </c>
      <c r="Z186" t="s">
        <v>86</v>
      </c>
      <c r="AA186" s="118"/>
      <c r="AB186" s="82" t="str">
        <f>_xlfn.XLOOKUP(_xlfn.TEXTJOIN("_",TRUE,tbl_die_ordering[[#This Row],[Supplier]],tbl_die_ordering[[#This Row],[DIE NO]]),[1]Tracker!$AQ:$AQ,[1]Tracker!$Y:$Y,"")</f>
        <v>M368</v>
      </c>
      <c r="AC186" s="83">
        <f>_xlfn.XLOOKUP(_xlfn.TEXTJOIN("_",TRUE,tbl_die_ordering[[#This Row],[Supplier]],tbl_die_ordering[[#This Row],[DIE NO]]),[1]Tracker!$AQ:$AQ,[1]Tracker!$AC:$AC,"")</f>
        <v>45722</v>
      </c>
      <c r="AD186" s="7"/>
      <c r="AF186" t="str">
        <f>TEXT(tbl_die_ordering[[#This Row],[Die Requested Date]],"mmm")</f>
        <v>Jan</v>
      </c>
      <c r="AG186" t="str">
        <f>_xlfn.TEXTJOIN("_",TRUE,tbl_die_ordering[[#This Row],[Supplier]],tbl_die_ordering[[#This Row],[DIE NO]])</f>
        <v>EKSTEK_030237-2501</v>
      </c>
    </row>
    <row r="187" spans="1:33" ht="15.95" customHeight="1">
      <c r="A187" s="86" t="s">
        <v>29</v>
      </c>
      <c r="B187" s="83" t="str">
        <f>_xlfn.XLOOKUP(_xlfn.TEXTJOIN("_",TRUE,tbl_die_ordering[[#This Row],[Supplier]],tbl_die_ordering[[#This Row],[DIE NO]]),[1]Tracker!$AQ:$AQ,[1]Tracker!$W:$W,"")</f>
        <v>7674-25</v>
      </c>
      <c r="C187" s="204" t="s">
        <v>456</v>
      </c>
      <c r="D187" s="90" t="s">
        <v>185</v>
      </c>
      <c r="E187" s="90" t="s">
        <v>260</v>
      </c>
      <c r="F187" s="91">
        <v>45685</v>
      </c>
      <c r="G187" s="353">
        <f>_xlfn.XLOOKUP(_xlfn.TEXTJOIN("_",TRUE,tbl_die_ordering[[#This Row],[Supplier]],tbl_die_ordering[[#This Row],[DIE NO]]),[1]Tracker!$AQ:$AQ,[1]Tracker!$V:$V,"")</f>
        <v>45685</v>
      </c>
      <c r="H187" s="193" t="s">
        <v>90</v>
      </c>
      <c r="I187" s="131">
        <v>1</v>
      </c>
      <c r="J187" s="131">
        <v>4</v>
      </c>
      <c r="K187" s="99">
        <v>45688</v>
      </c>
      <c r="L187" s="99">
        <v>45689</v>
      </c>
      <c r="M187" s="102"/>
      <c r="N187" s="121">
        <f>IFERROR(IF(tbl_die_ordering[[#This Row],[Design Approved Date]]&lt;&gt;"",L187-K187,""),"")</f>
        <v>1</v>
      </c>
      <c r="O187" s="91">
        <v>45691</v>
      </c>
      <c r="P187" s="91">
        <v>45695</v>
      </c>
      <c r="Q187" s="99">
        <v>45691</v>
      </c>
      <c r="R187" s="122">
        <v>1300001108</v>
      </c>
      <c r="S187" s="90" t="s">
        <v>139</v>
      </c>
      <c r="T187" s="91">
        <v>45707</v>
      </c>
      <c r="U187" s="110" t="s">
        <v>447</v>
      </c>
      <c r="V187" s="111"/>
      <c r="W18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7" s="6">
        <f>IF(AND(tbl_die_ordering[[#This Row],[TYPE]]&lt;&gt;"C",tbl_die_ordering[[#This Row],[Design Approved Date]]&lt;&gt;""),tbl_die_ordering[[#This Row],[Design Approved Date]]-tbl_die_ordering[[#This Row],[Die Requested Date]],0)</f>
        <v>4</v>
      </c>
      <c r="Z187" t="s">
        <v>86</v>
      </c>
      <c r="AA187" s="118"/>
      <c r="AB187" s="82" t="str">
        <f>_xlfn.XLOOKUP(_xlfn.TEXTJOIN("_",TRUE,tbl_die_ordering[[#This Row],[Supplier]],tbl_die_ordering[[#This Row],[DIE NO]]),[1]Tracker!$AQ:$AQ,[1]Tracker!$Y:$Y,"")</f>
        <v>M368</v>
      </c>
      <c r="AC187" s="83">
        <f>_xlfn.XLOOKUP(_xlfn.TEXTJOIN("_",TRUE,tbl_die_ordering[[#This Row],[Supplier]],tbl_die_ordering[[#This Row],[DIE NO]]),[1]Tracker!$AQ:$AQ,[1]Tracker!$AC:$AC,"")</f>
        <v>45722</v>
      </c>
      <c r="AD187" s="7"/>
      <c r="AF187" t="str">
        <f>TEXT(tbl_die_ordering[[#This Row],[Die Requested Date]],"mmm")</f>
        <v>Jan</v>
      </c>
      <c r="AG187" t="str">
        <f>_xlfn.TEXTJOIN("_",TRUE,tbl_die_ordering[[#This Row],[Supplier]],tbl_die_ordering[[#This Row],[DIE NO]])</f>
        <v>EKSTEK_030239-2501</v>
      </c>
    </row>
    <row r="188" spans="1:33" ht="15.95" customHeight="1">
      <c r="A188" s="86" t="s">
        <v>29</v>
      </c>
      <c r="B188" s="83" t="str">
        <f>_xlfn.XLOOKUP(_xlfn.TEXTJOIN("_",TRUE,tbl_die_ordering[[#This Row],[Supplier]],tbl_die_ordering[[#This Row],[DIE NO]]),[1]Tracker!$AQ:$AQ,[1]Tracker!$W:$W,"")</f>
        <v>7675-25</v>
      </c>
      <c r="C188" s="204" t="s">
        <v>457</v>
      </c>
      <c r="D188" s="90" t="s">
        <v>185</v>
      </c>
      <c r="E188" s="90" t="s">
        <v>219</v>
      </c>
      <c r="F188" s="91">
        <v>45685</v>
      </c>
      <c r="G188" s="353">
        <f>_xlfn.XLOOKUP(_xlfn.TEXTJOIN("_",TRUE,tbl_die_ordering[[#This Row],[Supplier]],tbl_die_ordering[[#This Row],[DIE NO]]),[1]Tracker!$AQ:$AQ,[1]Tracker!$V:$V,"")</f>
        <v>45685</v>
      </c>
      <c r="H188" s="193" t="s">
        <v>90</v>
      </c>
      <c r="I188" s="131">
        <v>1</v>
      </c>
      <c r="J188" s="131">
        <v>4</v>
      </c>
      <c r="K188" s="99">
        <v>45687</v>
      </c>
      <c r="L188" s="99">
        <v>45688</v>
      </c>
      <c r="M188" s="102"/>
      <c r="N188" s="121">
        <f>IFERROR(IF(tbl_die_ordering[[#This Row],[Design Approved Date]]&lt;&gt;"",L188-K188,""),"")</f>
        <v>1</v>
      </c>
      <c r="O188" s="91">
        <v>45691</v>
      </c>
      <c r="P188" s="91">
        <v>45695</v>
      </c>
      <c r="Q188" s="99">
        <v>45691</v>
      </c>
      <c r="R188" s="122">
        <v>1300001108</v>
      </c>
      <c r="S188" s="90" t="s">
        <v>378</v>
      </c>
      <c r="T188" s="91">
        <v>45707</v>
      </c>
      <c r="U188" s="110" t="s">
        <v>447</v>
      </c>
      <c r="V188" s="111"/>
      <c r="W18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8" s="6">
        <f>IF(AND(tbl_die_ordering[[#This Row],[TYPE]]&lt;&gt;"C",tbl_die_ordering[[#This Row],[Design Approved Date]]&lt;&gt;""),tbl_die_ordering[[#This Row],[Design Approved Date]]-tbl_die_ordering[[#This Row],[Die Requested Date]],0)</f>
        <v>3</v>
      </c>
      <c r="Z188" t="s">
        <v>86</v>
      </c>
      <c r="AA188" s="118"/>
      <c r="AB188" s="82">
        <f>_xlfn.XLOOKUP(_xlfn.TEXTJOIN("_",TRUE,tbl_die_ordering[[#This Row],[Supplier]],tbl_die_ordering[[#This Row],[DIE NO]]),[1]Tracker!$AQ:$AQ,[1]Tracker!$Y:$Y,"")</f>
        <v>242500241</v>
      </c>
      <c r="AC188" s="83">
        <f>_xlfn.XLOOKUP(_xlfn.TEXTJOIN("_",TRUE,tbl_die_ordering[[#This Row],[Supplier]],tbl_die_ordering[[#This Row],[DIE NO]]),[1]Tracker!$AQ:$AQ,[1]Tracker!$AC:$AC,"")</f>
        <v>45733.385462962964</v>
      </c>
      <c r="AD188" s="7"/>
      <c r="AF188" t="str">
        <f>TEXT(tbl_die_ordering[[#This Row],[Die Requested Date]],"mmm")</f>
        <v>Jan</v>
      </c>
      <c r="AG188" t="str">
        <f>_xlfn.TEXTJOIN("_",TRUE,tbl_die_ordering[[#This Row],[Supplier]],tbl_die_ordering[[#This Row],[DIE NO]])</f>
        <v>COMES_030234-2501</v>
      </c>
    </row>
    <row r="189" spans="1:33" ht="15.95" customHeight="1">
      <c r="A189" s="86" t="s">
        <v>29</v>
      </c>
      <c r="B189" s="83" t="str">
        <f>_xlfn.XLOOKUP(_xlfn.TEXTJOIN("_",TRUE,tbl_die_ordering[[#This Row],[Supplier]],tbl_die_ordering[[#This Row],[DIE NO]]),[1]Tracker!$AQ:$AQ,[1]Tracker!$W:$W,"")</f>
        <v>7675-25</v>
      </c>
      <c r="C189" s="204" t="s">
        <v>458</v>
      </c>
      <c r="D189" s="90" t="s">
        <v>185</v>
      </c>
      <c r="E189" s="90" t="s">
        <v>260</v>
      </c>
      <c r="F189" s="91">
        <v>45685</v>
      </c>
      <c r="G189" s="353">
        <f>_xlfn.XLOOKUP(_xlfn.TEXTJOIN("_",TRUE,tbl_die_ordering[[#This Row],[Supplier]],tbl_die_ordering[[#This Row],[DIE NO]]),[1]Tracker!$AQ:$AQ,[1]Tracker!$V:$V,"")</f>
        <v>45685</v>
      </c>
      <c r="H189" s="193" t="s">
        <v>90</v>
      </c>
      <c r="I189" s="131">
        <v>1</v>
      </c>
      <c r="J189" s="131">
        <v>4</v>
      </c>
      <c r="K189" s="99">
        <v>45687</v>
      </c>
      <c r="L189" s="99">
        <v>45688</v>
      </c>
      <c r="M189" s="102"/>
      <c r="N189" s="121">
        <f>IFERROR(IF(tbl_die_ordering[[#This Row],[Design Approved Date]]&lt;&gt;"",L189-K189,""),"")</f>
        <v>1</v>
      </c>
      <c r="O189" s="91">
        <v>45691</v>
      </c>
      <c r="P189" s="91">
        <v>45695</v>
      </c>
      <c r="Q189" s="99">
        <v>45691</v>
      </c>
      <c r="R189" s="122">
        <v>1300001108</v>
      </c>
      <c r="S189" s="90" t="s">
        <v>378</v>
      </c>
      <c r="T189" s="91">
        <v>45707</v>
      </c>
      <c r="U189" s="110" t="s">
        <v>447</v>
      </c>
      <c r="V189" s="111"/>
      <c r="W18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9" s="6">
        <f>IF(AND(tbl_die_ordering[[#This Row],[TYPE]]&lt;&gt;"C",tbl_die_ordering[[#This Row],[Design Approved Date]]&lt;&gt;""),tbl_die_ordering[[#This Row],[Design Approved Date]]-tbl_die_ordering[[#This Row],[Die Requested Date]],0)</f>
        <v>3</v>
      </c>
      <c r="Z189" t="s">
        <v>86</v>
      </c>
      <c r="AA189" s="118"/>
      <c r="AB189" s="82">
        <f>_xlfn.XLOOKUP(_xlfn.TEXTJOIN("_",TRUE,tbl_die_ordering[[#This Row],[Supplier]],tbl_die_ordering[[#This Row],[DIE NO]]),[1]Tracker!$AQ:$AQ,[1]Tracker!$Y:$Y,"")</f>
        <v>242500241</v>
      </c>
      <c r="AC189" s="83">
        <f>_xlfn.XLOOKUP(_xlfn.TEXTJOIN("_",TRUE,tbl_die_ordering[[#This Row],[Supplier]],tbl_die_ordering[[#This Row],[DIE NO]]),[1]Tracker!$AQ:$AQ,[1]Tracker!$AC:$AC,"")</f>
        <v>45733.385462962964</v>
      </c>
      <c r="AD189" s="7"/>
      <c r="AF189" t="str">
        <f>TEXT(tbl_die_ordering[[#This Row],[Die Requested Date]],"mmm")</f>
        <v>Jan</v>
      </c>
      <c r="AG189" t="str">
        <f>_xlfn.TEXTJOIN("_",TRUE,tbl_die_ordering[[#This Row],[Supplier]],tbl_die_ordering[[#This Row],[DIE NO]])</f>
        <v>COMES_030243-2501</v>
      </c>
    </row>
    <row r="190" spans="1:33" ht="15.95" customHeight="1">
      <c r="A190" s="86" t="s">
        <v>29</v>
      </c>
      <c r="B190" s="83" t="str">
        <f>_xlfn.XLOOKUP(_xlfn.TEXTJOIN("_",TRUE,tbl_die_ordering[[#This Row],[Supplier]],tbl_die_ordering[[#This Row],[DIE NO]]),[1]Tracker!$AQ:$AQ,[1]Tracker!$W:$W,"")</f>
        <v>7676-25</v>
      </c>
      <c r="C190" s="204" t="s">
        <v>459</v>
      </c>
      <c r="D190" s="90" t="s">
        <v>185</v>
      </c>
      <c r="E190" s="90" t="s">
        <v>219</v>
      </c>
      <c r="F190" s="91">
        <v>45685</v>
      </c>
      <c r="G190" s="353">
        <f>_xlfn.XLOOKUP(_xlfn.TEXTJOIN("_",TRUE,tbl_die_ordering[[#This Row],[Supplier]],tbl_die_ordering[[#This Row],[DIE NO]]),[1]Tracker!$AQ:$AQ,[1]Tracker!$V:$V,"")</f>
        <v>45685</v>
      </c>
      <c r="H190" s="193" t="s">
        <v>90</v>
      </c>
      <c r="I190" s="131">
        <v>1</v>
      </c>
      <c r="J190" s="131">
        <v>2</v>
      </c>
      <c r="K190" s="99">
        <v>45687</v>
      </c>
      <c r="L190" s="99">
        <v>45688</v>
      </c>
      <c r="M190" s="102"/>
      <c r="N190" s="121">
        <f>IFERROR(IF(tbl_die_ordering[[#This Row],[Design Approved Date]]&lt;&gt;"",L190-K190,""),"")</f>
        <v>1</v>
      </c>
      <c r="O190" s="94">
        <v>45691</v>
      </c>
      <c r="P190" s="91">
        <v>45696</v>
      </c>
      <c r="Q190" s="104">
        <v>45691</v>
      </c>
      <c r="R190" s="123">
        <v>1300001108</v>
      </c>
      <c r="S190" s="90" t="s">
        <v>197</v>
      </c>
      <c r="T190" s="94">
        <v>45772</v>
      </c>
      <c r="U190" s="110" t="s">
        <v>447</v>
      </c>
      <c r="V190" s="111"/>
      <c r="W19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0" s="6">
        <f>IF(AND(tbl_die_ordering[[#This Row],[TYPE]]&lt;&gt;"C",tbl_die_ordering[[#This Row],[Design Approved Date]]&lt;&gt;""),tbl_die_ordering[[#This Row],[Design Approved Date]]-tbl_die_ordering[[#This Row],[Die Requested Date]],0)</f>
        <v>3</v>
      </c>
      <c r="Z190" t="s">
        <v>86</v>
      </c>
      <c r="AA190" s="118"/>
      <c r="AB190" s="82" t="str">
        <f>_xlfn.XLOOKUP(_xlfn.TEXTJOIN("_",TRUE,tbl_die_ordering[[#This Row],[Supplier]],tbl_die_ordering[[#This Row],[DIE NO]]),[1]Tracker!$AQ:$AQ,[1]Tracker!$Y:$Y,"")</f>
        <v>M339</v>
      </c>
      <c r="AC190" s="83">
        <f>_xlfn.XLOOKUP(_xlfn.TEXTJOIN("_",TRUE,tbl_die_ordering[[#This Row],[Supplier]],tbl_die_ordering[[#This Row],[DIE NO]]),[1]Tracker!$AQ:$AQ,[1]Tracker!$AC:$AC,"")</f>
        <v>45708</v>
      </c>
      <c r="AD190" s="7"/>
      <c r="AF190" t="str">
        <f>TEXT(tbl_die_ordering[[#This Row],[Die Requested Date]],"mmm")</f>
        <v>Jan</v>
      </c>
      <c r="AG190" t="str">
        <f>_xlfn.TEXTJOIN("_",TRUE,tbl_die_ordering[[#This Row],[Supplier]],tbl_die_ordering[[#This Row],[DIE NO]])</f>
        <v>COMPES_030241-2501</v>
      </c>
    </row>
    <row r="191" spans="1:33" ht="15.95" customHeight="1">
      <c r="A191" s="86" t="s">
        <v>29</v>
      </c>
      <c r="B191" s="83" t="str">
        <f>_xlfn.XLOOKUP(_xlfn.TEXTJOIN("_",TRUE,tbl_die_ordering[[#This Row],[Supplier]],tbl_die_ordering[[#This Row],[DIE NO]]),[1]Tracker!$AQ:$AQ,[1]Tracker!$W:$W,"")</f>
        <v>7675-25</v>
      </c>
      <c r="C191" s="204" t="s">
        <v>460</v>
      </c>
      <c r="D191" s="90" t="s">
        <v>185</v>
      </c>
      <c r="E191" s="90" t="s">
        <v>219</v>
      </c>
      <c r="F191" s="91">
        <v>45685</v>
      </c>
      <c r="G191" s="353">
        <f>_xlfn.XLOOKUP(_xlfn.TEXTJOIN("_",TRUE,tbl_die_ordering[[#This Row],[Supplier]],tbl_die_ordering[[#This Row],[DIE NO]]),[1]Tracker!$AQ:$AQ,[1]Tracker!$V:$V,"")</f>
        <v>45685</v>
      </c>
      <c r="H191" s="193" t="s">
        <v>90</v>
      </c>
      <c r="I191" s="131">
        <v>1</v>
      </c>
      <c r="J191" s="131">
        <v>4</v>
      </c>
      <c r="K191" s="99">
        <v>45687</v>
      </c>
      <c r="L191" s="99">
        <v>45688</v>
      </c>
      <c r="M191" s="102"/>
      <c r="N191" s="121">
        <f>IFERROR(IF(tbl_die_ordering[[#This Row],[Design Approved Date]]&lt;&gt;"",L191-K191,""),"")</f>
        <v>1</v>
      </c>
      <c r="O191" s="94">
        <v>45691</v>
      </c>
      <c r="P191" s="91">
        <v>45695</v>
      </c>
      <c r="Q191" s="104">
        <v>45691</v>
      </c>
      <c r="R191" s="123" t="s">
        <v>461</v>
      </c>
      <c r="S191" s="90" t="s">
        <v>378</v>
      </c>
      <c r="T191" s="94">
        <v>45707</v>
      </c>
      <c r="U191" s="110" t="s">
        <v>447</v>
      </c>
      <c r="V191" s="111"/>
      <c r="W19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1" s="6">
        <f>IF(AND(tbl_die_ordering[[#This Row],[TYPE]]&lt;&gt;"C",tbl_die_ordering[[#This Row],[Design Approved Date]]&lt;&gt;""),tbl_die_ordering[[#This Row],[Design Approved Date]]-tbl_die_ordering[[#This Row],[Die Requested Date]],0)</f>
        <v>3</v>
      </c>
      <c r="Z191" t="s">
        <v>86</v>
      </c>
      <c r="AA191" s="118"/>
      <c r="AB191" s="82">
        <f>_xlfn.XLOOKUP(_xlfn.TEXTJOIN("_",TRUE,tbl_die_ordering[[#This Row],[Supplier]],tbl_die_ordering[[#This Row],[DIE NO]]),[1]Tracker!$AQ:$AQ,[1]Tracker!$Y:$Y,"")</f>
        <v>242500241</v>
      </c>
      <c r="AC191" s="83">
        <f>_xlfn.XLOOKUP(_xlfn.TEXTJOIN("_",TRUE,tbl_die_ordering[[#This Row],[Supplier]],tbl_die_ordering[[#This Row],[DIE NO]]),[1]Tracker!$AQ:$AQ,[1]Tracker!$AC:$AC,"")</f>
        <v>45733.385462962964</v>
      </c>
      <c r="AD191" s="7"/>
      <c r="AF191" t="str">
        <f>TEXT(tbl_die_ordering[[#This Row],[Die Requested Date]],"mmm")</f>
        <v>Jan</v>
      </c>
      <c r="AG191" t="str">
        <f>_xlfn.TEXTJOIN("_",TRUE,tbl_die_ordering[[#This Row],[Supplier]],tbl_die_ordering[[#This Row],[DIE NO]])</f>
        <v>COMES_030247-2501</v>
      </c>
    </row>
    <row r="192" spans="1:33" ht="15.95" customHeight="1">
      <c r="A192" s="86" t="s">
        <v>6</v>
      </c>
      <c r="B192" s="83" t="str">
        <f>_xlfn.XLOOKUP(_xlfn.TEXTJOIN("_",TRUE,tbl_die_ordering[[#This Row],[Supplier]],tbl_die_ordering[[#This Row],[DIE NO]]),[1]Tracker!$AQ:$AQ,[1]Tracker!$W:$W,"")</f>
        <v>7670-25</v>
      </c>
      <c r="C192" s="204" t="s">
        <v>462</v>
      </c>
      <c r="D192" s="177" t="s">
        <v>185</v>
      </c>
      <c r="E192" s="90" t="s">
        <v>321</v>
      </c>
      <c r="F192" s="91">
        <v>45685</v>
      </c>
      <c r="G192" s="353">
        <f>_xlfn.XLOOKUP(_xlfn.TEXTJOIN("_",TRUE,tbl_die_ordering[[#This Row],[Supplier]],tbl_die_ordering[[#This Row],[DIE NO]]),[1]Tracker!$AQ:$AQ,[1]Tracker!$V:$V,"")</f>
        <v>45685</v>
      </c>
      <c r="H192" s="193" t="s">
        <v>90</v>
      </c>
      <c r="I192" s="103">
        <v>0</v>
      </c>
      <c r="J192" s="103">
        <v>0</v>
      </c>
      <c r="K192" s="99">
        <v>45685</v>
      </c>
      <c r="L192" s="99">
        <v>45686</v>
      </c>
      <c r="M192" s="102"/>
      <c r="N192" s="121">
        <f>IFERROR(IF(tbl_die_ordering[[#This Row],[Design Approved Date]]&lt;&gt;"",L192-K192,""),"")</f>
        <v>1</v>
      </c>
      <c r="O192" s="99">
        <v>45687</v>
      </c>
      <c r="P192" s="91">
        <v>45694</v>
      </c>
      <c r="Q192" s="99">
        <v>45687</v>
      </c>
      <c r="R192" s="122">
        <v>112500439</v>
      </c>
      <c r="S192" s="90" t="s">
        <v>197</v>
      </c>
      <c r="T192" s="99">
        <v>45687</v>
      </c>
      <c r="U192" s="110" t="s">
        <v>447</v>
      </c>
      <c r="V192" s="111"/>
      <c r="W19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2" s="6">
        <f>IF(AND(tbl_die_ordering[[#This Row],[TYPE]]&lt;&gt;"C",tbl_die_ordering[[#This Row],[Design Approved Date]]&lt;&gt;""),tbl_die_ordering[[#This Row],[Design Approved Date]]-tbl_die_ordering[[#This Row],[Die Requested Date]],0)</f>
        <v>1</v>
      </c>
      <c r="Z192" t="s">
        <v>86</v>
      </c>
      <c r="AA192" s="118" t="s">
        <v>412</v>
      </c>
      <c r="AB192" s="82">
        <f>_xlfn.XLOOKUP(_xlfn.TEXTJOIN("_",TRUE,tbl_die_ordering[[#This Row],[Supplier]],tbl_die_ordering[[#This Row],[DIE NO]]),[1]Tracker!$AQ:$AQ,[1]Tracker!$Y:$Y,"")</f>
        <v>142501185</v>
      </c>
      <c r="AC192" s="83">
        <f>_xlfn.XLOOKUP(_xlfn.TEXTJOIN("_",TRUE,tbl_die_ordering[[#This Row],[Supplier]],tbl_die_ordering[[#This Row],[DIE NO]]),[1]Tracker!$AQ:$AQ,[1]Tracker!$AC:$AC,"")</f>
        <v>45700</v>
      </c>
      <c r="AD192" s="7"/>
      <c r="AF192" t="str">
        <f>TEXT(tbl_die_ordering[[#This Row],[Die Requested Date]],"mmm")</f>
        <v>Jan</v>
      </c>
      <c r="AG192" t="str">
        <f>_xlfn.TEXTJOIN("_",TRUE,tbl_die_ordering[[#This Row],[Supplier]],tbl_die_ordering[[#This Row],[DIE NO]])</f>
        <v>COMPES_27810-401</v>
      </c>
    </row>
    <row r="193" spans="1:33" ht="15.95" customHeight="1">
      <c r="A193" s="86" t="s">
        <v>29</v>
      </c>
      <c r="B193" s="83" t="str">
        <f>_xlfn.XLOOKUP(_xlfn.TEXTJOIN("_",TRUE,tbl_die_ordering[[#This Row],[Supplier]],tbl_die_ordering[[#This Row],[DIE NO]]),[1]Tracker!$AQ:$AQ,[1]Tracker!$W:$W,"")</f>
        <v>7674-25</v>
      </c>
      <c r="C193" s="204" t="s">
        <v>440</v>
      </c>
      <c r="D193" s="90" t="s">
        <v>185</v>
      </c>
      <c r="E193" s="90" t="s">
        <v>321</v>
      </c>
      <c r="F193" s="91">
        <v>45686</v>
      </c>
      <c r="G193" s="353">
        <f>_xlfn.XLOOKUP(_xlfn.TEXTJOIN("_",TRUE,tbl_die_ordering[[#This Row],[Supplier]],tbl_die_ordering[[#This Row],[DIE NO]]),[1]Tracker!$AQ:$AQ,[1]Tracker!$V:$V,"")</f>
        <v>45685</v>
      </c>
      <c r="H193" s="193" t="s">
        <v>90</v>
      </c>
      <c r="I193" s="131">
        <v>1</v>
      </c>
      <c r="J193" s="131">
        <v>4</v>
      </c>
      <c r="K193" s="99">
        <v>45688</v>
      </c>
      <c r="L193" s="99">
        <v>45689</v>
      </c>
      <c r="M193" s="102"/>
      <c r="N193" s="121">
        <f>IFERROR(IF(tbl_die_ordering[[#This Row],[Design Approved Date]]&lt;&gt;"",L193-K193,""),"")</f>
        <v>1</v>
      </c>
      <c r="O193" s="91">
        <v>45691</v>
      </c>
      <c r="P193" s="91">
        <v>45696</v>
      </c>
      <c r="Q193" s="99">
        <v>45691</v>
      </c>
      <c r="R193" s="122">
        <v>1300001109</v>
      </c>
      <c r="S193" s="90" t="s">
        <v>139</v>
      </c>
      <c r="T193" s="91">
        <v>45707</v>
      </c>
      <c r="U193" s="110" t="s">
        <v>447</v>
      </c>
      <c r="V193" s="111" t="s">
        <v>441</v>
      </c>
      <c r="W19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3" s="6">
        <f>IF(AND(tbl_die_ordering[[#This Row],[TYPE]]&lt;&gt;"C",tbl_die_ordering[[#This Row],[Design Approved Date]]&lt;&gt;""),tbl_die_ordering[[#This Row],[Design Approved Date]]-tbl_die_ordering[[#This Row],[Die Requested Date]],0)</f>
        <v>3</v>
      </c>
      <c r="Z193" t="s">
        <v>86</v>
      </c>
      <c r="AA193" s="118"/>
      <c r="AB193" s="82">
        <f>_xlfn.XLOOKUP(_xlfn.TEXTJOIN("_",TRUE,tbl_die_ordering[[#This Row],[Supplier]],tbl_die_ordering[[#This Row],[DIE NO]]),[1]Tracker!$AQ:$AQ,[1]Tracker!$Y:$Y,"")</f>
        <v>0</v>
      </c>
      <c r="AC193" s="83">
        <f>_xlfn.XLOOKUP(_xlfn.TEXTJOIN("_",TRUE,tbl_die_ordering[[#This Row],[Supplier]],tbl_die_ordering[[#This Row],[DIE NO]]),[1]Tracker!$AQ:$AQ,[1]Tracker!$AC:$AC,"")</f>
        <v>0</v>
      </c>
      <c r="AD193" s="7"/>
      <c r="AF193" t="str">
        <f>TEXT(tbl_die_ordering[[#This Row],[Die Requested Date]],"mmm")</f>
        <v>Jan</v>
      </c>
      <c r="AG193" t="str">
        <f>_xlfn.TEXTJOIN("_",TRUE,tbl_die_ordering[[#This Row],[Supplier]],tbl_die_ordering[[#This Row],[DIE NO]])</f>
        <v>EKSTEK_030226-2501</v>
      </c>
    </row>
    <row r="194" spans="1:33" ht="15.95" customHeight="1">
      <c r="A194" s="86" t="s">
        <v>29</v>
      </c>
      <c r="B194" s="83" t="str">
        <f>_xlfn.XLOOKUP(_xlfn.TEXTJOIN("_",TRUE,tbl_die_ordering[[#This Row],[Supplier]],tbl_die_ordering[[#This Row],[DIE NO]]),[1]Tracker!$AQ:$AQ,[1]Tracker!$W:$W,"")</f>
        <v>7674-25</v>
      </c>
      <c r="C194" s="204" t="s">
        <v>442</v>
      </c>
      <c r="D194" s="90" t="s">
        <v>185</v>
      </c>
      <c r="E194" s="90" t="s">
        <v>321</v>
      </c>
      <c r="F194" s="91">
        <v>45686</v>
      </c>
      <c r="G194" s="353">
        <f>_xlfn.XLOOKUP(_xlfn.TEXTJOIN("_",TRUE,tbl_die_ordering[[#This Row],[Supplier]],tbl_die_ordering[[#This Row],[DIE NO]]),[1]Tracker!$AQ:$AQ,[1]Tracker!$V:$V,"")</f>
        <v>45685</v>
      </c>
      <c r="H194" s="193" t="s">
        <v>90</v>
      </c>
      <c r="I194" s="131">
        <v>1</v>
      </c>
      <c r="J194" s="131">
        <v>4</v>
      </c>
      <c r="K194" s="99">
        <v>45688</v>
      </c>
      <c r="L194" s="99">
        <v>45689</v>
      </c>
      <c r="M194" s="102"/>
      <c r="N194" s="121">
        <f>IFERROR(IF(tbl_die_ordering[[#This Row],[Design Approved Date]]&lt;&gt;"",L194-K194,""),"")</f>
        <v>1</v>
      </c>
      <c r="O194" s="91">
        <v>45691</v>
      </c>
      <c r="P194" s="91">
        <v>45696</v>
      </c>
      <c r="Q194" s="99">
        <v>45691</v>
      </c>
      <c r="R194" s="122">
        <v>1300001109</v>
      </c>
      <c r="S194" s="90" t="s">
        <v>139</v>
      </c>
      <c r="T194" s="91">
        <v>45707</v>
      </c>
      <c r="U194" s="110" t="s">
        <v>447</v>
      </c>
      <c r="V194" s="111" t="s">
        <v>441</v>
      </c>
      <c r="W19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4" s="6">
        <f>IF(AND(tbl_die_ordering[[#This Row],[TYPE]]&lt;&gt;"C",tbl_die_ordering[[#This Row],[Design Approved Date]]&lt;&gt;""),tbl_die_ordering[[#This Row],[Design Approved Date]]-tbl_die_ordering[[#This Row],[Die Requested Date]],0)</f>
        <v>3</v>
      </c>
      <c r="Z194" t="s">
        <v>86</v>
      </c>
      <c r="AA194" s="118"/>
      <c r="AB194" s="82">
        <f>_xlfn.XLOOKUP(_xlfn.TEXTJOIN("_",TRUE,tbl_die_ordering[[#This Row],[Supplier]],tbl_die_ordering[[#This Row],[DIE NO]]),[1]Tracker!$AQ:$AQ,[1]Tracker!$Y:$Y,"")</f>
        <v>0</v>
      </c>
      <c r="AC194" s="83">
        <f>_xlfn.XLOOKUP(_xlfn.TEXTJOIN("_",TRUE,tbl_die_ordering[[#This Row],[Supplier]],tbl_die_ordering[[#This Row],[DIE NO]]),[1]Tracker!$AQ:$AQ,[1]Tracker!$AC:$AC,"")</f>
        <v>0</v>
      </c>
      <c r="AD194" s="7"/>
      <c r="AF194" t="str">
        <f>TEXT(tbl_die_ordering[[#This Row],[Die Requested Date]],"mmm")</f>
        <v>Jan</v>
      </c>
      <c r="AG194" t="str">
        <f>_xlfn.TEXTJOIN("_",TRUE,tbl_die_ordering[[#This Row],[Supplier]],tbl_die_ordering[[#This Row],[DIE NO]])</f>
        <v>EKSTEK_030227-2501</v>
      </c>
    </row>
    <row r="195" spans="1:33" ht="15.95" customHeight="1">
      <c r="A195" s="86" t="s">
        <v>6</v>
      </c>
      <c r="B195" s="83" t="str">
        <f>_xlfn.XLOOKUP(_xlfn.TEXTJOIN("_",TRUE,tbl_die_ordering[[#This Row],[Supplier]],tbl_die_ordering[[#This Row],[DIE NO]]),[1]Tracker!$AQ:$AQ,[1]Tracker!$W:$W,"")</f>
        <v>7680-25</v>
      </c>
      <c r="C195" s="204" t="s">
        <v>463</v>
      </c>
      <c r="D195" s="177" t="s">
        <v>185</v>
      </c>
      <c r="E195" s="90" t="s">
        <v>323</v>
      </c>
      <c r="F195" s="91">
        <v>45686</v>
      </c>
      <c r="G195" s="353">
        <f>_xlfn.XLOOKUP(_xlfn.TEXTJOIN("_",TRUE,tbl_die_ordering[[#This Row],[Supplier]],tbl_die_ordering[[#This Row],[DIE NO]]),[1]Tracker!$AQ:$AQ,[1]Tracker!$V:$V,"")</f>
        <v>45686</v>
      </c>
      <c r="H195" s="193" t="s">
        <v>94</v>
      </c>
      <c r="I195" s="103">
        <v>0</v>
      </c>
      <c r="J195" s="103">
        <v>0</v>
      </c>
      <c r="K195" s="99">
        <v>45692</v>
      </c>
      <c r="L195" s="99">
        <v>45692</v>
      </c>
      <c r="M195" s="102"/>
      <c r="N195" s="121">
        <f>IFERROR(IF(tbl_die_ordering[[#This Row],[Design Approved Date]]&lt;&gt;"",L195-K195,""),"")</f>
        <v>0</v>
      </c>
      <c r="O195" s="91">
        <v>45694</v>
      </c>
      <c r="P195" s="91">
        <v>45703</v>
      </c>
      <c r="Q195" s="99">
        <v>45694</v>
      </c>
      <c r="R195" s="122">
        <v>112500552</v>
      </c>
      <c r="S195" s="90" t="s">
        <v>101</v>
      </c>
      <c r="T195" s="99">
        <v>45694</v>
      </c>
      <c r="U195" s="110" t="s">
        <v>464</v>
      </c>
      <c r="V195" s="111"/>
      <c r="W19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5" s="6">
        <f>IF(AND(tbl_die_ordering[[#This Row],[TYPE]]&lt;&gt;"C",tbl_die_ordering[[#This Row],[Design Approved Date]]&lt;&gt;""),tbl_die_ordering[[#This Row],[Design Approved Date]]-tbl_die_ordering[[#This Row],[Die Requested Date]],0)</f>
        <v>6</v>
      </c>
      <c r="Z195" t="s">
        <v>86</v>
      </c>
      <c r="AA195" s="118" t="s">
        <v>412</v>
      </c>
      <c r="AB195" s="82">
        <f>_xlfn.XLOOKUP(_xlfn.TEXTJOIN("_",TRUE,tbl_die_ordering[[#This Row],[Supplier]],tbl_die_ordering[[#This Row],[DIE NO]]),[1]Tracker!$AQ:$AQ,[1]Tracker!$Y:$Y,"")</f>
        <v>142501400</v>
      </c>
      <c r="AC195" s="83">
        <f>_xlfn.XLOOKUP(_xlfn.TEXTJOIN("_",TRUE,tbl_die_ordering[[#This Row],[Supplier]],tbl_die_ordering[[#This Row],[DIE NO]]),[1]Tracker!$AQ:$AQ,[1]Tracker!$AC:$AC,"")</f>
        <v>45708</v>
      </c>
      <c r="AD195" s="7"/>
      <c r="AF195" t="str">
        <f>TEXT(tbl_die_ordering[[#This Row],[Die Requested Date]],"mmm")</f>
        <v>Jan</v>
      </c>
      <c r="AG195" t="str">
        <f>_xlfn.TEXTJOIN("_",TRUE,tbl_die_ordering[[#This Row],[Supplier]],tbl_die_ordering[[#This Row],[DIE NO]])</f>
        <v>PDTMC_27828-401</v>
      </c>
    </row>
    <row r="196" spans="1:33" ht="15.95" customHeight="1">
      <c r="A196" s="86" t="s">
        <v>6</v>
      </c>
      <c r="B196" s="83" t="str">
        <f>_xlfn.XLOOKUP(_xlfn.TEXTJOIN("_",TRUE,tbl_die_ordering[[#This Row],[Supplier]],tbl_die_ordering[[#This Row],[DIE NO]]),[1]Tracker!$AQ:$AQ,[1]Tracker!$W:$W,"")</f>
        <v>7680-25</v>
      </c>
      <c r="C196" s="204" t="s">
        <v>465</v>
      </c>
      <c r="D196" s="177" t="s">
        <v>185</v>
      </c>
      <c r="E196" s="90" t="s">
        <v>321</v>
      </c>
      <c r="F196" s="91">
        <v>45686</v>
      </c>
      <c r="G196" s="353">
        <f>_xlfn.XLOOKUP(_xlfn.TEXTJOIN("_",TRUE,tbl_die_ordering[[#This Row],[Supplier]],tbl_die_ordering[[#This Row],[DIE NO]]),[1]Tracker!$AQ:$AQ,[1]Tracker!$V:$V,"")</f>
        <v>45686</v>
      </c>
      <c r="H196" s="193" t="s">
        <v>94</v>
      </c>
      <c r="I196" s="103">
        <v>0</v>
      </c>
      <c r="J196" s="103">
        <v>0</v>
      </c>
      <c r="K196" s="99">
        <v>45692</v>
      </c>
      <c r="L196" s="99">
        <v>45692</v>
      </c>
      <c r="M196" s="102"/>
      <c r="N196" s="121">
        <f>IFERROR(IF(tbl_die_ordering[[#This Row],[Design Approved Date]]&lt;&gt;"",L196-K196,""),"")</f>
        <v>0</v>
      </c>
      <c r="O196" s="91">
        <v>45694</v>
      </c>
      <c r="P196" s="91">
        <v>45703</v>
      </c>
      <c r="Q196" s="99">
        <v>45694</v>
      </c>
      <c r="R196" s="122">
        <v>112500552</v>
      </c>
      <c r="S196" s="90" t="s">
        <v>101</v>
      </c>
      <c r="T196" s="99">
        <v>45694</v>
      </c>
      <c r="U196" s="110" t="s">
        <v>464</v>
      </c>
      <c r="V196" s="111"/>
      <c r="W19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6" s="6">
        <f>IF(AND(tbl_die_ordering[[#This Row],[TYPE]]&lt;&gt;"C",tbl_die_ordering[[#This Row],[Design Approved Date]]&lt;&gt;""),tbl_die_ordering[[#This Row],[Design Approved Date]]-tbl_die_ordering[[#This Row],[Die Requested Date]],0)</f>
        <v>6</v>
      </c>
      <c r="Z196" t="s">
        <v>86</v>
      </c>
      <c r="AA196" s="118" t="s">
        <v>412</v>
      </c>
      <c r="AB196" s="82">
        <f>_xlfn.XLOOKUP(_xlfn.TEXTJOIN("_",TRUE,tbl_die_ordering[[#This Row],[Supplier]],tbl_die_ordering[[#This Row],[DIE NO]]),[1]Tracker!$AQ:$AQ,[1]Tracker!$Y:$Y,"")</f>
        <v>142501400</v>
      </c>
      <c r="AC196" s="83">
        <f>_xlfn.XLOOKUP(_xlfn.TEXTJOIN("_",TRUE,tbl_die_ordering[[#This Row],[Supplier]],tbl_die_ordering[[#This Row],[DIE NO]]),[1]Tracker!$AQ:$AQ,[1]Tracker!$AC:$AC,"")</f>
        <v>45708</v>
      </c>
      <c r="AD196" s="7"/>
      <c r="AF196" t="str">
        <f>TEXT(tbl_die_ordering[[#This Row],[Die Requested Date]],"mmm")</f>
        <v>Jan</v>
      </c>
      <c r="AG196" t="str">
        <f>_xlfn.TEXTJOIN("_",TRUE,tbl_die_ordering[[#This Row],[Supplier]],tbl_die_ordering[[#This Row],[DIE NO]])</f>
        <v>PDTMC_27829-401</v>
      </c>
    </row>
    <row r="197" spans="1:33" ht="15.95" customHeight="1">
      <c r="A197" s="86" t="s">
        <v>6</v>
      </c>
      <c r="B197" s="83" t="str">
        <f>_xlfn.XLOOKUP(_xlfn.TEXTJOIN("_",TRUE,tbl_die_ordering[[#This Row],[Supplier]],tbl_die_ordering[[#This Row],[DIE NO]]),[1]Tracker!$AQ:$AQ,[1]Tracker!$W:$W,"")</f>
        <v>7680-25</v>
      </c>
      <c r="C197" s="204" t="s">
        <v>466</v>
      </c>
      <c r="D197" s="177" t="s">
        <v>185</v>
      </c>
      <c r="E197" s="90" t="s">
        <v>260</v>
      </c>
      <c r="F197" s="91">
        <v>45686</v>
      </c>
      <c r="G197" s="353">
        <f>_xlfn.XLOOKUP(_xlfn.TEXTJOIN("_",TRUE,tbl_die_ordering[[#This Row],[Supplier]],tbl_die_ordering[[#This Row],[DIE NO]]),[1]Tracker!$AQ:$AQ,[1]Tracker!$V:$V,"")</f>
        <v>45686</v>
      </c>
      <c r="H197" s="193" t="s">
        <v>94</v>
      </c>
      <c r="I197" s="103">
        <v>1</v>
      </c>
      <c r="J197" s="103">
        <v>2</v>
      </c>
      <c r="K197" s="99">
        <v>45688</v>
      </c>
      <c r="L197" s="99">
        <v>45689</v>
      </c>
      <c r="M197" s="102"/>
      <c r="N197" s="121">
        <f>IFERROR(IF(tbl_die_ordering[[#This Row],[Design Approved Date]]&lt;&gt;"",L197-K197,""),"")</f>
        <v>1</v>
      </c>
      <c r="O197" s="91">
        <v>45694</v>
      </c>
      <c r="P197" s="91">
        <v>45703</v>
      </c>
      <c r="Q197" s="99">
        <v>45694</v>
      </c>
      <c r="R197" s="122">
        <v>112500552</v>
      </c>
      <c r="S197" s="90" t="s">
        <v>101</v>
      </c>
      <c r="T197" s="99">
        <v>45694</v>
      </c>
      <c r="U197" s="110" t="s">
        <v>464</v>
      </c>
      <c r="V197" s="111"/>
      <c r="W19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7" s="6">
        <f>IF(AND(tbl_die_ordering[[#This Row],[TYPE]]&lt;&gt;"C",tbl_die_ordering[[#This Row],[Design Approved Date]]&lt;&gt;""),tbl_die_ordering[[#This Row],[Design Approved Date]]-tbl_die_ordering[[#This Row],[Die Requested Date]],0)</f>
        <v>3</v>
      </c>
      <c r="Z197" t="s">
        <v>86</v>
      </c>
      <c r="AA197" s="118" t="s">
        <v>412</v>
      </c>
      <c r="AB197" s="82">
        <f>_xlfn.XLOOKUP(_xlfn.TEXTJOIN("_",TRUE,tbl_die_ordering[[#This Row],[Supplier]],tbl_die_ordering[[#This Row],[DIE NO]]),[1]Tracker!$AQ:$AQ,[1]Tracker!$Y:$Y,"")</f>
        <v>142501400</v>
      </c>
      <c r="AC197" s="83">
        <f>_xlfn.XLOOKUP(_xlfn.TEXTJOIN("_",TRUE,tbl_die_ordering[[#This Row],[Supplier]],tbl_die_ordering[[#This Row],[DIE NO]]),[1]Tracker!$AQ:$AQ,[1]Tracker!$AC:$AC,"")</f>
        <v>45708</v>
      </c>
      <c r="AD197" s="7"/>
      <c r="AF197" t="str">
        <f>TEXT(tbl_die_ordering[[#This Row],[Die Requested Date]],"mmm")</f>
        <v>Jan</v>
      </c>
      <c r="AG197" t="str">
        <f>_xlfn.TEXTJOIN("_",TRUE,tbl_die_ordering[[#This Row],[Supplier]],tbl_die_ordering[[#This Row],[DIE NO]])</f>
        <v>PDTMC_30253-401</v>
      </c>
    </row>
    <row r="198" spans="1:33" ht="15.95" customHeight="1">
      <c r="A198" s="86" t="s">
        <v>6</v>
      </c>
      <c r="B198" s="83" t="str">
        <f>_xlfn.XLOOKUP(_xlfn.TEXTJOIN("_",TRUE,tbl_die_ordering[[#This Row],[Supplier]],tbl_die_ordering[[#This Row],[DIE NO]]),[1]Tracker!$AQ:$AQ,[1]Tracker!$W:$W,"")</f>
        <v>7680-25</v>
      </c>
      <c r="C198" s="204" t="s">
        <v>467</v>
      </c>
      <c r="D198" s="177" t="s">
        <v>185</v>
      </c>
      <c r="E198" s="90" t="s">
        <v>260</v>
      </c>
      <c r="F198" s="91">
        <v>45686</v>
      </c>
      <c r="G198" s="353">
        <f>_xlfn.XLOOKUP(_xlfn.TEXTJOIN("_",TRUE,tbl_die_ordering[[#This Row],[Supplier]],tbl_die_ordering[[#This Row],[DIE NO]]),[1]Tracker!$AQ:$AQ,[1]Tracker!$V:$V,"")</f>
        <v>45686</v>
      </c>
      <c r="H198" s="193" t="s">
        <v>94</v>
      </c>
      <c r="I198" s="103">
        <v>1</v>
      </c>
      <c r="J198" s="103">
        <v>2</v>
      </c>
      <c r="K198" s="99">
        <v>45691</v>
      </c>
      <c r="L198" s="99">
        <v>45692</v>
      </c>
      <c r="M198" s="102"/>
      <c r="N198" s="121">
        <f>IFERROR(IF(tbl_die_ordering[[#This Row],[Design Approved Date]]&lt;&gt;"",L198-K198,""),"")</f>
        <v>1</v>
      </c>
      <c r="O198" s="91">
        <v>45694</v>
      </c>
      <c r="P198" s="91">
        <v>45703</v>
      </c>
      <c r="Q198" s="99">
        <v>45694</v>
      </c>
      <c r="R198" s="122">
        <v>112500552</v>
      </c>
      <c r="S198" s="90" t="s">
        <v>101</v>
      </c>
      <c r="T198" s="99">
        <v>45694</v>
      </c>
      <c r="U198" s="110" t="s">
        <v>464</v>
      </c>
      <c r="V198" s="111"/>
      <c r="W19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8" s="6">
        <f>IF(AND(tbl_die_ordering[[#This Row],[TYPE]]&lt;&gt;"C",tbl_die_ordering[[#This Row],[Design Approved Date]]&lt;&gt;""),tbl_die_ordering[[#This Row],[Design Approved Date]]-tbl_die_ordering[[#This Row],[Die Requested Date]],0)</f>
        <v>6</v>
      </c>
      <c r="Z198" t="s">
        <v>86</v>
      </c>
      <c r="AA198" s="118" t="s">
        <v>412</v>
      </c>
      <c r="AB198" s="82">
        <f>_xlfn.XLOOKUP(_xlfn.TEXTJOIN("_",TRUE,tbl_die_ordering[[#This Row],[Supplier]],tbl_die_ordering[[#This Row],[DIE NO]]),[1]Tracker!$AQ:$AQ,[1]Tracker!$Y:$Y,"")</f>
        <v>142501400</v>
      </c>
      <c r="AC198" s="83">
        <f>_xlfn.XLOOKUP(_xlfn.TEXTJOIN("_",TRUE,tbl_die_ordering[[#This Row],[Supplier]],tbl_die_ordering[[#This Row],[DIE NO]]),[1]Tracker!$AQ:$AQ,[1]Tracker!$AC:$AC,"")</f>
        <v>45708</v>
      </c>
      <c r="AD198" s="7"/>
      <c r="AF198" t="str">
        <f>TEXT(tbl_die_ordering[[#This Row],[Die Requested Date]],"mmm")</f>
        <v>Jan</v>
      </c>
      <c r="AG198" t="str">
        <f>_xlfn.TEXTJOIN("_",TRUE,tbl_die_ordering[[#This Row],[Supplier]],tbl_die_ordering[[#This Row],[DIE NO]])</f>
        <v>PDTMC_30255-501</v>
      </c>
    </row>
    <row r="199" spans="1:33" ht="15.95" customHeight="1">
      <c r="A199" s="86" t="s">
        <v>6</v>
      </c>
      <c r="B199" s="83" t="str">
        <f>_xlfn.XLOOKUP(_xlfn.TEXTJOIN("_",TRUE,tbl_die_ordering[[#This Row],[Supplier]],tbl_die_ordering[[#This Row],[DIE NO]]),[1]Tracker!$AQ:$AQ,[1]Tracker!$W:$W,"")</f>
        <v>7680-25</v>
      </c>
      <c r="C199" s="204" t="s">
        <v>468</v>
      </c>
      <c r="D199" s="177" t="s">
        <v>185</v>
      </c>
      <c r="E199" s="90" t="s">
        <v>260</v>
      </c>
      <c r="F199" s="91">
        <v>45686</v>
      </c>
      <c r="G199" s="353">
        <f>_xlfn.XLOOKUP(_xlfn.TEXTJOIN("_",TRUE,tbl_die_ordering[[#This Row],[Supplier]],tbl_die_ordering[[#This Row],[DIE NO]]),[1]Tracker!$AQ:$AQ,[1]Tracker!$V:$V,"")</f>
        <v>45686</v>
      </c>
      <c r="H199" s="193" t="s">
        <v>94</v>
      </c>
      <c r="I199" s="103">
        <v>1</v>
      </c>
      <c r="J199" s="103">
        <v>2</v>
      </c>
      <c r="K199" s="99">
        <v>45691</v>
      </c>
      <c r="L199" s="99">
        <v>45692</v>
      </c>
      <c r="M199" s="102"/>
      <c r="N199" s="121">
        <f>IFERROR(IF(tbl_die_ordering[[#This Row],[Design Approved Date]]&lt;&gt;"",L199-K199,""),"")</f>
        <v>1</v>
      </c>
      <c r="O199" s="91">
        <v>45694</v>
      </c>
      <c r="P199" s="91">
        <v>45703</v>
      </c>
      <c r="Q199" s="99">
        <v>45694</v>
      </c>
      <c r="R199" s="122">
        <v>112500552</v>
      </c>
      <c r="S199" s="90" t="s">
        <v>101</v>
      </c>
      <c r="T199" s="99">
        <v>45694</v>
      </c>
      <c r="U199" s="110" t="s">
        <v>464</v>
      </c>
      <c r="V199" s="111"/>
      <c r="W19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99" s="6">
        <f>IF(AND(tbl_die_ordering[[#This Row],[TYPE]]&lt;&gt;"C",tbl_die_ordering[[#This Row],[Design Approved Date]]&lt;&gt;""),tbl_die_ordering[[#This Row],[Design Approved Date]]-tbl_die_ordering[[#This Row],[Die Requested Date]],0)</f>
        <v>6</v>
      </c>
      <c r="Z199" t="s">
        <v>86</v>
      </c>
      <c r="AA199" s="118" t="s">
        <v>412</v>
      </c>
      <c r="AB199" s="82">
        <f>_xlfn.XLOOKUP(_xlfn.TEXTJOIN("_",TRUE,tbl_die_ordering[[#This Row],[Supplier]],tbl_die_ordering[[#This Row],[DIE NO]]),[1]Tracker!$AQ:$AQ,[1]Tracker!$Y:$Y,"")</f>
        <v>142501400</v>
      </c>
      <c r="AC199" s="83">
        <f>_xlfn.XLOOKUP(_xlfn.TEXTJOIN("_",TRUE,tbl_die_ordering[[#This Row],[Supplier]],tbl_die_ordering[[#This Row],[DIE NO]]),[1]Tracker!$AQ:$AQ,[1]Tracker!$AC:$AC,"")</f>
        <v>45708</v>
      </c>
      <c r="AD199" s="7"/>
      <c r="AF199" t="str">
        <f>TEXT(tbl_die_ordering[[#This Row],[Die Requested Date]],"mmm")</f>
        <v>Jan</v>
      </c>
      <c r="AG199" t="str">
        <f>_xlfn.TEXTJOIN("_",TRUE,tbl_die_ordering[[#This Row],[Supplier]],tbl_die_ordering[[#This Row],[DIE NO]])</f>
        <v>PDTMC_30256-501</v>
      </c>
    </row>
    <row r="200" spans="1:33" ht="15.95" customHeight="1">
      <c r="A200" s="86" t="s">
        <v>6</v>
      </c>
      <c r="B200" s="83" t="str">
        <f>_xlfn.XLOOKUP(_xlfn.TEXTJOIN("_",TRUE,tbl_die_ordering[[#This Row],[Supplier]],tbl_die_ordering[[#This Row],[DIE NO]]),[1]Tracker!$AQ:$AQ,[1]Tracker!$W:$W,"")</f>
        <v>7680-25</v>
      </c>
      <c r="C200" s="204" t="s">
        <v>469</v>
      </c>
      <c r="D200" s="177" t="s">
        <v>185</v>
      </c>
      <c r="E200" s="90" t="s">
        <v>260</v>
      </c>
      <c r="F200" s="91">
        <v>45686</v>
      </c>
      <c r="G200" s="353">
        <f>_xlfn.XLOOKUP(_xlfn.TEXTJOIN("_",TRUE,tbl_die_ordering[[#This Row],[Supplier]],tbl_die_ordering[[#This Row],[DIE NO]]),[1]Tracker!$AQ:$AQ,[1]Tracker!$V:$V,"")</f>
        <v>45686</v>
      </c>
      <c r="H200" s="193" t="s">
        <v>94</v>
      </c>
      <c r="I200" s="103">
        <v>1</v>
      </c>
      <c r="J200" s="103">
        <v>2</v>
      </c>
      <c r="K200" s="99">
        <v>45693</v>
      </c>
      <c r="L200" s="99">
        <v>45694</v>
      </c>
      <c r="M200" s="102"/>
      <c r="N200" s="121">
        <f>IFERROR(IF(tbl_die_ordering[[#This Row],[Design Approved Date]]&lt;&gt;"",L200-K200,""),"")</f>
        <v>1</v>
      </c>
      <c r="O200" s="91">
        <v>45694</v>
      </c>
      <c r="P200" s="91">
        <v>45703</v>
      </c>
      <c r="Q200" s="99">
        <v>45694</v>
      </c>
      <c r="R200" s="122">
        <v>112500552</v>
      </c>
      <c r="S200" s="90" t="s">
        <v>101</v>
      </c>
      <c r="T200" s="99">
        <v>45694</v>
      </c>
      <c r="U200" s="110" t="s">
        <v>464</v>
      </c>
      <c r="V200" s="111" t="s">
        <v>470</v>
      </c>
      <c r="W20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0" s="6">
        <f>IF(AND(tbl_die_ordering[[#This Row],[TYPE]]&lt;&gt;"C",tbl_die_ordering[[#This Row],[Design Approved Date]]&lt;&gt;""),tbl_die_ordering[[#This Row],[Design Approved Date]]-tbl_die_ordering[[#This Row],[Die Requested Date]],0)</f>
        <v>8</v>
      </c>
      <c r="Z200" t="s">
        <v>86</v>
      </c>
      <c r="AA200" s="118" t="s">
        <v>412</v>
      </c>
      <c r="AB200" s="82">
        <f>_xlfn.XLOOKUP(_xlfn.TEXTJOIN("_",TRUE,tbl_die_ordering[[#This Row],[Supplier]],tbl_die_ordering[[#This Row],[DIE NO]]),[1]Tracker!$AQ:$AQ,[1]Tracker!$Y:$Y,"")</f>
        <v>142501400</v>
      </c>
      <c r="AC200" s="83">
        <f>_xlfn.XLOOKUP(_xlfn.TEXTJOIN("_",TRUE,tbl_die_ordering[[#This Row],[Supplier]],tbl_die_ordering[[#This Row],[DIE NO]]),[1]Tracker!$AQ:$AQ,[1]Tracker!$AC:$AC,"")</f>
        <v>45708</v>
      </c>
      <c r="AD200" s="7"/>
      <c r="AF200" t="str">
        <f>TEXT(tbl_die_ordering[[#This Row],[Die Requested Date]],"mmm")</f>
        <v>Jan</v>
      </c>
      <c r="AG200" t="str">
        <f>_xlfn.TEXTJOIN("_",TRUE,tbl_die_ordering[[#This Row],[Supplier]],tbl_die_ordering[[#This Row],[DIE NO]])</f>
        <v>PDTMC_30259-501</v>
      </c>
    </row>
    <row r="201" spans="1:33" ht="15.95" customHeight="1">
      <c r="A201" s="86" t="s">
        <v>6</v>
      </c>
      <c r="B201" s="83" t="str">
        <f>_xlfn.XLOOKUP(_xlfn.TEXTJOIN("_",TRUE,tbl_die_ordering[[#This Row],[Supplier]],tbl_die_ordering[[#This Row],[DIE NO]]),[1]Tracker!$AQ:$AQ,[1]Tracker!$W:$W,"")</f>
        <v>7680-25</v>
      </c>
      <c r="C201" s="204" t="s">
        <v>471</v>
      </c>
      <c r="D201" s="177" t="s">
        <v>185</v>
      </c>
      <c r="E201" s="90" t="s">
        <v>260</v>
      </c>
      <c r="F201" s="91">
        <v>45686</v>
      </c>
      <c r="G201" s="353">
        <f>_xlfn.XLOOKUP(_xlfn.TEXTJOIN("_",TRUE,tbl_die_ordering[[#This Row],[Supplier]],tbl_die_ordering[[#This Row],[DIE NO]]),[1]Tracker!$AQ:$AQ,[1]Tracker!$V:$V,"")</f>
        <v>45686</v>
      </c>
      <c r="H201" s="193" t="s">
        <v>94</v>
      </c>
      <c r="I201" s="103">
        <v>1</v>
      </c>
      <c r="J201" s="103">
        <v>2</v>
      </c>
      <c r="K201" s="99">
        <v>45691</v>
      </c>
      <c r="L201" s="99">
        <v>45692</v>
      </c>
      <c r="M201" s="102"/>
      <c r="N201" s="121">
        <f>IFERROR(IF(tbl_die_ordering[[#This Row],[Design Approved Date]]&lt;&gt;"",L201-K201,""),"")</f>
        <v>1</v>
      </c>
      <c r="O201" s="91">
        <v>45694</v>
      </c>
      <c r="P201" s="91">
        <v>45703</v>
      </c>
      <c r="Q201" s="99">
        <v>45694</v>
      </c>
      <c r="R201" s="122">
        <v>112500552</v>
      </c>
      <c r="S201" s="90" t="s">
        <v>101</v>
      </c>
      <c r="T201" s="99">
        <v>45694</v>
      </c>
      <c r="U201" s="110" t="s">
        <v>464</v>
      </c>
      <c r="V201" s="111"/>
      <c r="W20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1" s="6">
        <f>IF(AND(tbl_die_ordering[[#This Row],[TYPE]]&lt;&gt;"C",tbl_die_ordering[[#This Row],[Design Approved Date]]&lt;&gt;""),tbl_die_ordering[[#This Row],[Design Approved Date]]-tbl_die_ordering[[#This Row],[Die Requested Date]],0)</f>
        <v>6</v>
      </c>
      <c r="Z201" t="s">
        <v>86</v>
      </c>
      <c r="AA201" s="118" t="s">
        <v>412</v>
      </c>
      <c r="AB201" s="82">
        <f>_xlfn.XLOOKUP(_xlfn.TEXTJOIN("_",TRUE,tbl_die_ordering[[#This Row],[Supplier]],tbl_die_ordering[[#This Row],[DIE NO]]),[1]Tracker!$AQ:$AQ,[1]Tracker!$Y:$Y,"")</f>
        <v>142501400</v>
      </c>
      <c r="AC201" s="83">
        <f>_xlfn.XLOOKUP(_xlfn.TEXTJOIN("_",TRUE,tbl_die_ordering[[#This Row],[Supplier]],tbl_die_ordering[[#This Row],[DIE NO]]),[1]Tracker!$AQ:$AQ,[1]Tracker!$AC:$AC,"")</f>
        <v>45708</v>
      </c>
      <c r="AD201" s="7"/>
      <c r="AF201" t="str">
        <f>TEXT(tbl_die_ordering[[#This Row],[Die Requested Date]],"mmm")</f>
        <v>Jan</v>
      </c>
      <c r="AG201" t="str">
        <f>_xlfn.TEXTJOIN("_",TRUE,tbl_die_ordering[[#This Row],[Supplier]],tbl_die_ordering[[#This Row],[DIE NO]])</f>
        <v>PDTMC_30261-401</v>
      </c>
    </row>
    <row r="202" spans="1:33" ht="15.95" customHeight="1">
      <c r="A202" s="86" t="s">
        <v>6</v>
      </c>
      <c r="B202" s="83" t="str">
        <f>_xlfn.XLOOKUP(_xlfn.TEXTJOIN("_",TRUE,tbl_die_ordering[[#This Row],[Supplier]],tbl_die_ordering[[#This Row],[DIE NO]]),[1]Tracker!$AQ:$AQ,[1]Tracker!$W:$W,"")</f>
        <v>7680-25</v>
      </c>
      <c r="C202" s="204" t="s">
        <v>472</v>
      </c>
      <c r="D202" s="177" t="s">
        <v>185</v>
      </c>
      <c r="E202" s="90" t="s">
        <v>321</v>
      </c>
      <c r="F202" s="91">
        <v>45686</v>
      </c>
      <c r="G202" s="353">
        <f>_xlfn.XLOOKUP(_xlfn.TEXTJOIN("_",TRUE,tbl_die_ordering[[#This Row],[Supplier]],tbl_die_ordering[[#This Row],[DIE NO]]),[1]Tracker!$AQ:$AQ,[1]Tracker!$V:$V,"")</f>
        <v>45686</v>
      </c>
      <c r="H202" s="193" t="s">
        <v>94</v>
      </c>
      <c r="I202" s="103">
        <v>0</v>
      </c>
      <c r="J202" s="103">
        <v>0</v>
      </c>
      <c r="K202" s="99">
        <v>45693</v>
      </c>
      <c r="L202" s="99">
        <v>45695</v>
      </c>
      <c r="M202" s="102"/>
      <c r="N202" s="121">
        <f>IFERROR(IF(tbl_die_ordering[[#This Row],[Design Approved Date]]&lt;&gt;"",L202-K202,""),"")</f>
        <v>2</v>
      </c>
      <c r="O202" s="91">
        <v>45696</v>
      </c>
      <c r="P202" s="91">
        <v>45703</v>
      </c>
      <c r="Q202" s="99">
        <v>45696</v>
      </c>
      <c r="R202" s="122">
        <v>112500587</v>
      </c>
      <c r="S202" s="90" t="s">
        <v>101</v>
      </c>
      <c r="T202" s="99">
        <v>45696</v>
      </c>
      <c r="U202" s="110" t="s">
        <v>464</v>
      </c>
      <c r="V202" s="111" t="s">
        <v>473</v>
      </c>
      <c r="W20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2" s="6">
        <f>IF(AND(tbl_die_ordering[[#This Row],[TYPE]]&lt;&gt;"C",tbl_die_ordering[[#This Row],[Design Approved Date]]&lt;&gt;""),tbl_die_ordering[[#This Row],[Design Approved Date]]-tbl_die_ordering[[#This Row],[Die Requested Date]],0)</f>
        <v>9</v>
      </c>
      <c r="Z202" t="s">
        <v>86</v>
      </c>
      <c r="AA202" s="118" t="s">
        <v>412</v>
      </c>
      <c r="AB202" s="82">
        <f>_xlfn.XLOOKUP(_xlfn.TEXTJOIN("_",TRUE,tbl_die_ordering[[#This Row],[Supplier]],tbl_die_ordering[[#This Row],[DIE NO]]),[1]Tracker!$AQ:$AQ,[1]Tracker!$Y:$Y,"")</f>
        <v>142501512</v>
      </c>
      <c r="AC202" s="83">
        <f>_xlfn.XLOOKUP(_xlfn.TEXTJOIN("_",TRUE,tbl_die_ordering[[#This Row],[Supplier]],tbl_die_ordering[[#This Row],[DIE NO]]),[1]Tracker!$AQ:$AQ,[1]Tracker!$AC:$AC,"")</f>
        <v>45707</v>
      </c>
      <c r="AD202" s="7"/>
      <c r="AF202" t="str">
        <f>TEXT(tbl_die_ordering[[#This Row],[Die Requested Date]],"mmm")</f>
        <v>Jan</v>
      </c>
      <c r="AG202" t="str">
        <f>_xlfn.TEXTJOIN("_",TRUE,tbl_die_ordering[[#This Row],[Supplier]],tbl_die_ordering[[#This Row],[DIE NO]])</f>
        <v>PDTMC_27830-401</v>
      </c>
    </row>
    <row r="203" spans="1:33" ht="15.95" customHeight="1">
      <c r="A203" s="86" t="s">
        <v>6</v>
      </c>
      <c r="B203" s="83" t="str">
        <f>_xlfn.XLOOKUP(_xlfn.TEXTJOIN("_",TRUE,tbl_die_ordering[[#This Row],[Supplier]],tbl_die_ordering[[#This Row],[DIE NO]]),[1]Tracker!$AQ:$AQ,[1]Tracker!$W:$W,"")</f>
        <v>7680-25</v>
      </c>
      <c r="C203" s="204" t="s">
        <v>474</v>
      </c>
      <c r="D203" s="177" t="s">
        <v>185</v>
      </c>
      <c r="E203" s="90" t="s">
        <v>260</v>
      </c>
      <c r="F203" s="91">
        <v>45686</v>
      </c>
      <c r="G203" s="353">
        <f>_xlfn.XLOOKUP(_xlfn.TEXTJOIN("_",TRUE,tbl_die_ordering[[#This Row],[Supplier]],tbl_die_ordering[[#This Row],[DIE NO]]),[1]Tracker!$AQ:$AQ,[1]Tracker!$V:$V,"")</f>
        <v>45686</v>
      </c>
      <c r="H203" s="193" t="s">
        <v>94</v>
      </c>
      <c r="I203" s="103">
        <v>2</v>
      </c>
      <c r="J203" s="103">
        <v>6</v>
      </c>
      <c r="K203" s="99">
        <v>45694</v>
      </c>
      <c r="L203" s="99">
        <v>45696</v>
      </c>
      <c r="M203" s="102"/>
      <c r="N203" s="121">
        <f>IFERROR(IF(tbl_die_ordering[[#This Row],[Design Approved Date]]&lt;&gt;"",L203-K203,""),"")</f>
        <v>2</v>
      </c>
      <c r="O203" s="99">
        <v>45699</v>
      </c>
      <c r="P203" s="91">
        <v>45703</v>
      </c>
      <c r="Q203" s="99">
        <v>45699</v>
      </c>
      <c r="R203" s="122">
        <v>112500628</v>
      </c>
      <c r="S203" s="90" t="s">
        <v>101</v>
      </c>
      <c r="T203" s="99">
        <v>45699</v>
      </c>
      <c r="U203" s="110" t="s">
        <v>464</v>
      </c>
      <c r="V203" s="111" t="s">
        <v>473</v>
      </c>
      <c r="W20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3" s="6">
        <f>IF(AND(tbl_die_ordering[[#This Row],[TYPE]]&lt;&gt;"C",tbl_die_ordering[[#This Row],[Design Approved Date]]&lt;&gt;""),tbl_die_ordering[[#This Row],[Design Approved Date]]-tbl_die_ordering[[#This Row],[Die Requested Date]],0)</f>
        <v>10</v>
      </c>
      <c r="Z203" t="s">
        <v>86</v>
      </c>
      <c r="AA203" s="118" t="s">
        <v>412</v>
      </c>
      <c r="AB203" s="82">
        <f>_xlfn.XLOOKUP(_xlfn.TEXTJOIN("_",TRUE,tbl_die_ordering[[#This Row],[Supplier]],tbl_die_ordering[[#This Row],[DIE NO]]),[1]Tracker!$AQ:$AQ,[1]Tracker!$Y:$Y,"")</f>
        <v>142501807</v>
      </c>
      <c r="AC203" s="83">
        <f>_xlfn.XLOOKUP(_xlfn.TEXTJOIN("_",TRUE,tbl_die_ordering[[#This Row],[Supplier]],tbl_die_ordering[[#This Row],[DIE NO]]),[1]Tracker!$AQ:$AQ,[1]Tracker!$AC:$AC,"")</f>
        <v>45716</v>
      </c>
      <c r="AD203" s="7"/>
      <c r="AF203" t="str">
        <f>TEXT(tbl_die_ordering[[#This Row],[Die Requested Date]],"mmm")</f>
        <v>Jan</v>
      </c>
      <c r="AG203" t="str">
        <f>_xlfn.TEXTJOIN("_",TRUE,tbl_die_ordering[[#This Row],[Supplier]],tbl_die_ordering[[#This Row],[DIE NO]])</f>
        <v>PDTMC_30249-501</v>
      </c>
    </row>
    <row r="204" spans="1:33" ht="15.95" customHeight="1">
      <c r="A204" s="86" t="s">
        <v>29</v>
      </c>
      <c r="B204" s="83" t="str">
        <f>_xlfn.XLOOKUP(_xlfn.TEXTJOIN("_",TRUE,tbl_die_ordering[[#This Row],[Supplier]],tbl_die_ordering[[#This Row],[DIE NO]]),[1]Tracker!$AQ:$AQ,[1]Tracker!$W:$W,"")</f>
        <v>7678-25</v>
      </c>
      <c r="C204" s="204" t="s">
        <v>475</v>
      </c>
      <c r="D204" s="177" t="s">
        <v>185</v>
      </c>
      <c r="E204" s="90" t="s">
        <v>219</v>
      </c>
      <c r="F204" s="91">
        <v>45686</v>
      </c>
      <c r="G204" s="353">
        <f>_xlfn.XLOOKUP(_xlfn.TEXTJOIN("_",TRUE,tbl_die_ordering[[#This Row],[Supplier]],tbl_die_ordering[[#This Row],[DIE NO]]),[1]Tracker!$AQ:$AQ,[1]Tracker!$V:$V,"")</f>
        <v>45686</v>
      </c>
      <c r="H204" s="193" t="s">
        <v>90</v>
      </c>
      <c r="I204" s="131">
        <v>0</v>
      </c>
      <c r="J204" s="131">
        <v>0</v>
      </c>
      <c r="K204" s="99">
        <v>45688</v>
      </c>
      <c r="L204" s="99">
        <v>45692</v>
      </c>
      <c r="M204" s="102"/>
      <c r="N204" s="121">
        <f>IFERROR(IF(tbl_die_ordering[[#This Row],[Design Approved Date]]&lt;&gt;"",L204-K204,""),"")</f>
        <v>4</v>
      </c>
      <c r="O204" s="91">
        <v>45691</v>
      </c>
      <c r="P204" s="91">
        <v>45696</v>
      </c>
      <c r="Q204" s="99">
        <v>45691</v>
      </c>
      <c r="R204" s="122">
        <v>1300001108</v>
      </c>
      <c r="S204" s="90" t="s">
        <v>197</v>
      </c>
      <c r="T204" s="91">
        <v>45772</v>
      </c>
      <c r="U204" s="110" t="s">
        <v>447</v>
      </c>
      <c r="V204" s="111"/>
      <c r="W20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4" s="6">
        <f>IF(AND(tbl_die_ordering[[#This Row],[TYPE]]&lt;&gt;"C",tbl_die_ordering[[#This Row],[Design Approved Date]]&lt;&gt;""),tbl_die_ordering[[#This Row],[Design Approved Date]]-tbl_die_ordering[[#This Row],[Die Requested Date]],0)</f>
        <v>6</v>
      </c>
      <c r="Z204" t="s">
        <v>86</v>
      </c>
      <c r="AA204" s="118"/>
      <c r="AB204" s="82" t="str">
        <f>_xlfn.XLOOKUP(_xlfn.TEXTJOIN("_",TRUE,tbl_die_ordering[[#This Row],[Supplier]],tbl_die_ordering[[#This Row],[DIE NO]]),[1]Tracker!$AQ:$AQ,[1]Tracker!$Y:$Y,"")</f>
        <v>M338</v>
      </c>
      <c r="AC204" s="83">
        <f>_xlfn.XLOOKUP(_xlfn.TEXTJOIN("_",TRUE,tbl_die_ordering[[#This Row],[Supplier]],tbl_die_ordering[[#This Row],[DIE NO]]),[1]Tracker!$AQ:$AQ,[1]Tracker!$AC:$AC,"")</f>
        <v>45705</v>
      </c>
      <c r="AD204" s="7"/>
      <c r="AF204" t="str">
        <f>TEXT(tbl_die_ordering[[#This Row],[Die Requested Date]],"mmm")</f>
        <v>Jan</v>
      </c>
      <c r="AG204" t="str">
        <f>_xlfn.TEXTJOIN("_",TRUE,tbl_die_ordering[[#This Row],[Supplier]],tbl_die_ordering[[#This Row],[DIE NO]])</f>
        <v>COMPES_027812-2501</v>
      </c>
    </row>
    <row r="205" spans="1:33" ht="15.95" customHeight="1">
      <c r="A205" s="86" t="s">
        <v>29</v>
      </c>
      <c r="B205" s="83" t="str">
        <f>_xlfn.XLOOKUP(_xlfn.TEXTJOIN("_",TRUE,tbl_die_ordering[[#This Row],[Supplier]],tbl_die_ordering[[#This Row],[DIE NO]]),[1]Tracker!$AQ:$AQ,[1]Tracker!$W:$W,"")</f>
        <v>7678-25</v>
      </c>
      <c r="C205" s="204" t="s">
        <v>476</v>
      </c>
      <c r="D205" s="177" t="s">
        <v>185</v>
      </c>
      <c r="E205" s="90" t="s">
        <v>219</v>
      </c>
      <c r="F205" s="91">
        <v>45686</v>
      </c>
      <c r="G205" s="353">
        <f>_xlfn.XLOOKUP(_xlfn.TEXTJOIN("_",TRUE,tbl_die_ordering[[#This Row],[Supplier]],tbl_die_ordering[[#This Row],[DIE NO]]),[1]Tracker!$AQ:$AQ,[1]Tracker!$V:$V,"")</f>
        <v>45686</v>
      </c>
      <c r="H205" s="193" t="s">
        <v>90</v>
      </c>
      <c r="I205" s="131">
        <v>0</v>
      </c>
      <c r="J205" s="131">
        <v>0</v>
      </c>
      <c r="K205" s="99">
        <v>45688</v>
      </c>
      <c r="L205" s="99">
        <v>45689</v>
      </c>
      <c r="M205" s="102"/>
      <c r="N205" s="121">
        <f>IFERROR(IF(tbl_die_ordering[[#This Row],[Design Approved Date]]&lt;&gt;"",L205-K205,""),"")</f>
        <v>1</v>
      </c>
      <c r="O205" s="91">
        <v>45691</v>
      </c>
      <c r="P205" s="91">
        <v>45696</v>
      </c>
      <c r="Q205" s="99">
        <v>45691</v>
      </c>
      <c r="R205" s="122">
        <v>1300001108</v>
      </c>
      <c r="S205" s="90" t="s">
        <v>197</v>
      </c>
      <c r="T205" s="91">
        <v>45772</v>
      </c>
      <c r="U205" s="110" t="s">
        <v>447</v>
      </c>
      <c r="V205" s="111"/>
      <c r="W20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5" s="6">
        <f>IF(AND(tbl_die_ordering[[#This Row],[TYPE]]&lt;&gt;"C",tbl_die_ordering[[#This Row],[Design Approved Date]]&lt;&gt;""),tbl_die_ordering[[#This Row],[Design Approved Date]]-tbl_die_ordering[[#This Row],[Die Requested Date]],0)</f>
        <v>3</v>
      </c>
      <c r="Z205" t="s">
        <v>86</v>
      </c>
      <c r="AA205" s="118"/>
      <c r="AB205" s="82" t="str">
        <f>_xlfn.XLOOKUP(_xlfn.TEXTJOIN("_",TRUE,tbl_die_ordering[[#This Row],[Supplier]],tbl_die_ordering[[#This Row],[DIE NO]]),[1]Tracker!$AQ:$AQ,[1]Tracker!$Y:$Y,"")</f>
        <v>M325</v>
      </c>
      <c r="AC205" s="83">
        <f>_xlfn.XLOOKUP(_xlfn.TEXTJOIN("_",TRUE,tbl_die_ordering[[#This Row],[Supplier]],tbl_die_ordering[[#This Row],[DIE NO]]),[1]Tracker!$AQ:$AQ,[1]Tracker!$AC:$AC,"")</f>
        <v>45705</v>
      </c>
      <c r="AD205" s="7"/>
      <c r="AF205" t="str">
        <f>TEXT(tbl_die_ordering[[#This Row],[Die Requested Date]],"mmm")</f>
        <v>Jan</v>
      </c>
      <c r="AG205" t="str">
        <f>_xlfn.TEXTJOIN("_",TRUE,tbl_die_ordering[[#This Row],[Supplier]],tbl_die_ordering[[#This Row],[DIE NO]])</f>
        <v>COMPES_027814-2501</v>
      </c>
    </row>
    <row r="206" spans="1:33" ht="15.95" customHeight="1">
      <c r="A206" s="86" t="s">
        <v>29</v>
      </c>
      <c r="B206" s="83" t="str">
        <f>_xlfn.XLOOKUP(_xlfn.TEXTJOIN("_",TRUE,tbl_die_ordering[[#This Row],[Supplier]],tbl_die_ordering[[#This Row],[DIE NO]]),[1]Tracker!$AQ:$AQ,[1]Tracker!$W:$W,"")</f>
        <v>7678-25</v>
      </c>
      <c r="C206" s="204" t="s">
        <v>477</v>
      </c>
      <c r="D206" s="177" t="s">
        <v>185</v>
      </c>
      <c r="E206" s="90" t="s">
        <v>219</v>
      </c>
      <c r="F206" s="91">
        <v>45686</v>
      </c>
      <c r="G206" s="353">
        <f>_xlfn.XLOOKUP(_xlfn.TEXTJOIN("_",TRUE,tbl_die_ordering[[#This Row],[Supplier]],tbl_die_ordering[[#This Row],[DIE NO]]),[1]Tracker!$AQ:$AQ,[1]Tracker!$V:$V,"")</f>
        <v>45686</v>
      </c>
      <c r="H206" s="193" t="s">
        <v>90</v>
      </c>
      <c r="I206" s="131">
        <v>0</v>
      </c>
      <c r="J206" s="131">
        <v>0</v>
      </c>
      <c r="K206" s="99">
        <v>45688</v>
      </c>
      <c r="L206" s="99">
        <v>45689</v>
      </c>
      <c r="M206" s="102"/>
      <c r="N206" s="121">
        <f>IFERROR(IF(tbl_die_ordering[[#This Row],[Design Approved Date]]&lt;&gt;"",L206-K206,""),"")</f>
        <v>1</v>
      </c>
      <c r="O206" s="91">
        <v>45691</v>
      </c>
      <c r="P206" s="91">
        <v>45696</v>
      </c>
      <c r="Q206" s="99">
        <v>45691</v>
      </c>
      <c r="R206" s="122">
        <v>1300001109</v>
      </c>
      <c r="S206" s="90" t="s">
        <v>197</v>
      </c>
      <c r="T206" s="91">
        <v>45772</v>
      </c>
      <c r="U206" s="110" t="s">
        <v>447</v>
      </c>
      <c r="V206" s="111"/>
      <c r="W20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6" s="6">
        <f>IF(AND(tbl_die_ordering[[#This Row],[TYPE]]&lt;&gt;"C",tbl_die_ordering[[#This Row],[Design Approved Date]]&lt;&gt;""),tbl_die_ordering[[#This Row],[Design Approved Date]]-tbl_die_ordering[[#This Row],[Die Requested Date]],0)</f>
        <v>3</v>
      </c>
      <c r="Z206" t="s">
        <v>86</v>
      </c>
      <c r="AA206" s="118"/>
      <c r="AB206" s="82" t="str">
        <f>_xlfn.XLOOKUP(_xlfn.TEXTJOIN("_",TRUE,tbl_die_ordering[[#This Row],[Supplier]],tbl_die_ordering[[#This Row],[DIE NO]]),[1]Tracker!$AQ:$AQ,[1]Tracker!$Y:$Y,"")</f>
        <v>M326</v>
      </c>
      <c r="AC206" s="83">
        <f>_xlfn.XLOOKUP(_xlfn.TEXTJOIN("_",TRUE,tbl_die_ordering[[#This Row],[Supplier]],tbl_die_ordering[[#This Row],[DIE NO]]),[1]Tracker!$AQ:$AQ,[1]Tracker!$AC:$AC,"")</f>
        <v>45708</v>
      </c>
      <c r="AD206" s="7"/>
      <c r="AF206" t="str">
        <f>TEXT(tbl_die_ordering[[#This Row],[Die Requested Date]],"mmm")</f>
        <v>Jan</v>
      </c>
      <c r="AG206" t="str">
        <f>_xlfn.TEXTJOIN("_",TRUE,tbl_die_ordering[[#This Row],[Supplier]],tbl_die_ordering[[#This Row],[DIE NO]])</f>
        <v>COMPES_027816-2501</v>
      </c>
    </row>
    <row r="207" spans="1:33" ht="15.95" customHeight="1">
      <c r="A207" s="86" t="s">
        <v>29</v>
      </c>
      <c r="B207" s="83" t="str">
        <f>_xlfn.XLOOKUP(_xlfn.TEXTJOIN("_",TRUE,tbl_die_ordering[[#This Row],[Supplier]],tbl_die_ordering[[#This Row],[DIE NO]]),[1]Tracker!$AQ:$AQ,[1]Tracker!$W:$W,"")</f>
        <v>7678-25</v>
      </c>
      <c r="C207" s="204" t="s">
        <v>478</v>
      </c>
      <c r="D207" s="177" t="s">
        <v>185</v>
      </c>
      <c r="E207" s="90" t="s">
        <v>219</v>
      </c>
      <c r="F207" s="91">
        <v>45686</v>
      </c>
      <c r="G207" s="353">
        <f>_xlfn.XLOOKUP(_xlfn.TEXTJOIN("_",TRUE,tbl_die_ordering[[#This Row],[Supplier]],tbl_die_ordering[[#This Row],[DIE NO]]),[1]Tracker!$AQ:$AQ,[1]Tracker!$V:$V,"")</f>
        <v>45686</v>
      </c>
      <c r="H207" s="193" t="s">
        <v>90</v>
      </c>
      <c r="I207" s="131">
        <v>0</v>
      </c>
      <c r="J207" s="131">
        <v>0</v>
      </c>
      <c r="K207" s="99">
        <v>45688</v>
      </c>
      <c r="L207" s="99">
        <v>45689</v>
      </c>
      <c r="M207" s="102"/>
      <c r="N207" s="121">
        <f>IFERROR(IF(tbl_die_ordering[[#This Row],[Design Approved Date]]&lt;&gt;"",L207-K207,""),"")</f>
        <v>1</v>
      </c>
      <c r="O207" s="91">
        <v>45691</v>
      </c>
      <c r="P207" s="91">
        <v>45696</v>
      </c>
      <c r="Q207" s="99">
        <v>45691</v>
      </c>
      <c r="R207" s="122">
        <v>1300001109</v>
      </c>
      <c r="S207" s="90" t="s">
        <v>197</v>
      </c>
      <c r="T207" s="91">
        <v>45772</v>
      </c>
      <c r="U207" s="110" t="s">
        <v>447</v>
      </c>
      <c r="V207" s="111"/>
      <c r="W20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7" s="6">
        <f>IF(AND(tbl_die_ordering[[#This Row],[TYPE]]&lt;&gt;"C",tbl_die_ordering[[#This Row],[Design Approved Date]]&lt;&gt;""),tbl_die_ordering[[#This Row],[Design Approved Date]]-tbl_die_ordering[[#This Row],[Die Requested Date]],0)</f>
        <v>3</v>
      </c>
      <c r="Z207" t="s">
        <v>86</v>
      </c>
      <c r="AA207" s="118"/>
      <c r="AB207" s="82" t="str">
        <f>_xlfn.XLOOKUP(_xlfn.TEXTJOIN("_",TRUE,tbl_die_ordering[[#This Row],[Supplier]],tbl_die_ordering[[#This Row],[DIE NO]]),[1]Tracker!$AQ:$AQ,[1]Tracker!$Y:$Y,"")</f>
        <v>M326</v>
      </c>
      <c r="AC207" s="83">
        <f>_xlfn.XLOOKUP(_xlfn.TEXTJOIN("_",TRUE,tbl_die_ordering[[#This Row],[Supplier]],tbl_die_ordering[[#This Row],[DIE NO]]),[1]Tracker!$AQ:$AQ,[1]Tracker!$AC:$AC,"")</f>
        <v>45708</v>
      </c>
      <c r="AD207" s="7"/>
      <c r="AF207" t="str">
        <f>TEXT(tbl_die_ordering[[#This Row],[Die Requested Date]],"mmm")</f>
        <v>Jan</v>
      </c>
      <c r="AG207" t="str">
        <f>_xlfn.TEXTJOIN("_",TRUE,tbl_die_ordering[[#This Row],[Supplier]],tbl_die_ordering[[#This Row],[DIE NO]])</f>
        <v>COMPES_027817-2501</v>
      </c>
    </row>
    <row r="208" spans="1:33" ht="15.95" customHeight="1">
      <c r="A208" s="86" t="s">
        <v>29</v>
      </c>
      <c r="B208" s="83" t="str">
        <f>_xlfn.XLOOKUP(_xlfn.TEXTJOIN("_",TRUE,tbl_die_ordering[[#This Row],[Supplier]],tbl_die_ordering[[#This Row],[DIE NO]]),[1]Tracker!$AQ:$AQ,[1]Tracker!$W:$W,"")</f>
        <v>7679-25</v>
      </c>
      <c r="C208" s="204" t="s">
        <v>479</v>
      </c>
      <c r="D208" s="177" t="s">
        <v>185</v>
      </c>
      <c r="E208" s="90" t="s">
        <v>321</v>
      </c>
      <c r="F208" s="91">
        <v>45686</v>
      </c>
      <c r="G208" s="353">
        <f>_xlfn.XLOOKUP(_xlfn.TEXTJOIN("_",TRUE,tbl_die_ordering[[#This Row],[Supplier]],tbl_die_ordering[[#This Row],[DIE NO]]),[1]Tracker!$AQ:$AQ,[1]Tracker!$V:$V,"")</f>
        <v>45686</v>
      </c>
      <c r="H208" s="193" t="s">
        <v>90</v>
      </c>
      <c r="I208" s="131">
        <v>0</v>
      </c>
      <c r="J208" s="131">
        <v>0</v>
      </c>
      <c r="K208" s="99">
        <v>45689</v>
      </c>
      <c r="L208" s="99">
        <v>45689</v>
      </c>
      <c r="M208" s="102"/>
      <c r="N208" s="121">
        <f>IFERROR(IF(tbl_die_ordering[[#This Row],[Design Approved Date]]&lt;&gt;"",L208-K208,""),"")</f>
        <v>0</v>
      </c>
      <c r="O208" s="91">
        <v>45691</v>
      </c>
      <c r="P208" s="91">
        <v>45696</v>
      </c>
      <c r="Q208" s="99">
        <v>45691</v>
      </c>
      <c r="R208" s="122">
        <v>1300001109</v>
      </c>
      <c r="S208" s="90" t="s">
        <v>139</v>
      </c>
      <c r="T208" s="91">
        <v>45707</v>
      </c>
      <c r="U208" s="110" t="s">
        <v>447</v>
      </c>
      <c r="V208" s="111"/>
      <c r="W20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8" s="6">
        <f>IF(AND(tbl_die_ordering[[#This Row],[TYPE]]&lt;&gt;"C",tbl_die_ordering[[#This Row],[Design Approved Date]]&lt;&gt;""),tbl_die_ordering[[#This Row],[Design Approved Date]]-tbl_die_ordering[[#This Row],[Die Requested Date]],0)</f>
        <v>3</v>
      </c>
      <c r="Z208" t="s">
        <v>86</v>
      </c>
      <c r="AA208" s="118"/>
      <c r="AB208" s="82" t="str">
        <f>_xlfn.XLOOKUP(_xlfn.TEXTJOIN("_",TRUE,tbl_die_ordering[[#This Row],[Supplier]],tbl_die_ordering[[#This Row],[DIE NO]]),[1]Tracker!$AQ:$AQ,[1]Tracker!$Y:$Y,"")</f>
        <v>M357</v>
      </c>
      <c r="AC208" s="83">
        <f>_xlfn.XLOOKUP(_xlfn.TEXTJOIN("_",TRUE,tbl_die_ordering[[#This Row],[Supplier]],tbl_die_ordering[[#This Row],[DIE NO]]),[1]Tracker!$AQ:$AQ,[1]Tracker!$AC:$AC,"")</f>
        <v>45705</v>
      </c>
      <c r="AD208" s="7"/>
      <c r="AF208" t="str">
        <f>TEXT(tbl_die_ordering[[#This Row],[Die Requested Date]],"mmm")</f>
        <v>Jan</v>
      </c>
      <c r="AG208" t="str">
        <f>_xlfn.TEXTJOIN("_",TRUE,tbl_die_ordering[[#This Row],[Supplier]],tbl_die_ordering[[#This Row],[DIE NO]])</f>
        <v>EKSTEK_027826-2501</v>
      </c>
    </row>
    <row r="209" spans="1:33" ht="15.95" customHeight="1">
      <c r="A209" s="86" t="s">
        <v>29</v>
      </c>
      <c r="B209" s="83" t="str">
        <f>_xlfn.XLOOKUP(_xlfn.TEXTJOIN("_",TRUE,tbl_die_ordering[[#This Row],[Supplier]],tbl_die_ordering[[#This Row],[DIE NO]]),[1]Tracker!$AQ:$AQ,[1]Tracker!$W:$W,"")</f>
        <v>7678-25</v>
      </c>
      <c r="C209" s="204" t="s">
        <v>480</v>
      </c>
      <c r="D209" s="177" t="s">
        <v>185</v>
      </c>
      <c r="E209" s="90" t="s">
        <v>111</v>
      </c>
      <c r="F209" s="91">
        <v>45686</v>
      </c>
      <c r="G209" s="353">
        <f>_xlfn.XLOOKUP(_xlfn.TEXTJOIN("_",TRUE,tbl_die_ordering[[#This Row],[Supplier]],tbl_die_ordering[[#This Row],[DIE NO]]),[1]Tracker!$AQ:$AQ,[1]Tracker!$V:$V,"")</f>
        <v>45686</v>
      </c>
      <c r="H209" s="193" t="s">
        <v>90</v>
      </c>
      <c r="I209" s="131">
        <v>0</v>
      </c>
      <c r="J209" s="131">
        <v>0</v>
      </c>
      <c r="K209" s="99">
        <v>45688</v>
      </c>
      <c r="L209" s="99">
        <v>45689</v>
      </c>
      <c r="M209" s="102"/>
      <c r="N209" s="121">
        <f>IFERROR(IF(tbl_die_ordering[[#This Row],[Design Approved Date]]&lt;&gt;"",L209-K209,""),"")</f>
        <v>1</v>
      </c>
      <c r="O209" s="91">
        <v>45699</v>
      </c>
      <c r="P209" s="91">
        <v>45696</v>
      </c>
      <c r="Q209" s="99">
        <v>45699</v>
      </c>
      <c r="R209" s="122">
        <v>1300001120</v>
      </c>
      <c r="S209" s="90" t="s">
        <v>197</v>
      </c>
      <c r="T209" s="91">
        <v>45772</v>
      </c>
      <c r="U209" s="110" t="s">
        <v>447</v>
      </c>
      <c r="V209" s="111" t="s">
        <v>481</v>
      </c>
      <c r="W20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09" s="6">
        <f>IF(AND(tbl_die_ordering[[#This Row],[TYPE]]&lt;&gt;"C",tbl_die_ordering[[#This Row],[Design Approved Date]]&lt;&gt;""),tbl_die_ordering[[#This Row],[Design Approved Date]]-tbl_die_ordering[[#This Row],[Die Requested Date]],0)</f>
        <v>3</v>
      </c>
      <c r="Z209" t="s">
        <v>86</v>
      </c>
      <c r="AA209" s="118"/>
      <c r="AB209" s="82" t="str">
        <f>_xlfn.XLOOKUP(_xlfn.TEXTJOIN("_",TRUE,tbl_die_ordering[[#This Row],[Supplier]],tbl_die_ordering[[#This Row],[DIE NO]]),[1]Tracker!$AQ:$AQ,[1]Tracker!$Y:$Y,"")</f>
        <v>M336</v>
      </c>
      <c r="AC209" s="83">
        <f>_xlfn.XLOOKUP(_xlfn.TEXTJOIN("_",TRUE,tbl_die_ordering[[#This Row],[Supplier]],tbl_die_ordering[[#This Row],[DIE NO]]),[1]Tracker!$AQ:$AQ,[1]Tracker!$AC:$AC,"")</f>
        <v>45718</v>
      </c>
      <c r="AD209" s="7"/>
      <c r="AF209" t="str">
        <f>TEXT(tbl_die_ordering[[#This Row],[Die Requested Date]],"mmm")</f>
        <v>Jan</v>
      </c>
      <c r="AG209" t="str">
        <f>_xlfn.TEXTJOIN("_",TRUE,tbl_die_ordering[[#This Row],[Supplier]],tbl_die_ordering[[#This Row],[DIE NO]])</f>
        <v>COMPES_027809-2501</v>
      </c>
    </row>
    <row r="210" spans="1:33" ht="15.95" customHeight="1">
      <c r="A210" s="86" t="s">
        <v>29</v>
      </c>
      <c r="B210" s="83" t="str">
        <f>_xlfn.XLOOKUP(_xlfn.TEXTJOIN("_",TRUE,tbl_die_ordering[[#This Row],[Supplier]],tbl_die_ordering[[#This Row],[DIE NO]]),[1]Tracker!$AQ:$AQ,[1]Tracker!$W:$W,"")</f>
        <v>7678-25</v>
      </c>
      <c r="C210" s="204" t="s">
        <v>482</v>
      </c>
      <c r="D210" s="177" t="s">
        <v>185</v>
      </c>
      <c r="E210" s="90" t="s">
        <v>260</v>
      </c>
      <c r="F210" s="91">
        <v>45686</v>
      </c>
      <c r="G210" s="353">
        <f>_xlfn.XLOOKUP(_xlfn.TEXTJOIN("_",TRUE,tbl_die_ordering[[#This Row],[Supplier]],tbl_die_ordering[[#This Row],[DIE NO]]),[1]Tracker!$AQ:$AQ,[1]Tracker!$V:$V,"")</f>
        <v>45686</v>
      </c>
      <c r="H210" s="193" t="s">
        <v>90</v>
      </c>
      <c r="I210" s="131">
        <v>0</v>
      </c>
      <c r="J210" s="131">
        <v>0</v>
      </c>
      <c r="K210" s="99">
        <v>45688</v>
      </c>
      <c r="L210" s="99">
        <v>45689</v>
      </c>
      <c r="M210" s="102"/>
      <c r="N210" s="121">
        <f>IFERROR(IF(tbl_die_ordering[[#This Row],[Design Approved Date]]&lt;&gt;"",L210-K210,""),"")</f>
        <v>1</v>
      </c>
      <c r="O210" s="91">
        <v>45699</v>
      </c>
      <c r="P210" s="91">
        <v>45696</v>
      </c>
      <c r="Q210" s="99">
        <v>45699</v>
      </c>
      <c r="R210" s="122">
        <v>1300001120</v>
      </c>
      <c r="S210" s="90" t="s">
        <v>197</v>
      </c>
      <c r="T210" s="91">
        <v>45772</v>
      </c>
      <c r="U210" s="110" t="s">
        <v>447</v>
      </c>
      <c r="V210" s="111" t="s">
        <v>481</v>
      </c>
      <c r="W2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0" s="6">
        <f>IF(AND(tbl_die_ordering[[#This Row],[TYPE]]&lt;&gt;"C",tbl_die_ordering[[#This Row],[Design Approved Date]]&lt;&gt;""),tbl_die_ordering[[#This Row],[Design Approved Date]]-tbl_die_ordering[[#This Row],[Die Requested Date]],0)</f>
        <v>3</v>
      </c>
      <c r="Z210" t="s">
        <v>86</v>
      </c>
      <c r="AA210" s="118"/>
      <c r="AB210" s="82" t="str">
        <f>_xlfn.XLOOKUP(_xlfn.TEXTJOIN("_",TRUE,tbl_die_ordering[[#This Row],[Supplier]],tbl_die_ordering[[#This Row],[DIE NO]]),[1]Tracker!$AQ:$AQ,[1]Tracker!$Y:$Y,"")</f>
        <v>M336</v>
      </c>
      <c r="AC210" s="83">
        <f>_xlfn.XLOOKUP(_xlfn.TEXTJOIN("_",TRUE,tbl_die_ordering[[#This Row],[Supplier]],tbl_die_ordering[[#This Row],[DIE NO]]),[1]Tracker!$AQ:$AQ,[1]Tracker!$AC:$AC,"")</f>
        <v>45716</v>
      </c>
      <c r="AD210" s="7"/>
      <c r="AF210" t="str">
        <f>TEXT(tbl_die_ordering[[#This Row],[Die Requested Date]],"mmm")</f>
        <v>Jan</v>
      </c>
      <c r="AG210" t="str">
        <f>_xlfn.TEXTJOIN("_",TRUE,tbl_die_ordering[[#This Row],[Supplier]],tbl_die_ordering[[#This Row],[DIE NO]])</f>
        <v>COMPES_027813-2501</v>
      </c>
    </row>
    <row r="211" spans="1:33" ht="15.95" customHeight="1">
      <c r="A211" s="86" t="s">
        <v>29</v>
      </c>
      <c r="B211" s="83" t="str">
        <f>_xlfn.XLOOKUP(_xlfn.TEXTJOIN("_",TRUE,tbl_die_ordering[[#This Row],[Supplier]],tbl_die_ordering[[#This Row],[DIE NO]]),[1]Tracker!$AQ:$AQ,[1]Tracker!$W:$W,"")</f>
        <v>7678-25</v>
      </c>
      <c r="C211" s="204" t="s">
        <v>483</v>
      </c>
      <c r="D211" s="177" t="s">
        <v>185</v>
      </c>
      <c r="E211" s="90" t="s">
        <v>219</v>
      </c>
      <c r="F211" s="91">
        <v>45686</v>
      </c>
      <c r="G211" s="353">
        <f>_xlfn.XLOOKUP(_xlfn.TEXTJOIN("_",TRUE,tbl_die_ordering[[#This Row],[Supplier]],tbl_die_ordering[[#This Row],[DIE NO]]),[1]Tracker!$AQ:$AQ,[1]Tracker!$V:$V,"")</f>
        <v>45686</v>
      </c>
      <c r="H211" s="193" t="s">
        <v>90</v>
      </c>
      <c r="I211" s="131">
        <v>0</v>
      </c>
      <c r="J211" s="131">
        <v>0</v>
      </c>
      <c r="K211" s="99">
        <v>45688</v>
      </c>
      <c r="L211" s="99">
        <v>45689</v>
      </c>
      <c r="M211" s="102"/>
      <c r="N211" s="121">
        <f>IFERROR(IF(tbl_die_ordering[[#This Row],[Design Approved Date]]&lt;&gt;"",L211-K211,""),"")</f>
        <v>1</v>
      </c>
      <c r="O211" s="91">
        <v>45699</v>
      </c>
      <c r="P211" s="91">
        <v>45696</v>
      </c>
      <c r="Q211" s="99">
        <v>45699</v>
      </c>
      <c r="R211" s="122">
        <v>1300001121</v>
      </c>
      <c r="S211" s="90" t="s">
        <v>197</v>
      </c>
      <c r="T211" s="91">
        <v>45772</v>
      </c>
      <c r="U211" s="110" t="s">
        <v>447</v>
      </c>
      <c r="V211" s="111" t="s">
        <v>481</v>
      </c>
      <c r="W2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1" s="6">
        <f>IF(AND(tbl_die_ordering[[#This Row],[TYPE]]&lt;&gt;"C",tbl_die_ordering[[#This Row],[Design Approved Date]]&lt;&gt;""),tbl_die_ordering[[#This Row],[Design Approved Date]]-tbl_die_ordering[[#This Row],[Die Requested Date]],0)</f>
        <v>3</v>
      </c>
      <c r="Z211" t="s">
        <v>86</v>
      </c>
      <c r="AA211" s="118"/>
      <c r="AB211" s="82" t="str">
        <f>_xlfn.XLOOKUP(_xlfn.TEXTJOIN("_",TRUE,tbl_die_ordering[[#This Row],[Supplier]],tbl_die_ordering[[#This Row],[DIE NO]]),[1]Tracker!$AQ:$AQ,[1]Tracker!$Y:$Y,"")</f>
        <v>M335</v>
      </c>
      <c r="AC211" s="83">
        <f>_xlfn.XLOOKUP(_xlfn.TEXTJOIN("_",TRUE,tbl_die_ordering[[#This Row],[Supplier]],tbl_die_ordering[[#This Row],[DIE NO]]),[1]Tracker!$AQ:$AQ,[1]Tracker!$AC:$AC,"")</f>
        <v>45712</v>
      </c>
      <c r="AD211" s="7"/>
      <c r="AF211" t="str">
        <f>TEXT(tbl_die_ordering[[#This Row],[Die Requested Date]],"mmm")</f>
        <v>Jan</v>
      </c>
      <c r="AG211" t="str">
        <f>_xlfn.TEXTJOIN("_",TRUE,tbl_die_ordering[[#This Row],[Supplier]],tbl_die_ordering[[#This Row],[DIE NO]])</f>
        <v>COMPES_027815-2501</v>
      </c>
    </row>
    <row r="212" spans="1:33" ht="15.95" customHeight="1">
      <c r="A212" s="86" t="s">
        <v>6</v>
      </c>
      <c r="B212" s="83" t="str">
        <f>_xlfn.XLOOKUP(_xlfn.TEXTJOIN("_",TRUE,tbl_die_ordering[[#This Row],[Supplier]],tbl_die_ordering[[#This Row],[DIE NO]]),[1]Tracker!$AQ:$AQ,[1]Tracker!$W:$W,"")</f>
        <v>7682-25</v>
      </c>
      <c r="C212" s="204" t="s">
        <v>484</v>
      </c>
      <c r="D212" s="177" t="s">
        <v>185</v>
      </c>
      <c r="E212" s="90" t="s">
        <v>260</v>
      </c>
      <c r="F212" s="91">
        <v>45686</v>
      </c>
      <c r="G212" s="353">
        <f>_xlfn.XLOOKUP(_xlfn.TEXTJOIN("_",TRUE,tbl_die_ordering[[#This Row],[Supplier]],tbl_die_ordering[[#This Row],[DIE NO]]),[1]Tracker!$AQ:$AQ,[1]Tracker!$V:$V,"")</f>
        <v>45687</v>
      </c>
      <c r="H212" s="193" t="s">
        <v>90</v>
      </c>
      <c r="I212" s="103">
        <v>1</v>
      </c>
      <c r="J212" s="103">
        <v>2</v>
      </c>
      <c r="K212" s="99">
        <v>45689</v>
      </c>
      <c r="L212" s="99">
        <v>45689</v>
      </c>
      <c r="M212" s="102"/>
      <c r="N212" s="121">
        <f>IFERROR(IF(tbl_die_ordering[[#This Row],[Design Approved Date]]&lt;&gt;"",L212-K212,""),"")</f>
        <v>0</v>
      </c>
      <c r="O212" s="99">
        <v>45691</v>
      </c>
      <c r="P212" s="91">
        <v>45694</v>
      </c>
      <c r="Q212" s="99">
        <v>45691</v>
      </c>
      <c r="R212" s="122">
        <v>112500484</v>
      </c>
      <c r="S212" s="90" t="s">
        <v>139</v>
      </c>
      <c r="T212" s="91">
        <v>45691</v>
      </c>
      <c r="U212" s="110" t="s">
        <v>485</v>
      </c>
      <c r="V212" s="111"/>
      <c r="W2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2" s="6">
        <f>IF(AND(tbl_die_ordering[[#This Row],[TYPE]]&lt;&gt;"C",tbl_die_ordering[[#This Row],[Design Approved Date]]&lt;&gt;""),tbl_die_ordering[[#This Row],[Design Approved Date]]-tbl_die_ordering[[#This Row],[Die Requested Date]],0)</f>
        <v>3</v>
      </c>
      <c r="Z212" t="s">
        <v>86</v>
      </c>
      <c r="AA212" s="118" t="s">
        <v>405</v>
      </c>
      <c r="AB212" s="82">
        <f>_xlfn.XLOOKUP(_xlfn.TEXTJOIN("_",TRUE,tbl_die_ordering[[#This Row],[Supplier]],tbl_die_ordering[[#This Row],[DIE NO]]),[1]Tracker!$AQ:$AQ,[1]Tracker!$Y:$Y,"")</f>
        <v>142501182</v>
      </c>
      <c r="AC212" s="83">
        <f>_xlfn.XLOOKUP(_xlfn.TEXTJOIN("_",TRUE,tbl_die_ordering[[#This Row],[Supplier]],tbl_die_ordering[[#This Row],[DIE NO]]),[1]Tracker!$AQ:$AQ,[1]Tracker!$AC:$AC,"")</f>
        <v>45697</v>
      </c>
      <c r="AD212" s="7"/>
      <c r="AF212" t="str">
        <f>TEXT(tbl_die_ordering[[#This Row],[Die Requested Date]],"mmm")</f>
        <v>Jan</v>
      </c>
      <c r="AG212" t="str">
        <f>_xlfn.TEXTJOIN("_",TRUE,tbl_die_ordering[[#This Row],[Supplier]],tbl_die_ordering[[#This Row],[DIE NO]])</f>
        <v>EKSTEK_30218-401</v>
      </c>
    </row>
    <row r="213" spans="1:33" ht="15.95" customHeight="1">
      <c r="A213" s="86" t="s">
        <v>6</v>
      </c>
      <c r="B213" s="83" t="str">
        <f>_xlfn.XLOOKUP(_xlfn.TEXTJOIN("_",TRUE,tbl_die_ordering[[#This Row],[Supplier]],tbl_die_ordering[[#This Row],[DIE NO]]),[1]Tracker!$AQ:$AQ,[1]Tracker!$W:$W,"")</f>
        <v>7681-25</v>
      </c>
      <c r="C213" s="204" t="s">
        <v>486</v>
      </c>
      <c r="D213" s="177" t="s">
        <v>185</v>
      </c>
      <c r="E213" s="90" t="s">
        <v>321</v>
      </c>
      <c r="F213" s="91">
        <v>45686</v>
      </c>
      <c r="G213" s="353">
        <f>_xlfn.XLOOKUP(_xlfn.TEXTJOIN("_",TRUE,tbl_die_ordering[[#This Row],[Supplier]],tbl_die_ordering[[#This Row],[DIE NO]]),[1]Tracker!$AQ:$AQ,[1]Tracker!$V:$V,"")</f>
        <v>45687</v>
      </c>
      <c r="H213" s="193" t="s">
        <v>90</v>
      </c>
      <c r="I213" s="103">
        <v>3</v>
      </c>
      <c r="J213" s="103">
        <v>3</v>
      </c>
      <c r="K213" s="99">
        <v>45693</v>
      </c>
      <c r="L213" s="99">
        <v>45693</v>
      </c>
      <c r="M213" s="102"/>
      <c r="N213" s="121">
        <f>IFERROR(IF(tbl_die_ordering[[#This Row],[Design Approved Date]]&lt;&gt;"",L213-K213,""),"")</f>
        <v>0</v>
      </c>
      <c r="O213" s="91">
        <v>45694</v>
      </c>
      <c r="P213" s="91">
        <v>45703</v>
      </c>
      <c r="Q213" s="99">
        <v>45694</v>
      </c>
      <c r="R213" s="122">
        <v>112500552</v>
      </c>
      <c r="S213" s="90" t="s">
        <v>139</v>
      </c>
      <c r="T213" s="99">
        <v>45694</v>
      </c>
      <c r="U213" s="110" t="s">
        <v>464</v>
      </c>
      <c r="V213" s="111"/>
      <c r="W2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3" s="6">
        <f>IF(AND(tbl_die_ordering[[#This Row],[TYPE]]&lt;&gt;"C",tbl_die_ordering[[#This Row],[Design Approved Date]]&lt;&gt;""),tbl_die_ordering[[#This Row],[Design Approved Date]]-tbl_die_ordering[[#This Row],[Die Requested Date]],0)</f>
        <v>7</v>
      </c>
      <c r="Z213" t="s">
        <v>86</v>
      </c>
      <c r="AA213" s="118" t="s">
        <v>412</v>
      </c>
      <c r="AB213" s="82">
        <f>_xlfn.XLOOKUP(_xlfn.TEXTJOIN("_",TRUE,tbl_die_ordering[[#This Row],[Supplier]],tbl_die_ordering[[#This Row],[DIE NO]]),[1]Tracker!$AQ:$AQ,[1]Tracker!$Y:$Y,"")</f>
        <v>142501401</v>
      </c>
      <c r="AC213" s="83">
        <f>_xlfn.XLOOKUP(_xlfn.TEXTJOIN("_",TRUE,tbl_die_ordering[[#This Row],[Supplier]],tbl_die_ordering[[#This Row],[DIE NO]]),[1]Tracker!$AQ:$AQ,[1]Tracker!$AC:$AC,"")</f>
        <v>45707</v>
      </c>
      <c r="AD213" s="7"/>
      <c r="AF213" t="str">
        <f>TEXT(tbl_die_ordering[[#This Row],[Die Requested Date]],"mmm")</f>
        <v>Jan</v>
      </c>
      <c r="AG213" t="str">
        <f>_xlfn.TEXTJOIN("_",TRUE,tbl_die_ordering[[#This Row],[Supplier]],tbl_die_ordering[[#This Row],[DIE NO]])</f>
        <v>EKSTEK_30250-501</v>
      </c>
    </row>
    <row r="214" spans="1:33" ht="15.95" customHeight="1">
      <c r="A214" s="86" t="s">
        <v>6</v>
      </c>
      <c r="B214" s="83" t="str">
        <f>_xlfn.XLOOKUP(_xlfn.TEXTJOIN("_",TRUE,tbl_die_ordering[[#This Row],[Supplier]],tbl_die_ordering[[#This Row],[DIE NO]]),[1]Tracker!$AQ:$AQ,[1]Tracker!$W:$W,"")</f>
        <v>7681-25</v>
      </c>
      <c r="C214" s="204" t="s">
        <v>487</v>
      </c>
      <c r="D214" s="177" t="s">
        <v>185</v>
      </c>
      <c r="E214" s="90" t="s">
        <v>321</v>
      </c>
      <c r="F214" s="91">
        <v>45686</v>
      </c>
      <c r="G214" s="353">
        <f>_xlfn.XLOOKUP(_xlfn.TEXTJOIN("_",TRUE,tbl_die_ordering[[#This Row],[Supplier]],tbl_die_ordering[[#This Row],[DIE NO]]),[1]Tracker!$AQ:$AQ,[1]Tracker!$V:$V,"")</f>
        <v>45687</v>
      </c>
      <c r="H214" s="193" t="s">
        <v>90</v>
      </c>
      <c r="I214" s="103">
        <v>1</v>
      </c>
      <c r="J214" s="103">
        <v>2</v>
      </c>
      <c r="K214" s="99">
        <v>45693</v>
      </c>
      <c r="L214" s="99">
        <v>45694</v>
      </c>
      <c r="M214" s="102" t="s">
        <v>186</v>
      </c>
      <c r="N214" s="121">
        <f>IFERROR(IF(tbl_die_ordering[[#This Row],[Design Approved Date]]&lt;&gt;"",L214-K214,""),"")</f>
        <v>1</v>
      </c>
      <c r="O214" s="91">
        <v>45694</v>
      </c>
      <c r="P214" s="91">
        <v>45703</v>
      </c>
      <c r="Q214" s="99">
        <v>45694</v>
      </c>
      <c r="R214" s="122">
        <v>112500552</v>
      </c>
      <c r="S214" s="90" t="s">
        <v>139</v>
      </c>
      <c r="T214" s="99">
        <v>45694</v>
      </c>
      <c r="U214" s="110" t="s">
        <v>464</v>
      </c>
      <c r="V214" s="111"/>
      <c r="W2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4" s="6">
        <f>IF(AND(tbl_die_ordering[[#This Row],[TYPE]]&lt;&gt;"C",tbl_die_ordering[[#This Row],[Design Approved Date]]&lt;&gt;""),tbl_die_ordering[[#This Row],[Design Approved Date]]-tbl_die_ordering[[#This Row],[Die Requested Date]],0)</f>
        <v>8</v>
      </c>
      <c r="Z214" t="s">
        <v>86</v>
      </c>
      <c r="AA214" s="118" t="s">
        <v>412</v>
      </c>
      <c r="AB214" s="82">
        <f>_xlfn.XLOOKUP(_xlfn.TEXTJOIN("_",TRUE,tbl_die_ordering[[#This Row],[Supplier]],tbl_die_ordering[[#This Row],[DIE NO]]),[1]Tracker!$AQ:$AQ,[1]Tracker!$Y:$Y,"")</f>
        <v>142501401</v>
      </c>
      <c r="AC214" s="83">
        <f>_xlfn.XLOOKUP(_xlfn.TEXTJOIN("_",TRUE,tbl_die_ordering[[#This Row],[Supplier]],tbl_die_ordering[[#This Row],[DIE NO]]),[1]Tracker!$AQ:$AQ,[1]Tracker!$AC:$AC,"")</f>
        <v>45707</v>
      </c>
      <c r="AD214" s="7"/>
      <c r="AF214" t="str">
        <f>TEXT(tbl_die_ordering[[#This Row],[Die Requested Date]],"mmm")</f>
        <v>Jan</v>
      </c>
      <c r="AG214" t="str">
        <f>_xlfn.TEXTJOIN("_",TRUE,tbl_die_ordering[[#This Row],[Supplier]],tbl_die_ordering[[#This Row],[DIE NO]])</f>
        <v>EKSTEK_30252-401</v>
      </c>
    </row>
    <row r="215" spans="1:33" ht="15.95" customHeight="1">
      <c r="A215" s="86" t="s">
        <v>6</v>
      </c>
      <c r="B215" s="83" t="str">
        <f>_xlfn.XLOOKUP(_xlfn.TEXTJOIN("_",TRUE,tbl_die_ordering[[#This Row],[Supplier]],tbl_die_ordering[[#This Row],[DIE NO]]),[1]Tracker!$AQ:$AQ,[1]Tracker!$W:$W,"")</f>
        <v>7682-25</v>
      </c>
      <c r="C215" s="204" t="s">
        <v>488</v>
      </c>
      <c r="D215" s="177" t="s">
        <v>185</v>
      </c>
      <c r="E215" s="90" t="s">
        <v>219</v>
      </c>
      <c r="F215" s="91">
        <v>45686</v>
      </c>
      <c r="G215" s="353">
        <f>_xlfn.XLOOKUP(_xlfn.TEXTJOIN("_",TRUE,tbl_die_ordering[[#This Row],[Supplier]],tbl_die_ordering[[#This Row],[DIE NO]]),[1]Tracker!$AQ:$AQ,[1]Tracker!$V:$V,"")</f>
        <v>45687</v>
      </c>
      <c r="H215" s="193" t="s">
        <v>90</v>
      </c>
      <c r="I215" s="103">
        <v>1</v>
      </c>
      <c r="J215" s="103">
        <v>2</v>
      </c>
      <c r="K215" s="99">
        <v>45693</v>
      </c>
      <c r="L215" s="99">
        <v>45693</v>
      </c>
      <c r="M215" s="102"/>
      <c r="N215" s="121">
        <f>IFERROR(IF(tbl_die_ordering[[#This Row],[Design Approved Date]]&lt;&gt;"",L215-K215,""),"")</f>
        <v>0</v>
      </c>
      <c r="O215" s="91">
        <v>45694</v>
      </c>
      <c r="P215" s="91">
        <v>45703</v>
      </c>
      <c r="Q215" s="99">
        <v>45694</v>
      </c>
      <c r="R215" s="122">
        <v>112500552</v>
      </c>
      <c r="S215" s="90" t="s">
        <v>139</v>
      </c>
      <c r="T215" s="99">
        <v>45694</v>
      </c>
      <c r="U215" s="110" t="s">
        <v>485</v>
      </c>
      <c r="V215" s="111"/>
      <c r="W2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5" s="6">
        <f>IF(AND(tbl_die_ordering[[#This Row],[TYPE]]&lt;&gt;"C",tbl_die_ordering[[#This Row],[Design Approved Date]]&lt;&gt;""),tbl_die_ordering[[#This Row],[Design Approved Date]]-tbl_die_ordering[[#This Row],[Die Requested Date]],0)</f>
        <v>7</v>
      </c>
      <c r="Z215" t="s">
        <v>86</v>
      </c>
      <c r="AA215" s="118" t="s">
        <v>405</v>
      </c>
      <c r="AB215" s="82">
        <f>_xlfn.XLOOKUP(_xlfn.TEXTJOIN("_",TRUE,tbl_die_ordering[[#This Row],[Supplier]],tbl_die_ordering[[#This Row],[DIE NO]]),[1]Tracker!$AQ:$AQ,[1]Tracker!$Y:$Y,"")</f>
        <v>142501308</v>
      </c>
      <c r="AC215" s="83">
        <f>_xlfn.XLOOKUP(_xlfn.TEXTJOIN("_",TRUE,tbl_die_ordering[[#This Row],[Supplier]],tbl_die_ordering[[#This Row],[DIE NO]]),[1]Tracker!$AQ:$AQ,[1]Tracker!$AC:$AC,"")</f>
        <v>45705</v>
      </c>
      <c r="AD215" s="7"/>
      <c r="AF215" t="str">
        <f>TEXT(tbl_die_ordering[[#This Row],[Die Requested Date]],"mmm")</f>
        <v>Jan</v>
      </c>
      <c r="AG215" t="str">
        <f>_xlfn.TEXTJOIN("_",TRUE,tbl_die_ordering[[#This Row],[Supplier]],tbl_die_ordering[[#This Row],[DIE NO]])</f>
        <v>EKSTEK_30219-501</v>
      </c>
    </row>
    <row r="216" spans="1:33" ht="15.95" customHeight="1">
      <c r="A216" s="86" t="s">
        <v>6</v>
      </c>
      <c r="B216" s="83" t="str">
        <f>_xlfn.XLOOKUP(_xlfn.TEXTJOIN("_",TRUE,tbl_die_ordering[[#This Row],[Supplier]],tbl_die_ordering[[#This Row],[DIE NO]]),[1]Tracker!$AQ:$AQ,[1]Tracker!$W:$W,"")</f>
        <v>7681-25</v>
      </c>
      <c r="C216" s="204" t="s">
        <v>489</v>
      </c>
      <c r="D216" s="177" t="s">
        <v>185</v>
      </c>
      <c r="E216" s="90" t="s">
        <v>260</v>
      </c>
      <c r="F216" s="91">
        <v>45686</v>
      </c>
      <c r="G216" s="353">
        <f>_xlfn.XLOOKUP(_xlfn.TEXTJOIN("_",TRUE,tbl_die_ordering[[#This Row],[Supplier]],tbl_die_ordering[[#This Row],[DIE NO]]),[1]Tracker!$AQ:$AQ,[1]Tracker!$V:$V,"")</f>
        <v>45687</v>
      </c>
      <c r="H216" s="193" t="s">
        <v>90</v>
      </c>
      <c r="I216" s="103">
        <v>1</v>
      </c>
      <c r="J216" s="103">
        <v>2</v>
      </c>
      <c r="K216" s="99">
        <v>45693</v>
      </c>
      <c r="L216" s="99">
        <v>45695</v>
      </c>
      <c r="M216" s="102"/>
      <c r="N216" s="121">
        <f>IFERROR(IF(tbl_die_ordering[[#This Row],[Design Approved Date]]&lt;&gt;"",L216-K216,""),"")</f>
        <v>2</v>
      </c>
      <c r="O216" s="91">
        <v>45696</v>
      </c>
      <c r="P216" s="91">
        <v>45703</v>
      </c>
      <c r="Q216" s="99">
        <v>45696</v>
      </c>
      <c r="R216" s="122">
        <v>112500587</v>
      </c>
      <c r="S216" s="90" t="s">
        <v>139</v>
      </c>
      <c r="T216" s="99">
        <v>45696</v>
      </c>
      <c r="U216" s="110" t="s">
        <v>464</v>
      </c>
      <c r="V216" s="111"/>
      <c r="W2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6" s="6">
        <f>IF(AND(tbl_die_ordering[[#This Row],[TYPE]]&lt;&gt;"C",tbl_die_ordering[[#This Row],[Design Approved Date]]&lt;&gt;""),tbl_die_ordering[[#This Row],[Design Approved Date]]-tbl_die_ordering[[#This Row],[Die Requested Date]],0)</f>
        <v>9</v>
      </c>
      <c r="Z216" t="s">
        <v>86</v>
      </c>
      <c r="AA216" s="118" t="s">
        <v>412</v>
      </c>
      <c r="AB216" s="82">
        <f>_xlfn.XLOOKUP(_xlfn.TEXTJOIN("_",TRUE,tbl_die_ordering[[#This Row],[Supplier]],tbl_die_ordering[[#This Row],[DIE NO]]),[1]Tracker!$AQ:$AQ,[1]Tracker!$Y:$Y,"")</f>
        <v>142501500</v>
      </c>
      <c r="AC216" s="83">
        <f>_xlfn.XLOOKUP(_xlfn.TEXTJOIN("_",TRUE,tbl_die_ordering[[#This Row],[Supplier]],tbl_die_ordering[[#This Row],[DIE NO]]),[1]Tracker!$AQ:$AQ,[1]Tracker!$AC:$AC,"")</f>
        <v>45708</v>
      </c>
      <c r="AD216" s="7"/>
      <c r="AF216" t="str">
        <f>TEXT(tbl_die_ordering[[#This Row],[Die Requested Date]],"mmm")</f>
        <v>Jan</v>
      </c>
      <c r="AG216" t="str">
        <f>_xlfn.TEXTJOIN("_",TRUE,tbl_die_ordering[[#This Row],[Supplier]],tbl_die_ordering[[#This Row],[DIE NO]])</f>
        <v>EKSTEK_30251-501</v>
      </c>
    </row>
    <row r="217" spans="1:33" ht="15.95" customHeight="1">
      <c r="A217" s="86" t="s">
        <v>6</v>
      </c>
      <c r="B217" s="83" t="str">
        <f>_xlfn.XLOOKUP(_xlfn.TEXTJOIN("_",TRUE,tbl_die_ordering[[#This Row],[Supplier]],tbl_die_ordering[[#This Row],[DIE NO]]),[1]Tracker!$AQ:$AQ,[1]Tracker!$W:$W,"")</f>
        <v>7681-25</v>
      </c>
      <c r="C217" s="204" t="s">
        <v>490</v>
      </c>
      <c r="D217" s="177" t="s">
        <v>185</v>
      </c>
      <c r="E217" s="90" t="s">
        <v>321</v>
      </c>
      <c r="F217" s="91">
        <v>45686</v>
      </c>
      <c r="G217" s="353">
        <f>_xlfn.XLOOKUP(_xlfn.TEXTJOIN("_",TRUE,tbl_die_ordering[[#This Row],[Supplier]],tbl_die_ordering[[#This Row],[DIE NO]]),[1]Tracker!$AQ:$AQ,[1]Tracker!$V:$V,"")</f>
        <v>45687</v>
      </c>
      <c r="H217" s="193" t="s">
        <v>90</v>
      </c>
      <c r="I217" s="103">
        <v>1</v>
      </c>
      <c r="J217" s="103">
        <v>1</v>
      </c>
      <c r="K217" s="99">
        <v>45693</v>
      </c>
      <c r="L217" s="99">
        <v>45695</v>
      </c>
      <c r="M217" s="102" t="s">
        <v>186</v>
      </c>
      <c r="N217" s="121">
        <f>IFERROR(IF(tbl_die_ordering[[#This Row],[Design Approved Date]]&lt;&gt;"",L217-K217,""),"")</f>
        <v>2</v>
      </c>
      <c r="O217" s="91">
        <v>45696</v>
      </c>
      <c r="P217" s="91">
        <v>45703</v>
      </c>
      <c r="Q217" s="99">
        <v>45696</v>
      </c>
      <c r="R217" s="122">
        <v>112500587</v>
      </c>
      <c r="S217" s="90" t="s">
        <v>139</v>
      </c>
      <c r="T217" s="99">
        <v>45696</v>
      </c>
      <c r="U217" s="110" t="s">
        <v>464</v>
      </c>
      <c r="V217" s="111"/>
      <c r="W2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7" s="6">
        <f>IF(AND(tbl_die_ordering[[#This Row],[TYPE]]&lt;&gt;"C",tbl_die_ordering[[#This Row],[Design Approved Date]]&lt;&gt;""),tbl_die_ordering[[#This Row],[Design Approved Date]]-tbl_die_ordering[[#This Row],[Die Requested Date]],0)</f>
        <v>9</v>
      </c>
      <c r="Z217" t="s">
        <v>86</v>
      </c>
      <c r="AA217" s="118" t="s">
        <v>412</v>
      </c>
      <c r="AB217" s="82">
        <f>_xlfn.XLOOKUP(_xlfn.TEXTJOIN("_",TRUE,tbl_die_ordering[[#This Row],[Supplier]],tbl_die_ordering[[#This Row],[DIE NO]]),[1]Tracker!$AQ:$AQ,[1]Tracker!$Y:$Y,"")</f>
        <v>142501500</v>
      </c>
      <c r="AC217" s="83">
        <f>_xlfn.XLOOKUP(_xlfn.TEXTJOIN("_",TRUE,tbl_die_ordering[[#This Row],[Supplier]],tbl_die_ordering[[#This Row],[DIE NO]]),[1]Tracker!$AQ:$AQ,[1]Tracker!$AC:$AC,"")</f>
        <v>45708</v>
      </c>
      <c r="AD217" s="7"/>
      <c r="AF217" t="str">
        <f>TEXT(tbl_die_ordering[[#This Row],[Die Requested Date]],"mmm")</f>
        <v>Jan</v>
      </c>
      <c r="AG217" t="str">
        <f>_xlfn.TEXTJOIN("_",TRUE,tbl_die_ordering[[#This Row],[Supplier]],tbl_die_ordering[[#This Row],[DIE NO]])</f>
        <v>EKSTEK_30254-401</v>
      </c>
    </row>
    <row r="218" spans="1:33" ht="15.95" customHeight="1">
      <c r="A218" s="86" t="s">
        <v>6</v>
      </c>
      <c r="B218" s="83" t="str">
        <f>_xlfn.XLOOKUP(_xlfn.TEXTJOIN("_",TRUE,tbl_die_ordering[[#This Row],[Supplier]],tbl_die_ordering[[#This Row],[DIE NO]]),[1]Tracker!$AQ:$AQ,[1]Tracker!$W:$W,"")</f>
        <v>7681-25</v>
      </c>
      <c r="C218" s="204" t="s">
        <v>491</v>
      </c>
      <c r="D218" s="177" t="s">
        <v>185</v>
      </c>
      <c r="E218" s="90" t="s">
        <v>260</v>
      </c>
      <c r="F218" s="91">
        <v>45686</v>
      </c>
      <c r="G218" s="353">
        <f>_xlfn.XLOOKUP(_xlfn.TEXTJOIN("_",TRUE,tbl_die_ordering[[#This Row],[Supplier]],tbl_die_ordering[[#This Row],[DIE NO]]),[1]Tracker!$AQ:$AQ,[1]Tracker!$V:$V,"")</f>
        <v>45687</v>
      </c>
      <c r="H218" s="193" t="s">
        <v>90</v>
      </c>
      <c r="I218" s="103">
        <v>1</v>
      </c>
      <c r="J218" s="103">
        <v>2</v>
      </c>
      <c r="K218" s="99">
        <v>45693</v>
      </c>
      <c r="L218" s="99">
        <v>45695</v>
      </c>
      <c r="M218" s="102"/>
      <c r="N218" s="121">
        <f>IFERROR(IF(tbl_die_ordering[[#This Row],[Design Approved Date]]&lt;&gt;"",L218-K218,""),"")</f>
        <v>2</v>
      </c>
      <c r="O218" s="91">
        <v>45696</v>
      </c>
      <c r="P218" s="91">
        <v>45703</v>
      </c>
      <c r="Q218" s="99">
        <v>45696</v>
      </c>
      <c r="R218" s="122">
        <v>112500587</v>
      </c>
      <c r="S218" s="90" t="s">
        <v>139</v>
      </c>
      <c r="T218" s="99">
        <v>45696</v>
      </c>
      <c r="U218" s="110" t="s">
        <v>464</v>
      </c>
      <c r="V218" s="111"/>
      <c r="W2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8" s="6">
        <f>IF(AND(tbl_die_ordering[[#This Row],[TYPE]]&lt;&gt;"C",tbl_die_ordering[[#This Row],[Design Approved Date]]&lt;&gt;""),tbl_die_ordering[[#This Row],[Design Approved Date]]-tbl_die_ordering[[#This Row],[Die Requested Date]],0)</f>
        <v>9</v>
      </c>
      <c r="Z218" t="s">
        <v>86</v>
      </c>
      <c r="AA218" s="118" t="s">
        <v>412</v>
      </c>
      <c r="AB218" s="82">
        <f>_xlfn.XLOOKUP(_xlfn.TEXTJOIN("_",TRUE,tbl_die_ordering[[#This Row],[Supplier]],tbl_die_ordering[[#This Row],[DIE NO]]),[1]Tracker!$AQ:$AQ,[1]Tracker!$Y:$Y,"")</f>
        <v>142501500</v>
      </c>
      <c r="AC218" s="83">
        <f>_xlfn.XLOOKUP(_xlfn.TEXTJOIN("_",TRUE,tbl_die_ordering[[#This Row],[Supplier]],tbl_die_ordering[[#This Row],[DIE NO]]),[1]Tracker!$AQ:$AQ,[1]Tracker!$AC:$AC,"")</f>
        <v>45708</v>
      </c>
      <c r="AD218" s="7"/>
      <c r="AF218" t="str">
        <f>TEXT(tbl_die_ordering[[#This Row],[Die Requested Date]],"mmm")</f>
        <v>Jan</v>
      </c>
      <c r="AG218" t="str">
        <f>_xlfn.TEXTJOIN("_",TRUE,tbl_die_ordering[[#This Row],[Supplier]],tbl_die_ordering[[#This Row],[DIE NO]])</f>
        <v>EKSTEK_30257-501</v>
      </c>
    </row>
    <row r="219" spans="1:33" ht="15.95" customHeight="1">
      <c r="A219" s="86" t="s">
        <v>6</v>
      </c>
      <c r="B219" s="83" t="str">
        <f>_xlfn.XLOOKUP(_xlfn.TEXTJOIN("_",TRUE,tbl_die_ordering[[#This Row],[Supplier]],tbl_die_ordering[[#This Row],[DIE NO]]),[1]Tracker!$AQ:$AQ,[1]Tracker!$W:$W,"")</f>
        <v>7681-25</v>
      </c>
      <c r="C219" s="204" t="s">
        <v>492</v>
      </c>
      <c r="D219" s="177" t="s">
        <v>185</v>
      </c>
      <c r="E219" s="90" t="s">
        <v>260</v>
      </c>
      <c r="F219" s="91">
        <v>45686</v>
      </c>
      <c r="G219" s="353">
        <f>_xlfn.XLOOKUP(_xlfn.TEXTJOIN("_",TRUE,tbl_die_ordering[[#This Row],[Supplier]],tbl_die_ordering[[#This Row],[DIE NO]]),[1]Tracker!$AQ:$AQ,[1]Tracker!$V:$V,"")</f>
        <v>45687</v>
      </c>
      <c r="H219" s="193" t="s">
        <v>90</v>
      </c>
      <c r="I219" s="103">
        <v>1</v>
      </c>
      <c r="J219" s="103">
        <v>2</v>
      </c>
      <c r="K219" s="99">
        <v>45693</v>
      </c>
      <c r="L219" s="99">
        <v>45695</v>
      </c>
      <c r="M219" s="102"/>
      <c r="N219" s="121">
        <f>IFERROR(IF(tbl_die_ordering[[#This Row],[Design Approved Date]]&lt;&gt;"",L219-K219,""),"")</f>
        <v>2</v>
      </c>
      <c r="O219" s="91">
        <v>45696</v>
      </c>
      <c r="P219" s="91">
        <v>45703</v>
      </c>
      <c r="Q219" s="99">
        <v>45696</v>
      </c>
      <c r="R219" s="122">
        <v>112500587</v>
      </c>
      <c r="S219" s="90" t="s">
        <v>139</v>
      </c>
      <c r="T219" s="99">
        <v>45696</v>
      </c>
      <c r="U219" s="110" t="s">
        <v>464</v>
      </c>
      <c r="V219" s="111"/>
      <c r="W2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19" s="6">
        <f>IF(AND(tbl_die_ordering[[#This Row],[TYPE]]&lt;&gt;"C",tbl_die_ordering[[#This Row],[Design Approved Date]]&lt;&gt;""),tbl_die_ordering[[#This Row],[Design Approved Date]]-tbl_die_ordering[[#This Row],[Die Requested Date]],0)</f>
        <v>9</v>
      </c>
      <c r="Z219" t="s">
        <v>86</v>
      </c>
      <c r="AA219" s="118" t="s">
        <v>412</v>
      </c>
      <c r="AB219" s="82">
        <f>_xlfn.XLOOKUP(_xlfn.TEXTJOIN("_",TRUE,tbl_die_ordering[[#This Row],[Supplier]],tbl_die_ordering[[#This Row],[DIE NO]]),[1]Tracker!$AQ:$AQ,[1]Tracker!$Y:$Y,"")</f>
        <v>142501500</v>
      </c>
      <c r="AC219" s="83">
        <f>_xlfn.XLOOKUP(_xlfn.TEXTJOIN("_",TRUE,tbl_die_ordering[[#This Row],[Supplier]],tbl_die_ordering[[#This Row],[DIE NO]]),[1]Tracker!$AQ:$AQ,[1]Tracker!$AC:$AC,"")</f>
        <v>45708</v>
      </c>
      <c r="AD219" s="7"/>
      <c r="AF219" t="str">
        <f>TEXT(tbl_die_ordering[[#This Row],[Die Requested Date]],"mmm")</f>
        <v>Jan</v>
      </c>
      <c r="AG219" t="str">
        <f>_xlfn.TEXTJOIN("_",TRUE,tbl_die_ordering[[#This Row],[Supplier]],tbl_die_ordering[[#This Row],[DIE NO]])</f>
        <v>EKSTEK_30258-501</v>
      </c>
    </row>
    <row r="220" spans="1:33" ht="15.95" customHeight="1">
      <c r="A220" s="86" t="s">
        <v>6</v>
      </c>
      <c r="B220" s="83" t="str">
        <f>_xlfn.XLOOKUP(_xlfn.TEXTJOIN("_",TRUE,tbl_die_ordering[[#This Row],[Supplier]],tbl_die_ordering[[#This Row],[DIE NO]]),[1]Tracker!$AQ:$AQ,[1]Tracker!$W:$W,"")</f>
        <v>7681-25</v>
      </c>
      <c r="C220" s="204" t="s">
        <v>493</v>
      </c>
      <c r="D220" s="177" t="s">
        <v>185</v>
      </c>
      <c r="E220" s="90" t="s">
        <v>260</v>
      </c>
      <c r="F220" s="91">
        <v>45686</v>
      </c>
      <c r="G220" s="353">
        <f>_xlfn.XLOOKUP(_xlfn.TEXTJOIN("_",TRUE,tbl_die_ordering[[#This Row],[Supplier]],tbl_die_ordering[[#This Row],[DIE NO]]),[1]Tracker!$AQ:$AQ,[1]Tracker!$V:$V,"")</f>
        <v>45687</v>
      </c>
      <c r="H220" s="193" t="s">
        <v>90</v>
      </c>
      <c r="I220" s="103">
        <v>2</v>
      </c>
      <c r="J220" s="103">
        <v>4</v>
      </c>
      <c r="K220" s="99">
        <v>45693</v>
      </c>
      <c r="L220" s="99">
        <v>45706</v>
      </c>
      <c r="M220" s="102" t="s">
        <v>186</v>
      </c>
      <c r="N220" s="121">
        <f>IFERROR(IF(tbl_die_ordering[[#This Row],[Design Approved Date]]&lt;&gt;"",L220-K220,""),"")</f>
        <v>13</v>
      </c>
      <c r="O220" s="91">
        <v>45707</v>
      </c>
      <c r="P220" s="91">
        <v>45709</v>
      </c>
      <c r="Q220" s="99">
        <v>45707</v>
      </c>
      <c r="R220" s="122">
        <v>112500770</v>
      </c>
      <c r="S220" s="90" t="s">
        <v>139</v>
      </c>
      <c r="T220" s="99">
        <v>45707</v>
      </c>
      <c r="U220" s="110" t="s">
        <v>464</v>
      </c>
      <c r="V220" s="111" t="s">
        <v>494</v>
      </c>
      <c r="W2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0" s="6">
        <f>IF(AND(tbl_die_ordering[[#This Row],[TYPE]]&lt;&gt;"C",tbl_die_ordering[[#This Row],[Design Approved Date]]&lt;&gt;""),tbl_die_ordering[[#This Row],[Design Approved Date]]-tbl_die_ordering[[#This Row],[Die Requested Date]],0)</f>
        <v>20</v>
      </c>
      <c r="Z220" t="s">
        <v>86</v>
      </c>
      <c r="AA220" s="118" t="s">
        <v>412</v>
      </c>
      <c r="AB220" s="82">
        <f>_xlfn.XLOOKUP(_xlfn.TEXTJOIN("_",TRUE,tbl_die_ordering[[#This Row],[Supplier]],tbl_die_ordering[[#This Row],[DIE NO]]),[1]Tracker!$AQ:$AQ,[1]Tracker!$Y:$Y,"")</f>
        <v>142501904</v>
      </c>
      <c r="AC220" s="83">
        <f>_xlfn.XLOOKUP(_xlfn.TEXTJOIN("_",TRUE,tbl_die_ordering[[#This Row],[Supplier]],tbl_die_ordering[[#This Row],[DIE NO]]),[1]Tracker!$AQ:$AQ,[1]Tracker!$AC:$AC,"")</f>
        <v>45719</v>
      </c>
      <c r="AD220" s="7"/>
      <c r="AF220" t="str">
        <f>TEXT(tbl_die_ordering[[#This Row],[Die Requested Date]],"mmm")</f>
        <v>Jan</v>
      </c>
      <c r="AG220" t="str">
        <f>_xlfn.TEXTJOIN("_",TRUE,tbl_die_ordering[[#This Row],[Supplier]],tbl_die_ordering[[#This Row],[DIE NO]])</f>
        <v>EKSTEK_30260-501</v>
      </c>
    </row>
    <row r="221" spans="1:33" ht="15.95" customHeight="1">
      <c r="A221" s="86" t="s">
        <v>6</v>
      </c>
      <c r="B221" s="83" t="str">
        <f>_xlfn.XLOOKUP(_xlfn.TEXTJOIN("_",TRUE,tbl_die_ordering[[#This Row],[Supplier]],tbl_die_ordering[[#This Row],[DIE NO]]),[1]Tracker!$AQ:$AQ,[1]Tracker!$W:$W,"")</f>
        <v>7683-25</v>
      </c>
      <c r="C221" s="204" t="s">
        <v>495</v>
      </c>
      <c r="D221" s="177" t="s">
        <v>162</v>
      </c>
      <c r="E221" s="90" t="s">
        <v>496</v>
      </c>
      <c r="F221" s="91">
        <v>45687</v>
      </c>
      <c r="G221" s="353">
        <f>_xlfn.XLOOKUP(_xlfn.TEXTJOIN("_",TRUE,tbl_die_ordering[[#This Row],[Supplier]],tbl_die_ordering[[#This Row],[DIE NO]]),[1]Tracker!$AQ:$AQ,[1]Tracker!$V:$V,"")</f>
        <v>45687</v>
      </c>
      <c r="H221" s="193" t="s">
        <v>94</v>
      </c>
      <c r="I221" s="103">
        <v>0</v>
      </c>
      <c r="J221" s="103">
        <v>0</v>
      </c>
      <c r="K221" s="99">
        <v>45689</v>
      </c>
      <c r="L221" s="99">
        <v>45689</v>
      </c>
      <c r="M221" s="102"/>
      <c r="N221" s="121">
        <f>IFERROR(IF(tbl_die_ordering[[#This Row],[Design Approved Date]]&lt;&gt;"",L221-K221,""),"")</f>
        <v>0</v>
      </c>
      <c r="O221" s="99">
        <v>45691</v>
      </c>
      <c r="P221" s="91">
        <v>45700</v>
      </c>
      <c r="Q221" s="99">
        <v>45691</v>
      </c>
      <c r="R221" s="122">
        <v>112500484</v>
      </c>
      <c r="S221" s="90" t="s">
        <v>101</v>
      </c>
      <c r="T221" s="91">
        <v>45691</v>
      </c>
      <c r="U221" s="110"/>
      <c r="V221" s="111"/>
      <c r="W2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1" s="6">
        <f>IF(AND(tbl_die_ordering[[#This Row],[TYPE]]&lt;&gt;"C",tbl_die_ordering[[#This Row],[Design Approved Date]]&lt;&gt;""),tbl_die_ordering[[#This Row],[Design Approved Date]]-tbl_die_ordering[[#This Row],[Die Requested Date]],0)</f>
        <v>2</v>
      </c>
      <c r="Z221" t="s">
        <v>86</v>
      </c>
      <c r="AA221" s="118"/>
      <c r="AB221" s="82">
        <f>_xlfn.XLOOKUP(_xlfn.TEXTJOIN("_",TRUE,tbl_die_ordering[[#This Row],[Supplier]],tbl_die_ordering[[#This Row],[DIE NO]]),[1]Tracker!$AQ:$AQ,[1]Tracker!$Y:$Y,"")</f>
        <v>142501183</v>
      </c>
      <c r="AC221" s="83">
        <f>_xlfn.XLOOKUP(_xlfn.TEXTJOIN("_",TRUE,tbl_die_ordering[[#This Row],[Supplier]],tbl_die_ordering[[#This Row],[DIE NO]]),[1]Tracker!$AQ:$AQ,[1]Tracker!$AC:$AC,"")</f>
        <v>45697</v>
      </c>
      <c r="AD221" s="7"/>
      <c r="AF221" t="str">
        <f>TEXT(tbl_die_ordering[[#This Row],[Die Requested Date]],"mmm")</f>
        <v>Jan</v>
      </c>
      <c r="AG221" t="str">
        <f>_xlfn.TEXTJOIN("_",TRUE,tbl_die_ordering[[#This Row],[Supplier]],tbl_die_ordering[[#This Row],[DIE NO]])</f>
        <v>PDTMC_07208-501 Feeder</v>
      </c>
    </row>
    <row r="222" spans="1:33" ht="15.95" customHeight="1">
      <c r="A222" s="86" t="s">
        <v>6</v>
      </c>
      <c r="B222" s="83" t="str">
        <f>_xlfn.XLOOKUP(_xlfn.TEXTJOIN("_",TRUE,tbl_die_ordering[[#This Row],[Supplier]],tbl_die_ordering[[#This Row],[DIE NO]]),[1]Tracker!$AQ:$AQ,[1]Tracker!$W:$W,"")</f>
        <v>7686-25</v>
      </c>
      <c r="C222" s="204" t="s">
        <v>410</v>
      </c>
      <c r="D222" s="177" t="s">
        <v>185</v>
      </c>
      <c r="E222" s="90" t="s">
        <v>321</v>
      </c>
      <c r="F222" s="91">
        <v>45687</v>
      </c>
      <c r="G222" s="353">
        <f>_xlfn.XLOOKUP(_xlfn.TEXTJOIN("_",TRUE,tbl_die_ordering[[#This Row],[Supplier]],tbl_die_ordering[[#This Row],[DIE NO]]),[1]Tracker!$AQ:$AQ,[1]Tracker!$V:$V,"")</f>
        <v>45687</v>
      </c>
      <c r="H222" s="193" t="s">
        <v>90</v>
      </c>
      <c r="I222" s="103">
        <v>2</v>
      </c>
      <c r="J222" s="103">
        <v>2</v>
      </c>
      <c r="K222" s="99">
        <v>45692</v>
      </c>
      <c r="L222" s="99">
        <v>45696</v>
      </c>
      <c r="M222" s="102" t="s">
        <v>186</v>
      </c>
      <c r="N222" s="121">
        <f>IFERROR(IF(tbl_die_ordering[[#This Row],[Design Approved Date]]&lt;&gt;"",L222-K222,""),"")</f>
        <v>4</v>
      </c>
      <c r="O222" s="91">
        <v>45696</v>
      </c>
      <c r="P222" s="91">
        <v>45703</v>
      </c>
      <c r="Q222" s="99">
        <v>45696</v>
      </c>
      <c r="R222" s="122">
        <v>112500587</v>
      </c>
      <c r="S222" s="90" t="s">
        <v>139</v>
      </c>
      <c r="T222" s="99">
        <v>45696</v>
      </c>
      <c r="U222" s="110" t="s">
        <v>447</v>
      </c>
      <c r="V222" s="111"/>
      <c r="W2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2" s="6">
        <f>IF(AND(tbl_die_ordering[[#This Row],[TYPE]]&lt;&gt;"C",tbl_die_ordering[[#This Row],[Design Approved Date]]&lt;&gt;""),tbl_die_ordering[[#This Row],[Design Approved Date]]-tbl_die_ordering[[#This Row],[Die Requested Date]],0)</f>
        <v>9</v>
      </c>
      <c r="Z222" t="s">
        <v>86</v>
      </c>
      <c r="AA222" s="118" t="s">
        <v>412</v>
      </c>
      <c r="AB222" s="82">
        <f>_xlfn.XLOOKUP(_xlfn.TEXTJOIN("_",TRUE,tbl_die_ordering[[#This Row],[Supplier]],tbl_die_ordering[[#This Row],[DIE NO]]),[1]Tracker!$AQ:$AQ,[1]Tracker!$Y:$Y,"")</f>
        <v>142501502</v>
      </c>
      <c r="AC222" s="83">
        <f>_xlfn.XLOOKUP(_xlfn.TEXTJOIN("_",TRUE,tbl_die_ordering[[#This Row],[Supplier]],tbl_die_ordering[[#This Row],[DIE NO]]),[1]Tracker!$AQ:$AQ,[1]Tracker!$AC:$AC,"")</f>
        <v>45708</v>
      </c>
      <c r="AD222" s="7"/>
      <c r="AF222" t="str">
        <f>TEXT(tbl_die_ordering[[#This Row],[Die Requested Date]],"mmm")</f>
        <v>Jan</v>
      </c>
      <c r="AG222" t="str">
        <f>_xlfn.TEXTJOIN("_",TRUE,tbl_die_ordering[[#This Row],[Supplier]],tbl_die_ordering[[#This Row],[DIE NO]])</f>
        <v>EKSTEK_30228-401</v>
      </c>
    </row>
    <row r="223" spans="1:33" ht="15.95" customHeight="1">
      <c r="A223" s="86" t="s">
        <v>6</v>
      </c>
      <c r="B223" s="83" t="str">
        <f>_xlfn.XLOOKUP(_xlfn.TEXTJOIN("_",TRUE,tbl_die_ordering[[#This Row],[Supplier]],tbl_die_ordering[[#This Row],[DIE NO]]),[1]Tracker!$AQ:$AQ,[1]Tracker!$W:$W,"")</f>
        <v>7686-25</v>
      </c>
      <c r="C223" s="204" t="s">
        <v>413</v>
      </c>
      <c r="D223" s="177" t="s">
        <v>185</v>
      </c>
      <c r="E223" s="90" t="s">
        <v>321</v>
      </c>
      <c r="F223" s="91">
        <v>45687</v>
      </c>
      <c r="G223" s="353">
        <f>_xlfn.XLOOKUP(_xlfn.TEXTJOIN("_",TRUE,tbl_die_ordering[[#This Row],[Supplier]],tbl_die_ordering[[#This Row],[DIE NO]]),[1]Tracker!$AQ:$AQ,[1]Tracker!$V:$V,"")</f>
        <v>45687</v>
      </c>
      <c r="H223" s="193" t="s">
        <v>90</v>
      </c>
      <c r="I223" s="103">
        <v>2</v>
      </c>
      <c r="J223" s="103">
        <v>2</v>
      </c>
      <c r="K223" s="99">
        <v>45692</v>
      </c>
      <c r="L223" s="99">
        <v>45696</v>
      </c>
      <c r="M223" s="102" t="s">
        <v>186</v>
      </c>
      <c r="N223" s="121">
        <f>IFERROR(IF(tbl_die_ordering[[#This Row],[Design Approved Date]]&lt;&gt;"",L223-K223,""),"")</f>
        <v>4</v>
      </c>
      <c r="O223" s="91">
        <v>45696</v>
      </c>
      <c r="P223" s="91">
        <v>45703</v>
      </c>
      <c r="Q223" s="99">
        <v>45696</v>
      </c>
      <c r="R223" s="122">
        <v>112500587</v>
      </c>
      <c r="S223" s="90" t="s">
        <v>139</v>
      </c>
      <c r="T223" s="99">
        <v>45696</v>
      </c>
      <c r="U223" s="110" t="s">
        <v>447</v>
      </c>
      <c r="V223" s="111"/>
      <c r="W2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3" s="6">
        <f>IF(AND(tbl_die_ordering[[#This Row],[TYPE]]&lt;&gt;"C",tbl_die_ordering[[#This Row],[Design Approved Date]]&lt;&gt;""),tbl_die_ordering[[#This Row],[Design Approved Date]]-tbl_die_ordering[[#This Row],[Die Requested Date]],0)</f>
        <v>9</v>
      </c>
      <c r="Z223" t="s">
        <v>86</v>
      </c>
      <c r="AA223" s="118" t="s">
        <v>412</v>
      </c>
      <c r="AB223" s="82">
        <f>_xlfn.XLOOKUP(_xlfn.TEXTJOIN("_",TRUE,tbl_die_ordering[[#This Row],[Supplier]],tbl_die_ordering[[#This Row],[DIE NO]]),[1]Tracker!$AQ:$AQ,[1]Tracker!$Y:$Y,"")</f>
        <v>142501502</v>
      </c>
      <c r="AC223" s="83">
        <f>_xlfn.XLOOKUP(_xlfn.TEXTJOIN("_",TRUE,tbl_die_ordering[[#This Row],[Supplier]],tbl_die_ordering[[#This Row],[DIE NO]]),[1]Tracker!$AQ:$AQ,[1]Tracker!$AC:$AC,"")</f>
        <v>45708</v>
      </c>
      <c r="AD223" s="7"/>
      <c r="AF223" t="str">
        <f>TEXT(tbl_die_ordering[[#This Row],[Die Requested Date]],"mmm")</f>
        <v>Jan</v>
      </c>
      <c r="AG223" t="str">
        <f>_xlfn.TEXTJOIN("_",TRUE,tbl_die_ordering[[#This Row],[Supplier]],tbl_die_ordering[[#This Row],[DIE NO]])</f>
        <v>EKSTEK_30229-401</v>
      </c>
    </row>
    <row r="224" spans="1:33" ht="15.95" customHeight="1">
      <c r="A224" s="86" t="s">
        <v>6</v>
      </c>
      <c r="B224" s="83" t="str">
        <f>_xlfn.XLOOKUP(_xlfn.TEXTJOIN("_",TRUE,tbl_die_ordering[[#This Row],[Supplier]],tbl_die_ordering[[#This Row],[DIE NO]]),[1]Tracker!$AQ:$AQ,[1]Tracker!$W:$W,"")</f>
        <v>7689-25</v>
      </c>
      <c r="C224" s="204" t="s">
        <v>414</v>
      </c>
      <c r="D224" s="177" t="s">
        <v>185</v>
      </c>
      <c r="E224" s="90" t="s">
        <v>119</v>
      </c>
      <c r="F224" s="91">
        <v>45687</v>
      </c>
      <c r="G224" s="353">
        <f>_xlfn.XLOOKUP(_xlfn.TEXTJOIN("_",TRUE,tbl_die_ordering[[#This Row],[Supplier]],tbl_die_ordering[[#This Row],[DIE NO]]),[1]Tracker!$AQ:$AQ,[1]Tracker!$V:$V,"")</f>
        <v>45687</v>
      </c>
      <c r="H224" s="193" t="s">
        <v>94</v>
      </c>
      <c r="I224" s="103">
        <v>1</v>
      </c>
      <c r="J224" s="103">
        <v>1</v>
      </c>
      <c r="K224" s="99">
        <v>45691</v>
      </c>
      <c r="L224" s="99">
        <v>45695</v>
      </c>
      <c r="M224" s="102"/>
      <c r="N224" s="121">
        <f>IFERROR(IF(tbl_die_ordering[[#This Row],[Design Approved Date]]&lt;&gt;"",L224-K224,""),"")</f>
        <v>4</v>
      </c>
      <c r="O224" s="91">
        <v>45696</v>
      </c>
      <c r="P224" s="91">
        <v>45703</v>
      </c>
      <c r="Q224" s="99">
        <v>45696</v>
      </c>
      <c r="R224" s="122">
        <v>112500587</v>
      </c>
      <c r="S224" s="90" t="s">
        <v>101</v>
      </c>
      <c r="T224" s="99">
        <v>45696</v>
      </c>
      <c r="U224" s="110" t="s">
        <v>447</v>
      </c>
      <c r="V224" s="111"/>
      <c r="W2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4" s="6">
        <f>IF(AND(tbl_die_ordering[[#This Row],[TYPE]]&lt;&gt;"C",tbl_die_ordering[[#This Row],[Design Approved Date]]&lt;&gt;""),tbl_die_ordering[[#This Row],[Design Approved Date]]-tbl_die_ordering[[#This Row],[Die Requested Date]],0)</f>
        <v>8</v>
      </c>
      <c r="Z224" t="s">
        <v>86</v>
      </c>
      <c r="AA224" s="118" t="s">
        <v>412</v>
      </c>
      <c r="AB224" s="82">
        <f>_xlfn.XLOOKUP(_xlfn.TEXTJOIN("_",TRUE,tbl_die_ordering[[#This Row],[Supplier]],tbl_die_ordering[[#This Row],[DIE NO]]),[1]Tracker!$AQ:$AQ,[1]Tracker!$Y:$Y,"")</f>
        <v>142501514</v>
      </c>
      <c r="AC224" s="83">
        <f>_xlfn.XLOOKUP(_xlfn.TEXTJOIN("_",TRUE,tbl_die_ordering[[#This Row],[Supplier]],tbl_die_ordering[[#This Row],[DIE NO]]),[1]Tracker!$AQ:$AQ,[1]Tracker!$AC:$AC,"")</f>
        <v>45708</v>
      </c>
      <c r="AD224" s="7"/>
      <c r="AF224" t="str">
        <f>TEXT(tbl_die_ordering[[#This Row],[Die Requested Date]],"mmm")</f>
        <v>Jan</v>
      </c>
      <c r="AG224" t="str">
        <f>_xlfn.TEXTJOIN("_",TRUE,tbl_die_ordering[[#This Row],[Supplier]],tbl_die_ordering[[#This Row],[DIE NO]])</f>
        <v>PDTMC_30236-401</v>
      </c>
    </row>
    <row r="225" spans="1:33" ht="15.95" customHeight="1">
      <c r="A225" s="86" t="s">
        <v>29</v>
      </c>
      <c r="B225" s="83" t="str">
        <f>_xlfn.XLOOKUP(_xlfn.TEXTJOIN("_",TRUE,tbl_die_ordering[[#This Row],[Supplier]],tbl_die_ordering[[#This Row],[DIE NO]]),[1]Tracker!$AQ:$AQ,[1]Tracker!$W:$W,"")</f>
        <v>7687-25</v>
      </c>
      <c r="C225" s="204" t="s">
        <v>436</v>
      </c>
      <c r="D225" s="177" t="s">
        <v>185</v>
      </c>
      <c r="E225" s="90" t="s">
        <v>260</v>
      </c>
      <c r="F225" s="91">
        <v>45687</v>
      </c>
      <c r="G225" s="353">
        <f>_xlfn.XLOOKUP(_xlfn.TEXTJOIN("_",TRUE,tbl_die_ordering[[#This Row],[Supplier]],tbl_die_ordering[[#This Row],[DIE NO]]),[1]Tracker!$AQ:$AQ,[1]Tracker!$V:$V,"")</f>
        <v>45687</v>
      </c>
      <c r="H225" s="193" t="s">
        <v>90</v>
      </c>
      <c r="I225" s="131">
        <v>2</v>
      </c>
      <c r="J225" s="131">
        <v>4</v>
      </c>
      <c r="K225" s="99">
        <v>45691</v>
      </c>
      <c r="L225" s="99">
        <v>45695</v>
      </c>
      <c r="M225" s="102"/>
      <c r="N225" s="121">
        <f>IFERROR(IF(tbl_die_ordering[[#This Row],[Design Approved Date]]&lt;&gt;"",L225-K225,""),"")</f>
        <v>4</v>
      </c>
      <c r="O225" s="91">
        <v>45733</v>
      </c>
      <c r="P225" s="91">
        <v>45696</v>
      </c>
      <c r="Q225" s="99">
        <v>45733</v>
      </c>
      <c r="R225" s="122">
        <v>212500179</v>
      </c>
      <c r="S225" s="90" t="s">
        <v>378</v>
      </c>
      <c r="T225" s="91">
        <v>45707</v>
      </c>
      <c r="U225" s="110" t="s">
        <v>447</v>
      </c>
      <c r="V225" s="111" t="s">
        <v>497</v>
      </c>
      <c r="W2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5" s="6">
        <f>IF(AND(tbl_die_ordering[[#This Row],[TYPE]]&lt;&gt;"C",tbl_die_ordering[[#This Row],[Design Approved Date]]&lt;&gt;""),tbl_die_ordering[[#This Row],[Design Approved Date]]-tbl_die_ordering[[#This Row],[Die Requested Date]],0)</f>
        <v>8</v>
      </c>
      <c r="Z225" t="s">
        <v>86</v>
      </c>
      <c r="AA225" s="118"/>
      <c r="AB225" s="82">
        <f>_xlfn.XLOOKUP(_xlfn.TEXTJOIN("_",TRUE,tbl_die_ordering[[#This Row],[Supplier]],tbl_die_ordering[[#This Row],[DIE NO]]),[1]Tracker!$AQ:$AQ,[1]Tracker!$Y:$Y,"")</f>
        <v>242500439</v>
      </c>
      <c r="AC225" s="83">
        <f>_xlfn.XLOOKUP(_xlfn.TEXTJOIN("_",TRUE,tbl_die_ordering[[#This Row],[Supplier]],tbl_die_ordering[[#This Row],[DIE NO]]),[1]Tracker!$AQ:$AQ,[1]Tracker!$AC:$AC,"")</f>
        <v>45754.359837962962</v>
      </c>
      <c r="AD225" s="7"/>
      <c r="AF225" t="str">
        <f>TEXT(tbl_die_ordering[[#This Row],[Die Requested Date]],"mmm")</f>
        <v>Jan</v>
      </c>
      <c r="AG225" t="str">
        <f>_xlfn.TEXTJOIN("_",TRUE,tbl_die_ordering[[#This Row],[Supplier]],tbl_die_ordering[[#This Row],[DIE NO]])</f>
        <v>COMES_030246-2501</v>
      </c>
    </row>
    <row r="226" spans="1:33" ht="15.95" customHeight="1">
      <c r="A226" s="86" t="s">
        <v>29</v>
      </c>
      <c r="B226" s="83" t="str">
        <f>_xlfn.XLOOKUP(_xlfn.TEXTJOIN("_",TRUE,tbl_die_ordering[[#This Row],[Supplier]],tbl_die_ordering[[#This Row],[DIE NO]]),[1]Tracker!$AQ:$AQ,[1]Tracker!$W:$W,"")</f>
        <v>7685-25</v>
      </c>
      <c r="C226" s="204" t="s">
        <v>432</v>
      </c>
      <c r="D226" s="177" t="s">
        <v>185</v>
      </c>
      <c r="E226" s="90" t="s">
        <v>260</v>
      </c>
      <c r="F226" s="91">
        <v>45687</v>
      </c>
      <c r="G226" s="353">
        <f>_xlfn.XLOOKUP(_xlfn.TEXTJOIN("_",TRUE,tbl_die_ordering[[#This Row],[Supplier]],tbl_die_ordering[[#This Row],[DIE NO]]),[1]Tracker!$AQ:$AQ,[1]Tracker!$V:$V,"")</f>
        <v>45687</v>
      </c>
      <c r="H226" s="193" t="s">
        <v>90</v>
      </c>
      <c r="I226" s="131">
        <v>1</v>
      </c>
      <c r="J226" s="131">
        <v>4</v>
      </c>
      <c r="K226" s="99">
        <v>45689</v>
      </c>
      <c r="L226" s="99">
        <v>45689</v>
      </c>
      <c r="M226" s="102"/>
      <c r="N226" s="121">
        <f>IFERROR(IF(tbl_die_ordering[[#This Row],[Design Approved Date]]&lt;&gt;"",L226-K226,""),"")</f>
        <v>0</v>
      </c>
      <c r="O226" s="91">
        <v>45691</v>
      </c>
      <c r="P226" s="91">
        <v>45696</v>
      </c>
      <c r="Q226" s="99">
        <v>45691</v>
      </c>
      <c r="R226" s="122">
        <v>1300001109</v>
      </c>
      <c r="S226" s="90" t="s">
        <v>139</v>
      </c>
      <c r="T226" s="91">
        <v>45707</v>
      </c>
      <c r="U226" s="110" t="s">
        <v>447</v>
      </c>
      <c r="V226" s="111"/>
      <c r="W2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6" s="6">
        <f>IF(AND(tbl_die_ordering[[#This Row],[TYPE]]&lt;&gt;"C",tbl_die_ordering[[#This Row],[Design Approved Date]]&lt;&gt;""),tbl_die_ordering[[#This Row],[Design Approved Date]]-tbl_die_ordering[[#This Row],[Die Requested Date]],0)</f>
        <v>2</v>
      </c>
      <c r="Z226" t="s">
        <v>86</v>
      </c>
      <c r="AA226" s="118"/>
      <c r="AB226" s="82">
        <f>_xlfn.XLOOKUP(_xlfn.TEXTJOIN("_",TRUE,tbl_die_ordering[[#This Row],[Supplier]],tbl_die_ordering[[#This Row],[DIE NO]]),[1]Tracker!$AQ:$AQ,[1]Tracker!$Y:$Y,"")</f>
        <v>242500103</v>
      </c>
      <c r="AC226" s="83">
        <f>_xlfn.XLOOKUP(_xlfn.TEXTJOIN("_",TRUE,tbl_die_ordering[[#This Row],[Supplier]],tbl_die_ordering[[#This Row],[DIE NO]]),[1]Tracker!$AQ:$AQ,[1]Tracker!$AC:$AC,"")</f>
        <v>45720</v>
      </c>
      <c r="AD226" s="7"/>
      <c r="AF226" t="str">
        <f>TEXT(tbl_die_ordering[[#This Row],[Die Requested Date]],"mmm")</f>
        <v>Jan</v>
      </c>
      <c r="AG226" t="str">
        <f>_xlfn.TEXTJOIN("_",TRUE,tbl_die_ordering[[#This Row],[Supplier]],tbl_die_ordering[[#This Row],[DIE NO]])</f>
        <v>EKSTEK_030244-2501</v>
      </c>
    </row>
    <row r="227" spans="1:33" ht="15.95" customHeight="1">
      <c r="A227" s="86" t="s">
        <v>29</v>
      </c>
      <c r="B227" s="83" t="str">
        <f>_xlfn.XLOOKUP(_xlfn.TEXTJOIN("_",TRUE,tbl_die_ordering[[#This Row],[Supplier]],tbl_die_ordering[[#This Row],[DIE NO]]),[1]Tracker!$AQ:$AQ,[1]Tracker!$W:$W,"")</f>
        <v>7688-25</v>
      </c>
      <c r="C227" s="204" t="s">
        <v>498</v>
      </c>
      <c r="D227" s="177" t="s">
        <v>185</v>
      </c>
      <c r="E227" s="90" t="s">
        <v>119</v>
      </c>
      <c r="F227" s="91">
        <v>45687</v>
      </c>
      <c r="G227" s="353">
        <f>_xlfn.XLOOKUP(_xlfn.TEXTJOIN("_",TRUE,tbl_die_ordering[[#This Row],[Supplier]],tbl_die_ordering[[#This Row],[DIE NO]]),[1]Tracker!$AQ:$AQ,[1]Tracker!$V:$V,"")</f>
        <v>45687</v>
      </c>
      <c r="H227" s="193" t="s">
        <v>94</v>
      </c>
      <c r="I227" s="131">
        <v>0</v>
      </c>
      <c r="J227" s="131">
        <v>0</v>
      </c>
      <c r="K227" s="99">
        <v>45689</v>
      </c>
      <c r="L227" s="99">
        <v>45689</v>
      </c>
      <c r="M227" s="102"/>
      <c r="N227" s="121">
        <f>IFERROR(IF(tbl_die_ordering[[#This Row],[Design Approved Date]]&lt;&gt;"",L227-K227,""),"")</f>
        <v>0</v>
      </c>
      <c r="O227" s="91">
        <v>45691</v>
      </c>
      <c r="P227" s="91">
        <v>45696</v>
      </c>
      <c r="Q227" s="99">
        <v>45691</v>
      </c>
      <c r="R227" s="122">
        <v>1300001109</v>
      </c>
      <c r="S227" s="90" t="s">
        <v>101</v>
      </c>
      <c r="T227" s="91">
        <v>45707</v>
      </c>
      <c r="U227" s="110" t="s">
        <v>447</v>
      </c>
      <c r="V227" s="111"/>
      <c r="W2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7" s="6">
        <f>IF(AND(tbl_die_ordering[[#This Row],[TYPE]]&lt;&gt;"C",tbl_die_ordering[[#This Row],[Design Approved Date]]&lt;&gt;""),tbl_die_ordering[[#This Row],[Design Approved Date]]-tbl_die_ordering[[#This Row],[Die Requested Date]],0)</f>
        <v>2</v>
      </c>
      <c r="Z227" t="s">
        <v>86</v>
      </c>
      <c r="AA227" s="118"/>
      <c r="AB227" s="82" t="str">
        <f>_xlfn.XLOOKUP(_xlfn.TEXTJOIN("_",TRUE,tbl_die_ordering[[#This Row],[Supplier]],tbl_die_ordering[[#This Row],[DIE NO]]),[1]Tracker!$AQ:$AQ,[1]Tracker!$Y:$Y,"")</f>
        <v>M365</v>
      </c>
      <c r="AC227" s="83">
        <f>_xlfn.XLOOKUP(_xlfn.TEXTJOIN("_",TRUE,tbl_die_ordering[[#This Row],[Supplier]],tbl_die_ordering[[#This Row],[DIE NO]]),[1]Tracker!$AQ:$AQ,[1]Tracker!$AC:$AC,"")</f>
        <v>45722</v>
      </c>
      <c r="AD227" s="7"/>
      <c r="AF227" t="str">
        <f>TEXT(tbl_die_ordering[[#This Row],[Die Requested Date]],"mmm")</f>
        <v>Jan</v>
      </c>
      <c r="AG227" t="str">
        <f>_xlfn.TEXTJOIN("_",TRUE,tbl_die_ordering[[#This Row],[Supplier]],tbl_die_ordering[[#This Row],[DIE NO]])</f>
        <v>PDTMC_007216-3501</v>
      </c>
    </row>
    <row r="228" spans="1:33" ht="15.95" customHeight="1">
      <c r="A228" s="86" t="s">
        <v>29</v>
      </c>
      <c r="B228" s="83" t="str">
        <f>_xlfn.XLOOKUP(_xlfn.TEXTJOIN("_",TRUE,tbl_die_ordering[[#This Row],[Supplier]],tbl_die_ordering[[#This Row],[DIE NO]]),[1]Tracker!$AQ:$AQ,[1]Tracker!$W:$W,"")</f>
        <v>7688-25</v>
      </c>
      <c r="C228" s="204" t="s">
        <v>499</v>
      </c>
      <c r="D228" s="177" t="s">
        <v>185</v>
      </c>
      <c r="E228" s="90" t="s">
        <v>119</v>
      </c>
      <c r="F228" s="91">
        <v>45687</v>
      </c>
      <c r="G228" s="353">
        <f>_xlfn.XLOOKUP(_xlfn.TEXTJOIN("_",TRUE,tbl_die_ordering[[#This Row],[Supplier]],tbl_die_ordering[[#This Row],[DIE NO]]),[1]Tracker!$AQ:$AQ,[1]Tracker!$V:$V,"")</f>
        <v>45687</v>
      </c>
      <c r="H228" s="193" t="s">
        <v>94</v>
      </c>
      <c r="I228" s="131">
        <v>0</v>
      </c>
      <c r="J228" s="131">
        <v>0</v>
      </c>
      <c r="K228" s="99">
        <v>45689</v>
      </c>
      <c r="L228" s="99">
        <v>45689</v>
      </c>
      <c r="M228" s="102"/>
      <c r="N228" s="121">
        <f>IFERROR(IF(tbl_die_ordering[[#This Row],[Design Approved Date]]&lt;&gt;"",L228-K228,""),"")</f>
        <v>0</v>
      </c>
      <c r="O228" s="91">
        <v>45691</v>
      </c>
      <c r="P228" s="91">
        <v>45696</v>
      </c>
      <c r="Q228" s="99">
        <v>45691</v>
      </c>
      <c r="R228" s="122">
        <v>1300001109</v>
      </c>
      <c r="S228" s="90" t="s">
        <v>101</v>
      </c>
      <c r="T228" s="91">
        <v>45707</v>
      </c>
      <c r="U228" s="110" t="s">
        <v>447</v>
      </c>
      <c r="V228" s="111"/>
      <c r="W2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8" s="6">
        <f>IF(AND(tbl_die_ordering[[#This Row],[TYPE]]&lt;&gt;"C",tbl_die_ordering[[#This Row],[Design Approved Date]]&lt;&gt;""),tbl_die_ordering[[#This Row],[Design Approved Date]]-tbl_die_ordering[[#This Row],[Die Requested Date]],0)</f>
        <v>2</v>
      </c>
      <c r="Z228" t="s">
        <v>86</v>
      </c>
      <c r="AA228" s="118"/>
      <c r="AB228" s="82" t="str">
        <f>_xlfn.XLOOKUP(_xlfn.TEXTJOIN("_",TRUE,tbl_die_ordering[[#This Row],[Supplier]],tbl_die_ordering[[#This Row],[DIE NO]]),[1]Tracker!$AQ:$AQ,[1]Tracker!$Y:$Y,"")</f>
        <v>M365</v>
      </c>
      <c r="AC228" s="83">
        <f>_xlfn.XLOOKUP(_xlfn.TEXTJOIN("_",TRUE,tbl_die_ordering[[#This Row],[Supplier]],tbl_die_ordering[[#This Row],[DIE NO]]),[1]Tracker!$AQ:$AQ,[1]Tracker!$AC:$AC,"")</f>
        <v>45722</v>
      </c>
      <c r="AD228" s="7"/>
      <c r="AF228" t="str">
        <f>TEXT(tbl_die_ordering[[#This Row],[Die Requested Date]],"mmm")</f>
        <v>Jan</v>
      </c>
      <c r="AG228" t="str">
        <f>_xlfn.TEXTJOIN("_",TRUE,tbl_die_ordering[[#This Row],[Supplier]],tbl_die_ordering[[#This Row],[DIE NO]])</f>
        <v>PDTMC_027825-2501</v>
      </c>
    </row>
    <row r="229" spans="1:33" ht="15.95" customHeight="1">
      <c r="A229" s="86" t="s">
        <v>29</v>
      </c>
      <c r="B229" s="83" t="str">
        <f>_xlfn.XLOOKUP(_xlfn.TEXTJOIN("_",TRUE,tbl_die_ordering[[#This Row],[Supplier]],tbl_die_ordering[[#This Row],[DIE NO]]),[1]Tracker!$AQ:$AQ,[1]Tracker!$W:$W,"")</f>
        <v>7688-25</v>
      </c>
      <c r="C229" s="204" t="s">
        <v>422</v>
      </c>
      <c r="D229" s="177" t="s">
        <v>185</v>
      </c>
      <c r="E229" s="90" t="s">
        <v>119</v>
      </c>
      <c r="F229" s="91">
        <v>45687</v>
      </c>
      <c r="G229" s="353">
        <f>_xlfn.XLOOKUP(_xlfn.TEXTJOIN("_",TRUE,tbl_die_ordering[[#This Row],[Supplier]],tbl_die_ordering[[#This Row],[DIE NO]]),[1]Tracker!$AQ:$AQ,[1]Tracker!$V:$V,"")</f>
        <v>45687</v>
      </c>
      <c r="H229" s="193" t="s">
        <v>94</v>
      </c>
      <c r="I229" s="131">
        <v>1</v>
      </c>
      <c r="J229" s="131">
        <v>4</v>
      </c>
      <c r="K229" s="99">
        <v>45688</v>
      </c>
      <c r="L229" s="99">
        <v>45689</v>
      </c>
      <c r="M229" s="102"/>
      <c r="N229" s="121">
        <f>IFERROR(IF(tbl_die_ordering[[#This Row],[Design Approved Date]]&lt;&gt;"",L229-K229,""),"")</f>
        <v>1</v>
      </c>
      <c r="O229" s="91">
        <v>45691</v>
      </c>
      <c r="P229" s="91">
        <v>45696</v>
      </c>
      <c r="Q229" s="99">
        <v>45691</v>
      </c>
      <c r="R229" s="122">
        <v>1300001109</v>
      </c>
      <c r="S229" s="90" t="s">
        <v>101</v>
      </c>
      <c r="T229" s="91">
        <v>45707</v>
      </c>
      <c r="U229" s="110" t="s">
        <v>447</v>
      </c>
      <c r="V229" s="111"/>
      <c r="W2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29" s="6">
        <f>IF(AND(tbl_die_ordering[[#This Row],[TYPE]]&lt;&gt;"C",tbl_die_ordering[[#This Row],[Design Approved Date]]&lt;&gt;""),tbl_die_ordering[[#This Row],[Design Approved Date]]-tbl_die_ordering[[#This Row],[Die Requested Date]],0)</f>
        <v>2</v>
      </c>
      <c r="Z229" t="s">
        <v>86</v>
      </c>
      <c r="AA229" s="118"/>
      <c r="AB229" s="82" t="str">
        <f>_xlfn.XLOOKUP(_xlfn.TEXTJOIN("_",TRUE,tbl_die_ordering[[#This Row],[Supplier]],tbl_die_ordering[[#This Row],[DIE NO]]),[1]Tracker!$AQ:$AQ,[1]Tracker!$Y:$Y,"")</f>
        <v>M365</v>
      </c>
      <c r="AC229" s="83">
        <f>_xlfn.XLOOKUP(_xlfn.TEXTJOIN("_",TRUE,tbl_die_ordering[[#This Row],[Supplier]],tbl_die_ordering[[#This Row],[DIE NO]]),[1]Tracker!$AQ:$AQ,[1]Tracker!$AC:$AC,"")</f>
        <v>45722</v>
      </c>
      <c r="AD229" s="7"/>
      <c r="AF229" t="str">
        <f>TEXT(tbl_die_ordering[[#This Row],[Die Requested Date]],"mmm")</f>
        <v>Jan</v>
      </c>
      <c r="AG229" t="str">
        <f>_xlfn.TEXTJOIN("_",TRUE,tbl_die_ordering[[#This Row],[Supplier]],tbl_die_ordering[[#This Row],[DIE NO]])</f>
        <v>PDTMC_030232-2501</v>
      </c>
    </row>
    <row r="230" spans="1:33" ht="15.95" customHeight="1">
      <c r="A230" s="86" t="s">
        <v>29</v>
      </c>
      <c r="B230" s="83" t="str">
        <f>_xlfn.XLOOKUP(_xlfn.TEXTJOIN("_",TRUE,tbl_die_ordering[[#This Row],[Supplier]],tbl_die_ordering[[#This Row],[DIE NO]]),[1]Tracker!$AQ:$AQ,[1]Tracker!$W:$W,"")</f>
        <v>7688-25</v>
      </c>
      <c r="C230" s="204" t="s">
        <v>428</v>
      </c>
      <c r="D230" s="177" t="s">
        <v>185</v>
      </c>
      <c r="E230" s="90" t="s">
        <v>119</v>
      </c>
      <c r="F230" s="91">
        <v>45687</v>
      </c>
      <c r="G230" s="353">
        <f>_xlfn.XLOOKUP(_xlfn.TEXTJOIN("_",TRUE,tbl_die_ordering[[#This Row],[Supplier]],tbl_die_ordering[[#This Row],[DIE NO]]),[1]Tracker!$AQ:$AQ,[1]Tracker!$V:$V,"")</f>
        <v>45687</v>
      </c>
      <c r="H230" s="193" t="s">
        <v>94</v>
      </c>
      <c r="I230" s="131">
        <v>1</v>
      </c>
      <c r="J230" s="131">
        <v>4</v>
      </c>
      <c r="K230" s="99">
        <v>45688</v>
      </c>
      <c r="L230" s="99">
        <v>45689</v>
      </c>
      <c r="M230" s="102"/>
      <c r="N230" s="121">
        <f>IFERROR(IF(tbl_die_ordering[[#This Row],[Design Approved Date]]&lt;&gt;"",L230-K230,""),"")</f>
        <v>1</v>
      </c>
      <c r="O230" s="91">
        <v>45691</v>
      </c>
      <c r="P230" s="91">
        <v>45696</v>
      </c>
      <c r="Q230" s="99">
        <v>45691</v>
      </c>
      <c r="R230" s="122">
        <v>1300001110</v>
      </c>
      <c r="S230" s="90" t="s">
        <v>101</v>
      </c>
      <c r="T230" s="91">
        <v>45707</v>
      </c>
      <c r="U230" s="110" t="s">
        <v>447</v>
      </c>
      <c r="V230" s="111"/>
      <c r="W2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0" s="6">
        <f>IF(AND(tbl_die_ordering[[#This Row],[TYPE]]&lt;&gt;"C",tbl_die_ordering[[#This Row],[Design Approved Date]]&lt;&gt;""),tbl_die_ordering[[#This Row],[Design Approved Date]]-tbl_die_ordering[[#This Row],[Die Requested Date]],0)</f>
        <v>2</v>
      </c>
      <c r="Z230" t="s">
        <v>86</v>
      </c>
      <c r="AA230" s="118"/>
      <c r="AB230" s="82" t="str">
        <f>_xlfn.XLOOKUP(_xlfn.TEXTJOIN("_",TRUE,tbl_die_ordering[[#This Row],[Supplier]],tbl_die_ordering[[#This Row],[DIE NO]]),[1]Tracker!$AQ:$AQ,[1]Tracker!$Y:$Y,"")</f>
        <v>M366</v>
      </c>
      <c r="AC230" s="83">
        <f>_xlfn.XLOOKUP(_xlfn.TEXTJOIN("_",TRUE,tbl_die_ordering[[#This Row],[Supplier]],tbl_die_ordering[[#This Row],[DIE NO]]),[1]Tracker!$AQ:$AQ,[1]Tracker!$AC:$AC,"")</f>
        <v>45722</v>
      </c>
      <c r="AD230" s="7"/>
      <c r="AF230" t="str">
        <f>TEXT(tbl_die_ordering[[#This Row],[Die Requested Date]],"mmm")</f>
        <v>Jan</v>
      </c>
      <c r="AG230" t="str">
        <f>_xlfn.TEXTJOIN("_",TRUE,tbl_die_ordering[[#This Row],[Supplier]],tbl_die_ordering[[#This Row],[DIE NO]])</f>
        <v>PDTMC_030240-2501</v>
      </c>
    </row>
    <row r="231" spans="1:33" ht="15.95" customHeight="1">
      <c r="A231" s="86" t="s">
        <v>29</v>
      </c>
      <c r="B231" s="83" t="str">
        <f>_xlfn.XLOOKUP(_xlfn.TEXTJOIN("_",TRUE,tbl_die_ordering[[#This Row],[Supplier]],tbl_die_ordering[[#This Row],[DIE NO]]),[1]Tracker!$AQ:$AQ,[1]Tracker!$W:$W,"")</f>
        <v>7688-25</v>
      </c>
      <c r="C231" s="204" t="s">
        <v>430</v>
      </c>
      <c r="D231" s="177" t="s">
        <v>185</v>
      </c>
      <c r="E231" s="90" t="s">
        <v>119</v>
      </c>
      <c r="F231" s="91">
        <v>45687</v>
      </c>
      <c r="G231" s="353">
        <f>_xlfn.XLOOKUP(_xlfn.TEXTJOIN("_",TRUE,tbl_die_ordering[[#This Row],[Supplier]],tbl_die_ordering[[#This Row],[DIE NO]]),[1]Tracker!$AQ:$AQ,[1]Tracker!$V:$V,"")</f>
        <v>45687</v>
      </c>
      <c r="H231" s="193" t="s">
        <v>94</v>
      </c>
      <c r="I231" s="131">
        <v>1</v>
      </c>
      <c r="J231" s="131">
        <v>4</v>
      </c>
      <c r="K231" s="99">
        <v>45688</v>
      </c>
      <c r="L231" s="99">
        <v>45689</v>
      </c>
      <c r="M231" s="102"/>
      <c r="N231" s="121">
        <f>IFERROR(IF(tbl_die_ordering[[#This Row],[Design Approved Date]]&lt;&gt;"",L231-K231,""),"")</f>
        <v>1</v>
      </c>
      <c r="O231" s="91">
        <v>45691</v>
      </c>
      <c r="P231" s="91">
        <v>45696</v>
      </c>
      <c r="Q231" s="99">
        <v>45691</v>
      </c>
      <c r="R231" s="122">
        <v>1300001110</v>
      </c>
      <c r="S231" s="90" t="s">
        <v>101</v>
      </c>
      <c r="T231" s="91">
        <v>45707</v>
      </c>
      <c r="U231" s="110" t="s">
        <v>447</v>
      </c>
      <c r="V231" s="111"/>
      <c r="W2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1" s="6">
        <f>IF(AND(tbl_die_ordering[[#This Row],[TYPE]]&lt;&gt;"C",tbl_die_ordering[[#This Row],[Design Approved Date]]&lt;&gt;""),tbl_die_ordering[[#This Row],[Design Approved Date]]-tbl_die_ordering[[#This Row],[Die Requested Date]],0)</f>
        <v>2</v>
      </c>
      <c r="Z231" t="s">
        <v>86</v>
      </c>
      <c r="AA231" s="118"/>
      <c r="AB231" s="82" t="str">
        <f>_xlfn.XLOOKUP(_xlfn.TEXTJOIN("_",TRUE,tbl_die_ordering[[#This Row],[Supplier]],tbl_die_ordering[[#This Row],[DIE NO]]),[1]Tracker!$AQ:$AQ,[1]Tracker!$Y:$Y,"")</f>
        <v>M366</v>
      </c>
      <c r="AC231" s="83">
        <f>_xlfn.XLOOKUP(_xlfn.TEXTJOIN("_",TRUE,tbl_die_ordering[[#This Row],[Supplier]],tbl_die_ordering[[#This Row],[DIE NO]]),[1]Tracker!$AQ:$AQ,[1]Tracker!$AC:$AC,"")</f>
        <v>45722</v>
      </c>
      <c r="AD231" s="7"/>
      <c r="AF231" t="str">
        <f>TEXT(tbl_die_ordering[[#This Row],[Die Requested Date]],"mmm")</f>
        <v>Jan</v>
      </c>
      <c r="AG231" t="str">
        <f>_xlfn.TEXTJOIN("_",TRUE,tbl_die_ordering[[#This Row],[Supplier]],tbl_die_ordering[[#This Row],[DIE NO]])</f>
        <v>PDTMC_030242-2501</v>
      </c>
    </row>
    <row r="232" spans="1:33" ht="15.95" customHeight="1">
      <c r="A232" s="86" t="s">
        <v>29</v>
      </c>
      <c r="B232" s="83" t="str">
        <f>_xlfn.XLOOKUP(_xlfn.TEXTJOIN("_",TRUE,tbl_die_ordering[[#This Row],[Supplier]],tbl_die_ordering[[#This Row],[DIE NO]]),[1]Tracker!$AQ:$AQ,[1]Tracker!$W:$W,"")</f>
        <v>7688-25</v>
      </c>
      <c r="C232" s="204" t="s">
        <v>434</v>
      </c>
      <c r="D232" s="177" t="s">
        <v>185</v>
      </c>
      <c r="E232" s="93" t="s">
        <v>119</v>
      </c>
      <c r="F232" s="91">
        <v>45687</v>
      </c>
      <c r="G232" s="353">
        <f>_xlfn.XLOOKUP(_xlfn.TEXTJOIN("_",TRUE,tbl_die_ordering[[#This Row],[Supplier]],tbl_die_ordering[[#This Row],[DIE NO]]),[1]Tracker!$AQ:$AQ,[1]Tracker!$V:$V,"")</f>
        <v>45687</v>
      </c>
      <c r="H232" s="194" t="s">
        <v>94</v>
      </c>
      <c r="I232" s="131">
        <v>1</v>
      </c>
      <c r="J232" s="131">
        <v>4</v>
      </c>
      <c r="K232" s="104">
        <v>45689</v>
      </c>
      <c r="L232" s="104">
        <v>45689</v>
      </c>
      <c r="M232" s="105"/>
      <c r="N232" s="121">
        <f>IFERROR(IF(tbl_die_ordering[[#This Row],[Design Approved Date]]&lt;&gt;"",L232-K232,""),"")</f>
        <v>0</v>
      </c>
      <c r="O232" s="91">
        <v>45691</v>
      </c>
      <c r="P232" s="94">
        <v>45696</v>
      </c>
      <c r="Q232" s="99">
        <v>45691</v>
      </c>
      <c r="R232" s="122">
        <v>1300001110</v>
      </c>
      <c r="S232" s="93" t="s">
        <v>101</v>
      </c>
      <c r="T232" s="91">
        <v>45707</v>
      </c>
      <c r="U232" s="112" t="s">
        <v>447</v>
      </c>
      <c r="V232" s="113"/>
      <c r="W2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2" s="6">
        <f>IF(AND(tbl_die_ordering[[#This Row],[TYPE]]&lt;&gt;"C",tbl_die_ordering[[#This Row],[Design Approved Date]]&lt;&gt;""),tbl_die_ordering[[#This Row],[Design Approved Date]]-tbl_die_ordering[[#This Row],[Die Requested Date]],0)</f>
        <v>2</v>
      </c>
      <c r="Z232" t="s">
        <v>86</v>
      </c>
      <c r="AA232" s="118"/>
      <c r="AB232" s="82" t="str">
        <f>_xlfn.XLOOKUP(_xlfn.TEXTJOIN("_",TRUE,tbl_die_ordering[[#This Row],[Supplier]],tbl_die_ordering[[#This Row],[DIE NO]]),[1]Tracker!$AQ:$AQ,[1]Tracker!$Y:$Y,"")</f>
        <v>M366</v>
      </c>
      <c r="AC232" s="83">
        <f>_xlfn.XLOOKUP(_xlfn.TEXTJOIN("_",TRUE,tbl_die_ordering[[#This Row],[Supplier]],tbl_die_ordering[[#This Row],[DIE NO]]),[1]Tracker!$AQ:$AQ,[1]Tracker!$AC:$AC,"")</f>
        <v>45722</v>
      </c>
      <c r="AD232" s="7"/>
      <c r="AF232" t="str">
        <f>TEXT(tbl_die_ordering[[#This Row],[Die Requested Date]],"mmm")</f>
        <v>Jan</v>
      </c>
      <c r="AG232" t="str">
        <f>_xlfn.TEXTJOIN("_",TRUE,tbl_die_ordering[[#This Row],[Supplier]],tbl_die_ordering[[#This Row],[DIE NO]])</f>
        <v>PDTMC_030245-2501</v>
      </c>
    </row>
    <row r="233" spans="1:33" ht="15.95" customHeight="1">
      <c r="A233" s="86" t="s">
        <v>29</v>
      </c>
      <c r="B233" s="83" t="str">
        <f>_xlfn.XLOOKUP(_xlfn.TEXTJOIN("_",TRUE,tbl_die_ordering[[#This Row],[Supplier]],tbl_die_ordering[[#This Row],[DIE NO]]),[1]Tracker!$AQ:$AQ,[1]Tracker!$W:$W,"")</f>
        <v>7690-25</v>
      </c>
      <c r="C233" s="204" t="s">
        <v>500</v>
      </c>
      <c r="D233" s="177" t="s">
        <v>185</v>
      </c>
      <c r="E233" s="93" t="s">
        <v>135</v>
      </c>
      <c r="F233" s="91">
        <v>45687</v>
      </c>
      <c r="G233" s="353">
        <f>_xlfn.XLOOKUP(_xlfn.TEXTJOIN("_",TRUE,tbl_die_ordering[[#This Row],[Supplier]],tbl_die_ordering[[#This Row],[DIE NO]]),[1]Tracker!$AQ:$AQ,[1]Tracker!$V:$V,"")</f>
        <v>45687</v>
      </c>
      <c r="H233" s="194" t="s">
        <v>94</v>
      </c>
      <c r="I233" s="131">
        <v>1</v>
      </c>
      <c r="J233" s="131">
        <v>2</v>
      </c>
      <c r="K233" s="104">
        <v>45689</v>
      </c>
      <c r="L233" s="104">
        <v>45689</v>
      </c>
      <c r="M233" s="105" t="s">
        <v>186</v>
      </c>
      <c r="N233" s="121">
        <f>IFERROR(IF(tbl_die_ordering[[#This Row],[Design Approved Date]]&lt;&gt;"",L233-K233,""),"")</f>
        <v>0</v>
      </c>
      <c r="O233" s="91">
        <v>45691</v>
      </c>
      <c r="P233" s="94">
        <v>45696</v>
      </c>
      <c r="Q233" s="99">
        <v>45691</v>
      </c>
      <c r="R233" s="122">
        <v>1300001110</v>
      </c>
      <c r="S233" s="93" t="s">
        <v>101</v>
      </c>
      <c r="T233" s="91">
        <v>45707</v>
      </c>
      <c r="U233" s="112" t="s">
        <v>187</v>
      </c>
      <c r="V233" s="113"/>
      <c r="W2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3" s="6">
        <f>IF(AND(tbl_die_ordering[[#This Row],[TYPE]]&lt;&gt;"C",tbl_die_ordering[[#This Row],[Design Approved Date]]&lt;&gt;""),tbl_die_ordering[[#This Row],[Design Approved Date]]-tbl_die_ordering[[#This Row],[Die Requested Date]],0)</f>
        <v>2</v>
      </c>
      <c r="Z233" t="s">
        <v>86</v>
      </c>
      <c r="AA233" s="118"/>
      <c r="AB233" s="82">
        <f>_xlfn.XLOOKUP(_xlfn.TEXTJOIN("_",TRUE,tbl_die_ordering[[#This Row],[Supplier]],tbl_die_ordering[[#This Row],[DIE NO]]),[1]Tracker!$AQ:$AQ,[1]Tracker!$Y:$Y,"")</f>
        <v>242500047</v>
      </c>
      <c r="AC233" s="83">
        <f>_xlfn.XLOOKUP(_xlfn.TEXTJOIN("_",TRUE,tbl_die_ordering[[#This Row],[Supplier]],tbl_die_ordering[[#This Row],[DIE NO]]),[1]Tracker!$AQ:$AQ,[1]Tracker!$AC:$AC,"")</f>
        <v>45716</v>
      </c>
      <c r="AD233" s="7"/>
      <c r="AF233" t="str">
        <f>TEXT(tbl_die_ordering[[#This Row],[Die Requested Date]],"mmm")</f>
        <v>Jan</v>
      </c>
      <c r="AG233" t="str">
        <f>_xlfn.TEXTJOIN("_",TRUE,tbl_die_ordering[[#This Row],[Supplier]],tbl_die_ordering[[#This Row],[DIE NO]])</f>
        <v>PDTMC_051141-2501</v>
      </c>
    </row>
    <row r="234" spans="1:33" ht="15.95" customHeight="1">
      <c r="A234" s="86" t="s">
        <v>29</v>
      </c>
      <c r="B234" s="83" t="str">
        <f>_xlfn.XLOOKUP(_xlfn.TEXTJOIN("_",TRUE,tbl_die_ordering[[#This Row],[Supplier]],tbl_die_ordering[[#This Row],[DIE NO]]),[1]Tracker!$AQ:$AQ,[1]Tracker!$W:$W,"")</f>
        <v>7687-25</v>
      </c>
      <c r="C234" s="204" t="s">
        <v>424</v>
      </c>
      <c r="D234" s="177" t="s">
        <v>185</v>
      </c>
      <c r="E234" s="90" t="s">
        <v>260</v>
      </c>
      <c r="F234" s="91">
        <v>45687</v>
      </c>
      <c r="G234" s="353">
        <f>_xlfn.XLOOKUP(_xlfn.TEXTJOIN("_",TRUE,tbl_die_ordering[[#This Row],[Supplier]],tbl_die_ordering[[#This Row],[DIE NO]]),[1]Tracker!$AQ:$AQ,[1]Tracker!$V:$V,"")</f>
        <v>45687</v>
      </c>
      <c r="H234" s="193" t="s">
        <v>90</v>
      </c>
      <c r="I234" s="131">
        <v>1</v>
      </c>
      <c r="J234" s="131">
        <v>4</v>
      </c>
      <c r="K234" s="99">
        <v>45691</v>
      </c>
      <c r="L234" s="99">
        <v>45692</v>
      </c>
      <c r="M234" s="102"/>
      <c r="N234" s="121">
        <f>IFERROR(IF(tbl_die_ordering[[#This Row],[Design Approved Date]]&lt;&gt;"",L234-K234,""),"")</f>
        <v>1</v>
      </c>
      <c r="O234" s="91">
        <v>45694</v>
      </c>
      <c r="P234" s="91">
        <v>45696</v>
      </c>
      <c r="Q234" s="99">
        <v>45694</v>
      </c>
      <c r="R234" s="122">
        <v>1300001114</v>
      </c>
      <c r="S234" s="90" t="s">
        <v>378</v>
      </c>
      <c r="T234" s="91">
        <v>45707</v>
      </c>
      <c r="U234" s="110" t="s">
        <v>447</v>
      </c>
      <c r="V234" s="111" t="s">
        <v>501</v>
      </c>
      <c r="W2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4" s="6">
        <f>IF(AND(tbl_die_ordering[[#This Row],[TYPE]]&lt;&gt;"C",tbl_die_ordering[[#This Row],[Design Approved Date]]&lt;&gt;""),tbl_die_ordering[[#This Row],[Design Approved Date]]-tbl_die_ordering[[#This Row],[Die Requested Date]],0)</f>
        <v>5</v>
      </c>
      <c r="Z234" t="s">
        <v>86</v>
      </c>
      <c r="AA234" s="118"/>
      <c r="AB234" s="82" t="str">
        <f>_xlfn.XLOOKUP(_xlfn.TEXTJOIN("_",TRUE,tbl_die_ordering[[#This Row],[Supplier]],tbl_die_ordering[[#This Row],[DIE NO]]),[1]Tracker!$AQ:$AQ,[1]Tracker!$Y:$Y,"")</f>
        <v>M373</v>
      </c>
      <c r="AC234" s="83">
        <f>_xlfn.XLOOKUP(_xlfn.TEXTJOIN("_",TRUE,tbl_die_ordering[[#This Row],[Supplier]],tbl_die_ordering[[#This Row],[DIE NO]]),[1]Tracker!$AQ:$AQ,[1]Tracker!$AC:$AC,"")</f>
        <v>45712</v>
      </c>
      <c r="AD234" s="7"/>
      <c r="AF234" t="str">
        <f>TEXT(tbl_die_ordering[[#This Row],[Die Requested Date]],"mmm")</f>
        <v>Jan</v>
      </c>
      <c r="AG234" t="str">
        <f>_xlfn.TEXTJOIN("_",TRUE,tbl_die_ordering[[#This Row],[Supplier]],tbl_die_ordering[[#This Row],[DIE NO]])</f>
        <v>COMES_030233-2501</v>
      </c>
    </row>
    <row r="235" spans="1:33" ht="15.95" customHeight="1">
      <c r="A235" s="86" t="s">
        <v>29</v>
      </c>
      <c r="B235" s="83" t="str">
        <f>_xlfn.XLOOKUP(_xlfn.TEXTJOIN("_",TRUE,tbl_die_ordering[[#This Row],[Supplier]],tbl_die_ordering[[#This Row],[DIE NO]]),[1]Tracker!$AQ:$AQ,[1]Tracker!$W:$W,"")</f>
        <v>7688-25</v>
      </c>
      <c r="C235" s="204" t="s">
        <v>502</v>
      </c>
      <c r="D235" s="177" t="s">
        <v>185</v>
      </c>
      <c r="E235" s="90" t="s">
        <v>119</v>
      </c>
      <c r="F235" s="91">
        <v>45687</v>
      </c>
      <c r="G235" s="353">
        <f>_xlfn.XLOOKUP(_xlfn.TEXTJOIN("_",TRUE,tbl_die_ordering[[#This Row],[Supplier]],tbl_die_ordering[[#This Row],[DIE NO]]),[1]Tracker!$AQ:$AQ,[1]Tracker!$V:$V,"")</f>
        <v>45687</v>
      </c>
      <c r="H235" s="193" t="s">
        <v>94</v>
      </c>
      <c r="I235" s="131">
        <v>0</v>
      </c>
      <c r="J235" s="131">
        <v>0</v>
      </c>
      <c r="K235" s="99">
        <v>45691</v>
      </c>
      <c r="L235" s="99">
        <v>45692</v>
      </c>
      <c r="M235" s="102"/>
      <c r="N235" s="121">
        <f>IFERROR(IF(tbl_die_ordering[[#This Row],[Design Approved Date]]&lt;&gt;"",L235-K235,""),"")</f>
        <v>1</v>
      </c>
      <c r="O235" s="91">
        <v>45694</v>
      </c>
      <c r="P235" s="91">
        <v>45696</v>
      </c>
      <c r="Q235" s="99">
        <v>45694</v>
      </c>
      <c r="R235" s="122">
        <v>1300001114</v>
      </c>
      <c r="S235" s="90" t="s">
        <v>101</v>
      </c>
      <c r="T235" s="91">
        <v>45707</v>
      </c>
      <c r="U235" s="110" t="s">
        <v>447</v>
      </c>
      <c r="V235" s="111"/>
      <c r="W2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5" s="6">
        <f>IF(AND(tbl_die_ordering[[#This Row],[TYPE]]&lt;&gt;"C",tbl_die_ordering[[#This Row],[Design Approved Date]]&lt;&gt;""),tbl_die_ordering[[#This Row],[Design Approved Date]]-tbl_die_ordering[[#This Row],[Die Requested Date]],0)</f>
        <v>5</v>
      </c>
      <c r="Z235" t="s">
        <v>86</v>
      </c>
      <c r="AA235" s="118"/>
      <c r="AB235" s="82" t="str">
        <f>_xlfn.XLOOKUP(_xlfn.TEXTJOIN("_",TRUE,tbl_die_ordering[[#This Row],[Supplier]],tbl_die_ordering[[#This Row],[DIE NO]]),[1]Tracker!$AQ:$AQ,[1]Tracker!$Y:$Y,"")</f>
        <v>M367</v>
      </c>
      <c r="AC235" s="83">
        <f>_xlfn.XLOOKUP(_xlfn.TEXTJOIN("_",TRUE,tbl_die_ordering[[#This Row],[Supplier]],tbl_die_ordering[[#This Row],[DIE NO]]),[1]Tracker!$AQ:$AQ,[1]Tracker!$AC:$AC,"")</f>
        <v>45722</v>
      </c>
      <c r="AD235" s="7"/>
      <c r="AF235" t="str">
        <f>TEXT(tbl_die_ordering[[#This Row],[Die Requested Date]],"mmm")</f>
        <v>Jan</v>
      </c>
      <c r="AG235" t="str">
        <f>_xlfn.TEXTJOIN("_",TRUE,tbl_die_ordering[[#This Row],[Supplier]],tbl_die_ordering[[#This Row],[DIE NO]])</f>
        <v>PDTMC_027818-2501</v>
      </c>
    </row>
    <row r="236" spans="1:33" ht="15.95" customHeight="1">
      <c r="A236" s="86" t="s">
        <v>29</v>
      </c>
      <c r="B236" s="83" t="str">
        <f>_xlfn.XLOOKUP(_xlfn.TEXTJOIN("_",TRUE,tbl_die_ordering[[#This Row],[Supplier]],tbl_die_ordering[[#This Row],[DIE NO]]),[1]Tracker!$AQ:$AQ,[1]Tracker!$W:$W,"")</f>
        <v>7688-25</v>
      </c>
      <c r="C236" s="204" t="s">
        <v>415</v>
      </c>
      <c r="D236" s="177" t="s">
        <v>185</v>
      </c>
      <c r="E236" s="90" t="s">
        <v>103</v>
      </c>
      <c r="F236" s="91">
        <v>45687</v>
      </c>
      <c r="G236" s="353">
        <f>_xlfn.XLOOKUP(_xlfn.TEXTJOIN("_",TRUE,tbl_die_ordering[[#This Row],[Supplier]],tbl_die_ordering[[#This Row],[DIE NO]]),[1]Tracker!$AQ:$AQ,[1]Tracker!$V:$V,"")</f>
        <v>45687</v>
      </c>
      <c r="H236" s="193" t="s">
        <v>94</v>
      </c>
      <c r="I236" s="131">
        <v>4</v>
      </c>
      <c r="J236" s="131">
        <v>4</v>
      </c>
      <c r="K236" s="99">
        <v>45691</v>
      </c>
      <c r="L236" s="99">
        <v>45692</v>
      </c>
      <c r="M236" s="102" t="s">
        <v>186</v>
      </c>
      <c r="N236" s="121">
        <f>IFERROR(IF(tbl_die_ordering[[#This Row],[Design Approved Date]]&lt;&gt;"",L236-K236,""),"")</f>
        <v>1</v>
      </c>
      <c r="O236" s="91">
        <v>45694</v>
      </c>
      <c r="P236" s="91">
        <v>45696</v>
      </c>
      <c r="Q236" s="99">
        <v>45694</v>
      </c>
      <c r="R236" s="122">
        <v>1300001114</v>
      </c>
      <c r="S236" s="90" t="s">
        <v>101</v>
      </c>
      <c r="T236" s="91">
        <v>45707</v>
      </c>
      <c r="U236" s="110" t="s">
        <v>447</v>
      </c>
      <c r="V236" s="111"/>
      <c r="W2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6" s="6">
        <f>IF(AND(tbl_die_ordering[[#This Row],[TYPE]]&lt;&gt;"C",tbl_die_ordering[[#This Row],[Design Approved Date]]&lt;&gt;""),tbl_die_ordering[[#This Row],[Design Approved Date]]-tbl_die_ordering[[#This Row],[Die Requested Date]],0)</f>
        <v>5</v>
      </c>
      <c r="Z236" t="s">
        <v>86</v>
      </c>
      <c r="AA236" s="118"/>
      <c r="AB236" s="82" t="str">
        <f>_xlfn.XLOOKUP(_xlfn.TEXTJOIN("_",TRUE,tbl_die_ordering[[#This Row],[Supplier]],tbl_die_ordering[[#This Row],[DIE NO]]),[1]Tracker!$AQ:$AQ,[1]Tracker!$Y:$Y,"")</f>
        <v>M367</v>
      </c>
      <c r="AC236" s="83">
        <f>_xlfn.XLOOKUP(_xlfn.TEXTJOIN("_",TRUE,tbl_die_ordering[[#This Row],[Supplier]],tbl_die_ordering[[#This Row],[DIE NO]]),[1]Tracker!$AQ:$AQ,[1]Tracker!$AC:$AC,"")</f>
        <v>45722</v>
      </c>
      <c r="AD236" s="7"/>
      <c r="AF236" t="str">
        <f>TEXT(tbl_die_ordering[[#This Row],[Die Requested Date]],"mmm")</f>
        <v>Jan</v>
      </c>
      <c r="AG236" t="str">
        <f>_xlfn.TEXTJOIN("_",TRUE,tbl_die_ordering[[#This Row],[Supplier]],tbl_die_ordering[[#This Row],[DIE NO]])</f>
        <v>PDTMC_030222-3501</v>
      </c>
    </row>
    <row r="237" spans="1:33" ht="15.95" customHeight="1">
      <c r="A237" s="86" t="s">
        <v>29</v>
      </c>
      <c r="B237" s="83" t="str">
        <f>_xlfn.XLOOKUP(_xlfn.TEXTJOIN("_",TRUE,tbl_die_ordering[[#This Row],[Supplier]],tbl_die_ordering[[#This Row],[DIE NO]]),[1]Tracker!$AQ:$AQ,[1]Tracker!$W:$W,"")</f>
        <v>7688-25</v>
      </c>
      <c r="C237" s="204" t="s">
        <v>418</v>
      </c>
      <c r="D237" s="177" t="s">
        <v>185</v>
      </c>
      <c r="E237" s="90" t="s">
        <v>119</v>
      </c>
      <c r="F237" s="91">
        <v>45687</v>
      </c>
      <c r="G237" s="353">
        <f>_xlfn.XLOOKUP(_xlfn.TEXTJOIN("_",TRUE,tbl_die_ordering[[#This Row],[Supplier]],tbl_die_ordering[[#This Row],[DIE NO]]),[1]Tracker!$AQ:$AQ,[1]Tracker!$V:$V,"")</f>
        <v>45687</v>
      </c>
      <c r="H237" s="193" t="s">
        <v>94</v>
      </c>
      <c r="I237" s="131">
        <v>4</v>
      </c>
      <c r="J237" s="131">
        <v>4</v>
      </c>
      <c r="K237" s="99">
        <v>45691</v>
      </c>
      <c r="L237" s="99">
        <v>45692</v>
      </c>
      <c r="M237" s="102" t="s">
        <v>186</v>
      </c>
      <c r="N237" s="121">
        <f>IFERROR(IF(tbl_die_ordering[[#This Row],[Design Approved Date]]&lt;&gt;"",L237-K237,""),"")</f>
        <v>1</v>
      </c>
      <c r="O237" s="91">
        <v>45694</v>
      </c>
      <c r="P237" s="91">
        <v>45696</v>
      </c>
      <c r="Q237" s="99">
        <v>45694</v>
      </c>
      <c r="R237" s="122">
        <v>1300001114</v>
      </c>
      <c r="S237" s="90" t="s">
        <v>101</v>
      </c>
      <c r="T237" s="91">
        <v>45707</v>
      </c>
      <c r="U237" s="110" t="s">
        <v>447</v>
      </c>
      <c r="V237" s="111"/>
      <c r="W23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7" s="6">
        <f>IF(AND(tbl_die_ordering[[#This Row],[TYPE]]&lt;&gt;"C",tbl_die_ordering[[#This Row],[Design Approved Date]]&lt;&gt;""),tbl_die_ordering[[#This Row],[Design Approved Date]]-tbl_die_ordering[[#This Row],[Die Requested Date]],0)</f>
        <v>5</v>
      </c>
      <c r="Z237" t="s">
        <v>86</v>
      </c>
      <c r="AA237" s="118"/>
      <c r="AB237" s="82" t="str">
        <f>_xlfn.XLOOKUP(_xlfn.TEXTJOIN("_",TRUE,tbl_die_ordering[[#This Row],[Supplier]],tbl_die_ordering[[#This Row],[DIE NO]]),[1]Tracker!$AQ:$AQ,[1]Tracker!$Y:$Y,"")</f>
        <v>M367</v>
      </c>
      <c r="AC237" s="83">
        <f>_xlfn.XLOOKUP(_xlfn.TEXTJOIN("_",TRUE,tbl_die_ordering[[#This Row],[Supplier]],tbl_die_ordering[[#This Row],[DIE NO]]),[1]Tracker!$AQ:$AQ,[1]Tracker!$AC:$AC,"")</f>
        <v>45722</v>
      </c>
      <c r="AD237" s="7"/>
      <c r="AF237" t="str">
        <f>TEXT(tbl_die_ordering[[#This Row],[Die Requested Date]],"mmm")</f>
        <v>Jan</v>
      </c>
      <c r="AG237" t="str">
        <f>_xlfn.TEXTJOIN("_",TRUE,tbl_die_ordering[[#This Row],[Supplier]],tbl_die_ordering[[#This Row],[DIE NO]])</f>
        <v>PDTMC_030224-2501</v>
      </c>
    </row>
    <row r="238" spans="1:33" ht="15.95" customHeight="1">
      <c r="A238" s="86" t="s">
        <v>29</v>
      </c>
      <c r="B238" s="83" t="str">
        <f>_xlfn.XLOOKUP(_xlfn.TEXTJOIN("_",TRUE,tbl_die_ordering[[#This Row],[Supplier]],tbl_die_ordering[[#This Row],[DIE NO]]),[1]Tracker!$AQ:$AQ,[1]Tracker!$W:$W,"")</f>
        <v>7688-25</v>
      </c>
      <c r="C238" s="204" t="s">
        <v>438</v>
      </c>
      <c r="D238" s="177" t="s">
        <v>185</v>
      </c>
      <c r="E238" s="90" t="s">
        <v>119</v>
      </c>
      <c r="F238" s="91">
        <v>45687</v>
      </c>
      <c r="G238" s="353">
        <f>_xlfn.XLOOKUP(_xlfn.TEXTJOIN("_",TRUE,tbl_die_ordering[[#This Row],[Supplier]],tbl_die_ordering[[#This Row],[DIE NO]]),[1]Tracker!$AQ:$AQ,[1]Tracker!$V:$V,"")</f>
        <v>45687</v>
      </c>
      <c r="H238" s="193" t="s">
        <v>94</v>
      </c>
      <c r="I238" s="131">
        <v>1</v>
      </c>
      <c r="J238" s="131">
        <v>2</v>
      </c>
      <c r="K238" s="99">
        <v>45691</v>
      </c>
      <c r="L238" s="99">
        <v>45692</v>
      </c>
      <c r="M238" s="102"/>
      <c r="N238" s="121">
        <f>IFERROR(IF(tbl_die_ordering[[#This Row],[Design Approved Date]]&lt;&gt;"",L238-K238,""),"")</f>
        <v>1</v>
      </c>
      <c r="O238" s="91">
        <v>45694</v>
      </c>
      <c r="P238" s="91">
        <v>45696</v>
      </c>
      <c r="Q238" s="99">
        <v>45694</v>
      </c>
      <c r="R238" s="122">
        <v>1300001114</v>
      </c>
      <c r="S238" s="90" t="s">
        <v>101</v>
      </c>
      <c r="T238" s="91">
        <v>45707</v>
      </c>
      <c r="U238" s="110" t="s">
        <v>447</v>
      </c>
      <c r="V238" s="111"/>
      <c r="W23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8" s="6">
        <f>IF(AND(tbl_die_ordering[[#This Row],[TYPE]]&lt;&gt;"C",tbl_die_ordering[[#This Row],[Design Approved Date]]&lt;&gt;""),tbl_die_ordering[[#This Row],[Design Approved Date]]-tbl_die_ordering[[#This Row],[Die Requested Date]],0)</f>
        <v>5</v>
      </c>
      <c r="Z238" t="s">
        <v>86</v>
      </c>
      <c r="AA238" s="118"/>
      <c r="AB238" s="82">
        <f>_xlfn.XLOOKUP(_xlfn.TEXTJOIN("_",TRUE,tbl_die_ordering[[#This Row],[Supplier]],tbl_die_ordering[[#This Row],[DIE NO]]),[1]Tracker!$AQ:$AQ,[1]Tracker!$Y:$Y,"")</f>
        <v>242500271</v>
      </c>
      <c r="AC238" s="83">
        <f>_xlfn.XLOOKUP(_xlfn.TEXTJOIN("_",TRUE,tbl_die_ordering[[#This Row],[Supplier]],tbl_die_ordering[[#This Row],[DIE NO]]),[1]Tracker!$AQ:$AQ,[1]Tracker!$AC:$AC,"")</f>
        <v>45737</v>
      </c>
      <c r="AD238" s="7"/>
      <c r="AF238" t="str">
        <f>TEXT(tbl_die_ordering[[#This Row],[Die Requested Date]],"mmm")</f>
        <v>Jan</v>
      </c>
      <c r="AG238" t="str">
        <f>_xlfn.TEXTJOIN("_",TRUE,tbl_die_ordering[[#This Row],[Supplier]],tbl_die_ordering[[#This Row],[DIE NO]])</f>
        <v>PDTMC_030248-2501</v>
      </c>
    </row>
    <row r="239" spans="1:33" ht="15.95" customHeight="1">
      <c r="A239" s="86" t="s">
        <v>29</v>
      </c>
      <c r="B239" s="83" t="str">
        <f>_xlfn.XLOOKUP(_xlfn.TEXTJOIN("_",TRUE,tbl_die_ordering[[#This Row],[Supplier]],tbl_die_ordering[[#This Row],[DIE NO]]),[1]Tracker!$AQ:$AQ,[1]Tracker!$W:$W,"")</f>
        <v>7684-25</v>
      </c>
      <c r="C239" s="204" t="s">
        <v>503</v>
      </c>
      <c r="D239" s="177" t="s">
        <v>185</v>
      </c>
      <c r="E239" s="90" t="s">
        <v>219</v>
      </c>
      <c r="F239" s="91">
        <v>45687</v>
      </c>
      <c r="G239" s="353">
        <f>_xlfn.XLOOKUP(_xlfn.TEXTJOIN("_",TRUE,tbl_die_ordering[[#This Row],[Supplier]],tbl_die_ordering[[#This Row],[DIE NO]]),[1]Tracker!$AQ:$AQ,[1]Tracker!$V:$V,"")</f>
        <v>45687</v>
      </c>
      <c r="H239" s="193" t="s">
        <v>90</v>
      </c>
      <c r="I239" s="131">
        <v>0</v>
      </c>
      <c r="J239" s="131">
        <v>0</v>
      </c>
      <c r="K239" s="99">
        <v>45694</v>
      </c>
      <c r="L239" s="99">
        <v>45695</v>
      </c>
      <c r="M239" s="102"/>
      <c r="N239" s="121">
        <f>IFERROR(IF(tbl_die_ordering[[#This Row],[Design Approved Date]]&lt;&gt;"",L239-K239,""),"")</f>
        <v>1</v>
      </c>
      <c r="O239" s="91">
        <v>45696</v>
      </c>
      <c r="P239" s="91">
        <v>45696</v>
      </c>
      <c r="Q239" s="99">
        <v>45696</v>
      </c>
      <c r="R239" s="122">
        <v>1300001115</v>
      </c>
      <c r="S239" s="90" t="s">
        <v>139</v>
      </c>
      <c r="T239" s="91">
        <v>45707</v>
      </c>
      <c r="U239" s="110" t="s">
        <v>447</v>
      </c>
      <c r="V239" s="111"/>
      <c r="W23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39" s="6">
        <f>IF(AND(tbl_die_ordering[[#This Row],[TYPE]]&lt;&gt;"C",tbl_die_ordering[[#This Row],[Design Approved Date]]&lt;&gt;""),tbl_die_ordering[[#This Row],[Design Approved Date]]-tbl_die_ordering[[#This Row],[Die Requested Date]],0)</f>
        <v>8</v>
      </c>
      <c r="Z239" t="s">
        <v>86</v>
      </c>
      <c r="AA239" s="118"/>
      <c r="AB239" s="82">
        <f>_xlfn.XLOOKUP(_xlfn.TEXTJOIN("_",TRUE,tbl_die_ordering[[#This Row],[Supplier]],tbl_die_ordering[[#This Row],[DIE NO]]),[1]Tracker!$AQ:$AQ,[1]Tracker!$Y:$Y,"")</f>
        <v>242500104</v>
      </c>
      <c r="AC239" s="83">
        <f>_xlfn.XLOOKUP(_xlfn.TEXTJOIN("_",TRUE,tbl_die_ordering[[#This Row],[Supplier]],tbl_die_ordering[[#This Row],[DIE NO]]),[1]Tracker!$AQ:$AQ,[1]Tracker!$AC:$AC,"")</f>
        <v>45723.367222222223</v>
      </c>
      <c r="AD239" s="7"/>
      <c r="AF239" t="str">
        <f>TEXT(tbl_die_ordering[[#This Row],[Die Requested Date]],"mmm")</f>
        <v>Jan</v>
      </c>
      <c r="AG239" t="str">
        <f>_xlfn.TEXTJOIN("_",TRUE,tbl_die_ordering[[#This Row],[Supplier]],tbl_die_ordering[[#This Row],[DIE NO]])</f>
        <v>EKSTEK_027808-2501</v>
      </c>
    </row>
    <row r="240" spans="1:33" ht="15.95" customHeight="1">
      <c r="A240" s="86" t="s">
        <v>29</v>
      </c>
      <c r="B240" s="83" t="str">
        <f>_xlfn.XLOOKUP(_xlfn.TEXTJOIN("_",TRUE,tbl_die_ordering[[#This Row],[Supplier]],tbl_die_ordering[[#This Row],[DIE NO]]),[1]Tracker!$AQ:$AQ,[1]Tracker!$W:$W,"")</f>
        <v>7684-25</v>
      </c>
      <c r="C240" s="204" t="s">
        <v>504</v>
      </c>
      <c r="D240" s="177" t="s">
        <v>185</v>
      </c>
      <c r="E240" s="90" t="s">
        <v>260</v>
      </c>
      <c r="F240" s="91">
        <v>45687</v>
      </c>
      <c r="G240" s="353">
        <f>_xlfn.XLOOKUP(_xlfn.TEXTJOIN("_",TRUE,tbl_die_ordering[[#This Row],[Supplier]],tbl_die_ordering[[#This Row],[DIE NO]]),[1]Tracker!$AQ:$AQ,[1]Tracker!$V:$V,"")</f>
        <v>45687</v>
      </c>
      <c r="H240" s="193" t="s">
        <v>90</v>
      </c>
      <c r="I240" s="131">
        <v>0</v>
      </c>
      <c r="J240" s="131">
        <v>0</v>
      </c>
      <c r="K240" s="99">
        <v>45694</v>
      </c>
      <c r="L240" s="99">
        <v>45695</v>
      </c>
      <c r="M240" s="102"/>
      <c r="N240" s="121">
        <f>IFERROR(IF(tbl_die_ordering[[#This Row],[Design Approved Date]]&lt;&gt;"",L240-K240,""),"")</f>
        <v>1</v>
      </c>
      <c r="O240" s="91">
        <v>45696</v>
      </c>
      <c r="P240" s="91">
        <v>45696</v>
      </c>
      <c r="Q240" s="99">
        <v>45696</v>
      </c>
      <c r="R240" s="122">
        <v>1300001115</v>
      </c>
      <c r="S240" s="90" t="s">
        <v>139</v>
      </c>
      <c r="T240" s="91">
        <v>45707</v>
      </c>
      <c r="U240" s="110" t="s">
        <v>447</v>
      </c>
      <c r="V240" s="111"/>
      <c r="W24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0" s="6">
        <f>IF(AND(tbl_die_ordering[[#This Row],[TYPE]]&lt;&gt;"C",tbl_die_ordering[[#This Row],[Design Approved Date]]&lt;&gt;""),tbl_die_ordering[[#This Row],[Design Approved Date]]-tbl_die_ordering[[#This Row],[Die Requested Date]],0)</f>
        <v>8</v>
      </c>
      <c r="Z240" t="s">
        <v>86</v>
      </c>
      <c r="AA240" s="118"/>
      <c r="AB240" s="82">
        <f>_xlfn.XLOOKUP(_xlfn.TEXTJOIN("_",TRUE,tbl_die_ordering[[#This Row],[Supplier]],tbl_die_ordering[[#This Row],[DIE NO]]),[1]Tracker!$AQ:$AQ,[1]Tracker!$Y:$Y,"")</f>
        <v>242500104</v>
      </c>
      <c r="AC240" s="83">
        <f>_xlfn.XLOOKUP(_xlfn.TEXTJOIN("_",TRUE,tbl_die_ordering[[#This Row],[Supplier]],tbl_die_ordering[[#This Row],[DIE NO]]),[1]Tracker!$AQ:$AQ,[1]Tracker!$AC:$AC,"")</f>
        <v>45723.367222222223</v>
      </c>
      <c r="AD240" s="7"/>
      <c r="AF240" t="str">
        <f>TEXT(tbl_die_ordering[[#This Row],[Die Requested Date]],"mmm")</f>
        <v>Jan</v>
      </c>
      <c r="AG240" t="str">
        <f>_xlfn.TEXTJOIN("_",TRUE,tbl_die_ordering[[#This Row],[Supplier]],tbl_die_ordering[[#This Row],[DIE NO]])</f>
        <v>EKSTEK_027820-2501</v>
      </c>
    </row>
    <row r="241" spans="1:33" ht="15.95" customHeight="1">
      <c r="A241" s="86" t="s">
        <v>29</v>
      </c>
      <c r="B241" s="83" t="str">
        <f>_xlfn.XLOOKUP(_xlfn.TEXTJOIN("_",TRUE,tbl_die_ordering[[#This Row],[Supplier]],tbl_die_ordering[[#This Row],[DIE NO]]),[1]Tracker!$AQ:$AQ,[1]Tracker!$W:$W,"")</f>
        <v>7684-25</v>
      </c>
      <c r="C241" s="204" t="s">
        <v>505</v>
      </c>
      <c r="D241" s="177" t="s">
        <v>185</v>
      </c>
      <c r="E241" s="90" t="s">
        <v>260</v>
      </c>
      <c r="F241" s="91">
        <v>45687</v>
      </c>
      <c r="G241" s="353">
        <f>_xlfn.XLOOKUP(_xlfn.TEXTJOIN("_",TRUE,tbl_die_ordering[[#This Row],[Supplier]],tbl_die_ordering[[#This Row],[DIE NO]]),[1]Tracker!$AQ:$AQ,[1]Tracker!$V:$V,"")</f>
        <v>45687</v>
      </c>
      <c r="H241" s="193" t="s">
        <v>90</v>
      </c>
      <c r="I241" s="131">
        <v>0</v>
      </c>
      <c r="J241" s="131">
        <v>0</v>
      </c>
      <c r="K241" s="99">
        <v>45694</v>
      </c>
      <c r="L241" s="99">
        <v>45695</v>
      </c>
      <c r="M241" s="102"/>
      <c r="N241" s="121">
        <f>IFERROR(IF(tbl_die_ordering[[#This Row],[Design Approved Date]]&lt;&gt;"",L241-K241,""),"")</f>
        <v>1</v>
      </c>
      <c r="O241" s="91">
        <v>45696</v>
      </c>
      <c r="P241" s="91">
        <v>45696</v>
      </c>
      <c r="Q241" s="99">
        <v>45696</v>
      </c>
      <c r="R241" s="122">
        <v>1300001115</v>
      </c>
      <c r="S241" s="90" t="s">
        <v>139</v>
      </c>
      <c r="T241" s="91">
        <v>45707</v>
      </c>
      <c r="U241" s="110" t="s">
        <v>447</v>
      </c>
      <c r="V241" s="111"/>
      <c r="W24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1" s="6">
        <f>IF(AND(tbl_die_ordering[[#This Row],[TYPE]]&lt;&gt;"C",tbl_die_ordering[[#This Row],[Design Approved Date]]&lt;&gt;""),tbl_die_ordering[[#This Row],[Design Approved Date]]-tbl_die_ordering[[#This Row],[Die Requested Date]],0)</f>
        <v>8</v>
      </c>
      <c r="Z241" t="s">
        <v>86</v>
      </c>
      <c r="AA241" s="118"/>
      <c r="AB241" s="82">
        <f>_xlfn.XLOOKUP(_xlfn.TEXTJOIN("_",TRUE,tbl_die_ordering[[#This Row],[Supplier]],tbl_die_ordering[[#This Row],[DIE NO]]),[1]Tracker!$AQ:$AQ,[1]Tracker!$Y:$Y,"")</f>
        <v>242500027</v>
      </c>
      <c r="AC241" s="83">
        <f>_xlfn.XLOOKUP(_xlfn.TEXTJOIN("_",TRUE,tbl_die_ordering[[#This Row],[Supplier]],tbl_die_ordering[[#This Row],[DIE NO]]),[1]Tracker!$AQ:$AQ,[1]Tracker!$AC:$AC,"")</f>
        <v>45716</v>
      </c>
      <c r="AD241" s="7"/>
      <c r="AF241" t="str">
        <f>TEXT(tbl_die_ordering[[#This Row],[Die Requested Date]],"mmm")</f>
        <v>Jan</v>
      </c>
      <c r="AG241" t="str">
        <f>_xlfn.TEXTJOIN("_",TRUE,tbl_die_ordering[[#This Row],[Supplier]],tbl_die_ordering[[#This Row],[DIE NO]])</f>
        <v>EKSTEK_027821-2501</v>
      </c>
    </row>
    <row r="242" spans="1:33" ht="15.95" customHeight="1">
      <c r="A242" s="86" t="s">
        <v>29</v>
      </c>
      <c r="B242" s="83" t="str">
        <f>_xlfn.XLOOKUP(_xlfn.TEXTJOIN("_",TRUE,tbl_die_ordering[[#This Row],[Supplier]],tbl_die_ordering[[#This Row],[DIE NO]]),[1]Tracker!$AQ:$AQ,[1]Tracker!$W:$W,"")</f>
        <v>7684-25</v>
      </c>
      <c r="C242" s="204" t="s">
        <v>506</v>
      </c>
      <c r="D242" s="177" t="s">
        <v>185</v>
      </c>
      <c r="E242" s="90" t="s">
        <v>260</v>
      </c>
      <c r="F242" s="91">
        <v>45687</v>
      </c>
      <c r="G242" s="353">
        <f>_xlfn.XLOOKUP(_xlfn.TEXTJOIN("_",TRUE,tbl_die_ordering[[#This Row],[Supplier]],tbl_die_ordering[[#This Row],[DIE NO]]),[1]Tracker!$AQ:$AQ,[1]Tracker!$V:$V,"")</f>
        <v>45687</v>
      </c>
      <c r="H242" s="193" t="s">
        <v>90</v>
      </c>
      <c r="I242" s="131">
        <v>0</v>
      </c>
      <c r="J242" s="131">
        <v>0</v>
      </c>
      <c r="K242" s="99">
        <v>45694</v>
      </c>
      <c r="L242" s="99">
        <v>45695</v>
      </c>
      <c r="M242" s="102"/>
      <c r="N242" s="121">
        <f>IFERROR(IF(tbl_die_ordering[[#This Row],[Design Approved Date]]&lt;&gt;"",L242-K242,""),"")</f>
        <v>1</v>
      </c>
      <c r="O242" s="91">
        <v>45696</v>
      </c>
      <c r="P242" s="91">
        <v>45696</v>
      </c>
      <c r="Q242" s="99">
        <v>45696</v>
      </c>
      <c r="R242" s="122">
        <v>1300001115</v>
      </c>
      <c r="S242" s="90" t="s">
        <v>139</v>
      </c>
      <c r="T242" s="91">
        <v>45707</v>
      </c>
      <c r="U242" s="110" t="s">
        <v>447</v>
      </c>
      <c r="V242" s="111"/>
      <c r="W24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2" s="6">
        <f>IF(AND(tbl_die_ordering[[#This Row],[TYPE]]&lt;&gt;"C",tbl_die_ordering[[#This Row],[Design Approved Date]]&lt;&gt;""),tbl_die_ordering[[#This Row],[Design Approved Date]]-tbl_die_ordering[[#This Row],[Die Requested Date]],0)</f>
        <v>8</v>
      </c>
      <c r="Z242" t="s">
        <v>86</v>
      </c>
      <c r="AA242" s="118"/>
      <c r="AB242" s="82">
        <f>_xlfn.XLOOKUP(_xlfn.TEXTJOIN("_",TRUE,tbl_die_ordering[[#This Row],[Supplier]],tbl_die_ordering[[#This Row],[DIE NO]]),[1]Tracker!$AQ:$AQ,[1]Tracker!$Y:$Y,"")</f>
        <v>242500027</v>
      </c>
      <c r="AC242" s="83">
        <f>_xlfn.XLOOKUP(_xlfn.TEXTJOIN("_",TRUE,tbl_die_ordering[[#This Row],[Supplier]],tbl_die_ordering[[#This Row],[DIE NO]]),[1]Tracker!$AQ:$AQ,[1]Tracker!$AC:$AC,"")</f>
        <v>45716</v>
      </c>
      <c r="AD242" s="7"/>
      <c r="AF242" t="str">
        <f>TEXT(tbl_die_ordering[[#This Row],[Die Requested Date]],"mmm")</f>
        <v>Jan</v>
      </c>
      <c r="AG242" t="str">
        <f>_xlfn.TEXTJOIN("_",TRUE,tbl_die_ordering[[#This Row],[Supplier]],tbl_die_ordering[[#This Row],[DIE NO]])</f>
        <v>EKSTEK_027824-2501</v>
      </c>
    </row>
    <row r="243" spans="1:33" ht="15.95" customHeight="1">
      <c r="A243" s="86" t="s">
        <v>29</v>
      </c>
      <c r="B243" s="83" t="str">
        <f>_xlfn.XLOOKUP(_xlfn.TEXTJOIN("_",TRUE,tbl_die_ordering[[#This Row],[Supplier]],tbl_die_ordering[[#This Row],[DIE NO]]),[1]Tracker!$AQ:$AQ,[1]Tracker!$W:$W,"")</f>
        <v>7684-25</v>
      </c>
      <c r="C243" s="204" t="s">
        <v>420</v>
      </c>
      <c r="D243" s="177" t="s">
        <v>185</v>
      </c>
      <c r="E243" s="90" t="s">
        <v>219</v>
      </c>
      <c r="F243" s="91">
        <v>45687</v>
      </c>
      <c r="G243" s="353">
        <f>_xlfn.XLOOKUP(_xlfn.TEXTJOIN("_",TRUE,tbl_die_ordering[[#This Row],[Supplier]],tbl_die_ordering[[#This Row],[DIE NO]]),[1]Tracker!$AQ:$AQ,[1]Tracker!$V:$V,"")</f>
        <v>45687</v>
      </c>
      <c r="H243" s="193" t="s">
        <v>90</v>
      </c>
      <c r="I243" s="131">
        <v>2</v>
      </c>
      <c r="J243" s="131">
        <v>4</v>
      </c>
      <c r="K243" s="99">
        <v>45694</v>
      </c>
      <c r="L243" s="99">
        <v>45695</v>
      </c>
      <c r="M243" s="102"/>
      <c r="N243" s="121">
        <f>IFERROR(IF(tbl_die_ordering[[#This Row],[Design Approved Date]]&lt;&gt;"",L243-K243,""),"")</f>
        <v>1</v>
      </c>
      <c r="O243" s="91">
        <v>45696</v>
      </c>
      <c r="P243" s="91">
        <v>45696</v>
      </c>
      <c r="Q243" s="99">
        <v>45696</v>
      </c>
      <c r="R243" s="122">
        <v>1300001115</v>
      </c>
      <c r="S243" s="90" t="s">
        <v>139</v>
      </c>
      <c r="T243" s="91">
        <v>45707</v>
      </c>
      <c r="U243" s="110" t="s">
        <v>447</v>
      </c>
      <c r="V243" s="111"/>
      <c r="W24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3" s="6">
        <f>IF(AND(tbl_die_ordering[[#This Row],[TYPE]]&lt;&gt;"C",tbl_die_ordering[[#This Row],[Design Approved Date]]&lt;&gt;""),tbl_die_ordering[[#This Row],[Design Approved Date]]-tbl_die_ordering[[#This Row],[Die Requested Date]],0)</f>
        <v>8</v>
      </c>
      <c r="Z243" t="s">
        <v>86</v>
      </c>
      <c r="AA243" s="118"/>
      <c r="AB243" s="82">
        <f>_xlfn.XLOOKUP(_xlfn.TEXTJOIN("_",TRUE,tbl_die_ordering[[#This Row],[Supplier]],tbl_die_ordering[[#This Row],[DIE NO]]),[1]Tracker!$AQ:$AQ,[1]Tracker!$Y:$Y,"")</f>
        <v>242500027</v>
      </c>
      <c r="AC243" s="83">
        <f>_xlfn.XLOOKUP(_xlfn.TEXTJOIN("_",TRUE,tbl_die_ordering[[#This Row],[Supplier]],tbl_die_ordering[[#This Row],[DIE NO]]),[1]Tracker!$AQ:$AQ,[1]Tracker!$AC:$AC,"")</f>
        <v>45716</v>
      </c>
      <c r="AD243" s="7"/>
      <c r="AF243" t="str">
        <f>TEXT(tbl_die_ordering[[#This Row],[Die Requested Date]],"mmm")</f>
        <v>Jan</v>
      </c>
      <c r="AG243" t="str">
        <f>_xlfn.TEXTJOIN("_",TRUE,tbl_die_ordering[[#This Row],[Supplier]],tbl_die_ordering[[#This Row],[DIE NO]])</f>
        <v>EKSTEK_030225-2501</v>
      </c>
    </row>
    <row r="244" spans="1:33" ht="15.95" customHeight="1">
      <c r="A244" s="86" t="s">
        <v>29</v>
      </c>
      <c r="B244" s="83" t="str">
        <f>_xlfn.XLOOKUP(_xlfn.TEXTJOIN("_",TRUE,tbl_die_ordering[[#This Row],[Supplier]],tbl_die_ordering[[#This Row],[DIE NO]]),[1]Tracker!$AQ:$AQ,[1]Tracker!$W:$W,"")</f>
        <v>7687-25</v>
      </c>
      <c r="C244" s="204" t="s">
        <v>416</v>
      </c>
      <c r="D244" s="177" t="s">
        <v>185</v>
      </c>
      <c r="E244" s="90" t="s">
        <v>219</v>
      </c>
      <c r="F244" s="91">
        <v>45687</v>
      </c>
      <c r="G244" s="353">
        <f>_xlfn.XLOOKUP(_xlfn.TEXTJOIN("_",TRUE,tbl_die_ordering[[#This Row],[Supplier]],tbl_die_ordering[[#This Row],[DIE NO]]),[1]Tracker!$AQ:$AQ,[1]Tracker!$V:$V,"")</f>
        <v>45687</v>
      </c>
      <c r="H244" s="193" t="s">
        <v>90</v>
      </c>
      <c r="I244" s="131">
        <v>1</v>
      </c>
      <c r="J244" s="131">
        <v>4</v>
      </c>
      <c r="K244" s="99">
        <v>45693</v>
      </c>
      <c r="L244" s="99">
        <v>45695</v>
      </c>
      <c r="M244" s="102"/>
      <c r="N244" s="121">
        <f>IFERROR(IF(tbl_die_ordering[[#This Row],[Design Approved Date]]&lt;&gt;"",L244-K244,""),"")</f>
        <v>2</v>
      </c>
      <c r="O244" s="91">
        <v>45696</v>
      </c>
      <c r="P244" s="91">
        <v>45696</v>
      </c>
      <c r="Q244" s="99">
        <v>45696</v>
      </c>
      <c r="R244" s="122">
        <v>1300001115</v>
      </c>
      <c r="S244" s="90" t="s">
        <v>378</v>
      </c>
      <c r="T244" s="91">
        <v>45707</v>
      </c>
      <c r="U244" s="110" t="s">
        <v>447</v>
      </c>
      <c r="V244" s="111" t="s">
        <v>507</v>
      </c>
      <c r="W24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4" s="6">
        <f>IF(AND(tbl_die_ordering[[#This Row],[TYPE]]&lt;&gt;"C",tbl_die_ordering[[#This Row],[Design Approved Date]]&lt;&gt;""),tbl_die_ordering[[#This Row],[Design Approved Date]]-tbl_die_ordering[[#This Row],[Die Requested Date]],0)</f>
        <v>8</v>
      </c>
      <c r="Z244" t="s">
        <v>86</v>
      </c>
      <c r="AA244" s="118"/>
      <c r="AB244" s="82">
        <f>_xlfn.XLOOKUP(_xlfn.TEXTJOIN("_",TRUE,tbl_die_ordering[[#This Row],[Supplier]],tbl_die_ordering[[#This Row],[DIE NO]]),[1]Tracker!$AQ:$AQ,[1]Tracker!$Y:$Y,"")</f>
        <v>242500115</v>
      </c>
      <c r="AC244" s="83">
        <f>_xlfn.XLOOKUP(_xlfn.TEXTJOIN("_",TRUE,tbl_die_ordering[[#This Row],[Supplier]],tbl_die_ordering[[#This Row],[DIE NO]]),[1]Tracker!$AQ:$AQ,[1]Tracker!$AC:$AC,"")</f>
        <v>45723.360567129632</v>
      </c>
      <c r="AD244" s="7"/>
      <c r="AF244" t="str">
        <f>TEXT(tbl_die_ordering[[#This Row],[Die Requested Date]],"mmm")</f>
        <v>Jan</v>
      </c>
      <c r="AG244" t="str">
        <f>_xlfn.TEXTJOIN("_",TRUE,tbl_die_ordering[[#This Row],[Supplier]],tbl_die_ordering[[#This Row],[DIE NO]])</f>
        <v>COMES_030223-2501</v>
      </c>
    </row>
    <row r="245" spans="1:33" ht="15.95" customHeight="1">
      <c r="A245" s="86" t="s">
        <v>29</v>
      </c>
      <c r="B245" s="83" t="str">
        <f>_xlfn.XLOOKUP(_xlfn.TEXTJOIN("_",TRUE,tbl_die_ordering[[#This Row],[Supplier]],tbl_die_ordering[[#This Row],[DIE NO]]),[1]Tracker!$AQ:$AQ,[1]Tracker!$W:$W,"")</f>
        <v>7687-25</v>
      </c>
      <c r="C245" s="204" t="s">
        <v>508</v>
      </c>
      <c r="D245" s="177" t="s">
        <v>185</v>
      </c>
      <c r="E245" s="90" t="s">
        <v>260</v>
      </c>
      <c r="F245" s="91">
        <v>45687</v>
      </c>
      <c r="G245" s="353">
        <f>_xlfn.XLOOKUP(_xlfn.TEXTJOIN("_",TRUE,tbl_die_ordering[[#This Row],[Supplier]],tbl_die_ordering[[#This Row],[DIE NO]]),[1]Tracker!$AQ:$AQ,[1]Tracker!$V:$V,"")</f>
        <v>45687</v>
      </c>
      <c r="H245" s="193" t="s">
        <v>90</v>
      </c>
      <c r="I245" s="131">
        <v>0</v>
      </c>
      <c r="J245" s="131">
        <v>0</v>
      </c>
      <c r="K245" s="99">
        <v>45692</v>
      </c>
      <c r="L245" s="99">
        <v>45696</v>
      </c>
      <c r="M245" s="102"/>
      <c r="N245" s="121">
        <f>IFERROR(IF(tbl_die_ordering[[#This Row],[Design Approved Date]]&lt;&gt;"",L245-K245,""),"")</f>
        <v>4</v>
      </c>
      <c r="O245" s="91">
        <v>45699</v>
      </c>
      <c r="P245" s="91">
        <v>45703</v>
      </c>
      <c r="Q245" s="99">
        <v>45699</v>
      </c>
      <c r="R245" s="122">
        <v>1300001119</v>
      </c>
      <c r="S245" s="90" t="s">
        <v>378</v>
      </c>
      <c r="T245" s="91">
        <v>45707</v>
      </c>
      <c r="U245" s="110" t="s">
        <v>447</v>
      </c>
      <c r="V245" s="111" t="s">
        <v>509</v>
      </c>
      <c r="W24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5" s="6">
        <f>IF(AND(tbl_die_ordering[[#This Row],[TYPE]]&lt;&gt;"C",tbl_die_ordering[[#This Row],[Design Approved Date]]&lt;&gt;""),tbl_die_ordering[[#This Row],[Design Approved Date]]-tbl_die_ordering[[#This Row],[Die Requested Date]],0)</f>
        <v>9</v>
      </c>
      <c r="Z245" t="s">
        <v>86</v>
      </c>
      <c r="AA245" s="118"/>
      <c r="AB245" s="82">
        <f>_xlfn.XLOOKUP(_xlfn.TEXTJOIN("_",TRUE,tbl_die_ordering[[#This Row],[Supplier]],tbl_die_ordering[[#This Row],[DIE NO]]),[1]Tracker!$AQ:$AQ,[1]Tracker!$Y:$Y,"")</f>
        <v>242500112</v>
      </c>
      <c r="AC245" s="83">
        <f>_xlfn.XLOOKUP(_xlfn.TEXTJOIN("_",TRUE,tbl_die_ordering[[#This Row],[Supplier]],tbl_die_ordering[[#This Row],[DIE NO]]),[1]Tracker!$AQ:$AQ,[1]Tracker!$AC:$AC,"")</f>
        <v>45730.422858796293</v>
      </c>
      <c r="AD245" s="7"/>
      <c r="AF245" t="str">
        <f>TEXT(tbl_die_ordering[[#This Row],[Die Requested Date]],"mmm")</f>
        <v>Jan</v>
      </c>
      <c r="AG245" t="str">
        <f>_xlfn.TEXTJOIN("_",TRUE,tbl_die_ordering[[#This Row],[Supplier]],tbl_die_ordering[[#This Row],[DIE NO]])</f>
        <v>COMES_027823-2501</v>
      </c>
    </row>
    <row r="246" spans="1:33" ht="15.95" customHeight="1">
      <c r="A246" s="86" t="s">
        <v>29</v>
      </c>
      <c r="B246" s="83" t="str">
        <f>_xlfn.XLOOKUP(_xlfn.TEXTJOIN("_",TRUE,tbl_die_ordering[[#This Row],[Supplier]],tbl_die_ordering[[#This Row],[DIE NO]]),[1]Tracker!$AQ:$AQ,[1]Tracker!$W:$W,"")</f>
        <v>7687-25</v>
      </c>
      <c r="C246" s="204" t="s">
        <v>510</v>
      </c>
      <c r="D246" s="177" t="s">
        <v>185</v>
      </c>
      <c r="E246" s="90" t="s">
        <v>260</v>
      </c>
      <c r="F246" s="91">
        <v>45687</v>
      </c>
      <c r="G246" s="353">
        <f>_xlfn.XLOOKUP(_xlfn.TEXTJOIN("_",TRUE,tbl_die_ordering[[#This Row],[Supplier]],tbl_die_ordering[[#This Row],[DIE NO]]),[1]Tracker!$AQ:$AQ,[1]Tracker!$V:$V,"")</f>
        <v>45687</v>
      </c>
      <c r="H246" s="193" t="s">
        <v>90</v>
      </c>
      <c r="I246" s="131">
        <v>0</v>
      </c>
      <c r="J246" s="131">
        <v>0</v>
      </c>
      <c r="K246" s="99">
        <v>45694</v>
      </c>
      <c r="L246" s="99">
        <v>45698</v>
      </c>
      <c r="M246" s="102"/>
      <c r="N246" s="121">
        <f>IFERROR(IF(tbl_die_ordering[[#This Row],[Design Approved Date]]&lt;&gt;"",L246-K246,""),"")</f>
        <v>4</v>
      </c>
      <c r="O246" s="91">
        <v>45699</v>
      </c>
      <c r="P246" s="91">
        <v>45703</v>
      </c>
      <c r="Q246" s="99">
        <v>45699</v>
      </c>
      <c r="R246" s="122">
        <v>1300001120</v>
      </c>
      <c r="S246" s="90" t="s">
        <v>378</v>
      </c>
      <c r="T246" s="91">
        <v>45707</v>
      </c>
      <c r="U246" s="110" t="s">
        <v>447</v>
      </c>
      <c r="V246" s="111" t="s">
        <v>511</v>
      </c>
      <c r="W24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6" s="6">
        <f>IF(AND(tbl_die_ordering[[#This Row],[TYPE]]&lt;&gt;"C",tbl_die_ordering[[#This Row],[Design Approved Date]]&lt;&gt;""),tbl_die_ordering[[#This Row],[Design Approved Date]]-tbl_die_ordering[[#This Row],[Die Requested Date]],0)</f>
        <v>11</v>
      </c>
      <c r="Z246" t="s">
        <v>86</v>
      </c>
      <c r="AA246" s="118"/>
      <c r="AB246" s="82">
        <f>_xlfn.XLOOKUP(_xlfn.TEXTJOIN("_",TRUE,tbl_die_ordering[[#This Row],[Supplier]],tbl_die_ordering[[#This Row],[DIE NO]]),[1]Tracker!$AQ:$AQ,[1]Tracker!$Y:$Y,"")</f>
        <v>242500115</v>
      </c>
      <c r="AC246" s="83">
        <f>_xlfn.XLOOKUP(_xlfn.TEXTJOIN("_",TRUE,tbl_die_ordering[[#This Row],[Supplier]],tbl_die_ordering[[#This Row],[DIE NO]]),[1]Tracker!$AQ:$AQ,[1]Tracker!$AC:$AC,"")</f>
        <v>45723.360567129632</v>
      </c>
      <c r="AD246" s="7"/>
      <c r="AF246" t="str">
        <f>TEXT(tbl_die_ordering[[#This Row],[Die Requested Date]],"mmm")</f>
        <v>Jan</v>
      </c>
      <c r="AG246" t="str">
        <f>_xlfn.TEXTJOIN("_",TRUE,tbl_die_ordering[[#This Row],[Supplier]],tbl_die_ordering[[#This Row],[DIE NO]])</f>
        <v>COMES_027822-2501</v>
      </c>
    </row>
    <row r="247" spans="1:33" ht="15.95" customHeight="1">
      <c r="A247" s="86" t="s">
        <v>29</v>
      </c>
      <c r="B247" s="83" t="str">
        <f>_xlfn.XLOOKUP(_xlfn.TEXTJOIN("_",TRUE,tbl_die_ordering[[#This Row],[Supplier]],tbl_die_ordering[[#This Row],[DIE NO]]),[1]Tracker!$AQ:$AQ,[1]Tracker!$W:$W,"")</f>
        <v>7684-25</v>
      </c>
      <c r="C247" s="204" t="s">
        <v>512</v>
      </c>
      <c r="D247" s="177" t="s">
        <v>185</v>
      </c>
      <c r="E247" s="90" t="s">
        <v>260</v>
      </c>
      <c r="F247" s="91">
        <v>45687</v>
      </c>
      <c r="G247" s="353">
        <f>_xlfn.XLOOKUP(_xlfn.TEXTJOIN("_",TRUE,tbl_die_ordering[[#This Row],[Supplier]],tbl_die_ordering[[#This Row],[DIE NO]]),[1]Tracker!$AQ:$AQ,[1]Tracker!$V:$V,"")</f>
        <v>45687</v>
      </c>
      <c r="H247" s="193" t="s">
        <v>90</v>
      </c>
      <c r="I247" s="131">
        <v>0</v>
      </c>
      <c r="J247" s="131">
        <v>0</v>
      </c>
      <c r="K247" s="99">
        <v>45694</v>
      </c>
      <c r="L247" s="99">
        <v>45699</v>
      </c>
      <c r="M247" s="102"/>
      <c r="N247" s="121">
        <f>IFERROR(IF(tbl_die_ordering[[#This Row],[Design Approved Date]]&lt;&gt;"",L247-K247,""),"")</f>
        <v>5</v>
      </c>
      <c r="O247" s="91">
        <v>45700</v>
      </c>
      <c r="P247" s="91">
        <v>45703</v>
      </c>
      <c r="Q247" s="99">
        <v>45700</v>
      </c>
      <c r="R247" s="122">
        <v>1300001122</v>
      </c>
      <c r="S247" s="90" t="s">
        <v>139</v>
      </c>
      <c r="T247" s="91">
        <v>45707</v>
      </c>
      <c r="U247" s="110" t="s">
        <v>447</v>
      </c>
      <c r="V247" s="111"/>
      <c r="W24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7" s="6">
        <f>IF(AND(tbl_die_ordering[[#This Row],[TYPE]]&lt;&gt;"C",tbl_die_ordering[[#This Row],[Design Approved Date]]&lt;&gt;""),tbl_die_ordering[[#This Row],[Design Approved Date]]-tbl_die_ordering[[#This Row],[Die Requested Date]],0)</f>
        <v>12</v>
      </c>
      <c r="Z247" t="s">
        <v>86</v>
      </c>
      <c r="AA247" s="118"/>
      <c r="AB247" s="82">
        <f>_xlfn.XLOOKUP(_xlfn.TEXTJOIN("_",TRUE,tbl_die_ordering[[#This Row],[Supplier]],tbl_die_ordering[[#This Row],[DIE NO]]),[1]Tracker!$AQ:$AQ,[1]Tracker!$Y:$Y,"")</f>
        <v>242500104</v>
      </c>
      <c r="AC247" s="83">
        <f>_xlfn.XLOOKUP(_xlfn.TEXTJOIN("_",TRUE,tbl_die_ordering[[#This Row],[Supplier]],tbl_die_ordering[[#This Row],[DIE NO]]),[1]Tracker!$AQ:$AQ,[1]Tracker!$AC:$AC,"")</f>
        <v>45723.367222222223</v>
      </c>
      <c r="AD247" s="7"/>
      <c r="AF247" t="str">
        <f>TEXT(tbl_die_ordering[[#This Row],[Die Requested Date]],"mmm")</f>
        <v>Jan</v>
      </c>
      <c r="AG247" t="str">
        <f>_xlfn.TEXTJOIN("_",TRUE,tbl_die_ordering[[#This Row],[Supplier]],tbl_die_ordering[[#This Row],[DIE NO]])</f>
        <v>EKSTEK_027819-2501</v>
      </c>
    </row>
    <row r="248" spans="1:33" ht="15.95" customHeight="1">
      <c r="A248" s="86" t="s">
        <v>29</v>
      </c>
      <c r="B248" s="83" t="str">
        <f>_xlfn.XLOOKUP(_xlfn.TEXTJOIN("_",TRUE,tbl_die_ordering[[#This Row],[Supplier]],tbl_die_ordering[[#This Row],[DIE NO]]),[1]Tracker!$AQ:$AQ,[1]Tracker!$W:$W,"")</f>
        <v>7687-25</v>
      </c>
      <c r="C248" s="204" t="s">
        <v>426</v>
      </c>
      <c r="D248" s="177" t="s">
        <v>185</v>
      </c>
      <c r="E248" s="90" t="s">
        <v>321</v>
      </c>
      <c r="F248" s="91">
        <v>45687</v>
      </c>
      <c r="G248" s="353">
        <f>_xlfn.XLOOKUP(_xlfn.TEXTJOIN("_",TRUE,tbl_die_ordering[[#This Row],[Supplier]],tbl_die_ordering[[#This Row],[DIE NO]]),[1]Tracker!$AQ:$AQ,[1]Tracker!$V:$V,"")</f>
        <v>45687</v>
      </c>
      <c r="H248" s="193" t="s">
        <v>90</v>
      </c>
      <c r="I248" s="131">
        <v>3</v>
      </c>
      <c r="J248" s="131">
        <v>3</v>
      </c>
      <c r="K248" s="99">
        <v>45691</v>
      </c>
      <c r="L248" s="99">
        <v>45699</v>
      </c>
      <c r="M248" s="102" t="s">
        <v>186</v>
      </c>
      <c r="N248" s="121">
        <f>IFERROR(IF(tbl_die_ordering[[#This Row],[Design Approved Date]]&lt;&gt;"",L248-K248,""),"")</f>
        <v>8</v>
      </c>
      <c r="O248" s="91">
        <v>45700</v>
      </c>
      <c r="P248" s="91">
        <v>45703</v>
      </c>
      <c r="Q248" s="99">
        <v>45700</v>
      </c>
      <c r="R248" s="122">
        <v>1300001122</v>
      </c>
      <c r="S248" s="90" t="s">
        <v>378</v>
      </c>
      <c r="T248" s="91">
        <v>45707</v>
      </c>
      <c r="U248" s="110" t="s">
        <v>447</v>
      </c>
      <c r="V248" s="111" t="s">
        <v>513</v>
      </c>
      <c r="W24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8" s="6">
        <f>IF(AND(tbl_die_ordering[[#This Row],[TYPE]]&lt;&gt;"C",tbl_die_ordering[[#This Row],[Design Approved Date]]&lt;&gt;""),tbl_die_ordering[[#This Row],[Design Approved Date]]-tbl_die_ordering[[#This Row],[Die Requested Date]],0)</f>
        <v>12</v>
      </c>
      <c r="Z248" t="s">
        <v>86</v>
      </c>
      <c r="AA248" s="118"/>
      <c r="AB248" s="82">
        <f>_xlfn.XLOOKUP(_xlfn.TEXTJOIN("_",TRUE,tbl_die_ordering[[#This Row],[Supplier]],tbl_die_ordering[[#This Row],[DIE NO]]),[1]Tracker!$AQ:$AQ,[1]Tracker!$Y:$Y,"")</f>
        <v>242500115</v>
      </c>
      <c r="AC248" s="83">
        <f>_xlfn.XLOOKUP(_xlfn.TEXTJOIN("_",TRUE,tbl_die_ordering[[#This Row],[Supplier]],tbl_die_ordering[[#This Row],[DIE NO]]),[1]Tracker!$AQ:$AQ,[1]Tracker!$AC:$AC,"")</f>
        <v>45723.360567129632</v>
      </c>
      <c r="AD248" s="7"/>
      <c r="AF248" t="str">
        <f>TEXT(tbl_die_ordering[[#This Row],[Die Requested Date]],"mmm")</f>
        <v>Jan</v>
      </c>
      <c r="AG248" t="str">
        <f>_xlfn.TEXTJOIN("_",TRUE,tbl_die_ordering[[#This Row],[Supplier]],tbl_die_ordering[[#This Row],[DIE NO]])</f>
        <v>COMES_030238-2501</v>
      </c>
    </row>
    <row r="249" spans="1:33" ht="15.95" customHeight="1">
      <c r="A249" s="86" t="s">
        <v>6</v>
      </c>
      <c r="B249" s="83" t="str">
        <f>_xlfn.XLOOKUP(_xlfn.TEXTJOIN("_",TRUE,tbl_die_ordering[[#This Row],[Supplier]],tbl_die_ordering[[#This Row],[DIE NO]]),[1]Tracker!$AQ:$AQ,[1]Tracker!$W:$W,"")</f>
        <v>7691-25</v>
      </c>
      <c r="C249" s="204" t="s">
        <v>514</v>
      </c>
      <c r="D249" s="177" t="s">
        <v>162</v>
      </c>
      <c r="E249" s="90" t="s">
        <v>515</v>
      </c>
      <c r="F249" s="91">
        <v>45688</v>
      </c>
      <c r="G249" s="353">
        <f>_xlfn.XLOOKUP(_xlfn.TEXTJOIN("_",TRUE,tbl_die_ordering[[#This Row],[Supplier]],tbl_die_ordering[[#This Row],[DIE NO]]),[1]Tracker!$AQ:$AQ,[1]Tracker!$V:$V,"")</f>
        <v>45688</v>
      </c>
      <c r="H249" s="193" t="s">
        <v>94</v>
      </c>
      <c r="I249" s="103">
        <v>0</v>
      </c>
      <c r="J249" s="103">
        <v>0</v>
      </c>
      <c r="K249" s="99">
        <v>45688</v>
      </c>
      <c r="L249" s="99">
        <v>45688</v>
      </c>
      <c r="M249" s="102"/>
      <c r="N249" s="121">
        <f>IFERROR(IF(tbl_die_ordering[[#This Row],[Design Approved Date]]&lt;&gt;"",L249-K249,""),"")</f>
        <v>0</v>
      </c>
      <c r="O249" s="99">
        <v>45696</v>
      </c>
      <c r="P249" s="99">
        <v>45696</v>
      </c>
      <c r="Q249" s="99">
        <v>45696</v>
      </c>
      <c r="R249" s="122">
        <v>112500586</v>
      </c>
      <c r="S249" s="90" t="s">
        <v>101</v>
      </c>
      <c r="T249" s="99">
        <v>45696</v>
      </c>
      <c r="U249" s="110"/>
      <c r="V249" s="111"/>
      <c r="W24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49" s="6">
        <f>IF(AND(tbl_die_ordering[[#This Row],[TYPE]]&lt;&gt;"C",tbl_die_ordering[[#This Row],[Design Approved Date]]&lt;&gt;""),tbl_die_ordering[[#This Row],[Design Approved Date]]-tbl_die_ordering[[#This Row],[Die Requested Date]],0)</f>
        <v>0</v>
      </c>
      <c r="Z249" t="s">
        <v>86</v>
      </c>
      <c r="AA249" s="118"/>
      <c r="AB249" s="82">
        <f>_xlfn.XLOOKUP(_xlfn.TEXTJOIN("_",TRUE,tbl_die_ordering[[#This Row],[Supplier]],tbl_die_ordering[[#This Row],[DIE NO]]),[1]Tracker!$AQ:$AQ,[1]Tracker!$Y:$Y,"")</f>
        <v>142501516</v>
      </c>
      <c r="AC249" s="83">
        <f>_xlfn.XLOOKUP(_xlfn.TEXTJOIN("_",TRUE,tbl_die_ordering[[#This Row],[Supplier]],tbl_die_ordering[[#This Row],[DIE NO]]),[1]Tracker!$AQ:$AQ,[1]Tracker!$AC:$AC,"")</f>
        <v>45707</v>
      </c>
      <c r="AD249" s="7"/>
      <c r="AF249" t="str">
        <f>TEXT(tbl_die_ordering[[#This Row],[Die Requested Date]],"mmm")</f>
        <v>Jan</v>
      </c>
      <c r="AG249" t="str">
        <f>_xlfn.TEXTJOIN("_",TRUE,tbl_die_ordering[[#This Row],[Supplier]],tbl_die_ordering[[#This Row],[DIE NO]])</f>
        <v>PDTMC_120529-3501 Backer</v>
      </c>
    </row>
    <row r="250" spans="1:33" ht="15.95" customHeight="1">
      <c r="A250" s="86" t="s">
        <v>6</v>
      </c>
      <c r="B250" s="83" t="str">
        <f>_xlfn.XLOOKUP(_xlfn.TEXTJOIN("_",TRUE,tbl_die_ordering[[#This Row],[Supplier]],tbl_die_ordering[[#This Row],[DIE NO]]),[1]Tracker!$AQ:$AQ,[1]Tracker!$W:$W,"")</f>
        <v>7693-25</v>
      </c>
      <c r="C250" s="204" t="s">
        <v>516</v>
      </c>
      <c r="D250" s="177" t="s">
        <v>88</v>
      </c>
      <c r="E250" s="90" t="s">
        <v>260</v>
      </c>
      <c r="F250" s="91">
        <v>45688</v>
      </c>
      <c r="G250" s="353">
        <f>_xlfn.XLOOKUP(_xlfn.TEXTJOIN("_",TRUE,tbl_die_ordering[[#This Row],[Supplier]],tbl_die_ordering[[#This Row],[DIE NO]]),[1]Tracker!$AQ:$AQ,[1]Tracker!$V:$V,"")</f>
        <v>45688</v>
      </c>
      <c r="H250" s="193" t="s">
        <v>94</v>
      </c>
      <c r="I250" s="103">
        <v>1</v>
      </c>
      <c r="J250" s="103">
        <v>2</v>
      </c>
      <c r="K250" s="99">
        <v>45694</v>
      </c>
      <c r="L250" s="104">
        <v>45696</v>
      </c>
      <c r="M250" s="102"/>
      <c r="N250" s="121">
        <f>IFERROR(IF(tbl_die_ordering[[#This Row],[Design Approved Date]]&lt;&gt;"",L250-K250,""),"")</f>
        <v>2</v>
      </c>
      <c r="O250" s="99">
        <v>45703</v>
      </c>
      <c r="P250" s="91">
        <v>45703</v>
      </c>
      <c r="Q250" s="99">
        <v>45703</v>
      </c>
      <c r="R250" s="122">
        <v>112500706</v>
      </c>
      <c r="S250" s="90" t="s">
        <v>101</v>
      </c>
      <c r="T250" s="99">
        <v>45699</v>
      </c>
      <c r="U250" s="110"/>
      <c r="V250" s="111" t="s">
        <v>517</v>
      </c>
      <c r="W25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0" s="6">
        <f>IF(AND(tbl_die_ordering[[#This Row],[TYPE]]&lt;&gt;"C",tbl_die_ordering[[#This Row],[Design Approved Date]]&lt;&gt;""),tbl_die_ordering[[#This Row],[Design Approved Date]]-tbl_die_ordering[[#This Row],[Die Requested Date]],0)</f>
        <v>8</v>
      </c>
      <c r="Z250" t="s">
        <v>86</v>
      </c>
      <c r="AA250" s="118"/>
      <c r="AB250" s="82">
        <f>_xlfn.XLOOKUP(_xlfn.TEXTJOIN("_",TRUE,tbl_die_ordering[[#This Row],[Supplier]],tbl_die_ordering[[#This Row],[DIE NO]]),[1]Tracker!$AQ:$AQ,[1]Tracker!$Y:$Y,"")</f>
        <v>142501835</v>
      </c>
      <c r="AC250" s="83">
        <f>_xlfn.XLOOKUP(_xlfn.TEXTJOIN("_",TRUE,tbl_die_ordering[[#This Row],[Supplier]],tbl_die_ordering[[#This Row],[DIE NO]]),[1]Tracker!$AQ:$AQ,[1]Tracker!$AC:$AC,"")</f>
        <v>45719</v>
      </c>
      <c r="AD250" s="7"/>
      <c r="AF250" t="str">
        <f>TEXT(tbl_die_ordering[[#This Row],[Die Requested Date]],"mmm")</f>
        <v>Jan</v>
      </c>
      <c r="AG250" t="str">
        <f>_xlfn.TEXTJOIN("_",TRUE,tbl_die_ordering[[#This Row],[Supplier]],tbl_die_ordering[[#This Row],[DIE NO]])</f>
        <v>PDTMC_17402-203</v>
      </c>
    </row>
    <row r="251" spans="1:33" ht="15.95" customHeight="1">
      <c r="A251" s="86" t="s">
        <v>29</v>
      </c>
      <c r="B251" s="83" t="str">
        <f>_xlfn.XLOOKUP(_xlfn.TEXTJOIN("_",TRUE,tbl_die_ordering[[#This Row],[Supplier]],tbl_die_ordering[[#This Row],[DIE NO]]),[1]Tracker!$AQ:$AQ,[1]Tracker!$W:$W,"")</f>
        <v>7692-25</v>
      </c>
      <c r="C251" s="204" t="s">
        <v>518</v>
      </c>
      <c r="D251" s="177" t="s">
        <v>88</v>
      </c>
      <c r="E251" s="90" t="s">
        <v>519</v>
      </c>
      <c r="F251" s="91">
        <v>45688</v>
      </c>
      <c r="G251" s="353">
        <f>_xlfn.XLOOKUP(_xlfn.TEXTJOIN("_",TRUE,tbl_die_ordering[[#This Row],[Supplier]],tbl_die_ordering[[#This Row],[DIE NO]]),[1]Tracker!$AQ:$AQ,[1]Tracker!$V:$V,"")</f>
        <v>45688</v>
      </c>
      <c r="H251" s="193" t="s">
        <v>90</v>
      </c>
      <c r="I251" s="131">
        <v>2</v>
      </c>
      <c r="J251" s="131">
        <v>4</v>
      </c>
      <c r="K251" s="99">
        <v>45689</v>
      </c>
      <c r="L251" s="104">
        <v>45689</v>
      </c>
      <c r="M251" s="102"/>
      <c r="N251" s="121">
        <f>IFERROR(IF(tbl_die_ordering[[#This Row],[Design Approved Date]]&lt;&gt;"",L251-K251,""),"")</f>
        <v>0</v>
      </c>
      <c r="O251" s="91">
        <v>45691</v>
      </c>
      <c r="P251" s="91">
        <v>45691</v>
      </c>
      <c r="Q251" s="99">
        <v>45691</v>
      </c>
      <c r="R251" s="122">
        <v>1300001110</v>
      </c>
      <c r="S251" s="90" t="s">
        <v>129</v>
      </c>
      <c r="T251" s="91">
        <v>45707</v>
      </c>
      <c r="U251" s="110"/>
      <c r="V251" s="111"/>
      <c r="W25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1" s="6">
        <f>IF(AND(tbl_die_ordering[[#This Row],[TYPE]]&lt;&gt;"C",tbl_die_ordering[[#This Row],[Design Approved Date]]&lt;&gt;""),tbl_die_ordering[[#This Row],[Design Approved Date]]-tbl_die_ordering[[#This Row],[Die Requested Date]],0)</f>
        <v>1</v>
      </c>
      <c r="Z251" t="s">
        <v>86</v>
      </c>
      <c r="AA251" s="118"/>
      <c r="AB251" s="82" t="str">
        <f>_xlfn.XLOOKUP(_xlfn.TEXTJOIN("_",TRUE,tbl_die_ordering[[#This Row],[Supplier]],tbl_die_ordering[[#This Row],[DIE NO]]),[1]Tracker!$AQ:$AQ,[1]Tracker!$Y:$Y,"")</f>
        <v>M371</v>
      </c>
      <c r="AC251" s="83">
        <f>_xlfn.XLOOKUP(_xlfn.TEXTJOIN("_",TRUE,tbl_die_ordering[[#This Row],[Supplier]],tbl_die_ordering[[#This Row],[DIE NO]]),[1]Tracker!$AQ:$AQ,[1]Tracker!$AC:$AC,"")</f>
        <v>45708</v>
      </c>
      <c r="AD251" s="7"/>
      <c r="AF251" t="str">
        <f>TEXT(tbl_die_ordering[[#This Row],[Die Requested Date]],"mmm")</f>
        <v>Jan</v>
      </c>
      <c r="AG251" t="str">
        <f>_xlfn.TEXTJOIN("_",TRUE,tbl_die_ordering[[#This Row],[Supplier]],tbl_die_ordering[[#This Row],[DIE NO]])</f>
        <v>ALMAX_051117-3511</v>
      </c>
    </row>
    <row r="252" spans="1:33" ht="15.95" customHeight="1">
      <c r="A252" s="86" t="s">
        <v>29</v>
      </c>
      <c r="B252" s="83" t="str">
        <f>_xlfn.XLOOKUP(_xlfn.TEXTJOIN("_",TRUE,tbl_die_ordering[[#This Row],[Supplier]],tbl_die_ordering[[#This Row],[DIE NO]]),[1]Tracker!$AQ:$AQ,[1]Tracker!$W:$W,"")</f>
        <v>7692-25</v>
      </c>
      <c r="C252" s="204" t="s">
        <v>520</v>
      </c>
      <c r="D252" s="177" t="s">
        <v>88</v>
      </c>
      <c r="E252" s="90" t="s">
        <v>519</v>
      </c>
      <c r="F252" s="91">
        <v>45688</v>
      </c>
      <c r="G252" s="353">
        <f>_xlfn.XLOOKUP(_xlfn.TEXTJOIN("_",TRUE,tbl_die_ordering[[#This Row],[Supplier]],tbl_die_ordering[[#This Row],[DIE NO]]),[1]Tracker!$AQ:$AQ,[1]Tracker!$V:$V,"")</f>
        <v>45688</v>
      </c>
      <c r="H252" s="193" t="s">
        <v>90</v>
      </c>
      <c r="I252" s="131">
        <v>2</v>
      </c>
      <c r="J252" s="131">
        <v>4</v>
      </c>
      <c r="K252" s="99">
        <v>45689</v>
      </c>
      <c r="L252" s="104">
        <v>45689</v>
      </c>
      <c r="M252" s="102"/>
      <c r="N252" s="121">
        <f>IFERROR(IF(tbl_die_ordering[[#This Row],[Design Approved Date]]&lt;&gt;"",L252-K252,""),"")</f>
        <v>0</v>
      </c>
      <c r="O252" s="91">
        <v>45691</v>
      </c>
      <c r="P252" s="91">
        <v>45691</v>
      </c>
      <c r="Q252" s="99">
        <v>45691</v>
      </c>
      <c r="R252" s="122">
        <v>1300001110</v>
      </c>
      <c r="S252" s="90" t="s">
        <v>129</v>
      </c>
      <c r="T252" s="91">
        <v>45707</v>
      </c>
      <c r="U252" s="110"/>
      <c r="V252" s="111"/>
      <c r="W25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2" s="6">
        <f>IF(AND(tbl_die_ordering[[#This Row],[TYPE]]&lt;&gt;"C",tbl_die_ordering[[#This Row],[Design Approved Date]]&lt;&gt;""),tbl_die_ordering[[#This Row],[Design Approved Date]]-tbl_die_ordering[[#This Row],[Die Requested Date]],0)</f>
        <v>1</v>
      </c>
      <c r="Z252" t="s">
        <v>86</v>
      </c>
      <c r="AA252" s="118"/>
      <c r="AB252" s="82" t="str">
        <f>_xlfn.XLOOKUP(_xlfn.TEXTJOIN("_",TRUE,tbl_die_ordering[[#This Row],[Supplier]],tbl_die_ordering[[#This Row],[DIE NO]]),[1]Tracker!$AQ:$AQ,[1]Tracker!$Y:$Y,"")</f>
        <v>M371</v>
      </c>
      <c r="AC252" s="83">
        <f>_xlfn.XLOOKUP(_xlfn.TEXTJOIN("_",TRUE,tbl_die_ordering[[#This Row],[Supplier]],tbl_die_ordering[[#This Row],[DIE NO]]),[1]Tracker!$AQ:$AQ,[1]Tracker!$AC:$AC,"")</f>
        <v>45708</v>
      </c>
      <c r="AD252" s="7"/>
      <c r="AF252" t="str">
        <f>TEXT(tbl_die_ordering[[#This Row],[Die Requested Date]],"mmm")</f>
        <v>Jan</v>
      </c>
      <c r="AG252" t="str">
        <f>_xlfn.TEXTJOIN("_",TRUE,tbl_die_ordering[[#This Row],[Supplier]],tbl_die_ordering[[#This Row],[DIE NO]])</f>
        <v>ALMAX_051117-3512</v>
      </c>
    </row>
    <row r="253" spans="1:33" ht="15.95" customHeight="1">
      <c r="A253" s="86" t="s">
        <v>6</v>
      </c>
      <c r="B253" s="83" t="str">
        <f>_xlfn.XLOOKUP(_xlfn.TEXTJOIN("_",TRUE,tbl_die_ordering[[#This Row],[Supplier]],tbl_die_ordering[[#This Row],[DIE NO]]),[1]Tracker!$AQ:$AQ,[1]Tracker!$W:$W,"")</f>
        <v>7695-25</v>
      </c>
      <c r="C253" s="204" t="s">
        <v>403</v>
      </c>
      <c r="D253" s="177" t="s">
        <v>185</v>
      </c>
      <c r="E253" s="90" t="s">
        <v>321</v>
      </c>
      <c r="F253" s="91">
        <v>45691</v>
      </c>
      <c r="G253" s="353">
        <f>_xlfn.XLOOKUP(_xlfn.TEXTJOIN("_",TRUE,tbl_die_ordering[[#This Row],[Supplier]],tbl_die_ordering[[#This Row],[DIE NO]]),[1]Tracker!$AQ:$AQ,[1]Tracker!$V:$V,"")</f>
        <v>45691</v>
      </c>
      <c r="H253" s="193" t="s">
        <v>94</v>
      </c>
      <c r="I253" s="103">
        <v>0</v>
      </c>
      <c r="J253" s="103">
        <v>0</v>
      </c>
      <c r="K253" s="99">
        <v>45695</v>
      </c>
      <c r="L253" s="104">
        <v>45698</v>
      </c>
      <c r="M253" s="102"/>
      <c r="N253" s="121">
        <f>IFERROR(IF(tbl_die_ordering[[#This Row],[Design Approved Date]]&lt;&gt;"",L253-K253,""),"")</f>
        <v>3</v>
      </c>
      <c r="O253" s="99">
        <v>45699</v>
      </c>
      <c r="P253" s="91">
        <v>45703</v>
      </c>
      <c r="Q253" s="99">
        <v>45699</v>
      </c>
      <c r="R253" s="122">
        <v>112500628</v>
      </c>
      <c r="S253" s="90" t="s">
        <v>101</v>
      </c>
      <c r="T253" s="99">
        <v>45699</v>
      </c>
      <c r="U253" s="110" t="s">
        <v>404</v>
      </c>
      <c r="V253" s="111"/>
      <c r="W25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3" s="6">
        <f>IF(AND(tbl_die_ordering[[#This Row],[TYPE]]&lt;&gt;"C",tbl_die_ordering[[#This Row],[Design Approved Date]]&lt;&gt;""),tbl_die_ordering[[#This Row],[Design Approved Date]]-tbl_die_ordering[[#This Row],[Die Requested Date]],0)</f>
        <v>7</v>
      </c>
      <c r="Z253" t="s">
        <v>86</v>
      </c>
      <c r="AA253" s="118" t="s">
        <v>405</v>
      </c>
      <c r="AB253" s="82">
        <f>_xlfn.XLOOKUP(_xlfn.TEXTJOIN("_",TRUE,tbl_die_ordering[[#This Row],[Supplier]],tbl_die_ordering[[#This Row],[DIE NO]]),[1]Tracker!$AQ:$AQ,[1]Tracker!$Y:$Y,"")</f>
        <v>142501808</v>
      </c>
      <c r="AC253" s="83">
        <f>_xlfn.XLOOKUP(_xlfn.TEXTJOIN("_",TRUE,tbl_die_ordering[[#This Row],[Supplier]],tbl_die_ordering[[#This Row],[DIE NO]]),[1]Tracker!$AQ:$AQ,[1]Tracker!$AC:$AC,"")</f>
        <v>45719</v>
      </c>
      <c r="AD253" s="7"/>
      <c r="AF253" t="str">
        <f>TEXT(tbl_die_ordering[[#This Row],[Die Requested Date]],"mmm")</f>
        <v>Feb</v>
      </c>
      <c r="AG253" t="str">
        <f>_xlfn.TEXTJOIN("_",TRUE,tbl_die_ordering[[#This Row],[Supplier]],tbl_die_ordering[[#This Row],[DIE NO]])</f>
        <v>PDTMC_27804-201</v>
      </c>
    </row>
    <row r="254" spans="1:33" ht="15.95" customHeight="1">
      <c r="A254" s="86" t="s">
        <v>6</v>
      </c>
      <c r="B254" s="83" t="str">
        <f>_xlfn.XLOOKUP(_xlfn.TEXTJOIN("_",TRUE,tbl_die_ordering[[#This Row],[Supplier]],tbl_die_ordering[[#This Row],[DIE NO]]),[1]Tracker!$AQ:$AQ,[1]Tracker!$W:$W,"")</f>
        <v>7695-25</v>
      </c>
      <c r="C254" s="204" t="s">
        <v>407</v>
      </c>
      <c r="D254" s="177" t="s">
        <v>185</v>
      </c>
      <c r="E254" s="90" t="s">
        <v>260</v>
      </c>
      <c r="F254" s="91">
        <v>45691</v>
      </c>
      <c r="G254" s="353">
        <f>_xlfn.XLOOKUP(_xlfn.TEXTJOIN("_",TRUE,tbl_die_ordering[[#This Row],[Supplier]],tbl_die_ordering[[#This Row],[DIE NO]]),[1]Tracker!$AQ:$AQ,[1]Tracker!$V:$V,"")</f>
        <v>45691</v>
      </c>
      <c r="H254" s="193" t="s">
        <v>94</v>
      </c>
      <c r="I254" s="103">
        <v>0</v>
      </c>
      <c r="J254" s="103">
        <v>0</v>
      </c>
      <c r="K254" s="99">
        <v>45694</v>
      </c>
      <c r="L254" s="104">
        <v>45696</v>
      </c>
      <c r="M254" s="102"/>
      <c r="N254" s="121">
        <f>IFERROR(IF(tbl_die_ordering[[#This Row],[Design Approved Date]]&lt;&gt;"",L254-K254,""),"")</f>
        <v>2</v>
      </c>
      <c r="O254" s="99">
        <v>45699</v>
      </c>
      <c r="P254" s="91">
        <v>45703</v>
      </c>
      <c r="Q254" s="99">
        <v>45699</v>
      </c>
      <c r="R254" s="122">
        <v>112500628</v>
      </c>
      <c r="S254" s="90" t="s">
        <v>101</v>
      </c>
      <c r="T254" s="99">
        <v>45699</v>
      </c>
      <c r="U254" s="110" t="s">
        <v>404</v>
      </c>
      <c r="V254" s="111"/>
      <c r="W25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4" s="6">
        <f>IF(AND(tbl_die_ordering[[#This Row],[TYPE]]&lt;&gt;"C",tbl_die_ordering[[#This Row],[Design Approved Date]]&lt;&gt;""),tbl_die_ordering[[#This Row],[Design Approved Date]]-tbl_die_ordering[[#This Row],[Die Requested Date]],0)</f>
        <v>5</v>
      </c>
      <c r="Z254" t="s">
        <v>86</v>
      </c>
      <c r="AA254" s="118" t="s">
        <v>405</v>
      </c>
      <c r="AB254" s="82">
        <f>_xlfn.XLOOKUP(_xlfn.TEXTJOIN("_",TRUE,tbl_die_ordering[[#This Row],[Supplier]],tbl_die_ordering[[#This Row],[DIE NO]]),[1]Tracker!$AQ:$AQ,[1]Tracker!$Y:$Y,"")</f>
        <v>142501808</v>
      </c>
      <c r="AC254" s="83">
        <f>_xlfn.XLOOKUP(_xlfn.TEXTJOIN("_",TRUE,tbl_die_ordering[[#This Row],[Supplier]],tbl_die_ordering[[#This Row],[DIE NO]]),[1]Tracker!$AQ:$AQ,[1]Tracker!$AC:$AC,"")</f>
        <v>45719</v>
      </c>
      <c r="AD254" s="7"/>
      <c r="AF254" t="str">
        <f>TEXT(tbl_die_ordering[[#This Row],[Die Requested Date]],"mmm")</f>
        <v>Feb</v>
      </c>
      <c r="AG254" t="str">
        <f>_xlfn.TEXTJOIN("_",TRUE,tbl_die_ordering[[#This Row],[Supplier]],tbl_die_ordering[[#This Row],[DIE NO]])</f>
        <v>PDTMC_27807-401</v>
      </c>
    </row>
    <row r="255" spans="1:33" ht="15.95" customHeight="1">
      <c r="A255" s="86" t="s">
        <v>6</v>
      </c>
      <c r="B255" s="83" t="str">
        <f>_xlfn.XLOOKUP(_xlfn.TEXTJOIN("_",TRUE,tbl_die_ordering[[#This Row],[Supplier]],tbl_die_ordering[[#This Row],[DIE NO]]),[1]Tracker!$AQ:$AQ,[1]Tracker!$W:$W,"")</f>
        <v>7695-25</v>
      </c>
      <c r="C255" s="204" t="s">
        <v>408</v>
      </c>
      <c r="D255" s="177" t="s">
        <v>185</v>
      </c>
      <c r="E255" s="90" t="s">
        <v>260</v>
      </c>
      <c r="F255" s="91">
        <v>45691</v>
      </c>
      <c r="G255" s="353">
        <f>_xlfn.XLOOKUP(_xlfn.TEXTJOIN("_",TRUE,tbl_die_ordering[[#This Row],[Supplier]],tbl_die_ordering[[#This Row],[DIE NO]]),[1]Tracker!$AQ:$AQ,[1]Tracker!$V:$V,"")</f>
        <v>45691</v>
      </c>
      <c r="H255" s="193" t="s">
        <v>94</v>
      </c>
      <c r="I255" s="103">
        <v>1</v>
      </c>
      <c r="J255" s="103">
        <v>2</v>
      </c>
      <c r="K255" s="99">
        <v>45694</v>
      </c>
      <c r="L255" s="104">
        <v>45696</v>
      </c>
      <c r="M255" s="102"/>
      <c r="N255" s="121">
        <f>IFERROR(IF(tbl_die_ordering[[#This Row],[Design Approved Date]]&lt;&gt;"",L255-K255,""),"")</f>
        <v>2</v>
      </c>
      <c r="O255" s="99">
        <v>45699</v>
      </c>
      <c r="P255" s="91">
        <v>45703</v>
      </c>
      <c r="Q255" s="99">
        <v>45699</v>
      </c>
      <c r="R255" s="122">
        <v>112500628</v>
      </c>
      <c r="S255" s="90" t="s">
        <v>101</v>
      </c>
      <c r="T255" s="99">
        <v>45699</v>
      </c>
      <c r="U255" s="110" t="s">
        <v>404</v>
      </c>
      <c r="V255" s="111"/>
      <c r="W25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5" s="6">
        <f>IF(AND(tbl_die_ordering[[#This Row],[TYPE]]&lt;&gt;"C",tbl_die_ordering[[#This Row],[Design Approved Date]]&lt;&gt;""),tbl_die_ordering[[#This Row],[Design Approved Date]]-tbl_die_ordering[[#This Row],[Die Requested Date]],0)</f>
        <v>5</v>
      </c>
      <c r="Z255" t="s">
        <v>227</v>
      </c>
      <c r="AA255" s="118" t="s">
        <v>405</v>
      </c>
      <c r="AB255" s="82">
        <f>_xlfn.XLOOKUP(_xlfn.TEXTJOIN("_",TRUE,tbl_die_ordering[[#This Row],[Supplier]],tbl_die_ordering[[#This Row],[DIE NO]]),[1]Tracker!$AQ:$AQ,[1]Tracker!$Y:$Y,"")</f>
        <v>142501808</v>
      </c>
      <c r="AC255" s="83">
        <f>_xlfn.XLOOKUP(_xlfn.TEXTJOIN("_",TRUE,tbl_die_ordering[[#This Row],[Supplier]],tbl_die_ordering[[#This Row],[DIE NO]]),[1]Tracker!$AQ:$AQ,[1]Tracker!$AC:$AC,"")</f>
        <v>45719</v>
      </c>
      <c r="AD255" s="7"/>
      <c r="AF255" t="str">
        <f>TEXT(tbl_die_ordering[[#This Row],[Die Requested Date]],"mmm")</f>
        <v>Feb</v>
      </c>
      <c r="AG255" t="str">
        <f>_xlfn.TEXTJOIN("_",TRUE,tbl_die_ordering[[#This Row],[Supplier]],tbl_die_ordering[[#This Row],[DIE NO]])</f>
        <v>PDTMC_30220-201</v>
      </c>
    </row>
    <row r="256" spans="1:33" ht="15.95" customHeight="1">
      <c r="A256" s="86" t="s">
        <v>6</v>
      </c>
      <c r="B256" s="83" t="str">
        <f>_xlfn.XLOOKUP(_xlfn.TEXTJOIN("_",TRUE,tbl_die_ordering[[#This Row],[Supplier]],tbl_die_ordering[[#This Row],[DIE NO]]),[1]Tracker!$AQ:$AQ,[1]Tracker!$W:$W,"")</f>
        <v>7695-25</v>
      </c>
      <c r="C256" s="204" t="s">
        <v>409</v>
      </c>
      <c r="D256" s="177" t="s">
        <v>185</v>
      </c>
      <c r="E256" s="90" t="s">
        <v>219</v>
      </c>
      <c r="F256" s="91">
        <v>45691</v>
      </c>
      <c r="G256" s="353">
        <f>_xlfn.XLOOKUP(_xlfn.TEXTJOIN("_",TRUE,tbl_die_ordering[[#This Row],[Supplier]],tbl_die_ordering[[#This Row],[DIE NO]]),[1]Tracker!$AQ:$AQ,[1]Tracker!$V:$V,"")</f>
        <v>45691</v>
      </c>
      <c r="H256" s="193" t="s">
        <v>94</v>
      </c>
      <c r="I256" s="103">
        <v>1</v>
      </c>
      <c r="J256" s="103">
        <v>1</v>
      </c>
      <c r="K256" s="99">
        <v>45695</v>
      </c>
      <c r="L256" s="104">
        <v>45696</v>
      </c>
      <c r="M256" s="102"/>
      <c r="N256" s="121">
        <f>IFERROR(IF(tbl_die_ordering[[#This Row],[Design Approved Date]]&lt;&gt;"",L256-K256,""),"")</f>
        <v>1</v>
      </c>
      <c r="O256" s="99">
        <v>45699</v>
      </c>
      <c r="P256" s="91">
        <v>45703</v>
      </c>
      <c r="Q256" s="99">
        <v>45699</v>
      </c>
      <c r="R256" s="122">
        <v>112500628</v>
      </c>
      <c r="S256" s="90" t="s">
        <v>101</v>
      </c>
      <c r="T256" s="99">
        <v>45699</v>
      </c>
      <c r="U256" s="110" t="s">
        <v>404</v>
      </c>
      <c r="V256" s="111"/>
      <c r="W25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6" s="6">
        <f>IF(AND(tbl_die_ordering[[#This Row],[TYPE]]&lt;&gt;"C",tbl_die_ordering[[#This Row],[Design Approved Date]]&lt;&gt;""),tbl_die_ordering[[#This Row],[Design Approved Date]]-tbl_die_ordering[[#This Row],[Die Requested Date]],0)</f>
        <v>5</v>
      </c>
      <c r="Z256" t="s">
        <v>227</v>
      </c>
      <c r="AA256" s="118" t="s">
        <v>405</v>
      </c>
      <c r="AB256" s="82">
        <f>_xlfn.XLOOKUP(_xlfn.TEXTJOIN("_",TRUE,tbl_die_ordering[[#This Row],[Supplier]],tbl_die_ordering[[#This Row],[DIE NO]]),[1]Tracker!$AQ:$AQ,[1]Tracker!$Y:$Y,"")</f>
        <v>142501808</v>
      </c>
      <c r="AC256" s="83">
        <f>_xlfn.XLOOKUP(_xlfn.TEXTJOIN("_",TRUE,tbl_die_ordering[[#This Row],[Supplier]],tbl_die_ordering[[#This Row],[DIE NO]]),[1]Tracker!$AQ:$AQ,[1]Tracker!$AC:$AC,"")</f>
        <v>45719</v>
      </c>
      <c r="AD256" s="7"/>
      <c r="AF256" t="str">
        <f>TEXT(tbl_die_ordering[[#This Row],[Die Requested Date]],"mmm")</f>
        <v>Feb</v>
      </c>
      <c r="AG256" t="str">
        <f>_xlfn.TEXTJOIN("_",TRUE,tbl_die_ordering[[#This Row],[Supplier]],tbl_die_ordering[[#This Row],[DIE NO]])</f>
        <v>PDTMC_30221-501</v>
      </c>
    </row>
    <row r="257" spans="1:33" ht="15.95" customHeight="1">
      <c r="A257" s="86" t="s">
        <v>6</v>
      </c>
      <c r="B257" s="83" t="str">
        <f>_xlfn.XLOOKUP(_xlfn.TEXTJOIN("_",TRUE,tbl_die_ordering[[#This Row],[Supplier]],tbl_die_ordering[[#This Row],[DIE NO]]),[1]Tracker!$AQ:$AQ,[1]Tracker!$W:$W,"")</f>
        <v>7695-25</v>
      </c>
      <c r="C257" s="204" t="s">
        <v>406</v>
      </c>
      <c r="D257" s="177" t="s">
        <v>185</v>
      </c>
      <c r="E257" s="90" t="s">
        <v>321</v>
      </c>
      <c r="F257" s="91">
        <v>45691</v>
      </c>
      <c r="G257" s="353">
        <f>_xlfn.XLOOKUP(_xlfn.TEXTJOIN("_",TRUE,tbl_die_ordering[[#This Row],[Supplier]],tbl_die_ordering[[#This Row],[DIE NO]]),[1]Tracker!$AQ:$AQ,[1]Tracker!$V:$V,"")</f>
        <v>45691</v>
      </c>
      <c r="H257" s="193" t="s">
        <v>94</v>
      </c>
      <c r="I257" s="103">
        <v>0</v>
      </c>
      <c r="J257" s="103">
        <v>0</v>
      </c>
      <c r="K257" s="99">
        <v>45698</v>
      </c>
      <c r="L257" s="104">
        <v>45699</v>
      </c>
      <c r="M257" s="102"/>
      <c r="N257" s="121">
        <f>IFERROR(IF(tbl_die_ordering[[#This Row],[Design Approved Date]]&lt;&gt;"",L257-K257,""),"")</f>
        <v>1</v>
      </c>
      <c r="O257" s="91">
        <v>45700</v>
      </c>
      <c r="P257" s="91">
        <v>45703</v>
      </c>
      <c r="Q257" s="99">
        <v>45700</v>
      </c>
      <c r="R257" s="122">
        <v>112500644</v>
      </c>
      <c r="S257" s="90" t="s">
        <v>101</v>
      </c>
      <c r="T257" s="99">
        <v>45700</v>
      </c>
      <c r="U257" s="110" t="s">
        <v>404</v>
      </c>
      <c r="V257" s="111" t="s">
        <v>521</v>
      </c>
      <c r="W25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7" s="6">
        <f>IF(AND(tbl_die_ordering[[#This Row],[TYPE]]&lt;&gt;"C",tbl_die_ordering[[#This Row],[Design Approved Date]]&lt;&gt;""),tbl_die_ordering[[#This Row],[Design Approved Date]]-tbl_die_ordering[[#This Row],[Die Requested Date]],0)</f>
        <v>8</v>
      </c>
      <c r="Z257" t="s">
        <v>86</v>
      </c>
      <c r="AA257" s="118" t="s">
        <v>405</v>
      </c>
      <c r="AB257" s="82">
        <f>_xlfn.XLOOKUP(_xlfn.TEXTJOIN("_",TRUE,tbl_die_ordering[[#This Row],[Supplier]],tbl_die_ordering[[#This Row],[DIE NO]]),[1]Tracker!$AQ:$AQ,[1]Tracker!$Y:$Y,"")</f>
        <v>142501646</v>
      </c>
      <c r="AC257" s="83">
        <f>_xlfn.XLOOKUP(_xlfn.TEXTJOIN("_",TRUE,tbl_die_ordering[[#This Row],[Supplier]],tbl_die_ordering[[#This Row],[DIE NO]]),[1]Tracker!$AQ:$AQ,[1]Tracker!$AC:$AC,"")</f>
        <v>45711</v>
      </c>
      <c r="AD257" s="7"/>
      <c r="AF257" t="str">
        <f>TEXT(tbl_die_ordering[[#This Row],[Die Requested Date]],"mmm")</f>
        <v>Feb</v>
      </c>
      <c r="AG257" t="str">
        <f>_xlfn.TEXTJOIN("_",TRUE,tbl_die_ordering[[#This Row],[Supplier]],tbl_die_ordering[[#This Row],[DIE NO]])</f>
        <v>PDTMC_27805-401</v>
      </c>
    </row>
    <row r="258" spans="1:33" ht="15.95" customHeight="1">
      <c r="A258" s="86" t="s">
        <v>29</v>
      </c>
      <c r="B258" s="83" t="str">
        <f>_xlfn.XLOOKUP(_xlfn.TEXTJOIN("_",TRUE,tbl_die_ordering[[#This Row],[Supplier]],tbl_die_ordering[[#This Row],[DIE NO]]),[1]Tracker!$AQ:$AQ,[1]Tracker!$W:$W,"")</f>
        <v>7694-25</v>
      </c>
      <c r="C258" s="204" t="s">
        <v>338</v>
      </c>
      <c r="D258" s="177" t="s">
        <v>185</v>
      </c>
      <c r="E258" s="90" t="s">
        <v>119</v>
      </c>
      <c r="F258" s="91">
        <v>45691</v>
      </c>
      <c r="G258" s="353">
        <f>_xlfn.XLOOKUP(_xlfn.TEXTJOIN("_",TRUE,tbl_die_ordering[[#This Row],[Supplier]],tbl_die_ordering[[#This Row],[DIE NO]]),[1]Tracker!$AQ:$AQ,[1]Tracker!$V:$V,"")</f>
        <v>45691</v>
      </c>
      <c r="H258" s="193" t="s">
        <v>94</v>
      </c>
      <c r="I258" s="131">
        <v>0</v>
      </c>
      <c r="J258" s="131">
        <v>0</v>
      </c>
      <c r="K258" s="99">
        <v>45694</v>
      </c>
      <c r="L258" s="104">
        <v>45696</v>
      </c>
      <c r="M258" s="102"/>
      <c r="N258" s="121">
        <f>IFERROR(IF(tbl_die_ordering[[#This Row],[Design Approved Date]]&lt;&gt;"",L258-K258,""),"")</f>
        <v>2</v>
      </c>
      <c r="O258" s="91">
        <v>45699</v>
      </c>
      <c r="P258" s="91">
        <v>45706</v>
      </c>
      <c r="Q258" s="99">
        <v>45699</v>
      </c>
      <c r="R258" s="122">
        <v>1300001119</v>
      </c>
      <c r="S258" s="90" t="s">
        <v>101</v>
      </c>
      <c r="T258" s="91">
        <v>45707</v>
      </c>
      <c r="U258" s="110" t="s">
        <v>333</v>
      </c>
      <c r="V258" s="111"/>
      <c r="W25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8" s="6">
        <f>IF(AND(tbl_die_ordering[[#This Row],[TYPE]]&lt;&gt;"C",tbl_die_ordering[[#This Row],[Design Approved Date]]&lt;&gt;""),tbl_die_ordering[[#This Row],[Design Approved Date]]-tbl_die_ordering[[#This Row],[Die Requested Date]],0)</f>
        <v>5</v>
      </c>
      <c r="Z258" t="s">
        <v>86</v>
      </c>
      <c r="AA258" s="118"/>
      <c r="AB258" s="82">
        <f>_xlfn.XLOOKUP(_xlfn.TEXTJOIN("_",TRUE,tbl_die_ordering[[#This Row],[Supplier]],tbl_die_ordering[[#This Row],[DIE NO]]),[1]Tracker!$AQ:$AQ,[1]Tracker!$Y:$Y,"")</f>
        <v>242500271</v>
      </c>
      <c r="AC258" s="83">
        <f>_xlfn.XLOOKUP(_xlfn.TEXTJOIN("_",TRUE,tbl_die_ordering[[#This Row],[Supplier]],tbl_die_ordering[[#This Row],[DIE NO]]),[1]Tracker!$AQ:$AQ,[1]Tracker!$AC:$AC,"")</f>
        <v>45737</v>
      </c>
      <c r="AD258" s="7"/>
      <c r="AF258" t="str">
        <f>TEXT(tbl_die_ordering[[#This Row],[Die Requested Date]],"mmm")</f>
        <v>Feb</v>
      </c>
      <c r="AG258" t="str">
        <f>_xlfn.TEXTJOIN("_",TRUE,tbl_die_ordering[[#This Row],[Supplier]],tbl_die_ordering[[#This Row],[DIE NO]])</f>
        <v>PDTMC_027800-2501</v>
      </c>
    </row>
    <row r="259" spans="1:33" ht="15.95" customHeight="1">
      <c r="A259" s="86" t="s">
        <v>29</v>
      </c>
      <c r="B259" s="83" t="str">
        <f>_xlfn.XLOOKUP(_xlfn.TEXTJOIN("_",TRUE,tbl_die_ordering[[#This Row],[Supplier]],tbl_die_ordering[[#This Row],[DIE NO]]),[1]Tracker!$AQ:$AQ,[1]Tracker!$W:$W,"")</f>
        <v>7694-25</v>
      </c>
      <c r="C259" s="204" t="s">
        <v>381</v>
      </c>
      <c r="D259" s="177" t="s">
        <v>185</v>
      </c>
      <c r="E259" s="90" t="s">
        <v>103</v>
      </c>
      <c r="F259" s="91">
        <v>45691</v>
      </c>
      <c r="G259" s="353">
        <f>_xlfn.XLOOKUP(_xlfn.TEXTJOIN("_",TRUE,tbl_die_ordering[[#This Row],[Supplier]],tbl_die_ordering[[#This Row],[DIE NO]]),[1]Tracker!$AQ:$AQ,[1]Tracker!$V:$V,"")</f>
        <v>45691</v>
      </c>
      <c r="H259" s="193" t="s">
        <v>94</v>
      </c>
      <c r="I259" s="131">
        <v>1</v>
      </c>
      <c r="J259" s="131">
        <v>2</v>
      </c>
      <c r="K259" s="99">
        <v>45694</v>
      </c>
      <c r="L259" s="104">
        <v>45698</v>
      </c>
      <c r="M259" s="102"/>
      <c r="N259" s="121">
        <f>IFERROR(IF(tbl_die_ordering[[#This Row],[Design Approved Date]]&lt;&gt;"",L259-K259,""),"")</f>
        <v>4</v>
      </c>
      <c r="O259" s="91">
        <v>45699</v>
      </c>
      <c r="P259" s="91">
        <v>45706</v>
      </c>
      <c r="Q259" s="99">
        <v>45699</v>
      </c>
      <c r="R259" s="122">
        <v>1300001119</v>
      </c>
      <c r="S259" s="90" t="s">
        <v>101</v>
      </c>
      <c r="T259" s="91">
        <v>45707</v>
      </c>
      <c r="U259" s="110" t="s">
        <v>382</v>
      </c>
      <c r="V259" s="111"/>
      <c r="W25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59" s="6">
        <f>IF(AND(tbl_die_ordering[[#This Row],[TYPE]]&lt;&gt;"C",tbl_die_ordering[[#This Row],[Design Approved Date]]&lt;&gt;""),tbl_die_ordering[[#This Row],[Design Approved Date]]-tbl_die_ordering[[#This Row],[Die Requested Date]],0)</f>
        <v>7</v>
      </c>
      <c r="Z259" t="s">
        <v>86</v>
      </c>
      <c r="AA259" s="118"/>
      <c r="AB259" s="82">
        <f>_xlfn.XLOOKUP(_xlfn.TEXTJOIN("_",TRUE,tbl_die_ordering[[#This Row],[Supplier]],tbl_die_ordering[[#This Row],[DIE NO]]),[1]Tracker!$AQ:$AQ,[1]Tracker!$Y:$Y,"")</f>
        <v>242500271</v>
      </c>
      <c r="AC259" s="83">
        <f>_xlfn.XLOOKUP(_xlfn.TEXTJOIN("_",TRUE,tbl_die_ordering[[#This Row],[Supplier]],tbl_die_ordering[[#This Row],[DIE NO]]),[1]Tracker!$AQ:$AQ,[1]Tracker!$AC:$AC,"")</f>
        <v>45737</v>
      </c>
      <c r="AD259" s="7"/>
      <c r="AF259" t="str">
        <f>TEXT(tbl_die_ordering[[#This Row],[Die Requested Date]],"mmm")</f>
        <v>Feb</v>
      </c>
      <c r="AG259" t="str">
        <f>_xlfn.TEXTJOIN("_",TRUE,tbl_die_ordering[[#This Row],[Supplier]],tbl_die_ordering[[#This Row],[DIE NO]])</f>
        <v>PDTMC_027801-2501</v>
      </c>
    </row>
    <row r="260" spans="1:33" ht="15.95" customHeight="1">
      <c r="A260" s="86" t="s">
        <v>29</v>
      </c>
      <c r="B260" s="83" t="str">
        <f>_xlfn.XLOOKUP(_xlfn.TEXTJOIN("_",TRUE,tbl_die_ordering[[#This Row],[Supplier]],tbl_die_ordering[[#This Row],[DIE NO]]),[1]Tracker!$AQ:$AQ,[1]Tracker!$W:$W,"")</f>
        <v>7694-25</v>
      </c>
      <c r="C260" s="204" t="s">
        <v>383</v>
      </c>
      <c r="D260" s="177" t="s">
        <v>162</v>
      </c>
      <c r="E260" s="90" t="s">
        <v>163</v>
      </c>
      <c r="F260" s="91">
        <v>45691</v>
      </c>
      <c r="G260" s="353">
        <f>_xlfn.XLOOKUP(_xlfn.TEXTJOIN("_",TRUE,tbl_die_ordering[[#This Row],[Supplier]],tbl_die_ordering[[#This Row],[DIE NO]]),[1]Tracker!$AQ:$AQ,[1]Tracker!$V:$V,"")</f>
        <v>45691</v>
      </c>
      <c r="H260" s="193" t="s">
        <v>94</v>
      </c>
      <c r="I260" s="131">
        <v>0</v>
      </c>
      <c r="J260" s="131">
        <v>0</v>
      </c>
      <c r="K260" s="99">
        <v>45694</v>
      </c>
      <c r="L260" s="104">
        <v>45698</v>
      </c>
      <c r="M260" s="102"/>
      <c r="N260" s="121">
        <f>IFERROR(IF(tbl_die_ordering[[#This Row],[Design Approved Date]]&lt;&gt;"",L260-K260,""),"")</f>
        <v>4</v>
      </c>
      <c r="O260" s="91">
        <v>45699</v>
      </c>
      <c r="P260" s="91">
        <v>45706</v>
      </c>
      <c r="Q260" s="99">
        <v>45699</v>
      </c>
      <c r="R260" s="122">
        <v>1300001119</v>
      </c>
      <c r="S260" s="90" t="s">
        <v>101</v>
      </c>
      <c r="T260" s="91">
        <v>45707</v>
      </c>
      <c r="U260" s="110"/>
      <c r="V260" s="111"/>
      <c r="W26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0" s="6">
        <f>IF(AND(tbl_die_ordering[[#This Row],[TYPE]]&lt;&gt;"C",tbl_die_ordering[[#This Row],[Design Approved Date]]&lt;&gt;""),tbl_die_ordering[[#This Row],[Design Approved Date]]-tbl_die_ordering[[#This Row],[Die Requested Date]],0)</f>
        <v>7</v>
      </c>
      <c r="Z260" t="s">
        <v>86</v>
      </c>
      <c r="AA260" s="118"/>
      <c r="AB260" s="82">
        <f>_xlfn.XLOOKUP(_xlfn.TEXTJOIN("_",TRUE,tbl_die_ordering[[#This Row],[Supplier]],tbl_die_ordering[[#This Row],[DIE NO]]),[1]Tracker!$AQ:$AQ,[1]Tracker!$Y:$Y,"")</f>
        <v>242500271</v>
      </c>
      <c r="AC260" s="83">
        <f>_xlfn.XLOOKUP(_xlfn.TEXTJOIN("_",TRUE,tbl_die_ordering[[#This Row],[Supplier]],tbl_die_ordering[[#This Row],[DIE NO]]),[1]Tracker!$AQ:$AQ,[1]Tracker!$AC:$AC,"")</f>
        <v>45737</v>
      </c>
      <c r="AD260" s="7"/>
      <c r="AF260" t="str">
        <f>TEXT(tbl_die_ordering[[#This Row],[Die Requested Date]],"mmm")</f>
        <v>Feb</v>
      </c>
      <c r="AG260" t="str">
        <f>_xlfn.TEXTJOIN("_",TRUE,tbl_die_ordering[[#This Row],[Supplier]],tbl_die_ordering[[#This Row],[DIE NO]])</f>
        <v>PDTMC_25IC1-027801</v>
      </c>
    </row>
    <row r="261" spans="1:33" ht="15.95" customHeight="1">
      <c r="A261" s="86" t="s">
        <v>6</v>
      </c>
      <c r="B261" s="83" t="str">
        <f>_xlfn.XLOOKUP(_xlfn.TEXTJOIN("_",TRUE,tbl_die_ordering[[#This Row],[Supplier]],tbl_die_ordering[[#This Row],[DIE NO]]),[1]Tracker!$AQ:$AQ,[1]Tracker!$W:$W,"")</f>
        <v>7696-25</v>
      </c>
      <c r="C261" s="204" t="s">
        <v>522</v>
      </c>
      <c r="D261" s="177" t="s">
        <v>185</v>
      </c>
      <c r="E261" s="90" t="s">
        <v>119</v>
      </c>
      <c r="F261" s="91">
        <v>45692</v>
      </c>
      <c r="G261" s="353">
        <f>_xlfn.XLOOKUP(_xlfn.TEXTJOIN("_",TRUE,tbl_die_ordering[[#This Row],[Supplier]],tbl_die_ordering[[#This Row],[DIE NO]]),[1]Tracker!$AQ:$AQ,[1]Tracker!$V:$V,"")</f>
        <v>45693</v>
      </c>
      <c r="H261" s="193" t="s">
        <v>94</v>
      </c>
      <c r="I261" s="103">
        <v>1</v>
      </c>
      <c r="J261" s="103">
        <v>4</v>
      </c>
      <c r="K261" s="99">
        <v>45695</v>
      </c>
      <c r="L261" s="104">
        <v>45699</v>
      </c>
      <c r="M261" s="102"/>
      <c r="N261" s="121">
        <f>IFERROR(IF(tbl_die_ordering[[#This Row],[Design Approved Date]]&lt;&gt;"",L261-K261,""),"")</f>
        <v>4</v>
      </c>
      <c r="O261" s="91">
        <v>45700</v>
      </c>
      <c r="P261" s="91">
        <v>45703</v>
      </c>
      <c r="Q261" s="99">
        <v>45700</v>
      </c>
      <c r="R261" s="122">
        <v>112500644</v>
      </c>
      <c r="S261" s="90" t="s">
        <v>101</v>
      </c>
      <c r="T261" s="99">
        <v>45700</v>
      </c>
      <c r="U261" s="110" t="s">
        <v>523</v>
      </c>
      <c r="V261" s="111"/>
      <c r="W26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1" s="6">
        <f>IF(AND(tbl_die_ordering[[#This Row],[TYPE]]&lt;&gt;"C",tbl_die_ordering[[#This Row],[Design Approved Date]]&lt;&gt;""),tbl_die_ordering[[#This Row],[Design Approved Date]]-tbl_die_ordering[[#This Row],[Die Requested Date]],0)</f>
        <v>7</v>
      </c>
      <c r="Z261" t="s">
        <v>86</v>
      </c>
      <c r="AA261" s="118" t="s">
        <v>405</v>
      </c>
      <c r="AB261" s="82">
        <f>_xlfn.XLOOKUP(_xlfn.TEXTJOIN("_",TRUE,tbl_die_ordering[[#This Row],[Supplier]],tbl_die_ordering[[#This Row],[DIE NO]]),[1]Tracker!$AQ:$AQ,[1]Tracker!$Y:$Y,"")</f>
        <v>142501647</v>
      </c>
      <c r="AC261" s="83">
        <f>_xlfn.XLOOKUP(_xlfn.TEXTJOIN("_",TRUE,tbl_die_ordering[[#This Row],[Supplier]],tbl_die_ordering[[#This Row],[DIE NO]]),[1]Tracker!$AQ:$AQ,[1]Tracker!$AC:$AC,"")</f>
        <v>45719</v>
      </c>
      <c r="AD261" s="7"/>
      <c r="AF261" t="str">
        <f>TEXT(tbl_die_ordering[[#This Row],[Die Requested Date]],"mmm")</f>
        <v>Feb</v>
      </c>
      <c r="AG261" t="str">
        <f>_xlfn.TEXTJOIN("_",TRUE,tbl_die_ordering[[#This Row],[Supplier]],tbl_die_ordering[[#This Row],[DIE NO]])</f>
        <v>PDTMC_30262-401</v>
      </c>
    </row>
    <row r="262" spans="1:33" ht="15.95" customHeight="1">
      <c r="A262" s="86" t="s">
        <v>6</v>
      </c>
      <c r="B262" s="83" t="str">
        <f>_xlfn.XLOOKUP(_xlfn.TEXTJOIN("_",TRUE,tbl_die_ordering[[#This Row],[Supplier]],tbl_die_ordering[[#This Row],[DIE NO]]),[1]Tracker!$AQ:$AQ,[1]Tracker!$W:$W,"")</f>
        <v>7696-25</v>
      </c>
      <c r="C262" s="204" t="s">
        <v>524</v>
      </c>
      <c r="D262" s="177" t="s">
        <v>185</v>
      </c>
      <c r="E262" s="90" t="s">
        <v>103</v>
      </c>
      <c r="F262" s="91">
        <v>45692</v>
      </c>
      <c r="G262" s="353">
        <f>_xlfn.XLOOKUP(_xlfn.TEXTJOIN("_",TRUE,tbl_die_ordering[[#This Row],[Supplier]],tbl_die_ordering[[#This Row],[DIE NO]]),[1]Tracker!$AQ:$AQ,[1]Tracker!$V:$V,"")</f>
        <v>45693</v>
      </c>
      <c r="H262" s="193" t="s">
        <v>94</v>
      </c>
      <c r="I262" s="103">
        <v>1</v>
      </c>
      <c r="J262" s="103">
        <v>4</v>
      </c>
      <c r="K262" s="99">
        <v>45695</v>
      </c>
      <c r="L262" s="104">
        <v>45699</v>
      </c>
      <c r="M262" s="102"/>
      <c r="N262" s="121">
        <f>IFERROR(IF(tbl_die_ordering[[#This Row],[Design Approved Date]]&lt;&gt;"",L262-K262,""),"")</f>
        <v>4</v>
      </c>
      <c r="O262" s="91">
        <v>45700</v>
      </c>
      <c r="P262" s="91">
        <v>45703</v>
      </c>
      <c r="Q262" s="99">
        <v>45700</v>
      </c>
      <c r="R262" s="122">
        <v>112500644</v>
      </c>
      <c r="S262" s="90" t="s">
        <v>101</v>
      </c>
      <c r="T262" s="99">
        <v>45700</v>
      </c>
      <c r="U262" s="184" t="s">
        <v>523</v>
      </c>
      <c r="V262" s="111"/>
      <c r="W26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2" s="6">
        <f>IF(AND(tbl_die_ordering[[#This Row],[TYPE]]&lt;&gt;"C",tbl_die_ordering[[#This Row],[Design Approved Date]]&lt;&gt;""),tbl_die_ordering[[#This Row],[Design Approved Date]]-tbl_die_ordering[[#This Row],[Die Requested Date]],0)</f>
        <v>7</v>
      </c>
      <c r="Z262" t="s">
        <v>86</v>
      </c>
      <c r="AA262" s="118" t="s">
        <v>405</v>
      </c>
      <c r="AB262" s="82">
        <f>_xlfn.XLOOKUP(_xlfn.TEXTJOIN("_",TRUE,tbl_die_ordering[[#This Row],[Supplier]],tbl_die_ordering[[#This Row],[DIE NO]]),[1]Tracker!$AQ:$AQ,[1]Tracker!$Y:$Y,"")</f>
        <v>142501647</v>
      </c>
      <c r="AC262" s="83">
        <f>_xlfn.XLOOKUP(_xlfn.TEXTJOIN("_",TRUE,tbl_die_ordering[[#This Row],[Supplier]],tbl_die_ordering[[#This Row],[DIE NO]]),[1]Tracker!$AQ:$AQ,[1]Tracker!$AC:$AC,"")</f>
        <v>45719</v>
      </c>
      <c r="AD262" s="7"/>
      <c r="AF262" t="str">
        <f>TEXT(tbl_die_ordering[[#This Row],[Die Requested Date]],"mmm")</f>
        <v>Feb</v>
      </c>
      <c r="AG262" t="str">
        <f>_xlfn.TEXTJOIN("_",TRUE,tbl_die_ordering[[#This Row],[Supplier]],tbl_die_ordering[[#This Row],[DIE NO]])</f>
        <v>PDTMC_30263-501</v>
      </c>
    </row>
    <row r="263" spans="1:33" ht="15.95" customHeight="1">
      <c r="A263" s="86" t="s">
        <v>29</v>
      </c>
      <c r="B263" s="83" t="str">
        <f>_xlfn.XLOOKUP(_xlfn.TEXTJOIN("_",TRUE,tbl_die_ordering[[#This Row],[Supplier]],tbl_die_ordering[[#This Row],[DIE NO]]),[1]Tracker!$AQ:$AQ,[1]Tracker!$W:$W,"")</f>
        <v>7697-25</v>
      </c>
      <c r="C263" s="204" t="s">
        <v>525</v>
      </c>
      <c r="D263" s="177" t="s">
        <v>185</v>
      </c>
      <c r="E263" s="90" t="s">
        <v>122</v>
      </c>
      <c r="F263" s="91">
        <v>45692</v>
      </c>
      <c r="G263" s="353">
        <f>_xlfn.XLOOKUP(_xlfn.TEXTJOIN("_",TRUE,tbl_die_ordering[[#This Row],[Supplier]],tbl_die_ordering[[#This Row],[DIE NO]]),[1]Tracker!$AQ:$AQ,[1]Tracker!$V:$V,"")</f>
        <v>45693</v>
      </c>
      <c r="H263" s="193" t="s">
        <v>94</v>
      </c>
      <c r="I263" s="131">
        <v>4</v>
      </c>
      <c r="J263" s="131">
        <v>4</v>
      </c>
      <c r="K263" s="99">
        <v>45695</v>
      </c>
      <c r="L263" s="104">
        <v>45700</v>
      </c>
      <c r="M263" s="102" t="s">
        <v>186</v>
      </c>
      <c r="N263" s="121">
        <f>IFERROR(IF(tbl_die_ordering[[#This Row],[Design Approved Date]]&lt;&gt;"",L263-K263,""),"")</f>
        <v>5</v>
      </c>
      <c r="O263" s="91">
        <v>45702</v>
      </c>
      <c r="P263" s="91">
        <v>45706</v>
      </c>
      <c r="Q263" s="99">
        <v>45702</v>
      </c>
      <c r="R263" s="122">
        <v>1300001124</v>
      </c>
      <c r="S263" s="90" t="s">
        <v>101</v>
      </c>
      <c r="T263" s="91">
        <v>45707</v>
      </c>
      <c r="U263" s="184" t="s">
        <v>187</v>
      </c>
      <c r="V263" s="111"/>
      <c r="W26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3" s="6">
        <f>IF(AND(tbl_die_ordering[[#This Row],[TYPE]]&lt;&gt;"C",tbl_die_ordering[[#This Row],[Design Approved Date]]&lt;&gt;""),tbl_die_ordering[[#This Row],[Design Approved Date]]-tbl_die_ordering[[#This Row],[Die Requested Date]],0)</f>
        <v>8</v>
      </c>
      <c r="Z263" t="s">
        <v>86</v>
      </c>
      <c r="AA263" s="118"/>
      <c r="AB263" s="82">
        <f>_xlfn.XLOOKUP(_xlfn.TEXTJOIN("_",TRUE,tbl_die_ordering[[#This Row],[Supplier]],tbl_die_ordering[[#This Row],[DIE NO]]),[1]Tracker!$AQ:$AQ,[1]Tracker!$Y:$Y,"")</f>
        <v>242500238</v>
      </c>
      <c r="AC263" s="83">
        <f>_xlfn.XLOOKUP(_xlfn.TEXTJOIN("_",TRUE,tbl_die_ordering[[#This Row],[Supplier]],tbl_die_ordering[[#This Row],[DIE NO]]),[1]Tracker!$AQ:$AQ,[1]Tracker!$AC:$AC,"")</f>
        <v>45730.413599537038</v>
      </c>
      <c r="AD263" s="7"/>
      <c r="AF263" t="str">
        <f>TEXT(tbl_die_ordering[[#This Row],[Die Requested Date]],"mmm")</f>
        <v>Feb</v>
      </c>
      <c r="AG263" t="str">
        <f>_xlfn.TEXTJOIN("_",TRUE,tbl_die_ordering[[#This Row],[Supplier]],tbl_die_ordering[[#This Row],[DIE NO]])</f>
        <v>PDTMC_051142-3501</v>
      </c>
    </row>
    <row r="264" spans="1:33" ht="15.95" customHeight="1">
      <c r="A264" s="86" t="s">
        <v>6</v>
      </c>
      <c r="B264" s="83" t="str">
        <f>_xlfn.XLOOKUP(_xlfn.TEXTJOIN("_",TRUE,tbl_die_ordering[[#This Row],[Supplier]],tbl_die_ordering[[#This Row],[DIE NO]]),[1]Tracker!$AQ:$AQ,[1]Tracker!$W:$W,"")</f>
        <v>7701-25</v>
      </c>
      <c r="C264" s="204" t="s">
        <v>344</v>
      </c>
      <c r="D264" s="90" t="s">
        <v>212</v>
      </c>
      <c r="E264" s="92" t="s">
        <v>526</v>
      </c>
      <c r="F264" s="91">
        <v>45694</v>
      </c>
      <c r="G264" s="353">
        <f>_xlfn.XLOOKUP(_xlfn.TEXTJOIN("_",TRUE,tbl_die_ordering[[#This Row],[Supplier]],tbl_die_ordering[[#This Row],[DIE NO]]),[1]Tracker!$AQ:$AQ,[1]Tracker!$V:$V,"")</f>
        <v>45695</v>
      </c>
      <c r="H264" s="193" t="s">
        <v>444</v>
      </c>
      <c r="I264" s="103">
        <v>0</v>
      </c>
      <c r="J264" s="103">
        <v>0</v>
      </c>
      <c r="K264" s="99" t="s">
        <v>214</v>
      </c>
      <c r="L264" s="104" t="s">
        <v>214</v>
      </c>
      <c r="M264" s="102"/>
      <c r="N264" s="121" t="str">
        <f>IFERROR(IF(tbl_die_ordering[[#This Row],[Design Approved Date]]&lt;&gt;"",L264-K264,""),"")</f>
        <v/>
      </c>
      <c r="O264" s="91" t="s">
        <v>214</v>
      </c>
      <c r="P264" s="91" t="s">
        <v>214</v>
      </c>
      <c r="Q264" s="99" t="s">
        <v>214</v>
      </c>
      <c r="R264" s="122">
        <v>112500705</v>
      </c>
      <c r="S264" s="90" t="s">
        <v>95</v>
      </c>
      <c r="T264" s="99">
        <v>45703</v>
      </c>
      <c r="U264" s="184"/>
      <c r="V264" s="111" t="s">
        <v>527</v>
      </c>
      <c r="W26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264" s="6">
        <f>IF(AND(tbl_die_ordering[[#This Row],[TYPE]]&lt;&gt;"C",tbl_die_ordering[[#This Row],[Design Approved Date]]&lt;&gt;""),tbl_die_ordering[[#This Row],[Design Approved Date]]-tbl_die_ordering[[#This Row],[Die Requested Date]],0)</f>
        <v>0</v>
      </c>
      <c r="Z264" t="s">
        <v>86</v>
      </c>
      <c r="AA264" s="118"/>
      <c r="AB264" s="82">
        <f>_xlfn.XLOOKUP(_xlfn.TEXTJOIN("_",TRUE,tbl_die_ordering[[#This Row],[Supplier]],tbl_die_ordering[[#This Row],[DIE NO]]),[1]Tracker!$AQ:$AQ,[1]Tracker!$Y:$Y,"")</f>
        <v>0</v>
      </c>
      <c r="AC264" s="83">
        <f>_xlfn.XLOOKUP(_xlfn.TEXTJOIN("_",TRUE,tbl_die_ordering[[#This Row],[Supplier]],tbl_die_ordering[[#This Row],[DIE NO]]),[1]Tracker!$AQ:$AQ,[1]Tracker!$AC:$AC,"")</f>
        <v>0</v>
      </c>
      <c r="AD264" s="7"/>
      <c r="AF264" t="str">
        <f>TEXT(tbl_die_ordering[[#This Row],[Die Requested Date]],"mmm")</f>
        <v>Feb</v>
      </c>
      <c r="AG264" t="str">
        <f>_xlfn.TEXTJOIN("_",TRUE,tbl_die_ordering[[#This Row],[Supplier]],tbl_die_ordering[[#This Row],[DIE NO]])</f>
        <v>PHME_INS-30215</v>
      </c>
    </row>
    <row r="265" spans="1:33" ht="15.95" customHeight="1">
      <c r="A265" s="86" t="s">
        <v>6</v>
      </c>
      <c r="B265" s="83" t="str">
        <f>_xlfn.XLOOKUP(_xlfn.TEXTJOIN("_",TRUE,tbl_die_ordering[[#This Row],[Supplier]],tbl_die_ordering[[#This Row],[DIE NO]]),[1]Tracker!$AQ:$AQ,[1]Tracker!$W:$W,"")</f>
        <v>7698-25</v>
      </c>
      <c r="C265" s="204" t="s">
        <v>528</v>
      </c>
      <c r="D265" s="177" t="s">
        <v>88</v>
      </c>
      <c r="E265" s="90" t="s">
        <v>103</v>
      </c>
      <c r="F265" s="91">
        <v>45694</v>
      </c>
      <c r="G265" s="353">
        <f>_xlfn.XLOOKUP(_xlfn.TEXTJOIN("_",TRUE,tbl_die_ordering[[#This Row],[Supplier]],tbl_die_ordering[[#This Row],[DIE NO]]),[1]Tracker!$AQ:$AQ,[1]Tracker!$V:$V,"")</f>
        <v>45695</v>
      </c>
      <c r="H265" s="193" t="s">
        <v>90</v>
      </c>
      <c r="I265" s="103">
        <v>1</v>
      </c>
      <c r="J265" s="103">
        <v>2</v>
      </c>
      <c r="K265" s="99">
        <v>45695</v>
      </c>
      <c r="L265" s="104">
        <v>45696</v>
      </c>
      <c r="M265" s="102"/>
      <c r="N265" s="121">
        <f>IFERROR(IF(tbl_die_ordering[[#This Row],[Design Approved Date]]&lt;&gt;"",L265-K265,""),"")</f>
        <v>1</v>
      </c>
      <c r="O265" s="99">
        <v>45699</v>
      </c>
      <c r="P265" s="91">
        <v>45703</v>
      </c>
      <c r="Q265" s="99">
        <v>45699</v>
      </c>
      <c r="R265" s="122">
        <v>112500628</v>
      </c>
      <c r="S265" s="90" t="s">
        <v>139</v>
      </c>
      <c r="T265" s="99">
        <v>45699</v>
      </c>
      <c r="U265" s="184"/>
      <c r="V265" s="111"/>
      <c r="W26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5" s="6">
        <f>IF(AND(tbl_die_ordering[[#This Row],[TYPE]]&lt;&gt;"C",tbl_die_ordering[[#This Row],[Design Approved Date]]&lt;&gt;""),tbl_die_ordering[[#This Row],[Design Approved Date]]-tbl_die_ordering[[#This Row],[Die Requested Date]],0)</f>
        <v>2</v>
      </c>
      <c r="Z265" t="s">
        <v>86</v>
      </c>
      <c r="AA265" s="118"/>
      <c r="AB265" s="82">
        <f>_xlfn.XLOOKUP(_xlfn.TEXTJOIN("_",TRUE,tbl_die_ordering[[#This Row],[Supplier]],tbl_die_ordering[[#This Row],[DIE NO]]),[1]Tracker!$AQ:$AQ,[1]Tracker!$Y:$Y,"")</f>
        <v>142501809</v>
      </c>
      <c r="AC265" s="83">
        <f>_xlfn.XLOOKUP(_xlfn.TEXTJOIN("_",TRUE,tbl_die_ordering[[#This Row],[Supplier]],tbl_die_ordering[[#This Row],[DIE NO]]),[1]Tracker!$AQ:$AQ,[1]Tracker!$AC:$AC,"")</f>
        <v>45715</v>
      </c>
      <c r="AD265" s="7"/>
      <c r="AF265" t="str">
        <f>TEXT(tbl_die_ordering[[#This Row],[Die Requested Date]],"mmm")</f>
        <v>Feb</v>
      </c>
      <c r="AG265" t="str">
        <f>_xlfn.TEXTJOIN("_",TRUE,tbl_die_ordering[[#This Row],[Supplier]],tbl_die_ordering[[#This Row],[DIE NO]])</f>
        <v>EKSTEK_13212-233</v>
      </c>
    </row>
    <row r="266" spans="1:33" ht="15.95" customHeight="1">
      <c r="A266" s="86" t="s">
        <v>6</v>
      </c>
      <c r="B266" s="83" t="str">
        <f>_xlfn.XLOOKUP(_xlfn.TEXTJOIN("_",TRUE,tbl_die_ordering[[#This Row],[Supplier]],tbl_die_ordering[[#This Row],[DIE NO]]),[1]Tracker!$AQ:$AQ,[1]Tracker!$W:$W,"")</f>
        <v>7699-25</v>
      </c>
      <c r="C266" s="204" t="s">
        <v>529</v>
      </c>
      <c r="D266" s="177" t="s">
        <v>162</v>
      </c>
      <c r="E266" s="90" t="s">
        <v>530</v>
      </c>
      <c r="F266" s="91">
        <v>45694</v>
      </c>
      <c r="G266" s="353">
        <f>_xlfn.XLOOKUP(_xlfn.TEXTJOIN("_",TRUE,tbl_die_ordering[[#This Row],[Supplier]],tbl_die_ordering[[#This Row],[DIE NO]]),[1]Tracker!$AQ:$AQ,[1]Tracker!$V:$V,"")</f>
        <v>45695</v>
      </c>
      <c r="H266" s="193" t="s">
        <v>90</v>
      </c>
      <c r="I266" s="103">
        <v>14</v>
      </c>
      <c r="J266" s="103">
        <v>14</v>
      </c>
      <c r="K266" s="99">
        <v>45695</v>
      </c>
      <c r="L266" s="104">
        <v>45696</v>
      </c>
      <c r="M266" s="102"/>
      <c r="N266" s="121">
        <f>IFERROR(IF(tbl_die_ordering[[#This Row],[Design Approved Date]]&lt;&gt;"",L266-K266,""),"")</f>
        <v>1</v>
      </c>
      <c r="O266" s="99">
        <v>45699</v>
      </c>
      <c r="P266" s="91">
        <v>45699</v>
      </c>
      <c r="Q266" s="99">
        <v>45699</v>
      </c>
      <c r="R266" s="122">
        <v>112500628</v>
      </c>
      <c r="S266" s="90" t="s">
        <v>167</v>
      </c>
      <c r="T266" s="99">
        <v>45699</v>
      </c>
      <c r="U266" s="184"/>
      <c r="V266" s="111"/>
      <c r="W26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6" s="6">
        <f>IF(AND(tbl_die_ordering[[#This Row],[TYPE]]&lt;&gt;"C",tbl_die_ordering[[#This Row],[Design Approved Date]]&lt;&gt;""),tbl_die_ordering[[#This Row],[Design Approved Date]]-tbl_die_ordering[[#This Row],[Die Requested Date]],0)</f>
        <v>2</v>
      </c>
      <c r="Z266" t="s">
        <v>86</v>
      </c>
      <c r="AA266" s="118"/>
      <c r="AB266" s="82">
        <f>_xlfn.XLOOKUP(_xlfn.TEXTJOIN("_",TRUE,tbl_die_ordering[[#This Row],[Supplier]],tbl_die_ordering[[#This Row],[DIE NO]]),[1]Tracker!$AQ:$AQ,[1]Tracker!$Y:$Y,"")</f>
        <v>142501578</v>
      </c>
      <c r="AC266" s="83">
        <f>_xlfn.XLOOKUP(_xlfn.TEXTJOIN("_",TRUE,tbl_die_ordering[[#This Row],[Supplier]],tbl_die_ordering[[#This Row],[DIE NO]]),[1]Tracker!$AQ:$AQ,[1]Tracker!$AC:$AC,"")</f>
        <v>45719</v>
      </c>
      <c r="AD266" s="7"/>
      <c r="AF266" t="str">
        <f>TEXT(tbl_die_ordering[[#This Row],[Die Requested Date]],"mmm")</f>
        <v>Feb</v>
      </c>
      <c r="AG266" t="str">
        <f>_xlfn.TEXTJOIN("_",TRUE,tbl_die_ordering[[#This Row],[Supplier]],tbl_die_ordering[[#This Row],[DIE NO]])</f>
        <v>PHOENIX _28238-605 Die Plate</v>
      </c>
    </row>
    <row r="267" spans="1:33" ht="15.95" customHeight="1">
      <c r="A267" s="86" t="s">
        <v>6</v>
      </c>
      <c r="B267" s="83" t="str">
        <f>_xlfn.XLOOKUP(_xlfn.TEXTJOIN("_",TRUE,tbl_die_ordering[[#This Row],[Supplier]],tbl_die_ordering[[#This Row],[DIE NO]]),[1]Tracker!$AQ:$AQ,[1]Tracker!$W:$W,"")</f>
        <v>7700-25</v>
      </c>
      <c r="C267" s="204" t="s">
        <v>531</v>
      </c>
      <c r="D267" s="177" t="s">
        <v>88</v>
      </c>
      <c r="E267" s="90" t="s">
        <v>119</v>
      </c>
      <c r="F267" s="91">
        <v>45694</v>
      </c>
      <c r="G267" s="353">
        <f>_xlfn.XLOOKUP(_xlfn.TEXTJOIN("_",TRUE,tbl_die_ordering[[#This Row],[Supplier]],tbl_die_ordering[[#This Row],[DIE NO]]),[1]Tracker!$AQ:$AQ,[1]Tracker!$V:$V,"")</f>
        <v>45695</v>
      </c>
      <c r="H267" s="193" t="s">
        <v>94</v>
      </c>
      <c r="I267" s="103">
        <v>1</v>
      </c>
      <c r="J267" s="103">
        <v>2</v>
      </c>
      <c r="K267" s="99">
        <v>45698</v>
      </c>
      <c r="L267" s="104">
        <v>45699</v>
      </c>
      <c r="M267" s="102"/>
      <c r="N267" s="121">
        <f>IFERROR(IF(tbl_die_ordering[[#This Row],[Design Approved Date]]&lt;&gt;"",L267-K267,""),"")</f>
        <v>1</v>
      </c>
      <c r="O267" s="91">
        <v>45700</v>
      </c>
      <c r="P267" s="91">
        <v>45703</v>
      </c>
      <c r="Q267" s="99">
        <v>45700</v>
      </c>
      <c r="R267" s="122">
        <v>112500644</v>
      </c>
      <c r="S267" s="90" t="s">
        <v>101</v>
      </c>
      <c r="T267" s="99">
        <v>45700</v>
      </c>
      <c r="U267" s="184"/>
      <c r="V267" s="111"/>
      <c r="W26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7" s="6">
        <f>IF(AND(tbl_die_ordering[[#This Row],[TYPE]]&lt;&gt;"C",tbl_die_ordering[[#This Row],[Design Approved Date]]&lt;&gt;""),tbl_die_ordering[[#This Row],[Design Approved Date]]-tbl_die_ordering[[#This Row],[Die Requested Date]],0)</f>
        <v>5</v>
      </c>
      <c r="Z267" t="s">
        <v>86</v>
      </c>
      <c r="AA267" s="118"/>
      <c r="AB267" s="82">
        <f>_xlfn.XLOOKUP(_xlfn.TEXTJOIN("_",TRUE,tbl_die_ordering[[#This Row],[Supplier]],tbl_die_ordering[[#This Row],[DIE NO]]),[1]Tracker!$AQ:$AQ,[1]Tracker!$Y:$Y,"")</f>
        <v>142501648</v>
      </c>
      <c r="AC267" s="83">
        <f>_xlfn.XLOOKUP(_xlfn.TEXTJOIN("_",TRUE,tbl_die_ordering[[#This Row],[Supplier]],tbl_die_ordering[[#This Row],[DIE NO]]),[1]Tracker!$AQ:$AQ,[1]Tracker!$AC:$AC,"")</f>
        <v>45713</v>
      </c>
      <c r="AD267" s="7"/>
      <c r="AF267" t="str">
        <f>TEXT(tbl_die_ordering[[#This Row],[Die Requested Date]],"mmm")</f>
        <v>Feb</v>
      </c>
      <c r="AG267" t="str">
        <f>_xlfn.TEXTJOIN("_",TRUE,tbl_die_ordering[[#This Row],[Supplier]],tbl_die_ordering[[#This Row],[DIE NO]])</f>
        <v>PDTMC_28364-402</v>
      </c>
    </row>
    <row r="268" spans="1:33" ht="15.95" customHeight="1">
      <c r="A268" s="86" t="s">
        <v>6</v>
      </c>
      <c r="B268" s="83" t="str">
        <f>_xlfn.XLOOKUP(_xlfn.TEXTJOIN("_",TRUE,tbl_die_ordering[[#This Row],[Supplier]],tbl_die_ordering[[#This Row],[DIE NO]]),[1]Tracker!$AQ:$AQ,[1]Tracker!$W:$W,"")</f>
        <v>7701-25</v>
      </c>
      <c r="C268" s="204" t="s">
        <v>340</v>
      </c>
      <c r="D268" s="177" t="s">
        <v>185</v>
      </c>
      <c r="E268" s="90" t="s">
        <v>89</v>
      </c>
      <c r="F268" s="91">
        <v>45694</v>
      </c>
      <c r="G268" s="353">
        <f>_xlfn.XLOOKUP(_xlfn.TEXTJOIN("_",TRUE,tbl_die_ordering[[#This Row],[Supplier]],tbl_die_ordering[[#This Row],[DIE NO]]),[1]Tracker!$AQ:$AQ,[1]Tracker!$V:$V,"")</f>
        <v>45695</v>
      </c>
      <c r="H268" s="193" t="s">
        <v>94</v>
      </c>
      <c r="I268" s="103">
        <v>4</v>
      </c>
      <c r="J268" s="103">
        <v>4</v>
      </c>
      <c r="K268" s="99">
        <v>45701</v>
      </c>
      <c r="L268" s="104">
        <v>45702</v>
      </c>
      <c r="M268" s="102" t="s">
        <v>186</v>
      </c>
      <c r="N268" s="121">
        <f>IFERROR(IF(tbl_die_ordering[[#This Row],[Design Approved Date]]&lt;&gt;"",L268-K268,""),"")</f>
        <v>1</v>
      </c>
      <c r="O268" s="91">
        <v>45703</v>
      </c>
      <c r="P268" s="91">
        <v>45703</v>
      </c>
      <c r="Q268" s="99">
        <v>45703</v>
      </c>
      <c r="R268" s="122">
        <v>112500705</v>
      </c>
      <c r="S268" s="90" t="s">
        <v>95</v>
      </c>
      <c r="T268" s="99">
        <v>45703</v>
      </c>
      <c r="U268" s="184" t="s">
        <v>341</v>
      </c>
      <c r="V268" s="111"/>
      <c r="W26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8" s="6">
        <f>IF(AND(tbl_die_ordering[[#This Row],[TYPE]]&lt;&gt;"C",tbl_die_ordering[[#This Row],[Design Approved Date]]&lt;&gt;""),tbl_die_ordering[[#This Row],[Design Approved Date]]-tbl_die_ordering[[#This Row],[Die Requested Date]],0)</f>
        <v>8</v>
      </c>
      <c r="Z268" t="s">
        <v>86</v>
      </c>
      <c r="AA268" s="118" t="s">
        <v>199</v>
      </c>
      <c r="AB268" s="82">
        <f>_xlfn.XLOOKUP(_xlfn.TEXTJOIN("_",TRUE,tbl_die_ordering[[#This Row],[Supplier]],tbl_die_ordering[[#This Row],[DIE NO]]),[1]Tracker!$AQ:$AQ,[1]Tracker!$Y:$Y,"")</f>
        <v>142501787</v>
      </c>
      <c r="AC268" s="83">
        <f>_xlfn.XLOOKUP(_xlfn.TEXTJOIN("_",TRUE,tbl_die_ordering[[#This Row],[Supplier]],tbl_die_ordering[[#This Row],[DIE NO]]),[1]Tracker!$AQ:$AQ,[1]Tracker!$AC:$AC,"")</f>
        <v>45714</v>
      </c>
      <c r="AD268" s="7"/>
      <c r="AF268" t="str">
        <f>TEXT(tbl_die_ordering[[#This Row],[Die Requested Date]],"mmm")</f>
        <v>Feb</v>
      </c>
      <c r="AG268" t="str">
        <f>_xlfn.TEXTJOIN("_",TRUE,tbl_die_ordering[[#This Row],[Supplier]],tbl_die_ordering[[#This Row],[DIE NO]])</f>
        <v>PHME_30215-601</v>
      </c>
    </row>
    <row r="269" spans="1:33" ht="15.95" customHeight="1">
      <c r="A269" s="86" t="s">
        <v>6</v>
      </c>
      <c r="B269" s="83" t="str">
        <f>_xlfn.XLOOKUP(_xlfn.TEXTJOIN("_",TRUE,tbl_die_ordering[[#This Row],[Supplier]],tbl_die_ordering[[#This Row],[DIE NO]]),[1]Tracker!$AQ:$AQ,[1]Tracker!$W:$W,"")</f>
        <v>7707-25</v>
      </c>
      <c r="C269" s="204" t="s">
        <v>532</v>
      </c>
      <c r="D269" s="177" t="s">
        <v>88</v>
      </c>
      <c r="E269" s="90" t="s">
        <v>103</v>
      </c>
      <c r="F269" s="91">
        <v>45698</v>
      </c>
      <c r="G269" s="353">
        <f>_xlfn.XLOOKUP(_xlfn.TEXTJOIN("_",TRUE,tbl_die_ordering[[#This Row],[Supplier]],tbl_die_ordering[[#This Row],[DIE NO]]),[1]Tracker!$AQ:$AQ,[1]Tracker!$V:$V,"")</f>
        <v>45698</v>
      </c>
      <c r="H269" s="193" t="s">
        <v>94</v>
      </c>
      <c r="I269" s="103">
        <v>0</v>
      </c>
      <c r="J269" s="103">
        <v>0</v>
      </c>
      <c r="K269" s="99">
        <v>45698</v>
      </c>
      <c r="L269" s="104">
        <v>45698</v>
      </c>
      <c r="M269" s="102"/>
      <c r="N269" s="121">
        <f>IFERROR(IF(tbl_die_ordering[[#This Row],[Design Approved Date]]&lt;&gt;"",L269-K269,""),"")</f>
        <v>0</v>
      </c>
      <c r="O269" s="91">
        <v>45700</v>
      </c>
      <c r="P269" s="91">
        <v>45703</v>
      </c>
      <c r="Q269" s="99">
        <v>45700</v>
      </c>
      <c r="R269" s="122">
        <v>112500644</v>
      </c>
      <c r="S269" s="90" t="s">
        <v>101</v>
      </c>
      <c r="T269" s="99">
        <v>45700</v>
      </c>
      <c r="U269" s="184"/>
      <c r="V269" s="111"/>
      <c r="W26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69" s="6">
        <f>IF(AND(tbl_die_ordering[[#This Row],[TYPE]]&lt;&gt;"C",tbl_die_ordering[[#This Row],[Design Approved Date]]&lt;&gt;""),tbl_die_ordering[[#This Row],[Design Approved Date]]-tbl_die_ordering[[#This Row],[Die Requested Date]],0)</f>
        <v>0</v>
      </c>
      <c r="Z269" t="s">
        <v>227</v>
      </c>
      <c r="AA269" s="118"/>
      <c r="AB269" s="82">
        <f>_xlfn.XLOOKUP(_xlfn.TEXTJOIN("_",TRUE,tbl_die_ordering[[#This Row],[Supplier]],tbl_die_ordering[[#This Row],[DIE NO]]),[1]Tracker!$AQ:$AQ,[1]Tracker!$Y:$Y,"")</f>
        <v>142501649</v>
      </c>
      <c r="AC269" s="83">
        <f>_xlfn.XLOOKUP(_xlfn.TEXTJOIN("_",TRUE,tbl_die_ordering[[#This Row],[Supplier]],tbl_die_ordering[[#This Row],[DIE NO]]),[1]Tracker!$AQ:$AQ,[1]Tracker!$AC:$AC,"")</f>
        <v>45714</v>
      </c>
      <c r="AD269" s="7"/>
      <c r="AF269" t="str">
        <f>TEXT(tbl_die_ordering[[#This Row],[Die Requested Date]],"mmm")</f>
        <v>Feb</v>
      </c>
      <c r="AG269" t="str">
        <f>_xlfn.TEXTJOIN("_",TRUE,tbl_die_ordering[[#This Row],[Supplier]],tbl_die_ordering[[#This Row],[DIE NO]])</f>
        <v>PDTMC_27602-502</v>
      </c>
    </row>
    <row r="270" spans="1:33" ht="15.95" customHeight="1">
      <c r="A270" s="86" t="s">
        <v>6</v>
      </c>
      <c r="B270" s="83" t="str">
        <f>_xlfn.XLOOKUP(_xlfn.TEXTJOIN("_",TRUE,tbl_die_ordering[[#This Row],[Supplier]],tbl_die_ordering[[#This Row],[DIE NO]]),[1]Tracker!$AQ:$AQ,[1]Tracker!$W:$W,"")</f>
        <v>7705-25</v>
      </c>
      <c r="C270" s="204" t="s">
        <v>533</v>
      </c>
      <c r="D270" s="177" t="s">
        <v>88</v>
      </c>
      <c r="E270" s="90" t="s">
        <v>247</v>
      </c>
      <c r="F270" s="91">
        <v>45698</v>
      </c>
      <c r="G270" s="353">
        <f>_xlfn.XLOOKUP(_xlfn.TEXTJOIN("_",TRUE,tbl_die_ordering[[#This Row],[Supplier]],tbl_die_ordering[[#This Row],[DIE NO]]),[1]Tracker!$AQ:$AQ,[1]Tracker!$V:$V,"")</f>
        <v>45698</v>
      </c>
      <c r="H270" s="193" t="s">
        <v>90</v>
      </c>
      <c r="I270" s="103">
        <v>2</v>
      </c>
      <c r="J270" s="103">
        <v>8</v>
      </c>
      <c r="K270" s="99">
        <v>45699</v>
      </c>
      <c r="L270" s="104">
        <v>45700</v>
      </c>
      <c r="M270" s="102"/>
      <c r="N270" s="121">
        <f>IFERROR(IF(tbl_die_ordering[[#This Row],[Design Approved Date]]&lt;&gt;"",L270-K270,""),"")</f>
        <v>1</v>
      </c>
      <c r="O270" s="99">
        <v>45702</v>
      </c>
      <c r="P270" s="91">
        <v>45703</v>
      </c>
      <c r="Q270" s="99">
        <v>45702</v>
      </c>
      <c r="R270" s="122">
        <v>112500690</v>
      </c>
      <c r="S270" s="90" t="s">
        <v>167</v>
      </c>
      <c r="T270" s="99">
        <v>45702</v>
      </c>
      <c r="U270" s="184"/>
      <c r="V270" s="111"/>
      <c r="W27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0" s="6">
        <f>IF(AND(tbl_die_ordering[[#This Row],[TYPE]]&lt;&gt;"C",tbl_die_ordering[[#This Row],[Design Approved Date]]&lt;&gt;""),tbl_die_ordering[[#This Row],[Design Approved Date]]-tbl_die_ordering[[#This Row],[Die Requested Date]],0)</f>
        <v>2</v>
      </c>
      <c r="Z270" t="s">
        <v>86</v>
      </c>
      <c r="AA270" s="118"/>
      <c r="AB270" s="82">
        <f>_xlfn.XLOOKUP(_xlfn.TEXTJOIN("_",TRUE,tbl_die_ordering[[#This Row],[Supplier]],tbl_die_ordering[[#This Row],[DIE NO]]),[1]Tracker!$AQ:$AQ,[1]Tracker!$Y:$Y,"")</f>
        <v>142501836</v>
      </c>
      <c r="AC270" s="83">
        <f>_xlfn.XLOOKUP(_xlfn.TEXTJOIN("_",TRUE,tbl_die_ordering[[#This Row],[Supplier]],tbl_die_ordering[[#This Row],[DIE NO]]),[1]Tracker!$AQ:$AQ,[1]Tracker!$AC:$AC,"")</f>
        <v>45719</v>
      </c>
      <c r="AD270" s="7"/>
      <c r="AF270" t="str">
        <f>TEXT(tbl_die_ordering[[#This Row],[Die Requested Date]],"mmm")</f>
        <v>Feb</v>
      </c>
      <c r="AG270" t="str">
        <f>_xlfn.TEXTJOIN("_",TRUE,tbl_die_ordering[[#This Row],[Supplier]],tbl_die_ordering[[#This Row],[DIE NO]])</f>
        <v>PHOENIX _28836-512</v>
      </c>
    </row>
    <row r="271" spans="1:33" ht="15.95" customHeight="1">
      <c r="A271" s="86" t="s">
        <v>6</v>
      </c>
      <c r="B271" s="83" t="str">
        <f>_xlfn.XLOOKUP(_xlfn.TEXTJOIN("_",TRUE,tbl_die_ordering[[#This Row],[Supplier]],tbl_die_ordering[[#This Row],[DIE NO]]),[1]Tracker!$AQ:$AQ,[1]Tracker!$W:$W,"")</f>
        <v>7705-25</v>
      </c>
      <c r="C271" s="204" t="s">
        <v>534</v>
      </c>
      <c r="D271" s="177" t="s">
        <v>88</v>
      </c>
      <c r="E271" s="90" t="s">
        <v>89</v>
      </c>
      <c r="F271" s="91">
        <v>45698</v>
      </c>
      <c r="G271" s="353">
        <f>_xlfn.XLOOKUP(_xlfn.TEXTJOIN("_",TRUE,tbl_die_ordering[[#This Row],[Supplier]],tbl_die_ordering[[#This Row],[DIE NO]]),[1]Tracker!$AQ:$AQ,[1]Tracker!$V:$V,"")</f>
        <v>45698</v>
      </c>
      <c r="H271" s="193" t="s">
        <v>90</v>
      </c>
      <c r="I271" s="103">
        <v>1</v>
      </c>
      <c r="J271" s="103">
        <v>1</v>
      </c>
      <c r="K271" s="99">
        <v>45699</v>
      </c>
      <c r="L271" s="104">
        <v>45700</v>
      </c>
      <c r="M271" s="102"/>
      <c r="N271" s="121">
        <f>IFERROR(IF(tbl_die_ordering[[#This Row],[Design Approved Date]]&lt;&gt;"",L271-K271,""),"")</f>
        <v>1</v>
      </c>
      <c r="O271" s="99">
        <v>45702</v>
      </c>
      <c r="P271" s="91">
        <v>45703</v>
      </c>
      <c r="Q271" s="99">
        <v>45702</v>
      </c>
      <c r="R271" s="122">
        <v>112500690</v>
      </c>
      <c r="S271" s="90" t="s">
        <v>167</v>
      </c>
      <c r="T271" s="99">
        <v>45702</v>
      </c>
      <c r="U271" s="184"/>
      <c r="V271" s="111"/>
      <c r="W27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1" s="6">
        <f>IF(AND(tbl_die_ordering[[#This Row],[TYPE]]&lt;&gt;"C",tbl_die_ordering[[#This Row],[Design Approved Date]]&lt;&gt;""),tbl_die_ordering[[#This Row],[Design Approved Date]]-tbl_die_ordering[[#This Row],[Die Requested Date]],0)</f>
        <v>2</v>
      </c>
      <c r="Z271" t="s">
        <v>86</v>
      </c>
      <c r="AA271" s="118"/>
      <c r="AB271" s="82">
        <f>_xlfn.XLOOKUP(_xlfn.TEXTJOIN("_",TRUE,tbl_die_ordering[[#This Row],[Supplier]],tbl_die_ordering[[#This Row],[DIE NO]]),[1]Tracker!$AQ:$AQ,[1]Tracker!$Y:$Y,"")</f>
        <v>142501836</v>
      </c>
      <c r="AC271" s="83">
        <f>_xlfn.XLOOKUP(_xlfn.TEXTJOIN("_",TRUE,tbl_die_ordering[[#This Row],[Supplier]],tbl_die_ordering[[#This Row],[DIE NO]]),[1]Tracker!$AQ:$AQ,[1]Tracker!$AC:$AC,"")</f>
        <v>45719</v>
      </c>
      <c r="AD271" s="7"/>
      <c r="AF271" t="str">
        <f>TEXT(tbl_die_ordering[[#This Row],[Die Requested Date]],"mmm")</f>
        <v>Feb</v>
      </c>
      <c r="AG271" t="str">
        <f>_xlfn.TEXTJOIN("_",TRUE,tbl_die_ordering[[#This Row],[Supplier]],tbl_die_ordering[[#This Row],[DIE NO]])</f>
        <v>PHOENIX _29903-602</v>
      </c>
    </row>
    <row r="272" spans="1:33" ht="15.95" customHeight="1">
      <c r="A272" s="86" t="s">
        <v>6</v>
      </c>
      <c r="B272" s="83" t="str">
        <f>_xlfn.XLOOKUP(_xlfn.TEXTJOIN("_",TRUE,tbl_die_ordering[[#This Row],[Supplier]],tbl_die_ordering[[#This Row],[DIE NO]]),[1]Tracker!$AQ:$AQ,[1]Tracker!$W:$W,"")</f>
        <v>7706-25</v>
      </c>
      <c r="C272" s="204" t="s">
        <v>535</v>
      </c>
      <c r="D272" s="177" t="s">
        <v>88</v>
      </c>
      <c r="E272" s="90" t="s">
        <v>240</v>
      </c>
      <c r="F272" s="91">
        <v>45698</v>
      </c>
      <c r="G272" s="353">
        <f>_xlfn.XLOOKUP(_xlfn.TEXTJOIN("_",TRUE,tbl_die_ordering[[#This Row],[Supplier]],tbl_die_ordering[[#This Row],[DIE NO]]),[1]Tracker!$AQ:$AQ,[1]Tracker!$V:$V,"")</f>
        <v>45698</v>
      </c>
      <c r="H272" s="193" t="s">
        <v>90</v>
      </c>
      <c r="I272" s="103">
        <v>2</v>
      </c>
      <c r="J272" s="103">
        <v>2</v>
      </c>
      <c r="K272" s="99">
        <v>45698</v>
      </c>
      <c r="L272" s="104">
        <v>45700</v>
      </c>
      <c r="M272" s="102"/>
      <c r="N272" s="121">
        <f>IFERROR(IF(tbl_die_ordering[[#This Row],[Design Approved Date]]&lt;&gt;"",L272-K272,""),"")</f>
        <v>2</v>
      </c>
      <c r="O272" s="99">
        <v>45702</v>
      </c>
      <c r="P272" s="91">
        <v>45703</v>
      </c>
      <c r="Q272" s="99">
        <v>45702</v>
      </c>
      <c r="R272" s="122">
        <v>112500690</v>
      </c>
      <c r="S272" s="90" t="s">
        <v>129</v>
      </c>
      <c r="T272" s="99">
        <v>45702</v>
      </c>
      <c r="U272" s="184"/>
      <c r="V272" s="111"/>
      <c r="W27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2" s="6">
        <f>IF(AND(tbl_die_ordering[[#This Row],[TYPE]]&lt;&gt;"C",tbl_die_ordering[[#This Row],[Design Approved Date]]&lt;&gt;""),tbl_die_ordering[[#This Row],[Design Approved Date]]-tbl_die_ordering[[#This Row],[Die Requested Date]],0)</f>
        <v>2</v>
      </c>
      <c r="Z272" t="s">
        <v>86</v>
      </c>
      <c r="AA272" s="118"/>
      <c r="AB272" s="82">
        <f>_xlfn.XLOOKUP(_xlfn.TEXTJOIN("_",TRUE,tbl_die_ordering[[#This Row],[Supplier]],tbl_die_ordering[[#This Row],[DIE NO]]),[1]Tracker!$AQ:$AQ,[1]Tracker!$Y:$Y,"")</f>
        <v>142501858</v>
      </c>
      <c r="AC272" s="83">
        <f>_xlfn.XLOOKUP(_xlfn.TEXTJOIN("_",TRUE,tbl_die_ordering[[#This Row],[Supplier]],tbl_die_ordering[[#This Row],[DIE NO]]),[1]Tracker!$AQ:$AQ,[1]Tracker!$AC:$AC,"")</f>
        <v>45721</v>
      </c>
      <c r="AD272" s="7"/>
      <c r="AF272" t="str">
        <f>TEXT(tbl_die_ordering[[#This Row],[Die Requested Date]],"mmm")</f>
        <v>Feb</v>
      </c>
      <c r="AG272" t="str">
        <f>_xlfn.TEXTJOIN("_",TRUE,tbl_die_ordering[[#This Row],[Supplier]],tbl_die_ordering[[#This Row],[DIE NO]])</f>
        <v>ALMAX_29777-602</v>
      </c>
    </row>
    <row r="273" spans="1:33" ht="15.95" customHeight="1">
      <c r="A273" s="86" t="s">
        <v>6</v>
      </c>
      <c r="B273" s="83" t="str">
        <f>_xlfn.XLOOKUP(_xlfn.TEXTJOIN("_",TRUE,tbl_die_ordering[[#This Row],[Supplier]],tbl_die_ordering[[#This Row],[DIE NO]]),[1]Tracker!$AQ:$AQ,[1]Tracker!$W:$W,"")</f>
        <v>7702-25</v>
      </c>
      <c r="C273" s="204" t="s">
        <v>536</v>
      </c>
      <c r="D273" s="177" t="s">
        <v>88</v>
      </c>
      <c r="E273" s="90" t="s">
        <v>103</v>
      </c>
      <c r="F273" s="91">
        <v>45698</v>
      </c>
      <c r="G273" s="353">
        <f>_xlfn.XLOOKUP(_xlfn.TEXTJOIN("_",TRUE,tbl_die_ordering[[#This Row],[Supplier]],tbl_die_ordering[[#This Row],[DIE NO]]),[1]Tracker!$AQ:$AQ,[1]Tracker!$V:$V,"")</f>
        <v>45698</v>
      </c>
      <c r="H273" s="193" t="s">
        <v>94</v>
      </c>
      <c r="I273" s="103">
        <v>1</v>
      </c>
      <c r="J273" s="103">
        <v>2</v>
      </c>
      <c r="K273" s="99">
        <v>45700</v>
      </c>
      <c r="L273" s="104">
        <v>45702</v>
      </c>
      <c r="M273" s="102"/>
      <c r="N273" s="121">
        <f>IFERROR(IF(tbl_die_ordering[[#This Row],[Design Approved Date]]&lt;&gt;"",L273-K273,""),"")</f>
        <v>2</v>
      </c>
      <c r="O273" s="99">
        <v>45703</v>
      </c>
      <c r="P273" s="91">
        <v>45703</v>
      </c>
      <c r="Q273" s="99">
        <v>45703</v>
      </c>
      <c r="R273" s="122">
        <v>112500706</v>
      </c>
      <c r="S273" s="90" t="s">
        <v>101</v>
      </c>
      <c r="T273" s="99">
        <v>45703</v>
      </c>
      <c r="U273" s="184"/>
      <c r="V273" s="111"/>
      <c r="W27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3" s="6">
        <f>IF(AND(tbl_die_ordering[[#This Row],[TYPE]]&lt;&gt;"C",tbl_die_ordering[[#This Row],[Design Approved Date]]&lt;&gt;""),tbl_die_ordering[[#This Row],[Design Approved Date]]-tbl_die_ordering[[#This Row],[Die Requested Date]],0)</f>
        <v>4</v>
      </c>
      <c r="Z273" t="s">
        <v>227</v>
      </c>
      <c r="AA273" s="118"/>
      <c r="AB273" s="82">
        <f>_xlfn.XLOOKUP(_xlfn.TEXTJOIN("_",TRUE,tbl_die_ordering[[#This Row],[Supplier]],tbl_die_ordering[[#This Row],[DIE NO]]),[1]Tracker!$AQ:$AQ,[1]Tracker!$Y:$Y,"")</f>
        <v>142501826</v>
      </c>
      <c r="AC273" s="83">
        <f>_xlfn.XLOOKUP(_xlfn.TEXTJOIN("_",TRUE,tbl_die_ordering[[#This Row],[Supplier]],tbl_die_ordering[[#This Row],[DIE NO]]),[1]Tracker!$AQ:$AQ,[1]Tracker!$AC:$AC,"")</f>
        <v>45719</v>
      </c>
      <c r="AD273" s="7"/>
      <c r="AF273" t="str">
        <f>TEXT(tbl_die_ordering[[#This Row],[Die Requested Date]],"mmm")</f>
        <v>Feb</v>
      </c>
      <c r="AG273" t="str">
        <f>_xlfn.TEXTJOIN("_",TRUE,tbl_die_ordering[[#This Row],[Supplier]],tbl_die_ordering[[#This Row],[DIE NO]])</f>
        <v>PDTMC_29504-503</v>
      </c>
    </row>
    <row r="274" spans="1:33" ht="15.95" customHeight="1">
      <c r="A274" s="86" t="s">
        <v>6</v>
      </c>
      <c r="B274" s="83" t="str">
        <f>_xlfn.XLOOKUP(_xlfn.TEXTJOIN("_",TRUE,tbl_die_ordering[[#This Row],[Supplier]],tbl_die_ordering[[#This Row],[DIE NO]]),[1]Tracker!$AQ:$AQ,[1]Tracker!$W:$W,"")</f>
        <v>7703-25</v>
      </c>
      <c r="C274" s="204" t="s">
        <v>537</v>
      </c>
      <c r="D274" s="177" t="s">
        <v>88</v>
      </c>
      <c r="E274" s="90" t="s">
        <v>103</v>
      </c>
      <c r="F274" s="91">
        <v>45698</v>
      </c>
      <c r="G274" s="353">
        <f>_xlfn.XLOOKUP(_xlfn.TEXTJOIN("_",TRUE,tbl_die_ordering[[#This Row],[Supplier]],tbl_die_ordering[[#This Row],[DIE NO]]),[1]Tracker!$AQ:$AQ,[1]Tracker!$V:$V,"")</f>
        <v>45698</v>
      </c>
      <c r="H274" s="193" t="s">
        <v>90</v>
      </c>
      <c r="I274" s="103">
        <v>2</v>
      </c>
      <c r="J274" s="103">
        <v>2</v>
      </c>
      <c r="K274" s="99">
        <v>45701</v>
      </c>
      <c r="L274" s="104">
        <v>45702</v>
      </c>
      <c r="M274" s="102"/>
      <c r="N274" s="121">
        <f>IFERROR(IF(tbl_die_ordering[[#This Row],[Design Approved Date]]&lt;&gt;"",L274-K274,""),"")</f>
        <v>1</v>
      </c>
      <c r="O274" s="99">
        <v>45703</v>
      </c>
      <c r="P274" s="91">
        <v>45703</v>
      </c>
      <c r="Q274" s="99">
        <v>45703</v>
      </c>
      <c r="R274" s="122">
        <v>112500706</v>
      </c>
      <c r="S274" s="90" t="s">
        <v>197</v>
      </c>
      <c r="T274" s="99">
        <v>45703</v>
      </c>
      <c r="U274" s="184"/>
      <c r="V274" s="111"/>
      <c r="W27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4" s="6">
        <f>IF(AND(tbl_die_ordering[[#This Row],[TYPE]]&lt;&gt;"C",tbl_die_ordering[[#This Row],[Design Approved Date]]&lt;&gt;""),tbl_die_ordering[[#This Row],[Design Approved Date]]-tbl_die_ordering[[#This Row],[Die Requested Date]],0)</f>
        <v>4</v>
      </c>
      <c r="Z274" t="s">
        <v>86</v>
      </c>
      <c r="AA274" s="118"/>
      <c r="AB274" s="82">
        <f>_xlfn.XLOOKUP(_xlfn.TEXTJOIN("_",TRUE,tbl_die_ordering[[#This Row],[Supplier]],tbl_die_ordering[[#This Row],[DIE NO]]),[1]Tracker!$AQ:$AQ,[1]Tracker!$Y:$Y,"")</f>
        <v>142501828</v>
      </c>
      <c r="AC274" s="83">
        <f>_xlfn.XLOOKUP(_xlfn.TEXTJOIN("_",TRUE,tbl_die_ordering[[#This Row],[Supplier]],tbl_die_ordering[[#This Row],[DIE NO]]),[1]Tracker!$AQ:$AQ,[1]Tracker!$AC:$AC,"")</f>
        <v>45719</v>
      </c>
      <c r="AD274" s="7"/>
      <c r="AF274" t="str">
        <f>TEXT(tbl_die_ordering[[#This Row],[Die Requested Date]],"mmm")</f>
        <v>Feb</v>
      </c>
      <c r="AG274" t="str">
        <f>_xlfn.TEXTJOIN("_",TRUE,tbl_die_ordering[[#This Row],[Supplier]],tbl_die_ordering[[#This Row],[DIE NO]])</f>
        <v>COMPES_14375-402</v>
      </c>
    </row>
    <row r="275" spans="1:33" ht="15.95" customHeight="1">
      <c r="A275" s="86" t="s">
        <v>6</v>
      </c>
      <c r="B275" s="83" t="str">
        <f>_xlfn.XLOOKUP(_xlfn.TEXTJOIN("_",TRUE,tbl_die_ordering[[#This Row],[Supplier]],tbl_die_ordering[[#This Row],[DIE NO]]),[1]Tracker!$AQ:$AQ,[1]Tracker!$W:$W,"")</f>
        <v>7703-25</v>
      </c>
      <c r="C275" s="204" t="s">
        <v>538</v>
      </c>
      <c r="D275" s="177" t="s">
        <v>88</v>
      </c>
      <c r="E275" s="90" t="s">
        <v>89</v>
      </c>
      <c r="F275" s="91">
        <v>45698</v>
      </c>
      <c r="G275" s="353">
        <f>_xlfn.XLOOKUP(_xlfn.TEXTJOIN("_",TRUE,tbl_die_ordering[[#This Row],[Supplier]],tbl_die_ordering[[#This Row],[DIE NO]]),[1]Tracker!$AQ:$AQ,[1]Tracker!$V:$V,"")</f>
        <v>45698</v>
      </c>
      <c r="H275" s="193" t="s">
        <v>90</v>
      </c>
      <c r="I275" s="103">
        <v>0</v>
      </c>
      <c r="J275" s="103">
        <v>0</v>
      </c>
      <c r="K275" s="99">
        <v>45701</v>
      </c>
      <c r="L275" s="104">
        <v>45702</v>
      </c>
      <c r="M275" s="102"/>
      <c r="N275" s="121">
        <f>IFERROR(IF(tbl_die_ordering[[#This Row],[Design Approved Date]]&lt;&gt;"",L275-K275,""),"")</f>
        <v>1</v>
      </c>
      <c r="O275" s="99">
        <v>45703</v>
      </c>
      <c r="P275" s="91">
        <v>45703</v>
      </c>
      <c r="Q275" s="99">
        <v>45703</v>
      </c>
      <c r="R275" s="122">
        <v>112500706</v>
      </c>
      <c r="S275" s="90" t="s">
        <v>197</v>
      </c>
      <c r="T275" s="99">
        <v>45703</v>
      </c>
      <c r="U275" s="184"/>
      <c r="V275" s="111"/>
      <c r="W27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5" s="6">
        <f>IF(AND(tbl_die_ordering[[#This Row],[TYPE]]&lt;&gt;"C",tbl_die_ordering[[#This Row],[Design Approved Date]]&lt;&gt;""),tbl_die_ordering[[#This Row],[Design Approved Date]]-tbl_die_ordering[[#This Row],[Die Requested Date]],0)</f>
        <v>4</v>
      </c>
      <c r="Z275" t="s">
        <v>227</v>
      </c>
      <c r="AA275" s="118"/>
      <c r="AB275" s="82">
        <f>_xlfn.XLOOKUP(_xlfn.TEXTJOIN("_",TRUE,tbl_die_ordering[[#This Row],[Supplier]],tbl_die_ordering[[#This Row],[DIE NO]]),[1]Tracker!$AQ:$AQ,[1]Tracker!$Y:$Y,"")</f>
        <v>142501828</v>
      </c>
      <c r="AC275" s="83">
        <f>_xlfn.XLOOKUP(_xlfn.TEXTJOIN("_",TRUE,tbl_die_ordering[[#This Row],[Supplier]],tbl_die_ordering[[#This Row],[DIE NO]]),[1]Tracker!$AQ:$AQ,[1]Tracker!$AC:$AC,"")</f>
        <v>45719</v>
      </c>
      <c r="AD275" s="7"/>
      <c r="AF275" t="str">
        <f>TEXT(tbl_die_ordering[[#This Row],[Die Requested Date]],"mmm")</f>
        <v>Feb</v>
      </c>
      <c r="AG275" t="str">
        <f>_xlfn.TEXTJOIN("_",TRUE,tbl_die_ordering[[#This Row],[Supplier]],tbl_die_ordering[[#This Row],[DIE NO]])</f>
        <v>COMPES_26200-607</v>
      </c>
    </row>
    <row r="276" spans="1:33" ht="15.95" customHeight="1">
      <c r="A276" s="86" t="s">
        <v>6</v>
      </c>
      <c r="B276" s="83" t="str">
        <f>_xlfn.XLOOKUP(_xlfn.TEXTJOIN("_",TRUE,tbl_die_ordering[[#This Row],[Supplier]],tbl_die_ordering[[#This Row],[DIE NO]]),[1]Tracker!$AQ:$AQ,[1]Tracker!$W:$W,"")</f>
        <v>7704-25</v>
      </c>
      <c r="C276" s="204" t="s">
        <v>539</v>
      </c>
      <c r="D276" s="177" t="s">
        <v>88</v>
      </c>
      <c r="E276" s="90" t="s">
        <v>119</v>
      </c>
      <c r="F276" s="91">
        <v>45698</v>
      </c>
      <c r="G276" s="353">
        <f>_xlfn.XLOOKUP(_xlfn.TEXTJOIN("_",TRUE,tbl_die_ordering[[#This Row],[Supplier]],tbl_die_ordering[[#This Row],[DIE NO]]),[1]Tracker!$AQ:$AQ,[1]Tracker!$V:$V,"")</f>
        <v>45698</v>
      </c>
      <c r="H276" s="193" t="s">
        <v>90</v>
      </c>
      <c r="I276" s="103">
        <v>0</v>
      </c>
      <c r="J276" s="103">
        <v>0</v>
      </c>
      <c r="K276" s="99">
        <v>45700</v>
      </c>
      <c r="L276" s="104">
        <v>45702</v>
      </c>
      <c r="M276" s="102"/>
      <c r="N276" s="121">
        <f>IFERROR(IF(tbl_die_ordering[[#This Row],[Design Approved Date]]&lt;&gt;"",L276-K276,""),"")</f>
        <v>2</v>
      </c>
      <c r="O276" s="99">
        <v>45703</v>
      </c>
      <c r="P276" s="91">
        <v>45703</v>
      </c>
      <c r="Q276" s="99">
        <v>45703</v>
      </c>
      <c r="R276" s="122">
        <v>112500706</v>
      </c>
      <c r="S276" s="90" t="s">
        <v>106</v>
      </c>
      <c r="T276" s="99">
        <v>45703</v>
      </c>
      <c r="U276" s="184"/>
      <c r="V276" s="111"/>
      <c r="W27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6" s="6">
        <f>IF(AND(tbl_die_ordering[[#This Row],[TYPE]]&lt;&gt;"C",tbl_die_ordering[[#This Row],[Design Approved Date]]&lt;&gt;""),tbl_die_ordering[[#This Row],[Design Approved Date]]-tbl_die_ordering[[#This Row],[Die Requested Date]],0)</f>
        <v>4</v>
      </c>
      <c r="Z276" t="s">
        <v>86</v>
      </c>
      <c r="AA276" s="118"/>
      <c r="AB276" s="82">
        <f>_xlfn.XLOOKUP(_xlfn.TEXTJOIN("_",TRUE,tbl_die_ordering[[#This Row],[Supplier]],tbl_die_ordering[[#This Row],[DIE NO]]),[1]Tracker!$AQ:$AQ,[1]Tracker!$Y:$Y,"")</f>
        <v>142501903</v>
      </c>
      <c r="AC276" s="83">
        <f>_xlfn.XLOOKUP(_xlfn.TEXTJOIN("_",TRUE,tbl_die_ordering[[#This Row],[Supplier]],tbl_die_ordering[[#This Row],[DIE NO]]),[1]Tracker!$AQ:$AQ,[1]Tracker!$AC:$AC,"")</f>
        <v>45761</v>
      </c>
      <c r="AD276" s="7"/>
      <c r="AF276" t="str">
        <f>TEXT(tbl_die_ordering[[#This Row],[Die Requested Date]],"mmm")</f>
        <v>Feb</v>
      </c>
      <c r="AG276" t="str">
        <f>_xlfn.TEXTJOIN("_",TRUE,tbl_die_ordering[[#This Row],[Supplier]],tbl_die_ordering[[#This Row],[DIE NO]])</f>
        <v>JIANGSU_04004-501</v>
      </c>
    </row>
    <row r="277" spans="1:33" ht="15.95" customHeight="1">
      <c r="A277" s="86" t="s">
        <v>6</v>
      </c>
      <c r="B277" s="83" t="str">
        <f>_xlfn.XLOOKUP(_xlfn.TEXTJOIN("_",TRUE,tbl_die_ordering[[#This Row],[Supplier]],tbl_die_ordering[[#This Row],[DIE NO]]),[1]Tracker!$AQ:$AQ,[1]Tracker!$W:$W,"")</f>
        <v>7704-25</v>
      </c>
      <c r="C277" s="204" t="s">
        <v>540</v>
      </c>
      <c r="D277" s="177" t="s">
        <v>88</v>
      </c>
      <c r="E277" s="90" t="s">
        <v>103</v>
      </c>
      <c r="F277" s="91">
        <v>45698</v>
      </c>
      <c r="G277" s="353">
        <f>_xlfn.XLOOKUP(_xlfn.TEXTJOIN("_",TRUE,tbl_die_ordering[[#This Row],[Supplier]],tbl_die_ordering[[#This Row],[DIE NO]]),[1]Tracker!$AQ:$AQ,[1]Tracker!$V:$V,"")</f>
        <v>45698</v>
      </c>
      <c r="H277" s="193" t="s">
        <v>90</v>
      </c>
      <c r="I277" s="103">
        <v>0</v>
      </c>
      <c r="J277" s="103">
        <v>0</v>
      </c>
      <c r="K277" s="99">
        <v>45700</v>
      </c>
      <c r="L277" s="104">
        <v>45702</v>
      </c>
      <c r="M277" s="102"/>
      <c r="N277" s="121">
        <f>IFERROR(IF(tbl_die_ordering[[#This Row],[Design Approved Date]]&lt;&gt;"",L277-K277,""),"")</f>
        <v>2</v>
      </c>
      <c r="O277" s="99">
        <v>45703</v>
      </c>
      <c r="P277" s="91">
        <v>45703</v>
      </c>
      <c r="Q277" s="99">
        <v>45703</v>
      </c>
      <c r="R277" s="122">
        <v>112500706</v>
      </c>
      <c r="S277" s="90" t="s">
        <v>106</v>
      </c>
      <c r="T277" s="99">
        <v>45703</v>
      </c>
      <c r="U277" s="184"/>
      <c r="V277" s="111"/>
      <c r="W27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7" s="6">
        <f>IF(AND(tbl_die_ordering[[#This Row],[TYPE]]&lt;&gt;"C",tbl_die_ordering[[#This Row],[Design Approved Date]]&lt;&gt;""),tbl_die_ordering[[#This Row],[Design Approved Date]]-tbl_die_ordering[[#This Row],[Die Requested Date]],0)</f>
        <v>4</v>
      </c>
      <c r="Z277" t="s">
        <v>86</v>
      </c>
      <c r="AA277" s="118"/>
      <c r="AB277" s="82">
        <f>_xlfn.XLOOKUP(_xlfn.TEXTJOIN("_",TRUE,tbl_die_ordering[[#This Row],[Supplier]],tbl_die_ordering[[#This Row],[DIE NO]]),[1]Tracker!$AQ:$AQ,[1]Tracker!$Y:$Y,"")</f>
        <v>142501903</v>
      </c>
      <c r="AC277" s="83">
        <f>_xlfn.XLOOKUP(_xlfn.TEXTJOIN("_",TRUE,tbl_die_ordering[[#This Row],[Supplier]],tbl_die_ordering[[#This Row],[DIE NO]]),[1]Tracker!$AQ:$AQ,[1]Tracker!$AC:$AC,"")</f>
        <v>45761</v>
      </c>
      <c r="AD277" s="7"/>
      <c r="AF277" t="str">
        <f>TEXT(tbl_die_ordering[[#This Row],[Die Requested Date]],"mmm")</f>
        <v>Feb</v>
      </c>
      <c r="AG277" t="str">
        <f>_xlfn.TEXTJOIN("_",TRUE,tbl_die_ordering[[#This Row],[Supplier]],tbl_die_ordering[[#This Row],[DIE NO]])</f>
        <v>JIANGSU_27759-402</v>
      </c>
    </row>
    <row r="278" spans="1:33" ht="15.95" customHeight="1">
      <c r="A278" s="86" t="s">
        <v>6</v>
      </c>
      <c r="B278" s="83" t="str">
        <f>_xlfn.XLOOKUP(_xlfn.TEXTJOIN("_",TRUE,tbl_die_ordering[[#This Row],[Supplier]],tbl_die_ordering[[#This Row],[DIE NO]]),[1]Tracker!$AQ:$AQ,[1]Tracker!$W:$W,"")</f>
        <v>7707-25</v>
      </c>
      <c r="C278" s="204" t="s">
        <v>541</v>
      </c>
      <c r="D278" s="177" t="s">
        <v>88</v>
      </c>
      <c r="E278" s="90" t="s">
        <v>103</v>
      </c>
      <c r="F278" s="91">
        <v>45698</v>
      </c>
      <c r="G278" s="353">
        <f>_xlfn.XLOOKUP(_xlfn.TEXTJOIN("_",TRUE,tbl_die_ordering[[#This Row],[Supplier]],tbl_die_ordering[[#This Row],[DIE NO]]),[1]Tracker!$AQ:$AQ,[1]Tracker!$V:$V,"")</f>
        <v>45698</v>
      </c>
      <c r="H278" s="193" t="s">
        <v>94</v>
      </c>
      <c r="I278" s="103">
        <v>0</v>
      </c>
      <c r="J278" s="103">
        <v>0</v>
      </c>
      <c r="K278" s="99">
        <v>45700</v>
      </c>
      <c r="L278" s="104">
        <v>45702</v>
      </c>
      <c r="M278" s="102"/>
      <c r="N278" s="121">
        <f>IFERROR(IF(tbl_die_ordering[[#This Row],[Design Approved Date]]&lt;&gt;"",L278-K278,""),"")</f>
        <v>2</v>
      </c>
      <c r="O278" s="99">
        <v>45703</v>
      </c>
      <c r="P278" s="91">
        <v>45703</v>
      </c>
      <c r="Q278" s="99">
        <v>45703</v>
      </c>
      <c r="R278" s="122">
        <v>112500706</v>
      </c>
      <c r="S278" s="90" t="s">
        <v>101</v>
      </c>
      <c r="T278" s="99">
        <v>45703</v>
      </c>
      <c r="U278" s="184"/>
      <c r="V278" s="111"/>
      <c r="W27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8" s="6">
        <f>IF(AND(tbl_die_ordering[[#This Row],[TYPE]]&lt;&gt;"C",tbl_die_ordering[[#This Row],[Design Approved Date]]&lt;&gt;""),tbl_die_ordering[[#This Row],[Design Approved Date]]-tbl_die_ordering[[#This Row],[Die Requested Date]],0)</f>
        <v>4</v>
      </c>
      <c r="Z278" t="s">
        <v>86</v>
      </c>
      <c r="AA278" s="118"/>
      <c r="AB278" s="82">
        <f>_xlfn.XLOOKUP(_xlfn.TEXTJOIN("_",TRUE,tbl_die_ordering[[#This Row],[Supplier]],tbl_die_ordering[[#This Row],[DIE NO]]),[1]Tracker!$AQ:$AQ,[1]Tracker!$Y:$Y,"")</f>
        <v>142501834</v>
      </c>
      <c r="AC278" s="83">
        <f>_xlfn.XLOOKUP(_xlfn.TEXTJOIN("_",TRUE,tbl_die_ordering[[#This Row],[Supplier]],tbl_die_ordering[[#This Row],[DIE NO]]),[1]Tracker!$AQ:$AQ,[1]Tracker!$AC:$AC,"")</f>
        <v>45715</v>
      </c>
      <c r="AD278" s="7"/>
      <c r="AF278" t="str">
        <f>TEXT(tbl_die_ordering[[#This Row],[Die Requested Date]],"mmm")</f>
        <v>Feb</v>
      </c>
      <c r="AG278" t="str">
        <f>_xlfn.TEXTJOIN("_",TRUE,tbl_die_ordering[[#This Row],[Supplier]],tbl_die_ordering[[#This Row],[DIE NO]])</f>
        <v>PDTMC_07122-508</v>
      </c>
    </row>
    <row r="279" spans="1:33" ht="15.95" customHeight="1">
      <c r="A279" s="86" t="s">
        <v>6</v>
      </c>
      <c r="B279" s="83" t="str">
        <f>_xlfn.XLOOKUP(_xlfn.TEXTJOIN("_",TRUE,tbl_die_ordering[[#This Row],[Supplier]],tbl_die_ordering[[#This Row],[DIE NO]]),[1]Tracker!$AQ:$AQ,[1]Tracker!$W:$W,"")</f>
        <v>7702-25</v>
      </c>
      <c r="C279" s="204" t="s">
        <v>542</v>
      </c>
      <c r="D279" s="177" t="s">
        <v>88</v>
      </c>
      <c r="E279" s="90" t="s">
        <v>93</v>
      </c>
      <c r="F279" s="91">
        <v>45698</v>
      </c>
      <c r="G279" s="353">
        <f>_xlfn.XLOOKUP(_xlfn.TEXTJOIN("_",TRUE,tbl_die_ordering[[#This Row],[Supplier]],tbl_die_ordering[[#This Row],[DIE NO]]),[1]Tracker!$AQ:$AQ,[1]Tracker!$V:$V,"")</f>
        <v>45698</v>
      </c>
      <c r="H279" s="193" t="s">
        <v>94</v>
      </c>
      <c r="I279" s="103">
        <v>4</v>
      </c>
      <c r="J279" s="103">
        <v>4</v>
      </c>
      <c r="K279" s="99">
        <v>45700</v>
      </c>
      <c r="L279" s="104">
        <v>45706</v>
      </c>
      <c r="M279" s="102"/>
      <c r="N279" s="121">
        <f>IFERROR(IF(tbl_die_ordering[[#This Row],[Design Approved Date]]&lt;&gt;"",L279-K279,""),"")</f>
        <v>6</v>
      </c>
      <c r="O279" s="91">
        <v>45707</v>
      </c>
      <c r="P279" s="91">
        <v>45709</v>
      </c>
      <c r="Q279" s="99">
        <v>45707</v>
      </c>
      <c r="R279" s="122">
        <v>112500770</v>
      </c>
      <c r="S279" s="90" t="s">
        <v>101</v>
      </c>
      <c r="T279" s="99">
        <v>45707</v>
      </c>
      <c r="U279" s="184"/>
      <c r="V279" s="111" t="s">
        <v>543</v>
      </c>
      <c r="W27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79" s="6">
        <f>IF(AND(tbl_die_ordering[[#This Row],[TYPE]]&lt;&gt;"C",tbl_die_ordering[[#This Row],[Design Approved Date]]&lt;&gt;""),tbl_die_ordering[[#This Row],[Design Approved Date]]-tbl_die_ordering[[#This Row],[Die Requested Date]],0)</f>
        <v>8</v>
      </c>
      <c r="Z279" t="s">
        <v>86</v>
      </c>
      <c r="AA279" s="118"/>
      <c r="AB279" s="82">
        <f>_xlfn.XLOOKUP(_xlfn.TEXTJOIN("_",TRUE,tbl_die_ordering[[#This Row],[Supplier]],tbl_die_ordering[[#This Row],[DIE NO]]),[1]Tracker!$AQ:$AQ,[1]Tracker!$Y:$Y,"")</f>
        <v>142501908</v>
      </c>
      <c r="AC279" s="83">
        <f>_xlfn.XLOOKUP(_xlfn.TEXTJOIN("_",TRUE,tbl_die_ordering[[#This Row],[Supplier]],tbl_die_ordering[[#This Row],[DIE NO]]),[1]Tracker!$AQ:$AQ,[1]Tracker!$AC:$AC,"")</f>
        <v>45719</v>
      </c>
      <c r="AD279" s="7"/>
      <c r="AF279" t="str">
        <f>TEXT(tbl_die_ordering[[#This Row],[Die Requested Date]],"mmm")</f>
        <v>Feb</v>
      </c>
      <c r="AG279" t="str">
        <f>_xlfn.TEXTJOIN("_",TRUE,tbl_die_ordering[[#This Row],[Supplier]],tbl_die_ordering[[#This Row],[DIE NO]])</f>
        <v>PDTMC_29826-206</v>
      </c>
    </row>
    <row r="280" spans="1:33" ht="15.95" customHeight="1">
      <c r="A280" s="86" t="s">
        <v>6</v>
      </c>
      <c r="B280" s="83" t="str">
        <f>_xlfn.XLOOKUP(_xlfn.TEXTJOIN("_",TRUE,tbl_die_ordering[[#This Row],[Supplier]],tbl_die_ordering[[#This Row],[DIE NO]]),[1]Tracker!$AQ:$AQ,[1]Tracker!$W:$W,"")</f>
        <v>7702-25</v>
      </c>
      <c r="C280" s="204" t="s">
        <v>544</v>
      </c>
      <c r="D280" s="177" t="s">
        <v>88</v>
      </c>
      <c r="E280" s="90" t="s">
        <v>103</v>
      </c>
      <c r="F280" s="91">
        <v>45698</v>
      </c>
      <c r="G280" s="353">
        <f>_xlfn.XLOOKUP(_xlfn.TEXTJOIN("_",TRUE,tbl_die_ordering[[#This Row],[Supplier]],tbl_die_ordering[[#This Row],[DIE NO]]),[1]Tracker!$AQ:$AQ,[1]Tracker!$V:$V,"")</f>
        <v>45698</v>
      </c>
      <c r="H280" s="193" t="s">
        <v>94</v>
      </c>
      <c r="I280" s="103">
        <v>1</v>
      </c>
      <c r="J280" s="103">
        <v>4</v>
      </c>
      <c r="K280" s="99">
        <v>45700</v>
      </c>
      <c r="L280" s="104">
        <v>45706</v>
      </c>
      <c r="M280" s="102"/>
      <c r="N280" s="121">
        <f>IFERROR(IF(tbl_die_ordering[[#This Row],[Design Approved Date]]&lt;&gt;"",L280-K280,""),"")</f>
        <v>6</v>
      </c>
      <c r="O280" s="91">
        <v>45707</v>
      </c>
      <c r="P280" s="91">
        <v>45709</v>
      </c>
      <c r="Q280" s="99">
        <v>45707</v>
      </c>
      <c r="R280" s="122">
        <v>112500770</v>
      </c>
      <c r="S280" s="93" t="s">
        <v>101</v>
      </c>
      <c r="T280" s="99">
        <v>45707</v>
      </c>
      <c r="U280" s="110"/>
      <c r="V280" s="111"/>
      <c r="W28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0" s="6">
        <f>IF(AND(tbl_die_ordering[[#This Row],[TYPE]]&lt;&gt;"C",tbl_die_ordering[[#This Row],[Design Approved Date]]&lt;&gt;""),tbl_die_ordering[[#This Row],[Design Approved Date]]-tbl_die_ordering[[#This Row],[Die Requested Date]],0)</f>
        <v>8</v>
      </c>
      <c r="Z280" t="s">
        <v>86</v>
      </c>
      <c r="AA280" s="118"/>
      <c r="AB280" s="82">
        <f>_xlfn.XLOOKUP(_xlfn.TEXTJOIN("_",TRUE,tbl_die_ordering[[#This Row],[Supplier]],tbl_die_ordering[[#This Row],[DIE NO]]),[1]Tracker!$AQ:$AQ,[1]Tracker!$Y:$Y,"")</f>
        <v>142501908</v>
      </c>
      <c r="AC280" s="83">
        <f>_xlfn.XLOOKUP(_xlfn.TEXTJOIN("_",TRUE,tbl_die_ordering[[#This Row],[Supplier]],tbl_die_ordering[[#This Row],[DIE NO]]),[1]Tracker!$AQ:$AQ,[1]Tracker!$AC:$AC,"")</f>
        <v>45719</v>
      </c>
      <c r="AD280" s="7"/>
      <c r="AF280" t="str">
        <f>TEXT(tbl_die_ordering[[#This Row],[Die Requested Date]],"mmm")</f>
        <v>Feb</v>
      </c>
      <c r="AG280" t="str">
        <f>_xlfn.TEXTJOIN("_",TRUE,tbl_die_ordering[[#This Row],[Supplier]],tbl_die_ordering[[#This Row],[DIE NO]])</f>
        <v>PDTMC_12265-502</v>
      </c>
    </row>
    <row r="281" spans="1:33" ht="15.95" customHeight="1">
      <c r="A281" s="86" t="s">
        <v>6</v>
      </c>
      <c r="B281" s="83" t="str">
        <f>_xlfn.XLOOKUP(_xlfn.TEXTJOIN("_",TRUE,tbl_die_ordering[[#This Row],[Supplier]],tbl_die_ordering[[#This Row],[DIE NO]]),[1]Tracker!$AQ:$AQ,[1]Tracker!$W:$W,"")</f>
        <v>7702-25</v>
      </c>
      <c r="C281" s="204" t="s">
        <v>545</v>
      </c>
      <c r="D281" s="177" t="s">
        <v>88</v>
      </c>
      <c r="E281" s="90" t="s">
        <v>119</v>
      </c>
      <c r="F281" s="91">
        <v>45698</v>
      </c>
      <c r="G281" s="353">
        <f>_xlfn.XLOOKUP(_xlfn.TEXTJOIN("_",TRUE,tbl_die_ordering[[#This Row],[Supplier]],tbl_die_ordering[[#This Row],[DIE NO]]),[1]Tracker!$AQ:$AQ,[1]Tracker!$V:$V,"")</f>
        <v>45698</v>
      </c>
      <c r="H281" s="193" t="s">
        <v>94</v>
      </c>
      <c r="I281" s="103">
        <v>1</v>
      </c>
      <c r="J281" s="103">
        <v>1</v>
      </c>
      <c r="K281" s="99">
        <v>45700</v>
      </c>
      <c r="L281" s="104">
        <v>45706</v>
      </c>
      <c r="M281" s="102"/>
      <c r="N281" s="121">
        <f>IFERROR(IF(tbl_die_ordering[[#This Row],[Design Approved Date]]&lt;&gt;"",L281-K281,""),"")</f>
        <v>6</v>
      </c>
      <c r="O281" s="91">
        <v>45707</v>
      </c>
      <c r="P281" s="91">
        <v>45709</v>
      </c>
      <c r="Q281" s="99">
        <v>45707</v>
      </c>
      <c r="R281" s="122">
        <v>112500770</v>
      </c>
      <c r="S281" s="93" t="s">
        <v>101</v>
      </c>
      <c r="T281" s="99">
        <v>45707</v>
      </c>
      <c r="U281" s="110"/>
      <c r="V281" s="111"/>
      <c r="W28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1" s="6">
        <f>IF(AND(tbl_die_ordering[[#This Row],[TYPE]]&lt;&gt;"C",tbl_die_ordering[[#This Row],[Design Approved Date]]&lt;&gt;""),tbl_die_ordering[[#This Row],[Design Approved Date]]-tbl_die_ordering[[#This Row],[Die Requested Date]],0)</f>
        <v>8</v>
      </c>
      <c r="Z281" t="s">
        <v>86</v>
      </c>
      <c r="AA281" s="118"/>
      <c r="AB281" s="82">
        <f>_xlfn.XLOOKUP(_xlfn.TEXTJOIN("_",TRUE,tbl_die_ordering[[#This Row],[Supplier]],tbl_die_ordering[[#This Row],[DIE NO]]),[1]Tracker!$AQ:$AQ,[1]Tracker!$Y:$Y,"")</f>
        <v>142501908</v>
      </c>
      <c r="AC281" s="83">
        <f>_xlfn.XLOOKUP(_xlfn.TEXTJOIN("_",TRUE,tbl_die_ordering[[#This Row],[Supplier]],tbl_die_ordering[[#This Row],[DIE NO]]),[1]Tracker!$AQ:$AQ,[1]Tracker!$AC:$AC,"")</f>
        <v>45719</v>
      </c>
      <c r="AD281" s="7"/>
      <c r="AF281" t="str">
        <f>TEXT(tbl_die_ordering[[#This Row],[Die Requested Date]],"mmm")</f>
        <v>Feb</v>
      </c>
      <c r="AG281" t="str">
        <f>_xlfn.TEXTJOIN("_",TRUE,tbl_die_ordering[[#This Row],[Supplier]],tbl_die_ordering[[#This Row],[DIE NO]])</f>
        <v>PDTMC_29223-403</v>
      </c>
    </row>
    <row r="282" spans="1:33" ht="15.95" customHeight="1">
      <c r="A282" s="86" t="s">
        <v>6</v>
      </c>
      <c r="B282" s="83" t="str">
        <f>_xlfn.XLOOKUP(_xlfn.TEXTJOIN("_",TRUE,tbl_die_ordering[[#This Row],[Supplier]],tbl_die_ordering[[#This Row],[DIE NO]]),[1]Tracker!$AQ:$AQ,[1]Tracker!$W:$W,"")</f>
        <v>7707-25</v>
      </c>
      <c r="C282" s="204" t="s">
        <v>546</v>
      </c>
      <c r="D282" s="177" t="s">
        <v>88</v>
      </c>
      <c r="E282" s="92" t="s">
        <v>93</v>
      </c>
      <c r="F282" s="91">
        <v>45698</v>
      </c>
      <c r="G282" s="353">
        <f>_xlfn.XLOOKUP(_xlfn.TEXTJOIN("_",TRUE,tbl_die_ordering[[#This Row],[Supplier]],tbl_die_ordering[[#This Row],[DIE NO]]),[1]Tracker!$AQ:$AQ,[1]Tracker!$V:$V,"")</f>
        <v>45698</v>
      </c>
      <c r="H282" s="193" t="s">
        <v>94</v>
      </c>
      <c r="I282" s="103">
        <v>1</v>
      </c>
      <c r="J282" s="103">
        <v>1</v>
      </c>
      <c r="K282" s="99">
        <v>45701</v>
      </c>
      <c r="L282" s="104">
        <v>45706</v>
      </c>
      <c r="M282" s="102"/>
      <c r="N282" s="121">
        <f>IFERROR(IF(tbl_die_ordering[[#This Row],[Design Approved Date]]&lt;&gt;"",L282-K282,""),"")</f>
        <v>5</v>
      </c>
      <c r="O282" s="91">
        <v>45707</v>
      </c>
      <c r="P282" s="91">
        <v>45709</v>
      </c>
      <c r="Q282" s="99">
        <v>45707</v>
      </c>
      <c r="R282" s="122">
        <v>112500770</v>
      </c>
      <c r="S282" s="90" t="s">
        <v>101</v>
      </c>
      <c r="T282" s="99">
        <v>45707</v>
      </c>
      <c r="U282" s="110"/>
      <c r="V282" s="111"/>
      <c r="W28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2" s="6">
        <f>IF(AND(tbl_die_ordering[[#This Row],[TYPE]]&lt;&gt;"C",tbl_die_ordering[[#This Row],[Design Approved Date]]&lt;&gt;""),tbl_die_ordering[[#This Row],[Design Approved Date]]-tbl_die_ordering[[#This Row],[Die Requested Date]],0)</f>
        <v>8</v>
      </c>
      <c r="Z282" t="s">
        <v>86</v>
      </c>
      <c r="AA282" s="118"/>
      <c r="AB282" s="82">
        <f>_xlfn.XLOOKUP(_xlfn.TEXTJOIN("_",TRUE,tbl_die_ordering[[#This Row],[Supplier]],tbl_die_ordering[[#This Row],[DIE NO]]),[1]Tracker!$AQ:$AQ,[1]Tracker!$Y:$Y,"")</f>
        <v>142501907</v>
      </c>
      <c r="AC282" s="83">
        <f>_xlfn.XLOOKUP(_xlfn.TEXTJOIN("_",TRUE,tbl_die_ordering[[#This Row],[Supplier]],tbl_die_ordering[[#This Row],[DIE NO]]),[1]Tracker!$AQ:$AQ,[1]Tracker!$AC:$AC,"")</f>
        <v>45719</v>
      </c>
      <c r="AD282" s="7"/>
      <c r="AF282" t="str">
        <f>TEXT(tbl_die_ordering[[#This Row],[Die Requested Date]],"mmm")</f>
        <v>Feb</v>
      </c>
      <c r="AG282" t="str">
        <f>_xlfn.TEXTJOIN("_",TRUE,tbl_die_ordering[[#This Row],[Supplier]],tbl_die_ordering[[#This Row],[DIE NO]])</f>
        <v>PDTMC_14806-206</v>
      </c>
    </row>
    <row r="283" spans="1:33" ht="15.95" customHeight="1">
      <c r="A283" s="86" t="s">
        <v>6</v>
      </c>
      <c r="B283" s="83" t="str">
        <f>_xlfn.XLOOKUP(_xlfn.TEXTJOIN("_",TRUE,tbl_die_ordering[[#This Row],[Supplier]],tbl_die_ordering[[#This Row],[DIE NO]]),[1]Tracker!$AQ:$AQ,[1]Tracker!$W:$W,"")</f>
        <v>7707-25</v>
      </c>
      <c r="C283" s="204" t="s">
        <v>547</v>
      </c>
      <c r="D283" s="177" t="s">
        <v>88</v>
      </c>
      <c r="E283" s="90" t="s">
        <v>100</v>
      </c>
      <c r="F283" s="91">
        <v>45698</v>
      </c>
      <c r="G283" s="353">
        <f>_xlfn.XLOOKUP(_xlfn.TEXTJOIN("_",TRUE,tbl_die_ordering[[#This Row],[Supplier]],tbl_die_ordering[[#This Row],[DIE NO]]),[1]Tracker!$AQ:$AQ,[1]Tracker!$V:$V,"")</f>
        <v>45698</v>
      </c>
      <c r="H283" s="193" t="s">
        <v>94</v>
      </c>
      <c r="I283" s="103">
        <v>1</v>
      </c>
      <c r="J283" s="103">
        <v>2</v>
      </c>
      <c r="K283" s="99">
        <v>45702</v>
      </c>
      <c r="L283" s="99">
        <v>45709</v>
      </c>
      <c r="M283" s="102"/>
      <c r="N283" s="121">
        <f>IFERROR(IF(tbl_die_ordering[[#This Row],[Design Approved Date]]&lt;&gt;"",L283-K283,""),"")</f>
        <v>7</v>
      </c>
      <c r="O283" s="99">
        <v>45710</v>
      </c>
      <c r="P283" s="91">
        <v>45710</v>
      </c>
      <c r="Q283" s="99">
        <v>45710</v>
      </c>
      <c r="R283" s="122">
        <v>112500808</v>
      </c>
      <c r="S283" s="90" t="s">
        <v>101</v>
      </c>
      <c r="T283" s="91">
        <v>45710</v>
      </c>
      <c r="U283" s="110"/>
      <c r="V283" s="111"/>
      <c r="W28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3" s="6">
        <f>IF(AND(tbl_die_ordering[[#This Row],[TYPE]]&lt;&gt;"C",tbl_die_ordering[[#This Row],[Design Approved Date]]&lt;&gt;""),tbl_die_ordering[[#This Row],[Design Approved Date]]-tbl_die_ordering[[#This Row],[Die Requested Date]],0)</f>
        <v>11</v>
      </c>
      <c r="Z283" t="s">
        <v>86</v>
      </c>
      <c r="AA283" s="118"/>
      <c r="AB283" s="82">
        <f>_xlfn.XLOOKUP(_xlfn.TEXTJOIN("_",TRUE,tbl_die_ordering[[#This Row],[Supplier]],tbl_die_ordering[[#This Row],[DIE NO]]),[1]Tracker!$AQ:$AQ,[1]Tracker!$Y:$Y,"")</f>
        <v>142501975</v>
      </c>
      <c r="AC283" s="83">
        <f>_xlfn.XLOOKUP(_xlfn.TEXTJOIN("_",TRUE,tbl_die_ordering[[#This Row],[Supplier]],tbl_die_ordering[[#This Row],[DIE NO]]),[1]Tracker!$AQ:$AQ,[1]Tracker!$AC:$AC,"")</f>
        <v>45721</v>
      </c>
      <c r="AD283" s="7"/>
      <c r="AF283" t="str">
        <f>TEXT(tbl_die_ordering[[#This Row],[Die Requested Date]],"mmm")</f>
        <v>Feb</v>
      </c>
      <c r="AG283" t="str">
        <f>_xlfn.TEXTJOIN("_",TRUE,tbl_die_ordering[[#This Row],[Supplier]],tbl_die_ordering[[#This Row],[DIE NO]])</f>
        <v>PDTMC_29067-202</v>
      </c>
    </row>
    <row r="284" spans="1:33" ht="15.95" customHeight="1">
      <c r="A284" s="86" t="s">
        <v>6</v>
      </c>
      <c r="B284" s="83" t="str">
        <f>_xlfn.XLOOKUP(_xlfn.TEXTJOIN("_",TRUE,tbl_die_ordering[[#This Row],[Supplier]],tbl_die_ordering[[#This Row],[DIE NO]]),[1]Tracker!$AQ:$AQ,[1]Tracker!$W:$W,"")</f>
        <v>7707-25</v>
      </c>
      <c r="C284" s="204" t="s">
        <v>548</v>
      </c>
      <c r="D284" s="177" t="s">
        <v>88</v>
      </c>
      <c r="E284" s="93" t="s">
        <v>100</v>
      </c>
      <c r="F284" s="94">
        <v>45698</v>
      </c>
      <c r="G284" s="353">
        <f>_xlfn.XLOOKUP(_xlfn.TEXTJOIN("_",TRUE,tbl_die_ordering[[#This Row],[Supplier]],tbl_die_ordering[[#This Row],[DIE NO]]),[1]Tracker!$AQ:$AQ,[1]Tracker!$V:$V,"")</f>
        <v>45698</v>
      </c>
      <c r="H284" s="194" t="s">
        <v>94</v>
      </c>
      <c r="I284" s="103">
        <v>1</v>
      </c>
      <c r="J284" s="103">
        <v>2</v>
      </c>
      <c r="K284" s="104">
        <v>45700</v>
      </c>
      <c r="L284" s="104">
        <v>45709</v>
      </c>
      <c r="M284" s="105"/>
      <c r="N284" s="121">
        <f>IFERROR(IF(tbl_die_ordering[[#This Row],[Design Approved Date]]&lt;&gt;"",L284-K284,""),"")</f>
        <v>9</v>
      </c>
      <c r="O284" s="99">
        <v>45710</v>
      </c>
      <c r="P284" s="91">
        <v>45710</v>
      </c>
      <c r="Q284" s="99">
        <v>45710</v>
      </c>
      <c r="R284" s="122">
        <v>112500808</v>
      </c>
      <c r="S284" s="93" t="s">
        <v>101</v>
      </c>
      <c r="T284" s="91">
        <v>45710</v>
      </c>
      <c r="U284" s="112"/>
      <c r="V284" s="113"/>
      <c r="W28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4" s="6">
        <f>IF(AND(tbl_die_ordering[[#This Row],[TYPE]]&lt;&gt;"C",tbl_die_ordering[[#This Row],[Design Approved Date]]&lt;&gt;""),tbl_die_ordering[[#This Row],[Design Approved Date]]-tbl_die_ordering[[#This Row],[Die Requested Date]],0)</f>
        <v>11</v>
      </c>
      <c r="Z284" t="s">
        <v>86</v>
      </c>
      <c r="AA284" s="118"/>
      <c r="AB284" s="82">
        <f>_xlfn.XLOOKUP(_xlfn.TEXTJOIN("_",TRUE,tbl_die_ordering[[#This Row],[Supplier]],tbl_die_ordering[[#This Row],[DIE NO]]),[1]Tracker!$AQ:$AQ,[1]Tracker!$Y:$Y,"")</f>
        <v>142501975</v>
      </c>
      <c r="AC284" s="83">
        <f>_xlfn.XLOOKUP(_xlfn.TEXTJOIN("_",TRUE,tbl_die_ordering[[#This Row],[Supplier]],tbl_die_ordering[[#This Row],[DIE NO]]),[1]Tracker!$AQ:$AQ,[1]Tracker!$AC:$AC,"")</f>
        <v>45721</v>
      </c>
      <c r="AD284" s="7"/>
      <c r="AF284" t="str">
        <f>TEXT(tbl_die_ordering[[#This Row],[Die Requested Date]],"mmm")</f>
        <v>Feb</v>
      </c>
      <c r="AG284" t="str">
        <f>_xlfn.TEXTJOIN("_",TRUE,tbl_die_ordering[[#This Row],[Supplier]],tbl_die_ordering[[#This Row],[DIE NO]])</f>
        <v>PDTMC_29223-202</v>
      </c>
    </row>
    <row r="285" spans="1:33" ht="15.95" customHeight="1">
      <c r="A285" s="86" t="s">
        <v>6</v>
      </c>
      <c r="B285" s="83" t="str">
        <f>_xlfn.XLOOKUP(_xlfn.TEXTJOIN("_",TRUE,tbl_die_ordering[[#This Row],[Supplier]],tbl_die_ordering[[#This Row],[DIE NO]]),[1]Tracker!$AQ:$AQ,[1]Tracker!$W:$W,"")</f>
        <v>7703-25</v>
      </c>
      <c r="C285" s="204" t="s">
        <v>549</v>
      </c>
      <c r="D285" s="177" t="s">
        <v>88</v>
      </c>
      <c r="E285" s="93" t="s">
        <v>550</v>
      </c>
      <c r="F285" s="94">
        <v>45698</v>
      </c>
      <c r="G285" s="353">
        <f>_xlfn.XLOOKUP(_xlfn.TEXTJOIN("_",TRUE,tbl_die_ordering[[#This Row],[Supplier]],tbl_die_ordering[[#This Row],[DIE NO]]),[1]Tracker!$AQ:$AQ,[1]Tracker!$V:$V,"")</f>
        <v>45698</v>
      </c>
      <c r="H285" s="194" t="s">
        <v>90</v>
      </c>
      <c r="I285" s="103">
        <v>1</v>
      </c>
      <c r="J285" s="103">
        <v>1</v>
      </c>
      <c r="K285" s="104">
        <v>45707</v>
      </c>
      <c r="L285" s="104">
        <v>45713</v>
      </c>
      <c r="M285" s="105"/>
      <c r="N285" s="121">
        <f>IFERROR(IF(tbl_die_ordering[[#This Row],[Design Approved Date]]&lt;&gt;"",L285-K285,""),"")</f>
        <v>6</v>
      </c>
      <c r="O285" s="91">
        <v>45714</v>
      </c>
      <c r="P285" s="91">
        <v>45710</v>
      </c>
      <c r="Q285" s="91">
        <v>45714</v>
      </c>
      <c r="R285" s="122">
        <v>112500871</v>
      </c>
      <c r="S285" s="93" t="s">
        <v>197</v>
      </c>
      <c r="T285" s="99">
        <v>45714</v>
      </c>
      <c r="U285" s="112"/>
      <c r="V285" s="113" t="s">
        <v>551</v>
      </c>
      <c r="W28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5" s="6">
        <f>IF(AND(tbl_die_ordering[[#This Row],[TYPE]]&lt;&gt;"C",tbl_die_ordering[[#This Row],[Design Approved Date]]&lt;&gt;""),tbl_die_ordering[[#This Row],[Design Approved Date]]-tbl_die_ordering[[#This Row],[Die Requested Date]],0)</f>
        <v>15</v>
      </c>
      <c r="Z285" t="s">
        <v>86</v>
      </c>
      <c r="AA285" s="118"/>
      <c r="AB285" s="82">
        <f>_xlfn.XLOOKUP(_xlfn.TEXTJOIN("_",TRUE,tbl_die_ordering[[#This Row],[Supplier]],tbl_die_ordering[[#This Row],[DIE NO]]),[1]Tracker!$AQ:$AQ,[1]Tracker!$Y:$Y,"")</f>
        <v>142502169</v>
      </c>
      <c r="AC285" s="83">
        <f>_xlfn.XLOOKUP(_xlfn.TEXTJOIN("_",TRUE,tbl_die_ordering[[#This Row],[Supplier]],tbl_die_ordering[[#This Row],[DIE NO]]),[1]Tracker!$AQ:$AQ,[1]Tracker!$AC:$AC,"")</f>
        <v>45730.423622685186</v>
      </c>
      <c r="AD285" s="7"/>
      <c r="AF285" t="str">
        <f>TEXT(tbl_die_ordering[[#This Row],[Die Requested Date]],"mmm")</f>
        <v>Feb</v>
      </c>
      <c r="AG285" t="str">
        <f>_xlfn.TEXTJOIN("_",TRUE,tbl_die_ordering[[#This Row],[Supplier]],tbl_die_ordering[[#This Row],[DIE NO]])</f>
        <v>COMPES_14806-207</v>
      </c>
    </row>
    <row r="286" spans="1:33" ht="15.95" customHeight="1">
      <c r="A286" s="86" t="s">
        <v>29</v>
      </c>
      <c r="B286" s="83" t="str">
        <f>_xlfn.XLOOKUP(_xlfn.TEXTJOIN("_",TRUE,tbl_die_ordering[[#This Row],[Supplier]],tbl_die_ordering[[#This Row],[DIE NO]]),[1]Tracker!$AQ:$AQ,[1]Tracker!$W:$W,"")</f>
        <v>7708-25</v>
      </c>
      <c r="C286" s="204" t="s">
        <v>552</v>
      </c>
      <c r="D286" s="90" t="s">
        <v>88</v>
      </c>
      <c r="E286" s="93" t="s">
        <v>93</v>
      </c>
      <c r="F286" s="94">
        <v>45699</v>
      </c>
      <c r="G286" s="353">
        <f>_xlfn.XLOOKUP(_xlfn.TEXTJOIN("_",TRUE,tbl_die_ordering[[#This Row],[Supplier]],tbl_die_ordering[[#This Row],[DIE NO]]),[1]Tracker!$AQ:$AQ,[1]Tracker!$V:$V,"")</f>
        <v>45699</v>
      </c>
      <c r="H286" s="194" t="s">
        <v>94</v>
      </c>
      <c r="I286" s="131">
        <v>1</v>
      </c>
      <c r="J286" s="131">
        <v>1</v>
      </c>
      <c r="K286" s="104">
        <v>45699</v>
      </c>
      <c r="L286" s="104">
        <v>45699</v>
      </c>
      <c r="M286" s="105"/>
      <c r="N286" s="121">
        <f>IFERROR(IF(tbl_die_ordering[[#This Row],[Design Approved Date]]&lt;&gt;"",L286-K286,""),"")</f>
        <v>0</v>
      </c>
      <c r="O286" s="91">
        <v>45700</v>
      </c>
      <c r="P286" s="91">
        <v>45706</v>
      </c>
      <c r="Q286" s="99">
        <v>45700</v>
      </c>
      <c r="R286" s="122">
        <v>1300001122</v>
      </c>
      <c r="S286" s="93" t="s">
        <v>95</v>
      </c>
      <c r="T286" s="91">
        <v>45707</v>
      </c>
      <c r="U286" s="112"/>
      <c r="V286" s="113"/>
      <c r="W28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6" s="6">
        <f>IF(AND(tbl_die_ordering[[#This Row],[TYPE]]&lt;&gt;"C",tbl_die_ordering[[#This Row],[Design Approved Date]]&lt;&gt;""),tbl_die_ordering[[#This Row],[Design Approved Date]]-tbl_die_ordering[[#This Row],[Die Requested Date]],0)</f>
        <v>0</v>
      </c>
      <c r="Z286" t="s">
        <v>86</v>
      </c>
      <c r="AA286" s="118"/>
      <c r="AB286" s="82">
        <f>_xlfn.XLOOKUP(_xlfn.TEXTJOIN("_",TRUE,tbl_die_ordering[[#This Row],[Supplier]],tbl_die_ordering[[#This Row],[DIE NO]]),[1]Tracker!$AQ:$AQ,[1]Tracker!$Y:$Y,"")</f>
        <v>242500038</v>
      </c>
      <c r="AC286" s="83">
        <f>_xlfn.XLOOKUP(_xlfn.TEXTJOIN("_",TRUE,tbl_die_ordering[[#This Row],[Supplier]],tbl_die_ordering[[#This Row],[DIE NO]]),[1]Tracker!$AQ:$AQ,[1]Tracker!$AC:$AC,"")</f>
        <v>45715</v>
      </c>
      <c r="AD286" s="7"/>
      <c r="AF286" t="str">
        <f>TEXT(tbl_die_ordering[[#This Row],[Die Requested Date]],"mmm")</f>
        <v>Feb</v>
      </c>
      <c r="AG286" t="str">
        <f>_xlfn.TEXTJOIN("_",TRUE,tbl_die_ordering[[#This Row],[Supplier]],tbl_die_ordering[[#This Row],[DIE NO]])</f>
        <v>PHME_014716-3509</v>
      </c>
    </row>
    <row r="287" spans="1:33" ht="15.95" customHeight="1">
      <c r="A287" s="86" t="s">
        <v>29</v>
      </c>
      <c r="B287" s="83" t="str">
        <f>_xlfn.XLOOKUP(_xlfn.TEXTJOIN("_",TRUE,tbl_die_ordering[[#This Row],[Supplier]],tbl_die_ordering[[#This Row],[DIE NO]]),[1]Tracker!$AQ:$AQ,[1]Tracker!$W:$W,"")</f>
        <v>7708-25</v>
      </c>
      <c r="C287" s="204" t="s">
        <v>553</v>
      </c>
      <c r="D287" s="90" t="s">
        <v>88</v>
      </c>
      <c r="E287" s="93" t="s">
        <v>93</v>
      </c>
      <c r="F287" s="94">
        <v>45699</v>
      </c>
      <c r="G287" s="353">
        <f>_xlfn.XLOOKUP(_xlfn.TEXTJOIN("_",TRUE,tbl_die_ordering[[#This Row],[Supplier]],tbl_die_ordering[[#This Row],[DIE NO]]),[1]Tracker!$AQ:$AQ,[1]Tracker!$V:$V,"")</f>
        <v>45699</v>
      </c>
      <c r="H287" s="194" t="s">
        <v>94</v>
      </c>
      <c r="I287" s="131">
        <v>1</v>
      </c>
      <c r="J287" s="131">
        <v>1</v>
      </c>
      <c r="K287" s="104">
        <v>45699</v>
      </c>
      <c r="L287" s="104">
        <v>45699</v>
      </c>
      <c r="M287" s="105"/>
      <c r="N287" s="121">
        <f>IFERROR(IF(tbl_die_ordering[[#This Row],[Design Approved Date]]&lt;&gt;"",L287-K287,""),"")</f>
        <v>0</v>
      </c>
      <c r="O287" s="91">
        <v>45700</v>
      </c>
      <c r="P287" s="91">
        <v>45706</v>
      </c>
      <c r="Q287" s="99">
        <v>45700</v>
      </c>
      <c r="R287" s="122">
        <v>1300001122</v>
      </c>
      <c r="S287" s="93" t="s">
        <v>95</v>
      </c>
      <c r="T287" s="91">
        <v>45707</v>
      </c>
      <c r="U287" s="112"/>
      <c r="V287" s="113"/>
      <c r="W28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7" s="6">
        <f>IF(AND(tbl_die_ordering[[#This Row],[TYPE]]&lt;&gt;"C",tbl_die_ordering[[#This Row],[Design Approved Date]]&lt;&gt;""),tbl_die_ordering[[#This Row],[Design Approved Date]]-tbl_die_ordering[[#This Row],[Die Requested Date]],0)</f>
        <v>0</v>
      </c>
      <c r="Z287" t="s">
        <v>86</v>
      </c>
      <c r="AA287" s="118"/>
      <c r="AB287" s="82">
        <f>_xlfn.XLOOKUP(_xlfn.TEXTJOIN("_",TRUE,tbl_die_ordering[[#This Row],[Supplier]],tbl_die_ordering[[#This Row],[DIE NO]]),[1]Tracker!$AQ:$AQ,[1]Tracker!$Y:$Y,"")</f>
        <v>242500038</v>
      </c>
      <c r="AC287" s="83">
        <f>_xlfn.XLOOKUP(_xlfn.TEXTJOIN("_",TRUE,tbl_die_ordering[[#This Row],[Supplier]],tbl_die_ordering[[#This Row],[DIE NO]]),[1]Tracker!$AQ:$AQ,[1]Tracker!$AC:$AC,"")</f>
        <v>45715</v>
      </c>
      <c r="AD287" s="7"/>
      <c r="AF287" t="str">
        <f>TEXT(tbl_die_ordering[[#This Row],[Die Requested Date]],"mmm")</f>
        <v>Feb</v>
      </c>
      <c r="AG287" t="str">
        <f>_xlfn.TEXTJOIN("_",TRUE,tbl_die_ordering[[#This Row],[Supplier]],tbl_die_ordering[[#This Row],[DIE NO]])</f>
        <v>PHME_014716-3510</v>
      </c>
    </row>
    <row r="288" spans="1:33" ht="15.95" customHeight="1">
      <c r="A288" s="86" t="s">
        <v>6</v>
      </c>
      <c r="B288" s="83" t="str">
        <f>_xlfn.XLOOKUP(_xlfn.TEXTJOIN("_",TRUE,tbl_die_ordering[[#This Row],[Supplier]],tbl_die_ordering[[#This Row],[DIE NO]]),[1]Tracker!$AQ:$AQ,[1]Tracker!$W:$W,"")</f>
        <v>7709-25</v>
      </c>
      <c r="C288" s="204" t="s">
        <v>554</v>
      </c>
      <c r="D288" s="177" t="s">
        <v>185</v>
      </c>
      <c r="E288" s="93" t="s">
        <v>128</v>
      </c>
      <c r="F288" s="94">
        <v>45700</v>
      </c>
      <c r="G288" s="353">
        <f>_xlfn.XLOOKUP(_xlfn.TEXTJOIN("_",TRUE,tbl_die_ordering[[#This Row],[Supplier]],tbl_die_ordering[[#This Row],[DIE NO]]),[1]Tracker!$AQ:$AQ,[1]Tracker!$V:$V,"")</f>
        <v>45700</v>
      </c>
      <c r="H288" s="194" t="s">
        <v>90</v>
      </c>
      <c r="I288" s="103">
        <v>1</v>
      </c>
      <c r="J288" s="103">
        <v>1</v>
      </c>
      <c r="K288" s="104">
        <v>45705</v>
      </c>
      <c r="L288" s="104">
        <v>45706</v>
      </c>
      <c r="M288" s="105"/>
      <c r="N288" s="121">
        <f>IFERROR(IF(tbl_die_ordering[[#This Row],[Design Approved Date]]&lt;&gt;"",L288-K288,""),"")</f>
        <v>1</v>
      </c>
      <c r="O288" s="91">
        <v>45707</v>
      </c>
      <c r="P288" s="91">
        <v>45709</v>
      </c>
      <c r="Q288" s="99">
        <v>45707</v>
      </c>
      <c r="R288" s="122">
        <v>112500770</v>
      </c>
      <c r="S288" s="93" t="s">
        <v>197</v>
      </c>
      <c r="T288" s="99">
        <v>45707</v>
      </c>
      <c r="U288" s="112" t="s">
        <v>555</v>
      </c>
      <c r="V288" s="113"/>
      <c r="W28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8" s="6">
        <f>IF(AND(tbl_die_ordering[[#This Row],[TYPE]]&lt;&gt;"C",tbl_die_ordering[[#This Row],[Design Approved Date]]&lt;&gt;""),tbl_die_ordering[[#This Row],[Design Approved Date]]-tbl_die_ordering[[#This Row],[Die Requested Date]],0)</f>
        <v>6</v>
      </c>
      <c r="Z288" t="s">
        <v>86</v>
      </c>
      <c r="AA288" s="118" t="s">
        <v>199</v>
      </c>
      <c r="AB288" s="82">
        <f>_xlfn.XLOOKUP(_xlfn.TEXTJOIN("_",TRUE,tbl_die_ordering[[#This Row],[Supplier]],tbl_die_ordering[[#This Row],[DIE NO]]),[1]Tracker!$AQ:$AQ,[1]Tracker!$Y:$Y,"")</f>
        <v>142501915</v>
      </c>
      <c r="AC288" s="83">
        <f>_xlfn.XLOOKUP(_xlfn.TEXTJOIN("_",TRUE,tbl_die_ordering[[#This Row],[Supplier]],tbl_die_ordering[[#This Row],[DIE NO]]),[1]Tracker!$AQ:$AQ,[1]Tracker!$AC:$AC,"")</f>
        <v>45719</v>
      </c>
      <c r="AD288" s="7"/>
      <c r="AF288" t="str">
        <f>TEXT(tbl_die_ordering[[#This Row],[Die Requested Date]],"mmm")</f>
        <v>Feb</v>
      </c>
      <c r="AG288" t="str">
        <f>_xlfn.TEXTJOIN("_",TRUE,tbl_die_ordering[[#This Row],[Supplier]],tbl_die_ordering[[#This Row],[DIE NO]])</f>
        <v>COMPES_30266-601</v>
      </c>
    </row>
    <row r="289" spans="1:33" ht="15.95" customHeight="1">
      <c r="A289" s="86" t="s">
        <v>6</v>
      </c>
      <c r="B289" s="83" t="str">
        <f>_xlfn.XLOOKUP(_xlfn.TEXTJOIN("_",TRUE,tbl_die_ordering[[#This Row],[Supplier]],tbl_die_ordering[[#This Row],[DIE NO]]),[1]Tracker!$AQ:$AQ,[1]Tracker!$W:$W,"")</f>
        <v>7710-25</v>
      </c>
      <c r="C289" s="204" t="s">
        <v>556</v>
      </c>
      <c r="D289" s="177" t="s">
        <v>185</v>
      </c>
      <c r="E289" s="97" t="s">
        <v>89</v>
      </c>
      <c r="F289" s="94">
        <v>45700</v>
      </c>
      <c r="G289" s="353">
        <f>_xlfn.XLOOKUP(_xlfn.TEXTJOIN("_",TRUE,tbl_die_ordering[[#This Row],[Supplier]],tbl_die_ordering[[#This Row],[DIE NO]]),[1]Tracker!$AQ:$AQ,[1]Tracker!$V:$V,"")</f>
        <v>45700</v>
      </c>
      <c r="H289" s="194" t="s">
        <v>94</v>
      </c>
      <c r="I289" s="103">
        <v>1</v>
      </c>
      <c r="J289" s="103">
        <v>1</v>
      </c>
      <c r="K289" s="104">
        <v>45702</v>
      </c>
      <c r="L289" s="104">
        <v>45706</v>
      </c>
      <c r="M289" s="105"/>
      <c r="N289" s="121">
        <f>IFERROR(IF(tbl_die_ordering[[#This Row],[Design Approved Date]]&lt;&gt;"",L289-K289,""),"")</f>
        <v>4</v>
      </c>
      <c r="O289" s="91">
        <v>45707</v>
      </c>
      <c r="P289" s="91">
        <v>45709</v>
      </c>
      <c r="Q289" s="99">
        <v>45707</v>
      </c>
      <c r="R289" s="122">
        <v>112500770</v>
      </c>
      <c r="S289" s="93" t="s">
        <v>101</v>
      </c>
      <c r="T289" s="99">
        <v>45707</v>
      </c>
      <c r="U289" s="112" t="s">
        <v>555</v>
      </c>
      <c r="V289" s="113"/>
      <c r="W28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89" s="6">
        <f>IF(AND(tbl_die_ordering[[#This Row],[TYPE]]&lt;&gt;"C",tbl_die_ordering[[#This Row],[Design Approved Date]]&lt;&gt;""),tbl_die_ordering[[#This Row],[Design Approved Date]]-tbl_die_ordering[[#This Row],[Die Requested Date]],0)</f>
        <v>6</v>
      </c>
      <c r="Z289" t="s">
        <v>86</v>
      </c>
      <c r="AA289" s="118" t="s">
        <v>199</v>
      </c>
      <c r="AB289" s="82">
        <f>_xlfn.XLOOKUP(_xlfn.TEXTJOIN("_",TRUE,tbl_die_ordering[[#This Row],[Supplier]],tbl_die_ordering[[#This Row],[DIE NO]]),[1]Tracker!$AQ:$AQ,[1]Tracker!$Y:$Y,"")</f>
        <v>142501918</v>
      </c>
      <c r="AC289" s="83">
        <f>_xlfn.XLOOKUP(_xlfn.TEXTJOIN("_",TRUE,tbl_die_ordering[[#This Row],[Supplier]],tbl_die_ordering[[#This Row],[DIE NO]]),[1]Tracker!$AQ:$AQ,[1]Tracker!$AC:$AC,"")</f>
        <v>45719</v>
      </c>
      <c r="AD289" s="7"/>
      <c r="AF289" t="str">
        <f>TEXT(tbl_die_ordering[[#This Row],[Die Requested Date]],"mmm")</f>
        <v>Feb</v>
      </c>
      <c r="AG289" t="str">
        <f>_xlfn.TEXTJOIN("_",TRUE,tbl_die_ordering[[#This Row],[Supplier]],tbl_die_ordering[[#This Row],[DIE NO]])</f>
        <v>PDTMC_30264-601</v>
      </c>
    </row>
    <row r="290" spans="1:33" ht="15.95" customHeight="1">
      <c r="A290" s="86" t="s">
        <v>6</v>
      </c>
      <c r="B290" s="83" t="str">
        <f>_xlfn.XLOOKUP(_xlfn.TEXTJOIN("_",TRUE,tbl_die_ordering[[#This Row],[Supplier]],tbl_die_ordering[[#This Row],[DIE NO]]),[1]Tracker!$AQ:$AQ,[1]Tracker!$W:$W,"")</f>
        <v>7709-25</v>
      </c>
      <c r="C290" s="204" t="s">
        <v>557</v>
      </c>
      <c r="D290" s="177" t="s">
        <v>185</v>
      </c>
      <c r="E290" s="97" t="s">
        <v>128</v>
      </c>
      <c r="F290" s="94">
        <v>45700</v>
      </c>
      <c r="G290" s="353">
        <f>_xlfn.XLOOKUP(_xlfn.TEXTJOIN("_",TRUE,tbl_die_ordering[[#This Row],[Supplier]],tbl_die_ordering[[#This Row],[DIE NO]]),[1]Tracker!$AQ:$AQ,[1]Tracker!$V:$V,"")</f>
        <v>45700</v>
      </c>
      <c r="H290" s="194" t="s">
        <v>90</v>
      </c>
      <c r="I290" s="103">
        <v>1</v>
      </c>
      <c r="J290" s="103">
        <v>1</v>
      </c>
      <c r="K290" s="104">
        <v>45707</v>
      </c>
      <c r="L290" s="104">
        <v>45707</v>
      </c>
      <c r="M290" s="105"/>
      <c r="N290" s="121">
        <f>IFERROR(IF(tbl_die_ordering[[#This Row],[Design Approved Date]]&lt;&gt;"",L290-K290,""),"")</f>
        <v>0</v>
      </c>
      <c r="O290" s="91">
        <v>45708</v>
      </c>
      <c r="P290" s="91">
        <v>45709</v>
      </c>
      <c r="Q290" s="99">
        <v>45708</v>
      </c>
      <c r="R290" s="122">
        <v>112500783</v>
      </c>
      <c r="S290" s="93" t="s">
        <v>197</v>
      </c>
      <c r="T290" s="99">
        <v>45708</v>
      </c>
      <c r="U290" s="112" t="s">
        <v>555</v>
      </c>
      <c r="V290" s="113" t="s">
        <v>7</v>
      </c>
      <c r="W29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0" s="6">
        <f>IF(AND(tbl_die_ordering[[#This Row],[TYPE]]&lt;&gt;"C",tbl_die_ordering[[#This Row],[Design Approved Date]]&lt;&gt;""),tbl_die_ordering[[#This Row],[Design Approved Date]]-tbl_die_ordering[[#This Row],[Die Requested Date]],0)</f>
        <v>7</v>
      </c>
      <c r="Z290" t="s">
        <v>86</v>
      </c>
      <c r="AA290" s="118" t="s">
        <v>199</v>
      </c>
      <c r="AB290" s="82">
        <f>_xlfn.XLOOKUP(_xlfn.TEXTJOIN("_",TRUE,tbl_die_ordering[[#This Row],[Supplier]],tbl_die_ordering[[#This Row],[DIE NO]]),[1]Tracker!$AQ:$AQ,[1]Tracker!$Y:$Y,"")</f>
        <v>142501970</v>
      </c>
      <c r="AC290" s="83">
        <f>_xlfn.XLOOKUP(_xlfn.TEXTJOIN("_",TRUE,tbl_die_ordering[[#This Row],[Supplier]],tbl_die_ordering[[#This Row],[DIE NO]]),[1]Tracker!$AQ:$AQ,[1]Tracker!$AC:$AC,"")</f>
        <v>45721</v>
      </c>
      <c r="AD290" s="7"/>
      <c r="AF290" t="str">
        <f>TEXT(tbl_die_ordering[[#This Row],[Die Requested Date]],"mmm")</f>
        <v>Feb</v>
      </c>
      <c r="AG290" t="str">
        <f>_xlfn.TEXTJOIN("_",TRUE,tbl_die_ordering[[#This Row],[Supplier]],tbl_die_ordering[[#This Row],[DIE NO]])</f>
        <v>COMPES_30265-601</v>
      </c>
    </row>
    <row r="291" spans="1:33" ht="15.95" customHeight="1">
      <c r="A291" s="86" t="s">
        <v>6</v>
      </c>
      <c r="B291" s="83" t="str">
        <f>_xlfn.XLOOKUP(_xlfn.TEXTJOIN("_",TRUE,tbl_die_ordering[[#This Row],[Supplier]],tbl_die_ordering[[#This Row],[DIE NO]]),[1]Tracker!$AQ:$AQ,[1]Tracker!$W:$W,"")</f>
        <v>7710-25</v>
      </c>
      <c r="C291" s="204" t="s">
        <v>558</v>
      </c>
      <c r="D291" s="177" t="s">
        <v>185</v>
      </c>
      <c r="E291" s="93" t="s">
        <v>89</v>
      </c>
      <c r="F291" s="94">
        <v>45700</v>
      </c>
      <c r="G291" s="353">
        <f>_xlfn.XLOOKUP(_xlfn.TEXTJOIN("_",TRUE,tbl_die_ordering[[#This Row],[Supplier]],tbl_die_ordering[[#This Row],[DIE NO]]),[1]Tracker!$AQ:$AQ,[1]Tracker!$V:$V,"")</f>
        <v>45700</v>
      </c>
      <c r="H291" s="194" t="s">
        <v>94</v>
      </c>
      <c r="I291" s="103">
        <v>3</v>
      </c>
      <c r="J291" s="103">
        <v>3</v>
      </c>
      <c r="K291" s="104">
        <v>45702</v>
      </c>
      <c r="L291" s="104">
        <v>45708</v>
      </c>
      <c r="M291" s="105"/>
      <c r="N291" s="121">
        <f>IFERROR(IF(tbl_die_ordering[[#This Row],[Design Approved Date]]&lt;&gt;"",L291-K291,""),"")</f>
        <v>6</v>
      </c>
      <c r="O291" s="91">
        <v>45708</v>
      </c>
      <c r="P291" s="91">
        <v>45709</v>
      </c>
      <c r="Q291" s="99">
        <v>45708</v>
      </c>
      <c r="R291" s="122">
        <v>112500783</v>
      </c>
      <c r="S291" s="93" t="s">
        <v>101</v>
      </c>
      <c r="T291" s="99">
        <v>45708</v>
      </c>
      <c r="U291" s="112" t="s">
        <v>555</v>
      </c>
      <c r="V291" s="113" t="s">
        <v>559</v>
      </c>
      <c r="W29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1" s="6">
        <f>IF(AND(tbl_die_ordering[[#This Row],[TYPE]]&lt;&gt;"C",tbl_die_ordering[[#This Row],[Design Approved Date]]&lt;&gt;""),tbl_die_ordering[[#This Row],[Design Approved Date]]-tbl_die_ordering[[#This Row],[Die Requested Date]],0)</f>
        <v>8</v>
      </c>
      <c r="Z291" t="s">
        <v>86</v>
      </c>
      <c r="AA291" s="118" t="s">
        <v>199</v>
      </c>
      <c r="AB291" s="82">
        <f>_xlfn.XLOOKUP(_xlfn.TEXTJOIN("_",TRUE,tbl_die_ordering[[#This Row],[Supplier]],tbl_die_ordering[[#This Row],[DIE NO]]),[1]Tracker!$AQ:$AQ,[1]Tracker!$Y:$Y,"")</f>
        <v>142501974</v>
      </c>
      <c r="AC291" s="83">
        <f>_xlfn.XLOOKUP(_xlfn.TEXTJOIN("_",TRUE,tbl_die_ordering[[#This Row],[Supplier]],tbl_die_ordering[[#This Row],[DIE NO]]),[1]Tracker!$AQ:$AQ,[1]Tracker!$AC:$AC,"")</f>
        <v>45720</v>
      </c>
      <c r="AD291" s="7"/>
      <c r="AF291" t="str">
        <f>TEXT(tbl_die_ordering[[#This Row],[Die Requested Date]],"mmm")</f>
        <v>Feb</v>
      </c>
      <c r="AG291" t="str">
        <f>_xlfn.TEXTJOIN("_",TRUE,tbl_die_ordering[[#This Row],[Supplier]],tbl_die_ordering[[#This Row],[DIE NO]])</f>
        <v>PDTMC_30267-601</v>
      </c>
    </row>
    <row r="292" spans="1:33" ht="15.95" customHeight="1">
      <c r="A292" s="86" t="s">
        <v>6</v>
      </c>
      <c r="B292" s="83" t="str">
        <f>_xlfn.XLOOKUP(_xlfn.TEXTJOIN("_",TRUE,tbl_die_ordering[[#This Row],[Supplier]],tbl_die_ordering[[#This Row],[DIE NO]]),[1]Tracker!$AQ:$AQ,[1]Tracker!$W:$W,"")</f>
        <v>7709-25</v>
      </c>
      <c r="C292" s="204" t="s">
        <v>560</v>
      </c>
      <c r="D292" s="177" t="s">
        <v>185</v>
      </c>
      <c r="E292" s="93" t="s">
        <v>128</v>
      </c>
      <c r="F292" s="94">
        <v>45700</v>
      </c>
      <c r="G292" s="353">
        <f>_xlfn.XLOOKUP(_xlfn.TEXTJOIN("_",TRUE,tbl_die_ordering[[#This Row],[Supplier]],tbl_die_ordering[[#This Row],[DIE NO]]),[1]Tracker!$AQ:$AQ,[1]Tracker!$V:$V,"")</f>
        <v>45700</v>
      </c>
      <c r="H292" s="194" t="s">
        <v>90</v>
      </c>
      <c r="I292" s="103">
        <v>3</v>
      </c>
      <c r="J292" s="103">
        <v>3</v>
      </c>
      <c r="K292" s="104">
        <v>45703</v>
      </c>
      <c r="L292" s="104">
        <v>45710</v>
      </c>
      <c r="M292" s="105"/>
      <c r="N292" s="121">
        <f>IFERROR(IF(tbl_die_ordering[[#This Row],[Design Approved Date]]&lt;&gt;"",L292-K292,""),"")</f>
        <v>7</v>
      </c>
      <c r="O292" s="91">
        <v>45712</v>
      </c>
      <c r="P292" s="91">
        <v>45709</v>
      </c>
      <c r="Q292" s="99">
        <v>45712</v>
      </c>
      <c r="R292" s="122">
        <v>112500813</v>
      </c>
      <c r="S292" s="93" t="s">
        <v>197</v>
      </c>
      <c r="T292" s="99">
        <v>45712</v>
      </c>
      <c r="U292" s="112" t="s">
        <v>555</v>
      </c>
      <c r="V292" s="113" t="s">
        <v>561</v>
      </c>
      <c r="W29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2" s="6">
        <f>IF(AND(tbl_die_ordering[[#This Row],[TYPE]]&lt;&gt;"C",tbl_die_ordering[[#This Row],[Design Approved Date]]&lt;&gt;""),tbl_die_ordering[[#This Row],[Design Approved Date]]-tbl_die_ordering[[#This Row],[Die Requested Date]],0)</f>
        <v>10</v>
      </c>
      <c r="Z292" t="s">
        <v>86</v>
      </c>
      <c r="AA292" s="118" t="s">
        <v>199</v>
      </c>
      <c r="AB292" s="82">
        <f>_xlfn.XLOOKUP(_xlfn.TEXTJOIN("_",TRUE,tbl_die_ordering[[#This Row],[Supplier]],tbl_die_ordering[[#This Row],[DIE NO]]),[1]Tracker!$AQ:$AQ,[1]Tracker!$Y:$Y,"")</f>
        <v>142501978</v>
      </c>
      <c r="AC292" s="83">
        <f>_xlfn.XLOOKUP(_xlfn.TEXTJOIN("_",TRUE,tbl_die_ordering[[#This Row],[Supplier]],tbl_die_ordering[[#This Row],[DIE NO]]),[1]Tracker!$AQ:$AQ,[1]Tracker!$AC:$AC,"")</f>
        <v>45740.303969907407</v>
      </c>
      <c r="AD292" s="7"/>
      <c r="AF292" t="str">
        <f>TEXT(tbl_die_ordering[[#This Row],[Die Requested Date]],"mmm")</f>
        <v>Feb</v>
      </c>
      <c r="AG292" t="str">
        <f>_xlfn.TEXTJOIN("_",TRUE,tbl_die_ordering[[#This Row],[Supplier]],tbl_die_ordering[[#This Row],[DIE NO]])</f>
        <v>COMPES_30268-601</v>
      </c>
    </row>
    <row r="293" spans="1:33" ht="15.95" customHeight="1">
      <c r="A293" s="86" t="s">
        <v>6</v>
      </c>
      <c r="B293" s="83" t="str">
        <f>_xlfn.XLOOKUP(_xlfn.TEXTJOIN("_",TRUE,tbl_die_ordering[[#This Row],[Supplier]],tbl_die_ordering[[#This Row],[DIE NO]]),[1]Tracker!$AQ:$AQ,[1]Tracker!$W:$W,"")</f>
        <v>7712-25</v>
      </c>
      <c r="C293" s="204" t="s">
        <v>562</v>
      </c>
      <c r="D293" s="177" t="s">
        <v>185</v>
      </c>
      <c r="E293" s="93" t="s">
        <v>128</v>
      </c>
      <c r="F293" s="94">
        <v>45700</v>
      </c>
      <c r="G293" s="353">
        <f>_xlfn.XLOOKUP(_xlfn.TEXTJOIN("_",TRUE,tbl_die_ordering[[#This Row],[Supplier]],tbl_die_ordering[[#This Row],[DIE NO]]),[1]Tracker!$AQ:$AQ,[1]Tracker!$V:$V,"")</f>
        <v>45700</v>
      </c>
      <c r="H293" s="194" t="s">
        <v>90</v>
      </c>
      <c r="I293" s="103">
        <v>3</v>
      </c>
      <c r="J293" s="103">
        <v>3</v>
      </c>
      <c r="K293" s="104">
        <v>45702</v>
      </c>
      <c r="L293" s="104">
        <v>45710</v>
      </c>
      <c r="M293" s="105"/>
      <c r="N293" s="121">
        <f>IFERROR(IF(tbl_die_ordering[[#This Row],[Design Approved Date]]&lt;&gt;"",L293-K293,""),"")</f>
        <v>8</v>
      </c>
      <c r="O293" s="91">
        <v>45712</v>
      </c>
      <c r="P293" s="91">
        <v>45709</v>
      </c>
      <c r="Q293" s="99">
        <v>45712</v>
      </c>
      <c r="R293" s="122">
        <v>112500813</v>
      </c>
      <c r="S293" s="93" t="s">
        <v>197</v>
      </c>
      <c r="T293" s="99">
        <v>45712</v>
      </c>
      <c r="U293" s="112" t="s">
        <v>555</v>
      </c>
      <c r="V293" s="113" t="s">
        <v>559</v>
      </c>
      <c r="W29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3" s="6">
        <f>IF(AND(tbl_die_ordering[[#This Row],[TYPE]]&lt;&gt;"C",tbl_die_ordering[[#This Row],[Design Approved Date]]&lt;&gt;""),tbl_die_ordering[[#This Row],[Design Approved Date]]-tbl_die_ordering[[#This Row],[Die Requested Date]],0)</f>
        <v>10</v>
      </c>
      <c r="Z293" t="s">
        <v>86</v>
      </c>
      <c r="AA293" s="118" t="s">
        <v>199</v>
      </c>
      <c r="AB293" s="82">
        <f>_xlfn.XLOOKUP(_xlfn.TEXTJOIN("_",TRUE,tbl_die_ordering[[#This Row],[Supplier]],tbl_die_ordering[[#This Row],[DIE NO]]),[1]Tracker!$AQ:$AQ,[1]Tracker!$Y:$Y,"")</f>
        <v>142501995</v>
      </c>
      <c r="AC293" s="83">
        <f>_xlfn.XLOOKUP(_xlfn.TEXTJOIN("_",TRUE,tbl_die_ordering[[#This Row],[Supplier]],tbl_die_ordering[[#This Row],[DIE NO]]),[1]Tracker!$AQ:$AQ,[1]Tracker!$AC:$AC,"")</f>
        <v>45720</v>
      </c>
      <c r="AD293" s="7"/>
      <c r="AF293" t="str">
        <f>TEXT(tbl_die_ordering[[#This Row],[Die Requested Date]],"mmm")</f>
        <v>Feb</v>
      </c>
      <c r="AG293" t="str">
        <f>_xlfn.TEXTJOIN("_",TRUE,tbl_die_ordering[[#This Row],[Supplier]],tbl_die_ordering[[#This Row],[DIE NO]])</f>
        <v>COMPES_30269-601</v>
      </c>
    </row>
    <row r="294" spans="1:33" ht="15.95" customHeight="1">
      <c r="A294" s="86" t="s">
        <v>29</v>
      </c>
      <c r="B294" s="83" t="str">
        <f>_xlfn.XLOOKUP(_xlfn.TEXTJOIN("_",TRUE,tbl_die_ordering[[#This Row],[Supplier]],tbl_die_ordering[[#This Row],[DIE NO]]),[1]Tracker!$AQ:$AQ,[1]Tracker!$W:$W,"")</f>
        <v>7711-25</v>
      </c>
      <c r="C294" s="204" t="s">
        <v>563</v>
      </c>
      <c r="D294" s="90" t="s">
        <v>88</v>
      </c>
      <c r="E294" s="93" t="s">
        <v>135</v>
      </c>
      <c r="F294" s="94">
        <v>45700</v>
      </c>
      <c r="G294" s="353">
        <f>_xlfn.XLOOKUP(_xlfn.TEXTJOIN("_",TRUE,tbl_die_ordering[[#This Row],[Supplier]],tbl_die_ordering[[#This Row],[DIE NO]]),[1]Tracker!$AQ:$AQ,[1]Tracker!$V:$V,"")</f>
        <v>45700</v>
      </c>
      <c r="H294" s="194" t="s">
        <v>94</v>
      </c>
      <c r="I294" s="131">
        <v>2</v>
      </c>
      <c r="J294" s="131">
        <v>2</v>
      </c>
      <c r="K294" s="104">
        <v>45701</v>
      </c>
      <c r="L294" s="104">
        <v>45702</v>
      </c>
      <c r="M294" s="105"/>
      <c r="N294" s="121">
        <f>IFERROR(IF(tbl_die_ordering[[#This Row],[Design Approved Date]]&lt;&gt;"",L294-K294,""),"")</f>
        <v>1</v>
      </c>
      <c r="O294" s="91">
        <v>45703</v>
      </c>
      <c r="P294" s="91">
        <v>45706</v>
      </c>
      <c r="Q294" s="99">
        <v>45703</v>
      </c>
      <c r="R294" s="122">
        <v>1300001125</v>
      </c>
      <c r="S294" s="93" t="s">
        <v>101</v>
      </c>
      <c r="T294" s="91">
        <v>45707</v>
      </c>
      <c r="U294" s="112"/>
      <c r="V294" s="113"/>
      <c r="W29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4" s="6">
        <f>IF(AND(tbl_die_ordering[[#This Row],[TYPE]]&lt;&gt;"C",tbl_die_ordering[[#This Row],[Design Approved Date]]&lt;&gt;""),tbl_die_ordering[[#This Row],[Design Approved Date]]-tbl_die_ordering[[#This Row],[Die Requested Date]],0)</f>
        <v>2</v>
      </c>
      <c r="Z294" t="s">
        <v>86</v>
      </c>
      <c r="AA294" s="118"/>
      <c r="AB294" s="82">
        <f>_xlfn.XLOOKUP(_xlfn.TEXTJOIN("_",TRUE,tbl_die_ordering[[#This Row],[Supplier]],tbl_die_ordering[[#This Row],[DIE NO]]),[1]Tracker!$AQ:$AQ,[1]Tracker!$Y:$Y,"")</f>
        <v>242500271</v>
      </c>
      <c r="AC294" s="83">
        <f>_xlfn.XLOOKUP(_xlfn.TEXTJOIN("_",TRUE,tbl_die_ordering[[#This Row],[Supplier]],tbl_die_ordering[[#This Row],[DIE NO]]),[1]Tracker!$AQ:$AQ,[1]Tracker!$AC:$AC,"")</f>
        <v>45737</v>
      </c>
      <c r="AD294" s="7"/>
      <c r="AF294" t="str">
        <f>TEXT(tbl_die_ordering[[#This Row],[Die Requested Date]],"mmm")</f>
        <v>Feb</v>
      </c>
      <c r="AG294" t="str">
        <f>_xlfn.TEXTJOIN("_",TRUE,tbl_die_ordering[[#This Row],[Supplier]],tbl_die_ordering[[#This Row],[DIE NO]])</f>
        <v>PDTMC_051119-2503</v>
      </c>
    </row>
    <row r="295" spans="1:33" ht="15.95" customHeight="1">
      <c r="A295" s="86" t="s">
        <v>29</v>
      </c>
      <c r="B295" s="83" t="str">
        <f>_xlfn.XLOOKUP(_xlfn.TEXTJOIN("_",TRUE,tbl_die_ordering[[#This Row],[Supplier]],tbl_die_ordering[[#This Row],[DIE NO]]),[1]Tracker!$AQ:$AQ,[1]Tracker!$W:$W,"")</f>
        <v>7711-25</v>
      </c>
      <c r="C295" s="204" t="s">
        <v>564</v>
      </c>
      <c r="D295" s="90" t="s">
        <v>88</v>
      </c>
      <c r="E295" s="93" t="s">
        <v>93</v>
      </c>
      <c r="F295" s="94">
        <v>45700</v>
      </c>
      <c r="G295" s="353">
        <f>_xlfn.XLOOKUP(_xlfn.TEXTJOIN("_",TRUE,tbl_die_ordering[[#This Row],[Supplier]],tbl_die_ordering[[#This Row],[DIE NO]]),[1]Tracker!$AQ:$AQ,[1]Tracker!$V:$V,"")</f>
        <v>45700</v>
      </c>
      <c r="H295" s="194" t="s">
        <v>94</v>
      </c>
      <c r="I295" s="131">
        <v>1</v>
      </c>
      <c r="J295" s="131">
        <v>1</v>
      </c>
      <c r="K295" s="104">
        <v>45701</v>
      </c>
      <c r="L295" s="104">
        <v>45702</v>
      </c>
      <c r="M295" s="105"/>
      <c r="N295" s="121">
        <f>IFERROR(IF(tbl_die_ordering[[#This Row],[Design Approved Date]]&lt;&gt;"",L295-K295,""),"")</f>
        <v>1</v>
      </c>
      <c r="O295" s="91">
        <v>45705</v>
      </c>
      <c r="P295" s="91">
        <v>45706</v>
      </c>
      <c r="Q295" s="99">
        <v>45705</v>
      </c>
      <c r="R295" s="122">
        <v>1300001126</v>
      </c>
      <c r="S295" s="93" t="s">
        <v>101</v>
      </c>
      <c r="T295" s="91">
        <v>45707</v>
      </c>
      <c r="U295" s="112"/>
      <c r="V295" s="113"/>
      <c r="W29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5" s="6">
        <f>IF(AND(tbl_die_ordering[[#This Row],[TYPE]]&lt;&gt;"C",tbl_die_ordering[[#This Row],[Design Approved Date]]&lt;&gt;""),tbl_die_ordering[[#This Row],[Design Approved Date]]-tbl_die_ordering[[#This Row],[Die Requested Date]],0)</f>
        <v>2</v>
      </c>
      <c r="Z295" t="s">
        <v>86</v>
      </c>
      <c r="AA295" s="118"/>
      <c r="AB295" s="82">
        <f>_xlfn.XLOOKUP(_xlfn.TEXTJOIN("_",TRUE,tbl_die_ordering[[#This Row],[Supplier]],tbl_die_ordering[[#This Row],[DIE NO]]),[1]Tracker!$AQ:$AQ,[1]Tracker!$Y:$Y,"")</f>
        <v>242500097</v>
      </c>
      <c r="AC295" s="83">
        <f>_xlfn.XLOOKUP(_xlfn.TEXTJOIN("_",TRUE,tbl_die_ordering[[#This Row],[Supplier]],tbl_die_ordering[[#This Row],[DIE NO]]),[1]Tracker!$AQ:$AQ,[1]Tracker!$AC:$AC,"")</f>
        <v>45721.318252314813</v>
      </c>
      <c r="AD295" s="7"/>
      <c r="AF295" t="str">
        <f>TEXT(tbl_die_ordering[[#This Row],[Die Requested Date]],"mmm")</f>
        <v>Feb</v>
      </c>
      <c r="AG295" t="str">
        <f>_xlfn.TEXTJOIN("_",TRUE,tbl_die_ordering[[#This Row],[Supplier]],tbl_die_ordering[[#This Row],[DIE NO]])</f>
        <v>PDTMC_014716-3511</v>
      </c>
    </row>
    <row r="296" spans="1:33" ht="15.95" customHeight="1">
      <c r="A296" s="86" t="s">
        <v>29</v>
      </c>
      <c r="B296" s="83" t="str">
        <f>_xlfn.XLOOKUP(_xlfn.TEXTJOIN("_",TRUE,tbl_die_ordering[[#This Row],[Supplier]],tbl_die_ordering[[#This Row],[DIE NO]]),[1]Tracker!$AQ:$AQ,[1]Tracker!$W:$W,"")</f>
        <v>7711-25</v>
      </c>
      <c r="C296" s="204" t="s">
        <v>565</v>
      </c>
      <c r="D296" s="90" t="s">
        <v>88</v>
      </c>
      <c r="E296" s="93" t="s">
        <v>115</v>
      </c>
      <c r="F296" s="94">
        <v>45700</v>
      </c>
      <c r="G296" s="353">
        <f>_xlfn.XLOOKUP(_xlfn.TEXTJOIN("_",TRUE,tbl_die_ordering[[#This Row],[Supplier]],tbl_die_ordering[[#This Row],[DIE NO]]),[1]Tracker!$AQ:$AQ,[1]Tracker!$V:$V,"")</f>
        <v>45700</v>
      </c>
      <c r="H296" s="194" t="s">
        <v>94</v>
      </c>
      <c r="I296" s="131">
        <v>4</v>
      </c>
      <c r="J296" s="131">
        <v>4</v>
      </c>
      <c r="K296" s="104">
        <v>45701</v>
      </c>
      <c r="L296" s="104">
        <v>45702</v>
      </c>
      <c r="M296" s="105"/>
      <c r="N296" s="121">
        <f>IFERROR(IF(tbl_die_ordering[[#This Row],[Design Approved Date]]&lt;&gt;"",L296-K296,""),"")</f>
        <v>1</v>
      </c>
      <c r="O296" s="91">
        <v>45705</v>
      </c>
      <c r="P296" s="91">
        <v>45706</v>
      </c>
      <c r="Q296" s="99">
        <v>45705</v>
      </c>
      <c r="R296" s="122">
        <v>1300001126</v>
      </c>
      <c r="S296" s="93" t="s">
        <v>101</v>
      </c>
      <c r="T296" s="91">
        <v>45707</v>
      </c>
      <c r="U296" s="112"/>
      <c r="V296" s="113"/>
      <c r="W29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6" s="6">
        <f>IF(AND(tbl_die_ordering[[#This Row],[TYPE]]&lt;&gt;"C",tbl_die_ordering[[#This Row],[Design Approved Date]]&lt;&gt;""),tbl_die_ordering[[#This Row],[Design Approved Date]]-tbl_die_ordering[[#This Row],[Die Requested Date]],0)</f>
        <v>2</v>
      </c>
      <c r="Z296" t="s">
        <v>86</v>
      </c>
      <c r="AA296" s="118"/>
      <c r="AB296" s="82">
        <f>_xlfn.XLOOKUP(_xlfn.TEXTJOIN("_",TRUE,tbl_die_ordering[[#This Row],[Supplier]],tbl_die_ordering[[#This Row],[DIE NO]]),[1]Tracker!$AQ:$AQ,[1]Tracker!$Y:$Y,"")</f>
        <v>242500097</v>
      </c>
      <c r="AC296" s="83">
        <f>_xlfn.XLOOKUP(_xlfn.TEXTJOIN("_",TRUE,tbl_die_ordering[[#This Row],[Supplier]],tbl_die_ordering[[#This Row],[DIE NO]]),[1]Tracker!$AQ:$AQ,[1]Tracker!$AC:$AC,"")</f>
        <v>45721.318252314813</v>
      </c>
      <c r="AD296" s="7"/>
      <c r="AF296" t="str">
        <f>TEXT(tbl_die_ordering[[#This Row],[Die Requested Date]],"mmm")</f>
        <v>Feb</v>
      </c>
      <c r="AG296" t="str">
        <f>_xlfn.TEXTJOIN("_",TRUE,tbl_die_ordering[[#This Row],[Supplier]],tbl_die_ordering[[#This Row],[DIE NO]])</f>
        <v>PDTMC_014719-3505</v>
      </c>
    </row>
    <row r="297" spans="1:33" ht="15.95" customHeight="1">
      <c r="A297" s="86" t="s">
        <v>29</v>
      </c>
      <c r="B297" s="83" t="str">
        <f>_xlfn.XLOOKUP(_xlfn.TEXTJOIN("_",TRUE,tbl_die_ordering[[#This Row],[Supplier]],tbl_die_ordering[[#This Row],[DIE NO]]),[1]Tracker!$AQ:$AQ,[1]Tracker!$W:$W,"")</f>
        <v>7711-25</v>
      </c>
      <c r="C297" s="204" t="s">
        <v>566</v>
      </c>
      <c r="D297" s="90" t="s">
        <v>88</v>
      </c>
      <c r="E297" s="93" t="s">
        <v>131</v>
      </c>
      <c r="F297" s="94">
        <v>45700</v>
      </c>
      <c r="G297" s="353">
        <f>_xlfn.XLOOKUP(_xlfn.TEXTJOIN("_",TRUE,tbl_die_ordering[[#This Row],[Supplier]],tbl_die_ordering[[#This Row],[DIE NO]]),[1]Tracker!$AQ:$AQ,[1]Tracker!$V:$V,"")</f>
        <v>45700</v>
      </c>
      <c r="H297" s="194" t="s">
        <v>94</v>
      </c>
      <c r="I297" s="131">
        <v>4</v>
      </c>
      <c r="J297" s="131">
        <v>4</v>
      </c>
      <c r="K297" s="104">
        <v>45701</v>
      </c>
      <c r="L297" s="104">
        <v>45702</v>
      </c>
      <c r="M297" s="105"/>
      <c r="N297" s="121">
        <f>IFERROR(IF(tbl_die_ordering[[#This Row],[Design Approved Date]]&lt;&gt;"",L297-K297,""),"")</f>
        <v>1</v>
      </c>
      <c r="O297" s="91">
        <v>45705</v>
      </c>
      <c r="P297" s="91">
        <v>45706</v>
      </c>
      <c r="Q297" s="99">
        <v>45705</v>
      </c>
      <c r="R297" s="122">
        <v>1300001126</v>
      </c>
      <c r="S297" s="93" t="s">
        <v>101</v>
      </c>
      <c r="T297" s="91">
        <v>45707</v>
      </c>
      <c r="U297" s="112"/>
      <c r="V297" s="113"/>
      <c r="W29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297" s="6">
        <f>IF(AND(tbl_die_ordering[[#This Row],[TYPE]]&lt;&gt;"C",tbl_die_ordering[[#This Row],[Design Approved Date]]&lt;&gt;""),tbl_die_ordering[[#This Row],[Design Approved Date]]-tbl_die_ordering[[#This Row],[Die Requested Date]],0)</f>
        <v>2</v>
      </c>
      <c r="Z297" t="s">
        <v>86</v>
      </c>
      <c r="AA297" s="118"/>
      <c r="AB297" s="82">
        <f>_xlfn.XLOOKUP(_xlfn.TEXTJOIN("_",TRUE,tbl_die_ordering[[#This Row],[Supplier]],tbl_die_ordering[[#This Row],[DIE NO]]),[1]Tracker!$AQ:$AQ,[1]Tracker!$Y:$Y,"")</f>
        <v>242500097</v>
      </c>
      <c r="AC297" s="83">
        <f>_xlfn.XLOOKUP(_xlfn.TEXTJOIN("_",TRUE,tbl_die_ordering[[#This Row],[Supplier]],tbl_die_ordering[[#This Row],[DIE NO]]),[1]Tracker!$AQ:$AQ,[1]Tracker!$AC:$AC,"")</f>
        <v>45721.318252314813</v>
      </c>
      <c r="AD297" s="7"/>
      <c r="AF297" t="str">
        <f>TEXT(tbl_die_ordering[[#This Row],[Die Requested Date]],"mmm")</f>
        <v>Feb</v>
      </c>
      <c r="AG297" t="str">
        <f>_xlfn.TEXTJOIN("_",TRUE,tbl_die_ordering[[#This Row],[Supplier]],tbl_die_ordering[[#This Row],[DIE NO]])</f>
        <v>PDTMC_051118-3524</v>
      </c>
    </row>
    <row r="298" spans="1:33" ht="15.95" customHeight="1">
      <c r="A298" s="86" t="s">
        <v>6</v>
      </c>
      <c r="B298" s="83" t="str">
        <f>_xlfn.XLOOKUP(_xlfn.TEXTJOIN("_",TRUE,tbl_die_ordering[[#This Row],[Supplier]],tbl_die_ordering[[#This Row],[DIE NO]]),[1]Tracker!$AQ:$AQ,[1]Tracker!$W:$W,"")</f>
        <v>7714-25</v>
      </c>
      <c r="C298" s="204" t="s">
        <v>211</v>
      </c>
      <c r="D298" s="90" t="s">
        <v>212</v>
      </c>
      <c r="E298" s="90" t="s">
        <v>196</v>
      </c>
      <c r="F298" s="91">
        <v>45701</v>
      </c>
      <c r="G298" s="353">
        <f>_xlfn.XLOOKUP(_xlfn.TEXTJOIN("_",TRUE,tbl_die_ordering[[#This Row],[Supplier]],tbl_die_ordering[[#This Row],[DIE NO]]),[1]Tracker!$AQ:$AQ,[1]Tracker!$V:$V,"")</f>
        <v>45701</v>
      </c>
      <c r="H298" s="193" t="s">
        <v>90</v>
      </c>
      <c r="I298" s="103">
        <v>6</v>
      </c>
      <c r="J298" s="103">
        <v>6</v>
      </c>
      <c r="K298" s="99" t="s">
        <v>214</v>
      </c>
      <c r="L298" s="99" t="s">
        <v>214</v>
      </c>
      <c r="M298" s="102"/>
      <c r="N298" s="121" t="str">
        <f>IFERROR(IF(tbl_die_ordering[[#This Row],[Design Approved Date]]&lt;&gt;"",L298-K298,""),"")</f>
        <v/>
      </c>
      <c r="O298" s="91" t="s">
        <v>214</v>
      </c>
      <c r="P298" s="91" t="s">
        <v>214</v>
      </c>
      <c r="Q298" s="99" t="s">
        <v>214</v>
      </c>
      <c r="R298" s="122" t="s">
        <v>214</v>
      </c>
      <c r="S298" s="90" t="s">
        <v>230</v>
      </c>
      <c r="T298" s="91" t="s">
        <v>212</v>
      </c>
      <c r="U298" s="110" t="s">
        <v>215</v>
      </c>
      <c r="V298" s="111" t="s">
        <v>567</v>
      </c>
      <c r="W29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298" s="6">
        <f>IF(AND(tbl_die_ordering[[#This Row],[TYPE]]&lt;&gt;"C",tbl_die_ordering[[#This Row],[Design Approved Date]]&lt;&gt;""),tbl_die_ordering[[#This Row],[Design Approved Date]]-tbl_die_ordering[[#This Row],[Die Requested Date]],0)</f>
        <v>0</v>
      </c>
      <c r="Z298" t="s">
        <v>86</v>
      </c>
      <c r="AA298" s="118" t="s">
        <v>217</v>
      </c>
      <c r="AB298" s="82">
        <f>_xlfn.XLOOKUP(_xlfn.TEXTJOIN("_",TRUE,tbl_die_ordering[[#This Row],[Supplier]],tbl_die_ordering[[#This Row],[DIE NO]]),[1]Tracker!$AQ:$AQ,[1]Tracker!$Y:$Y,"")</f>
        <v>0</v>
      </c>
      <c r="AC298" s="83">
        <f>_xlfn.XLOOKUP(_xlfn.TEXTJOIN("_",TRUE,tbl_die_ordering[[#This Row],[Supplier]],tbl_die_ordering[[#This Row],[DIE NO]]),[1]Tracker!$AQ:$AQ,[1]Tracker!$AC:$AC,"")</f>
        <v>0</v>
      </c>
      <c r="AD298" s="7"/>
      <c r="AF298" t="str">
        <f>TEXT(tbl_die_ordering[[#This Row],[Die Requested Date]],"mmm")</f>
        <v>Feb</v>
      </c>
      <c r="AG298" t="str">
        <f>_xlfn.TEXTJOIN("_",TRUE,tbl_die_ordering[[#This Row],[Supplier]],tbl_die_ordering[[#This Row],[DIE NO]])</f>
        <v>ADEX_30199-601</v>
      </c>
    </row>
    <row r="299" spans="1:33" ht="15.95" customHeight="1">
      <c r="A299" s="86" t="s">
        <v>6</v>
      </c>
      <c r="B299" s="83" t="s">
        <v>336</v>
      </c>
      <c r="C299" s="204" t="s">
        <v>568</v>
      </c>
      <c r="D299" s="90" t="s">
        <v>212</v>
      </c>
      <c r="E299" s="90" t="s">
        <v>526</v>
      </c>
      <c r="F299" s="91">
        <v>45701</v>
      </c>
      <c r="G299" s="353" t="str">
        <f>_xlfn.XLOOKUP(_xlfn.TEXTJOIN("_",TRUE,tbl_die_ordering[[#This Row],[Supplier]],tbl_die_ordering[[#This Row],[DIE NO]]),[1]Tracker!$AQ:$AQ,[1]Tracker!$V:$V,"")</f>
        <v/>
      </c>
      <c r="H299" s="193" t="s">
        <v>90</v>
      </c>
      <c r="I299" s="103">
        <v>0</v>
      </c>
      <c r="J299" s="103">
        <v>0</v>
      </c>
      <c r="K299" s="99" t="s">
        <v>214</v>
      </c>
      <c r="L299" s="99" t="s">
        <v>214</v>
      </c>
      <c r="M299" s="102"/>
      <c r="N299" s="121" t="str">
        <f>IFERROR(IF(tbl_die_ordering[[#This Row],[Design Approved Date]]&lt;&gt;"",L299-K299,""),"")</f>
        <v/>
      </c>
      <c r="O299" s="99" t="s">
        <v>214</v>
      </c>
      <c r="P299" s="99" t="s">
        <v>214</v>
      </c>
      <c r="Q299" s="99" t="s">
        <v>214</v>
      </c>
      <c r="R299" s="122" t="s">
        <v>214</v>
      </c>
      <c r="S299" s="90" t="s">
        <v>230</v>
      </c>
      <c r="T299" s="91" t="s">
        <v>212</v>
      </c>
      <c r="U299" s="110"/>
      <c r="V299" s="111" t="s">
        <v>567</v>
      </c>
      <c r="W29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299" s="6">
        <f>IF(AND(tbl_die_ordering[[#This Row],[TYPE]]&lt;&gt;"C",tbl_die_ordering[[#This Row],[Design Approved Date]]&lt;&gt;""),tbl_die_ordering[[#This Row],[Design Approved Date]]-tbl_die_ordering[[#This Row],[Die Requested Date]],0)</f>
        <v>0</v>
      </c>
      <c r="Z299" t="s">
        <v>86</v>
      </c>
      <c r="AA299" s="118"/>
      <c r="AB299" s="82" t="str">
        <f>_xlfn.XLOOKUP(_xlfn.TEXTJOIN("_",TRUE,tbl_die_ordering[[#This Row],[Supplier]],tbl_die_ordering[[#This Row],[DIE NO]]),[1]Tracker!$AQ:$AQ,[1]Tracker!$Y:$Y,"")</f>
        <v/>
      </c>
      <c r="AC299" s="83" t="str">
        <f>_xlfn.XLOOKUP(_xlfn.TEXTJOIN("_",TRUE,tbl_die_ordering[[#This Row],[Supplier]],tbl_die_ordering[[#This Row],[DIE NO]]),[1]Tracker!$AQ:$AQ,[1]Tracker!$AC:$AC,"")</f>
        <v/>
      </c>
      <c r="AD299" s="7"/>
      <c r="AF299" t="str">
        <f>TEXT(tbl_die_ordering[[#This Row],[Die Requested Date]],"mmm")</f>
        <v>Feb</v>
      </c>
      <c r="AG299" t="str">
        <f>_xlfn.TEXTJOIN("_",TRUE,tbl_die_ordering[[#This Row],[Supplier]],tbl_die_ordering[[#This Row],[DIE NO]])</f>
        <v>ADEX_Ins-30199</v>
      </c>
    </row>
    <row r="300" spans="1:33" ht="15.95" customHeight="1">
      <c r="A300" s="86" t="s">
        <v>6</v>
      </c>
      <c r="B300" s="83" t="str">
        <f>_xlfn.XLOOKUP(_xlfn.TEXTJOIN("_",TRUE,tbl_die_ordering[[#This Row],[Supplier]],tbl_die_ordering[[#This Row],[DIE NO]]),[1]Tracker!$AQ:$AQ,[1]Tracker!$W:$W,"")</f>
        <v>7713-25</v>
      </c>
      <c r="C300" s="204" t="s">
        <v>569</v>
      </c>
      <c r="D300" s="177" t="s">
        <v>88</v>
      </c>
      <c r="E300" s="90" t="s">
        <v>260</v>
      </c>
      <c r="F300" s="91">
        <v>45701</v>
      </c>
      <c r="G300" s="353">
        <f>_xlfn.XLOOKUP(_xlfn.TEXTJOIN("_",TRUE,tbl_die_ordering[[#This Row],[Supplier]],tbl_die_ordering[[#This Row],[DIE NO]]),[1]Tracker!$AQ:$AQ,[1]Tracker!$V:$V,"")</f>
        <v>45701</v>
      </c>
      <c r="H300" s="193" t="s">
        <v>94</v>
      </c>
      <c r="I300" s="103">
        <v>0</v>
      </c>
      <c r="J300" s="103">
        <v>0</v>
      </c>
      <c r="K300" s="99">
        <v>45702</v>
      </c>
      <c r="L300" s="99">
        <v>45706</v>
      </c>
      <c r="M300" s="102"/>
      <c r="N300" s="121">
        <f>IFERROR(IF(tbl_die_ordering[[#This Row],[Design Approved Date]]&lt;&gt;"",L300-K300,""),"")</f>
        <v>4</v>
      </c>
      <c r="O300" s="91">
        <v>45707</v>
      </c>
      <c r="P300" s="91">
        <v>45709</v>
      </c>
      <c r="Q300" s="99">
        <v>45707</v>
      </c>
      <c r="R300" s="122">
        <v>112500770</v>
      </c>
      <c r="S300" s="90" t="s">
        <v>101</v>
      </c>
      <c r="T300" s="99">
        <v>45707</v>
      </c>
      <c r="U300" s="110"/>
      <c r="V300" s="111"/>
      <c r="W30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0" s="6">
        <f>IF(AND(tbl_die_ordering[[#This Row],[TYPE]]&lt;&gt;"C",tbl_die_ordering[[#This Row],[Design Approved Date]]&lt;&gt;""),tbl_die_ordering[[#This Row],[Design Approved Date]]-tbl_die_ordering[[#This Row],[Die Requested Date]],0)</f>
        <v>5</v>
      </c>
      <c r="Z300" t="s">
        <v>86</v>
      </c>
      <c r="AA300" s="118"/>
      <c r="AB300" s="82">
        <f>_xlfn.XLOOKUP(_xlfn.TEXTJOIN("_",TRUE,tbl_die_ordering[[#This Row],[Supplier]],tbl_die_ordering[[#This Row],[DIE NO]]),[1]Tracker!$AQ:$AQ,[1]Tracker!$Y:$Y,"")</f>
        <v>142501919</v>
      </c>
      <c r="AC300" s="83">
        <f>_xlfn.XLOOKUP(_xlfn.TEXTJOIN("_",TRUE,tbl_die_ordering[[#This Row],[Supplier]],tbl_die_ordering[[#This Row],[DIE NO]]),[1]Tracker!$AQ:$AQ,[1]Tracker!$AC:$AC,"")</f>
        <v>45719</v>
      </c>
      <c r="AD300" s="7"/>
      <c r="AF300" t="str">
        <f>TEXT(tbl_die_ordering[[#This Row],[Die Requested Date]],"mmm")</f>
        <v>Feb</v>
      </c>
      <c r="AG300" t="str">
        <f>_xlfn.TEXTJOIN("_",TRUE,tbl_die_ordering[[#This Row],[Supplier]],tbl_die_ordering[[#This Row],[DIE NO]])</f>
        <v>PDTMC_07122-509</v>
      </c>
    </row>
    <row r="301" spans="1:33" ht="15.95" customHeight="1">
      <c r="A301" s="86" t="s">
        <v>29</v>
      </c>
      <c r="B301" s="83" t="str">
        <f>_xlfn.XLOOKUP(_xlfn.TEXTJOIN("_",TRUE,tbl_die_ordering[[#This Row],[Supplier]],tbl_die_ordering[[#This Row],[DIE NO]]),[1]Tracker!$AQ:$AQ,[1]Tracker!$W:$W,"")</f>
        <v>7715-25</v>
      </c>
      <c r="C301" s="204" t="s">
        <v>570</v>
      </c>
      <c r="D301" s="90" t="s">
        <v>212</v>
      </c>
      <c r="E301" s="90" t="s">
        <v>278</v>
      </c>
      <c r="F301" s="91">
        <v>45703</v>
      </c>
      <c r="G301" s="353">
        <f>_xlfn.XLOOKUP(_xlfn.TEXTJOIN("_",TRUE,tbl_die_ordering[[#This Row],[Supplier]],tbl_die_ordering[[#This Row],[DIE NO]]),[1]Tracker!$AQ:$AQ,[1]Tracker!$V:$V,"")</f>
        <v>45703</v>
      </c>
      <c r="H301" s="193" t="s">
        <v>90</v>
      </c>
      <c r="I301" s="131">
        <v>0</v>
      </c>
      <c r="J301" s="131">
        <v>0</v>
      </c>
      <c r="K301" s="99">
        <v>45716</v>
      </c>
      <c r="L301" s="99">
        <v>45726</v>
      </c>
      <c r="M301" s="102"/>
      <c r="N301" s="121">
        <f>IFERROR(IF(tbl_die_ordering[[#This Row],[Design Approved Date]]&lt;&gt;"",L301-K301,""),"")</f>
        <v>10</v>
      </c>
      <c r="O301" s="91" t="s">
        <v>214</v>
      </c>
      <c r="P301" s="91" t="s">
        <v>214</v>
      </c>
      <c r="Q301" s="99" t="s">
        <v>214</v>
      </c>
      <c r="R301" s="122" t="s">
        <v>214</v>
      </c>
      <c r="S301" s="90" t="s">
        <v>129</v>
      </c>
      <c r="T301" s="91" t="s">
        <v>214</v>
      </c>
      <c r="U301" s="110"/>
      <c r="V301" s="111"/>
      <c r="W30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301" s="6">
        <f>IF(AND(tbl_die_ordering[[#This Row],[TYPE]]&lt;&gt;"C",tbl_die_ordering[[#This Row],[Design Approved Date]]&lt;&gt;""),tbl_die_ordering[[#This Row],[Design Approved Date]]-tbl_die_ordering[[#This Row],[Die Requested Date]],0)</f>
        <v>0</v>
      </c>
      <c r="Z301" t="s">
        <v>86</v>
      </c>
      <c r="AA301" s="118"/>
      <c r="AB301" s="82">
        <f>_xlfn.XLOOKUP(_xlfn.TEXTJOIN("_",TRUE,tbl_die_ordering[[#This Row],[Supplier]],tbl_die_ordering[[#This Row],[DIE NO]]),[1]Tracker!$AQ:$AQ,[1]Tracker!$Y:$Y,"")</f>
        <v>0</v>
      </c>
      <c r="AC301" s="83">
        <f>_xlfn.XLOOKUP(_xlfn.TEXTJOIN("_",TRUE,tbl_die_ordering[[#This Row],[Supplier]],tbl_die_ordering[[#This Row],[DIE NO]]),[1]Tracker!$AQ:$AQ,[1]Tracker!$AC:$AC,"")</f>
        <v>0</v>
      </c>
      <c r="AD301" s="7"/>
      <c r="AF301" t="str">
        <f>TEXT(tbl_die_ordering[[#This Row],[Die Requested Date]],"mmm")</f>
        <v>Feb</v>
      </c>
      <c r="AG301" t="str">
        <f>_xlfn.TEXTJOIN("_",TRUE,tbl_die_ordering[[#This Row],[Supplier]],tbl_die_ordering[[#This Row],[DIE NO]])</f>
        <v>ALMAX_35IC1-027832</v>
      </c>
    </row>
    <row r="302" spans="1:33" ht="15.95" customHeight="1">
      <c r="A302" s="86" t="s">
        <v>29</v>
      </c>
      <c r="B302" s="83" t="str">
        <f>_xlfn.XLOOKUP(_xlfn.TEXTJOIN("_",TRUE,tbl_die_ordering[[#This Row],[Supplier]],tbl_die_ordering[[#This Row],[DIE NO]]),[1]Tracker!$AQ:$AQ,[1]Tracker!$W:$W,"")</f>
        <v>7715-25</v>
      </c>
      <c r="C302" s="204" t="s">
        <v>571</v>
      </c>
      <c r="D302" s="90" t="s">
        <v>185</v>
      </c>
      <c r="E302" s="90" t="s">
        <v>93</v>
      </c>
      <c r="F302" s="91">
        <v>45703</v>
      </c>
      <c r="G302" s="353">
        <f>_xlfn.XLOOKUP(_xlfn.TEXTJOIN("_",TRUE,tbl_die_ordering[[#This Row],[Supplier]],tbl_die_ordering[[#This Row],[DIE NO]]),[1]Tracker!$AQ:$AQ,[1]Tracker!$V:$V,"")</f>
        <v>45703</v>
      </c>
      <c r="H302" s="193" t="s">
        <v>90</v>
      </c>
      <c r="I302" s="131">
        <v>0</v>
      </c>
      <c r="J302" s="131">
        <v>0</v>
      </c>
      <c r="K302" s="99">
        <v>45716</v>
      </c>
      <c r="L302" s="99">
        <v>45726</v>
      </c>
      <c r="M302" s="102" t="s">
        <v>186</v>
      </c>
      <c r="N302" s="121">
        <f>IFERROR(IF(tbl_die_ordering[[#This Row],[Design Approved Date]]&lt;&gt;"",L302-K302,""),"")</f>
        <v>10</v>
      </c>
      <c r="O302" s="91">
        <v>45724</v>
      </c>
      <c r="P302" s="91">
        <v>45735</v>
      </c>
      <c r="Q302" s="99">
        <v>45724</v>
      </c>
      <c r="R302" s="122">
        <v>212500125</v>
      </c>
      <c r="S302" s="90" t="s">
        <v>129</v>
      </c>
      <c r="T302" s="91">
        <v>45772</v>
      </c>
      <c r="U302" s="110" t="s">
        <v>572</v>
      </c>
      <c r="V302" s="111" t="s">
        <v>573</v>
      </c>
      <c r="W30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2" s="6">
        <f>IF(AND(tbl_die_ordering[[#This Row],[TYPE]]&lt;&gt;"C",tbl_die_ordering[[#This Row],[Design Approved Date]]&lt;&gt;""),tbl_die_ordering[[#This Row],[Design Approved Date]]-tbl_die_ordering[[#This Row],[Die Requested Date]],0)</f>
        <v>23</v>
      </c>
      <c r="Z302" t="s">
        <v>86</v>
      </c>
      <c r="AA302" s="118"/>
      <c r="AB302" s="82">
        <f>_xlfn.XLOOKUP(_xlfn.TEXTJOIN("_",TRUE,tbl_die_ordering[[#This Row],[Supplier]],tbl_die_ordering[[#This Row],[DIE NO]]),[1]Tracker!$AQ:$AQ,[1]Tracker!$Y:$Y,"")</f>
        <v>242500383</v>
      </c>
      <c r="AC302" s="83">
        <f>_xlfn.XLOOKUP(_xlfn.TEXTJOIN("_",TRUE,tbl_die_ordering[[#This Row],[Supplier]],tbl_die_ordering[[#This Row],[DIE NO]]),[1]Tracker!$AQ:$AQ,[1]Tracker!$AC:$AC,"")</f>
        <v>45767.949386574073</v>
      </c>
      <c r="AD302" s="7"/>
      <c r="AF302" t="str">
        <f>TEXT(tbl_die_ordering[[#This Row],[Die Requested Date]],"mmm")</f>
        <v>Feb</v>
      </c>
      <c r="AG302" t="str">
        <f>_xlfn.TEXTJOIN("_",TRUE,tbl_die_ordering[[#This Row],[Supplier]],tbl_die_ordering[[#This Row],[DIE NO]])</f>
        <v>ALMAX_027832-3501</v>
      </c>
    </row>
    <row r="303" spans="1:33" ht="15.95" customHeight="1">
      <c r="A303" s="86" t="s">
        <v>29</v>
      </c>
      <c r="B303" s="83" t="str">
        <f>_xlfn.XLOOKUP(_xlfn.TEXTJOIN("_",TRUE,tbl_die_ordering[[#This Row],[Supplier]],tbl_die_ordering[[#This Row],[DIE NO]]),[1]Tracker!$AQ:$AQ,[1]Tracker!$W:$W,"")</f>
        <v>7715-25</v>
      </c>
      <c r="C303" s="204" t="s">
        <v>574</v>
      </c>
      <c r="D303" s="90" t="s">
        <v>185</v>
      </c>
      <c r="E303" s="90" t="s">
        <v>221</v>
      </c>
      <c r="F303" s="91">
        <v>45703</v>
      </c>
      <c r="G303" s="353">
        <f>_xlfn.XLOOKUP(_xlfn.TEXTJOIN("_",TRUE,tbl_die_ordering[[#This Row],[Supplier]],tbl_die_ordering[[#This Row],[DIE NO]]),[1]Tracker!$AQ:$AQ,[1]Tracker!$V:$V,"")</f>
        <v>45703</v>
      </c>
      <c r="H303" s="193" t="s">
        <v>90</v>
      </c>
      <c r="I303" s="131">
        <v>0</v>
      </c>
      <c r="J303" s="131">
        <v>0</v>
      </c>
      <c r="K303" s="99">
        <v>45716</v>
      </c>
      <c r="L303" s="99">
        <v>45722</v>
      </c>
      <c r="M303" s="102" t="s">
        <v>186</v>
      </c>
      <c r="N303" s="121">
        <f>IFERROR(IF(tbl_die_ordering[[#This Row],[Design Approved Date]]&lt;&gt;"",L303-K303,""),"")</f>
        <v>6</v>
      </c>
      <c r="O303" s="91">
        <v>45724</v>
      </c>
      <c r="P303" s="91">
        <v>45735</v>
      </c>
      <c r="Q303" s="99">
        <v>45724</v>
      </c>
      <c r="R303" s="122">
        <v>212500125</v>
      </c>
      <c r="S303" s="90" t="s">
        <v>129</v>
      </c>
      <c r="T303" s="91">
        <v>45724</v>
      </c>
      <c r="U303" s="110" t="s">
        <v>572</v>
      </c>
      <c r="V303" s="111" t="s">
        <v>575</v>
      </c>
      <c r="W30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3" s="6">
        <f>IF(AND(tbl_die_ordering[[#This Row],[TYPE]]&lt;&gt;"C",tbl_die_ordering[[#This Row],[Design Approved Date]]&lt;&gt;""),tbl_die_ordering[[#This Row],[Design Approved Date]]-tbl_die_ordering[[#This Row],[Die Requested Date]],0)</f>
        <v>19</v>
      </c>
      <c r="Z303" t="s">
        <v>86</v>
      </c>
      <c r="AA303" s="118"/>
      <c r="AB303" s="82">
        <f>_xlfn.XLOOKUP(_xlfn.TEXTJOIN("_",TRUE,tbl_die_ordering[[#This Row],[Supplier]],tbl_die_ordering[[#This Row],[DIE NO]]),[1]Tracker!$AQ:$AQ,[1]Tracker!$Y:$Y,"")</f>
        <v>242500383</v>
      </c>
      <c r="AC303" s="83">
        <f>_xlfn.XLOOKUP(_xlfn.TEXTJOIN("_",TRUE,tbl_die_ordering[[#This Row],[Supplier]],tbl_die_ordering[[#This Row],[DIE NO]]),[1]Tracker!$AQ:$AQ,[1]Tracker!$AC:$AC,"")</f>
        <v>45767.949386574073</v>
      </c>
      <c r="AD303" s="7"/>
      <c r="AF303" t="str">
        <f>TEXT(tbl_die_ordering[[#This Row],[Die Requested Date]],"mmm")</f>
        <v>Feb</v>
      </c>
      <c r="AG303" t="str">
        <f>_xlfn.TEXTJOIN("_",TRUE,tbl_die_ordering[[#This Row],[Supplier]],tbl_die_ordering[[#This Row],[DIE NO]])</f>
        <v>ALMAX_027831-3501</v>
      </c>
    </row>
    <row r="304" spans="1:33" ht="15.95" customHeight="1">
      <c r="A304" s="86" t="s">
        <v>29</v>
      </c>
      <c r="B304" s="83" t="str">
        <f>_xlfn.XLOOKUP(_xlfn.TEXTJOIN("_",TRUE,tbl_die_ordering[[#This Row],[Supplier]],tbl_die_ordering[[#This Row],[DIE NO]]),[1]Tracker!$AQ:$AQ,[1]Tracker!$W:$W,"")</f>
        <v>7715-25</v>
      </c>
      <c r="C304" s="204" t="s">
        <v>576</v>
      </c>
      <c r="D304" s="90" t="s">
        <v>162</v>
      </c>
      <c r="E304" s="90" t="s">
        <v>234</v>
      </c>
      <c r="F304" s="91">
        <v>45703</v>
      </c>
      <c r="G304" s="353">
        <f>_xlfn.XLOOKUP(_xlfn.TEXTJOIN("_",TRUE,tbl_die_ordering[[#This Row],[Supplier]],tbl_die_ordering[[#This Row],[DIE NO]]),[1]Tracker!$AQ:$AQ,[1]Tracker!$V:$V,"")</f>
        <v>45703</v>
      </c>
      <c r="H304" s="193" t="s">
        <v>90</v>
      </c>
      <c r="I304" s="131">
        <v>0</v>
      </c>
      <c r="J304" s="131">
        <v>0</v>
      </c>
      <c r="K304" s="99">
        <v>45716</v>
      </c>
      <c r="L304" s="99">
        <v>45722</v>
      </c>
      <c r="M304" s="102"/>
      <c r="N304" s="121">
        <f>IFERROR(IF(tbl_die_ordering[[#This Row],[Design Approved Date]]&lt;&gt;"",L304-K304,""),"")</f>
        <v>6</v>
      </c>
      <c r="O304" s="91">
        <v>45724</v>
      </c>
      <c r="P304" s="91">
        <v>45743</v>
      </c>
      <c r="Q304" s="99">
        <v>45724</v>
      </c>
      <c r="R304" s="122">
        <v>212500125</v>
      </c>
      <c r="S304" s="90" t="s">
        <v>129</v>
      </c>
      <c r="T304" s="91">
        <v>45724</v>
      </c>
      <c r="U304" s="110"/>
      <c r="V304" s="111"/>
      <c r="W30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4" s="6">
        <f>IF(AND(tbl_die_ordering[[#This Row],[TYPE]]&lt;&gt;"C",tbl_die_ordering[[#This Row],[Design Approved Date]]&lt;&gt;""),tbl_die_ordering[[#This Row],[Design Approved Date]]-tbl_die_ordering[[#This Row],[Die Requested Date]],0)</f>
        <v>19</v>
      </c>
      <c r="Z304" t="s">
        <v>86</v>
      </c>
      <c r="AA304" s="118"/>
      <c r="AB304" s="82">
        <f>_xlfn.XLOOKUP(_xlfn.TEXTJOIN("_",TRUE,tbl_die_ordering[[#This Row],[Supplier]],tbl_die_ordering[[#This Row],[DIE NO]]),[1]Tracker!$AQ:$AQ,[1]Tracker!$Y:$Y,"")</f>
        <v>242500383</v>
      </c>
      <c r="AC304" s="83">
        <f>_xlfn.XLOOKUP(_xlfn.TEXTJOIN("_",TRUE,tbl_die_ordering[[#This Row],[Supplier]],tbl_die_ordering[[#This Row],[DIE NO]]),[1]Tracker!$AQ:$AQ,[1]Tracker!$AC:$AC,"")</f>
        <v>45767.949386574073</v>
      </c>
      <c r="AD304" s="7"/>
      <c r="AF304" t="str">
        <f>TEXT(tbl_die_ordering[[#This Row],[Die Requested Date]],"mmm")</f>
        <v>Feb</v>
      </c>
      <c r="AG304" t="str">
        <f>_xlfn.TEXTJOIN("_",TRUE,tbl_die_ordering[[#This Row],[Supplier]],tbl_die_ordering[[#This Row],[DIE NO]])</f>
        <v>ALMAX_35IC1-027831</v>
      </c>
    </row>
    <row r="305" spans="1:33" ht="15.95" customHeight="1">
      <c r="A305" s="86" t="s">
        <v>29</v>
      </c>
      <c r="B305" s="83" t="str">
        <f>_xlfn.XLOOKUP(_xlfn.TEXTJOIN("_",TRUE,tbl_die_ordering[[#This Row],[Supplier]],tbl_die_ordering[[#This Row],[DIE NO]]),[1]Tracker!$AQ:$AQ,[1]Tracker!$W:$W,"")</f>
        <v>7624-25</v>
      </c>
      <c r="C305" s="204" t="s">
        <v>273</v>
      </c>
      <c r="D305" s="90" t="s">
        <v>162</v>
      </c>
      <c r="E305" s="90" t="s">
        <v>577</v>
      </c>
      <c r="F305" s="91">
        <v>45706</v>
      </c>
      <c r="G305" s="353">
        <f>_xlfn.XLOOKUP(_xlfn.TEXTJOIN("_",TRUE,tbl_die_ordering[[#This Row],[Supplier]],tbl_die_ordering[[#This Row],[DIE NO]]),[1]Tracker!$AQ:$AQ,[1]Tracker!$V:$V,"")</f>
        <v>45670</v>
      </c>
      <c r="H305" s="193" t="s">
        <v>94</v>
      </c>
      <c r="I305" s="131">
        <v>0</v>
      </c>
      <c r="J305" s="131">
        <v>0</v>
      </c>
      <c r="K305" s="99">
        <v>45706</v>
      </c>
      <c r="L305" s="99">
        <v>45706</v>
      </c>
      <c r="M305" s="102"/>
      <c r="N305" s="121">
        <f>IFERROR(IF(tbl_die_ordering[[#This Row],[Design Approved Date]]&lt;&gt;"",L305-K305,""),"")</f>
        <v>0</v>
      </c>
      <c r="O305" s="91">
        <v>45733</v>
      </c>
      <c r="P305" s="91">
        <v>45709</v>
      </c>
      <c r="Q305" s="99">
        <v>45733</v>
      </c>
      <c r="R305" s="122">
        <v>1300001130</v>
      </c>
      <c r="S305" s="90" t="s">
        <v>101</v>
      </c>
      <c r="T305" s="91">
        <v>45709</v>
      </c>
      <c r="U305" s="110"/>
      <c r="V305" s="111" t="s">
        <v>578</v>
      </c>
      <c r="W30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5" s="6">
        <f>IF(AND(tbl_die_ordering[[#This Row],[TYPE]]&lt;&gt;"C",tbl_die_ordering[[#This Row],[Design Approved Date]]&lt;&gt;""),tbl_die_ordering[[#This Row],[Design Approved Date]]-tbl_die_ordering[[#This Row],[Die Requested Date]],0)</f>
        <v>0</v>
      </c>
      <c r="Z305" t="s">
        <v>86</v>
      </c>
      <c r="AA305" s="118"/>
      <c r="AB305" s="82">
        <f>_xlfn.XLOOKUP(_xlfn.TEXTJOIN("_",TRUE,tbl_die_ordering[[#This Row],[Supplier]],tbl_die_ordering[[#This Row],[DIE NO]]),[1]Tracker!$AQ:$AQ,[1]Tracker!$Y:$Y,"")</f>
        <v>242500219</v>
      </c>
      <c r="AC305" s="83">
        <f>_xlfn.XLOOKUP(_xlfn.TEXTJOIN("_",TRUE,tbl_die_ordering[[#This Row],[Supplier]],tbl_die_ordering[[#This Row],[DIE NO]]),[1]Tracker!$AQ:$AQ,[1]Tracker!$AC:$AC,"")</f>
        <v>45742.334247685183</v>
      </c>
      <c r="AD305" s="7"/>
      <c r="AF305" t="str">
        <f>TEXT(tbl_die_ordering[[#This Row],[Die Requested Date]],"mmm")</f>
        <v>Feb</v>
      </c>
      <c r="AG305" t="str">
        <f>_xlfn.TEXTJOIN("_",TRUE,tbl_die_ordering[[#This Row],[Supplier]],tbl_die_ordering[[#This Row],[DIE NO]])</f>
        <v>PDTMC_007208-2505</v>
      </c>
    </row>
    <row r="306" spans="1:33" ht="15.95" customHeight="1">
      <c r="A306" s="86" t="s">
        <v>29</v>
      </c>
      <c r="B306" s="83" t="str">
        <f>_xlfn.XLOOKUP(_xlfn.TEXTJOIN("_",TRUE,tbl_die_ordering[[#This Row],[Supplier]],tbl_die_ordering[[#This Row],[DIE NO]]),[1]Tracker!$AQ:$AQ,[1]Tracker!$W:$W,"")</f>
        <v>7717-25</v>
      </c>
      <c r="C306" s="204" t="s">
        <v>579</v>
      </c>
      <c r="D306" s="90" t="s">
        <v>88</v>
      </c>
      <c r="E306" s="90" t="s">
        <v>519</v>
      </c>
      <c r="F306" s="91">
        <v>45706</v>
      </c>
      <c r="G306" s="353">
        <f>_xlfn.XLOOKUP(_xlfn.TEXTJOIN("_",TRUE,tbl_die_ordering[[#This Row],[Supplier]],tbl_die_ordering[[#This Row],[DIE NO]]),[1]Tracker!$AQ:$AQ,[1]Tracker!$V:$V,"")</f>
        <v>45706</v>
      </c>
      <c r="H306" s="193" t="s">
        <v>90</v>
      </c>
      <c r="I306" s="131">
        <v>2</v>
      </c>
      <c r="J306" s="131">
        <v>4</v>
      </c>
      <c r="K306" s="99">
        <v>45713</v>
      </c>
      <c r="L306" s="99">
        <v>45726</v>
      </c>
      <c r="M306" s="102" t="s">
        <v>186</v>
      </c>
      <c r="N306" s="121">
        <f>IFERROR(IF(tbl_die_ordering[[#This Row],[Design Approved Date]]&lt;&gt;"",L306-K306,""),"")</f>
        <v>13</v>
      </c>
      <c r="O306" s="91">
        <v>45727</v>
      </c>
      <c r="P306" s="91">
        <v>45735</v>
      </c>
      <c r="Q306" s="99">
        <v>45727</v>
      </c>
      <c r="R306" s="122">
        <v>212500140</v>
      </c>
      <c r="S306" s="90" t="s">
        <v>197</v>
      </c>
      <c r="T306" s="91">
        <v>45727</v>
      </c>
      <c r="U306" s="110"/>
      <c r="V306" s="111"/>
      <c r="W30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6" s="6">
        <f>IF(AND(tbl_die_ordering[[#This Row],[TYPE]]&lt;&gt;"C",tbl_die_ordering[[#This Row],[Design Approved Date]]&lt;&gt;""),tbl_die_ordering[[#This Row],[Design Approved Date]]-tbl_die_ordering[[#This Row],[Die Requested Date]],0)</f>
        <v>20</v>
      </c>
      <c r="Z306" t="s">
        <v>86</v>
      </c>
      <c r="AA306" s="118"/>
      <c r="AB306" s="82">
        <f>_xlfn.XLOOKUP(_xlfn.TEXTJOIN("_",TRUE,tbl_die_ordering[[#This Row],[Supplier]],tbl_die_ordering[[#This Row],[DIE NO]]),[1]Tracker!$AQ:$AQ,[1]Tracker!$Y:$Y,"")</f>
        <v>242500385</v>
      </c>
      <c r="AC306" s="83">
        <f>_xlfn.XLOOKUP(_xlfn.TEXTJOIN("_",TRUE,tbl_die_ordering[[#This Row],[Supplier]],tbl_die_ordering[[#This Row],[DIE NO]]),[1]Tracker!$AQ:$AQ,[1]Tracker!$AC:$AC,"")</f>
        <v>45749.567870370367</v>
      </c>
      <c r="AD306" s="7"/>
      <c r="AF306" t="str">
        <f>TEXT(tbl_die_ordering[[#This Row],[Die Requested Date]],"mmm")</f>
        <v>Feb</v>
      </c>
      <c r="AG306" t="str">
        <f>_xlfn.TEXTJOIN("_",TRUE,tbl_die_ordering[[#This Row],[Supplier]],tbl_die_ordering[[#This Row],[DIE NO]])</f>
        <v>COMPES_051117-3513</v>
      </c>
    </row>
    <row r="307" spans="1:33" ht="15.95" customHeight="1">
      <c r="A307" s="86" t="s">
        <v>29</v>
      </c>
      <c r="B307" s="83" t="str">
        <f>_xlfn.XLOOKUP(_xlfn.TEXTJOIN("_",TRUE,tbl_die_ordering[[#This Row],[Supplier]],tbl_die_ordering[[#This Row],[DIE NO]]),[1]Tracker!$AQ:$AQ,[1]Tracker!$W:$W,"")</f>
        <v>7716-25</v>
      </c>
      <c r="C307" s="204" t="s">
        <v>580</v>
      </c>
      <c r="D307" s="90" t="s">
        <v>162</v>
      </c>
      <c r="E307" s="90" t="s">
        <v>581</v>
      </c>
      <c r="F307" s="91">
        <v>45706</v>
      </c>
      <c r="G307" s="353">
        <f>_xlfn.XLOOKUP(_xlfn.TEXTJOIN("_",TRUE,tbl_die_ordering[[#This Row],[Supplier]],tbl_die_ordering[[#This Row],[DIE NO]]),[1]Tracker!$AQ:$AQ,[1]Tracker!$V:$V,"")</f>
        <v>45706</v>
      </c>
      <c r="H307" s="193" t="s">
        <v>94</v>
      </c>
      <c r="I307" s="131">
        <v>0</v>
      </c>
      <c r="J307" s="131">
        <v>0</v>
      </c>
      <c r="K307" s="99">
        <v>45706</v>
      </c>
      <c r="L307" s="99">
        <v>45706</v>
      </c>
      <c r="M307" s="102"/>
      <c r="N307" s="121">
        <f>IFERROR(IF(tbl_die_ordering[[#This Row],[Design Approved Date]]&lt;&gt;"",L307-K307,""),"")</f>
        <v>0</v>
      </c>
      <c r="O307" s="91">
        <v>45733</v>
      </c>
      <c r="P307" s="91">
        <v>45709</v>
      </c>
      <c r="Q307" s="99">
        <v>45733</v>
      </c>
      <c r="R307" s="122">
        <v>212500179</v>
      </c>
      <c r="S307" s="90" t="s">
        <v>101</v>
      </c>
      <c r="T307" s="91">
        <v>45709</v>
      </c>
      <c r="U307" s="110"/>
      <c r="V307" s="111" t="s">
        <v>578</v>
      </c>
      <c r="W30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7" s="6">
        <f>IF(AND(tbl_die_ordering[[#This Row],[TYPE]]&lt;&gt;"C",tbl_die_ordering[[#This Row],[Design Approved Date]]&lt;&gt;""),tbl_die_ordering[[#This Row],[Design Approved Date]]-tbl_die_ordering[[#This Row],[Die Requested Date]],0)</f>
        <v>0</v>
      </c>
      <c r="Z307" t="s">
        <v>86</v>
      </c>
      <c r="AA307" s="118"/>
      <c r="AB307" s="82">
        <f>_xlfn.XLOOKUP(_xlfn.TEXTJOIN("_",TRUE,tbl_die_ordering[[#This Row],[Supplier]],tbl_die_ordering[[#This Row],[DIE NO]]),[1]Tracker!$AQ:$AQ,[1]Tracker!$Y:$Y,"")</f>
        <v>242500299</v>
      </c>
      <c r="AC307" s="83">
        <f>_xlfn.XLOOKUP(_xlfn.TEXTJOIN("_",TRUE,tbl_die_ordering[[#This Row],[Supplier]],tbl_die_ordering[[#This Row],[DIE NO]]),[1]Tracker!$AQ:$AQ,[1]Tracker!$AC:$AC,"")</f>
        <v>45740.301111111112</v>
      </c>
      <c r="AD307" s="7"/>
      <c r="AF307" t="str">
        <f>TEXT(tbl_die_ordering[[#This Row],[Die Requested Date]],"mmm")</f>
        <v>Feb</v>
      </c>
      <c r="AG307" t="str">
        <f>_xlfn.TEXTJOIN("_",TRUE,tbl_die_ordering[[#This Row],[Supplier]],tbl_die_ordering[[#This Row],[DIE NO]])</f>
        <v>PDTMC_007208-2501</v>
      </c>
    </row>
    <row r="308" spans="1:33" ht="15.95" customHeight="1">
      <c r="A308" s="86" t="s">
        <v>29</v>
      </c>
      <c r="B308" s="83" t="str">
        <f>_xlfn.XLOOKUP(_xlfn.TEXTJOIN("_",TRUE,tbl_die_ordering[[#This Row],[Supplier]],tbl_die_ordering[[#This Row],[DIE NO]]),[1]Tracker!$AQ:$AQ,[1]Tracker!$W:$W,"")</f>
        <v>7716-25</v>
      </c>
      <c r="C308" s="204" t="s">
        <v>582</v>
      </c>
      <c r="D308" s="90" t="s">
        <v>88</v>
      </c>
      <c r="E308" s="90" t="s">
        <v>131</v>
      </c>
      <c r="F308" s="91">
        <v>45706</v>
      </c>
      <c r="G308" s="353">
        <f>_xlfn.XLOOKUP(_xlfn.TEXTJOIN("_",TRUE,tbl_die_ordering[[#This Row],[Supplier]],tbl_die_ordering[[#This Row],[DIE NO]]),[1]Tracker!$AQ:$AQ,[1]Tracker!$V:$V,"")</f>
        <v>45706</v>
      </c>
      <c r="H308" s="193" t="s">
        <v>94</v>
      </c>
      <c r="I308" s="131">
        <v>4</v>
      </c>
      <c r="J308" s="131">
        <v>4</v>
      </c>
      <c r="K308" s="99">
        <v>45706</v>
      </c>
      <c r="L308" s="99">
        <v>45706</v>
      </c>
      <c r="M308" s="102"/>
      <c r="N308" s="121">
        <f>IFERROR(IF(tbl_die_ordering[[#This Row],[Design Approved Date]]&lt;&gt;"",L308-K308,""),"")</f>
        <v>0</v>
      </c>
      <c r="O308" s="91">
        <v>45733</v>
      </c>
      <c r="P308" s="91">
        <v>45706</v>
      </c>
      <c r="Q308" s="99">
        <v>45733</v>
      </c>
      <c r="R308" s="122">
        <v>1300001130</v>
      </c>
      <c r="S308" s="90" t="s">
        <v>101</v>
      </c>
      <c r="T308" s="91">
        <v>45709</v>
      </c>
      <c r="U308" s="110"/>
      <c r="V308" s="111" t="s">
        <v>578</v>
      </c>
      <c r="W30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8" s="6">
        <f>IF(AND(tbl_die_ordering[[#This Row],[TYPE]]&lt;&gt;"C",tbl_die_ordering[[#This Row],[Design Approved Date]]&lt;&gt;""),tbl_die_ordering[[#This Row],[Design Approved Date]]-tbl_die_ordering[[#This Row],[Die Requested Date]],0)</f>
        <v>0</v>
      </c>
      <c r="Z308" t="s">
        <v>86</v>
      </c>
      <c r="AA308" s="118"/>
      <c r="AB308" s="82">
        <f>_xlfn.XLOOKUP(_xlfn.TEXTJOIN("_",TRUE,tbl_die_ordering[[#This Row],[Supplier]],tbl_die_ordering[[#This Row],[DIE NO]]),[1]Tracker!$AQ:$AQ,[1]Tracker!$Y:$Y,"")</f>
        <v>242500299</v>
      </c>
      <c r="AC308" s="83">
        <f>_xlfn.XLOOKUP(_xlfn.TEXTJOIN("_",TRUE,tbl_die_ordering[[#This Row],[Supplier]],tbl_die_ordering[[#This Row],[DIE NO]]),[1]Tracker!$AQ:$AQ,[1]Tracker!$AC:$AC,"")</f>
        <v>45740.301111111112</v>
      </c>
      <c r="AD308" s="7"/>
      <c r="AF308" t="str">
        <f>TEXT(tbl_die_ordering[[#This Row],[Die Requested Date]],"mmm")</f>
        <v>Feb</v>
      </c>
      <c r="AG308" t="str">
        <f>_xlfn.TEXTJOIN("_",TRUE,tbl_die_ordering[[#This Row],[Supplier]],tbl_die_ordering[[#This Row],[DIE NO]])</f>
        <v>PDTMC_051118-3525</v>
      </c>
    </row>
    <row r="309" spans="1:33" ht="15.95" customHeight="1">
      <c r="A309" s="86" t="s">
        <v>29</v>
      </c>
      <c r="B309" s="83" t="str">
        <f>_xlfn.XLOOKUP(_xlfn.TEXTJOIN("_",TRUE,tbl_die_ordering[[#This Row],[Supplier]],tbl_die_ordering[[#This Row],[DIE NO]]),[1]Tracker!$AQ:$AQ,[1]Tracker!$W:$W,"")</f>
        <v>7716-25</v>
      </c>
      <c r="C309" s="204" t="s">
        <v>583</v>
      </c>
      <c r="D309" s="90" t="s">
        <v>88</v>
      </c>
      <c r="E309" s="90" t="s">
        <v>131</v>
      </c>
      <c r="F309" s="91">
        <v>45706</v>
      </c>
      <c r="G309" s="353">
        <f>_xlfn.XLOOKUP(_xlfn.TEXTJOIN("_",TRUE,tbl_die_ordering[[#This Row],[Supplier]],tbl_die_ordering[[#This Row],[DIE NO]]),[1]Tracker!$AQ:$AQ,[1]Tracker!$V:$V,"")</f>
        <v>45706</v>
      </c>
      <c r="H309" s="193" t="s">
        <v>94</v>
      </c>
      <c r="I309" s="131">
        <v>4</v>
      </c>
      <c r="J309" s="131">
        <v>4</v>
      </c>
      <c r="K309" s="99">
        <v>45706</v>
      </c>
      <c r="L309" s="99">
        <v>45706</v>
      </c>
      <c r="M309" s="102"/>
      <c r="N309" s="121">
        <f>IFERROR(IF(tbl_die_ordering[[#This Row],[Design Approved Date]]&lt;&gt;"",L309-K309,""),"")</f>
        <v>0</v>
      </c>
      <c r="O309" s="91">
        <v>45733</v>
      </c>
      <c r="P309" s="91">
        <v>45706</v>
      </c>
      <c r="Q309" s="99">
        <v>45733</v>
      </c>
      <c r="R309" s="122">
        <v>1300001130</v>
      </c>
      <c r="S309" s="90" t="s">
        <v>101</v>
      </c>
      <c r="T309" s="91">
        <v>45709</v>
      </c>
      <c r="U309" s="110"/>
      <c r="V309" s="111" t="s">
        <v>578</v>
      </c>
      <c r="W30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09" s="6">
        <f>IF(AND(tbl_die_ordering[[#This Row],[TYPE]]&lt;&gt;"C",tbl_die_ordering[[#This Row],[Design Approved Date]]&lt;&gt;""),tbl_die_ordering[[#This Row],[Design Approved Date]]-tbl_die_ordering[[#This Row],[Die Requested Date]],0)</f>
        <v>0</v>
      </c>
      <c r="Z309" t="s">
        <v>86</v>
      </c>
      <c r="AA309" s="118"/>
      <c r="AB309" s="82">
        <f>_xlfn.XLOOKUP(_xlfn.TEXTJOIN("_",TRUE,tbl_die_ordering[[#This Row],[Supplier]],tbl_die_ordering[[#This Row],[DIE NO]]),[1]Tracker!$AQ:$AQ,[1]Tracker!$Y:$Y,"")</f>
        <v>242500299</v>
      </c>
      <c r="AC309" s="83">
        <f>_xlfn.XLOOKUP(_xlfn.TEXTJOIN("_",TRUE,tbl_die_ordering[[#This Row],[Supplier]],tbl_die_ordering[[#This Row],[DIE NO]]),[1]Tracker!$AQ:$AQ,[1]Tracker!$AC:$AC,"")</f>
        <v>45740.301111111112</v>
      </c>
      <c r="AD309" s="7"/>
      <c r="AF309" t="str">
        <f>TEXT(tbl_die_ordering[[#This Row],[Die Requested Date]],"mmm")</f>
        <v>Feb</v>
      </c>
      <c r="AG309" t="str">
        <f>_xlfn.TEXTJOIN("_",TRUE,tbl_die_ordering[[#This Row],[Supplier]],tbl_die_ordering[[#This Row],[DIE NO]])</f>
        <v>PDTMC_051118-3526</v>
      </c>
    </row>
    <row r="310" spans="1:33" ht="15.95" customHeight="1">
      <c r="A310" s="86" t="s">
        <v>6</v>
      </c>
      <c r="B310" s="83" t="s">
        <v>336</v>
      </c>
      <c r="C310" s="204" t="s">
        <v>344</v>
      </c>
      <c r="D310" s="90" t="s">
        <v>162</v>
      </c>
      <c r="E310" s="90" t="s">
        <v>526</v>
      </c>
      <c r="F310" s="91">
        <v>45706</v>
      </c>
      <c r="G310" s="353">
        <f>_xlfn.XLOOKUP(_xlfn.TEXTJOIN("_",TRUE,tbl_die_ordering[[#This Row],[Supplier]],tbl_die_ordering[[#This Row],[DIE NO]]),[1]Tracker!$AQ:$AQ,[1]Tracker!$V:$V,"")</f>
        <v>45707</v>
      </c>
      <c r="H310" s="193" t="s">
        <v>94</v>
      </c>
      <c r="I310" s="103">
        <v>0</v>
      </c>
      <c r="J310" s="103">
        <v>0</v>
      </c>
      <c r="K310" s="99">
        <v>45707</v>
      </c>
      <c r="L310" s="99">
        <v>45707</v>
      </c>
      <c r="M310" s="102"/>
      <c r="N310" s="121">
        <f>IFERROR(IF(tbl_die_ordering[[#This Row],[Design Approved Date]]&lt;&gt;"",L310-K310,""),"")</f>
        <v>0</v>
      </c>
      <c r="O310" s="91">
        <v>45707</v>
      </c>
      <c r="P310" s="91">
        <v>45708</v>
      </c>
      <c r="Q310" s="99">
        <v>45707</v>
      </c>
      <c r="R310" s="122">
        <v>112500770</v>
      </c>
      <c r="S310" s="90" t="s">
        <v>101</v>
      </c>
      <c r="T310" s="99">
        <v>45707</v>
      </c>
      <c r="U310" s="110"/>
      <c r="V310" s="111"/>
      <c r="W3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0" s="6">
        <f>IF(AND(tbl_die_ordering[[#This Row],[TYPE]]&lt;&gt;"C",tbl_die_ordering[[#This Row],[Design Approved Date]]&lt;&gt;""),tbl_die_ordering[[#This Row],[Design Approved Date]]-tbl_die_ordering[[#This Row],[Die Requested Date]],0)</f>
        <v>1</v>
      </c>
      <c r="Z310" t="s">
        <v>86</v>
      </c>
      <c r="AA310" s="118"/>
      <c r="AB310" s="82">
        <f>_xlfn.XLOOKUP(_xlfn.TEXTJOIN("_",TRUE,tbl_die_ordering[[#This Row],[Supplier]],tbl_die_ordering[[#This Row],[DIE NO]]),[1]Tracker!$AQ:$AQ,[1]Tracker!$Y:$Y,"")</f>
        <v>142501815</v>
      </c>
      <c r="AC310" s="83">
        <f>_xlfn.XLOOKUP(_xlfn.TEXTJOIN("_",TRUE,tbl_die_ordering[[#This Row],[Supplier]],tbl_die_ordering[[#This Row],[DIE NO]]),[1]Tracker!$AQ:$AQ,[1]Tracker!$AC:$AC,"")</f>
        <v>45719</v>
      </c>
      <c r="AD310" s="7"/>
      <c r="AF310" t="str">
        <f>TEXT(tbl_die_ordering[[#This Row],[Die Requested Date]],"mmm")</f>
        <v>Feb</v>
      </c>
      <c r="AG310" t="str">
        <f>_xlfn.TEXTJOIN("_",TRUE,tbl_die_ordering[[#This Row],[Supplier]],tbl_die_ordering[[#This Row],[DIE NO]])</f>
        <v>PDTMC_INS-30215</v>
      </c>
    </row>
    <row r="311" spans="1:33" ht="15.95" customHeight="1">
      <c r="A311" s="86" t="s">
        <v>6</v>
      </c>
      <c r="B311" s="83" t="str">
        <f>_xlfn.XLOOKUP(_xlfn.TEXTJOIN("_",TRUE,tbl_die_ordering[[#This Row],[Supplier]],tbl_die_ordering[[#This Row],[DIE NO]]),[1]Tracker!$AQ:$AQ,[1]Tracker!$W:$W,"")</f>
        <v>7719-25</v>
      </c>
      <c r="C311" s="204" t="s">
        <v>584</v>
      </c>
      <c r="D311" s="177" t="s">
        <v>88</v>
      </c>
      <c r="E311" s="90" t="s">
        <v>93</v>
      </c>
      <c r="F311" s="91">
        <v>45707</v>
      </c>
      <c r="G311" s="353">
        <f>_xlfn.XLOOKUP(_xlfn.TEXTJOIN("_",TRUE,tbl_die_ordering[[#This Row],[Supplier]],tbl_die_ordering[[#This Row],[DIE NO]]),[1]Tracker!$AQ:$AQ,[1]Tracker!$V:$V,"")</f>
        <v>45707</v>
      </c>
      <c r="H311" s="193" t="s">
        <v>90</v>
      </c>
      <c r="I311" s="103">
        <v>1</v>
      </c>
      <c r="J311" s="103">
        <v>2</v>
      </c>
      <c r="K311" s="99">
        <v>45708</v>
      </c>
      <c r="L311" s="99">
        <v>45710</v>
      </c>
      <c r="M311" s="102"/>
      <c r="N311" s="121">
        <f>IFERROR(IF(tbl_die_ordering[[#This Row],[Design Approved Date]]&lt;&gt;"",L311-K311,""),"")</f>
        <v>2</v>
      </c>
      <c r="O311" s="91">
        <v>45712</v>
      </c>
      <c r="P311" s="91">
        <v>45710</v>
      </c>
      <c r="Q311" s="99">
        <v>45712</v>
      </c>
      <c r="R311" s="122">
        <v>112500813</v>
      </c>
      <c r="S311" s="90" t="s">
        <v>106</v>
      </c>
      <c r="T311" s="99">
        <v>45712</v>
      </c>
      <c r="U311" s="110"/>
      <c r="V311" s="111"/>
      <c r="W3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1" s="6">
        <f>IF(AND(tbl_die_ordering[[#This Row],[TYPE]]&lt;&gt;"C",tbl_die_ordering[[#This Row],[Design Approved Date]]&lt;&gt;""),tbl_die_ordering[[#This Row],[Design Approved Date]]-tbl_die_ordering[[#This Row],[Die Requested Date]],0)</f>
        <v>3</v>
      </c>
      <c r="Z311" t="s">
        <v>86</v>
      </c>
      <c r="AA311" s="118"/>
      <c r="AB311" s="82">
        <f>_xlfn.XLOOKUP(_xlfn.TEXTJOIN("_",TRUE,tbl_die_ordering[[#This Row],[Supplier]],tbl_die_ordering[[#This Row],[DIE NO]]),[1]Tracker!$AQ:$AQ,[1]Tracker!$Y:$Y,"")</f>
        <v>142502156</v>
      </c>
      <c r="AC311" s="83">
        <f>_xlfn.XLOOKUP(_xlfn.TEXTJOIN("_",TRUE,tbl_die_ordering[[#This Row],[Supplier]],tbl_die_ordering[[#This Row],[DIE NO]]),[1]Tracker!$AQ:$AQ,[1]Tracker!$AC:$AC,"")</f>
        <v>45757.369849537034</v>
      </c>
      <c r="AD311" s="7"/>
      <c r="AF311" t="str">
        <f>TEXT(tbl_die_ordering[[#This Row],[Die Requested Date]],"mmm")</f>
        <v>Feb</v>
      </c>
      <c r="AG311" t="str">
        <f>_xlfn.TEXTJOIN("_",TRUE,tbl_die_ordering[[#This Row],[Supplier]],tbl_die_ordering[[#This Row],[DIE NO]])</f>
        <v>JIANGSU_13794-277</v>
      </c>
    </row>
    <row r="312" spans="1:33" ht="15.95" customHeight="1">
      <c r="A312" s="86" t="s">
        <v>6</v>
      </c>
      <c r="B312" s="83" t="str">
        <f>_xlfn.XLOOKUP(_xlfn.TEXTJOIN("_",TRUE,tbl_die_ordering[[#This Row],[Supplier]],tbl_die_ordering[[#This Row],[DIE NO]]),[1]Tracker!$AQ:$AQ,[1]Tracker!$W:$W,"")</f>
        <v>7719-25</v>
      </c>
      <c r="C312" s="204" t="s">
        <v>585</v>
      </c>
      <c r="D312" s="177" t="s">
        <v>88</v>
      </c>
      <c r="E312" s="90" t="s">
        <v>93</v>
      </c>
      <c r="F312" s="91">
        <v>45707</v>
      </c>
      <c r="G312" s="353">
        <f>_xlfn.XLOOKUP(_xlfn.TEXTJOIN("_",TRUE,tbl_die_ordering[[#This Row],[Supplier]],tbl_die_ordering[[#This Row],[DIE NO]]),[1]Tracker!$AQ:$AQ,[1]Tracker!$V:$V,"")</f>
        <v>45707</v>
      </c>
      <c r="H312" s="193" t="s">
        <v>90</v>
      </c>
      <c r="I312" s="103">
        <v>1</v>
      </c>
      <c r="J312" s="103">
        <v>2</v>
      </c>
      <c r="K312" s="99">
        <v>45708</v>
      </c>
      <c r="L312" s="99">
        <v>45710</v>
      </c>
      <c r="M312" s="102"/>
      <c r="N312" s="121">
        <f>IFERROR(IF(tbl_die_ordering[[#This Row],[Design Approved Date]]&lt;&gt;"",L312-K312,""),"")</f>
        <v>2</v>
      </c>
      <c r="O312" s="91">
        <v>45712</v>
      </c>
      <c r="P312" s="91">
        <v>45710</v>
      </c>
      <c r="Q312" s="99">
        <v>45712</v>
      </c>
      <c r="R312" s="122">
        <v>112500813</v>
      </c>
      <c r="S312" s="90" t="s">
        <v>106</v>
      </c>
      <c r="T312" s="99">
        <v>45712</v>
      </c>
      <c r="U312" s="110"/>
      <c r="V312" s="111"/>
      <c r="W3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2" s="6">
        <f>IF(AND(tbl_die_ordering[[#This Row],[TYPE]]&lt;&gt;"C",tbl_die_ordering[[#This Row],[Design Approved Date]]&lt;&gt;""),tbl_die_ordering[[#This Row],[Design Approved Date]]-tbl_die_ordering[[#This Row],[Die Requested Date]],0)</f>
        <v>3</v>
      </c>
      <c r="Z312" t="s">
        <v>86</v>
      </c>
      <c r="AA312" s="118"/>
      <c r="AB312" s="82">
        <f>_xlfn.XLOOKUP(_xlfn.TEXTJOIN("_",TRUE,tbl_die_ordering[[#This Row],[Supplier]],tbl_die_ordering[[#This Row],[DIE NO]]),[1]Tracker!$AQ:$AQ,[1]Tracker!$Y:$Y,"")</f>
        <v>142502156</v>
      </c>
      <c r="AC312" s="83">
        <f>_xlfn.XLOOKUP(_xlfn.TEXTJOIN("_",TRUE,tbl_die_ordering[[#This Row],[Supplier]],tbl_die_ordering[[#This Row],[DIE NO]]),[1]Tracker!$AQ:$AQ,[1]Tracker!$AC:$AC,"")</f>
        <v>45757.369849537034</v>
      </c>
      <c r="AD312" s="7"/>
      <c r="AF312" t="str">
        <f>TEXT(tbl_die_ordering[[#This Row],[Die Requested Date]],"mmm")</f>
        <v>Feb</v>
      </c>
      <c r="AG312" t="str">
        <f>_xlfn.TEXTJOIN("_",TRUE,tbl_die_ordering[[#This Row],[Supplier]],tbl_die_ordering[[#This Row],[DIE NO]])</f>
        <v>JIANGSU_13794-278</v>
      </c>
    </row>
    <row r="313" spans="1:33" ht="15.95" customHeight="1">
      <c r="A313" s="86" t="s">
        <v>6</v>
      </c>
      <c r="B313" s="83" t="str">
        <f>_xlfn.XLOOKUP(_xlfn.TEXTJOIN("_",TRUE,tbl_die_ordering[[#This Row],[Supplier]],tbl_die_ordering[[#This Row],[DIE NO]]),[1]Tracker!$AQ:$AQ,[1]Tracker!$W:$W,"")</f>
        <v>7721-25</v>
      </c>
      <c r="C313" s="204" t="s">
        <v>586</v>
      </c>
      <c r="D313" s="177" t="s">
        <v>88</v>
      </c>
      <c r="E313" s="90" t="s">
        <v>111</v>
      </c>
      <c r="F313" s="91">
        <v>45707</v>
      </c>
      <c r="G313" s="353">
        <f>_xlfn.XLOOKUP(_xlfn.TEXTJOIN("_",TRUE,tbl_die_ordering[[#This Row],[Supplier]],tbl_die_ordering[[#This Row],[DIE NO]]),[1]Tracker!$AQ:$AQ,[1]Tracker!$V:$V,"")</f>
        <v>45707</v>
      </c>
      <c r="H313" s="193" t="s">
        <v>90</v>
      </c>
      <c r="I313" s="103">
        <v>0</v>
      </c>
      <c r="J313" s="103">
        <v>0</v>
      </c>
      <c r="K313" s="99">
        <v>45708</v>
      </c>
      <c r="L313" s="99">
        <v>45710</v>
      </c>
      <c r="M313" s="102"/>
      <c r="N313" s="121">
        <f>IFERROR(IF(tbl_die_ordering[[#This Row],[Design Approved Date]]&lt;&gt;"",L313-K313,""),"")</f>
        <v>2</v>
      </c>
      <c r="O313" s="91">
        <v>45712</v>
      </c>
      <c r="P313" s="91">
        <v>45710</v>
      </c>
      <c r="Q313" s="99">
        <v>45712</v>
      </c>
      <c r="R313" s="122">
        <v>112500813</v>
      </c>
      <c r="S313" s="90" t="s">
        <v>139</v>
      </c>
      <c r="T313" s="99">
        <v>45712</v>
      </c>
      <c r="U313" s="110"/>
      <c r="V313" s="111"/>
      <c r="W3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3" s="6">
        <f>IF(AND(tbl_die_ordering[[#This Row],[TYPE]]&lt;&gt;"C",tbl_die_ordering[[#This Row],[Design Approved Date]]&lt;&gt;""),tbl_die_ordering[[#This Row],[Design Approved Date]]-tbl_die_ordering[[#This Row],[Die Requested Date]],0)</f>
        <v>3</v>
      </c>
      <c r="Z313" t="s">
        <v>86</v>
      </c>
      <c r="AA313" s="118"/>
      <c r="AB313" s="82">
        <f>_xlfn.XLOOKUP(_xlfn.TEXTJOIN("_",TRUE,tbl_die_ordering[[#This Row],[Supplier]],tbl_die_ordering[[#This Row],[DIE NO]]),[1]Tracker!$AQ:$AQ,[1]Tracker!$Y:$Y,"")</f>
        <v>142502006</v>
      </c>
      <c r="AC313" s="83">
        <f>_xlfn.XLOOKUP(_xlfn.TEXTJOIN("_",TRUE,tbl_die_ordering[[#This Row],[Supplier]],tbl_die_ordering[[#This Row],[DIE NO]]),[1]Tracker!$AQ:$AQ,[1]Tracker!$AC:$AC,"")</f>
        <v>45720</v>
      </c>
      <c r="AD313" s="7"/>
      <c r="AF313" t="str">
        <f>TEXT(tbl_die_ordering[[#This Row],[Die Requested Date]],"mmm")</f>
        <v>Feb</v>
      </c>
      <c r="AG313" t="str">
        <f>_xlfn.TEXTJOIN("_",TRUE,tbl_die_ordering[[#This Row],[Supplier]],tbl_die_ordering[[#This Row],[DIE NO]])</f>
        <v>EKSTEK_26766-403</v>
      </c>
    </row>
    <row r="314" spans="1:33" ht="15.95" customHeight="1">
      <c r="A314" s="86" t="s">
        <v>6</v>
      </c>
      <c r="B314" s="83" t="str">
        <f>_xlfn.XLOOKUP(_xlfn.TEXTJOIN("_",TRUE,tbl_die_ordering[[#This Row],[Supplier]],tbl_die_ordering[[#This Row],[DIE NO]]),[1]Tracker!$AQ:$AQ,[1]Tracker!$W:$W,"")</f>
        <v>7719-25</v>
      </c>
      <c r="C314" s="204" t="s">
        <v>587</v>
      </c>
      <c r="D314" s="177" t="s">
        <v>88</v>
      </c>
      <c r="E314" s="90" t="s">
        <v>93</v>
      </c>
      <c r="F314" s="91">
        <v>45707</v>
      </c>
      <c r="G314" s="353">
        <f>_xlfn.XLOOKUP(_xlfn.TEXTJOIN("_",TRUE,tbl_die_ordering[[#This Row],[Supplier]],tbl_die_ordering[[#This Row],[DIE NO]]),[1]Tracker!$AQ:$AQ,[1]Tracker!$V:$V,"")</f>
        <v>45707</v>
      </c>
      <c r="H314" s="193" t="s">
        <v>90</v>
      </c>
      <c r="I314" s="103">
        <v>1</v>
      </c>
      <c r="J314" s="103">
        <v>1</v>
      </c>
      <c r="K314" s="99">
        <v>45708</v>
      </c>
      <c r="L314" s="99">
        <v>45713</v>
      </c>
      <c r="M314" s="102"/>
      <c r="N314" s="121">
        <f>IFERROR(IF(tbl_die_ordering[[#This Row],[Design Approved Date]]&lt;&gt;"",L314-K314,""),"")</f>
        <v>5</v>
      </c>
      <c r="O314" s="91">
        <v>45714</v>
      </c>
      <c r="P314" s="91">
        <v>45712</v>
      </c>
      <c r="Q314" s="91">
        <v>45714</v>
      </c>
      <c r="R314" s="122">
        <v>112500871</v>
      </c>
      <c r="S314" s="90" t="s">
        <v>106</v>
      </c>
      <c r="T314" s="99">
        <v>45714</v>
      </c>
      <c r="U314" s="110"/>
      <c r="V314" s="111"/>
      <c r="W3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4" s="6">
        <f>IF(AND(tbl_die_ordering[[#This Row],[TYPE]]&lt;&gt;"C",tbl_die_ordering[[#This Row],[Design Approved Date]]&lt;&gt;""),tbl_die_ordering[[#This Row],[Design Approved Date]]-tbl_die_ordering[[#This Row],[Die Requested Date]],0)</f>
        <v>6</v>
      </c>
      <c r="Z314" t="s">
        <v>86</v>
      </c>
      <c r="AA314" s="118"/>
      <c r="AB314" s="82">
        <f>_xlfn.XLOOKUP(_xlfn.TEXTJOIN("_",TRUE,tbl_die_ordering[[#This Row],[Supplier]],tbl_die_ordering[[#This Row],[DIE NO]]),[1]Tracker!$AQ:$AQ,[1]Tracker!$Y:$Y,"")</f>
        <v>142502156</v>
      </c>
      <c r="AC314" s="83">
        <f>_xlfn.XLOOKUP(_xlfn.TEXTJOIN("_",TRUE,tbl_die_ordering[[#This Row],[Supplier]],tbl_die_ordering[[#This Row],[DIE NO]]),[1]Tracker!$AQ:$AQ,[1]Tracker!$AC:$AC,"")</f>
        <v>45757.369849537034</v>
      </c>
      <c r="AD314" s="7"/>
      <c r="AF314" t="str">
        <f>TEXT(tbl_die_ordering[[#This Row],[Die Requested Date]],"mmm")</f>
        <v>Feb</v>
      </c>
      <c r="AG314" t="str">
        <f>_xlfn.TEXTJOIN("_",TRUE,tbl_die_ordering[[#This Row],[Supplier]],tbl_die_ordering[[#This Row],[DIE NO]])</f>
        <v>JIANGSU_14806-208</v>
      </c>
    </row>
    <row r="315" spans="1:33" ht="15.95" customHeight="1">
      <c r="A315" s="86" t="s">
        <v>6</v>
      </c>
      <c r="B315" s="83" t="str">
        <f>_xlfn.XLOOKUP(_xlfn.TEXTJOIN("_",TRUE,tbl_die_ordering[[#This Row],[Supplier]],tbl_die_ordering[[#This Row],[DIE NO]]),[1]Tracker!$AQ:$AQ,[1]Tracker!$W:$W,"")</f>
        <v>7720-25</v>
      </c>
      <c r="C315" s="204" t="s">
        <v>588</v>
      </c>
      <c r="D315" s="177" t="s">
        <v>88</v>
      </c>
      <c r="E315" s="90" t="s">
        <v>103</v>
      </c>
      <c r="F315" s="91">
        <v>45707</v>
      </c>
      <c r="G315" s="353">
        <f>_xlfn.XLOOKUP(_xlfn.TEXTJOIN("_",TRUE,tbl_die_ordering[[#This Row],[Supplier]],tbl_die_ordering[[#This Row],[DIE NO]]),[1]Tracker!$AQ:$AQ,[1]Tracker!$V:$V,"")</f>
        <v>45707</v>
      </c>
      <c r="H315" s="193" t="s">
        <v>94</v>
      </c>
      <c r="I315" s="103">
        <v>0</v>
      </c>
      <c r="J315" s="103">
        <v>0</v>
      </c>
      <c r="K315" s="99">
        <v>45709</v>
      </c>
      <c r="L315" s="99">
        <v>45712</v>
      </c>
      <c r="M315" s="102"/>
      <c r="N315" s="121">
        <f>IFERROR(IF(tbl_die_ordering[[#This Row],[Design Approved Date]]&lt;&gt;"",L315-K315,""),"")</f>
        <v>3</v>
      </c>
      <c r="O315" s="91">
        <v>45714</v>
      </c>
      <c r="P315" s="91">
        <v>45712</v>
      </c>
      <c r="Q315" s="91">
        <v>45714</v>
      </c>
      <c r="R315" s="122">
        <v>112500871</v>
      </c>
      <c r="S315" s="90" t="s">
        <v>101</v>
      </c>
      <c r="T315" s="99">
        <v>45714</v>
      </c>
      <c r="U315" s="110"/>
      <c r="V315" s="111"/>
      <c r="W3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5" s="6">
        <f>IF(AND(tbl_die_ordering[[#This Row],[TYPE]]&lt;&gt;"C",tbl_die_ordering[[#This Row],[Design Approved Date]]&lt;&gt;""),tbl_die_ordering[[#This Row],[Design Approved Date]]-tbl_die_ordering[[#This Row],[Die Requested Date]],0)</f>
        <v>5</v>
      </c>
      <c r="Z315" t="s">
        <v>86</v>
      </c>
      <c r="AA315" s="118"/>
      <c r="AB315" s="82">
        <f>_xlfn.XLOOKUP(_xlfn.TEXTJOIN("_",TRUE,tbl_die_ordering[[#This Row],[Supplier]],tbl_die_ordering[[#This Row],[DIE NO]]),[1]Tracker!$AQ:$AQ,[1]Tracker!$Y:$Y,"")</f>
        <v>142502153</v>
      </c>
      <c r="AC315" s="83">
        <f>_xlfn.XLOOKUP(_xlfn.TEXTJOIN("_",TRUE,tbl_die_ordering[[#This Row],[Supplier]],tbl_die_ordering[[#This Row],[DIE NO]]),[1]Tracker!$AQ:$AQ,[1]Tracker!$AC:$AC,"")</f>
        <v>45727</v>
      </c>
      <c r="AD315" s="7"/>
      <c r="AF315" t="str">
        <f>TEXT(tbl_die_ordering[[#This Row],[Die Requested Date]],"mmm")</f>
        <v>Feb</v>
      </c>
      <c r="AG315" t="str">
        <f>_xlfn.TEXTJOIN("_",TRUE,tbl_die_ordering[[#This Row],[Supplier]],tbl_die_ordering[[#This Row],[DIE NO]])</f>
        <v>PDTMC_21310-501</v>
      </c>
    </row>
    <row r="316" spans="1:33" ht="15.95" customHeight="1">
      <c r="A316" s="86" t="s">
        <v>6</v>
      </c>
      <c r="B316" s="83" t="str">
        <f>_xlfn.XLOOKUP(_xlfn.TEXTJOIN("_",TRUE,tbl_die_ordering[[#This Row],[Supplier]],tbl_die_ordering[[#This Row],[DIE NO]]),[1]Tracker!$AQ:$AQ,[1]Tracker!$W:$W,"")</f>
        <v>7719-25</v>
      </c>
      <c r="C316" s="204" t="s">
        <v>589</v>
      </c>
      <c r="D316" s="177" t="s">
        <v>88</v>
      </c>
      <c r="E316" s="90" t="s">
        <v>93</v>
      </c>
      <c r="F316" s="91">
        <v>45707</v>
      </c>
      <c r="G316" s="353">
        <f>_xlfn.XLOOKUP(_xlfn.TEXTJOIN("_",TRUE,tbl_die_ordering[[#This Row],[Supplier]],tbl_die_ordering[[#This Row],[DIE NO]]),[1]Tracker!$AQ:$AQ,[1]Tracker!$V:$V,"")</f>
        <v>45707</v>
      </c>
      <c r="H316" s="193" t="s">
        <v>90</v>
      </c>
      <c r="I316" s="103">
        <v>1</v>
      </c>
      <c r="J316" s="103">
        <v>1</v>
      </c>
      <c r="K316" s="99">
        <v>45708</v>
      </c>
      <c r="L316" s="99">
        <v>45720</v>
      </c>
      <c r="M316" s="102"/>
      <c r="N316" s="121">
        <f>IFERROR(IF(tbl_die_ordering[[#This Row],[Design Approved Date]]&lt;&gt;"",L316-K316,""),"")</f>
        <v>12</v>
      </c>
      <c r="O316" s="91">
        <v>45721</v>
      </c>
      <c r="P316" s="91">
        <v>45712</v>
      </c>
      <c r="Q316" s="99">
        <v>45721</v>
      </c>
      <c r="R316" s="122">
        <v>112500939</v>
      </c>
      <c r="S316" s="90" t="s">
        <v>106</v>
      </c>
      <c r="T316" s="99">
        <v>45721</v>
      </c>
      <c r="U316" s="110"/>
      <c r="V316" s="111" t="s">
        <v>590</v>
      </c>
      <c r="W3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6" s="6">
        <f>IF(AND(tbl_die_ordering[[#This Row],[TYPE]]&lt;&gt;"C",tbl_die_ordering[[#This Row],[Design Approved Date]]&lt;&gt;""),tbl_die_ordering[[#This Row],[Design Approved Date]]-tbl_die_ordering[[#This Row],[Die Requested Date]],0)</f>
        <v>13</v>
      </c>
      <c r="Z316" t="s">
        <v>86</v>
      </c>
      <c r="AA316" s="118"/>
      <c r="AB316" s="82">
        <f>_xlfn.XLOOKUP(_xlfn.TEXTJOIN("_",TRUE,tbl_die_ordering[[#This Row],[Supplier]],tbl_die_ordering[[#This Row],[DIE NO]]),[1]Tracker!$AQ:$AQ,[1]Tracker!$Y:$Y,"")</f>
        <v>142502516</v>
      </c>
      <c r="AC316" s="83">
        <f>_xlfn.XLOOKUP(_xlfn.TEXTJOIN("_",TRUE,tbl_die_ordering[[#This Row],[Supplier]],tbl_die_ordering[[#This Row],[DIE NO]]),[1]Tracker!$AQ:$AQ,[1]Tracker!$AC:$AC,"")</f>
        <v>45754.35564814815</v>
      </c>
      <c r="AD316" s="7"/>
      <c r="AF316" t="str">
        <f>TEXT(tbl_die_ordering[[#This Row],[Die Requested Date]],"mmm")</f>
        <v>Feb</v>
      </c>
      <c r="AG316" t="str">
        <f>_xlfn.TEXTJOIN("_",TRUE,tbl_die_ordering[[#This Row],[Supplier]],tbl_die_ordering[[#This Row],[DIE NO]])</f>
        <v>JIANGSU_14716-227</v>
      </c>
    </row>
    <row r="317" spans="1:33" ht="15.95" customHeight="1">
      <c r="A317" s="86" t="s">
        <v>29</v>
      </c>
      <c r="B317" s="83" t="str">
        <f>_xlfn.XLOOKUP(_xlfn.TEXTJOIN("_",TRUE,tbl_die_ordering[[#This Row],[Supplier]],tbl_die_ordering[[#This Row],[DIE NO]]),[1]Tracker!$AQ:$AQ,[1]Tracker!$W:$W,"")</f>
        <v>7722-25</v>
      </c>
      <c r="C317" s="204" t="s">
        <v>591</v>
      </c>
      <c r="D317" s="90" t="s">
        <v>88</v>
      </c>
      <c r="E317" s="90" t="s">
        <v>219</v>
      </c>
      <c r="F317" s="91">
        <v>45711</v>
      </c>
      <c r="G317" s="353">
        <f>_xlfn.XLOOKUP(_xlfn.TEXTJOIN("_",TRUE,tbl_die_ordering[[#This Row],[Supplier]],tbl_die_ordering[[#This Row],[DIE NO]]),[1]Tracker!$AQ:$AQ,[1]Tracker!$V:$V,"")</f>
        <v>45713</v>
      </c>
      <c r="H317" s="193" t="s">
        <v>94</v>
      </c>
      <c r="I317" s="131">
        <v>0</v>
      </c>
      <c r="J317" s="131">
        <v>0</v>
      </c>
      <c r="K317" s="99">
        <v>45712</v>
      </c>
      <c r="L317" s="99">
        <v>45712</v>
      </c>
      <c r="M317" s="102"/>
      <c r="N317" s="121">
        <f>IFERROR(IF(tbl_die_ordering[[#This Row],[Design Approved Date]]&lt;&gt;"",L317-K317,""),"")</f>
        <v>0</v>
      </c>
      <c r="O317" s="91">
        <v>45713</v>
      </c>
      <c r="P317" s="91">
        <v>45735</v>
      </c>
      <c r="Q317" s="99">
        <v>45713</v>
      </c>
      <c r="R317" s="122">
        <v>212500045</v>
      </c>
      <c r="S317" s="90" t="s">
        <v>101</v>
      </c>
      <c r="T317" s="91">
        <v>45772</v>
      </c>
      <c r="U317" s="110"/>
      <c r="V317" s="111"/>
      <c r="W3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7" s="6">
        <f>IF(AND(tbl_die_ordering[[#This Row],[TYPE]]&lt;&gt;"C",tbl_die_ordering[[#This Row],[Design Approved Date]]&lt;&gt;""),tbl_die_ordering[[#This Row],[Design Approved Date]]-tbl_die_ordering[[#This Row],[Die Requested Date]],0)</f>
        <v>1</v>
      </c>
      <c r="Z317" t="s">
        <v>86</v>
      </c>
      <c r="AA317" s="118"/>
      <c r="AB317" s="82">
        <f>_xlfn.XLOOKUP(_xlfn.TEXTJOIN("_",TRUE,tbl_die_ordering[[#This Row],[Supplier]],tbl_die_ordering[[#This Row],[DIE NO]]),[1]Tracker!$AQ:$AQ,[1]Tracker!$Y:$Y,"")</f>
        <v>242500219</v>
      </c>
      <c r="AC317" s="83">
        <f>_xlfn.XLOOKUP(_xlfn.TEXTJOIN("_",TRUE,tbl_die_ordering[[#This Row],[Supplier]],tbl_die_ordering[[#This Row],[DIE NO]]),[1]Tracker!$AQ:$AQ,[1]Tracker!$AC:$AC,"")</f>
        <v>45742.334247685183</v>
      </c>
      <c r="AD317" s="7"/>
      <c r="AF317" t="str">
        <f>TEXT(tbl_die_ordering[[#This Row],[Die Requested Date]],"mmm")</f>
        <v>Feb</v>
      </c>
      <c r="AG317" t="str">
        <f>_xlfn.TEXTJOIN("_",TRUE,tbl_die_ordering[[#This Row],[Supplier]],tbl_die_ordering[[#This Row],[DIE NO]])</f>
        <v>PDTMC_007208-2508</v>
      </c>
    </row>
    <row r="318" spans="1:33" ht="15.95" customHeight="1">
      <c r="A318" s="86" t="s">
        <v>6</v>
      </c>
      <c r="B318" s="83" t="str">
        <f>_xlfn.XLOOKUP(_xlfn.TEXTJOIN("_",TRUE,tbl_die_ordering[[#This Row],[Supplier]],tbl_die_ordering[[#This Row],[DIE NO]]),[1]Tracker!$AQ:$AQ,[1]Tracker!$W:$W,"")</f>
        <v>7723-25</v>
      </c>
      <c r="C318" s="204" t="s">
        <v>592</v>
      </c>
      <c r="D318" s="177" t="s">
        <v>185</v>
      </c>
      <c r="E318" s="90" t="s">
        <v>119</v>
      </c>
      <c r="F318" s="91">
        <v>45713</v>
      </c>
      <c r="G318" s="353">
        <f>_xlfn.XLOOKUP(_xlfn.TEXTJOIN("_",TRUE,tbl_die_ordering[[#This Row],[Supplier]],tbl_die_ordering[[#This Row],[DIE NO]]),[1]Tracker!$AQ:$AQ,[1]Tracker!$V:$V,"")</f>
        <v>45713</v>
      </c>
      <c r="H318" s="193" t="s">
        <v>90</v>
      </c>
      <c r="I318" s="103">
        <v>0</v>
      </c>
      <c r="J318" s="103">
        <v>0</v>
      </c>
      <c r="K318" s="99">
        <v>45714</v>
      </c>
      <c r="L318" s="99">
        <v>45714</v>
      </c>
      <c r="M318" s="102"/>
      <c r="N318" s="121">
        <f>IFERROR(IF(tbl_die_ordering[[#This Row],[Design Approved Date]]&lt;&gt;"",L318-K318,""),"")</f>
        <v>0</v>
      </c>
      <c r="O318" s="91">
        <v>45715</v>
      </c>
      <c r="P318" s="91">
        <v>45715</v>
      </c>
      <c r="Q318" s="99">
        <v>45715</v>
      </c>
      <c r="R318" s="122">
        <v>112500881</v>
      </c>
      <c r="S318" s="90" t="s">
        <v>139</v>
      </c>
      <c r="T318" s="91">
        <v>45724</v>
      </c>
      <c r="U318" s="110" t="s">
        <v>593</v>
      </c>
      <c r="V318" s="111"/>
      <c r="W3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8" s="6">
        <f>IF(AND(tbl_die_ordering[[#This Row],[TYPE]]&lt;&gt;"C",tbl_die_ordering[[#This Row],[Design Approved Date]]&lt;&gt;""),tbl_die_ordering[[#This Row],[Design Approved Date]]-tbl_die_ordering[[#This Row],[Die Requested Date]],0)</f>
        <v>1</v>
      </c>
      <c r="Z318" t="s">
        <v>86</v>
      </c>
      <c r="AA318" s="118" t="s">
        <v>199</v>
      </c>
      <c r="AB318" s="82">
        <f>_xlfn.XLOOKUP(_xlfn.TEXTJOIN("_",TRUE,tbl_die_ordering[[#This Row],[Supplier]],tbl_die_ordering[[#This Row],[DIE NO]]),[1]Tracker!$AQ:$AQ,[1]Tracker!$Y:$Y,"")</f>
        <v>142502170</v>
      </c>
      <c r="AC318" s="83">
        <f>_xlfn.XLOOKUP(_xlfn.TEXTJOIN("_",TRUE,tbl_die_ordering[[#This Row],[Supplier]],tbl_die_ordering[[#This Row],[DIE NO]]),[1]Tracker!$AQ:$AQ,[1]Tracker!$AC:$AC,"")</f>
        <v>45728.277222222219</v>
      </c>
      <c r="AD318" s="7"/>
      <c r="AF318" t="str">
        <f>TEXT(tbl_die_ordering[[#This Row],[Die Requested Date]],"mmm")</f>
        <v>Feb</v>
      </c>
      <c r="AG318" t="str">
        <f>_xlfn.TEXTJOIN("_",TRUE,tbl_die_ordering[[#This Row],[Supplier]],tbl_die_ordering[[#This Row],[DIE NO]])</f>
        <v>EKSTEK_27833-401</v>
      </c>
    </row>
    <row r="319" spans="1:33" ht="15.95" customHeight="1">
      <c r="A319" s="86" t="s">
        <v>6</v>
      </c>
      <c r="B319" s="83" t="str">
        <f>_xlfn.XLOOKUP(_xlfn.TEXTJOIN("_",TRUE,tbl_die_ordering[[#This Row],[Supplier]],tbl_die_ordering[[#This Row],[DIE NO]]),[1]Tracker!$AQ:$AQ,[1]Tracker!$W:$W,"")</f>
        <v>7729-25</v>
      </c>
      <c r="C319" s="204" t="s">
        <v>594</v>
      </c>
      <c r="D319" s="177" t="s">
        <v>88</v>
      </c>
      <c r="E319" s="90" t="s">
        <v>93</v>
      </c>
      <c r="F319" s="91">
        <v>45713</v>
      </c>
      <c r="G319" s="353">
        <f>_xlfn.XLOOKUP(_xlfn.TEXTJOIN("_",TRUE,tbl_die_ordering[[#This Row],[Supplier]],tbl_die_ordering[[#This Row],[DIE NO]]),[1]Tracker!$AQ:$AQ,[1]Tracker!$V:$V,"")</f>
        <v>45713</v>
      </c>
      <c r="H319" s="193" t="s">
        <v>94</v>
      </c>
      <c r="I319" s="103">
        <v>0</v>
      </c>
      <c r="J319" s="103">
        <v>0</v>
      </c>
      <c r="K319" s="99">
        <v>45714</v>
      </c>
      <c r="L319" s="99">
        <v>45714</v>
      </c>
      <c r="M319" s="102"/>
      <c r="N319" s="121">
        <f>IFERROR(IF(tbl_die_ordering[[#This Row],[Design Approved Date]]&lt;&gt;"",L319-K319,""),"")</f>
        <v>0</v>
      </c>
      <c r="O319" s="91">
        <v>45715</v>
      </c>
      <c r="P319" s="91">
        <v>45713</v>
      </c>
      <c r="Q319" s="91">
        <v>45715</v>
      </c>
      <c r="R319" s="122">
        <v>112500881</v>
      </c>
      <c r="S319" s="90" t="s">
        <v>95</v>
      </c>
      <c r="T319" s="91">
        <v>45724</v>
      </c>
      <c r="U319" s="110"/>
      <c r="V319" s="111"/>
      <c r="W3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19" s="6">
        <f>IF(AND(tbl_die_ordering[[#This Row],[TYPE]]&lt;&gt;"C",tbl_die_ordering[[#This Row],[Design Approved Date]]&lt;&gt;""),tbl_die_ordering[[#This Row],[Design Approved Date]]-tbl_die_ordering[[#This Row],[Die Requested Date]],0)</f>
        <v>1</v>
      </c>
      <c r="Z319" t="s">
        <v>86</v>
      </c>
      <c r="AA319" s="118"/>
      <c r="AB319" s="82">
        <f>_xlfn.XLOOKUP(_xlfn.TEXTJOIN("_",TRUE,tbl_die_ordering[[#This Row],[Supplier]],tbl_die_ordering[[#This Row],[DIE NO]]),[1]Tracker!$AQ:$AQ,[1]Tracker!$Y:$Y,"")</f>
        <v>142502172</v>
      </c>
      <c r="AC319" s="83">
        <f>_xlfn.XLOOKUP(_xlfn.TEXTJOIN("_",TRUE,tbl_die_ordering[[#This Row],[Supplier]],tbl_die_ordering[[#This Row],[DIE NO]]),[1]Tracker!$AQ:$AQ,[1]Tracker!$AC:$AC,"")</f>
        <v>45730.425671296296</v>
      </c>
      <c r="AD319" s="7"/>
      <c r="AF319" t="str">
        <f>TEXT(tbl_die_ordering[[#This Row],[Die Requested Date]],"mmm")</f>
        <v>Feb</v>
      </c>
      <c r="AG319" t="str">
        <f>_xlfn.TEXTJOIN("_",TRUE,tbl_die_ordering[[#This Row],[Supplier]],tbl_die_ordering[[#This Row],[DIE NO]])</f>
        <v>PHME_26328-204</v>
      </c>
    </row>
    <row r="320" spans="1:33" ht="15.95" customHeight="1">
      <c r="A320" s="86" t="s">
        <v>6</v>
      </c>
      <c r="B320" s="83" t="str">
        <f>_xlfn.XLOOKUP(_xlfn.TEXTJOIN("_",TRUE,tbl_die_ordering[[#This Row],[Supplier]],tbl_die_ordering[[#This Row],[DIE NO]]),[1]Tracker!$AQ:$AQ,[1]Tracker!$W:$W,"")</f>
        <v>7725-25</v>
      </c>
      <c r="C320" s="204" t="s">
        <v>595</v>
      </c>
      <c r="D320" s="177" t="s">
        <v>88</v>
      </c>
      <c r="E320" s="90" t="s">
        <v>103</v>
      </c>
      <c r="F320" s="91">
        <v>45713</v>
      </c>
      <c r="G320" s="353">
        <f>_xlfn.XLOOKUP(_xlfn.TEXTJOIN("_",TRUE,tbl_die_ordering[[#This Row],[Supplier]],tbl_die_ordering[[#This Row],[DIE NO]]),[1]Tracker!$AQ:$AQ,[1]Tracker!$V:$V,"")</f>
        <v>45713</v>
      </c>
      <c r="H320" s="193" t="s">
        <v>90</v>
      </c>
      <c r="I320" s="103">
        <v>1</v>
      </c>
      <c r="J320" s="103">
        <v>1</v>
      </c>
      <c r="K320" s="99">
        <v>45713</v>
      </c>
      <c r="L320" s="99">
        <v>45717</v>
      </c>
      <c r="M320" s="102"/>
      <c r="N320" s="121">
        <f>IFERROR(IF(tbl_die_ordering[[#This Row],[Design Approved Date]]&lt;&gt;"",L320-K320,""),"")</f>
        <v>4</v>
      </c>
      <c r="O320" s="99">
        <v>45717</v>
      </c>
      <c r="P320" s="91">
        <v>45713</v>
      </c>
      <c r="Q320" s="99">
        <v>45717</v>
      </c>
      <c r="R320" s="122">
        <v>112500907</v>
      </c>
      <c r="S320" s="90" t="s">
        <v>139</v>
      </c>
      <c r="T320" s="99">
        <v>45717</v>
      </c>
      <c r="U320" s="110"/>
      <c r="V320" s="111"/>
      <c r="W3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0" s="6">
        <f>IF(AND(tbl_die_ordering[[#This Row],[TYPE]]&lt;&gt;"C",tbl_die_ordering[[#This Row],[Design Approved Date]]&lt;&gt;""),tbl_die_ordering[[#This Row],[Design Approved Date]]-tbl_die_ordering[[#This Row],[Die Requested Date]],0)</f>
        <v>4</v>
      </c>
      <c r="Z320" t="s">
        <v>86</v>
      </c>
      <c r="AA320" s="118"/>
      <c r="AB320" s="82">
        <f>_xlfn.XLOOKUP(_xlfn.TEXTJOIN("_",TRUE,tbl_die_ordering[[#This Row],[Supplier]],tbl_die_ordering[[#This Row],[DIE NO]]),[1]Tracker!$AQ:$AQ,[1]Tracker!$Y:$Y,"")</f>
        <v>142502367</v>
      </c>
      <c r="AC320" s="83">
        <f>_xlfn.XLOOKUP(_xlfn.TEXTJOIN("_",TRUE,tbl_die_ordering[[#This Row],[Supplier]],tbl_die_ordering[[#This Row],[DIE NO]]),[1]Tracker!$AQ:$AQ,[1]Tracker!$AC:$AC,"")</f>
        <v>45750.701064814813</v>
      </c>
      <c r="AD320" s="7"/>
      <c r="AF320" t="str">
        <f>TEXT(tbl_die_ordering[[#This Row],[Die Requested Date]],"mmm")</f>
        <v>Feb</v>
      </c>
      <c r="AG320" t="str">
        <f>_xlfn.TEXTJOIN("_",TRUE,tbl_die_ordering[[#This Row],[Supplier]],tbl_die_ordering[[#This Row],[DIE NO]])</f>
        <v>EKSTEK_28814-403</v>
      </c>
    </row>
    <row r="321" spans="1:33" ht="15.95" customHeight="1">
      <c r="A321" s="86" t="s">
        <v>6</v>
      </c>
      <c r="B321" s="83" t="str">
        <f>_xlfn.XLOOKUP(_xlfn.TEXTJOIN("_",TRUE,tbl_die_ordering[[#This Row],[Supplier]],tbl_die_ordering[[#This Row],[DIE NO]]),[1]Tracker!$AQ:$AQ,[1]Tracker!$W:$W,"")</f>
        <v>7727-25</v>
      </c>
      <c r="C321" s="204" t="s">
        <v>596</v>
      </c>
      <c r="D321" s="177" t="s">
        <v>88</v>
      </c>
      <c r="E321" s="90" t="s">
        <v>100</v>
      </c>
      <c r="F321" s="91">
        <v>45713</v>
      </c>
      <c r="G321" s="353">
        <f>_xlfn.XLOOKUP(_xlfn.TEXTJOIN("_",TRUE,tbl_die_ordering[[#This Row],[Supplier]],tbl_die_ordering[[#This Row],[DIE NO]]),[1]Tracker!$AQ:$AQ,[1]Tracker!$V:$V,"")</f>
        <v>45713</v>
      </c>
      <c r="H321" s="193" t="s">
        <v>90</v>
      </c>
      <c r="I321" s="103">
        <v>1</v>
      </c>
      <c r="J321" s="103">
        <v>1</v>
      </c>
      <c r="K321" s="99">
        <v>45713</v>
      </c>
      <c r="L321" s="99">
        <v>45717</v>
      </c>
      <c r="M321" s="102"/>
      <c r="N321" s="121">
        <f>IFERROR(IF(tbl_die_ordering[[#This Row],[Design Approved Date]]&lt;&gt;"",L321-K321,""),"")</f>
        <v>4</v>
      </c>
      <c r="O321" s="99">
        <v>45717</v>
      </c>
      <c r="P321" s="91">
        <v>45713</v>
      </c>
      <c r="Q321" s="99">
        <v>45717</v>
      </c>
      <c r="R321" s="122">
        <v>112500907</v>
      </c>
      <c r="S321" s="90" t="s">
        <v>378</v>
      </c>
      <c r="T321" s="99">
        <v>45717</v>
      </c>
      <c r="U321" s="110"/>
      <c r="V321" s="111" t="s">
        <v>597</v>
      </c>
      <c r="W3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1" s="6">
        <f>IF(AND(tbl_die_ordering[[#This Row],[TYPE]]&lt;&gt;"C",tbl_die_ordering[[#This Row],[Design Approved Date]]&lt;&gt;""),tbl_die_ordering[[#This Row],[Design Approved Date]]-tbl_die_ordering[[#This Row],[Die Requested Date]],0)</f>
        <v>4</v>
      </c>
      <c r="Z321" t="s">
        <v>86</v>
      </c>
      <c r="AA321" s="118"/>
      <c r="AB321" s="82">
        <f>_xlfn.XLOOKUP(_xlfn.TEXTJOIN("_",TRUE,tbl_die_ordering[[#This Row],[Supplier]],tbl_die_ordering[[#This Row],[DIE NO]]),[1]Tracker!$AQ:$AQ,[1]Tracker!$Y:$Y,"")</f>
        <v>142502335</v>
      </c>
      <c r="AC321" s="83">
        <f>_xlfn.XLOOKUP(_xlfn.TEXTJOIN("_",TRUE,tbl_die_ordering[[#This Row],[Supplier]],tbl_die_ordering[[#This Row],[DIE NO]]),[1]Tracker!$AQ:$AQ,[1]Tracker!$AC:$AC,"")</f>
        <v>45737.607824074075</v>
      </c>
      <c r="AD321" s="7"/>
      <c r="AF321" t="str">
        <f>TEXT(tbl_die_ordering[[#This Row],[Die Requested Date]],"mmm")</f>
        <v>Feb</v>
      </c>
      <c r="AG321" t="str">
        <f>_xlfn.TEXTJOIN("_",TRUE,tbl_die_ordering[[#This Row],[Supplier]],tbl_die_ordering[[#This Row],[DIE NO]])</f>
        <v>COMES_05206-512</v>
      </c>
    </row>
    <row r="322" spans="1:33" ht="15.95" customHeight="1">
      <c r="A322" s="86" t="s">
        <v>6</v>
      </c>
      <c r="B322" s="83" t="str">
        <f>_xlfn.XLOOKUP(_xlfn.TEXTJOIN("_",TRUE,tbl_die_ordering[[#This Row],[Supplier]],tbl_die_ordering[[#This Row],[DIE NO]]),[1]Tracker!$AQ:$AQ,[1]Tracker!$W:$W,"")</f>
        <v>7728-25</v>
      </c>
      <c r="C322" s="204" t="s">
        <v>598</v>
      </c>
      <c r="D322" s="177" t="s">
        <v>88</v>
      </c>
      <c r="E322" s="90" t="s">
        <v>119</v>
      </c>
      <c r="F322" s="91">
        <v>45713</v>
      </c>
      <c r="G322" s="353">
        <f>_xlfn.XLOOKUP(_xlfn.TEXTJOIN("_",TRUE,tbl_die_ordering[[#This Row],[Supplier]],tbl_die_ordering[[#This Row],[DIE NO]]),[1]Tracker!$AQ:$AQ,[1]Tracker!$V:$V,"")</f>
        <v>45713</v>
      </c>
      <c r="H322" s="193" t="s">
        <v>90</v>
      </c>
      <c r="I322" s="103">
        <v>1</v>
      </c>
      <c r="J322" s="103">
        <v>2</v>
      </c>
      <c r="K322" s="99">
        <v>45714</v>
      </c>
      <c r="L322" s="99">
        <v>45717</v>
      </c>
      <c r="M322" s="102"/>
      <c r="N322" s="121">
        <f>IFERROR(IF(tbl_die_ordering[[#This Row],[Design Approved Date]]&lt;&gt;"",L322-K322,""),"")</f>
        <v>3</v>
      </c>
      <c r="O322" s="99">
        <v>45717</v>
      </c>
      <c r="P322" s="91">
        <v>45713</v>
      </c>
      <c r="Q322" s="99">
        <v>45717</v>
      </c>
      <c r="R322" s="122">
        <v>112500907</v>
      </c>
      <c r="S322" s="90" t="s">
        <v>106</v>
      </c>
      <c r="T322" s="99">
        <v>45717</v>
      </c>
      <c r="U322" s="110"/>
      <c r="V322" s="111"/>
      <c r="W3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2" s="6">
        <f>IF(AND(tbl_die_ordering[[#This Row],[TYPE]]&lt;&gt;"C",tbl_die_ordering[[#This Row],[Design Approved Date]]&lt;&gt;""),tbl_die_ordering[[#This Row],[Design Approved Date]]-tbl_die_ordering[[#This Row],[Die Requested Date]],0)</f>
        <v>4</v>
      </c>
      <c r="Z322" t="s">
        <v>86</v>
      </c>
      <c r="AA322" s="118"/>
      <c r="AB322" s="82">
        <f>_xlfn.XLOOKUP(_xlfn.TEXTJOIN("_",TRUE,tbl_die_ordering[[#This Row],[Supplier]],tbl_die_ordering[[#This Row],[DIE NO]]),[1]Tracker!$AQ:$AQ,[1]Tracker!$Y:$Y,"")</f>
        <v>142502516</v>
      </c>
      <c r="AC322" s="83">
        <f>_xlfn.XLOOKUP(_xlfn.TEXTJOIN("_",TRUE,tbl_die_ordering[[#This Row],[Supplier]],tbl_die_ordering[[#This Row],[DIE NO]]),[1]Tracker!$AQ:$AQ,[1]Tracker!$AC:$AC,"")</f>
        <v>45754.35564814815</v>
      </c>
      <c r="AD322" s="7"/>
      <c r="AF322" t="str">
        <f>TEXT(tbl_die_ordering[[#This Row],[Die Requested Date]],"mmm")</f>
        <v>Feb</v>
      </c>
      <c r="AG322" t="str">
        <f>_xlfn.TEXTJOIN("_",TRUE,tbl_die_ordering[[#This Row],[Supplier]],tbl_die_ordering[[#This Row],[DIE NO]])</f>
        <v>JIANGSU_28874-502</v>
      </c>
    </row>
    <row r="323" spans="1:33" ht="15.95" customHeight="1">
      <c r="A323" s="86" t="s">
        <v>6</v>
      </c>
      <c r="B323" s="83" t="str">
        <f>_xlfn.XLOOKUP(_xlfn.TEXTJOIN("_",TRUE,tbl_die_ordering[[#This Row],[Supplier]],tbl_die_ordering[[#This Row],[DIE NO]]),[1]Tracker!$AQ:$AQ,[1]Tracker!$W:$W,"")</f>
        <v>7729-25</v>
      </c>
      <c r="C323" s="204" t="s">
        <v>599</v>
      </c>
      <c r="D323" s="177" t="s">
        <v>88</v>
      </c>
      <c r="E323" s="90" t="s">
        <v>100</v>
      </c>
      <c r="F323" s="91">
        <v>45713</v>
      </c>
      <c r="G323" s="353">
        <f>_xlfn.XLOOKUP(_xlfn.TEXTJOIN("_",TRUE,tbl_die_ordering[[#This Row],[Supplier]],tbl_die_ordering[[#This Row],[DIE NO]]),[1]Tracker!$AQ:$AQ,[1]Tracker!$V:$V,"")</f>
        <v>45713</v>
      </c>
      <c r="H323" s="193" t="s">
        <v>94</v>
      </c>
      <c r="I323" s="103">
        <v>0</v>
      </c>
      <c r="J323" s="103">
        <v>0</v>
      </c>
      <c r="K323" s="99">
        <v>45714</v>
      </c>
      <c r="L323" s="99">
        <v>45717</v>
      </c>
      <c r="M323" s="102"/>
      <c r="N323" s="121">
        <f>IFERROR(IF(tbl_die_ordering[[#This Row],[Design Approved Date]]&lt;&gt;"",L323-K323,""),"")</f>
        <v>3</v>
      </c>
      <c r="O323" s="99">
        <v>45717</v>
      </c>
      <c r="P323" s="91">
        <v>45713</v>
      </c>
      <c r="Q323" s="99">
        <v>45717</v>
      </c>
      <c r="R323" s="122">
        <v>112500907</v>
      </c>
      <c r="S323" s="90" t="s">
        <v>95</v>
      </c>
      <c r="T323" s="99">
        <v>45717</v>
      </c>
      <c r="U323" s="110"/>
      <c r="V323" s="111"/>
      <c r="W3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3" s="6">
        <f>IF(AND(tbl_die_ordering[[#This Row],[TYPE]]&lt;&gt;"C",tbl_die_ordering[[#This Row],[Design Approved Date]]&lt;&gt;""),tbl_die_ordering[[#This Row],[Design Approved Date]]-tbl_die_ordering[[#This Row],[Die Requested Date]],0)</f>
        <v>4</v>
      </c>
      <c r="Z323" t="s">
        <v>86</v>
      </c>
      <c r="AA323" s="118"/>
      <c r="AB323" s="82">
        <f>_xlfn.XLOOKUP(_xlfn.TEXTJOIN("_",TRUE,tbl_die_ordering[[#This Row],[Supplier]],tbl_die_ordering[[#This Row],[DIE NO]]),[1]Tracker!$AQ:$AQ,[1]Tracker!$Y:$Y,"")</f>
        <v>142502305</v>
      </c>
      <c r="AC323" s="83">
        <f>_xlfn.XLOOKUP(_xlfn.TEXTJOIN("_",TRUE,tbl_die_ordering[[#This Row],[Supplier]],tbl_die_ordering[[#This Row],[DIE NO]]),[1]Tracker!$AQ:$AQ,[1]Tracker!$AC:$AC,"")</f>
        <v>45734.765613425923</v>
      </c>
      <c r="AD323" s="7"/>
      <c r="AF323" t="str">
        <f>TEXT(tbl_die_ordering[[#This Row],[Die Requested Date]],"mmm")</f>
        <v>Feb</v>
      </c>
      <c r="AG323" t="str">
        <f>_xlfn.TEXTJOIN("_",TRUE,tbl_die_ordering[[#This Row],[Supplier]],tbl_die_ordering[[#This Row],[DIE NO]])</f>
        <v>PHME_27069-204</v>
      </c>
    </row>
    <row r="324" spans="1:33" ht="15.95" customHeight="1">
      <c r="A324" s="86" t="s">
        <v>6</v>
      </c>
      <c r="B324" s="83" t="str">
        <f>_xlfn.XLOOKUP(_xlfn.TEXTJOIN("_",TRUE,tbl_die_ordering[[#This Row],[Supplier]],tbl_die_ordering[[#This Row],[DIE NO]]),[1]Tracker!$AQ:$AQ,[1]Tracker!$W:$W,"")</f>
        <v>7729-25</v>
      </c>
      <c r="C324" s="204" t="s">
        <v>600</v>
      </c>
      <c r="D324" s="177" t="s">
        <v>88</v>
      </c>
      <c r="E324" s="90" t="s">
        <v>119</v>
      </c>
      <c r="F324" s="91">
        <v>45713</v>
      </c>
      <c r="G324" s="353">
        <f>_xlfn.XLOOKUP(_xlfn.TEXTJOIN("_",TRUE,tbl_die_ordering[[#This Row],[Supplier]],tbl_die_ordering[[#This Row],[DIE NO]]),[1]Tracker!$AQ:$AQ,[1]Tracker!$V:$V,"")</f>
        <v>45713</v>
      </c>
      <c r="H324" s="193" t="s">
        <v>94</v>
      </c>
      <c r="I324" s="103">
        <v>1</v>
      </c>
      <c r="J324" s="103">
        <v>1</v>
      </c>
      <c r="K324" s="99">
        <v>45714</v>
      </c>
      <c r="L324" s="99">
        <v>45717</v>
      </c>
      <c r="M324" s="102"/>
      <c r="N324" s="121">
        <f>IFERROR(IF(tbl_die_ordering[[#This Row],[Design Approved Date]]&lt;&gt;"",L324-K324,""),"")</f>
        <v>3</v>
      </c>
      <c r="O324" s="99">
        <v>45717</v>
      </c>
      <c r="P324" s="91">
        <v>45713</v>
      </c>
      <c r="Q324" s="99">
        <v>45717</v>
      </c>
      <c r="R324" s="122">
        <v>112500907</v>
      </c>
      <c r="S324" s="90" t="s">
        <v>95</v>
      </c>
      <c r="T324" s="99">
        <v>45717</v>
      </c>
      <c r="U324" s="110"/>
      <c r="V324" s="111"/>
      <c r="W3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4" s="6">
        <f>IF(AND(tbl_die_ordering[[#This Row],[TYPE]]&lt;&gt;"C",tbl_die_ordering[[#This Row],[Design Approved Date]]&lt;&gt;""),tbl_die_ordering[[#This Row],[Design Approved Date]]-tbl_die_ordering[[#This Row],[Die Requested Date]],0)</f>
        <v>4</v>
      </c>
      <c r="Z324" t="s">
        <v>86</v>
      </c>
      <c r="AA324" s="118"/>
      <c r="AB324" s="82">
        <f>_xlfn.XLOOKUP(_xlfn.TEXTJOIN("_",TRUE,tbl_die_ordering[[#This Row],[Supplier]],tbl_die_ordering[[#This Row],[DIE NO]]),[1]Tracker!$AQ:$AQ,[1]Tracker!$Y:$Y,"")</f>
        <v>142502305</v>
      </c>
      <c r="AC324" s="83">
        <f>_xlfn.XLOOKUP(_xlfn.TEXTJOIN("_",TRUE,tbl_die_ordering[[#This Row],[Supplier]],tbl_die_ordering[[#This Row],[DIE NO]]),[1]Tracker!$AQ:$AQ,[1]Tracker!$AC:$AC,"")</f>
        <v>45734.765613425923</v>
      </c>
      <c r="AD324" s="7"/>
      <c r="AF324" t="str">
        <f>TEXT(tbl_die_ordering[[#This Row],[Die Requested Date]],"mmm")</f>
        <v>Feb</v>
      </c>
      <c r="AG324" t="str">
        <f>_xlfn.TEXTJOIN("_",TRUE,tbl_die_ordering[[#This Row],[Supplier]],tbl_die_ordering[[#This Row],[DIE NO]])</f>
        <v>PHME_28921-502</v>
      </c>
    </row>
    <row r="325" spans="1:33" ht="15.95" customHeight="1">
      <c r="A325" s="86" t="s">
        <v>6</v>
      </c>
      <c r="B325" s="83" t="str">
        <f>_xlfn.XLOOKUP(_xlfn.TEXTJOIN("_",TRUE,tbl_die_ordering[[#This Row],[Supplier]],tbl_die_ordering[[#This Row],[DIE NO]]),[1]Tracker!$AQ:$AQ,[1]Tracker!$W:$W,"")</f>
        <v>7724-25</v>
      </c>
      <c r="C325" s="204" t="s">
        <v>601</v>
      </c>
      <c r="D325" s="177" t="s">
        <v>88</v>
      </c>
      <c r="E325" s="90" t="s">
        <v>100</v>
      </c>
      <c r="F325" s="91">
        <v>45713</v>
      </c>
      <c r="G325" s="353">
        <f>_xlfn.XLOOKUP(_xlfn.TEXTJOIN("_",TRUE,tbl_die_ordering[[#This Row],[Supplier]],tbl_die_ordering[[#This Row],[DIE NO]]),[1]Tracker!$AQ:$AQ,[1]Tracker!$V:$V,"")</f>
        <v>45713</v>
      </c>
      <c r="H325" s="193" t="s">
        <v>90</v>
      </c>
      <c r="I325" s="103">
        <v>4</v>
      </c>
      <c r="J325" s="103">
        <v>4</v>
      </c>
      <c r="K325" s="99">
        <v>45717</v>
      </c>
      <c r="L325" s="99">
        <v>45720</v>
      </c>
      <c r="M325" s="102"/>
      <c r="N325" s="121">
        <f>IFERROR(IF(tbl_die_ordering[[#This Row],[Design Approved Date]]&lt;&gt;"",L325-K325,""),"")</f>
        <v>3</v>
      </c>
      <c r="O325" s="91">
        <v>45721</v>
      </c>
      <c r="P325" s="91">
        <v>45713</v>
      </c>
      <c r="Q325" s="99">
        <v>45721</v>
      </c>
      <c r="R325" s="122">
        <v>112500939</v>
      </c>
      <c r="S325" s="90" t="s">
        <v>197</v>
      </c>
      <c r="T325" s="99">
        <v>45721</v>
      </c>
      <c r="U325" s="110"/>
      <c r="V325" s="111"/>
      <c r="W3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5" s="6">
        <f>IF(AND(tbl_die_ordering[[#This Row],[TYPE]]&lt;&gt;"C",tbl_die_ordering[[#This Row],[Design Approved Date]]&lt;&gt;""),tbl_die_ordering[[#This Row],[Design Approved Date]]-tbl_die_ordering[[#This Row],[Die Requested Date]],0)</f>
        <v>7</v>
      </c>
      <c r="Z325" t="s">
        <v>86</v>
      </c>
      <c r="AA325" s="118"/>
      <c r="AB325" s="82">
        <f>_xlfn.XLOOKUP(_xlfn.TEXTJOIN("_",TRUE,tbl_die_ordering[[#This Row],[Supplier]],tbl_die_ordering[[#This Row],[DIE NO]]),[1]Tracker!$AQ:$AQ,[1]Tracker!$Y:$Y,"")</f>
        <v>142502324</v>
      </c>
      <c r="AC325" s="83">
        <f>_xlfn.XLOOKUP(_xlfn.TEXTJOIN("_",TRUE,tbl_die_ordering[[#This Row],[Supplier]],tbl_die_ordering[[#This Row],[DIE NO]]),[1]Tracker!$AQ:$AQ,[1]Tracker!$AC:$AC,"")</f>
        <v>45755</v>
      </c>
      <c r="AD325" s="7"/>
      <c r="AF325" t="str">
        <f>TEXT(tbl_die_ordering[[#This Row],[Die Requested Date]],"mmm")</f>
        <v>Feb</v>
      </c>
      <c r="AG325" t="str">
        <f>_xlfn.TEXTJOIN("_",TRUE,tbl_die_ordering[[#This Row],[Supplier]],tbl_die_ordering[[#This Row],[DIE NO]])</f>
        <v>COMPES_29726-202</v>
      </c>
    </row>
    <row r="326" spans="1:33" ht="15.95" customHeight="1">
      <c r="A326" s="86" t="s">
        <v>6</v>
      </c>
      <c r="B326" s="83" t="str">
        <f>_xlfn.XLOOKUP(_xlfn.TEXTJOIN("_",TRUE,tbl_die_ordering[[#This Row],[Supplier]],tbl_die_ordering[[#This Row],[DIE NO]]),[1]Tracker!$AQ:$AQ,[1]Tracker!$W:$W,"")</f>
        <v>7724-25</v>
      </c>
      <c r="C326" s="204" t="s">
        <v>602</v>
      </c>
      <c r="D326" s="177" t="s">
        <v>88</v>
      </c>
      <c r="E326" s="92" t="s">
        <v>93</v>
      </c>
      <c r="F326" s="91">
        <v>45713</v>
      </c>
      <c r="G326" s="353">
        <f>_xlfn.XLOOKUP(_xlfn.TEXTJOIN("_",TRUE,tbl_die_ordering[[#This Row],[Supplier]],tbl_die_ordering[[#This Row],[DIE NO]]),[1]Tracker!$AQ:$AQ,[1]Tracker!$V:$V,"")</f>
        <v>45713</v>
      </c>
      <c r="H326" s="193" t="s">
        <v>90</v>
      </c>
      <c r="I326" s="103">
        <v>1</v>
      </c>
      <c r="J326" s="103">
        <v>1</v>
      </c>
      <c r="K326" s="99">
        <v>45720</v>
      </c>
      <c r="L326" s="99">
        <v>45722</v>
      </c>
      <c r="M326" s="102"/>
      <c r="N326" s="121">
        <f>IFERROR(IF(tbl_die_ordering[[#This Row],[Design Approved Date]]&lt;&gt;"",L326-K326,""),"")</f>
        <v>2</v>
      </c>
      <c r="O326" s="91">
        <v>45724</v>
      </c>
      <c r="P326" s="91">
        <v>45713</v>
      </c>
      <c r="Q326" s="99">
        <v>45724</v>
      </c>
      <c r="R326" s="122">
        <v>112500974</v>
      </c>
      <c r="S326" s="90" t="s">
        <v>197</v>
      </c>
      <c r="T326" s="99">
        <v>45724</v>
      </c>
      <c r="U326" s="110"/>
      <c r="V326" s="111"/>
      <c r="W3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6" s="6">
        <f>IF(AND(tbl_die_ordering[[#This Row],[TYPE]]&lt;&gt;"C",tbl_die_ordering[[#This Row],[Design Approved Date]]&lt;&gt;""),tbl_die_ordering[[#This Row],[Design Approved Date]]-tbl_die_ordering[[#This Row],[Die Requested Date]],0)</f>
        <v>9</v>
      </c>
      <c r="Z326" t="s">
        <v>86</v>
      </c>
      <c r="AA326" s="118"/>
      <c r="AB326" s="82">
        <f>_xlfn.XLOOKUP(_xlfn.TEXTJOIN("_",TRUE,tbl_die_ordering[[#This Row],[Supplier]],tbl_die_ordering[[#This Row],[DIE NO]]),[1]Tracker!$AQ:$AQ,[1]Tracker!$Y:$Y,"")</f>
        <v>142502324</v>
      </c>
      <c r="AC326" s="83">
        <f>_xlfn.XLOOKUP(_xlfn.TEXTJOIN("_",TRUE,tbl_die_ordering[[#This Row],[Supplier]],tbl_die_ordering[[#This Row],[DIE NO]]),[1]Tracker!$AQ:$AQ,[1]Tracker!$AC:$AC,"")</f>
        <v>45755.358182870368</v>
      </c>
      <c r="AD326" s="7"/>
      <c r="AF326" t="str">
        <f>TEXT(tbl_die_ordering[[#This Row],[Die Requested Date]],"mmm")</f>
        <v>Feb</v>
      </c>
      <c r="AG326" t="str">
        <f>_xlfn.TEXTJOIN("_",TRUE,tbl_die_ordering[[#This Row],[Supplier]],tbl_die_ordering[[#This Row],[DIE NO]])</f>
        <v>COMPES_29208-202</v>
      </c>
    </row>
    <row r="327" spans="1:33" ht="15.95" customHeight="1">
      <c r="A327" s="86" t="s">
        <v>6</v>
      </c>
      <c r="B327" s="83" t="str">
        <f>_xlfn.XLOOKUP(_xlfn.TEXTJOIN("_",TRUE,tbl_die_ordering[[#This Row],[Supplier]],tbl_die_ordering[[#This Row],[DIE NO]]),[1]Tracker!$AQ:$AQ,[1]Tracker!$W:$W,"")</f>
        <v>7724-25</v>
      </c>
      <c r="C327" s="204" t="s">
        <v>603</v>
      </c>
      <c r="D327" s="177" t="s">
        <v>88</v>
      </c>
      <c r="E327" s="90" t="s">
        <v>93</v>
      </c>
      <c r="F327" s="91">
        <v>45713</v>
      </c>
      <c r="G327" s="353">
        <f>_xlfn.XLOOKUP(_xlfn.TEXTJOIN("_",TRUE,tbl_die_ordering[[#This Row],[Supplier]],tbl_die_ordering[[#This Row],[DIE NO]]),[1]Tracker!$AQ:$AQ,[1]Tracker!$V:$V,"")</f>
        <v>45713</v>
      </c>
      <c r="H327" s="193" t="s">
        <v>90</v>
      </c>
      <c r="I327" s="103">
        <v>4</v>
      </c>
      <c r="J327" s="103">
        <v>4</v>
      </c>
      <c r="K327" s="99">
        <v>45719</v>
      </c>
      <c r="L327" s="99">
        <v>45722</v>
      </c>
      <c r="M327" s="102"/>
      <c r="N327" s="121">
        <f>IFERROR(IF(tbl_die_ordering[[#This Row],[Design Approved Date]]&lt;&gt;"",L327-K327,""),"")</f>
        <v>3</v>
      </c>
      <c r="O327" s="91">
        <v>45724</v>
      </c>
      <c r="P327" s="91">
        <v>45713</v>
      </c>
      <c r="Q327" s="91">
        <v>45724</v>
      </c>
      <c r="R327" s="122">
        <v>112500974</v>
      </c>
      <c r="S327" s="90" t="s">
        <v>197</v>
      </c>
      <c r="T327" s="99">
        <v>45724</v>
      </c>
      <c r="U327" s="110"/>
      <c r="V327" s="111"/>
      <c r="W3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7" s="6">
        <f>IF(AND(tbl_die_ordering[[#This Row],[TYPE]]&lt;&gt;"C",tbl_die_ordering[[#This Row],[Design Approved Date]]&lt;&gt;""),tbl_die_ordering[[#This Row],[Design Approved Date]]-tbl_die_ordering[[#This Row],[Die Requested Date]],0)</f>
        <v>9</v>
      </c>
      <c r="Z327" t="s">
        <v>86</v>
      </c>
      <c r="AA327" s="118"/>
      <c r="AB327" s="82">
        <f>_xlfn.XLOOKUP(_xlfn.TEXTJOIN("_",TRUE,tbl_die_ordering[[#This Row],[Supplier]],tbl_die_ordering[[#This Row],[DIE NO]]),[1]Tracker!$AQ:$AQ,[1]Tracker!$Y:$Y,"")</f>
        <v>142502324</v>
      </c>
      <c r="AC327" s="83">
        <f>_xlfn.XLOOKUP(_xlfn.TEXTJOIN("_",TRUE,tbl_die_ordering[[#This Row],[Supplier]],tbl_die_ordering[[#This Row],[DIE NO]]),[1]Tracker!$AQ:$AQ,[1]Tracker!$AC:$AC,"")</f>
        <v>45755</v>
      </c>
      <c r="AD327" s="7"/>
      <c r="AF327" t="str">
        <f>TEXT(tbl_die_ordering[[#This Row],[Die Requested Date]],"mmm")</f>
        <v>Feb</v>
      </c>
      <c r="AG327" t="str">
        <f>_xlfn.TEXTJOIN("_",TRUE,tbl_die_ordering[[#This Row],[Supplier]],tbl_die_ordering[[#This Row],[DIE NO]])</f>
        <v>COMPES_29826-207</v>
      </c>
    </row>
    <row r="328" spans="1:33" ht="15.95" customHeight="1">
      <c r="A328" s="86" t="s">
        <v>6</v>
      </c>
      <c r="B328" s="83" t="str">
        <f>_xlfn.XLOOKUP(_xlfn.TEXTJOIN("_",TRUE,tbl_die_ordering[[#This Row],[Supplier]],tbl_die_ordering[[#This Row],[DIE NO]]),[1]Tracker!$AQ:$AQ,[1]Tracker!$W:$W,"")</f>
        <v>7723-25</v>
      </c>
      <c r="C328" s="204" t="s">
        <v>604</v>
      </c>
      <c r="D328" s="177" t="s">
        <v>185</v>
      </c>
      <c r="E328" s="90" t="s">
        <v>103</v>
      </c>
      <c r="F328" s="91">
        <v>45713</v>
      </c>
      <c r="G328" s="353">
        <f>_xlfn.XLOOKUP(_xlfn.TEXTJOIN("_",TRUE,tbl_die_ordering[[#This Row],[Supplier]],tbl_die_ordering[[#This Row],[DIE NO]]),[1]Tracker!$AQ:$AQ,[1]Tracker!$V:$V,"")</f>
        <v>45713</v>
      </c>
      <c r="H328" s="193" t="s">
        <v>90</v>
      </c>
      <c r="I328" s="103">
        <v>0</v>
      </c>
      <c r="J328" s="103">
        <v>0</v>
      </c>
      <c r="K328" s="99">
        <v>45714</v>
      </c>
      <c r="L328" s="99">
        <v>45722</v>
      </c>
      <c r="M328" s="102"/>
      <c r="N328" s="121">
        <f>IFERROR(IF(tbl_die_ordering[[#This Row],[Design Approved Date]]&lt;&gt;"",L328-K328,""),"")</f>
        <v>8</v>
      </c>
      <c r="O328" s="99">
        <v>45724</v>
      </c>
      <c r="P328" s="91">
        <v>45717</v>
      </c>
      <c r="Q328" s="99">
        <v>45724</v>
      </c>
      <c r="R328" s="122">
        <v>112500975</v>
      </c>
      <c r="S328" s="90" t="s">
        <v>139</v>
      </c>
      <c r="T328" s="99">
        <v>45724</v>
      </c>
      <c r="U328" s="110" t="s">
        <v>593</v>
      </c>
      <c r="V328" s="111" t="s">
        <v>605</v>
      </c>
      <c r="W3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8" s="6">
        <f>IF(AND(tbl_die_ordering[[#This Row],[TYPE]]&lt;&gt;"C",tbl_die_ordering[[#This Row],[Design Approved Date]]&lt;&gt;""),tbl_die_ordering[[#This Row],[Design Approved Date]]-tbl_die_ordering[[#This Row],[Die Requested Date]],0)</f>
        <v>9</v>
      </c>
      <c r="Z328" t="s">
        <v>86</v>
      </c>
      <c r="AA328" s="118" t="s">
        <v>199</v>
      </c>
      <c r="AB328" s="82">
        <f>_xlfn.XLOOKUP(_xlfn.TEXTJOIN("_",TRUE,tbl_die_ordering[[#This Row],[Supplier]],tbl_die_ordering[[#This Row],[DIE NO]]),[1]Tracker!$AQ:$AQ,[1]Tracker!$Y:$Y,"")</f>
        <v>142502367</v>
      </c>
      <c r="AC328" s="83">
        <f>_xlfn.XLOOKUP(_xlfn.TEXTJOIN("_",TRUE,tbl_die_ordering[[#This Row],[Supplier]],tbl_die_ordering[[#This Row],[DIE NO]]),[1]Tracker!$AQ:$AQ,[1]Tracker!$AC:$AC,"")</f>
        <v>45750.701064814813</v>
      </c>
      <c r="AD328" s="7"/>
      <c r="AF328" t="str">
        <f>TEXT(tbl_die_ordering[[#This Row],[Die Requested Date]],"mmm")</f>
        <v>Feb</v>
      </c>
      <c r="AG328" t="str">
        <f>_xlfn.TEXTJOIN("_",TRUE,tbl_die_ordering[[#This Row],[Supplier]],tbl_die_ordering[[#This Row],[DIE NO]])</f>
        <v>EKSTEK_27834-401</v>
      </c>
    </row>
    <row r="329" spans="1:33" ht="15.95" customHeight="1">
      <c r="A329" s="86" t="s">
        <v>6</v>
      </c>
      <c r="B329" s="83" t="str">
        <f>_xlfn.XLOOKUP(_xlfn.TEXTJOIN("_",TRUE,tbl_die_ordering[[#This Row],[Supplier]],tbl_die_ordering[[#This Row],[DIE NO]]),[1]Tracker!$AQ:$AQ,[1]Tracker!$W:$W,"")</f>
        <v>7726-25</v>
      </c>
      <c r="C329" s="204" t="s">
        <v>606</v>
      </c>
      <c r="D329" s="177" t="s">
        <v>88</v>
      </c>
      <c r="E329" s="90" t="s">
        <v>89</v>
      </c>
      <c r="F329" s="91">
        <v>45713</v>
      </c>
      <c r="G329" s="353">
        <f>_xlfn.XLOOKUP(_xlfn.TEXTJOIN("_",TRUE,tbl_die_ordering[[#This Row],[Supplier]],tbl_die_ordering[[#This Row],[DIE NO]]),[1]Tracker!$AQ:$AQ,[1]Tracker!$V:$V,"")</f>
        <v>45713</v>
      </c>
      <c r="H329" s="193" t="s">
        <v>94</v>
      </c>
      <c r="I329" s="103">
        <v>4</v>
      </c>
      <c r="J329" s="103">
        <v>4</v>
      </c>
      <c r="K329" s="99">
        <v>45714</v>
      </c>
      <c r="L329" s="99">
        <v>45727</v>
      </c>
      <c r="M329" s="102"/>
      <c r="N329" s="121">
        <f>IFERROR(IF(tbl_die_ordering[[#This Row],[Design Approved Date]]&lt;&gt;"",L329-K329,""),"")</f>
        <v>13</v>
      </c>
      <c r="O329" s="99">
        <v>45728</v>
      </c>
      <c r="P329" s="91">
        <v>45713</v>
      </c>
      <c r="Q329" s="99">
        <v>45728</v>
      </c>
      <c r="R329" s="122">
        <v>112501007</v>
      </c>
      <c r="S329" s="90" t="s">
        <v>101</v>
      </c>
      <c r="T329" s="99">
        <v>45728</v>
      </c>
      <c r="U329" s="110"/>
      <c r="V329" s="111" t="s">
        <v>607</v>
      </c>
      <c r="W3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29" s="6">
        <f>IF(AND(tbl_die_ordering[[#This Row],[TYPE]]&lt;&gt;"C",tbl_die_ordering[[#This Row],[Design Approved Date]]&lt;&gt;""),tbl_die_ordering[[#This Row],[Design Approved Date]]-tbl_die_ordering[[#This Row],[Die Requested Date]],0)</f>
        <v>14</v>
      </c>
      <c r="Z329" t="s">
        <v>86</v>
      </c>
      <c r="AA329" s="118"/>
      <c r="AB329" s="82">
        <f>_xlfn.XLOOKUP(_xlfn.TEXTJOIN("_",TRUE,tbl_die_ordering[[#This Row],[Supplier]],tbl_die_ordering[[#This Row],[DIE NO]]),[1]Tracker!$AQ:$AQ,[1]Tracker!$Y:$Y,"")</f>
        <v>142502300</v>
      </c>
      <c r="AC329" s="83">
        <f>_xlfn.XLOOKUP(_xlfn.TEXTJOIN("_",TRUE,tbl_die_ordering[[#This Row],[Supplier]],tbl_die_ordering[[#This Row],[DIE NO]]),[1]Tracker!$AQ:$AQ,[1]Tracker!$AC:$AC,"")</f>
        <v>45740.302384259259</v>
      </c>
      <c r="AD329" s="7"/>
      <c r="AF329" t="str">
        <f>TEXT(tbl_die_ordering[[#This Row],[Die Requested Date]],"mmm")</f>
        <v>Feb</v>
      </c>
      <c r="AG329" t="str">
        <f>_xlfn.TEXTJOIN("_",TRUE,tbl_die_ordering[[#This Row],[Supplier]],tbl_die_ordering[[#This Row],[DIE NO]])</f>
        <v>PDTMC_51118-606</v>
      </c>
    </row>
    <row r="330" spans="1:33" ht="15.95" customHeight="1">
      <c r="A330" s="86" t="s">
        <v>6</v>
      </c>
      <c r="B330" s="83" t="str">
        <f>_xlfn.XLOOKUP(_xlfn.TEXTJOIN("_",TRUE,tbl_die_ordering[[#This Row],[Supplier]],tbl_die_ordering[[#This Row],[DIE NO]]),[1]Tracker!$AQ:$AQ,[1]Tracker!$W:$W,"")</f>
        <v>7729-25</v>
      </c>
      <c r="C330" s="204" t="s">
        <v>608</v>
      </c>
      <c r="D330" s="177" t="s">
        <v>88</v>
      </c>
      <c r="E330" s="90" t="s">
        <v>93</v>
      </c>
      <c r="F330" s="91">
        <v>45713</v>
      </c>
      <c r="G330" s="353">
        <f>_xlfn.XLOOKUP(_xlfn.TEXTJOIN("_",TRUE,tbl_die_ordering[[#This Row],[Supplier]],tbl_die_ordering[[#This Row],[DIE NO]]),[1]Tracker!$AQ:$AQ,[1]Tracker!$V:$V,"")</f>
        <v>45713</v>
      </c>
      <c r="H330" s="193" t="s">
        <v>94</v>
      </c>
      <c r="I330" s="103">
        <v>4</v>
      </c>
      <c r="J330" s="103">
        <v>4</v>
      </c>
      <c r="K330" s="99">
        <v>45714</v>
      </c>
      <c r="L330" s="99">
        <v>45733</v>
      </c>
      <c r="M330" s="102" t="s">
        <v>186</v>
      </c>
      <c r="N330" s="121">
        <f>IFERROR(IF(tbl_die_ordering[[#This Row],[Design Approved Date]]&lt;&gt;"",L330-K330,""),"")</f>
        <v>19</v>
      </c>
      <c r="O330" s="99">
        <v>45735</v>
      </c>
      <c r="P330" s="91">
        <v>45713</v>
      </c>
      <c r="Q330" s="99">
        <v>45735</v>
      </c>
      <c r="R330" s="122">
        <v>112501088</v>
      </c>
      <c r="S330" s="90" t="s">
        <v>95</v>
      </c>
      <c r="T330" s="99">
        <v>45735</v>
      </c>
      <c r="U330" s="110"/>
      <c r="V330" s="111" t="s">
        <v>609</v>
      </c>
      <c r="W3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0" s="6">
        <f>IF(AND(tbl_die_ordering[[#This Row],[TYPE]]&lt;&gt;"C",tbl_die_ordering[[#This Row],[Design Approved Date]]&lt;&gt;""),tbl_die_ordering[[#This Row],[Design Approved Date]]-tbl_die_ordering[[#This Row],[Die Requested Date]],0)</f>
        <v>20</v>
      </c>
      <c r="Z330" t="s">
        <v>86</v>
      </c>
      <c r="AA330" s="118"/>
      <c r="AB330" s="82">
        <f>_xlfn.XLOOKUP(_xlfn.TEXTJOIN("_",TRUE,tbl_die_ordering[[#This Row],[Supplier]],tbl_die_ordering[[#This Row],[DIE NO]]),[1]Tracker!$AQ:$AQ,[1]Tracker!$Y:$Y,"")</f>
        <v>142502538</v>
      </c>
      <c r="AC330" s="83">
        <f>_xlfn.XLOOKUP(_xlfn.TEXTJOIN("_",TRUE,tbl_die_ordering[[#This Row],[Supplier]],tbl_die_ordering[[#This Row],[DIE NO]]),[1]Tracker!$AQ:$AQ,[1]Tracker!$AC:$AC,"")</f>
        <v>45743</v>
      </c>
      <c r="AD330" s="7"/>
      <c r="AF330" t="str">
        <f>TEXT(tbl_die_ordering[[#This Row],[Die Requested Date]],"mmm")</f>
        <v>Feb</v>
      </c>
      <c r="AG330" t="str">
        <f>_xlfn.TEXTJOIN("_",TRUE,tbl_die_ordering[[#This Row],[Supplier]],tbl_die_ordering[[#This Row],[DIE NO]])</f>
        <v>PHME_29826-208</v>
      </c>
    </row>
    <row r="331" spans="1:33" ht="15.95" customHeight="1">
      <c r="A331" s="86" t="s">
        <v>6</v>
      </c>
      <c r="B331" s="83" t="str">
        <f>_xlfn.XLOOKUP(_xlfn.TEXTJOIN("_",TRUE,tbl_die_ordering[[#This Row],[Supplier]],tbl_die_ordering[[#This Row],[DIE NO]]),[1]Tracker!$AQ:$AQ,[1]Tracker!$W:$W,"")</f>
        <v>7728-25</v>
      </c>
      <c r="C331" s="204" t="s">
        <v>610</v>
      </c>
      <c r="D331" s="177" t="s">
        <v>88</v>
      </c>
      <c r="E331" s="90" t="s">
        <v>103</v>
      </c>
      <c r="F331" s="91">
        <v>45713</v>
      </c>
      <c r="G331" s="353">
        <f>_xlfn.XLOOKUP(_xlfn.TEXTJOIN("_",TRUE,tbl_die_ordering[[#This Row],[Supplier]],tbl_die_ordering[[#This Row],[DIE NO]]),[1]Tracker!$AQ:$AQ,[1]Tracker!$V:$V,"")</f>
        <v>45713</v>
      </c>
      <c r="H331" s="193" t="s">
        <v>90</v>
      </c>
      <c r="I331" s="103">
        <v>2</v>
      </c>
      <c r="J331" s="103">
        <v>4</v>
      </c>
      <c r="K331" s="99">
        <v>45714</v>
      </c>
      <c r="L331" s="99">
        <v>45737</v>
      </c>
      <c r="M331" s="102" t="s">
        <v>186</v>
      </c>
      <c r="N331" s="121">
        <f>IFERROR(IF(tbl_die_ordering[[#This Row],[Design Approved Date]]&lt;&gt;"",L331-K331,""),"")</f>
        <v>23</v>
      </c>
      <c r="O331" s="91">
        <v>45738</v>
      </c>
      <c r="P331" s="91">
        <v>45713</v>
      </c>
      <c r="Q331" s="91">
        <v>45738</v>
      </c>
      <c r="R331" s="122">
        <v>112501121</v>
      </c>
      <c r="S331" s="90" t="s">
        <v>106</v>
      </c>
      <c r="T331" s="91">
        <v>45738</v>
      </c>
      <c r="U331" s="110"/>
      <c r="V331" s="111" t="s">
        <v>611</v>
      </c>
      <c r="W3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1" s="6">
        <f>IF(AND(tbl_die_ordering[[#This Row],[TYPE]]&lt;&gt;"C",tbl_die_ordering[[#This Row],[Design Approved Date]]&lt;&gt;""),tbl_die_ordering[[#This Row],[Design Approved Date]]-tbl_die_ordering[[#This Row],[Die Requested Date]],0)</f>
        <v>24</v>
      </c>
      <c r="Z331" t="s">
        <v>86</v>
      </c>
      <c r="AA331" s="118"/>
      <c r="AB331" s="82">
        <f>_xlfn.XLOOKUP(_xlfn.TEXTJOIN("_",TRUE,tbl_die_ordering[[#This Row],[Supplier]],tbl_die_ordering[[#This Row],[DIE NO]]),[1]Tracker!$AQ:$AQ,[1]Tracker!$Y:$Y,"")</f>
        <v>142502685</v>
      </c>
      <c r="AC331" s="83">
        <f>_xlfn.XLOOKUP(_xlfn.TEXTJOIN("_",TRUE,tbl_die_ordering[[#This Row],[Supplier]],tbl_die_ordering[[#This Row],[DIE NO]]),[1]Tracker!$AQ:$AQ,[1]Tracker!$AC:$AC,"")</f>
        <v>45754.360601851855</v>
      </c>
      <c r="AD331" s="7"/>
      <c r="AF331" t="str">
        <f>TEXT(tbl_die_ordering[[#This Row],[Die Requested Date]],"mmm")</f>
        <v>Feb</v>
      </c>
      <c r="AG331" t="str">
        <f>_xlfn.TEXTJOIN("_",TRUE,tbl_die_ordering[[#This Row],[Supplier]],tbl_die_ordering[[#This Row],[DIE NO]])</f>
        <v>JIANGSU_19479-514</v>
      </c>
    </row>
    <row r="332" spans="1:33" ht="15.95" customHeight="1">
      <c r="A332" s="86" t="s">
        <v>6</v>
      </c>
      <c r="B332" s="83" t="str">
        <f>_xlfn.XLOOKUP(_xlfn.TEXTJOIN("_",TRUE,tbl_die_ordering[[#This Row],[Supplier]],tbl_die_ordering[[#This Row],[DIE NO]]),[1]Tracker!$AQ:$AQ,[1]Tracker!$W:$W,"")</f>
        <v>7730-25</v>
      </c>
      <c r="C332" s="204" t="s">
        <v>211</v>
      </c>
      <c r="D332" s="177" t="s">
        <v>185</v>
      </c>
      <c r="E332" s="90" t="s">
        <v>213</v>
      </c>
      <c r="F332" s="91">
        <v>45715</v>
      </c>
      <c r="G332" s="353">
        <f>_xlfn.XLOOKUP(_xlfn.TEXTJOIN("_",TRUE,tbl_die_ordering[[#This Row],[Supplier]],tbl_die_ordering[[#This Row],[DIE NO]]),[1]Tracker!$AQ:$AQ,[1]Tracker!$V:$V,"")</f>
        <v>45715</v>
      </c>
      <c r="H332" s="193" t="s">
        <v>90</v>
      </c>
      <c r="I332" s="103">
        <v>6</v>
      </c>
      <c r="J332" s="103">
        <v>6</v>
      </c>
      <c r="K332" s="99">
        <v>45728</v>
      </c>
      <c r="L332" s="99">
        <v>45729</v>
      </c>
      <c r="M332" s="102" t="s">
        <v>186</v>
      </c>
      <c r="N332" s="121">
        <f>IFERROR(IF(tbl_die_ordering[[#This Row],[Design Approved Date]]&lt;&gt;"",L332-K332,""),"")</f>
        <v>1</v>
      </c>
      <c r="O332" s="91">
        <v>45731</v>
      </c>
      <c r="P332" s="91">
        <v>45709</v>
      </c>
      <c r="Q332" s="99">
        <v>45731</v>
      </c>
      <c r="R332" s="122">
        <v>112501042</v>
      </c>
      <c r="S332" s="90" t="s">
        <v>129</v>
      </c>
      <c r="T332" s="99">
        <v>45731</v>
      </c>
      <c r="U332" s="110" t="s">
        <v>215</v>
      </c>
      <c r="V332" s="111" t="s">
        <v>567</v>
      </c>
      <c r="W3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2" s="6">
        <f>IF(AND(tbl_die_ordering[[#This Row],[TYPE]]&lt;&gt;"C",tbl_die_ordering[[#This Row],[Design Approved Date]]&lt;&gt;""),tbl_die_ordering[[#This Row],[Design Approved Date]]-tbl_die_ordering[[#This Row],[Die Requested Date]],0)</f>
        <v>14</v>
      </c>
      <c r="Z332" t="s">
        <v>86</v>
      </c>
      <c r="AA332" s="118" t="s">
        <v>217</v>
      </c>
      <c r="AB332" s="82">
        <f>_xlfn.XLOOKUP(_xlfn.TEXTJOIN("_",TRUE,tbl_die_ordering[[#This Row],[Supplier]],tbl_die_ordering[[#This Row],[DIE NO]]),[1]Tracker!$AQ:$AQ,[1]Tracker!$Y:$Y,"")</f>
        <v>142502406</v>
      </c>
      <c r="AC332" s="83">
        <f>_xlfn.XLOOKUP(_xlfn.TEXTJOIN("_",TRUE,tbl_die_ordering[[#This Row],[Supplier]],tbl_die_ordering[[#This Row],[DIE NO]]),[1]Tracker!$AQ:$AQ,[1]Tracker!$AC:$AC,"")</f>
        <v>45740</v>
      </c>
      <c r="AD332" s="7"/>
      <c r="AF332" t="str">
        <f>TEXT(tbl_die_ordering[[#This Row],[Die Requested Date]],"mmm")</f>
        <v>Feb</v>
      </c>
      <c r="AG332" t="str">
        <f>_xlfn.TEXTJOIN("_",TRUE,tbl_die_ordering[[#This Row],[Supplier]],tbl_die_ordering[[#This Row],[DIE NO]])</f>
        <v>ALMAX_30199-601</v>
      </c>
    </row>
    <row r="333" spans="1:33" ht="15.95" customHeight="1">
      <c r="A333" s="86" t="s">
        <v>6</v>
      </c>
      <c r="B333" s="83" t="str">
        <f>_xlfn.XLOOKUP(_xlfn.TEXTJOIN("_",TRUE,tbl_die_ordering[[#This Row],[Supplier]],tbl_die_ordering[[#This Row],[DIE NO]]),[1]Tracker!$AQ:$AQ,[1]Tracker!$W:$W,"")</f>
        <v>7730-25</v>
      </c>
      <c r="C333" s="204" t="s">
        <v>612</v>
      </c>
      <c r="D333" s="177" t="s">
        <v>162</v>
      </c>
      <c r="E333" s="90" t="s">
        <v>526</v>
      </c>
      <c r="F333" s="91">
        <v>45715</v>
      </c>
      <c r="G333" s="353">
        <f>_xlfn.XLOOKUP(_xlfn.TEXTJOIN("_",TRUE,tbl_die_ordering[[#This Row],[Supplier]],tbl_die_ordering[[#This Row],[DIE NO]]),[1]Tracker!$AQ:$AQ,[1]Tracker!$V:$V,"")</f>
        <v>45715</v>
      </c>
      <c r="H333" s="193" t="s">
        <v>90</v>
      </c>
      <c r="I333" s="103">
        <v>0</v>
      </c>
      <c r="J333" s="103">
        <v>0</v>
      </c>
      <c r="K333" s="99">
        <v>45728</v>
      </c>
      <c r="L333" s="99">
        <v>45729</v>
      </c>
      <c r="M333" s="102"/>
      <c r="N333" s="121">
        <f>IFERROR(IF(tbl_die_ordering[[#This Row],[Design Approved Date]]&lt;&gt;"",L333-K333,""),"")</f>
        <v>1</v>
      </c>
      <c r="O333" s="91">
        <v>45731</v>
      </c>
      <c r="P333" s="91">
        <v>45709</v>
      </c>
      <c r="Q333" s="99">
        <v>45731</v>
      </c>
      <c r="R333" s="122">
        <v>112501042</v>
      </c>
      <c r="S333" s="90" t="s">
        <v>129</v>
      </c>
      <c r="T333" s="99">
        <v>45731</v>
      </c>
      <c r="U333" s="110"/>
      <c r="V333" s="111" t="s">
        <v>613</v>
      </c>
      <c r="W3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3" s="6">
        <f>IF(AND(tbl_die_ordering[[#This Row],[TYPE]]&lt;&gt;"C",tbl_die_ordering[[#This Row],[Design Approved Date]]&lt;&gt;""),tbl_die_ordering[[#This Row],[Design Approved Date]]-tbl_die_ordering[[#This Row],[Die Requested Date]],0)</f>
        <v>14</v>
      </c>
      <c r="Z333" t="s">
        <v>86</v>
      </c>
      <c r="AA333" s="118"/>
      <c r="AB333" s="82">
        <f>_xlfn.XLOOKUP(_xlfn.TEXTJOIN("_",TRUE,tbl_die_ordering[[#This Row],[Supplier]],tbl_die_ordering[[#This Row],[DIE NO]]),[1]Tracker!$AQ:$AQ,[1]Tracker!$Y:$Y,"")</f>
        <v>142502406</v>
      </c>
      <c r="AC333" s="83">
        <f>_xlfn.XLOOKUP(_xlfn.TEXTJOIN("_",TRUE,tbl_die_ordering[[#This Row],[Supplier]],tbl_die_ordering[[#This Row],[DIE NO]]),[1]Tracker!$AQ:$AQ,[1]Tracker!$AC:$AC,"")</f>
        <v>45740</v>
      </c>
      <c r="AD333" s="7"/>
      <c r="AF333" t="str">
        <f>TEXT(tbl_die_ordering[[#This Row],[Die Requested Date]],"mmm")</f>
        <v>Feb</v>
      </c>
      <c r="AG333" t="str">
        <f>_xlfn.TEXTJOIN("_",TRUE,tbl_die_ordering[[#This Row],[Supplier]],tbl_die_ordering[[#This Row],[DIE NO]])</f>
        <v>ALMAX_INS-30199</v>
      </c>
    </row>
    <row r="334" spans="1:33" ht="15.95" customHeight="1">
      <c r="A334" s="86" t="s">
        <v>6</v>
      </c>
      <c r="B334" s="83" t="str">
        <f>_xlfn.XLOOKUP(_xlfn.TEXTJOIN("_",TRUE,tbl_die_ordering[[#This Row],[Supplier]],tbl_die_ordering[[#This Row],[DIE NO]]),[1]Tracker!$AQ:$AQ,[1]Tracker!$W:$W,"")</f>
        <v>7732-25</v>
      </c>
      <c r="C334" s="204" t="s">
        <v>614</v>
      </c>
      <c r="D334" s="177" t="s">
        <v>88</v>
      </c>
      <c r="E334" s="90" t="s">
        <v>219</v>
      </c>
      <c r="F334" s="91">
        <v>45716</v>
      </c>
      <c r="G334" s="353">
        <f>_xlfn.XLOOKUP(_xlfn.TEXTJOIN("_",TRUE,tbl_die_ordering[[#This Row],[Supplier]],tbl_die_ordering[[#This Row],[DIE NO]]),[1]Tracker!$AQ:$AQ,[1]Tracker!$V:$V,"")</f>
        <v>45716</v>
      </c>
      <c r="H334" s="193" t="s">
        <v>94</v>
      </c>
      <c r="I334" s="103">
        <v>1</v>
      </c>
      <c r="J334" s="103">
        <v>3</v>
      </c>
      <c r="K334" s="99">
        <v>45717</v>
      </c>
      <c r="L334" s="99">
        <v>45720</v>
      </c>
      <c r="M334" s="102"/>
      <c r="N334" s="121">
        <f>IFERROR(IF(tbl_die_ordering[[#This Row],[Design Approved Date]]&lt;&gt;"",L334-K334,""),"")</f>
        <v>3</v>
      </c>
      <c r="O334" s="91">
        <v>45721</v>
      </c>
      <c r="P334" s="91">
        <v>45717</v>
      </c>
      <c r="Q334" s="99">
        <v>45721</v>
      </c>
      <c r="R334" s="122">
        <v>112500939</v>
      </c>
      <c r="S334" s="90" t="s">
        <v>95</v>
      </c>
      <c r="T334" s="99">
        <v>45721</v>
      </c>
      <c r="U334" s="110"/>
      <c r="V334" s="111"/>
      <c r="W3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4" s="6">
        <f>IF(AND(tbl_die_ordering[[#This Row],[TYPE]]&lt;&gt;"C",tbl_die_ordering[[#This Row],[Design Approved Date]]&lt;&gt;""),tbl_die_ordering[[#This Row],[Design Approved Date]]-tbl_die_ordering[[#This Row],[Die Requested Date]],0)</f>
        <v>4</v>
      </c>
      <c r="Z334" t="s">
        <v>86</v>
      </c>
      <c r="AA334" s="118"/>
      <c r="AB334" s="82">
        <f>_xlfn.XLOOKUP(_xlfn.TEXTJOIN("_",TRUE,tbl_die_ordering[[#This Row],[Supplier]],tbl_die_ordering[[#This Row],[DIE NO]]),[1]Tracker!$AQ:$AQ,[1]Tracker!$Y:$Y,"")</f>
        <v>142502305</v>
      </c>
      <c r="AC334" s="83">
        <f>_xlfn.XLOOKUP(_xlfn.TEXTJOIN("_",TRUE,tbl_die_ordering[[#This Row],[Supplier]],tbl_die_ordering[[#This Row],[DIE NO]]),[1]Tracker!$AQ:$AQ,[1]Tracker!$AC:$AC,"")</f>
        <v>45734.765613425923</v>
      </c>
      <c r="AD334" s="7"/>
      <c r="AF334" t="str">
        <f>TEXT(tbl_die_ordering[[#This Row],[Die Requested Date]],"mmm")</f>
        <v>Feb</v>
      </c>
      <c r="AG334" t="str">
        <f>_xlfn.TEXTJOIN("_",TRUE,tbl_die_ordering[[#This Row],[Supplier]],tbl_die_ordering[[#This Row],[DIE NO]])</f>
        <v>PHME_13944-507</v>
      </c>
    </row>
    <row r="335" spans="1:33" ht="15.95" customHeight="1">
      <c r="A335" s="86" t="s">
        <v>6</v>
      </c>
      <c r="B335" s="83" t="str">
        <f>_xlfn.XLOOKUP(_xlfn.TEXTJOIN("_",TRUE,tbl_die_ordering[[#This Row],[Supplier]],tbl_die_ordering[[#This Row],[DIE NO]]),[1]Tracker!$AQ:$AQ,[1]Tracker!$W:$W,"")</f>
        <v>7732-25</v>
      </c>
      <c r="C335" s="204" t="s">
        <v>615</v>
      </c>
      <c r="D335" s="177" t="s">
        <v>88</v>
      </c>
      <c r="E335" s="90" t="s">
        <v>260</v>
      </c>
      <c r="F335" s="91">
        <v>45716</v>
      </c>
      <c r="G335" s="353">
        <f>_xlfn.XLOOKUP(_xlfn.TEXTJOIN("_",TRUE,tbl_die_ordering[[#This Row],[Supplier]],tbl_die_ordering[[#This Row],[DIE NO]]),[1]Tracker!$AQ:$AQ,[1]Tracker!$V:$V,"")</f>
        <v>45716</v>
      </c>
      <c r="H335" s="193" t="s">
        <v>94</v>
      </c>
      <c r="I335" s="103">
        <v>1</v>
      </c>
      <c r="J335" s="103">
        <v>2</v>
      </c>
      <c r="K335" s="99">
        <v>45717</v>
      </c>
      <c r="L335" s="99">
        <v>45720</v>
      </c>
      <c r="M335" s="102"/>
      <c r="N335" s="121">
        <f>IFERROR(IF(tbl_die_ordering[[#This Row],[Design Approved Date]]&lt;&gt;"",L335-K335,""),"")</f>
        <v>3</v>
      </c>
      <c r="O335" s="91">
        <v>45721</v>
      </c>
      <c r="P335" s="91">
        <v>45717</v>
      </c>
      <c r="Q335" s="99">
        <v>45721</v>
      </c>
      <c r="R335" s="122">
        <v>112500939</v>
      </c>
      <c r="S335" s="90" t="s">
        <v>95</v>
      </c>
      <c r="T335" s="99">
        <v>45721</v>
      </c>
      <c r="U335" s="110"/>
      <c r="V335" s="111"/>
      <c r="W3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5" s="6">
        <f>IF(AND(tbl_die_ordering[[#This Row],[TYPE]]&lt;&gt;"C",tbl_die_ordering[[#This Row],[Design Approved Date]]&lt;&gt;""),tbl_die_ordering[[#This Row],[Design Approved Date]]-tbl_die_ordering[[#This Row],[Die Requested Date]],0)</f>
        <v>4</v>
      </c>
      <c r="Z335" t="s">
        <v>86</v>
      </c>
      <c r="AA335" s="118"/>
      <c r="AB335" s="82">
        <f>_xlfn.XLOOKUP(_xlfn.TEXTJOIN("_",TRUE,tbl_die_ordering[[#This Row],[Supplier]],tbl_die_ordering[[#This Row],[DIE NO]]),[1]Tracker!$AQ:$AQ,[1]Tracker!$Y:$Y,"")</f>
        <v>142502305</v>
      </c>
      <c r="AC335" s="83">
        <f>_xlfn.XLOOKUP(_xlfn.TEXTJOIN("_",TRUE,tbl_die_ordering[[#This Row],[Supplier]],tbl_die_ordering[[#This Row],[DIE NO]]),[1]Tracker!$AQ:$AQ,[1]Tracker!$AC:$AC,"")</f>
        <v>45734.765613425923</v>
      </c>
      <c r="AD335" s="7"/>
      <c r="AF335" t="str">
        <f>TEXT(tbl_die_ordering[[#This Row],[Die Requested Date]],"mmm")</f>
        <v>Feb</v>
      </c>
      <c r="AG335" t="str">
        <f>_xlfn.TEXTJOIN("_",TRUE,tbl_die_ordering[[#This Row],[Supplier]],tbl_die_ordering[[#This Row],[DIE NO]])</f>
        <v>PHME_14675-430</v>
      </c>
    </row>
    <row r="336" spans="1:33" ht="15.95" customHeight="1">
      <c r="A336" s="86" t="s">
        <v>6</v>
      </c>
      <c r="B336" s="83" t="str">
        <f>_xlfn.XLOOKUP(_xlfn.TEXTJOIN("_",TRUE,tbl_die_ordering[[#This Row],[Supplier]],tbl_die_ordering[[#This Row],[DIE NO]]),[1]Tracker!$AQ:$AQ,[1]Tracker!$W:$W,"")</f>
        <v>7732-25</v>
      </c>
      <c r="C336" s="204" t="s">
        <v>616</v>
      </c>
      <c r="D336" s="177" t="s">
        <v>88</v>
      </c>
      <c r="E336" s="90" t="s">
        <v>221</v>
      </c>
      <c r="F336" s="91">
        <v>45716</v>
      </c>
      <c r="G336" s="353">
        <f>_xlfn.XLOOKUP(_xlfn.TEXTJOIN("_",TRUE,tbl_die_ordering[[#This Row],[Supplier]],tbl_die_ordering[[#This Row],[DIE NO]]),[1]Tracker!$AQ:$AQ,[1]Tracker!$V:$V,"")</f>
        <v>45716</v>
      </c>
      <c r="H336" s="193" t="s">
        <v>94</v>
      </c>
      <c r="I336" s="103">
        <v>1</v>
      </c>
      <c r="J336" s="103">
        <v>1</v>
      </c>
      <c r="K336" s="99">
        <v>45717</v>
      </c>
      <c r="L336" s="99">
        <v>45720</v>
      </c>
      <c r="M336" s="102"/>
      <c r="N336" s="121">
        <f>IFERROR(IF(tbl_die_ordering[[#This Row],[Design Approved Date]]&lt;&gt;"",L336-K336,""),"")</f>
        <v>3</v>
      </c>
      <c r="O336" s="91">
        <v>45721</v>
      </c>
      <c r="P336" s="91">
        <v>45717</v>
      </c>
      <c r="Q336" s="99">
        <v>45721</v>
      </c>
      <c r="R336" s="122">
        <v>112500939</v>
      </c>
      <c r="S336" s="90" t="s">
        <v>95</v>
      </c>
      <c r="T336" s="99">
        <v>45721</v>
      </c>
      <c r="U336" s="110"/>
      <c r="V336" s="111"/>
      <c r="W3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6" s="6">
        <f>IF(AND(tbl_die_ordering[[#This Row],[TYPE]]&lt;&gt;"C",tbl_die_ordering[[#This Row],[Design Approved Date]]&lt;&gt;""),tbl_die_ordering[[#This Row],[Design Approved Date]]-tbl_die_ordering[[#This Row],[Die Requested Date]],0)</f>
        <v>4</v>
      </c>
      <c r="Z336" t="s">
        <v>86</v>
      </c>
      <c r="AA336" s="118"/>
      <c r="AB336" s="82">
        <f>_xlfn.XLOOKUP(_xlfn.TEXTJOIN("_",TRUE,tbl_die_ordering[[#This Row],[Supplier]],tbl_die_ordering[[#This Row],[DIE NO]]),[1]Tracker!$AQ:$AQ,[1]Tracker!$Y:$Y,"")</f>
        <v>142502305</v>
      </c>
      <c r="AC336" s="83">
        <f>_xlfn.XLOOKUP(_xlfn.TEXTJOIN("_",TRUE,tbl_die_ordering[[#This Row],[Supplier]],tbl_die_ordering[[#This Row],[DIE NO]]),[1]Tracker!$AQ:$AQ,[1]Tracker!$AC:$AC,"")</f>
        <v>45734.765613425923</v>
      </c>
      <c r="AD336" s="7"/>
      <c r="AF336" t="str">
        <f>TEXT(tbl_die_ordering[[#This Row],[Die Requested Date]],"mmm")</f>
        <v>Feb</v>
      </c>
      <c r="AG336" t="str">
        <f>_xlfn.TEXTJOIN("_",TRUE,tbl_die_ordering[[#This Row],[Supplier]],tbl_die_ordering[[#This Row],[DIE NO]])</f>
        <v>PHME_14716-228</v>
      </c>
    </row>
    <row r="337" spans="1:33" ht="15.95" customHeight="1">
      <c r="A337" s="86" t="s">
        <v>6</v>
      </c>
      <c r="B337" s="83" t="str">
        <f>_xlfn.XLOOKUP(_xlfn.TEXTJOIN("_",TRUE,tbl_die_ordering[[#This Row],[Supplier]],tbl_die_ordering[[#This Row],[DIE NO]]),[1]Tracker!$AQ:$AQ,[1]Tracker!$W:$W,"")</f>
        <v>7732-25</v>
      </c>
      <c r="C337" s="204" t="s">
        <v>617</v>
      </c>
      <c r="D337" s="177" t="s">
        <v>88</v>
      </c>
      <c r="E337" s="92" t="s">
        <v>550</v>
      </c>
      <c r="F337" s="91">
        <v>45716</v>
      </c>
      <c r="G337" s="353">
        <f>_xlfn.XLOOKUP(_xlfn.TEXTJOIN("_",TRUE,tbl_die_ordering[[#This Row],[Supplier]],tbl_die_ordering[[#This Row],[DIE NO]]),[1]Tracker!$AQ:$AQ,[1]Tracker!$V:$V,"")</f>
        <v>45716</v>
      </c>
      <c r="H337" s="193" t="s">
        <v>94</v>
      </c>
      <c r="I337" s="103">
        <v>1</v>
      </c>
      <c r="J337" s="103">
        <v>1</v>
      </c>
      <c r="K337" s="99">
        <v>45717</v>
      </c>
      <c r="L337" s="99">
        <v>45720</v>
      </c>
      <c r="M337" s="102"/>
      <c r="N337" s="121">
        <f>IFERROR(IF(tbl_die_ordering[[#This Row],[Design Approved Date]]&lt;&gt;"",L337-K337,""),"")</f>
        <v>3</v>
      </c>
      <c r="O337" s="91">
        <v>45721</v>
      </c>
      <c r="P337" s="91">
        <v>45717</v>
      </c>
      <c r="Q337" s="99">
        <v>45721</v>
      </c>
      <c r="R337" s="122">
        <v>112500939</v>
      </c>
      <c r="S337" s="90" t="s">
        <v>95</v>
      </c>
      <c r="T337" s="99">
        <v>45721</v>
      </c>
      <c r="U337" s="110"/>
      <c r="V337" s="111"/>
      <c r="W33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7" s="6">
        <f>IF(AND(tbl_die_ordering[[#This Row],[TYPE]]&lt;&gt;"C",tbl_die_ordering[[#This Row],[Design Approved Date]]&lt;&gt;""),tbl_die_ordering[[#This Row],[Design Approved Date]]-tbl_die_ordering[[#This Row],[Die Requested Date]],0)</f>
        <v>4</v>
      </c>
      <c r="Z337" t="s">
        <v>86</v>
      </c>
      <c r="AA337" s="118"/>
      <c r="AB337" s="82">
        <f>_xlfn.XLOOKUP(_xlfn.TEXTJOIN("_",TRUE,tbl_die_ordering[[#This Row],[Supplier]],tbl_die_ordering[[#This Row],[DIE NO]]),[1]Tracker!$AQ:$AQ,[1]Tracker!$Y:$Y,"")</f>
        <v>142502348</v>
      </c>
      <c r="AC337" s="83">
        <f>_xlfn.XLOOKUP(_xlfn.TEXTJOIN("_",TRUE,tbl_die_ordering[[#This Row],[Supplier]],tbl_die_ordering[[#This Row],[DIE NO]]),[1]Tracker!$AQ:$AQ,[1]Tracker!$AC:$AC,"")</f>
        <v>45740.301944444444</v>
      </c>
      <c r="AD337" s="7"/>
      <c r="AF337" t="str">
        <f>TEXT(tbl_die_ordering[[#This Row],[Die Requested Date]],"mmm")</f>
        <v>Feb</v>
      </c>
      <c r="AG337" t="str">
        <f>_xlfn.TEXTJOIN("_",TRUE,tbl_die_ordering[[#This Row],[Supplier]],tbl_die_ordering[[#This Row],[DIE NO]])</f>
        <v>PHME_14806-209</v>
      </c>
    </row>
    <row r="338" spans="1:33" ht="15.95" customHeight="1">
      <c r="A338" s="86" t="s">
        <v>6</v>
      </c>
      <c r="B338" s="83" t="str">
        <f>_xlfn.XLOOKUP(_xlfn.TEXTJOIN("_",TRUE,tbl_die_ordering[[#This Row],[Supplier]],tbl_die_ordering[[#This Row],[DIE NO]]),[1]Tracker!$AQ:$AQ,[1]Tracker!$W:$W,"")</f>
        <v>7732-25</v>
      </c>
      <c r="C338" s="204" t="s">
        <v>618</v>
      </c>
      <c r="D338" s="177" t="s">
        <v>88</v>
      </c>
      <c r="E338" s="92" t="s">
        <v>550</v>
      </c>
      <c r="F338" s="91">
        <v>45716</v>
      </c>
      <c r="G338" s="353">
        <f>_xlfn.XLOOKUP(_xlfn.TEXTJOIN("_",TRUE,tbl_die_ordering[[#This Row],[Supplier]],tbl_die_ordering[[#This Row],[DIE NO]]),[1]Tracker!$AQ:$AQ,[1]Tracker!$V:$V,"")</f>
        <v>45716</v>
      </c>
      <c r="H338" s="193" t="s">
        <v>94</v>
      </c>
      <c r="I338" s="103">
        <v>1</v>
      </c>
      <c r="J338" s="103">
        <v>1</v>
      </c>
      <c r="K338" s="99">
        <v>45717</v>
      </c>
      <c r="L338" s="99">
        <v>45720</v>
      </c>
      <c r="M338" s="102"/>
      <c r="N338" s="121">
        <f>IFERROR(IF(tbl_die_ordering[[#This Row],[Design Approved Date]]&lt;&gt;"",L338-K338,""),"")</f>
        <v>3</v>
      </c>
      <c r="O338" s="91">
        <v>45721</v>
      </c>
      <c r="P338" s="91">
        <v>45717</v>
      </c>
      <c r="Q338" s="99">
        <v>45721</v>
      </c>
      <c r="R338" s="122">
        <v>112500939</v>
      </c>
      <c r="S338" s="90" t="s">
        <v>95</v>
      </c>
      <c r="T338" s="99">
        <v>45721</v>
      </c>
      <c r="U338" s="110"/>
      <c r="V338" s="111"/>
      <c r="W33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8" s="6">
        <f>IF(AND(tbl_die_ordering[[#This Row],[TYPE]]&lt;&gt;"C",tbl_die_ordering[[#This Row],[Design Approved Date]]&lt;&gt;""),tbl_die_ordering[[#This Row],[Design Approved Date]]-tbl_die_ordering[[#This Row],[Die Requested Date]],0)</f>
        <v>4</v>
      </c>
      <c r="Z338" t="s">
        <v>86</v>
      </c>
      <c r="AA338" s="118"/>
      <c r="AB338" s="82">
        <f>_xlfn.XLOOKUP(_xlfn.TEXTJOIN("_",TRUE,tbl_die_ordering[[#This Row],[Supplier]],tbl_die_ordering[[#This Row],[DIE NO]]),[1]Tracker!$AQ:$AQ,[1]Tracker!$Y:$Y,"")</f>
        <v>142502348</v>
      </c>
      <c r="AC338" s="83">
        <f>_xlfn.XLOOKUP(_xlfn.TEXTJOIN("_",TRUE,tbl_die_ordering[[#This Row],[Supplier]],tbl_die_ordering[[#This Row],[DIE NO]]),[1]Tracker!$AQ:$AQ,[1]Tracker!$AC:$AC,"")</f>
        <v>45740.301944444444</v>
      </c>
      <c r="AD338" s="7"/>
      <c r="AF338" t="str">
        <f>TEXT(tbl_die_ordering[[#This Row],[Die Requested Date]],"mmm")</f>
        <v>Feb</v>
      </c>
      <c r="AG338" t="str">
        <f>_xlfn.TEXTJOIN("_",TRUE,tbl_die_ordering[[#This Row],[Supplier]],tbl_die_ordering[[#This Row],[DIE NO]])</f>
        <v>PHME_14806-210</v>
      </c>
    </row>
    <row r="339" spans="1:33" ht="15.95" customHeight="1">
      <c r="A339" s="86" t="s">
        <v>6</v>
      </c>
      <c r="B339" s="83" t="str">
        <f>_xlfn.XLOOKUP(_xlfn.TEXTJOIN("_",TRUE,tbl_die_ordering[[#This Row],[Supplier]],tbl_die_ordering[[#This Row],[DIE NO]]),[1]Tracker!$AQ:$AQ,[1]Tracker!$W:$W,"")</f>
        <v>7732-25</v>
      </c>
      <c r="C339" s="204" t="s">
        <v>619</v>
      </c>
      <c r="D339" s="177" t="s">
        <v>88</v>
      </c>
      <c r="E339" s="90" t="s">
        <v>321</v>
      </c>
      <c r="F339" s="91">
        <v>45716</v>
      </c>
      <c r="G339" s="353">
        <f>_xlfn.XLOOKUP(_xlfn.TEXTJOIN("_",TRUE,tbl_die_ordering[[#This Row],[Supplier]],tbl_die_ordering[[#This Row],[DIE NO]]),[1]Tracker!$AQ:$AQ,[1]Tracker!$V:$V,"")</f>
        <v>45716</v>
      </c>
      <c r="H339" s="193" t="s">
        <v>94</v>
      </c>
      <c r="I339" s="103">
        <v>1</v>
      </c>
      <c r="J339" s="103">
        <v>2</v>
      </c>
      <c r="K339" s="99">
        <v>45717</v>
      </c>
      <c r="L339" s="99">
        <v>45720</v>
      </c>
      <c r="M339" s="102"/>
      <c r="N339" s="121">
        <f>IFERROR(IF(tbl_die_ordering[[#This Row],[Design Approved Date]]&lt;&gt;"",L339-K339,""),"")</f>
        <v>3</v>
      </c>
      <c r="O339" s="91">
        <v>45721</v>
      </c>
      <c r="P339" s="91">
        <v>45717</v>
      </c>
      <c r="Q339" s="99">
        <v>45721</v>
      </c>
      <c r="R339" s="122">
        <v>112500939</v>
      </c>
      <c r="S339" s="90" t="s">
        <v>95</v>
      </c>
      <c r="T339" s="99">
        <v>45721</v>
      </c>
      <c r="U339" s="110"/>
      <c r="V339" s="111"/>
      <c r="W33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39" s="6">
        <f>IF(AND(tbl_die_ordering[[#This Row],[TYPE]]&lt;&gt;"C",tbl_die_ordering[[#This Row],[Design Approved Date]]&lt;&gt;""),tbl_die_ordering[[#This Row],[Design Approved Date]]-tbl_die_ordering[[#This Row],[Die Requested Date]],0)</f>
        <v>4</v>
      </c>
      <c r="Z339" t="s">
        <v>86</v>
      </c>
      <c r="AA339" s="118"/>
      <c r="AB339" s="82">
        <f>_xlfn.XLOOKUP(_xlfn.TEXTJOIN("_",TRUE,tbl_die_ordering[[#This Row],[Supplier]],tbl_die_ordering[[#This Row],[DIE NO]]),[1]Tracker!$AQ:$AQ,[1]Tracker!$Y:$Y,"")</f>
        <v>142502348</v>
      </c>
      <c r="AC339" s="83">
        <f>_xlfn.XLOOKUP(_xlfn.TEXTJOIN("_",TRUE,tbl_die_ordering[[#This Row],[Supplier]],tbl_die_ordering[[#This Row],[DIE NO]]),[1]Tracker!$AQ:$AQ,[1]Tracker!$AC:$AC,"")</f>
        <v>45740.301944444444</v>
      </c>
      <c r="AD339" s="7"/>
      <c r="AF339" t="str">
        <f>TEXT(tbl_die_ordering[[#This Row],[Die Requested Date]],"mmm")</f>
        <v>Feb</v>
      </c>
      <c r="AG339" t="str">
        <f>_xlfn.TEXTJOIN("_",TRUE,tbl_die_ordering[[#This Row],[Supplier]],tbl_die_ordering[[#This Row],[DIE NO]])</f>
        <v>PHME_28117-433</v>
      </c>
    </row>
    <row r="340" spans="1:33" ht="15.95" customHeight="1">
      <c r="A340" s="86" t="s">
        <v>6</v>
      </c>
      <c r="B340" s="83" t="str">
        <f>_xlfn.XLOOKUP(_xlfn.TEXTJOIN("_",TRUE,tbl_die_ordering[[#This Row],[Supplier]],tbl_die_ordering[[#This Row],[DIE NO]]),[1]Tracker!$AQ:$AQ,[1]Tracker!$W:$W,"")</f>
        <v>7735-25</v>
      </c>
      <c r="C340" s="204" t="s">
        <v>620</v>
      </c>
      <c r="D340" s="177" t="s">
        <v>88</v>
      </c>
      <c r="E340" s="90" t="s">
        <v>260</v>
      </c>
      <c r="F340" s="91">
        <v>45716</v>
      </c>
      <c r="G340" s="353">
        <f>_xlfn.XLOOKUP(_xlfn.TEXTJOIN("_",TRUE,tbl_die_ordering[[#This Row],[Supplier]],tbl_die_ordering[[#This Row],[DIE NO]]),[1]Tracker!$AQ:$AQ,[1]Tracker!$V:$V,"")</f>
        <v>45716</v>
      </c>
      <c r="H340" s="193" t="s">
        <v>94</v>
      </c>
      <c r="I340" s="103">
        <v>1</v>
      </c>
      <c r="J340" s="103">
        <v>6</v>
      </c>
      <c r="K340" s="99">
        <v>45717</v>
      </c>
      <c r="L340" s="99">
        <v>45720</v>
      </c>
      <c r="M340" s="102"/>
      <c r="N340" s="121">
        <f>IFERROR(IF(tbl_die_ordering[[#This Row],[Design Approved Date]]&lt;&gt;"",L340-K340,""),"")</f>
        <v>3</v>
      </c>
      <c r="O340" s="91">
        <v>45721</v>
      </c>
      <c r="P340" s="91">
        <v>45717</v>
      </c>
      <c r="Q340" s="99">
        <v>45721</v>
      </c>
      <c r="R340" s="122">
        <v>112500939</v>
      </c>
      <c r="S340" s="90" t="s">
        <v>101</v>
      </c>
      <c r="T340" s="99">
        <v>45721</v>
      </c>
      <c r="U340" s="110"/>
      <c r="V340" s="111"/>
      <c r="W34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0" s="6">
        <f>IF(AND(tbl_die_ordering[[#This Row],[TYPE]]&lt;&gt;"C",tbl_die_ordering[[#This Row],[Design Approved Date]]&lt;&gt;""),tbl_die_ordering[[#This Row],[Design Approved Date]]-tbl_die_ordering[[#This Row],[Die Requested Date]],0)</f>
        <v>4</v>
      </c>
      <c r="Z340" t="s">
        <v>86</v>
      </c>
      <c r="AA340" s="118"/>
      <c r="AB340" s="82">
        <f>_xlfn.XLOOKUP(_xlfn.TEXTJOIN("_",TRUE,tbl_die_ordering[[#This Row],[Supplier]],tbl_die_ordering[[#This Row],[DIE NO]]),[1]Tracker!$AQ:$AQ,[1]Tracker!$Y:$Y,"")</f>
        <v>142502349</v>
      </c>
      <c r="AC340" s="83">
        <f>_xlfn.XLOOKUP(_xlfn.TEXTJOIN("_",TRUE,tbl_die_ordering[[#This Row],[Supplier]],tbl_die_ordering[[#This Row],[DIE NO]]),[1]Tracker!$AQ:$AQ,[1]Tracker!$AC:$AC,"")</f>
        <v>45736.35497685185</v>
      </c>
      <c r="AD340" s="7"/>
      <c r="AF340" t="str">
        <f>TEXT(tbl_die_ordering[[#This Row],[Die Requested Date]],"mmm")</f>
        <v>Feb</v>
      </c>
      <c r="AG340" t="str">
        <f>_xlfn.TEXTJOIN("_",TRUE,tbl_die_ordering[[#This Row],[Supplier]],tbl_die_ordering[[#This Row],[DIE NO]])</f>
        <v>PDTMC_12299-501</v>
      </c>
    </row>
    <row r="341" spans="1:33" ht="15.95" customHeight="1">
      <c r="A341" s="86" t="s">
        <v>6</v>
      </c>
      <c r="B341" s="83" t="str">
        <f>_xlfn.XLOOKUP(_xlfn.TEXTJOIN("_",TRUE,tbl_die_ordering[[#This Row],[Supplier]],tbl_die_ordering[[#This Row],[DIE NO]]),[1]Tracker!$AQ:$AQ,[1]Tracker!$W:$W,"")</f>
        <v>7731-25</v>
      </c>
      <c r="C341" s="204" t="s">
        <v>621</v>
      </c>
      <c r="D341" s="177" t="s">
        <v>88</v>
      </c>
      <c r="E341" s="90" t="s">
        <v>374</v>
      </c>
      <c r="F341" s="91">
        <v>45716</v>
      </c>
      <c r="G341" s="353">
        <f>_xlfn.XLOOKUP(_xlfn.TEXTJOIN("_",TRUE,tbl_die_ordering[[#This Row],[Supplier]],tbl_die_ordering[[#This Row],[DIE NO]]),[1]Tracker!$AQ:$AQ,[1]Tracker!$V:$V,"")</f>
        <v>45716</v>
      </c>
      <c r="H341" s="193" t="s">
        <v>90</v>
      </c>
      <c r="I341" s="103">
        <v>1</v>
      </c>
      <c r="J341" s="103">
        <v>2</v>
      </c>
      <c r="K341" s="99">
        <v>45721</v>
      </c>
      <c r="L341" s="99">
        <v>45722</v>
      </c>
      <c r="M341" s="102"/>
      <c r="N341" s="121">
        <f>IFERROR(IF(tbl_die_ordering[[#This Row],[Design Approved Date]]&lt;&gt;"",L341-K341,""),"")</f>
        <v>1</v>
      </c>
      <c r="O341" s="91">
        <v>45724</v>
      </c>
      <c r="P341" s="91">
        <v>45717</v>
      </c>
      <c r="Q341" s="91">
        <v>45724</v>
      </c>
      <c r="R341" s="122">
        <v>112500974</v>
      </c>
      <c r="S341" s="90" t="s">
        <v>106</v>
      </c>
      <c r="T341" s="99">
        <v>45724</v>
      </c>
      <c r="U341" s="110"/>
      <c r="V341" s="111"/>
      <c r="W34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1" s="6">
        <f>IF(AND(tbl_die_ordering[[#This Row],[TYPE]]&lt;&gt;"C",tbl_die_ordering[[#This Row],[Design Approved Date]]&lt;&gt;""),tbl_die_ordering[[#This Row],[Design Approved Date]]-tbl_die_ordering[[#This Row],[Die Requested Date]],0)</f>
        <v>6</v>
      </c>
      <c r="Z341" t="s">
        <v>86</v>
      </c>
      <c r="AA341" s="118"/>
      <c r="AB341" s="82">
        <f>_xlfn.XLOOKUP(_xlfn.TEXTJOIN("_",TRUE,tbl_die_ordering[[#This Row],[Supplier]],tbl_die_ordering[[#This Row],[DIE NO]]),[1]Tracker!$AQ:$AQ,[1]Tracker!$Y:$Y,"")</f>
        <v>142502519</v>
      </c>
      <c r="AC341" s="83">
        <f>_xlfn.XLOOKUP(_xlfn.TEXTJOIN("_",TRUE,tbl_die_ordering[[#This Row],[Supplier]],tbl_die_ordering[[#This Row],[DIE NO]]),[1]Tracker!$AQ:$AQ,[1]Tracker!$AC:$AC,"")</f>
        <v>45761</v>
      </c>
      <c r="AD341" s="7"/>
      <c r="AF341" t="str">
        <f>TEXT(tbl_die_ordering[[#This Row],[Die Requested Date]],"mmm")</f>
        <v>Feb</v>
      </c>
      <c r="AG341" t="str">
        <f>_xlfn.TEXTJOIN("_",TRUE,tbl_die_ordering[[#This Row],[Supplier]],tbl_die_ordering[[#This Row],[DIE NO]])</f>
        <v>JIANGSU_13940-266</v>
      </c>
    </row>
    <row r="342" spans="1:33" ht="15.95" customHeight="1">
      <c r="A342" s="86" t="s">
        <v>6</v>
      </c>
      <c r="B342" s="83" t="str">
        <f>_xlfn.XLOOKUP(_xlfn.TEXTJOIN("_",TRUE,tbl_die_ordering[[#This Row],[Supplier]],tbl_die_ordering[[#This Row],[DIE NO]]),[1]Tracker!$AQ:$AQ,[1]Tracker!$W:$W,"")</f>
        <v>7731-25</v>
      </c>
      <c r="C342" s="204" t="s">
        <v>622</v>
      </c>
      <c r="D342" s="177" t="s">
        <v>88</v>
      </c>
      <c r="E342" s="90" t="s">
        <v>260</v>
      </c>
      <c r="F342" s="91">
        <v>45716</v>
      </c>
      <c r="G342" s="353">
        <f>_xlfn.XLOOKUP(_xlfn.TEXTJOIN("_",TRUE,tbl_die_ordering[[#This Row],[Supplier]],tbl_die_ordering[[#This Row],[DIE NO]]),[1]Tracker!$AQ:$AQ,[1]Tracker!$V:$V,"")</f>
        <v>45716</v>
      </c>
      <c r="H342" s="193" t="s">
        <v>90</v>
      </c>
      <c r="I342" s="103">
        <v>1</v>
      </c>
      <c r="J342" s="103">
        <v>6</v>
      </c>
      <c r="K342" s="99">
        <v>45721</v>
      </c>
      <c r="L342" s="99">
        <v>45723</v>
      </c>
      <c r="M342" s="102"/>
      <c r="N342" s="121">
        <f>IFERROR(IF(tbl_die_ordering[[#This Row],[Design Approved Date]]&lt;&gt;"",L342-K342,""),"")</f>
        <v>2</v>
      </c>
      <c r="O342" s="91">
        <v>45724</v>
      </c>
      <c r="P342" s="91">
        <v>45717</v>
      </c>
      <c r="Q342" s="91">
        <v>45724</v>
      </c>
      <c r="R342" s="122">
        <v>112500974</v>
      </c>
      <c r="S342" s="90" t="s">
        <v>106</v>
      </c>
      <c r="T342" s="99">
        <v>45724</v>
      </c>
      <c r="U342" s="110"/>
      <c r="V342" s="111"/>
      <c r="W34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2" s="6">
        <f>IF(AND(tbl_die_ordering[[#This Row],[TYPE]]&lt;&gt;"C",tbl_die_ordering[[#This Row],[Design Approved Date]]&lt;&gt;""),tbl_die_ordering[[#This Row],[Design Approved Date]]-tbl_die_ordering[[#This Row],[Die Requested Date]],0)</f>
        <v>7</v>
      </c>
      <c r="Z342" t="s">
        <v>86</v>
      </c>
      <c r="AA342" s="118"/>
      <c r="AB342" s="82">
        <f>_xlfn.XLOOKUP(_xlfn.TEXTJOIN("_",TRUE,tbl_die_ordering[[#This Row],[Supplier]],tbl_die_ordering[[#This Row],[DIE NO]]),[1]Tracker!$AQ:$AQ,[1]Tracker!$Y:$Y,"")</f>
        <v>142502519</v>
      </c>
      <c r="AC342" s="83">
        <f>_xlfn.XLOOKUP(_xlfn.TEXTJOIN("_",TRUE,tbl_die_ordering[[#This Row],[Supplier]],tbl_die_ordering[[#This Row],[DIE NO]]),[1]Tracker!$AQ:$AQ,[1]Tracker!$AC:$AC,"")</f>
        <v>45761</v>
      </c>
      <c r="AD342" s="7"/>
      <c r="AF342" t="str">
        <f>TEXT(tbl_die_ordering[[#This Row],[Die Requested Date]],"mmm")</f>
        <v>Feb</v>
      </c>
      <c r="AG342" t="str">
        <f>_xlfn.TEXTJOIN("_",TRUE,tbl_die_ordering[[#This Row],[Supplier]],tbl_die_ordering[[#This Row],[DIE NO]])</f>
        <v>JIANGSU_14476-502</v>
      </c>
    </row>
    <row r="343" spans="1:33" ht="15.95" customHeight="1">
      <c r="A343" s="86" t="s">
        <v>6</v>
      </c>
      <c r="B343" s="83" t="str">
        <f>_xlfn.XLOOKUP(_xlfn.TEXTJOIN("_",TRUE,tbl_die_ordering[[#This Row],[Supplier]],tbl_die_ordering[[#This Row],[DIE NO]]),[1]Tracker!$AQ:$AQ,[1]Tracker!$W:$W,"")</f>
        <v>7731-25</v>
      </c>
      <c r="C343" s="204" t="s">
        <v>623</v>
      </c>
      <c r="D343" s="177" t="s">
        <v>88</v>
      </c>
      <c r="E343" s="90" t="s">
        <v>321</v>
      </c>
      <c r="F343" s="91">
        <v>45716</v>
      </c>
      <c r="G343" s="353">
        <f>_xlfn.XLOOKUP(_xlfn.TEXTJOIN("_",TRUE,tbl_die_ordering[[#This Row],[Supplier]],tbl_die_ordering[[#This Row],[DIE NO]]),[1]Tracker!$AQ:$AQ,[1]Tracker!$V:$V,"")</f>
        <v>45716</v>
      </c>
      <c r="H343" s="193" t="s">
        <v>90</v>
      </c>
      <c r="I343" s="103">
        <v>1</v>
      </c>
      <c r="J343" s="103">
        <v>4</v>
      </c>
      <c r="K343" s="99">
        <v>45721</v>
      </c>
      <c r="L343" s="99">
        <v>45722</v>
      </c>
      <c r="M343" s="102"/>
      <c r="N343" s="121">
        <f>IFERROR(IF(tbl_die_ordering[[#This Row],[Design Approved Date]]&lt;&gt;"",L343-K343,""),"")</f>
        <v>1</v>
      </c>
      <c r="O343" s="91">
        <v>45724</v>
      </c>
      <c r="P343" s="91">
        <v>45717</v>
      </c>
      <c r="Q343" s="91">
        <v>45724</v>
      </c>
      <c r="R343" s="122">
        <v>112500974</v>
      </c>
      <c r="S343" s="90" t="s">
        <v>106</v>
      </c>
      <c r="T343" s="99">
        <v>45724</v>
      </c>
      <c r="U343" s="110"/>
      <c r="V343" s="111"/>
      <c r="W34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3" s="6">
        <f>IF(AND(tbl_die_ordering[[#This Row],[TYPE]]&lt;&gt;"C",tbl_die_ordering[[#This Row],[Design Approved Date]]&lt;&gt;""),tbl_die_ordering[[#This Row],[Design Approved Date]]-tbl_die_ordering[[#This Row],[Die Requested Date]],0)</f>
        <v>6</v>
      </c>
      <c r="Z343" t="s">
        <v>86</v>
      </c>
      <c r="AA343" s="118"/>
      <c r="AB343" s="82">
        <f>_xlfn.XLOOKUP(_xlfn.TEXTJOIN("_",TRUE,tbl_die_ordering[[#This Row],[Supplier]],tbl_die_ordering[[#This Row],[DIE NO]]),[1]Tracker!$AQ:$AQ,[1]Tracker!$Y:$Y,"")</f>
        <v>142502519</v>
      </c>
      <c r="AC343" s="83">
        <f>_xlfn.XLOOKUP(_xlfn.TEXTJOIN("_",TRUE,tbl_die_ordering[[#This Row],[Supplier]],tbl_die_ordering[[#This Row],[DIE NO]]),[1]Tracker!$AQ:$AQ,[1]Tracker!$AC:$AC,"")</f>
        <v>45761</v>
      </c>
      <c r="AD343" s="7"/>
      <c r="AF343" t="str">
        <f>TEXT(tbl_die_ordering[[#This Row],[Die Requested Date]],"mmm")</f>
        <v>Feb</v>
      </c>
      <c r="AG343" t="str">
        <f>_xlfn.TEXTJOIN("_",TRUE,tbl_die_ordering[[#This Row],[Supplier]],tbl_die_ordering[[#This Row],[DIE NO]])</f>
        <v>JIANGSU_29718-402</v>
      </c>
    </row>
    <row r="344" spans="1:33" ht="15.95" customHeight="1">
      <c r="A344" s="86" t="s">
        <v>6</v>
      </c>
      <c r="B344" s="83" t="str">
        <f>_xlfn.XLOOKUP(_xlfn.TEXTJOIN("_",TRUE,tbl_die_ordering[[#This Row],[Supplier]],tbl_die_ordering[[#This Row],[DIE NO]]),[1]Tracker!$AQ:$AQ,[1]Tracker!$W:$W,"")</f>
        <v>7732-25</v>
      </c>
      <c r="C344" s="204" t="s">
        <v>624</v>
      </c>
      <c r="D344" s="177" t="s">
        <v>88</v>
      </c>
      <c r="E344" s="90" t="s">
        <v>321</v>
      </c>
      <c r="F344" s="91">
        <v>45716</v>
      </c>
      <c r="G344" s="353">
        <f>_xlfn.XLOOKUP(_xlfn.TEXTJOIN("_",TRUE,tbl_die_ordering[[#This Row],[Supplier]],tbl_die_ordering[[#This Row],[DIE NO]]),[1]Tracker!$AQ:$AQ,[1]Tracker!$V:$V,"")</f>
        <v>45716</v>
      </c>
      <c r="H344" s="193" t="s">
        <v>94</v>
      </c>
      <c r="I344" s="103">
        <v>0</v>
      </c>
      <c r="J344" s="103">
        <v>0</v>
      </c>
      <c r="K344" s="99">
        <v>45717</v>
      </c>
      <c r="L344" s="99">
        <v>45722</v>
      </c>
      <c r="M344" s="102"/>
      <c r="N344" s="121">
        <f>IFERROR(IF(tbl_die_ordering[[#This Row],[Design Approved Date]]&lt;&gt;"",L344-K344,""),"")</f>
        <v>5</v>
      </c>
      <c r="O344" s="91">
        <v>45724</v>
      </c>
      <c r="P344" s="91">
        <v>45717</v>
      </c>
      <c r="Q344" s="91">
        <v>45724</v>
      </c>
      <c r="R344" s="122">
        <v>112500974</v>
      </c>
      <c r="S344" s="90" t="s">
        <v>95</v>
      </c>
      <c r="T344" s="99">
        <v>45724</v>
      </c>
      <c r="U344" s="110"/>
      <c r="V344" s="111"/>
      <c r="W34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4" s="6">
        <f>IF(AND(tbl_die_ordering[[#This Row],[TYPE]]&lt;&gt;"C",tbl_die_ordering[[#This Row],[Design Approved Date]]&lt;&gt;""),tbl_die_ordering[[#This Row],[Design Approved Date]]-tbl_die_ordering[[#This Row],[Die Requested Date]],0)</f>
        <v>6</v>
      </c>
      <c r="Z344" t="s">
        <v>86</v>
      </c>
      <c r="AA344" s="118"/>
      <c r="AB344" s="82">
        <f>_xlfn.XLOOKUP(_xlfn.TEXTJOIN("_",TRUE,tbl_die_ordering[[#This Row],[Supplier]],tbl_die_ordering[[#This Row],[DIE NO]]),[1]Tracker!$AQ:$AQ,[1]Tracker!$Y:$Y,"")</f>
        <v>142502340</v>
      </c>
      <c r="AC344" s="83">
        <f>_xlfn.XLOOKUP(_xlfn.TEXTJOIN("_",TRUE,tbl_die_ordering[[#This Row],[Supplier]],tbl_die_ordering[[#This Row],[DIE NO]]),[1]Tracker!$AQ:$AQ,[1]Tracker!$AC:$AC,"")</f>
        <v>45736.332708333335</v>
      </c>
      <c r="AD344" s="7"/>
      <c r="AF344" t="str">
        <f>TEXT(tbl_die_ordering[[#This Row],[Die Requested Date]],"mmm")</f>
        <v>Feb</v>
      </c>
      <c r="AG344" t="str">
        <f>_xlfn.TEXTJOIN("_",TRUE,tbl_die_ordering[[#This Row],[Supplier]],tbl_die_ordering[[#This Row],[DIE NO]])</f>
        <v>PHME_26325-504</v>
      </c>
    </row>
    <row r="345" spans="1:33" ht="15.95" customHeight="1">
      <c r="A345" s="86" t="s">
        <v>6</v>
      </c>
      <c r="B345" s="83" t="str">
        <f>_xlfn.XLOOKUP(_xlfn.TEXTJOIN("_",TRUE,tbl_die_ordering[[#This Row],[Supplier]],tbl_die_ordering[[#This Row],[DIE NO]]),[1]Tracker!$AQ:$AQ,[1]Tracker!$W:$W,"")</f>
        <v>7732-25</v>
      </c>
      <c r="C345" s="204" t="s">
        <v>625</v>
      </c>
      <c r="D345" s="177" t="s">
        <v>88</v>
      </c>
      <c r="E345" s="90" t="s">
        <v>219</v>
      </c>
      <c r="F345" s="91">
        <v>45716</v>
      </c>
      <c r="G345" s="353">
        <f>_xlfn.XLOOKUP(_xlfn.TEXTJOIN("_",TRUE,tbl_die_ordering[[#This Row],[Supplier]],tbl_die_ordering[[#This Row],[DIE NO]]),[1]Tracker!$AQ:$AQ,[1]Tracker!$V:$V,"")</f>
        <v>45716</v>
      </c>
      <c r="H345" s="193" t="s">
        <v>94</v>
      </c>
      <c r="I345" s="103">
        <v>1</v>
      </c>
      <c r="J345" s="103">
        <v>3</v>
      </c>
      <c r="K345" s="99">
        <v>45717</v>
      </c>
      <c r="L345" s="99">
        <v>45722</v>
      </c>
      <c r="M345" s="102"/>
      <c r="N345" s="121">
        <f>IFERROR(IF(tbl_die_ordering[[#This Row],[Design Approved Date]]&lt;&gt;"",L345-K345,""),"")</f>
        <v>5</v>
      </c>
      <c r="O345" s="91">
        <v>45724</v>
      </c>
      <c r="P345" s="91">
        <v>45717</v>
      </c>
      <c r="Q345" s="91">
        <v>45724</v>
      </c>
      <c r="R345" s="122">
        <v>112500974</v>
      </c>
      <c r="S345" s="90" t="s">
        <v>95</v>
      </c>
      <c r="T345" s="99">
        <v>45724</v>
      </c>
      <c r="U345" s="110"/>
      <c r="V345" s="111"/>
      <c r="W34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5" s="6">
        <f>IF(AND(tbl_die_ordering[[#This Row],[TYPE]]&lt;&gt;"C",tbl_die_ordering[[#This Row],[Design Approved Date]]&lt;&gt;""),tbl_die_ordering[[#This Row],[Design Approved Date]]-tbl_die_ordering[[#This Row],[Die Requested Date]],0)</f>
        <v>6</v>
      </c>
      <c r="Z345" t="s">
        <v>86</v>
      </c>
      <c r="AA345" s="118"/>
      <c r="AB345" s="82">
        <f>_xlfn.XLOOKUP(_xlfn.TEXTJOIN("_",TRUE,tbl_die_ordering[[#This Row],[Supplier]],tbl_die_ordering[[#This Row],[DIE NO]]),[1]Tracker!$AQ:$AQ,[1]Tracker!$Y:$Y,"")</f>
        <v>142502340</v>
      </c>
      <c r="AC345" s="83">
        <f>_xlfn.XLOOKUP(_xlfn.TEXTJOIN("_",TRUE,tbl_die_ordering[[#This Row],[Supplier]],tbl_die_ordering[[#This Row],[DIE NO]]),[1]Tracker!$AQ:$AQ,[1]Tracker!$AC:$AC,"")</f>
        <v>45736.332708333335</v>
      </c>
      <c r="AD345" s="7"/>
      <c r="AF345" t="str">
        <f>TEXT(tbl_die_ordering[[#This Row],[Die Requested Date]],"mmm")</f>
        <v>Feb</v>
      </c>
      <c r="AG345" t="str">
        <f>_xlfn.TEXTJOIN("_",TRUE,tbl_die_ordering[[#This Row],[Supplier]],tbl_die_ordering[[#This Row],[DIE NO]])</f>
        <v>PHME_28117-503</v>
      </c>
    </row>
    <row r="346" spans="1:33" ht="15.95" customHeight="1">
      <c r="A346" s="86" t="s">
        <v>6</v>
      </c>
      <c r="B346" s="83" t="str">
        <f>_xlfn.XLOOKUP(_xlfn.TEXTJOIN("_",TRUE,tbl_die_ordering[[#This Row],[Supplier]],tbl_die_ordering[[#This Row],[DIE NO]]),[1]Tracker!$AQ:$AQ,[1]Tracker!$W:$W,"")</f>
        <v>7732-25</v>
      </c>
      <c r="C346" s="204" t="s">
        <v>626</v>
      </c>
      <c r="D346" s="177" t="s">
        <v>88</v>
      </c>
      <c r="E346" s="90" t="s">
        <v>219</v>
      </c>
      <c r="F346" s="91">
        <v>45716</v>
      </c>
      <c r="G346" s="353">
        <f>_xlfn.XLOOKUP(_xlfn.TEXTJOIN("_",TRUE,tbl_die_ordering[[#This Row],[Supplier]],tbl_die_ordering[[#This Row],[DIE NO]]),[1]Tracker!$AQ:$AQ,[1]Tracker!$V:$V,"")</f>
        <v>45716</v>
      </c>
      <c r="H346" s="193" t="s">
        <v>94</v>
      </c>
      <c r="I346" s="103">
        <v>1</v>
      </c>
      <c r="J346" s="103">
        <v>2</v>
      </c>
      <c r="K346" s="99">
        <v>45720</v>
      </c>
      <c r="L346" s="99">
        <v>45722</v>
      </c>
      <c r="M346" s="102"/>
      <c r="N346" s="121">
        <f>IFERROR(IF(tbl_die_ordering[[#This Row],[Design Approved Date]]&lt;&gt;"",L346-K346,""),"")</f>
        <v>2</v>
      </c>
      <c r="O346" s="91">
        <v>45724</v>
      </c>
      <c r="P346" s="91">
        <v>45717</v>
      </c>
      <c r="Q346" s="91">
        <v>45724</v>
      </c>
      <c r="R346" s="122">
        <v>112500974</v>
      </c>
      <c r="S346" s="90" t="s">
        <v>95</v>
      </c>
      <c r="T346" s="99">
        <v>45724</v>
      </c>
      <c r="U346" s="110"/>
      <c r="V346" s="111"/>
      <c r="W34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6" s="6">
        <f>IF(AND(tbl_die_ordering[[#This Row],[TYPE]]&lt;&gt;"C",tbl_die_ordering[[#This Row],[Design Approved Date]]&lt;&gt;""),tbl_die_ordering[[#This Row],[Design Approved Date]]-tbl_die_ordering[[#This Row],[Die Requested Date]],0)</f>
        <v>6</v>
      </c>
      <c r="Z346" t="s">
        <v>86</v>
      </c>
      <c r="AA346" s="118"/>
      <c r="AB346" s="82">
        <f>_xlfn.XLOOKUP(_xlfn.TEXTJOIN("_",TRUE,tbl_die_ordering[[#This Row],[Supplier]],tbl_die_ordering[[#This Row],[DIE NO]]),[1]Tracker!$AQ:$AQ,[1]Tracker!$Y:$Y,"")</f>
        <v>142502340</v>
      </c>
      <c r="AC346" s="83">
        <f>_xlfn.XLOOKUP(_xlfn.TEXTJOIN("_",TRUE,tbl_die_ordering[[#This Row],[Supplier]],tbl_die_ordering[[#This Row],[DIE NO]]),[1]Tracker!$AQ:$AQ,[1]Tracker!$AC:$AC,"")</f>
        <v>45736.332708333335</v>
      </c>
      <c r="AD346" s="7"/>
      <c r="AF346" t="str">
        <f>TEXT(tbl_die_ordering[[#This Row],[Die Requested Date]],"mmm")</f>
        <v>Feb</v>
      </c>
      <c r="AG346" t="str">
        <f>_xlfn.TEXTJOIN("_",TRUE,tbl_die_ordering[[#This Row],[Supplier]],tbl_die_ordering[[#This Row],[DIE NO]])</f>
        <v>PHME_28880-204</v>
      </c>
    </row>
    <row r="347" spans="1:33" ht="15.95" customHeight="1">
      <c r="A347" s="86" t="s">
        <v>6</v>
      </c>
      <c r="B347" s="83" t="str">
        <f>_xlfn.XLOOKUP(_xlfn.TEXTJOIN("_",TRUE,tbl_die_ordering[[#This Row],[Supplier]],tbl_die_ordering[[#This Row],[DIE NO]]),[1]Tracker!$AQ:$AQ,[1]Tracker!$W:$W,"")</f>
        <v>7732-25</v>
      </c>
      <c r="C347" s="204" t="s">
        <v>627</v>
      </c>
      <c r="D347" s="177" t="s">
        <v>88</v>
      </c>
      <c r="E347" s="90" t="s">
        <v>327</v>
      </c>
      <c r="F347" s="91">
        <v>45716</v>
      </c>
      <c r="G347" s="353">
        <f>_xlfn.XLOOKUP(_xlfn.TEXTJOIN("_",TRUE,tbl_die_ordering[[#This Row],[Supplier]],tbl_die_ordering[[#This Row],[DIE NO]]),[1]Tracker!$AQ:$AQ,[1]Tracker!$V:$V,"")</f>
        <v>45716</v>
      </c>
      <c r="H347" s="193" t="s">
        <v>94</v>
      </c>
      <c r="I347" s="103">
        <v>1</v>
      </c>
      <c r="J347" s="103">
        <v>3</v>
      </c>
      <c r="K347" s="99">
        <v>45720</v>
      </c>
      <c r="L347" s="99">
        <v>45721</v>
      </c>
      <c r="M347" s="102"/>
      <c r="N347" s="121">
        <f>IFERROR(IF(tbl_die_ordering[[#This Row],[Design Approved Date]]&lt;&gt;"",L347-K347,""),"")</f>
        <v>1</v>
      </c>
      <c r="O347" s="91">
        <v>45724</v>
      </c>
      <c r="P347" s="91">
        <v>45717</v>
      </c>
      <c r="Q347" s="91">
        <v>45724</v>
      </c>
      <c r="R347" s="122">
        <v>112500974</v>
      </c>
      <c r="S347" s="90" t="s">
        <v>95</v>
      </c>
      <c r="T347" s="99">
        <v>45724</v>
      </c>
      <c r="U347" s="110"/>
      <c r="V347" s="111"/>
      <c r="W34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7" s="6">
        <f>IF(AND(tbl_die_ordering[[#This Row],[TYPE]]&lt;&gt;"C",tbl_die_ordering[[#This Row],[Design Approved Date]]&lt;&gt;""),tbl_die_ordering[[#This Row],[Design Approved Date]]-tbl_die_ordering[[#This Row],[Die Requested Date]],0)</f>
        <v>5</v>
      </c>
      <c r="Z347" t="s">
        <v>86</v>
      </c>
      <c r="AA347" s="118"/>
      <c r="AB347" s="82">
        <f>_xlfn.XLOOKUP(_xlfn.TEXTJOIN("_",TRUE,tbl_die_ordering[[#This Row],[Supplier]],tbl_die_ordering[[#This Row],[DIE NO]]),[1]Tracker!$AQ:$AQ,[1]Tracker!$Y:$Y,"")</f>
        <v>142502340</v>
      </c>
      <c r="AC347" s="83">
        <f>_xlfn.XLOOKUP(_xlfn.TEXTJOIN("_",TRUE,tbl_die_ordering[[#This Row],[Supplier]],tbl_die_ordering[[#This Row],[DIE NO]]),[1]Tracker!$AQ:$AQ,[1]Tracker!$AC:$AC,"")</f>
        <v>45736.332708333335</v>
      </c>
      <c r="AD347" s="7"/>
      <c r="AF347" t="str">
        <f>TEXT(tbl_die_ordering[[#This Row],[Die Requested Date]],"mmm")</f>
        <v>Feb</v>
      </c>
      <c r="AG347" t="str">
        <f>_xlfn.TEXTJOIN("_",TRUE,tbl_die_ordering[[#This Row],[Supplier]],tbl_die_ordering[[#This Row],[DIE NO]])</f>
        <v>PHME_29804-603</v>
      </c>
    </row>
    <row r="348" spans="1:33" ht="15.95" customHeight="1">
      <c r="A348" s="86" t="s">
        <v>6</v>
      </c>
      <c r="B348" s="83" t="str">
        <f>_xlfn.XLOOKUP(_xlfn.TEXTJOIN("_",TRUE,tbl_die_ordering[[#This Row],[Supplier]],tbl_die_ordering[[#This Row],[DIE NO]]),[1]Tracker!$AQ:$AQ,[1]Tracker!$W:$W,"")</f>
        <v>7733-25</v>
      </c>
      <c r="C348" s="204" t="s">
        <v>628</v>
      </c>
      <c r="D348" s="177" t="s">
        <v>88</v>
      </c>
      <c r="E348" s="90" t="s">
        <v>219</v>
      </c>
      <c r="F348" s="91">
        <v>45716</v>
      </c>
      <c r="G348" s="353">
        <f>_xlfn.XLOOKUP(_xlfn.TEXTJOIN("_",TRUE,tbl_die_ordering[[#This Row],[Supplier]],tbl_die_ordering[[#This Row],[DIE NO]]),[1]Tracker!$AQ:$AQ,[1]Tracker!$V:$V,"")</f>
        <v>45716</v>
      </c>
      <c r="H348" s="193" t="s">
        <v>90</v>
      </c>
      <c r="I348" s="103">
        <v>1</v>
      </c>
      <c r="J348" s="103">
        <v>4</v>
      </c>
      <c r="K348" s="99">
        <v>45722</v>
      </c>
      <c r="L348" s="99">
        <v>45722</v>
      </c>
      <c r="M348" s="102"/>
      <c r="N348" s="121">
        <f>IFERROR(IF(tbl_die_ordering[[#This Row],[Design Approved Date]]&lt;&gt;"",L348-K348,""),"")</f>
        <v>0</v>
      </c>
      <c r="O348" s="91">
        <v>45724</v>
      </c>
      <c r="P348" s="91">
        <v>45717</v>
      </c>
      <c r="Q348" s="91">
        <v>45724</v>
      </c>
      <c r="R348" s="122">
        <v>112500974</v>
      </c>
      <c r="S348" s="90" t="s">
        <v>197</v>
      </c>
      <c r="T348" s="99">
        <v>45724</v>
      </c>
      <c r="U348" s="110"/>
      <c r="V348" s="111"/>
      <c r="W34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8" s="6">
        <f>IF(AND(tbl_die_ordering[[#This Row],[TYPE]]&lt;&gt;"C",tbl_die_ordering[[#This Row],[Design Approved Date]]&lt;&gt;""),tbl_die_ordering[[#This Row],[Design Approved Date]]-tbl_die_ordering[[#This Row],[Die Requested Date]],0)</f>
        <v>6</v>
      </c>
      <c r="Z348" t="s">
        <v>86</v>
      </c>
      <c r="AA348" s="118"/>
      <c r="AB348" s="82">
        <f>_xlfn.XLOOKUP(_xlfn.TEXTJOIN("_",TRUE,tbl_die_ordering[[#This Row],[Supplier]],tbl_die_ordering[[#This Row],[DIE NO]]),[1]Tracker!$AQ:$AQ,[1]Tracker!$Y:$Y,"")</f>
        <v>142502482</v>
      </c>
      <c r="AC348" s="83">
        <f>_xlfn.XLOOKUP(_xlfn.TEXTJOIN("_",TRUE,tbl_die_ordering[[#This Row],[Supplier]],tbl_die_ordering[[#This Row],[DIE NO]]),[1]Tracker!$AQ:$AQ,[1]Tracker!$AC:$AC,"")</f>
        <v>45757.367847222224</v>
      </c>
      <c r="AD348" s="7"/>
      <c r="AF348" t="str">
        <f>TEXT(tbl_die_ordering[[#This Row],[Die Requested Date]],"mmm")</f>
        <v>Feb</v>
      </c>
      <c r="AG348" t="str">
        <f>_xlfn.TEXTJOIN("_",TRUE,tbl_die_ordering[[#This Row],[Supplier]],tbl_die_ordering[[#This Row],[DIE NO]])</f>
        <v>COMPES_14855-207</v>
      </c>
    </row>
    <row r="349" spans="1:33" ht="15.95" customHeight="1">
      <c r="A349" s="86" t="s">
        <v>6</v>
      </c>
      <c r="B349" s="83" t="str">
        <f>_xlfn.XLOOKUP(_xlfn.TEXTJOIN("_",TRUE,tbl_die_ordering[[#This Row],[Supplier]],tbl_die_ordering[[#This Row],[DIE NO]]),[1]Tracker!$AQ:$AQ,[1]Tracker!$W:$W,"")</f>
        <v>7733-25</v>
      </c>
      <c r="C349" s="204" t="s">
        <v>629</v>
      </c>
      <c r="D349" s="177" t="s">
        <v>88</v>
      </c>
      <c r="E349" s="90" t="s">
        <v>221</v>
      </c>
      <c r="F349" s="91">
        <v>45716</v>
      </c>
      <c r="G349" s="353">
        <f>_xlfn.XLOOKUP(_xlfn.TEXTJOIN("_",TRUE,tbl_die_ordering[[#This Row],[Supplier]],tbl_die_ordering[[#This Row],[DIE NO]]),[1]Tracker!$AQ:$AQ,[1]Tracker!$V:$V,"")</f>
        <v>45716</v>
      </c>
      <c r="H349" s="193" t="s">
        <v>90</v>
      </c>
      <c r="I349" s="103">
        <v>1</v>
      </c>
      <c r="J349" s="103">
        <v>1</v>
      </c>
      <c r="K349" s="99">
        <v>45721</v>
      </c>
      <c r="L349" s="99">
        <v>45722</v>
      </c>
      <c r="M349" s="102"/>
      <c r="N349" s="121">
        <f>IFERROR(IF(tbl_die_ordering[[#This Row],[Design Approved Date]]&lt;&gt;"",L349-K349,""),"")</f>
        <v>1</v>
      </c>
      <c r="O349" s="91">
        <v>45724</v>
      </c>
      <c r="P349" s="91">
        <v>45717</v>
      </c>
      <c r="Q349" s="91">
        <v>45724</v>
      </c>
      <c r="R349" s="122">
        <v>112500974</v>
      </c>
      <c r="S349" s="90" t="s">
        <v>197</v>
      </c>
      <c r="T349" s="99">
        <v>45724</v>
      </c>
      <c r="U349" s="110"/>
      <c r="V349" s="111"/>
      <c r="W34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49" s="6">
        <f>IF(AND(tbl_die_ordering[[#This Row],[TYPE]]&lt;&gt;"C",tbl_die_ordering[[#This Row],[Design Approved Date]]&lt;&gt;""),tbl_die_ordering[[#This Row],[Design Approved Date]]-tbl_die_ordering[[#This Row],[Die Requested Date]],0)</f>
        <v>6</v>
      </c>
      <c r="Z349" t="s">
        <v>86</v>
      </c>
      <c r="AA349" s="118"/>
      <c r="AB349" s="82">
        <f>_xlfn.XLOOKUP(_xlfn.TEXTJOIN("_",TRUE,tbl_die_ordering[[#This Row],[Supplier]],tbl_die_ordering[[#This Row],[DIE NO]]),[1]Tracker!$AQ:$AQ,[1]Tracker!$Y:$Y,"")</f>
        <v>142502482</v>
      </c>
      <c r="AC349" s="83">
        <f>_xlfn.XLOOKUP(_xlfn.TEXTJOIN("_",TRUE,tbl_die_ordering[[#This Row],[Supplier]],tbl_die_ordering[[#This Row],[DIE NO]]),[1]Tracker!$AQ:$AQ,[1]Tracker!$AC:$AC,"")</f>
        <v>45757.367847222224</v>
      </c>
      <c r="AD349" s="7"/>
      <c r="AF349" t="str">
        <f>TEXT(tbl_die_ordering[[#This Row],[Die Requested Date]],"mmm")</f>
        <v>Feb</v>
      </c>
      <c r="AG349" t="str">
        <f>_xlfn.TEXTJOIN("_",TRUE,tbl_die_ordering[[#This Row],[Supplier]],tbl_die_ordering[[#This Row],[DIE NO]])</f>
        <v>COMPES_16124-212</v>
      </c>
    </row>
    <row r="350" spans="1:33" ht="15.95" customHeight="1">
      <c r="A350" s="86" t="s">
        <v>6</v>
      </c>
      <c r="B350" s="83" t="str">
        <f>_xlfn.XLOOKUP(_xlfn.TEXTJOIN("_",TRUE,tbl_die_ordering[[#This Row],[Supplier]],tbl_die_ordering[[#This Row],[DIE NO]]),[1]Tracker!$AQ:$AQ,[1]Tracker!$W:$W,"")</f>
        <v>7734-25</v>
      </c>
      <c r="C350" s="204" t="s">
        <v>630</v>
      </c>
      <c r="D350" s="177" t="s">
        <v>88</v>
      </c>
      <c r="E350" s="90" t="s">
        <v>327</v>
      </c>
      <c r="F350" s="91">
        <v>45716</v>
      </c>
      <c r="G350" s="353">
        <f>_xlfn.XLOOKUP(_xlfn.TEXTJOIN("_",TRUE,tbl_die_ordering[[#This Row],[Supplier]],tbl_die_ordering[[#This Row],[DIE NO]]),[1]Tracker!$AQ:$AQ,[1]Tracker!$V:$V,"")</f>
        <v>45716</v>
      </c>
      <c r="H350" s="193" t="s">
        <v>90</v>
      </c>
      <c r="I350" s="103">
        <v>1</v>
      </c>
      <c r="J350" s="103">
        <v>2</v>
      </c>
      <c r="K350" s="99">
        <v>45720</v>
      </c>
      <c r="L350" s="99">
        <v>45722</v>
      </c>
      <c r="M350" s="102"/>
      <c r="N350" s="121">
        <f>IFERROR(IF(tbl_die_ordering[[#This Row],[Design Approved Date]]&lt;&gt;"",L350-K350,""),"")</f>
        <v>2</v>
      </c>
      <c r="O350" s="91">
        <v>45724</v>
      </c>
      <c r="P350" s="91">
        <v>45717</v>
      </c>
      <c r="Q350" s="91">
        <v>45724</v>
      </c>
      <c r="R350" s="122">
        <v>112500974</v>
      </c>
      <c r="S350" s="90" t="s">
        <v>139</v>
      </c>
      <c r="T350" s="99">
        <v>45724</v>
      </c>
      <c r="U350" s="110"/>
      <c r="V350" s="111"/>
      <c r="W35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0" s="6">
        <f>IF(AND(tbl_die_ordering[[#This Row],[TYPE]]&lt;&gt;"C",tbl_die_ordering[[#This Row],[Design Approved Date]]&lt;&gt;""),tbl_die_ordering[[#This Row],[Design Approved Date]]-tbl_die_ordering[[#This Row],[Die Requested Date]],0)</f>
        <v>6</v>
      </c>
      <c r="Z350" t="s">
        <v>86</v>
      </c>
      <c r="AA350" s="118"/>
      <c r="AB350" s="82">
        <f>_xlfn.XLOOKUP(_xlfn.TEXTJOIN("_",TRUE,tbl_die_ordering[[#This Row],[Supplier]],tbl_die_ordering[[#This Row],[DIE NO]]),[1]Tracker!$AQ:$AQ,[1]Tracker!$Y:$Y,"")</f>
        <v>142502362</v>
      </c>
      <c r="AC350" s="83">
        <f>_xlfn.XLOOKUP(_xlfn.TEXTJOIN("_",TRUE,tbl_die_ordering[[#This Row],[Supplier]],tbl_die_ordering[[#This Row],[DIE NO]]),[1]Tracker!$AQ:$AQ,[1]Tracker!$AC:$AC,"")</f>
        <v>45737.311423611114</v>
      </c>
      <c r="AD350" s="7"/>
      <c r="AF350" t="str">
        <f>TEXT(tbl_die_ordering[[#This Row],[Die Requested Date]],"mmm")</f>
        <v>Feb</v>
      </c>
      <c r="AG350" t="str">
        <f>_xlfn.TEXTJOIN("_",TRUE,tbl_die_ordering[[#This Row],[Supplier]],tbl_die_ordering[[#This Row],[DIE NO]])</f>
        <v>EKSTEK_13940-620</v>
      </c>
    </row>
    <row r="351" spans="1:33" ht="15.95" customHeight="1">
      <c r="A351" s="86" t="s">
        <v>6</v>
      </c>
      <c r="B351" s="83" t="str">
        <f>_xlfn.XLOOKUP(_xlfn.TEXTJOIN("_",TRUE,tbl_die_ordering[[#This Row],[Supplier]],tbl_die_ordering[[#This Row],[DIE NO]]),[1]Tracker!$AQ:$AQ,[1]Tracker!$W:$W,"")</f>
        <v>7734-25</v>
      </c>
      <c r="C351" s="204" t="s">
        <v>631</v>
      </c>
      <c r="D351" s="177" t="s">
        <v>88</v>
      </c>
      <c r="E351" s="90" t="s">
        <v>321</v>
      </c>
      <c r="F351" s="91">
        <v>45716</v>
      </c>
      <c r="G351" s="353">
        <f>_xlfn.XLOOKUP(_xlfn.TEXTJOIN("_",TRUE,tbl_die_ordering[[#This Row],[Supplier]],tbl_die_ordering[[#This Row],[DIE NO]]),[1]Tracker!$AQ:$AQ,[1]Tracker!$V:$V,"")</f>
        <v>45716</v>
      </c>
      <c r="H351" s="193" t="s">
        <v>90</v>
      </c>
      <c r="I351" s="103">
        <v>1</v>
      </c>
      <c r="J351" s="103">
        <v>2</v>
      </c>
      <c r="K351" s="99">
        <v>45721</v>
      </c>
      <c r="L351" s="99">
        <v>45722</v>
      </c>
      <c r="M351" s="102"/>
      <c r="N351" s="121">
        <f>IFERROR(IF(tbl_die_ordering[[#This Row],[Design Approved Date]]&lt;&gt;"",L351-K351,""),"")</f>
        <v>1</v>
      </c>
      <c r="O351" s="91">
        <v>45724</v>
      </c>
      <c r="P351" s="91">
        <v>45717</v>
      </c>
      <c r="Q351" s="91">
        <v>45724</v>
      </c>
      <c r="R351" s="122">
        <v>112500974</v>
      </c>
      <c r="S351" s="90" t="s">
        <v>139</v>
      </c>
      <c r="T351" s="99">
        <v>45724</v>
      </c>
      <c r="U351" s="110"/>
      <c r="V351" s="111"/>
      <c r="W35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1" s="6">
        <f>IF(AND(tbl_die_ordering[[#This Row],[TYPE]]&lt;&gt;"C",tbl_die_ordering[[#This Row],[Design Approved Date]]&lt;&gt;""),tbl_die_ordering[[#This Row],[Design Approved Date]]-tbl_die_ordering[[#This Row],[Die Requested Date]],0)</f>
        <v>6</v>
      </c>
      <c r="Z351" t="s">
        <v>86</v>
      </c>
      <c r="AA351" s="118"/>
      <c r="AB351" s="82">
        <f>_xlfn.XLOOKUP(_xlfn.TEXTJOIN("_",TRUE,tbl_die_ordering[[#This Row],[Supplier]],tbl_die_ordering[[#This Row],[DIE NO]]),[1]Tracker!$AQ:$AQ,[1]Tracker!$Y:$Y,"")</f>
        <v>142502362</v>
      </c>
      <c r="AC351" s="83">
        <f>_xlfn.XLOOKUP(_xlfn.TEXTJOIN("_",TRUE,tbl_die_ordering[[#This Row],[Supplier]],tbl_die_ordering[[#This Row],[DIE NO]]),[1]Tracker!$AQ:$AQ,[1]Tracker!$AC:$AC,"")</f>
        <v>45737.311423611114</v>
      </c>
      <c r="AD351" s="7"/>
      <c r="AF351" t="str">
        <f>TEXT(tbl_die_ordering[[#This Row],[Die Requested Date]],"mmm")</f>
        <v>Feb</v>
      </c>
      <c r="AG351" t="str">
        <f>_xlfn.TEXTJOIN("_",TRUE,tbl_die_ordering[[#This Row],[Supplier]],tbl_die_ordering[[#This Row],[DIE NO]])</f>
        <v>EKSTEK_29713-405</v>
      </c>
    </row>
    <row r="352" spans="1:33" ht="15.95" customHeight="1">
      <c r="A352" s="86" t="s">
        <v>6</v>
      </c>
      <c r="B352" s="83" t="str">
        <f>_xlfn.XLOOKUP(_xlfn.TEXTJOIN("_",TRUE,tbl_die_ordering[[#This Row],[Supplier]],tbl_die_ordering[[#This Row],[DIE NO]]),[1]Tracker!$AQ:$AQ,[1]Tracker!$W:$W,"")</f>
        <v>7735-25</v>
      </c>
      <c r="C352" s="204" t="s">
        <v>632</v>
      </c>
      <c r="D352" s="177" t="s">
        <v>88</v>
      </c>
      <c r="E352" s="90" t="s">
        <v>260</v>
      </c>
      <c r="F352" s="91">
        <v>45716</v>
      </c>
      <c r="G352" s="353">
        <f>_xlfn.XLOOKUP(_xlfn.TEXTJOIN("_",TRUE,tbl_die_ordering[[#This Row],[Supplier]],tbl_die_ordering[[#This Row],[DIE NO]]),[1]Tracker!$AQ:$AQ,[1]Tracker!$V:$V,"")</f>
        <v>45716</v>
      </c>
      <c r="H352" s="193" t="s">
        <v>94</v>
      </c>
      <c r="I352" s="103">
        <v>0</v>
      </c>
      <c r="J352" s="103">
        <v>0</v>
      </c>
      <c r="K352" s="99">
        <v>45719</v>
      </c>
      <c r="L352" s="99">
        <v>45722</v>
      </c>
      <c r="M352" s="102"/>
      <c r="N352" s="121">
        <f>IFERROR(IF(tbl_die_ordering[[#This Row],[Design Approved Date]]&lt;&gt;"",L352-K352,""),"")</f>
        <v>3</v>
      </c>
      <c r="O352" s="91">
        <v>45724</v>
      </c>
      <c r="P352" s="91">
        <v>45717</v>
      </c>
      <c r="Q352" s="91">
        <v>45724</v>
      </c>
      <c r="R352" s="122">
        <v>112500974</v>
      </c>
      <c r="S352" s="90" t="s">
        <v>101</v>
      </c>
      <c r="T352" s="99">
        <v>45724</v>
      </c>
      <c r="U352" s="110"/>
      <c r="V352" s="111"/>
      <c r="W35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2" s="6">
        <f>IF(AND(tbl_die_ordering[[#This Row],[TYPE]]&lt;&gt;"C",tbl_die_ordering[[#This Row],[Design Approved Date]]&lt;&gt;""),tbl_die_ordering[[#This Row],[Design Approved Date]]-tbl_die_ordering[[#This Row],[Die Requested Date]],0)</f>
        <v>6</v>
      </c>
      <c r="Z352" t="s">
        <v>86</v>
      </c>
      <c r="AA352" s="118"/>
      <c r="AB352" s="82">
        <f>_xlfn.XLOOKUP(_xlfn.TEXTJOIN("_",TRUE,tbl_die_ordering[[#This Row],[Supplier]],tbl_die_ordering[[#This Row],[DIE NO]]),[1]Tracker!$AQ:$AQ,[1]Tracker!$Y:$Y,"")</f>
        <v>142502349</v>
      </c>
      <c r="AC352" s="83">
        <f>_xlfn.XLOOKUP(_xlfn.TEXTJOIN("_",TRUE,tbl_die_ordering[[#This Row],[Supplier]],tbl_die_ordering[[#This Row],[DIE NO]]),[1]Tracker!$AQ:$AQ,[1]Tracker!$AC:$AC,"")</f>
        <v>45736.35497685185</v>
      </c>
      <c r="AD352" s="7"/>
      <c r="AF352" t="str">
        <f>TEXT(tbl_die_ordering[[#This Row],[Die Requested Date]],"mmm")</f>
        <v>Feb</v>
      </c>
      <c r="AG352" t="str">
        <f>_xlfn.TEXTJOIN("_",TRUE,tbl_die_ordering[[#This Row],[Supplier]],tbl_die_ordering[[#This Row],[DIE NO]])</f>
        <v>PDTMC_23482-509</v>
      </c>
    </row>
    <row r="353" spans="1:33" ht="15.95" customHeight="1">
      <c r="A353" s="86" t="s">
        <v>6</v>
      </c>
      <c r="B353" s="83" t="str">
        <f>_xlfn.XLOOKUP(_xlfn.TEXTJOIN("_",TRUE,tbl_die_ordering[[#This Row],[Supplier]],tbl_die_ordering[[#This Row],[DIE NO]]),[1]Tracker!$AQ:$AQ,[1]Tracker!$W:$W,"")</f>
        <v>7736-25</v>
      </c>
      <c r="C353" s="204" t="s">
        <v>633</v>
      </c>
      <c r="D353" s="177" t="s">
        <v>88</v>
      </c>
      <c r="E353" s="90" t="s">
        <v>247</v>
      </c>
      <c r="F353" s="91">
        <v>45716</v>
      </c>
      <c r="G353" s="353">
        <f>_xlfn.XLOOKUP(_xlfn.TEXTJOIN("_",TRUE,tbl_die_ordering[[#This Row],[Supplier]],tbl_die_ordering[[#This Row],[DIE NO]]),[1]Tracker!$AQ:$AQ,[1]Tracker!$V:$V,"")</f>
        <v>45716</v>
      </c>
      <c r="H353" s="193" t="s">
        <v>90</v>
      </c>
      <c r="I353" s="103">
        <v>2</v>
      </c>
      <c r="J353" s="103">
        <v>8</v>
      </c>
      <c r="K353" s="99">
        <v>45720</v>
      </c>
      <c r="L353" s="99">
        <v>45722</v>
      </c>
      <c r="M353" s="102"/>
      <c r="N353" s="121">
        <f>IFERROR(IF(tbl_die_ordering[[#This Row],[Design Approved Date]]&lt;&gt;"",L353-K353,""),"")</f>
        <v>2</v>
      </c>
      <c r="O353" s="91">
        <v>45724</v>
      </c>
      <c r="P353" s="91">
        <v>45717</v>
      </c>
      <c r="Q353" s="91">
        <v>45724</v>
      </c>
      <c r="R353" s="122">
        <v>112500974</v>
      </c>
      <c r="S353" s="90" t="s">
        <v>167</v>
      </c>
      <c r="T353" s="99">
        <v>45724</v>
      </c>
      <c r="U353" s="110"/>
      <c r="V353" s="111"/>
      <c r="W35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3" s="6">
        <f>IF(AND(tbl_die_ordering[[#This Row],[TYPE]]&lt;&gt;"C",tbl_die_ordering[[#This Row],[Design Approved Date]]&lt;&gt;""),tbl_die_ordering[[#This Row],[Design Approved Date]]-tbl_die_ordering[[#This Row],[Die Requested Date]],0)</f>
        <v>6</v>
      </c>
      <c r="Z353" t="s">
        <v>86</v>
      </c>
      <c r="AA353" s="118"/>
      <c r="AB353" s="82">
        <f>_xlfn.XLOOKUP(_xlfn.TEXTJOIN("_",TRUE,tbl_die_ordering[[#This Row],[Supplier]],tbl_die_ordering[[#This Row],[DIE NO]]),[1]Tracker!$AQ:$AQ,[1]Tracker!$Y:$Y,"")</f>
        <v>142502358</v>
      </c>
      <c r="AC353" s="83">
        <f>_xlfn.XLOOKUP(_xlfn.TEXTJOIN("_",TRUE,tbl_die_ordering[[#This Row],[Supplier]],tbl_die_ordering[[#This Row],[DIE NO]]),[1]Tracker!$AQ:$AQ,[1]Tracker!$AC:$AC,"")</f>
        <v>45737.311053240737</v>
      </c>
      <c r="AD353" s="7"/>
      <c r="AF353" t="str">
        <f>TEXT(tbl_die_ordering[[#This Row],[Die Requested Date]],"mmm")</f>
        <v>Feb</v>
      </c>
      <c r="AG353" t="str">
        <f>_xlfn.TEXTJOIN("_",TRUE,tbl_die_ordering[[#This Row],[Supplier]],tbl_die_ordering[[#This Row],[DIE NO]])</f>
        <v>PHOENIX _29780-519</v>
      </c>
    </row>
    <row r="354" spans="1:33" ht="15.95" customHeight="1">
      <c r="A354" s="86" t="s">
        <v>6</v>
      </c>
      <c r="B354" s="83" t="str">
        <f>_xlfn.XLOOKUP(_xlfn.TEXTJOIN("_",TRUE,tbl_die_ordering[[#This Row],[Supplier]],tbl_die_ordering[[#This Row],[DIE NO]]),[1]Tracker!$AQ:$AQ,[1]Tracker!$W:$W,"")</f>
        <v>7737-25</v>
      </c>
      <c r="C354" s="204" t="s">
        <v>634</v>
      </c>
      <c r="D354" s="177" t="s">
        <v>88</v>
      </c>
      <c r="E354" s="90" t="s">
        <v>219</v>
      </c>
      <c r="F354" s="91">
        <v>45716</v>
      </c>
      <c r="G354" s="353">
        <f>_xlfn.XLOOKUP(_xlfn.TEXTJOIN("_",TRUE,tbl_die_ordering[[#This Row],[Supplier]],tbl_die_ordering[[#This Row],[DIE NO]]),[1]Tracker!$AQ:$AQ,[1]Tracker!$V:$V,"")</f>
        <v>45716</v>
      </c>
      <c r="H354" s="193" t="s">
        <v>90</v>
      </c>
      <c r="I354" s="103">
        <v>1</v>
      </c>
      <c r="J354" s="103">
        <v>2</v>
      </c>
      <c r="K354" s="99">
        <v>45720</v>
      </c>
      <c r="L354" s="99">
        <v>45722</v>
      </c>
      <c r="M354" s="102"/>
      <c r="N354" s="121">
        <f>IFERROR(IF(tbl_die_ordering[[#This Row],[Design Approved Date]]&lt;&gt;"",L354-K354,""),"")</f>
        <v>2</v>
      </c>
      <c r="O354" s="91">
        <v>45724</v>
      </c>
      <c r="P354" s="91">
        <v>45717</v>
      </c>
      <c r="Q354" s="91">
        <v>45724</v>
      </c>
      <c r="R354" s="122">
        <v>112500974</v>
      </c>
      <c r="S354" s="90" t="s">
        <v>378</v>
      </c>
      <c r="T354" s="99">
        <v>45724</v>
      </c>
      <c r="U354" s="110"/>
      <c r="V354" s="111"/>
      <c r="W35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4" s="6">
        <f>IF(AND(tbl_die_ordering[[#This Row],[TYPE]]&lt;&gt;"C",tbl_die_ordering[[#This Row],[Design Approved Date]]&lt;&gt;""),tbl_die_ordering[[#This Row],[Design Approved Date]]-tbl_die_ordering[[#This Row],[Die Requested Date]],0)</f>
        <v>6</v>
      </c>
      <c r="Z354" t="s">
        <v>86</v>
      </c>
      <c r="AA354" s="118"/>
      <c r="AB354" s="82">
        <f>_xlfn.XLOOKUP(_xlfn.TEXTJOIN("_",TRUE,tbl_die_ordering[[#This Row],[Supplier]],tbl_die_ordering[[#This Row],[DIE NO]]),[1]Tracker!$AQ:$AQ,[1]Tracker!$Y:$Y,"")</f>
        <v>142502335</v>
      </c>
      <c r="AC354" s="83">
        <f>_xlfn.XLOOKUP(_xlfn.TEXTJOIN("_",TRUE,tbl_die_ordering[[#This Row],[Supplier]],tbl_die_ordering[[#This Row],[DIE NO]]),[1]Tracker!$AQ:$AQ,[1]Tracker!$AC:$AC,"")</f>
        <v>45737.607824074075</v>
      </c>
      <c r="AD354" s="7"/>
      <c r="AF354" t="str">
        <f>TEXT(tbl_die_ordering[[#This Row],[Die Requested Date]],"mmm")</f>
        <v>Feb</v>
      </c>
      <c r="AG354" t="str">
        <f>_xlfn.TEXTJOIN("_",TRUE,tbl_die_ordering[[#This Row],[Supplier]],tbl_die_ordering[[#This Row],[DIE NO]])</f>
        <v>COMES_16748-515</v>
      </c>
    </row>
    <row r="355" spans="1:33" ht="15.95" customHeight="1">
      <c r="A355" s="86" t="s">
        <v>6</v>
      </c>
      <c r="B355" s="83" t="str">
        <f>_xlfn.XLOOKUP(_xlfn.TEXTJOIN("_",TRUE,tbl_die_ordering[[#This Row],[Supplier]],tbl_die_ordering[[#This Row],[DIE NO]]),[1]Tracker!$AQ:$AQ,[1]Tracker!$W:$W,"")</f>
        <v>7731-25</v>
      </c>
      <c r="C355" s="204" t="s">
        <v>635</v>
      </c>
      <c r="D355" s="177" t="s">
        <v>88</v>
      </c>
      <c r="E355" s="92" t="s">
        <v>103</v>
      </c>
      <c r="F355" s="91">
        <v>45716</v>
      </c>
      <c r="G355" s="353">
        <f>_xlfn.XLOOKUP(_xlfn.TEXTJOIN("_",TRUE,tbl_die_ordering[[#This Row],[Supplier]],tbl_die_ordering[[#This Row],[DIE NO]]),[1]Tracker!$AQ:$AQ,[1]Tracker!$V:$V,"")</f>
        <v>45716</v>
      </c>
      <c r="H355" s="193" t="s">
        <v>90</v>
      </c>
      <c r="I355" s="103">
        <v>1</v>
      </c>
      <c r="J355" s="103">
        <v>4</v>
      </c>
      <c r="K355" s="99">
        <v>45721</v>
      </c>
      <c r="L355" s="99">
        <v>45722</v>
      </c>
      <c r="M355" s="102"/>
      <c r="N355" s="121">
        <f>IFERROR(IF(tbl_die_ordering[[#This Row],[Design Approved Date]]&lt;&gt;"",L355-K355,""),"")</f>
        <v>1</v>
      </c>
      <c r="O355" s="91">
        <v>45724</v>
      </c>
      <c r="P355" s="91">
        <v>45717</v>
      </c>
      <c r="Q355" s="91">
        <v>45724</v>
      </c>
      <c r="R355" s="122">
        <v>112500975</v>
      </c>
      <c r="S355" s="90" t="s">
        <v>106</v>
      </c>
      <c r="T355" s="99">
        <v>45724</v>
      </c>
      <c r="U355" s="110"/>
      <c r="V355" s="111"/>
      <c r="W35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5" s="6">
        <f>IF(AND(tbl_die_ordering[[#This Row],[TYPE]]&lt;&gt;"C",tbl_die_ordering[[#This Row],[Design Approved Date]]&lt;&gt;""),tbl_die_ordering[[#This Row],[Design Approved Date]]-tbl_die_ordering[[#This Row],[Die Requested Date]],0)</f>
        <v>6</v>
      </c>
      <c r="Z355" t="s">
        <v>86</v>
      </c>
      <c r="AA355" s="118"/>
      <c r="AB355" s="82">
        <f>_xlfn.XLOOKUP(_xlfn.TEXTJOIN("_",TRUE,tbl_die_ordering[[#This Row],[Supplier]],tbl_die_ordering[[#This Row],[DIE NO]]),[1]Tracker!$AQ:$AQ,[1]Tracker!$Y:$Y,"")</f>
        <v>142502904</v>
      </c>
      <c r="AC355" s="83">
        <f>_xlfn.XLOOKUP(_xlfn.TEXTJOIN("_",TRUE,tbl_die_ordering[[#This Row],[Supplier]],tbl_die_ordering[[#This Row],[DIE NO]]),[1]Tracker!$AQ:$AQ,[1]Tracker!$AC:$AC,"")</f>
        <v>45761</v>
      </c>
      <c r="AD355" s="7"/>
      <c r="AF355" t="str">
        <f>TEXT(tbl_die_ordering[[#This Row],[Die Requested Date]],"mmm")</f>
        <v>Feb</v>
      </c>
      <c r="AG355" t="str">
        <f>_xlfn.TEXTJOIN("_",TRUE,tbl_die_ordering[[#This Row],[Supplier]],tbl_die_ordering[[#This Row],[DIE NO]])</f>
        <v>JIANGSU_15685-402</v>
      </c>
    </row>
    <row r="356" spans="1:33" ht="15.95" customHeight="1">
      <c r="A356" s="86" t="s">
        <v>6</v>
      </c>
      <c r="B356" s="83" t="str">
        <f>_xlfn.XLOOKUP(_xlfn.TEXTJOIN("_",TRUE,tbl_die_ordering[[#This Row],[Supplier]],tbl_die_ordering[[#This Row],[DIE NO]]),[1]Tracker!$AQ:$AQ,[1]Tracker!$W:$W,"")</f>
        <v>7732-25</v>
      </c>
      <c r="C356" s="204" t="s">
        <v>636</v>
      </c>
      <c r="D356" s="177" t="s">
        <v>88</v>
      </c>
      <c r="E356" s="90" t="s">
        <v>221</v>
      </c>
      <c r="F356" s="91">
        <v>45716</v>
      </c>
      <c r="G356" s="353">
        <f>_xlfn.XLOOKUP(_xlfn.TEXTJOIN("_",TRUE,tbl_die_ordering[[#This Row],[Supplier]],tbl_die_ordering[[#This Row],[DIE NO]]),[1]Tracker!$AQ:$AQ,[1]Tracker!$V:$V,"")</f>
        <v>45716</v>
      </c>
      <c r="H356" s="193" t="s">
        <v>94</v>
      </c>
      <c r="I356" s="103">
        <v>1</v>
      </c>
      <c r="J356" s="103">
        <v>1</v>
      </c>
      <c r="K356" s="99">
        <v>45717</v>
      </c>
      <c r="L356" s="99">
        <v>45726</v>
      </c>
      <c r="M356" s="102"/>
      <c r="N356" s="121">
        <f>IFERROR(IF(tbl_die_ordering[[#This Row],[Design Approved Date]]&lt;&gt;"",L356-K356,""),"")</f>
        <v>9</v>
      </c>
      <c r="O356" s="99">
        <v>45727</v>
      </c>
      <c r="P356" s="91">
        <v>45717</v>
      </c>
      <c r="Q356" s="99">
        <v>45727</v>
      </c>
      <c r="R356" s="122">
        <v>112500994</v>
      </c>
      <c r="S356" s="90" t="s">
        <v>95</v>
      </c>
      <c r="T356" s="99">
        <v>45964</v>
      </c>
      <c r="U356" s="110"/>
      <c r="V356" s="111" t="s">
        <v>637</v>
      </c>
      <c r="W35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6" s="6">
        <f>IF(AND(tbl_die_ordering[[#This Row],[TYPE]]&lt;&gt;"C",tbl_die_ordering[[#This Row],[Design Approved Date]]&lt;&gt;""),tbl_die_ordering[[#This Row],[Design Approved Date]]-tbl_die_ordering[[#This Row],[Die Requested Date]],0)</f>
        <v>10</v>
      </c>
      <c r="Z356" t="s">
        <v>86</v>
      </c>
      <c r="AA356" s="118"/>
      <c r="AB356" s="82">
        <f>_xlfn.XLOOKUP(_xlfn.TEXTJOIN("_",TRUE,tbl_die_ordering[[#This Row],[Supplier]],tbl_die_ordering[[#This Row],[DIE NO]]),[1]Tracker!$AQ:$AQ,[1]Tracker!$Y:$Y,"")</f>
        <v>142502340</v>
      </c>
      <c r="AC356" s="83">
        <f>_xlfn.XLOOKUP(_xlfn.TEXTJOIN("_",TRUE,tbl_die_ordering[[#This Row],[Supplier]],tbl_die_ordering[[#This Row],[DIE NO]]),[1]Tracker!$AQ:$AQ,[1]Tracker!$AC:$AC,"")</f>
        <v>45736.332708333335</v>
      </c>
      <c r="AD356" s="7"/>
      <c r="AF356" t="str">
        <f>TEXT(tbl_die_ordering[[#This Row],[Die Requested Date]],"mmm")</f>
        <v>Feb</v>
      </c>
      <c r="AG356" t="str">
        <f>_xlfn.TEXTJOIN("_",TRUE,tbl_die_ordering[[#This Row],[Supplier]],tbl_die_ordering[[#This Row],[DIE NO]])</f>
        <v>PHME_16124-211</v>
      </c>
    </row>
    <row r="357" spans="1:33" ht="15.95" customHeight="1">
      <c r="A357" s="86" t="s">
        <v>6</v>
      </c>
      <c r="B357" s="83" t="str">
        <f>_xlfn.XLOOKUP(_xlfn.TEXTJOIN("_",TRUE,tbl_die_ordering[[#This Row],[Supplier]],tbl_die_ordering[[#This Row],[DIE NO]]),[1]Tracker!$AQ:$AQ,[1]Tracker!$W:$W,"")</f>
        <v>7733-25</v>
      </c>
      <c r="C357" s="204" t="s">
        <v>638</v>
      </c>
      <c r="D357" s="177" t="s">
        <v>88</v>
      </c>
      <c r="E357" s="90" t="s">
        <v>321</v>
      </c>
      <c r="F357" s="91">
        <v>45716</v>
      </c>
      <c r="G357" s="353">
        <f>_xlfn.XLOOKUP(_xlfn.TEXTJOIN("_",TRUE,tbl_die_ordering[[#This Row],[Supplier]],tbl_die_ordering[[#This Row],[DIE NO]]),[1]Tracker!$AQ:$AQ,[1]Tracker!$V:$V,"")</f>
        <v>45716</v>
      </c>
      <c r="H357" s="193" t="s">
        <v>90</v>
      </c>
      <c r="I357" s="103">
        <v>1</v>
      </c>
      <c r="J357" s="103">
        <v>1</v>
      </c>
      <c r="K357" s="99">
        <v>45723</v>
      </c>
      <c r="L357" s="99">
        <v>45726</v>
      </c>
      <c r="M357" s="102"/>
      <c r="N357" s="121">
        <f>IFERROR(IF(tbl_die_ordering[[#This Row],[Design Approved Date]]&lt;&gt;"",L357-K357,""),"")</f>
        <v>3</v>
      </c>
      <c r="O357" s="99">
        <v>45727</v>
      </c>
      <c r="P357" s="91">
        <v>45717</v>
      </c>
      <c r="Q357" s="99">
        <v>45727</v>
      </c>
      <c r="R357" s="122">
        <v>112500994</v>
      </c>
      <c r="S357" s="90" t="s">
        <v>197</v>
      </c>
      <c r="T357" s="99">
        <v>45964</v>
      </c>
      <c r="U357" s="110"/>
      <c r="V357" s="111"/>
      <c r="W35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7" s="6">
        <f>IF(AND(tbl_die_ordering[[#This Row],[TYPE]]&lt;&gt;"C",tbl_die_ordering[[#This Row],[Design Approved Date]]&lt;&gt;""),tbl_die_ordering[[#This Row],[Design Approved Date]]-tbl_die_ordering[[#This Row],[Die Requested Date]],0)</f>
        <v>10</v>
      </c>
      <c r="Z357" t="s">
        <v>86</v>
      </c>
      <c r="AA357" s="118"/>
      <c r="AB357" s="82">
        <f>_xlfn.XLOOKUP(_xlfn.TEXTJOIN("_",TRUE,tbl_die_ordering[[#This Row],[Supplier]],tbl_die_ordering[[#This Row],[DIE NO]]),[1]Tracker!$AQ:$AQ,[1]Tracker!$Y:$Y,"")</f>
        <v>142502482</v>
      </c>
      <c r="AC357" s="83">
        <f>_xlfn.XLOOKUP(_xlfn.TEXTJOIN("_",TRUE,tbl_die_ordering[[#This Row],[Supplier]],tbl_die_ordering[[#This Row],[DIE NO]]),[1]Tracker!$AQ:$AQ,[1]Tracker!$AC:$AC,"")</f>
        <v>45757.367847222224</v>
      </c>
      <c r="AD357" s="7"/>
      <c r="AF357" t="str">
        <f>TEXT(tbl_die_ordering[[#This Row],[Die Requested Date]],"mmm")</f>
        <v>Feb</v>
      </c>
      <c r="AG357" t="str">
        <f>_xlfn.TEXTJOIN("_",TRUE,tbl_die_ordering[[#This Row],[Supplier]],tbl_die_ordering[[#This Row],[DIE NO]])</f>
        <v>COMPES_12893-428</v>
      </c>
    </row>
    <row r="358" spans="1:33" ht="15.95" customHeight="1">
      <c r="A358" s="86" t="s">
        <v>6</v>
      </c>
      <c r="B358" s="83" t="str">
        <f>_xlfn.XLOOKUP(_xlfn.TEXTJOIN("_",TRUE,tbl_die_ordering[[#This Row],[Supplier]],tbl_die_ordering[[#This Row],[DIE NO]]),[1]Tracker!$AQ:$AQ,[1]Tracker!$W:$W,"")</f>
        <v>7734-25</v>
      </c>
      <c r="C358" s="204" t="s">
        <v>639</v>
      </c>
      <c r="D358" s="177" t="s">
        <v>88</v>
      </c>
      <c r="E358" s="90" t="s">
        <v>321</v>
      </c>
      <c r="F358" s="91">
        <v>45716</v>
      </c>
      <c r="G358" s="353">
        <f>_xlfn.XLOOKUP(_xlfn.TEXTJOIN("_",TRUE,tbl_die_ordering[[#This Row],[Supplier]],tbl_die_ordering[[#This Row],[DIE NO]]),[1]Tracker!$AQ:$AQ,[1]Tracker!$V:$V,"")</f>
        <v>45716</v>
      </c>
      <c r="H358" s="193" t="s">
        <v>90</v>
      </c>
      <c r="I358" s="103">
        <v>1</v>
      </c>
      <c r="J358" s="103">
        <v>2</v>
      </c>
      <c r="K358" s="99">
        <v>45721</v>
      </c>
      <c r="L358" s="99">
        <v>45726</v>
      </c>
      <c r="M358" s="102"/>
      <c r="N358" s="121">
        <f>IFERROR(IF(tbl_die_ordering[[#This Row],[Design Approved Date]]&lt;&gt;"",L358-K358,""),"")</f>
        <v>5</v>
      </c>
      <c r="O358" s="99">
        <v>45727</v>
      </c>
      <c r="P358" s="91">
        <v>45717</v>
      </c>
      <c r="Q358" s="99">
        <v>45727</v>
      </c>
      <c r="R358" s="122">
        <v>112500994</v>
      </c>
      <c r="S358" s="90" t="s">
        <v>139</v>
      </c>
      <c r="T358" s="99">
        <v>45964</v>
      </c>
      <c r="U358" s="110"/>
      <c r="V358" s="111"/>
      <c r="W35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8" s="6">
        <f>IF(AND(tbl_die_ordering[[#This Row],[TYPE]]&lt;&gt;"C",tbl_die_ordering[[#This Row],[Design Approved Date]]&lt;&gt;""),tbl_die_ordering[[#This Row],[Design Approved Date]]-tbl_die_ordering[[#This Row],[Die Requested Date]],0)</f>
        <v>10</v>
      </c>
      <c r="Z358" t="s">
        <v>86</v>
      </c>
      <c r="AA358" s="118"/>
      <c r="AB358" s="82">
        <f>_xlfn.XLOOKUP(_xlfn.TEXTJOIN("_",TRUE,tbl_die_ordering[[#This Row],[Supplier]],tbl_die_ordering[[#This Row],[DIE NO]]),[1]Tracker!$AQ:$AQ,[1]Tracker!$Y:$Y,"")</f>
        <v>142502362</v>
      </c>
      <c r="AC358" s="83">
        <f>_xlfn.XLOOKUP(_xlfn.TEXTJOIN("_",TRUE,tbl_die_ordering[[#This Row],[Supplier]],tbl_die_ordering[[#This Row],[DIE NO]]),[1]Tracker!$AQ:$AQ,[1]Tracker!$AC:$AC,"")</f>
        <v>45737.311423611114</v>
      </c>
      <c r="AD358" s="7"/>
      <c r="AF358" t="str">
        <f>TEXT(tbl_die_ordering[[#This Row],[Die Requested Date]],"mmm")</f>
        <v>Feb</v>
      </c>
      <c r="AG358" t="str">
        <f>_xlfn.TEXTJOIN("_",TRUE,tbl_die_ordering[[#This Row],[Supplier]],tbl_die_ordering[[#This Row],[DIE NO]])</f>
        <v>EKSTEK_16959-411</v>
      </c>
    </row>
    <row r="359" spans="1:33" ht="15.95" customHeight="1">
      <c r="A359" s="86" t="s">
        <v>6</v>
      </c>
      <c r="B359" s="83" t="str">
        <f>_xlfn.XLOOKUP(_xlfn.TEXTJOIN("_",TRUE,tbl_die_ordering[[#This Row],[Supplier]],tbl_die_ordering[[#This Row],[DIE NO]]),[1]Tracker!$AQ:$AQ,[1]Tracker!$W:$W,"")</f>
        <v>7734-25</v>
      </c>
      <c r="C359" s="204" t="s">
        <v>640</v>
      </c>
      <c r="D359" s="177" t="s">
        <v>88</v>
      </c>
      <c r="E359" s="90" t="s">
        <v>323</v>
      </c>
      <c r="F359" s="91">
        <v>45716</v>
      </c>
      <c r="G359" s="353">
        <f>_xlfn.XLOOKUP(_xlfn.TEXTJOIN("_",TRUE,tbl_die_ordering[[#This Row],[Supplier]],tbl_die_ordering[[#This Row],[DIE NO]]),[1]Tracker!$AQ:$AQ,[1]Tracker!$V:$V,"")</f>
        <v>45716</v>
      </c>
      <c r="H359" s="193" t="s">
        <v>90</v>
      </c>
      <c r="I359" s="103">
        <v>0</v>
      </c>
      <c r="J359" s="103">
        <v>0</v>
      </c>
      <c r="K359" s="99">
        <v>45721</v>
      </c>
      <c r="L359" s="99">
        <v>45726</v>
      </c>
      <c r="M359" s="102"/>
      <c r="N359" s="121">
        <f>IFERROR(IF(tbl_die_ordering[[#This Row],[Design Approved Date]]&lt;&gt;"",L359-K359,""),"")</f>
        <v>5</v>
      </c>
      <c r="O359" s="99">
        <v>45727</v>
      </c>
      <c r="P359" s="91">
        <v>45717</v>
      </c>
      <c r="Q359" s="99">
        <v>45727</v>
      </c>
      <c r="R359" s="122">
        <v>112500994</v>
      </c>
      <c r="S359" s="90" t="s">
        <v>139</v>
      </c>
      <c r="T359" s="99">
        <v>45964</v>
      </c>
      <c r="U359" s="110"/>
      <c r="V359" s="111"/>
      <c r="W35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59" s="6">
        <f>IF(AND(tbl_die_ordering[[#This Row],[TYPE]]&lt;&gt;"C",tbl_die_ordering[[#This Row],[Design Approved Date]]&lt;&gt;""),tbl_die_ordering[[#This Row],[Design Approved Date]]-tbl_die_ordering[[#This Row],[Die Requested Date]],0)</f>
        <v>10</v>
      </c>
      <c r="Z359" t="s">
        <v>86</v>
      </c>
      <c r="AA359" s="118"/>
      <c r="AB359" s="82">
        <f>_xlfn.XLOOKUP(_xlfn.TEXTJOIN("_",TRUE,tbl_die_ordering[[#This Row],[Supplier]],tbl_die_ordering[[#This Row],[DIE NO]]),[1]Tracker!$AQ:$AQ,[1]Tracker!$Y:$Y,"")</f>
        <v>142502362</v>
      </c>
      <c r="AC359" s="83">
        <f>_xlfn.XLOOKUP(_xlfn.TEXTJOIN("_",TRUE,tbl_die_ordering[[#This Row],[Supplier]],tbl_die_ordering[[#This Row],[DIE NO]]),[1]Tracker!$AQ:$AQ,[1]Tracker!$AC:$AC,"")</f>
        <v>45737.311423611114</v>
      </c>
      <c r="AD359" s="7"/>
      <c r="AF359" t="str">
        <f>TEXT(tbl_die_ordering[[#This Row],[Die Requested Date]],"mmm")</f>
        <v>Feb</v>
      </c>
      <c r="AG359" t="str">
        <f>_xlfn.TEXTJOIN("_",TRUE,tbl_die_ordering[[#This Row],[Supplier]],tbl_die_ordering[[#This Row],[DIE NO]])</f>
        <v>EKSTEK_23557-403</v>
      </c>
    </row>
    <row r="360" spans="1:33" ht="15.95" customHeight="1">
      <c r="A360" s="86" t="s">
        <v>6</v>
      </c>
      <c r="B360" s="83" t="str">
        <f>_xlfn.XLOOKUP(_xlfn.TEXTJOIN("_",TRUE,tbl_die_ordering[[#This Row],[Supplier]],tbl_die_ordering[[#This Row],[DIE NO]]),[1]Tracker!$AQ:$AQ,[1]Tracker!$W:$W,"")</f>
        <v>7731-25</v>
      </c>
      <c r="C360" s="204" t="s">
        <v>641</v>
      </c>
      <c r="D360" s="177" t="s">
        <v>88</v>
      </c>
      <c r="E360" s="90" t="s">
        <v>219</v>
      </c>
      <c r="F360" s="91">
        <v>45716</v>
      </c>
      <c r="G360" s="353">
        <f>_xlfn.XLOOKUP(_xlfn.TEXTJOIN("_",TRUE,tbl_die_ordering[[#This Row],[Supplier]],tbl_die_ordering[[#This Row],[DIE NO]]),[1]Tracker!$AQ:$AQ,[1]Tracker!$V:$V,"")</f>
        <v>45716</v>
      </c>
      <c r="H360" s="193" t="s">
        <v>90</v>
      </c>
      <c r="I360" s="103">
        <v>1</v>
      </c>
      <c r="J360" s="103">
        <v>3</v>
      </c>
      <c r="K360" s="99">
        <v>45721</v>
      </c>
      <c r="L360" s="99">
        <v>45737</v>
      </c>
      <c r="M360" s="102" t="s">
        <v>186</v>
      </c>
      <c r="N360" s="121">
        <f>IFERROR(IF(tbl_die_ordering[[#This Row],[Design Approved Date]]&lt;&gt;"",L360-K360,""),"")</f>
        <v>16</v>
      </c>
      <c r="O360" s="91">
        <v>45738</v>
      </c>
      <c r="P360" s="91">
        <v>45717</v>
      </c>
      <c r="Q360" s="91">
        <v>45738</v>
      </c>
      <c r="R360" s="122">
        <v>112501121</v>
      </c>
      <c r="S360" s="90" t="s">
        <v>106</v>
      </c>
      <c r="T360" s="91">
        <v>45738</v>
      </c>
      <c r="U360" s="110"/>
      <c r="V360" s="111" t="s">
        <v>642</v>
      </c>
      <c r="W36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0" s="6">
        <f>IF(AND(tbl_die_ordering[[#This Row],[TYPE]]&lt;&gt;"C",tbl_die_ordering[[#This Row],[Design Approved Date]]&lt;&gt;""),tbl_die_ordering[[#This Row],[Design Approved Date]]-tbl_die_ordering[[#This Row],[Die Requested Date]],0)</f>
        <v>21</v>
      </c>
      <c r="Z360" t="s">
        <v>86</v>
      </c>
      <c r="AA360" s="118"/>
      <c r="AB360" s="82">
        <f>_xlfn.XLOOKUP(_xlfn.TEXTJOIN("_",TRUE,tbl_die_ordering[[#This Row],[Supplier]],tbl_die_ordering[[#This Row],[DIE NO]]),[1]Tracker!$AQ:$AQ,[1]Tracker!$Y:$Y,"")</f>
        <v>142502685</v>
      </c>
      <c r="AC360" s="83">
        <f>_xlfn.XLOOKUP(_xlfn.TEXTJOIN("_",TRUE,tbl_die_ordering[[#This Row],[Supplier]],tbl_die_ordering[[#This Row],[DIE NO]]),[1]Tracker!$AQ:$AQ,[1]Tracker!$AC:$AC,"")</f>
        <v>45754.360601851855</v>
      </c>
      <c r="AD360" s="7"/>
      <c r="AF360" t="str">
        <f>TEXT(tbl_die_ordering[[#This Row],[Die Requested Date]],"mmm")</f>
        <v>Feb</v>
      </c>
      <c r="AG360" t="str">
        <f>_xlfn.TEXTJOIN("_",TRUE,tbl_die_ordering[[#This Row],[Supplier]],tbl_die_ordering[[#This Row],[DIE NO]])</f>
        <v>JIANGSU_13012-233</v>
      </c>
    </row>
    <row r="361" spans="1:33" ht="15.95" customHeight="1">
      <c r="A361" s="86" t="s">
        <v>6</v>
      </c>
      <c r="B361" s="83" t="str">
        <f>_xlfn.XLOOKUP(_xlfn.TEXTJOIN("_",TRUE,tbl_die_ordering[[#This Row],[Supplier]],tbl_die_ordering[[#This Row],[DIE NO]]),[1]Tracker!$AQ:$AQ,[1]Tracker!$W:$W,"")</f>
        <v>7738-25</v>
      </c>
      <c r="C361" s="204" t="s">
        <v>643</v>
      </c>
      <c r="D361" s="177" t="s">
        <v>88</v>
      </c>
      <c r="E361" s="90" t="s">
        <v>327</v>
      </c>
      <c r="F361" s="91">
        <v>45716</v>
      </c>
      <c r="G361" s="353">
        <f>_xlfn.XLOOKUP(_xlfn.TEXTJOIN("_",TRUE,tbl_die_ordering[[#This Row],[Supplier]],tbl_die_ordering[[#This Row],[DIE NO]]),[1]Tracker!$AQ:$AQ,[1]Tracker!$V:$V,"")</f>
        <v>45716</v>
      </c>
      <c r="H361" s="193" t="s">
        <v>90</v>
      </c>
      <c r="I361" s="103">
        <v>0</v>
      </c>
      <c r="J361" s="103">
        <v>0</v>
      </c>
      <c r="K361" s="99">
        <v>45738</v>
      </c>
      <c r="L361" s="99">
        <v>45741</v>
      </c>
      <c r="M361" s="102"/>
      <c r="N361" s="121">
        <f>IFERROR(IF(tbl_die_ordering[[#This Row],[Design Approved Date]]&lt;&gt;"",L361-K361,""),"")</f>
        <v>3</v>
      </c>
      <c r="O361" s="91">
        <v>45742</v>
      </c>
      <c r="P361" s="91">
        <v>45717</v>
      </c>
      <c r="Q361" s="99">
        <v>45742</v>
      </c>
      <c r="R361" s="122">
        <v>112501177</v>
      </c>
      <c r="S361" s="90" t="s">
        <v>129</v>
      </c>
      <c r="T361" s="109">
        <v>112501177</v>
      </c>
      <c r="U361" s="110"/>
      <c r="V361" s="111"/>
      <c r="W36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1" s="6">
        <f>IF(AND(tbl_die_ordering[[#This Row],[TYPE]]&lt;&gt;"C",tbl_die_ordering[[#This Row],[Design Approved Date]]&lt;&gt;""),tbl_die_ordering[[#This Row],[Design Approved Date]]-tbl_die_ordering[[#This Row],[Die Requested Date]],0)</f>
        <v>25</v>
      </c>
      <c r="Z361" t="s">
        <v>86</v>
      </c>
      <c r="AA361" s="118"/>
      <c r="AB361" s="82">
        <f>_xlfn.XLOOKUP(_xlfn.TEXTJOIN("_",TRUE,tbl_die_ordering[[#This Row],[Supplier]],tbl_die_ordering[[#This Row],[DIE NO]]),[1]Tracker!$AQ:$AQ,[1]Tracker!$Y:$Y,"")</f>
        <v>142502691</v>
      </c>
      <c r="AC361" s="83">
        <f>_xlfn.XLOOKUP(_xlfn.TEXTJOIN("_",TRUE,tbl_die_ordering[[#This Row],[Supplier]],tbl_die_ordering[[#This Row],[DIE NO]]),[1]Tracker!$AQ:$AQ,[1]Tracker!$AC:$AC,"")</f>
        <v>45756</v>
      </c>
      <c r="AD361" s="7"/>
      <c r="AF361" t="str">
        <f>TEXT(tbl_die_ordering[[#This Row],[Die Requested Date]],"mmm")</f>
        <v>Feb</v>
      </c>
      <c r="AG361" t="str">
        <f>_xlfn.TEXTJOIN("_",TRUE,tbl_die_ordering[[#This Row],[Supplier]],tbl_die_ordering[[#This Row],[DIE NO]])</f>
        <v>ALMAX_25129-603</v>
      </c>
    </row>
    <row r="362" spans="1:33" ht="15.95" customHeight="1">
      <c r="A362" s="86" t="s">
        <v>29</v>
      </c>
      <c r="B362" s="83" t="str">
        <f>_xlfn.XLOOKUP(_xlfn.TEXTJOIN("_",TRUE,tbl_die_ordering[[#This Row],[Supplier]],tbl_die_ordering[[#This Row],[DIE NO]]),[1]Tracker!$AQ:$AQ,[1]Tracker!$W:$W,"")</f>
        <v>7739-25</v>
      </c>
      <c r="C362" s="204" t="s">
        <v>644</v>
      </c>
      <c r="D362" s="177" t="s">
        <v>88</v>
      </c>
      <c r="E362" s="90" t="s">
        <v>645</v>
      </c>
      <c r="F362" s="91">
        <v>45716</v>
      </c>
      <c r="G362" s="353">
        <f>_xlfn.XLOOKUP(_xlfn.TEXTJOIN("_",TRUE,tbl_die_ordering[[#This Row],[Supplier]],tbl_die_ordering[[#This Row],[DIE NO]]),[1]Tracker!$AQ:$AQ,[1]Tracker!$V:$V,"")</f>
        <v>45716</v>
      </c>
      <c r="H362" s="193" t="s">
        <v>94</v>
      </c>
      <c r="I362" s="131">
        <v>4</v>
      </c>
      <c r="J362" s="131">
        <v>4</v>
      </c>
      <c r="K362" s="99">
        <v>45716</v>
      </c>
      <c r="L362" s="99">
        <v>45722</v>
      </c>
      <c r="M362" s="102"/>
      <c r="N362" s="121">
        <f>IFERROR(IF(tbl_die_ordering[[#This Row],[Design Approved Date]]&lt;&gt;"",L362-K362,""),"")</f>
        <v>6</v>
      </c>
      <c r="O362" s="91">
        <v>45724</v>
      </c>
      <c r="P362" s="91">
        <v>45735</v>
      </c>
      <c r="Q362" s="99">
        <v>45724</v>
      </c>
      <c r="R362" s="122">
        <v>212500125</v>
      </c>
      <c r="S362" s="90" t="s">
        <v>101</v>
      </c>
      <c r="T362" s="91">
        <v>45724</v>
      </c>
      <c r="U362" s="110"/>
      <c r="V362" s="111"/>
      <c r="W36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2" s="6">
        <f>IF(AND(tbl_die_ordering[[#This Row],[TYPE]]&lt;&gt;"C",tbl_die_ordering[[#This Row],[Design Approved Date]]&lt;&gt;""),tbl_die_ordering[[#This Row],[Design Approved Date]]-tbl_die_ordering[[#This Row],[Die Requested Date]],0)</f>
        <v>6</v>
      </c>
      <c r="Z362" t="s">
        <v>86</v>
      </c>
      <c r="AA362" s="118"/>
      <c r="AB362" s="82">
        <f>_xlfn.XLOOKUP(_xlfn.TEXTJOIN("_",TRUE,tbl_die_ordering[[#This Row],[Supplier]],tbl_die_ordering[[#This Row],[DIE NO]]),[1]Tracker!$AQ:$AQ,[1]Tracker!$Y:$Y,"")</f>
        <v>242500291</v>
      </c>
      <c r="AC362" s="83">
        <f>_xlfn.XLOOKUP(_xlfn.TEXTJOIN("_",TRUE,tbl_die_ordering[[#This Row],[Supplier]],tbl_die_ordering[[#This Row],[DIE NO]]),[1]Tracker!$AQ:$AQ,[1]Tracker!$AC:$AC,"")</f>
        <v>45737.313796296294</v>
      </c>
      <c r="AD362" s="7"/>
      <c r="AF362" t="str">
        <f>TEXT(tbl_die_ordering[[#This Row],[Die Requested Date]],"mmm")</f>
        <v>Feb</v>
      </c>
      <c r="AG362" t="str">
        <f>_xlfn.TEXTJOIN("_",TRUE,tbl_die_ordering[[#This Row],[Supplier]],tbl_die_ordering[[#This Row],[DIE NO]])</f>
        <v>PDTMC_051118-3527</v>
      </c>
    </row>
    <row r="363" spans="1:33" ht="15.95" customHeight="1">
      <c r="A363" s="86" t="s">
        <v>29</v>
      </c>
      <c r="B363" s="83" t="str">
        <f>_xlfn.XLOOKUP(_xlfn.TEXTJOIN("_",TRUE,tbl_die_ordering[[#This Row],[Supplier]],tbl_die_ordering[[#This Row],[DIE NO]]),[1]Tracker!$AQ:$AQ,[1]Tracker!$W:$W,"")</f>
        <v>7739-25</v>
      </c>
      <c r="C363" s="204" t="s">
        <v>646</v>
      </c>
      <c r="D363" s="177" t="s">
        <v>88</v>
      </c>
      <c r="E363" s="90" t="s">
        <v>645</v>
      </c>
      <c r="F363" s="91">
        <v>45716</v>
      </c>
      <c r="G363" s="353">
        <f>_xlfn.XLOOKUP(_xlfn.TEXTJOIN("_",TRUE,tbl_die_ordering[[#This Row],[Supplier]],tbl_die_ordering[[#This Row],[DIE NO]]),[1]Tracker!$AQ:$AQ,[1]Tracker!$V:$V,"")</f>
        <v>45716</v>
      </c>
      <c r="H363" s="193" t="s">
        <v>94</v>
      </c>
      <c r="I363" s="131">
        <v>4</v>
      </c>
      <c r="J363" s="131">
        <v>4</v>
      </c>
      <c r="K363" s="99">
        <v>45716</v>
      </c>
      <c r="L363" s="99">
        <v>45722</v>
      </c>
      <c r="M363" s="102"/>
      <c r="N363" s="121">
        <f>IFERROR(IF(tbl_die_ordering[[#This Row],[Design Approved Date]]&lt;&gt;"",L363-K363,""),"")</f>
        <v>6</v>
      </c>
      <c r="O363" s="91">
        <v>45724</v>
      </c>
      <c r="P363" s="91">
        <v>45735</v>
      </c>
      <c r="Q363" s="99">
        <v>45724</v>
      </c>
      <c r="R363" s="122">
        <v>212500125</v>
      </c>
      <c r="S363" s="90" t="s">
        <v>101</v>
      </c>
      <c r="T363" s="91">
        <v>45724</v>
      </c>
      <c r="U363" s="110"/>
      <c r="V363" s="111"/>
      <c r="W36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3" s="6">
        <f>IF(AND(tbl_die_ordering[[#This Row],[TYPE]]&lt;&gt;"C",tbl_die_ordering[[#This Row],[Design Approved Date]]&lt;&gt;""),tbl_die_ordering[[#This Row],[Design Approved Date]]-tbl_die_ordering[[#This Row],[Die Requested Date]],0)</f>
        <v>6</v>
      </c>
      <c r="Z363" t="s">
        <v>86</v>
      </c>
      <c r="AA363" s="118"/>
      <c r="AB363" s="82">
        <f>_xlfn.XLOOKUP(_xlfn.TEXTJOIN("_",TRUE,tbl_die_ordering[[#This Row],[Supplier]],tbl_die_ordering[[#This Row],[DIE NO]]),[1]Tracker!$AQ:$AQ,[1]Tracker!$Y:$Y,"")</f>
        <v>242500291</v>
      </c>
      <c r="AC363" s="83">
        <f>_xlfn.XLOOKUP(_xlfn.TEXTJOIN("_",TRUE,tbl_die_ordering[[#This Row],[Supplier]],tbl_die_ordering[[#This Row],[DIE NO]]),[1]Tracker!$AQ:$AQ,[1]Tracker!$AC:$AC,"")</f>
        <v>45737.313796296294</v>
      </c>
      <c r="AD363" s="7"/>
      <c r="AF363" t="str">
        <f>TEXT(tbl_die_ordering[[#This Row],[Die Requested Date]],"mmm")</f>
        <v>Feb</v>
      </c>
      <c r="AG363" t="str">
        <f>_xlfn.TEXTJOIN("_",TRUE,tbl_die_ordering[[#This Row],[Supplier]],tbl_die_ordering[[#This Row],[DIE NO]])</f>
        <v>PDTMC_051118-3528</v>
      </c>
    </row>
    <row r="364" spans="1:33" ht="15.95" customHeight="1">
      <c r="A364" s="86" t="s">
        <v>29</v>
      </c>
      <c r="B364" s="83" t="str">
        <f>_xlfn.XLOOKUP(_xlfn.TEXTJOIN("_",TRUE,tbl_die_ordering[[#This Row],[Supplier]],tbl_die_ordering[[#This Row],[DIE NO]]),[1]Tracker!$AQ:$AQ,[1]Tracker!$W:$W,"")</f>
        <v>7739-25</v>
      </c>
      <c r="C364" s="204" t="s">
        <v>647</v>
      </c>
      <c r="D364" s="177" t="s">
        <v>88</v>
      </c>
      <c r="E364" s="90" t="s">
        <v>648</v>
      </c>
      <c r="F364" s="91">
        <v>45716</v>
      </c>
      <c r="G364" s="353">
        <f>_xlfn.XLOOKUP(_xlfn.TEXTJOIN("_",TRUE,tbl_die_ordering[[#This Row],[Supplier]],tbl_die_ordering[[#This Row],[DIE NO]]),[1]Tracker!$AQ:$AQ,[1]Tracker!$V:$V,"")</f>
        <v>45716</v>
      </c>
      <c r="H364" s="193" t="s">
        <v>94</v>
      </c>
      <c r="I364" s="131">
        <v>2</v>
      </c>
      <c r="J364" s="131">
        <v>2</v>
      </c>
      <c r="K364" s="99">
        <v>45717</v>
      </c>
      <c r="L364" s="99">
        <v>45722</v>
      </c>
      <c r="M364" s="102"/>
      <c r="N364" s="121">
        <f>IFERROR(IF(tbl_die_ordering[[#This Row],[Design Approved Date]]&lt;&gt;"",L364-K364,""),"")</f>
        <v>5</v>
      </c>
      <c r="O364" s="91">
        <v>45724</v>
      </c>
      <c r="P364" s="91">
        <v>45735</v>
      </c>
      <c r="Q364" s="99">
        <v>45724</v>
      </c>
      <c r="R364" s="122">
        <v>212500125</v>
      </c>
      <c r="S364" s="90" t="s">
        <v>101</v>
      </c>
      <c r="T364" s="91">
        <v>45724</v>
      </c>
      <c r="U364" s="110"/>
      <c r="V364" s="111"/>
      <c r="W36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4" s="6">
        <f>IF(AND(tbl_die_ordering[[#This Row],[TYPE]]&lt;&gt;"C",tbl_die_ordering[[#This Row],[Design Approved Date]]&lt;&gt;""),tbl_die_ordering[[#This Row],[Design Approved Date]]-tbl_die_ordering[[#This Row],[Die Requested Date]],0)</f>
        <v>6</v>
      </c>
      <c r="Z364" t="s">
        <v>86</v>
      </c>
      <c r="AA364" s="118"/>
      <c r="AB364" s="82">
        <f>_xlfn.XLOOKUP(_xlfn.TEXTJOIN("_",TRUE,tbl_die_ordering[[#This Row],[Supplier]],tbl_die_ordering[[#This Row],[DIE NO]]),[1]Tracker!$AQ:$AQ,[1]Tracker!$Y:$Y,"")</f>
        <v>242500291</v>
      </c>
      <c r="AC364" s="83">
        <f>_xlfn.XLOOKUP(_xlfn.TEXTJOIN("_",TRUE,tbl_die_ordering[[#This Row],[Supplier]],tbl_die_ordering[[#This Row],[DIE NO]]),[1]Tracker!$AQ:$AQ,[1]Tracker!$AC:$AC,"")</f>
        <v>45737.313796296294</v>
      </c>
      <c r="AD364" s="7"/>
      <c r="AF364" t="str">
        <f>TEXT(tbl_die_ordering[[#This Row],[Die Requested Date]],"mmm")</f>
        <v>Feb</v>
      </c>
      <c r="AG364" t="str">
        <f>_xlfn.TEXTJOIN("_",TRUE,tbl_die_ordering[[#This Row],[Supplier]],tbl_die_ordering[[#This Row],[DIE NO]])</f>
        <v>PDTMC_051119-2504</v>
      </c>
    </row>
    <row r="365" spans="1:33" ht="15.95" customHeight="1">
      <c r="A365" s="86" t="s">
        <v>29</v>
      </c>
      <c r="B365" s="83" t="str">
        <f>_xlfn.XLOOKUP(_xlfn.TEXTJOIN("_",TRUE,tbl_die_ordering[[#This Row],[Supplier]],tbl_die_ordering[[#This Row],[DIE NO]]),[1]Tracker!$AQ:$AQ,[1]Tracker!$W:$W,"")</f>
        <v>7742-25</v>
      </c>
      <c r="C365" s="204" t="s">
        <v>649</v>
      </c>
      <c r="D365" s="177" t="s">
        <v>88</v>
      </c>
      <c r="E365" s="90" t="s">
        <v>321</v>
      </c>
      <c r="F365" s="91">
        <v>45716</v>
      </c>
      <c r="G365" s="353">
        <f>_xlfn.XLOOKUP(_xlfn.TEXTJOIN("_",TRUE,tbl_die_ordering[[#This Row],[Supplier]],tbl_die_ordering[[#This Row],[DIE NO]]),[1]Tracker!$AQ:$AQ,[1]Tracker!$V:$V,"")</f>
        <v>45716</v>
      </c>
      <c r="H365" s="193" t="s">
        <v>94</v>
      </c>
      <c r="I365" s="131">
        <v>3</v>
      </c>
      <c r="J365" s="131">
        <v>3</v>
      </c>
      <c r="K365" s="99">
        <v>45717</v>
      </c>
      <c r="L365" s="99">
        <v>45722</v>
      </c>
      <c r="M365" s="102"/>
      <c r="N365" s="121">
        <f>IFERROR(IF(tbl_die_ordering[[#This Row],[Design Approved Date]]&lt;&gt;"",L365-K365,""),"")</f>
        <v>5</v>
      </c>
      <c r="O365" s="91">
        <v>45724</v>
      </c>
      <c r="P365" s="91">
        <v>45735</v>
      </c>
      <c r="Q365" s="99">
        <v>45724</v>
      </c>
      <c r="R365" s="122">
        <v>212500125</v>
      </c>
      <c r="S365" s="90" t="s">
        <v>95</v>
      </c>
      <c r="T365" s="91">
        <v>45724</v>
      </c>
      <c r="U365" s="110"/>
      <c r="V365" s="111"/>
      <c r="W36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5" s="6">
        <f>IF(AND(tbl_die_ordering[[#This Row],[TYPE]]&lt;&gt;"C",tbl_die_ordering[[#This Row],[Design Approved Date]]&lt;&gt;""),tbl_die_ordering[[#This Row],[Design Approved Date]]-tbl_die_ordering[[#This Row],[Die Requested Date]],0)</f>
        <v>6</v>
      </c>
      <c r="Z365" t="s">
        <v>86</v>
      </c>
      <c r="AA365" s="118"/>
      <c r="AB365" s="82">
        <f>_xlfn.XLOOKUP(_xlfn.TEXTJOIN("_",TRUE,tbl_die_ordering[[#This Row],[Supplier]],tbl_die_ordering[[#This Row],[DIE NO]]),[1]Tracker!$AQ:$AQ,[1]Tracker!$Y:$Y,"")</f>
        <v>242500293</v>
      </c>
      <c r="AC365" s="83">
        <f>_xlfn.XLOOKUP(_xlfn.TEXTJOIN("_",TRUE,tbl_die_ordering[[#This Row],[Supplier]],tbl_die_ordering[[#This Row],[DIE NO]]),[1]Tracker!$AQ:$AQ,[1]Tracker!$AC:$AC,"")</f>
        <v>45736.349664351852</v>
      </c>
      <c r="AD365" s="7"/>
      <c r="AF365" t="str">
        <f>TEXT(tbl_die_ordering[[#This Row],[Die Requested Date]],"mmm")</f>
        <v>Feb</v>
      </c>
      <c r="AG365" t="str">
        <f>_xlfn.TEXTJOIN("_",TRUE,tbl_die_ordering[[#This Row],[Supplier]],tbl_die_ordering[[#This Row],[DIE NO]])</f>
        <v>PHME_051027-2510</v>
      </c>
    </row>
    <row r="366" spans="1:33" ht="15.95" customHeight="1">
      <c r="A366" s="86" t="s">
        <v>29</v>
      </c>
      <c r="B366" s="83" t="str">
        <f>_xlfn.XLOOKUP(_xlfn.TEXTJOIN("_",TRUE,tbl_die_ordering[[#This Row],[Supplier]],tbl_die_ordering[[#This Row],[DIE NO]]),[1]Tracker!$AQ:$AQ,[1]Tracker!$W:$W,"")</f>
        <v>7739-25</v>
      </c>
      <c r="C366" s="204" t="s">
        <v>650</v>
      </c>
      <c r="D366" s="177" t="s">
        <v>88</v>
      </c>
      <c r="E366" s="90" t="s">
        <v>645</v>
      </c>
      <c r="F366" s="91">
        <v>45716</v>
      </c>
      <c r="G366" s="353">
        <f>_xlfn.XLOOKUP(_xlfn.TEXTJOIN("_",TRUE,tbl_die_ordering[[#This Row],[Supplier]],tbl_die_ordering[[#This Row],[DIE NO]]),[1]Tracker!$AQ:$AQ,[1]Tracker!$V:$V,"")</f>
        <v>45716</v>
      </c>
      <c r="H366" s="193" t="s">
        <v>94</v>
      </c>
      <c r="I366" s="131">
        <v>4</v>
      </c>
      <c r="J366" s="131">
        <v>4</v>
      </c>
      <c r="K366" s="99">
        <v>45716</v>
      </c>
      <c r="L366" s="99">
        <v>45722</v>
      </c>
      <c r="M366" s="102"/>
      <c r="N366" s="121">
        <f>IFERROR(IF(tbl_die_ordering[[#This Row],[Design Approved Date]]&lt;&gt;"",L366-K366,""),"")</f>
        <v>6</v>
      </c>
      <c r="O366" s="91">
        <v>45727</v>
      </c>
      <c r="P366" s="91">
        <v>45735</v>
      </c>
      <c r="Q366" s="99">
        <v>45727</v>
      </c>
      <c r="R366" s="122">
        <v>212500140</v>
      </c>
      <c r="S366" s="90" t="s">
        <v>101</v>
      </c>
      <c r="T366" s="91">
        <v>45727</v>
      </c>
      <c r="U366" s="110"/>
      <c r="V366" s="111"/>
      <c r="W36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6" s="6">
        <f>IF(AND(tbl_die_ordering[[#This Row],[TYPE]]&lt;&gt;"C",tbl_die_ordering[[#This Row],[Design Approved Date]]&lt;&gt;""),tbl_die_ordering[[#This Row],[Design Approved Date]]-tbl_die_ordering[[#This Row],[Die Requested Date]],0)</f>
        <v>6</v>
      </c>
      <c r="Z366" t="s">
        <v>86</v>
      </c>
      <c r="AA366" s="118"/>
      <c r="AB366" s="82">
        <f>_xlfn.XLOOKUP(_xlfn.TEXTJOIN("_",TRUE,tbl_die_ordering[[#This Row],[Supplier]],tbl_die_ordering[[#This Row],[DIE NO]]),[1]Tracker!$AQ:$AQ,[1]Tracker!$Y:$Y,"")</f>
        <v>242500291</v>
      </c>
      <c r="AC366" s="83">
        <f>_xlfn.XLOOKUP(_xlfn.TEXTJOIN("_",TRUE,tbl_die_ordering[[#This Row],[Supplier]],tbl_die_ordering[[#This Row],[DIE NO]]),[1]Tracker!$AQ:$AQ,[1]Tracker!$AC:$AC,"")</f>
        <v>45737.313796296294</v>
      </c>
      <c r="AD366" s="7"/>
      <c r="AF366" t="str">
        <f>TEXT(tbl_die_ordering[[#This Row],[Die Requested Date]],"mmm")</f>
        <v>Feb</v>
      </c>
      <c r="AG366" t="str">
        <f>_xlfn.TEXTJOIN("_",TRUE,tbl_die_ordering[[#This Row],[Supplier]],tbl_die_ordering[[#This Row],[DIE NO]])</f>
        <v>PDTMC_051118-3529</v>
      </c>
    </row>
    <row r="367" spans="1:33" ht="15.95" customHeight="1">
      <c r="A367" s="86" t="s">
        <v>29</v>
      </c>
      <c r="B367" s="83" t="str">
        <f>_xlfn.XLOOKUP(_xlfn.TEXTJOIN("_",TRUE,tbl_die_ordering[[#This Row],[Supplier]],tbl_die_ordering[[#This Row],[DIE NO]]),[1]Tracker!$AQ:$AQ,[1]Tracker!$W:$W,"")</f>
        <v>7740-25</v>
      </c>
      <c r="C367" s="204" t="s">
        <v>651</v>
      </c>
      <c r="D367" s="177" t="s">
        <v>88</v>
      </c>
      <c r="E367" s="90" t="s">
        <v>323</v>
      </c>
      <c r="F367" s="91">
        <v>45716</v>
      </c>
      <c r="G367" s="353">
        <f>_xlfn.XLOOKUP(_xlfn.TEXTJOIN("_",TRUE,tbl_die_ordering[[#This Row],[Supplier]],tbl_die_ordering[[#This Row],[DIE NO]]),[1]Tracker!$AQ:$AQ,[1]Tracker!$V:$V,"")</f>
        <v>45716</v>
      </c>
      <c r="H367" s="193" t="s">
        <v>90</v>
      </c>
      <c r="I367" s="131">
        <v>1</v>
      </c>
      <c r="J367" s="131">
        <v>2</v>
      </c>
      <c r="K367" s="99">
        <v>45722</v>
      </c>
      <c r="L367" s="99">
        <v>45726</v>
      </c>
      <c r="M367" s="102"/>
      <c r="N367" s="121">
        <f>IFERROR(IF(tbl_die_ordering[[#This Row],[Design Approved Date]]&lt;&gt;"",L367-K367,""),"")</f>
        <v>4</v>
      </c>
      <c r="O367" s="91">
        <v>45727</v>
      </c>
      <c r="P367" s="91">
        <v>45735</v>
      </c>
      <c r="Q367" s="99">
        <v>45727</v>
      </c>
      <c r="R367" s="122">
        <v>212500140</v>
      </c>
      <c r="S367" s="90" t="s">
        <v>197</v>
      </c>
      <c r="T367" s="91">
        <v>45727</v>
      </c>
      <c r="U367" s="110"/>
      <c r="V367" s="111"/>
      <c r="W36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7" s="6">
        <f>IF(AND(tbl_die_ordering[[#This Row],[TYPE]]&lt;&gt;"C",tbl_die_ordering[[#This Row],[Design Approved Date]]&lt;&gt;""),tbl_die_ordering[[#This Row],[Design Approved Date]]-tbl_die_ordering[[#This Row],[Die Requested Date]],0)</f>
        <v>10</v>
      </c>
      <c r="Z367" t="s">
        <v>86</v>
      </c>
      <c r="AA367" s="118"/>
      <c r="AB367" s="82">
        <f>_xlfn.XLOOKUP(_xlfn.TEXTJOIN("_",TRUE,tbl_die_ordering[[#This Row],[Supplier]],tbl_die_ordering[[#This Row],[DIE NO]]),[1]Tracker!$AQ:$AQ,[1]Tracker!$Y:$Y,"")</f>
        <v>242500385</v>
      </c>
      <c r="AC367" s="83">
        <f>_xlfn.XLOOKUP(_xlfn.TEXTJOIN("_",TRUE,tbl_die_ordering[[#This Row],[Supplier]],tbl_die_ordering[[#This Row],[DIE NO]]),[1]Tracker!$AQ:$AQ,[1]Tracker!$AC:$AC,"")</f>
        <v>45749.567870370367</v>
      </c>
      <c r="AD367" s="7"/>
      <c r="AF367" t="str">
        <f>TEXT(tbl_die_ordering[[#This Row],[Die Requested Date]],"mmm")</f>
        <v>Feb</v>
      </c>
      <c r="AG367" t="str">
        <f>_xlfn.TEXTJOIN("_",TRUE,tbl_die_ordering[[#This Row],[Supplier]],tbl_die_ordering[[#This Row],[DIE NO]])</f>
        <v>COMPES_015813-2502</v>
      </c>
    </row>
    <row r="368" spans="1:33" ht="15.95" customHeight="1">
      <c r="A368" s="86" t="s">
        <v>29</v>
      </c>
      <c r="B368" s="83" t="str">
        <f>_xlfn.XLOOKUP(_xlfn.TEXTJOIN("_",TRUE,tbl_die_ordering[[#This Row],[Supplier]],tbl_die_ordering[[#This Row],[DIE NO]]),[1]Tracker!$AQ:$AQ,[1]Tracker!$W:$W,"")</f>
        <v>7741-25</v>
      </c>
      <c r="C368" s="204" t="s">
        <v>652</v>
      </c>
      <c r="D368" s="177" t="s">
        <v>88</v>
      </c>
      <c r="E368" s="90" t="s">
        <v>323</v>
      </c>
      <c r="F368" s="91">
        <v>45716</v>
      </c>
      <c r="G368" s="353">
        <f>_xlfn.XLOOKUP(_xlfn.TEXTJOIN("_",TRUE,tbl_die_ordering[[#This Row],[Supplier]],tbl_die_ordering[[#This Row],[DIE NO]]),[1]Tracker!$AQ:$AQ,[1]Tracker!$V:$V,"")</f>
        <v>45716</v>
      </c>
      <c r="H368" s="193" t="s">
        <v>90</v>
      </c>
      <c r="I368" s="131">
        <v>1</v>
      </c>
      <c r="J368" s="131">
        <v>2</v>
      </c>
      <c r="K368" s="99">
        <v>45721</v>
      </c>
      <c r="L368" s="99">
        <v>45726</v>
      </c>
      <c r="M368" s="102"/>
      <c r="N368" s="121">
        <f>IFERROR(IF(tbl_die_ordering[[#This Row],[Design Approved Date]]&lt;&gt;"",L368-K368,""),"")</f>
        <v>5</v>
      </c>
      <c r="O368" s="91">
        <v>45727</v>
      </c>
      <c r="P368" s="91">
        <v>45735</v>
      </c>
      <c r="Q368" s="99">
        <v>45727</v>
      </c>
      <c r="R368" s="122">
        <v>212500140</v>
      </c>
      <c r="S368" s="90" t="s">
        <v>139</v>
      </c>
      <c r="T368" s="91">
        <v>45727</v>
      </c>
      <c r="U368" s="110"/>
      <c r="V368" s="111"/>
      <c r="W36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8" s="6">
        <f>IF(AND(tbl_die_ordering[[#This Row],[TYPE]]&lt;&gt;"C",tbl_die_ordering[[#This Row],[Design Approved Date]]&lt;&gt;""),tbl_die_ordering[[#This Row],[Design Approved Date]]-tbl_die_ordering[[#This Row],[Die Requested Date]],0)</f>
        <v>10</v>
      </c>
      <c r="Z368" t="s">
        <v>86</v>
      </c>
      <c r="AA368" s="118"/>
      <c r="AB368" s="82">
        <f>_xlfn.XLOOKUP(_xlfn.TEXTJOIN("_",TRUE,tbl_die_ordering[[#This Row],[Supplier]],tbl_die_ordering[[#This Row],[DIE NO]]),[1]Tracker!$AQ:$AQ,[1]Tracker!$Y:$Y,"")</f>
        <v>242500440</v>
      </c>
      <c r="AC368" s="83">
        <f>_xlfn.XLOOKUP(_xlfn.TEXTJOIN("_",TRUE,tbl_die_ordering[[#This Row],[Supplier]],tbl_die_ordering[[#This Row],[DIE NO]]),[1]Tracker!$AQ:$AQ,[1]Tracker!$AC:$AC,"")</f>
        <v>45754.36414351852</v>
      </c>
      <c r="AD368" s="7"/>
      <c r="AF368" t="str">
        <f>TEXT(tbl_die_ordering[[#This Row],[Die Requested Date]],"mmm")</f>
        <v>Feb</v>
      </c>
      <c r="AG368" t="str">
        <f>_xlfn.TEXTJOIN("_",TRUE,tbl_die_ordering[[#This Row],[Supplier]],tbl_die_ordering[[#This Row],[DIE NO]])</f>
        <v>EKSTEK_017858-2502</v>
      </c>
    </row>
    <row r="369" spans="1:33" ht="15.95" customHeight="1">
      <c r="A369" s="86" t="s">
        <v>29</v>
      </c>
      <c r="B369" s="83" t="str">
        <f>_xlfn.XLOOKUP(_xlfn.TEXTJOIN("_",TRUE,tbl_die_ordering[[#This Row],[Supplier]],tbl_die_ordering[[#This Row],[DIE NO]]),[1]Tracker!$AQ:$AQ,[1]Tracker!$W:$W,"")</f>
        <v>7742-25</v>
      </c>
      <c r="C369" s="204" t="s">
        <v>653</v>
      </c>
      <c r="D369" s="177" t="s">
        <v>88</v>
      </c>
      <c r="E369" s="90" t="s">
        <v>321</v>
      </c>
      <c r="F369" s="91">
        <v>45716</v>
      </c>
      <c r="G369" s="353">
        <f>_xlfn.XLOOKUP(_xlfn.TEXTJOIN("_",TRUE,tbl_die_ordering[[#This Row],[Supplier]],tbl_die_ordering[[#This Row],[DIE NO]]),[1]Tracker!$AQ:$AQ,[1]Tracker!$V:$V,"")</f>
        <v>45716</v>
      </c>
      <c r="H369" s="193" t="s">
        <v>94</v>
      </c>
      <c r="I369" s="131">
        <v>2</v>
      </c>
      <c r="J369" s="131">
        <v>2</v>
      </c>
      <c r="K369" s="99">
        <v>45720</v>
      </c>
      <c r="L369" s="99">
        <v>45726</v>
      </c>
      <c r="M369" s="102"/>
      <c r="N369" s="121">
        <f>IFERROR(IF(tbl_die_ordering[[#This Row],[Design Approved Date]]&lt;&gt;"",L369-K369,""),"")</f>
        <v>6</v>
      </c>
      <c r="O369" s="91">
        <v>45727</v>
      </c>
      <c r="P369" s="91">
        <v>45735</v>
      </c>
      <c r="Q369" s="99">
        <v>45727</v>
      </c>
      <c r="R369" s="122">
        <v>212500140</v>
      </c>
      <c r="S369" s="90" t="s">
        <v>95</v>
      </c>
      <c r="T369" s="91">
        <v>45727</v>
      </c>
      <c r="U369" s="110"/>
      <c r="V369" s="111"/>
      <c r="W36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69" s="6">
        <f>IF(AND(tbl_die_ordering[[#This Row],[TYPE]]&lt;&gt;"C",tbl_die_ordering[[#This Row],[Design Approved Date]]&lt;&gt;""),tbl_die_ordering[[#This Row],[Design Approved Date]]-tbl_die_ordering[[#This Row],[Die Requested Date]],0)</f>
        <v>10</v>
      </c>
      <c r="Z369" t="s">
        <v>86</v>
      </c>
      <c r="AA369" s="118"/>
      <c r="AB369" s="82">
        <f>_xlfn.XLOOKUP(_xlfn.TEXTJOIN("_",TRUE,tbl_die_ordering[[#This Row],[Supplier]],tbl_die_ordering[[#This Row],[DIE NO]]),[1]Tracker!$AQ:$AQ,[1]Tracker!$Y:$Y,"")</f>
        <v>242500293</v>
      </c>
      <c r="AC369" s="83">
        <f>_xlfn.XLOOKUP(_xlfn.TEXTJOIN("_",TRUE,tbl_die_ordering[[#This Row],[Supplier]],tbl_die_ordering[[#This Row],[DIE NO]]),[1]Tracker!$AQ:$AQ,[1]Tracker!$AC:$AC,"")</f>
        <v>45736.349664351852</v>
      </c>
      <c r="AD369" s="7"/>
      <c r="AF369" t="str">
        <f>TEXT(tbl_die_ordering[[#This Row],[Die Requested Date]],"mmm")</f>
        <v>Feb</v>
      </c>
      <c r="AG369" t="str">
        <f>_xlfn.TEXTJOIN("_",TRUE,tbl_die_ordering[[#This Row],[Supplier]],tbl_die_ordering[[#This Row],[DIE NO]])</f>
        <v>PHME_013009-2516</v>
      </c>
    </row>
    <row r="370" spans="1:33" ht="15.95" customHeight="1">
      <c r="A370" s="86" t="s">
        <v>29</v>
      </c>
      <c r="B370" s="83" t="str">
        <f>_xlfn.XLOOKUP(_xlfn.TEXTJOIN("_",TRUE,tbl_die_ordering[[#This Row],[Supplier]],tbl_die_ordering[[#This Row],[DIE NO]]),[1]Tracker!$AQ:$AQ,[1]Tracker!$W:$W,"")</f>
        <v>7744-25</v>
      </c>
      <c r="C370" s="204" t="s">
        <v>654</v>
      </c>
      <c r="D370" s="177" t="s">
        <v>88</v>
      </c>
      <c r="E370" s="90" t="s">
        <v>645</v>
      </c>
      <c r="F370" s="91">
        <v>45716</v>
      </c>
      <c r="G370" s="353">
        <f>_xlfn.XLOOKUP(_xlfn.TEXTJOIN("_",TRUE,tbl_die_ordering[[#This Row],[Supplier]],tbl_die_ordering[[#This Row],[DIE NO]]),[1]Tracker!$AQ:$AQ,[1]Tracker!$V:$V,"")</f>
        <v>45716</v>
      </c>
      <c r="H370" s="193" t="s">
        <v>90</v>
      </c>
      <c r="I370" s="131">
        <v>2</v>
      </c>
      <c r="J370" s="131">
        <v>4</v>
      </c>
      <c r="K370" s="99">
        <v>45719</v>
      </c>
      <c r="L370" s="99">
        <v>45726</v>
      </c>
      <c r="M370" s="102"/>
      <c r="N370" s="121">
        <f>IFERROR(IF(tbl_die_ordering[[#This Row],[Design Approved Date]]&lt;&gt;"",L370-K370,""),"")</f>
        <v>7</v>
      </c>
      <c r="O370" s="91">
        <v>45727</v>
      </c>
      <c r="P370" s="91">
        <v>45735</v>
      </c>
      <c r="Q370" s="99">
        <v>45727</v>
      </c>
      <c r="R370" s="122">
        <v>212500140</v>
      </c>
      <c r="S370" s="90" t="s">
        <v>129</v>
      </c>
      <c r="T370" s="91">
        <v>45727</v>
      </c>
      <c r="U370" s="110"/>
      <c r="V370" s="111"/>
      <c r="W37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0" s="6">
        <f>IF(AND(tbl_die_ordering[[#This Row],[TYPE]]&lt;&gt;"C",tbl_die_ordering[[#This Row],[Design Approved Date]]&lt;&gt;""),tbl_die_ordering[[#This Row],[Design Approved Date]]-tbl_die_ordering[[#This Row],[Die Requested Date]],0)</f>
        <v>10</v>
      </c>
      <c r="Z370" t="s">
        <v>86</v>
      </c>
      <c r="AA370" s="118"/>
      <c r="AB370" s="82">
        <f>_xlfn.XLOOKUP(_xlfn.TEXTJOIN("_",TRUE,tbl_die_ordering[[#This Row],[Supplier]],tbl_die_ordering[[#This Row],[DIE NO]]),[1]Tracker!$AQ:$AQ,[1]Tracker!$Y:$Y,"")</f>
        <v>242500383</v>
      </c>
      <c r="AC370" s="83">
        <f>_xlfn.XLOOKUP(_xlfn.TEXTJOIN("_",TRUE,tbl_die_ordering[[#This Row],[Supplier]],tbl_die_ordering[[#This Row],[DIE NO]]),[1]Tracker!$AQ:$AQ,[1]Tracker!$AC:$AC,"")</f>
        <v>45767.949386574073</v>
      </c>
      <c r="AD370" s="7"/>
      <c r="AF370" t="str">
        <f>TEXT(tbl_die_ordering[[#This Row],[Die Requested Date]],"mmm")</f>
        <v>Feb</v>
      </c>
      <c r="AG370" t="str">
        <f>_xlfn.TEXTJOIN("_",TRUE,tbl_die_ordering[[#This Row],[Supplier]],tbl_die_ordering[[#This Row],[DIE NO]])</f>
        <v>ALMAX_051117-3514</v>
      </c>
    </row>
    <row r="371" spans="1:33" ht="15.95" customHeight="1">
      <c r="A371" s="86" t="s">
        <v>29</v>
      </c>
      <c r="B371" s="83" t="str">
        <f>_xlfn.XLOOKUP(_xlfn.TEXTJOIN("_",TRUE,tbl_die_ordering[[#This Row],[Supplier]],tbl_die_ordering[[#This Row],[DIE NO]]),[1]Tracker!$AQ:$AQ,[1]Tracker!$W:$W,"")</f>
        <v>7740-25</v>
      </c>
      <c r="C371" s="204" t="s">
        <v>655</v>
      </c>
      <c r="D371" s="177" t="s">
        <v>88</v>
      </c>
      <c r="E371" s="90" t="s">
        <v>260</v>
      </c>
      <c r="F371" s="91">
        <v>45716</v>
      </c>
      <c r="G371" s="353">
        <f>_xlfn.XLOOKUP(_xlfn.TEXTJOIN("_",TRUE,tbl_die_ordering[[#This Row],[Supplier]],tbl_die_ordering[[#This Row],[DIE NO]]),[1]Tracker!$AQ:$AQ,[1]Tracker!$V:$V,"")</f>
        <v>45716</v>
      </c>
      <c r="H371" s="193" t="s">
        <v>90</v>
      </c>
      <c r="I371" s="131">
        <v>1</v>
      </c>
      <c r="J371" s="131">
        <v>1</v>
      </c>
      <c r="K371" s="99">
        <v>45727</v>
      </c>
      <c r="L371" s="99">
        <v>45728</v>
      </c>
      <c r="M371" s="102"/>
      <c r="N371" s="121">
        <f>IFERROR(IF(tbl_die_ordering[[#This Row],[Design Approved Date]]&lt;&gt;"",L371-K371,""),"")</f>
        <v>1</v>
      </c>
      <c r="O371" s="91">
        <v>45728</v>
      </c>
      <c r="P371" s="91">
        <v>45735</v>
      </c>
      <c r="Q371" s="99">
        <v>45728</v>
      </c>
      <c r="R371" s="122">
        <v>212500152</v>
      </c>
      <c r="S371" s="90" t="s">
        <v>197</v>
      </c>
      <c r="T371" s="91">
        <v>45728</v>
      </c>
      <c r="U371" s="110"/>
      <c r="V371" s="111"/>
      <c r="W37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1" s="6">
        <f>IF(AND(tbl_die_ordering[[#This Row],[TYPE]]&lt;&gt;"C",tbl_die_ordering[[#This Row],[Design Approved Date]]&lt;&gt;""),tbl_die_ordering[[#This Row],[Design Approved Date]]-tbl_die_ordering[[#This Row],[Die Requested Date]],0)</f>
        <v>12</v>
      </c>
      <c r="Z371" t="s">
        <v>86</v>
      </c>
      <c r="AA371" s="118"/>
      <c r="AB371" s="82">
        <f>_xlfn.XLOOKUP(_xlfn.TEXTJOIN("_",TRUE,tbl_die_ordering[[#This Row],[Supplier]],tbl_die_ordering[[#This Row],[DIE NO]]),[1]Tracker!$AQ:$AQ,[1]Tracker!$Y:$Y,"")</f>
        <v>242500385</v>
      </c>
      <c r="AC371" s="83">
        <f>_xlfn.XLOOKUP(_xlfn.TEXTJOIN("_",TRUE,tbl_die_ordering[[#This Row],[Supplier]],tbl_die_ordering[[#This Row],[DIE NO]]),[1]Tracker!$AQ:$AQ,[1]Tracker!$AC:$AC,"")</f>
        <v>45749.567870370367</v>
      </c>
      <c r="AD371" s="7"/>
      <c r="AF371" t="str">
        <f>TEXT(tbl_die_ordering[[#This Row],[Die Requested Date]],"mmm")</f>
        <v>Feb</v>
      </c>
      <c r="AG371" t="str">
        <f>_xlfn.TEXTJOIN("_",TRUE,tbl_die_ordering[[#This Row],[Supplier]],tbl_die_ordering[[#This Row],[DIE NO]])</f>
        <v>COMPES_005151-2505</v>
      </c>
    </row>
    <row r="372" spans="1:33" ht="15.95" customHeight="1">
      <c r="A372" s="86" t="s">
        <v>29</v>
      </c>
      <c r="B372" s="83" t="str">
        <f>_xlfn.XLOOKUP(_xlfn.TEXTJOIN("_",TRUE,tbl_die_ordering[[#This Row],[Supplier]],tbl_die_ordering[[#This Row],[DIE NO]]),[1]Tracker!$AQ:$AQ,[1]Tracker!$W:$W,"")</f>
        <v>7740-25</v>
      </c>
      <c r="C372" s="204" t="s">
        <v>656</v>
      </c>
      <c r="D372" s="177" t="s">
        <v>88</v>
      </c>
      <c r="E372" s="90" t="s">
        <v>219</v>
      </c>
      <c r="F372" s="91">
        <v>45716</v>
      </c>
      <c r="G372" s="353">
        <f>_xlfn.XLOOKUP(_xlfn.TEXTJOIN("_",TRUE,tbl_die_ordering[[#This Row],[Supplier]],tbl_die_ordering[[#This Row],[DIE NO]]),[1]Tracker!$AQ:$AQ,[1]Tracker!$V:$V,"")</f>
        <v>45716</v>
      </c>
      <c r="H372" s="193" t="s">
        <v>90</v>
      </c>
      <c r="I372" s="131">
        <v>1</v>
      </c>
      <c r="J372" s="131">
        <v>4</v>
      </c>
      <c r="K372" s="99">
        <v>45724</v>
      </c>
      <c r="L372" s="99">
        <v>45728</v>
      </c>
      <c r="M372" s="102"/>
      <c r="N372" s="121">
        <f>IFERROR(IF(tbl_die_ordering[[#This Row],[Design Approved Date]]&lt;&gt;"",L372-K372,""),"")</f>
        <v>4</v>
      </c>
      <c r="O372" s="91">
        <v>45728</v>
      </c>
      <c r="P372" s="91">
        <v>45735</v>
      </c>
      <c r="Q372" s="99">
        <v>45728</v>
      </c>
      <c r="R372" s="122">
        <v>212500152</v>
      </c>
      <c r="S372" s="90" t="s">
        <v>197</v>
      </c>
      <c r="T372" s="91">
        <v>45728</v>
      </c>
      <c r="U372" s="110"/>
      <c r="V372" s="111"/>
      <c r="W37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2" s="6">
        <f>IF(AND(tbl_die_ordering[[#This Row],[TYPE]]&lt;&gt;"C",tbl_die_ordering[[#This Row],[Design Approved Date]]&lt;&gt;""),tbl_die_ordering[[#This Row],[Design Approved Date]]-tbl_die_ordering[[#This Row],[Die Requested Date]],0)</f>
        <v>12</v>
      </c>
      <c r="Z372" t="s">
        <v>86</v>
      </c>
      <c r="AA372" s="118"/>
      <c r="AB372" s="82">
        <f>_xlfn.XLOOKUP(_xlfn.TEXTJOIN("_",TRUE,tbl_die_ordering[[#This Row],[Supplier]],tbl_die_ordering[[#This Row],[DIE NO]]),[1]Tracker!$AQ:$AQ,[1]Tracker!$Y:$Y,"")</f>
        <v>242500385</v>
      </c>
      <c r="AC372" s="83">
        <f>_xlfn.XLOOKUP(_xlfn.TEXTJOIN("_",TRUE,tbl_die_ordering[[#This Row],[Supplier]],tbl_die_ordering[[#This Row],[DIE NO]]),[1]Tracker!$AQ:$AQ,[1]Tracker!$AC:$AC,"")</f>
        <v>45749.567870370367</v>
      </c>
      <c r="AD372" s="7"/>
      <c r="AF372" t="str">
        <f>TEXT(tbl_die_ordering[[#This Row],[Die Requested Date]],"mmm")</f>
        <v>Feb</v>
      </c>
      <c r="AG372" t="str">
        <f>_xlfn.TEXTJOIN("_",TRUE,tbl_die_ordering[[#This Row],[Supplier]],tbl_die_ordering[[#This Row],[DIE NO]])</f>
        <v>COMPES_015651-2505</v>
      </c>
    </row>
    <row r="373" spans="1:33" ht="15.95" customHeight="1">
      <c r="A373" s="86" t="s">
        <v>29</v>
      </c>
      <c r="B373" s="83" t="str">
        <f>_xlfn.XLOOKUP(_xlfn.TEXTJOIN("_",TRUE,tbl_die_ordering[[#This Row],[Supplier]],tbl_die_ordering[[#This Row],[DIE NO]]),[1]Tracker!$AQ:$AQ,[1]Tracker!$W:$W,"")</f>
        <v>7743-25</v>
      </c>
      <c r="C373" s="204" t="s">
        <v>657</v>
      </c>
      <c r="D373" s="177" t="s">
        <v>88</v>
      </c>
      <c r="E373" s="90" t="s">
        <v>260</v>
      </c>
      <c r="F373" s="91">
        <v>45716</v>
      </c>
      <c r="G373" s="353">
        <f>_xlfn.XLOOKUP(_xlfn.TEXTJOIN("_",TRUE,tbl_die_ordering[[#This Row],[Supplier]],tbl_die_ordering[[#This Row],[DIE NO]]),[1]Tracker!$AQ:$AQ,[1]Tracker!$V:$V,"")</f>
        <v>45716</v>
      </c>
      <c r="H373" s="193" t="s">
        <v>90</v>
      </c>
      <c r="I373" s="131">
        <v>2</v>
      </c>
      <c r="J373" s="131">
        <v>4</v>
      </c>
      <c r="K373" s="99">
        <v>45751</v>
      </c>
      <c r="L373" s="99">
        <v>45751</v>
      </c>
      <c r="M373" s="102"/>
      <c r="N373" s="121">
        <f>IFERROR(IF(tbl_die_ordering[[#This Row],[Design Approved Date]]&lt;&gt;"",L373-K373,""),"")</f>
        <v>0</v>
      </c>
      <c r="O373" s="91">
        <v>45754</v>
      </c>
      <c r="P373" s="91">
        <v>45759</v>
      </c>
      <c r="Q373" s="99">
        <v>45754</v>
      </c>
      <c r="R373" s="122">
        <v>212500316</v>
      </c>
      <c r="S373" s="90" t="s">
        <v>106</v>
      </c>
      <c r="T373" s="91">
        <v>45754</v>
      </c>
      <c r="U373" s="110"/>
      <c r="V373" s="111"/>
      <c r="W37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3" s="6">
        <f>IF(AND(tbl_die_ordering[[#This Row],[TYPE]]&lt;&gt;"C",tbl_die_ordering[[#This Row],[Design Approved Date]]&lt;&gt;""),tbl_die_ordering[[#This Row],[Design Approved Date]]-tbl_die_ordering[[#This Row],[Die Requested Date]],0)</f>
        <v>35</v>
      </c>
      <c r="Z373" t="s">
        <v>86</v>
      </c>
      <c r="AA373" s="118"/>
      <c r="AB373" s="82">
        <f>_xlfn.XLOOKUP(_xlfn.TEXTJOIN("_",TRUE,tbl_die_ordering[[#This Row],[Supplier]],tbl_die_ordering[[#This Row],[DIE NO]]),[1]Tracker!$AQ:$AQ,[1]Tracker!$Y:$Y,"")</f>
        <v>242500518</v>
      </c>
      <c r="AC373" s="83">
        <f>_xlfn.XLOOKUP(_xlfn.TEXTJOIN("_",TRUE,tbl_die_ordering[[#This Row],[Supplier]],tbl_die_ordering[[#This Row],[DIE NO]]),[1]Tracker!$AQ:$AQ,[1]Tracker!$AC:$AC,"")</f>
        <v>45761</v>
      </c>
      <c r="AD373" s="7"/>
      <c r="AF373" t="str">
        <f>TEXT(tbl_die_ordering[[#This Row],[Die Requested Date]],"mmm")</f>
        <v>Feb</v>
      </c>
      <c r="AG373" t="str">
        <f>_xlfn.TEXTJOIN("_",TRUE,tbl_die_ordering[[#This Row],[Supplier]],tbl_die_ordering[[#This Row],[DIE NO]])</f>
        <v>JIANGSU_019480-2504</v>
      </c>
    </row>
    <row r="374" spans="1:33" ht="15.95" customHeight="1">
      <c r="A374" s="86" t="s">
        <v>29</v>
      </c>
      <c r="B374" s="83" t="str">
        <f>_xlfn.XLOOKUP(_xlfn.TEXTJOIN("_",TRUE,tbl_die_ordering[[#This Row],[Supplier]],tbl_die_ordering[[#This Row],[DIE NO]]),[1]Tracker!$AQ:$AQ,[1]Tracker!$W:$W,"")</f>
        <v>7741-25</v>
      </c>
      <c r="C374" s="204" t="s">
        <v>658</v>
      </c>
      <c r="D374" s="177" t="s">
        <v>88</v>
      </c>
      <c r="E374" s="90" t="s">
        <v>260</v>
      </c>
      <c r="F374" s="91">
        <v>45716</v>
      </c>
      <c r="G374" s="353">
        <f>_xlfn.XLOOKUP(_xlfn.TEXTJOIN("_",TRUE,tbl_die_ordering[[#This Row],[Supplier]],tbl_die_ordering[[#This Row],[DIE NO]]),[1]Tracker!$AQ:$AQ,[1]Tracker!$V:$V,"")</f>
        <v>45716</v>
      </c>
      <c r="H374" s="193" t="s">
        <v>90</v>
      </c>
      <c r="I374" s="131">
        <v>1</v>
      </c>
      <c r="J374" s="131">
        <v>2</v>
      </c>
      <c r="K374" s="99">
        <v>45721</v>
      </c>
      <c r="L374" s="99">
        <v>45726</v>
      </c>
      <c r="M374" s="102"/>
      <c r="N374" s="121">
        <f>IFERROR(IF(tbl_die_ordering[[#This Row],[Design Approved Date]]&lt;&gt;"",L374-K374,""),"")</f>
        <v>5</v>
      </c>
      <c r="O374" s="91">
        <v>45727</v>
      </c>
      <c r="P374" s="91">
        <v>45735</v>
      </c>
      <c r="Q374" s="99">
        <v>45727</v>
      </c>
      <c r="R374" s="122" t="s">
        <v>659</v>
      </c>
      <c r="S374" s="90" t="s">
        <v>139</v>
      </c>
      <c r="T374" s="91">
        <v>45727</v>
      </c>
      <c r="U374" s="110"/>
      <c r="V374" s="111"/>
      <c r="W37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4" s="6">
        <f>IF(AND(tbl_die_ordering[[#This Row],[TYPE]]&lt;&gt;"C",tbl_die_ordering[[#This Row],[Design Approved Date]]&lt;&gt;""),tbl_die_ordering[[#This Row],[Design Approved Date]]-tbl_die_ordering[[#This Row],[Die Requested Date]],0)</f>
        <v>10</v>
      </c>
      <c r="Z374" t="s">
        <v>86</v>
      </c>
      <c r="AA374" s="118"/>
      <c r="AB374" s="82">
        <f>_xlfn.XLOOKUP(_xlfn.TEXTJOIN("_",TRUE,tbl_die_ordering[[#This Row],[Supplier]],tbl_die_ordering[[#This Row],[DIE NO]]),[1]Tracker!$AQ:$AQ,[1]Tracker!$Y:$Y,"")</f>
        <v>242500440</v>
      </c>
      <c r="AC374" s="83">
        <f>_xlfn.XLOOKUP(_xlfn.TEXTJOIN("_",TRUE,tbl_die_ordering[[#This Row],[Supplier]],tbl_die_ordering[[#This Row],[DIE NO]]),[1]Tracker!$AQ:$AQ,[1]Tracker!$AC:$AC,"")</f>
        <v>45754.36414351852</v>
      </c>
      <c r="AD374" s="7"/>
      <c r="AF374" t="str">
        <f>TEXT(tbl_die_ordering[[#This Row],[Die Requested Date]],"mmm")</f>
        <v>Feb</v>
      </c>
      <c r="AG374" t="str">
        <f>_xlfn.TEXTJOIN("_",TRUE,tbl_die_ordering[[#This Row],[Supplier]],tbl_die_ordering[[#This Row],[DIE NO]])</f>
        <v>EKSTEK_015815-2501</v>
      </c>
    </row>
    <row r="375" spans="1:33" ht="15.95" customHeight="1">
      <c r="A375" s="86" t="s">
        <v>6</v>
      </c>
      <c r="B375" s="83" t="str">
        <f>_xlfn.XLOOKUP(_xlfn.TEXTJOIN("_",TRUE,tbl_die_ordering[[#This Row],[Supplier]],tbl_die_ordering[[#This Row],[DIE NO]]),[1]Tracker!$AQ:$AQ,[1]Tracker!$W:$W,"")</f>
        <v>7745-25</v>
      </c>
      <c r="C375" s="204" t="s">
        <v>660</v>
      </c>
      <c r="D375" s="177" t="s">
        <v>185</v>
      </c>
      <c r="E375" s="90" t="s">
        <v>260</v>
      </c>
      <c r="F375" s="91">
        <v>45719</v>
      </c>
      <c r="G375" s="353">
        <f>_xlfn.XLOOKUP(_xlfn.TEXTJOIN("_",TRUE,tbl_die_ordering[[#This Row],[Supplier]],tbl_die_ordering[[#This Row],[DIE NO]]),[1]Tracker!$AQ:$AQ,[1]Tracker!$V:$V,"")</f>
        <v>45719</v>
      </c>
      <c r="H375" s="193" t="s">
        <v>90</v>
      </c>
      <c r="I375" s="103">
        <v>1</v>
      </c>
      <c r="J375" s="103">
        <v>2</v>
      </c>
      <c r="K375" s="99">
        <v>45722</v>
      </c>
      <c r="L375" s="99">
        <v>45722</v>
      </c>
      <c r="M375" s="102"/>
      <c r="N375" s="121">
        <f>IFERROR(IF(tbl_die_ordering[[#This Row],[Design Approved Date]]&lt;&gt;"",L375-K375,""),"")</f>
        <v>0</v>
      </c>
      <c r="O375" s="91">
        <v>45724</v>
      </c>
      <c r="P375" s="91">
        <v>45719</v>
      </c>
      <c r="Q375" s="91">
        <v>45724</v>
      </c>
      <c r="R375" s="122">
        <v>112500974</v>
      </c>
      <c r="S375" s="90" t="s">
        <v>139</v>
      </c>
      <c r="T375" s="99">
        <v>45724</v>
      </c>
      <c r="U375" s="110" t="s">
        <v>661</v>
      </c>
      <c r="V375" s="111"/>
      <c r="W37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5" s="6">
        <f>IF(AND(tbl_die_ordering[[#This Row],[TYPE]]&lt;&gt;"C",tbl_die_ordering[[#This Row],[Design Approved Date]]&lt;&gt;""),tbl_die_ordering[[#This Row],[Design Approved Date]]-tbl_die_ordering[[#This Row],[Die Requested Date]],0)</f>
        <v>3</v>
      </c>
      <c r="Z375" t="s">
        <v>86</v>
      </c>
      <c r="AA375" s="118" t="s">
        <v>343</v>
      </c>
      <c r="AB375" s="82">
        <f>_xlfn.XLOOKUP(_xlfn.TEXTJOIN("_",TRUE,tbl_die_ordering[[#This Row],[Supplier]],tbl_die_ordering[[#This Row],[DIE NO]]),[1]Tracker!$AQ:$AQ,[1]Tracker!$Y:$Y,"")</f>
        <v>142502364</v>
      </c>
      <c r="AC375" s="83">
        <f>_xlfn.XLOOKUP(_xlfn.TEXTJOIN("_",TRUE,tbl_die_ordering[[#This Row],[Supplier]],tbl_die_ordering[[#This Row],[DIE NO]]),[1]Tracker!$AQ:$AQ,[1]Tracker!$AC:$AC,"")</f>
        <v>45741.558877314812</v>
      </c>
      <c r="AD375" s="7"/>
      <c r="AF375" t="str">
        <f>TEXT(tbl_die_ordering[[#This Row],[Die Requested Date]],"mmm")</f>
        <v>Mar</v>
      </c>
      <c r="AG375" t="str">
        <f>_xlfn.TEXTJOIN("_",TRUE,tbl_die_ordering[[#This Row],[Supplier]],tbl_die_ordering[[#This Row],[DIE NO]])</f>
        <v>EKSTEK_30270-501</v>
      </c>
    </row>
    <row r="376" spans="1:33" ht="15.95" customHeight="1">
      <c r="A376" s="86" t="s">
        <v>6</v>
      </c>
      <c r="B376" s="83" t="str">
        <f>_xlfn.XLOOKUP(_xlfn.TEXTJOIN("_",TRUE,tbl_die_ordering[[#This Row],[Supplier]],tbl_die_ordering[[#This Row],[DIE NO]]),[1]Tracker!$AQ:$AQ,[1]Tracker!$W:$W,"")</f>
        <v>7745-25</v>
      </c>
      <c r="C376" s="204" t="s">
        <v>662</v>
      </c>
      <c r="D376" s="177" t="s">
        <v>185</v>
      </c>
      <c r="E376" s="90" t="s">
        <v>260</v>
      </c>
      <c r="F376" s="91">
        <v>45719</v>
      </c>
      <c r="G376" s="353">
        <f>_xlfn.XLOOKUP(_xlfn.TEXTJOIN("_",TRUE,tbl_die_ordering[[#This Row],[Supplier]],tbl_die_ordering[[#This Row],[DIE NO]]),[1]Tracker!$AQ:$AQ,[1]Tracker!$V:$V,"")</f>
        <v>45719</v>
      </c>
      <c r="H376" s="193" t="s">
        <v>90</v>
      </c>
      <c r="I376" s="103">
        <v>1</v>
      </c>
      <c r="J376" s="103">
        <v>2</v>
      </c>
      <c r="K376" s="99">
        <v>45722</v>
      </c>
      <c r="L376" s="99">
        <v>45722</v>
      </c>
      <c r="M376" s="102"/>
      <c r="N376" s="121">
        <f>IFERROR(IF(tbl_die_ordering[[#This Row],[Design Approved Date]]&lt;&gt;"",L376-K376,""),"")</f>
        <v>0</v>
      </c>
      <c r="O376" s="91">
        <v>45724</v>
      </c>
      <c r="P376" s="91">
        <v>45719</v>
      </c>
      <c r="Q376" s="91">
        <v>45724</v>
      </c>
      <c r="R376" s="122">
        <v>112500974</v>
      </c>
      <c r="S376" s="90" t="s">
        <v>139</v>
      </c>
      <c r="T376" s="99">
        <v>45724</v>
      </c>
      <c r="U376" s="110" t="s">
        <v>661</v>
      </c>
      <c r="V376" s="111"/>
      <c r="W37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6" s="6">
        <f>IF(AND(tbl_die_ordering[[#This Row],[TYPE]]&lt;&gt;"C",tbl_die_ordering[[#This Row],[Design Approved Date]]&lt;&gt;""),tbl_die_ordering[[#This Row],[Design Approved Date]]-tbl_die_ordering[[#This Row],[Die Requested Date]],0)</f>
        <v>3</v>
      </c>
      <c r="Z376" t="s">
        <v>86</v>
      </c>
      <c r="AA376" s="118" t="s">
        <v>343</v>
      </c>
      <c r="AB376" s="82">
        <f>_xlfn.XLOOKUP(_xlfn.TEXTJOIN("_",TRUE,tbl_die_ordering[[#This Row],[Supplier]],tbl_die_ordering[[#This Row],[DIE NO]]),[1]Tracker!$AQ:$AQ,[1]Tracker!$Y:$Y,"")</f>
        <v>142502364</v>
      </c>
      <c r="AC376" s="83">
        <f>_xlfn.XLOOKUP(_xlfn.TEXTJOIN("_",TRUE,tbl_die_ordering[[#This Row],[Supplier]],tbl_die_ordering[[#This Row],[DIE NO]]),[1]Tracker!$AQ:$AQ,[1]Tracker!$AC:$AC,"")</f>
        <v>45741.558877314812</v>
      </c>
      <c r="AD376" s="7"/>
      <c r="AF376" t="str">
        <f>TEXT(tbl_die_ordering[[#This Row],[Die Requested Date]],"mmm")</f>
        <v>Mar</v>
      </c>
      <c r="AG376" t="str">
        <f>_xlfn.TEXTJOIN("_",TRUE,tbl_die_ordering[[#This Row],[Supplier]],tbl_die_ordering[[#This Row],[DIE NO]])</f>
        <v>EKSTEK_30271-501</v>
      </c>
    </row>
    <row r="377" spans="1:33" ht="15.95" customHeight="1">
      <c r="A377" s="86" t="s">
        <v>6</v>
      </c>
      <c r="B377" s="83" t="str">
        <f>_xlfn.XLOOKUP(_xlfn.TEXTJOIN("_",TRUE,tbl_die_ordering[[#This Row],[Supplier]],tbl_die_ordering[[#This Row],[DIE NO]]),[1]Tracker!$AQ:$AQ,[1]Tracker!$W:$W,"")</f>
        <v>7746-25</v>
      </c>
      <c r="C377" s="204" t="s">
        <v>663</v>
      </c>
      <c r="D377" s="177" t="s">
        <v>88</v>
      </c>
      <c r="E377" s="90" t="s">
        <v>321</v>
      </c>
      <c r="F377" s="91">
        <v>45721</v>
      </c>
      <c r="G377" s="353">
        <f>_xlfn.XLOOKUP(_xlfn.TEXTJOIN("_",TRUE,tbl_die_ordering[[#This Row],[Supplier]],tbl_die_ordering[[#This Row],[DIE NO]]),[1]Tracker!$AQ:$AQ,[1]Tracker!$V:$V,"")</f>
        <v>45721</v>
      </c>
      <c r="H377" s="193" t="s">
        <v>90</v>
      </c>
      <c r="I377" s="103">
        <v>13</v>
      </c>
      <c r="J377" s="103">
        <v>13</v>
      </c>
      <c r="K377" s="99">
        <v>45722</v>
      </c>
      <c r="L377" s="99">
        <v>45726</v>
      </c>
      <c r="M377" s="102"/>
      <c r="N377" s="121">
        <f>IFERROR(IF(tbl_die_ordering[[#This Row],[Design Approved Date]]&lt;&gt;"",L377-K377,""),"")</f>
        <v>4</v>
      </c>
      <c r="O377" s="99">
        <v>45727</v>
      </c>
      <c r="P377" s="91">
        <v>45724</v>
      </c>
      <c r="Q377" s="99">
        <v>45727</v>
      </c>
      <c r="R377" s="122">
        <v>112500994</v>
      </c>
      <c r="S377" s="90" t="s">
        <v>91</v>
      </c>
      <c r="T377" s="99">
        <v>45964</v>
      </c>
      <c r="U377" s="110"/>
      <c r="V377" s="111" t="s">
        <v>664</v>
      </c>
      <c r="W37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7" s="12">
        <f>IF(AND(tbl_die_ordering[[#This Row],[TYPE]]&lt;&gt;"C",tbl_die_ordering[[#This Row],[Design Approved Date]]&lt;&gt;""),tbl_die_ordering[[#This Row],[Design Approved Date]]-tbl_die_ordering[[#This Row],[Die Requested Date]],0)</f>
        <v>5</v>
      </c>
      <c r="Z377" t="s">
        <v>86</v>
      </c>
      <c r="AA377" s="118"/>
      <c r="AB377" s="82">
        <f>_xlfn.XLOOKUP(_xlfn.TEXTJOIN("_",TRUE,tbl_die_ordering[[#This Row],[Supplier]],tbl_die_ordering[[#This Row],[DIE NO]]),[1]Tracker!$AQ:$AQ,[1]Tracker!$Y:$Y,"")</f>
        <v>142503285</v>
      </c>
      <c r="AC377" s="83">
        <f>_xlfn.XLOOKUP(_xlfn.TEXTJOIN("_",TRUE,tbl_die_ordering[[#This Row],[Supplier]],tbl_die_ordering[[#This Row],[DIE NO]]),[1]Tracker!$AQ:$AQ,[1]Tracker!$AC:$AC,"")</f>
        <v>45771.87164351852</v>
      </c>
      <c r="AD377" s="7"/>
      <c r="AF377" t="str">
        <f>TEXT(tbl_die_ordering[[#This Row],[Die Requested Date]],"mmm")</f>
        <v>Mar</v>
      </c>
      <c r="AG377" t="str">
        <f>_xlfn.TEXTJOIN("_",TRUE,tbl_die_ordering[[#This Row],[Supplier]],tbl_die_ordering[[#This Row],[DIE NO]])</f>
        <v>WEFA_29421-202</v>
      </c>
    </row>
    <row r="378" spans="1:33" ht="15.95" customHeight="1">
      <c r="A378" s="86" t="s">
        <v>6</v>
      </c>
      <c r="B378" s="83" t="str">
        <f>_xlfn.XLOOKUP(_xlfn.TEXTJOIN("_",TRUE,tbl_die_ordering[[#This Row],[Supplier]],tbl_die_ordering[[#This Row],[DIE NO]]),[1]Tracker!$AQ:$AQ,[1]Tracker!$W:$W,"")</f>
        <v>7747-25</v>
      </c>
      <c r="C378" s="204" t="s">
        <v>665</v>
      </c>
      <c r="D378" s="177" t="s">
        <v>185</v>
      </c>
      <c r="E378" s="90" t="s">
        <v>321</v>
      </c>
      <c r="F378" s="91">
        <v>45722</v>
      </c>
      <c r="G378" s="353">
        <f>_xlfn.XLOOKUP(_xlfn.TEXTJOIN("_",TRUE,tbl_die_ordering[[#This Row],[Supplier]],tbl_die_ordering[[#This Row],[DIE NO]]),[1]Tracker!$AQ:$AQ,[1]Tracker!$V:$V,"")</f>
        <v>45722</v>
      </c>
      <c r="H378" s="193" t="s">
        <v>90</v>
      </c>
      <c r="I378" s="103">
        <v>0</v>
      </c>
      <c r="J378" s="103">
        <v>0</v>
      </c>
      <c r="K378" s="99">
        <v>45723</v>
      </c>
      <c r="L378" s="99">
        <v>45726</v>
      </c>
      <c r="M378" s="102"/>
      <c r="N378" s="121">
        <f>IFERROR(IF(tbl_die_ordering[[#This Row],[Design Approved Date]]&lt;&gt;"",L378-K378,""),"")</f>
        <v>3</v>
      </c>
      <c r="O378" s="99">
        <v>45727</v>
      </c>
      <c r="P378" s="91">
        <v>45724</v>
      </c>
      <c r="Q378" s="99">
        <v>45727</v>
      </c>
      <c r="R378" s="122">
        <v>112500994</v>
      </c>
      <c r="S378" s="90" t="s">
        <v>139</v>
      </c>
      <c r="T378" s="99">
        <v>45964</v>
      </c>
      <c r="U378" s="110" t="s">
        <v>666</v>
      </c>
      <c r="V378" s="111"/>
      <c r="W37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8" s="12">
        <f>IF(AND(tbl_die_ordering[[#This Row],[TYPE]]&lt;&gt;"C",tbl_die_ordering[[#This Row],[Design Approved Date]]&lt;&gt;""),tbl_die_ordering[[#This Row],[Design Approved Date]]-tbl_die_ordering[[#This Row],[Die Requested Date]],0)</f>
        <v>4</v>
      </c>
      <c r="Z378" t="s">
        <v>86</v>
      </c>
      <c r="AA378" s="118" t="s">
        <v>343</v>
      </c>
      <c r="AB378" s="82">
        <f>_xlfn.XLOOKUP(_xlfn.TEXTJOIN("_",TRUE,tbl_die_ordering[[#This Row],[Supplier]],tbl_die_ordering[[#This Row],[DIE NO]]),[1]Tracker!$AQ:$AQ,[1]Tracker!$Y:$Y,"")</f>
        <v>142502364</v>
      </c>
      <c r="AC378" s="83">
        <f>_xlfn.XLOOKUP(_xlfn.TEXTJOIN("_",TRUE,tbl_die_ordering[[#This Row],[Supplier]],tbl_die_ordering[[#This Row],[DIE NO]]),[1]Tracker!$AQ:$AQ,[1]Tracker!$AC:$AC,"")</f>
        <v>45741.558877314812</v>
      </c>
      <c r="AD378" s="7"/>
      <c r="AF378" t="str">
        <f>TEXT(tbl_die_ordering[[#This Row],[Die Requested Date]],"mmm")</f>
        <v>Mar</v>
      </c>
      <c r="AG378" t="str">
        <f>_xlfn.TEXTJOIN("_",TRUE,tbl_die_ordering[[#This Row],[Supplier]],tbl_die_ordering[[#This Row],[DIE NO]])</f>
        <v>EKSTEK_03186-501</v>
      </c>
    </row>
    <row r="379" spans="1:33" ht="15.95" customHeight="1">
      <c r="A379" s="86" t="s">
        <v>6</v>
      </c>
      <c r="B379" s="83" t="str">
        <f>_xlfn.XLOOKUP(_xlfn.TEXTJOIN("_",TRUE,tbl_die_ordering[[#This Row],[Supplier]],tbl_die_ordering[[#This Row],[DIE NO]]),[1]Tracker!$AQ:$AQ,[1]Tracker!$W:$W,"")</f>
        <v>7747-25</v>
      </c>
      <c r="C379" s="204" t="s">
        <v>667</v>
      </c>
      <c r="D379" s="177" t="s">
        <v>185</v>
      </c>
      <c r="E379" s="90" t="s">
        <v>321</v>
      </c>
      <c r="F379" s="91">
        <v>45722</v>
      </c>
      <c r="G379" s="353">
        <f>_xlfn.XLOOKUP(_xlfn.TEXTJOIN("_",TRUE,tbl_die_ordering[[#This Row],[Supplier]],tbl_die_ordering[[#This Row],[DIE NO]]),[1]Tracker!$AQ:$AQ,[1]Tracker!$V:$V,"")</f>
        <v>45722</v>
      </c>
      <c r="H379" s="193" t="s">
        <v>90</v>
      </c>
      <c r="I379" s="103">
        <v>0</v>
      </c>
      <c r="J379" s="103">
        <v>0</v>
      </c>
      <c r="K379" s="99">
        <v>45723</v>
      </c>
      <c r="L379" s="99">
        <v>45726</v>
      </c>
      <c r="M379" s="102"/>
      <c r="N379" s="121">
        <f>IFERROR(IF(tbl_die_ordering[[#This Row],[Design Approved Date]]&lt;&gt;"",L379-K379,""),"")</f>
        <v>3</v>
      </c>
      <c r="O379" s="99">
        <v>45727</v>
      </c>
      <c r="P379" s="91">
        <v>45724</v>
      </c>
      <c r="Q379" s="99">
        <v>45727</v>
      </c>
      <c r="R379" s="122">
        <v>112500994</v>
      </c>
      <c r="S379" s="90" t="s">
        <v>139</v>
      </c>
      <c r="T379" s="99">
        <v>45964</v>
      </c>
      <c r="U379" s="110" t="s">
        <v>666</v>
      </c>
      <c r="V379" s="111"/>
      <c r="W37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79" s="12">
        <f>IF(AND(tbl_die_ordering[[#This Row],[TYPE]]&lt;&gt;"C",tbl_die_ordering[[#This Row],[Design Approved Date]]&lt;&gt;""),tbl_die_ordering[[#This Row],[Design Approved Date]]-tbl_die_ordering[[#This Row],[Die Requested Date]],0)</f>
        <v>4</v>
      </c>
      <c r="Z379" t="s">
        <v>86</v>
      </c>
      <c r="AA379" s="118" t="s">
        <v>343</v>
      </c>
      <c r="AB379" s="82">
        <f>_xlfn.XLOOKUP(_xlfn.TEXTJOIN("_",TRUE,tbl_die_ordering[[#This Row],[Supplier]],tbl_die_ordering[[#This Row],[DIE NO]]),[1]Tracker!$AQ:$AQ,[1]Tracker!$Y:$Y,"")</f>
        <v>142502364</v>
      </c>
      <c r="AC379" s="83">
        <f>_xlfn.XLOOKUP(_xlfn.TEXTJOIN("_",TRUE,tbl_die_ordering[[#This Row],[Supplier]],tbl_die_ordering[[#This Row],[DIE NO]]),[1]Tracker!$AQ:$AQ,[1]Tracker!$AC:$AC,"")</f>
        <v>45741.558877314812</v>
      </c>
      <c r="AD379" s="7"/>
      <c r="AF379" t="str">
        <f>TEXT(tbl_die_ordering[[#This Row],[Die Requested Date]],"mmm")</f>
        <v>Mar</v>
      </c>
      <c r="AG379" t="str">
        <f>_xlfn.TEXTJOIN("_",TRUE,tbl_die_ordering[[#This Row],[Supplier]],tbl_die_ordering[[#This Row],[DIE NO]])</f>
        <v>EKSTEK_03187-501</v>
      </c>
    </row>
    <row r="380" spans="1:33" ht="15.95" customHeight="1">
      <c r="A380" s="86" t="s">
        <v>6</v>
      </c>
      <c r="B380" s="83" t="str">
        <f>_xlfn.XLOOKUP(_xlfn.TEXTJOIN("_",TRUE,tbl_die_ordering[[#This Row],[Supplier]],tbl_die_ordering[[#This Row],[DIE NO]]),[1]Tracker!$AQ:$AQ,[1]Tracker!$W:$W,"")</f>
        <v>7748-25</v>
      </c>
      <c r="C380" s="204" t="s">
        <v>668</v>
      </c>
      <c r="D380" s="177" t="s">
        <v>88</v>
      </c>
      <c r="E380" s="90" t="s">
        <v>219</v>
      </c>
      <c r="F380" s="91">
        <v>45722</v>
      </c>
      <c r="G380" s="353">
        <f>_xlfn.XLOOKUP(_xlfn.TEXTJOIN("_",TRUE,tbl_die_ordering[[#This Row],[Supplier]],tbl_die_ordering[[#This Row],[DIE NO]]),[1]Tracker!$AQ:$AQ,[1]Tracker!$V:$V,"")</f>
        <v>45722</v>
      </c>
      <c r="H380" s="193" t="s">
        <v>90</v>
      </c>
      <c r="I380" s="103">
        <v>4</v>
      </c>
      <c r="J380" s="103">
        <v>4</v>
      </c>
      <c r="K380" s="99">
        <v>45723</v>
      </c>
      <c r="L380" s="99">
        <v>45726</v>
      </c>
      <c r="M380" s="102"/>
      <c r="N380" s="121">
        <f>IFERROR(IF(tbl_die_ordering[[#This Row],[Design Approved Date]]&lt;&gt;"",L380-K380,""),"")</f>
        <v>3</v>
      </c>
      <c r="O380" s="99">
        <v>45727</v>
      </c>
      <c r="P380" s="91">
        <v>45724</v>
      </c>
      <c r="Q380" s="99">
        <v>45727</v>
      </c>
      <c r="R380" s="122">
        <v>112500994</v>
      </c>
      <c r="S380" s="90" t="s">
        <v>139</v>
      </c>
      <c r="T380" s="99">
        <v>45964</v>
      </c>
      <c r="U380" s="110"/>
      <c r="V380" s="111"/>
      <c r="W38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0" s="6">
        <f>IF(AND(tbl_die_ordering[[#This Row],[TYPE]]&lt;&gt;"C",tbl_die_ordering[[#This Row],[Design Approved Date]]&lt;&gt;""),tbl_die_ordering[[#This Row],[Design Approved Date]]-tbl_die_ordering[[#This Row],[Die Requested Date]],0)</f>
        <v>4</v>
      </c>
      <c r="Z380" t="s">
        <v>86</v>
      </c>
      <c r="AA380" s="118"/>
      <c r="AB380" s="82">
        <f>_xlfn.XLOOKUP(_xlfn.TEXTJOIN("_",TRUE,tbl_die_ordering[[#This Row],[Supplier]],tbl_die_ordering[[#This Row],[DIE NO]]),[1]Tracker!$AQ:$AQ,[1]Tracker!$Y:$Y,"")</f>
        <v>142502364</v>
      </c>
      <c r="AC380" s="83">
        <f>_xlfn.XLOOKUP(_xlfn.TEXTJOIN("_",TRUE,tbl_die_ordering[[#This Row],[Supplier]],tbl_die_ordering[[#This Row],[DIE NO]]),[1]Tracker!$AQ:$AQ,[1]Tracker!$AC:$AC,"")</f>
        <v>45741.558877314812</v>
      </c>
      <c r="AD380" s="7"/>
      <c r="AF380" t="str">
        <f>TEXT(tbl_die_ordering[[#This Row],[Die Requested Date]],"mmm")</f>
        <v>Mar</v>
      </c>
      <c r="AG380" t="str">
        <f>_xlfn.TEXTJOIN("_",TRUE,tbl_die_ordering[[#This Row],[Supplier]],tbl_die_ordering[[#This Row],[DIE NO]])</f>
        <v>EKSTEK_14719-222</v>
      </c>
    </row>
    <row r="381" spans="1:33" ht="15.95" customHeight="1">
      <c r="A381" s="86" t="s">
        <v>6</v>
      </c>
      <c r="B381" s="83" t="str">
        <f>_xlfn.XLOOKUP(_xlfn.TEXTJOIN("_",TRUE,tbl_die_ordering[[#This Row],[Supplier]],tbl_die_ordering[[#This Row],[DIE NO]]),[1]Tracker!$AQ:$AQ,[1]Tracker!$W:$W,"")</f>
        <v>7749-25</v>
      </c>
      <c r="C381" s="204" t="s">
        <v>669</v>
      </c>
      <c r="D381" s="177" t="s">
        <v>88</v>
      </c>
      <c r="E381" s="90" t="s">
        <v>670</v>
      </c>
      <c r="F381" s="91">
        <v>45722</v>
      </c>
      <c r="G381" s="353">
        <f>_xlfn.XLOOKUP(_xlfn.TEXTJOIN("_",TRUE,tbl_die_ordering[[#This Row],[Supplier]],tbl_die_ordering[[#This Row],[DIE NO]]),[1]Tracker!$AQ:$AQ,[1]Tracker!$V:$V,"")</f>
        <v>45722</v>
      </c>
      <c r="H381" s="193" t="s">
        <v>90</v>
      </c>
      <c r="I381" s="103">
        <v>2</v>
      </c>
      <c r="J381" s="103">
        <v>8</v>
      </c>
      <c r="K381" s="99">
        <v>45723</v>
      </c>
      <c r="L381" s="99">
        <v>45726</v>
      </c>
      <c r="M381" s="102"/>
      <c r="N381" s="121">
        <f>IFERROR(IF(tbl_die_ordering[[#This Row],[Design Approved Date]]&lt;&gt;"",L381-K381,""),"")</f>
        <v>3</v>
      </c>
      <c r="O381" s="99">
        <v>45727</v>
      </c>
      <c r="P381" s="91">
        <v>45724</v>
      </c>
      <c r="Q381" s="99">
        <v>45727</v>
      </c>
      <c r="R381" s="122">
        <v>112500994</v>
      </c>
      <c r="S381" s="90" t="s">
        <v>167</v>
      </c>
      <c r="T381" s="99">
        <v>45964</v>
      </c>
      <c r="U381" s="110"/>
      <c r="V381" s="111"/>
      <c r="W38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1" s="6">
        <f>IF(AND(tbl_die_ordering[[#This Row],[TYPE]]&lt;&gt;"C",tbl_die_ordering[[#This Row],[Design Approved Date]]&lt;&gt;""),tbl_die_ordering[[#This Row],[Design Approved Date]]-tbl_die_ordering[[#This Row],[Die Requested Date]],0)</f>
        <v>4</v>
      </c>
      <c r="Z381" t="s">
        <v>86</v>
      </c>
      <c r="AA381" s="118"/>
      <c r="AB381" s="82">
        <f>_xlfn.XLOOKUP(_xlfn.TEXTJOIN("_",TRUE,tbl_die_ordering[[#This Row],[Supplier]],tbl_die_ordering[[#This Row],[DIE NO]]),[1]Tracker!$AQ:$AQ,[1]Tracker!$Y:$Y,"")</f>
        <v>142502358</v>
      </c>
      <c r="AC381" s="83">
        <f>_xlfn.XLOOKUP(_xlfn.TEXTJOIN("_",TRUE,tbl_die_ordering[[#This Row],[Supplier]],tbl_die_ordering[[#This Row],[DIE NO]]),[1]Tracker!$AQ:$AQ,[1]Tracker!$AC:$AC,"")</f>
        <v>45737.311053240737</v>
      </c>
      <c r="AD381" s="7"/>
      <c r="AF381" t="str">
        <f>TEXT(tbl_die_ordering[[#This Row],[Die Requested Date]],"mmm")</f>
        <v>Mar</v>
      </c>
      <c r="AG381" t="str">
        <f>_xlfn.TEXTJOIN("_",TRUE,tbl_die_ordering[[#This Row],[Supplier]],tbl_die_ordering[[#This Row],[DIE NO]])</f>
        <v>PHOENIX _29780-520</v>
      </c>
    </row>
    <row r="382" spans="1:33" ht="15.95" customHeight="1">
      <c r="A382" s="86" t="s">
        <v>6</v>
      </c>
      <c r="B382" s="83" t="str">
        <f>_xlfn.XLOOKUP(_xlfn.TEXTJOIN("_",TRUE,tbl_die_ordering[[#This Row],[Supplier]],tbl_die_ordering[[#This Row],[DIE NO]]),[1]Tracker!$AQ:$AQ,[1]Tracker!$W:$W,"")</f>
        <v>7747-25</v>
      </c>
      <c r="C382" s="204" t="s">
        <v>671</v>
      </c>
      <c r="D382" s="177" t="s">
        <v>185</v>
      </c>
      <c r="E382" s="90" t="s">
        <v>219</v>
      </c>
      <c r="F382" s="91">
        <v>45722</v>
      </c>
      <c r="G382" s="353">
        <f>_xlfn.XLOOKUP(_xlfn.TEXTJOIN("_",TRUE,tbl_die_ordering[[#This Row],[Supplier]],tbl_die_ordering[[#This Row],[DIE NO]]),[1]Tracker!$AQ:$AQ,[1]Tracker!$V:$V,"")</f>
        <v>45722</v>
      </c>
      <c r="H382" s="193" t="s">
        <v>90</v>
      </c>
      <c r="I382" s="103">
        <v>1</v>
      </c>
      <c r="J382" s="103">
        <v>2</v>
      </c>
      <c r="K382" s="99">
        <v>45723</v>
      </c>
      <c r="L382" s="99">
        <v>45736</v>
      </c>
      <c r="M382" s="102" t="s">
        <v>186</v>
      </c>
      <c r="N382" s="121">
        <f>IFERROR(IF(tbl_die_ordering[[#This Row],[Design Approved Date]]&lt;&gt;"",L382-K382,""),"")</f>
        <v>13</v>
      </c>
      <c r="O382" s="91">
        <v>45738</v>
      </c>
      <c r="P382" s="91">
        <v>45724</v>
      </c>
      <c r="Q382" s="91">
        <v>45738</v>
      </c>
      <c r="R382" s="122">
        <v>112501121</v>
      </c>
      <c r="S382" s="90" t="s">
        <v>139</v>
      </c>
      <c r="T382" s="91">
        <v>45738</v>
      </c>
      <c r="U382" s="110" t="s">
        <v>61</v>
      </c>
      <c r="V382" s="111" t="s">
        <v>672</v>
      </c>
      <c r="W38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2" s="6">
        <f>IF(AND(tbl_die_ordering[[#This Row],[TYPE]]&lt;&gt;"C",tbl_die_ordering[[#This Row],[Design Approved Date]]&lt;&gt;""),tbl_die_ordering[[#This Row],[Design Approved Date]]-tbl_die_ordering[[#This Row],[Die Requested Date]],0)</f>
        <v>14</v>
      </c>
      <c r="Z382" t="s">
        <v>86</v>
      </c>
      <c r="AA382" s="118" t="s">
        <v>405</v>
      </c>
      <c r="AB382" s="82">
        <f>_xlfn.XLOOKUP(_xlfn.TEXTJOIN("_",TRUE,tbl_die_ordering[[#This Row],[Supplier]],tbl_die_ordering[[#This Row],[DIE NO]]),[1]Tracker!$AQ:$AQ,[1]Tracker!$Y:$Y,"")</f>
        <v>142502686</v>
      </c>
      <c r="AC382" s="83">
        <f>_xlfn.XLOOKUP(_xlfn.TEXTJOIN("_",TRUE,tbl_die_ordering[[#This Row],[Supplier]],tbl_die_ordering[[#This Row],[DIE NO]]),[1]Tracker!$AQ:$AQ,[1]Tracker!$AC:$AC,"")</f>
        <v>45755.366006944445</v>
      </c>
      <c r="AD382" s="7"/>
      <c r="AF382" t="str">
        <f>TEXT(tbl_die_ordering[[#This Row],[Die Requested Date]],"mmm")</f>
        <v>Mar</v>
      </c>
      <c r="AG382" t="str">
        <f>_xlfn.TEXTJOIN("_",TRUE,tbl_die_ordering[[#This Row],[Supplier]],tbl_die_ordering[[#This Row],[DIE NO]])</f>
        <v>EKSTEK_30272-501</v>
      </c>
    </row>
    <row r="383" spans="1:33" ht="15.95" customHeight="1">
      <c r="A383" s="86" t="s">
        <v>6</v>
      </c>
      <c r="B383" s="83" t="str">
        <f>_xlfn.XLOOKUP(_xlfn.TEXTJOIN("_",TRUE,tbl_die_ordering[[#This Row],[Supplier]],tbl_die_ordering[[#This Row],[DIE NO]]),[1]Tracker!$AQ:$AQ,[1]Tracker!$W:$W,"")</f>
        <v>7751-25</v>
      </c>
      <c r="C383" s="204" t="s">
        <v>673</v>
      </c>
      <c r="D383" s="177" t="s">
        <v>185</v>
      </c>
      <c r="E383" s="90" t="s">
        <v>221</v>
      </c>
      <c r="F383" s="91">
        <v>45726</v>
      </c>
      <c r="G383" s="353">
        <f>_xlfn.XLOOKUP(_xlfn.TEXTJOIN("_",TRUE,tbl_die_ordering[[#This Row],[Supplier]],tbl_die_ordering[[#This Row],[DIE NO]]),[1]Tracker!$AQ:$AQ,[1]Tracker!$V:$V,"")</f>
        <v>45726</v>
      </c>
      <c r="H383" s="193" t="s">
        <v>94</v>
      </c>
      <c r="I383" s="103">
        <v>1</v>
      </c>
      <c r="J383" s="103">
        <v>1</v>
      </c>
      <c r="K383" s="99">
        <v>45728</v>
      </c>
      <c r="L383" s="99">
        <v>45728</v>
      </c>
      <c r="M383" s="102"/>
      <c r="N383" s="121">
        <f>IFERROR(IF(tbl_die_ordering[[#This Row],[Design Approved Date]]&lt;&gt;"",L383-K383,""),"")</f>
        <v>0</v>
      </c>
      <c r="O383" s="99">
        <v>45727</v>
      </c>
      <c r="P383" s="91">
        <v>45726</v>
      </c>
      <c r="Q383" s="99">
        <v>45727</v>
      </c>
      <c r="R383" s="122">
        <v>112501000</v>
      </c>
      <c r="S383" s="90" t="s">
        <v>95</v>
      </c>
      <c r="T383" s="91">
        <v>45727</v>
      </c>
      <c r="U383" s="110" t="s">
        <v>674</v>
      </c>
      <c r="V383" s="111"/>
      <c r="W38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3" s="6">
        <f>IF(AND(tbl_die_ordering[[#This Row],[TYPE]]&lt;&gt;"C",tbl_die_ordering[[#This Row],[Design Approved Date]]&lt;&gt;""),tbl_die_ordering[[#This Row],[Design Approved Date]]-tbl_die_ordering[[#This Row],[Die Requested Date]],0)</f>
        <v>2</v>
      </c>
      <c r="Z383" t="s">
        <v>86</v>
      </c>
      <c r="AA383" s="118" t="s">
        <v>343</v>
      </c>
      <c r="AB383" s="82">
        <f>_xlfn.XLOOKUP(_xlfn.TEXTJOIN("_",TRUE,tbl_die_ordering[[#This Row],[Supplier]],tbl_die_ordering[[#This Row],[DIE NO]]),[1]Tracker!$AQ:$AQ,[1]Tracker!$Y:$Y,"")</f>
        <v>142502327</v>
      </c>
      <c r="AC383" s="83">
        <f>_xlfn.XLOOKUP(_xlfn.TEXTJOIN("_",TRUE,tbl_die_ordering[[#This Row],[Supplier]],tbl_die_ordering[[#This Row],[DIE NO]]),[1]Tracker!$AQ:$AQ,[1]Tracker!$AC:$AC,"")</f>
        <v>45734.457499999997</v>
      </c>
      <c r="AD383" s="7"/>
      <c r="AF383" t="str">
        <f>TEXT(tbl_die_ordering[[#This Row],[Die Requested Date]],"mmm")</f>
        <v>Mar</v>
      </c>
      <c r="AG383" t="str">
        <f>_xlfn.TEXTJOIN("_",TRUE,tbl_die_ordering[[#This Row],[Supplier]],tbl_die_ordering[[#This Row],[DIE NO]])</f>
        <v>PHME_30284-601</v>
      </c>
    </row>
    <row r="384" spans="1:33" ht="15.95" customHeight="1">
      <c r="A384" s="86" t="s">
        <v>6</v>
      </c>
      <c r="B384" s="83" t="str">
        <f>_xlfn.XLOOKUP(_xlfn.TEXTJOIN("_",TRUE,tbl_die_ordering[[#This Row],[Supplier]],tbl_die_ordering[[#This Row],[DIE NO]]),[1]Tracker!$AQ:$AQ,[1]Tracker!$W:$W,"")</f>
        <v>7750-25</v>
      </c>
      <c r="C384" s="204" t="s">
        <v>675</v>
      </c>
      <c r="D384" s="177" t="s">
        <v>185</v>
      </c>
      <c r="E384" s="90" t="s">
        <v>103</v>
      </c>
      <c r="F384" s="91">
        <v>45726</v>
      </c>
      <c r="G384" s="353">
        <f>_xlfn.XLOOKUP(_xlfn.TEXTJOIN("_",TRUE,tbl_die_ordering[[#This Row],[Supplier]],tbl_die_ordering[[#This Row],[DIE NO]]),[1]Tracker!$AQ:$AQ,[1]Tracker!$V:$V,"")</f>
        <v>45726</v>
      </c>
      <c r="H384" s="193" t="s">
        <v>90</v>
      </c>
      <c r="I384" s="103">
        <v>0</v>
      </c>
      <c r="J384" s="103">
        <v>0</v>
      </c>
      <c r="K384" s="99">
        <v>45729</v>
      </c>
      <c r="L384" s="99">
        <v>45730</v>
      </c>
      <c r="M384" s="102"/>
      <c r="N384" s="121">
        <f>IFERROR(IF(tbl_die_ordering[[#This Row],[Design Approved Date]]&lt;&gt;"",L384-K384,""),"")</f>
        <v>1</v>
      </c>
      <c r="O384" s="91">
        <v>45731</v>
      </c>
      <c r="P384" s="91">
        <v>45737</v>
      </c>
      <c r="Q384" s="99">
        <v>45731</v>
      </c>
      <c r="R384" s="122">
        <v>112501042</v>
      </c>
      <c r="S384" s="90" t="s">
        <v>139</v>
      </c>
      <c r="T384" s="99">
        <v>45731</v>
      </c>
      <c r="U384" s="110" t="s">
        <v>676</v>
      </c>
      <c r="V384" s="111"/>
      <c r="W38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4" s="6">
        <f>IF(AND(tbl_die_ordering[[#This Row],[TYPE]]&lt;&gt;"C",tbl_die_ordering[[#This Row],[Design Approved Date]]&lt;&gt;""),tbl_die_ordering[[#This Row],[Design Approved Date]]-tbl_die_ordering[[#This Row],[Die Requested Date]],0)</f>
        <v>4</v>
      </c>
      <c r="Z384" t="s">
        <v>86</v>
      </c>
      <c r="AA384" s="118" t="s">
        <v>343</v>
      </c>
      <c r="AB384" s="82">
        <f>_xlfn.XLOOKUP(_xlfn.TEXTJOIN("_",TRUE,tbl_die_ordering[[#This Row],[Supplier]],tbl_die_ordering[[#This Row],[DIE NO]]),[1]Tracker!$AQ:$AQ,[1]Tracker!$Y:$Y,"")</f>
        <v>142502480</v>
      </c>
      <c r="AC384" s="83">
        <f>_xlfn.XLOOKUP(_xlfn.TEXTJOIN("_",TRUE,tbl_die_ordering[[#This Row],[Supplier]],tbl_die_ordering[[#This Row],[DIE NO]]),[1]Tracker!$AQ:$AQ,[1]Tracker!$AC:$AC,"")</f>
        <v>45743.595613425925</v>
      </c>
      <c r="AD384" s="7"/>
      <c r="AF384" t="str">
        <f>TEXT(tbl_die_ordering[[#This Row],[Die Requested Date]],"mmm")</f>
        <v>Mar</v>
      </c>
      <c r="AG384" t="str">
        <f>_xlfn.TEXTJOIN("_",TRUE,tbl_die_ordering[[#This Row],[Supplier]],tbl_die_ordering[[#This Row],[DIE NO]])</f>
        <v>EKSTEK_27841-401</v>
      </c>
    </row>
    <row r="385" spans="1:33" ht="15.95" customHeight="1">
      <c r="A385" s="86" t="s">
        <v>6</v>
      </c>
      <c r="B385" s="83" t="str">
        <f>_xlfn.XLOOKUP(_xlfn.TEXTJOIN("_",TRUE,tbl_die_ordering[[#This Row],[Supplier]],tbl_die_ordering[[#This Row],[DIE NO]]),[1]Tracker!$AQ:$AQ,[1]Tracker!$W:$W,"")</f>
        <v>7750-25</v>
      </c>
      <c r="C385" s="204" t="s">
        <v>677</v>
      </c>
      <c r="D385" s="177" t="s">
        <v>185</v>
      </c>
      <c r="E385" s="90" t="s">
        <v>119</v>
      </c>
      <c r="F385" s="91">
        <v>45726</v>
      </c>
      <c r="G385" s="353">
        <f>_xlfn.XLOOKUP(_xlfn.TEXTJOIN("_",TRUE,tbl_die_ordering[[#This Row],[Supplier]],tbl_die_ordering[[#This Row],[DIE NO]]),[1]Tracker!$AQ:$AQ,[1]Tracker!$V:$V,"")</f>
        <v>45726</v>
      </c>
      <c r="H385" s="193" t="s">
        <v>90</v>
      </c>
      <c r="I385" s="103">
        <v>0</v>
      </c>
      <c r="J385" s="103">
        <v>0</v>
      </c>
      <c r="K385" s="99">
        <v>45729</v>
      </c>
      <c r="L385" s="99">
        <v>45730</v>
      </c>
      <c r="M385" s="102"/>
      <c r="N385" s="121">
        <f>IFERROR(IF(tbl_die_ordering[[#This Row],[Design Approved Date]]&lt;&gt;"",L385-K385,""),"")</f>
        <v>1</v>
      </c>
      <c r="O385" s="91">
        <v>45731</v>
      </c>
      <c r="P385" s="91">
        <v>45737</v>
      </c>
      <c r="Q385" s="99">
        <v>45731</v>
      </c>
      <c r="R385" s="122">
        <v>112501042</v>
      </c>
      <c r="S385" s="90" t="s">
        <v>139</v>
      </c>
      <c r="T385" s="99">
        <v>45731</v>
      </c>
      <c r="U385" s="110" t="s">
        <v>676</v>
      </c>
      <c r="V385" s="111"/>
      <c r="W38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5" s="6">
        <f>IF(AND(tbl_die_ordering[[#This Row],[TYPE]]&lt;&gt;"C",tbl_die_ordering[[#This Row],[Design Approved Date]]&lt;&gt;""),tbl_die_ordering[[#This Row],[Design Approved Date]]-tbl_die_ordering[[#This Row],[Die Requested Date]],0)</f>
        <v>4</v>
      </c>
      <c r="Z385" t="s">
        <v>86</v>
      </c>
      <c r="AA385" s="118" t="s">
        <v>343</v>
      </c>
      <c r="AB385" s="82">
        <f>_xlfn.XLOOKUP(_xlfn.TEXTJOIN("_",TRUE,tbl_die_ordering[[#This Row],[Supplier]],tbl_die_ordering[[#This Row],[DIE NO]]),[1]Tracker!$AQ:$AQ,[1]Tracker!$Y:$Y,"")</f>
        <v>142502480</v>
      </c>
      <c r="AC385" s="83">
        <f>_xlfn.XLOOKUP(_xlfn.TEXTJOIN("_",TRUE,tbl_die_ordering[[#This Row],[Supplier]],tbl_die_ordering[[#This Row],[DIE NO]]),[1]Tracker!$AQ:$AQ,[1]Tracker!$AC:$AC,"")</f>
        <v>45743.595613425925</v>
      </c>
      <c r="AD385" s="7"/>
      <c r="AF385" t="str">
        <f>TEXT(tbl_die_ordering[[#This Row],[Die Requested Date]],"mmm")</f>
        <v>Mar</v>
      </c>
      <c r="AG385" t="str">
        <f>_xlfn.TEXTJOIN("_",TRUE,tbl_die_ordering[[#This Row],[Supplier]],tbl_die_ordering[[#This Row],[DIE NO]])</f>
        <v>EKSTEK_27842-401</v>
      </c>
    </row>
    <row r="386" spans="1:33" ht="15.95" customHeight="1">
      <c r="A386" s="86" t="s">
        <v>6</v>
      </c>
      <c r="B386" s="83" t="str">
        <f>_xlfn.XLOOKUP(_xlfn.TEXTJOIN("_",TRUE,tbl_die_ordering[[#This Row],[Supplier]],tbl_die_ordering[[#This Row],[DIE NO]]),[1]Tracker!$AQ:$AQ,[1]Tracker!$W:$W,"")</f>
        <v>7753-25</v>
      </c>
      <c r="C386" s="204" t="s">
        <v>678</v>
      </c>
      <c r="D386" s="177" t="s">
        <v>88</v>
      </c>
      <c r="E386" s="90" t="s">
        <v>119</v>
      </c>
      <c r="F386" s="91">
        <v>45726</v>
      </c>
      <c r="G386" s="353">
        <f>_xlfn.XLOOKUP(_xlfn.TEXTJOIN("_",TRUE,tbl_die_ordering[[#This Row],[Supplier]],tbl_die_ordering[[#This Row],[DIE NO]]),[1]Tracker!$AQ:$AQ,[1]Tracker!$V:$V,"")</f>
        <v>45726</v>
      </c>
      <c r="H386" s="193" t="s">
        <v>90</v>
      </c>
      <c r="I386" s="103">
        <v>1</v>
      </c>
      <c r="J386" s="103">
        <v>1</v>
      </c>
      <c r="K386" s="99">
        <v>45730</v>
      </c>
      <c r="L386" s="91">
        <v>45730</v>
      </c>
      <c r="M386" s="102"/>
      <c r="N386" s="121">
        <f>IFERROR(IF(tbl_die_ordering[[#This Row],[Design Approved Date]]&lt;&gt;"",L386-K386,""),"")</f>
        <v>0</v>
      </c>
      <c r="O386" s="91">
        <v>45731</v>
      </c>
      <c r="P386" s="91">
        <v>45730</v>
      </c>
      <c r="Q386" s="99">
        <v>45731</v>
      </c>
      <c r="R386" s="122">
        <v>112501042</v>
      </c>
      <c r="S386" s="90" t="s">
        <v>197</v>
      </c>
      <c r="T386" s="99">
        <v>45731</v>
      </c>
      <c r="U386" s="110"/>
      <c r="V386" s="111"/>
      <c r="W38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6" s="6">
        <f>IF(AND(tbl_die_ordering[[#This Row],[TYPE]]&lt;&gt;"C",tbl_die_ordering[[#This Row],[Design Approved Date]]&lt;&gt;""),tbl_die_ordering[[#This Row],[Design Approved Date]]-tbl_die_ordering[[#This Row],[Die Requested Date]],0)</f>
        <v>4</v>
      </c>
      <c r="Z386" t="s">
        <v>86</v>
      </c>
      <c r="AA386" s="118"/>
      <c r="AB386" s="82">
        <f>_xlfn.XLOOKUP(_xlfn.TEXTJOIN("_",TRUE,tbl_die_ordering[[#This Row],[Supplier]],tbl_die_ordering[[#This Row],[DIE NO]]),[1]Tracker!$AQ:$AQ,[1]Tracker!$Y:$Y,"")</f>
        <v>142502482</v>
      </c>
      <c r="AC386" s="83">
        <f>_xlfn.XLOOKUP(_xlfn.TEXTJOIN("_",TRUE,tbl_die_ordering[[#This Row],[Supplier]],tbl_die_ordering[[#This Row],[DIE NO]]),[1]Tracker!$AQ:$AQ,[1]Tracker!$AC:$AC,"")</f>
        <v>45757.367847222224</v>
      </c>
      <c r="AD386" s="7"/>
      <c r="AF386" t="str">
        <f>TEXT(tbl_die_ordering[[#This Row],[Die Requested Date]],"mmm")</f>
        <v>Mar</v>
      </c>
      <c r="AG386" t="str">
        <f>_xlfn.TEXTJOIN("_",TRUE,tbl_die_ordering[[#This Row],[Supplier]],tbl_die_ordering[[#This Row],[DIE NO]])</f>
        <v>COMPES_19138-402</v>
      </c>
    </row>
    <row r="387" spans="1:33" ht="15.95" customHeight="1">
      <c r="A387" s="86" t="s">
        <v>6</v>
      </c>
      <c r="B387" s="83" t="str">
        <f>_xlfn.XLOOKUP(_xlfn.TEXTJOIN("_",TRUE,tbl_die_ordering[[#This Row],[Supplier]],tbl_die_ordering[[#This Row],[DIE NO]]),[1]Tracker!$AQ:$AQ,[1]Tracker!$W:$W,"")</f>
        <v>7750-25</v>
      </c>
      <c r="C387" s="204" t="s">
        <v>679</v>
      </c>
      <c r="D387" s="177" t="s">
        <v>185</v>
      </c>
      <c r="E387" s="90" t="s">
        <v>103</v>
      </c>
      <c r="F387" s="91">
        <v>45726</v>
      </c>
      <c r="G387" s="353">
        <f>_xlfn.XLOOKUP(_xlfn.TEXTJOIN("_",TRUE,tbl_die_ordering[[#This Row],[Supplier]],tbl_die_ordering[[#This Row],[DIE NO]]),[1]Tracker!$AQ:$AQ,[1]Tracker!$V:$V,"")</f>
        <v>45726</v>
      </c>
      <c r="H387" s="193" t="s">
        <v>90</v>
      </c>
      <c r="I387" s="103">
        <v>1</v>
      </c>
      <c r="J387" s="103">
        <v>2</v>
      </c>
      <c r="K387" s="99">
        <v>45729</v>
      </c>
      <c r="L387" s="99">
        <v>45731</v>
      </c>
      <c r="M387" s="102"/>
      <c r="N387" s="121">
        <f>IFERROR(IF(tbl_die_ordering[[#This Row],[Design Approved Date]]&lt;&gt;"",L387-K387,""),"")</f>
        <v>2</v>
      </c>
      <c r="O387" s="91">
        <v>45733</v>
      </c>
      <c r="P387" s="91">
        <v>45738</v>
      </c>
      <c r="Q387" s="91">
        <v>45733</v>
      </c>
      <c r="R387" s="122">
        <v>112501054</v>
      </c>
      <c r="S387" s="90" t="s">
        <v>139</v>
      </c>
      <c r="T387" s="91">
        <v>45733</v>
      </c>
      <c r="U387" s="110" t="s">
        <v>61</v>
      </c>
      <c r="V387" s="111"/>
      <c r="W38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7" s="6">
        <f>IF(AND(tbl_die_ordering[[#This Row],[TYPE]]&lt;&gt;"C",tbl_die_ordering[[#This Row],[Design Approved Date]]&lt;&gt;""),tbl_die_ordering[[#This Row],[Design Approved Date]]-tbl_die_ordering[[#This Row],[Die Requested Date]],0)</f>
        <v>5</v>
      </c>
      <c r="Z387" t="s">
        <v>86</v>
      </c>
      <c r="AA387" s="118" t="s">
        <v>405</v>
      </c>
      <c r="AB387" s="82">
        <f>_xlfn.XLOOKUP(_xlfn.TEXTJOIN("_",TRUE,tbl_die_ordering[[#This Row],[Supplier]],tbl_die_ordering[[#This Row],[DIE NO]]),[1]Tracker!$AQ:$AQ,[1]Tracker!$Y:$Y,"")</f>
        <v>142502480</v>
      </c>
      <c r="AC387" s="83">
        <f>_xlfn.XLOOKUP(_xlfn.TEXTJOIN("_",TRUE,tbl_die_ordering[[#This Row],[Supplier]],tbl_die_ordering[[#This Row],[DIE NO]]),[1]Tracker!$AQ:$AQ,[1]Tracker!$AC:$AC,"")</f>
        <v>45743.595613425925</v>
      </c>
      <c r="AD387" s="7"/>
      <c r="AF387" t="str">
        <f>TEXT(tbl_die_ordering[[#This Row],[Die Requested Date]],"mmm")</f>
        <v>Mar</v>
      </c>
      <c r="AG387" t="str">
        <f>_xlfn.TEXTJOIN("_",TRUE,tbl_die_ordering[[#This Row],[Supplier]],tbl_die_ordering[[#This Row],[DIE NO]])</f>
        <v>EKSTEK_30283-501</v>
      </c>
    </row>
    <row r="388" spans="1:33" ht="15.95" customHeight="1">
      <c r="A388" s="86" t="s">
        <v>6</v>
      </c>
      <c r="B388" s="83" t="str">
        <f>_xlfn.XLOOKUP(_xlfn.TEXTJOIN("_",TRUE,tbl_die_ordering[[#This Row],[Supplier]],tbl_die_ordering[[#This Row],[DIE NO]]),[1]Tracker!$AQ:$AQ,[1]Tracker!$W:$W,"")</f>
        <v>7752-25</v>
      </c>
      <c r="C388" s="204" t="s">
        <v>680</v>
      </c>
      <c r="D388" s="177" t="s">
        <v>88</v>
      </c>
      <c r="E388" s="90" t="s">
        <v>100</v>
      </c>
      <c r="F388" s="91">
        <v>45726</v>
      </c>
      <c r="G388" s="353">
        <f>_xlfn.XLOOKUP(_xlfn.TEXTJOIN("_",TRUE,tbl_die_ordering[[#This Row],[Supplier]],tbl_die_ordering[[#This Row],[DIE NO]]),[1]Tracker!$AQ:$AQ,[1]Tracker!$V:$V,"")</f>
        <v>45726</v>
      </c>
      <c r="H388" s="193" t="s">
        <v>90</v>
      </c>
      <c r="I388" s="103">
        <v>1</v>
      </c>
      <c r="J388" s="103">
        <v>2</v>
      </c>
      <c r="K388" s="99">
        <v>45730</v>
      </c>
      <c r="L388" s="91">
        <v>45731</v>
      </c>
      <c r="M388" s="102"/>
      <c r="N388" s="121">
        <f>IFERROR(IF(tbl_die_ordering[[#This Row],[Design Approved Date]]&lt;&gt;"",L388-K388,""),"")</f>
        <v>1</v>
      </c>
      <c r="O388" s="91">
        <v>45733</v>
      </c>
      <c r="P388" s="91">
        <v>45730</v>
      </c>
      <c r="Q388" s="91">
        <v>45733</v>
      </c>
      <c r="R388" s="122">
        <v>112501054</v>
      </c>
      <c r="S388" s="90" t="s">
        <v>139</v>
      </c>
      <c r="T388" s="91">
        <v>45733</v>
      </c>
      <c r="U388" s="110"/>
      <c r="V388" s="111"/>
      <c r="W38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8" s="6">
        <f>IF(AND(tbl_die_ordering[[#This Row],[TYPE]]&lt;&gt;"C",tbl_die_ordering[[#This Row],[Design Approved Date]]&lt;&gt;""),tbl_die_ordering[[#This Row],[Design Approved Date]]-tbl_die_ordering[[#This Row],[Die Requested Date]],0)</f>
        <v>5</v>
      </c>
      <c r="Z388" t="s">
        <v>86</v>
      </c>
      <c r="AA388" s="118"/>
      <c r="AB388" s="82">
        <f>_xlfn.XLOOKUP(_xlfn.TEXTJOIN("_",TRUE,tbl_die_ordering[[#This Row],[Supplier]],tbl_die_ordering[[#This Row],[DIE NO]]),[1]Tracker!$AQ:$AQ,[1]Tracker!$Y:$Y,"")</f>
        <v>142502480</v>
      </c>
      <c r="AC388" s="83">
        <f>_xlfn.XLOOKUP(_xlfn.TEXTJOIN("_",TRUE,tbl_die_ordering[[#This Row],[Supplier]],tbl_die_ordering[[#This Row],[DIE NO]]),[1]Tracker!$AQ:$AQ,[1]Tracker!$AC:$AC,"")</f>
        <v>45743.595613425925</v>
      </c>
      <c r="AD388" s="7"/>
      <c r="AF388" t="str">
        <f>TEXT(tbl_die_ordering[[#This Row],[Die Requested Date]],"mmm")</f>
        <v>Mar</v>
      </c>
      <c r="AG388" t="str">
        <f>_xlfn.TEXTJOIN("_",TRUE,tbl_die_ordering[[#This Row],[Supplier]],tbl_die_ordering[[#This Row],[DIE NO]])</f>
        <v>EKSTEK_28816-502</v>
      </c>
    </row>
    <row r="389" spans="1:33" ht="15.95" customHeight="1">
      <c r="A389" s="86" t="s">
        <v>6</v>
      </c>
      <c r="B389" s="83" t="str">
        <f>_xlfn.XLOOKUP(_xlfn.TEXTJOIN("_",TRUE,tbl_die_ordering[[#This Row],[Supplier]],tbl_die_ordering[[#This Row],[DIE NO]]),[1]Tracker!$AQ:$AQ,[1]Tracker!$W:$W,"")</f>
        <v>7750-25</v>
      </c>
      <c r="C389" s="204" t="s">
        <v>681</v>
      </c>
      <c r="D389" s="177" t="s">
        <v>185</v>
      </c>
      <c r="E389" s="90" t="s">
        <v>100</v>
      </c>
      <c r="F389" s="91">
        <v>45726</v>
      </c>
      <c r="G389" s="353">
        <f>_xlfn.XLOOKUP(_xlfn.TEXTJOIN("_",TRUE,tbl_die_ordering[[#This Row],[Supplier]],tbl_die_ordering[[#This Row],[DIE NO]]),[1]Tracker!$AQ:$AQ,[1]Tracker!$V:$V,"")</f>
        <v>45726</v>
      </c>
      <c r="H389" s="193" t="s">
        <v>90</v>
      </c>
      <c r="I389" s="103">
        <v>1</v>
      </c>
      <c r="J389" s="103">
        <v>2</v>
      </c>
      <c r="K389" s="99">
        <v>45729</v>
      </c>
      <c r="L389" s="99">
        <v>45735</v>
      </c>
      <c r="M389" s="102"/>
      <c r="N389" s="121">
        <f>IFERROR(IF(tbl_die_ordering[[#This Row],[Design Approved Date]]&lt;&gt;"",L389-K389,""),"")</f>
        <v>6</v>
      </c>
      <c r="O389" s="99">
        <v>45737</v>
      </c>
      <c r="P389" s="91">
        <v>45738</v>
      </c>
      <c r="Q389" s="99">
        <v>45737</v>
      </c>
      <c r="R389" s="122">
        <v>112501117</v>
      </c>
      <c r="S389" s="90" t="s">
        <v>139</v>
      </c>
      <c r="T389" s="99">
        <v>45737</v>
      </c>
      <c r="U389" s="110" t="s">
        <v>61</v>
      </c>
      <c r="V389" s="111" t="s">
        <v>682</v>
      </c>
      <c r="W38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89" s="6">
        <f>IF(AND(tbl_die_ordering[[#This Row],[TYPE]]&lt;&gt;"C",tbl_die_ordering[[#This Row],[Design Approved Date]]&lt;&gt;""),tbl_die_ordering[[#This Row],[Design Approved Date]]-tbl_die_ordering[[#This Row],[Die Requested Date]],0)</f>
        <v>9</v>
      </c>
      <c r="Z389" t="s">
        <v>86</v>
      </c>
      <c r="AA389" s="118" t="s">
        <v>405</v>
      </c>
      <c r="AB389" s="82">
        <f>_xlfn.XLOOKUP(_xlfn.TEXTJOIN("_",TRUE,tbl_die_ordering[[#This Row],[Supplier]],tbl_die_ordering[[#This Row],[DIE NO]]),[1]Tracker!$AQ:$AQ,[1]Tracker!$Y:$Y,"")</f>
        <v>142502686</v>
      </c>
      <c r="AC389" s="83">
        <f>_xlfn.XLOOKUP(_xlfn.TEXTJOIN("_",TRUE,tbl_die_ordering[[#This Row],[Supplier]],tbl_die_ordering[[#This Row],[DIE NO]]),[1]Tracker!$AQ:$AQ,[1]Tracker!$AC:$AC,"")</f>
        <v>45755.366006944445</v>
      </c>
      <c r="AD389" s="7"/>
      <c r="AF389" t="str">
        <f>TEXT(tbl_die_ordering[[#This Row],[Die Requested Date]],"mmm")</f>
        <v>Mar</v>
      </c>
      <c r="AG389" t="str">
        <f>_xlfn.TEXTJOIN("_",TRUE,tbl_die_ordering[[#This Row],[Supplier]],tbl_die_ordering[[#This Row],[DIE NO]])</f>
        <v>EKSTEK_30282-501</v>
      </c>
    </row>
    <row r="390" spans="1:33" ht="15.95" customHeight="1">
      <c r="A390" s="86" t="s">
        <v>6</v>
      </c>
      <c r="B390" s="83" t="str">
        <f>_xlfn.XLOOKUP(_xlfn.TEXTJOIN("_",TRUE,tbl_die_ordering[[#This Row],[Supplier]],tbl_die_ordering[[#This Row],[DIE NO]]),[1]Tracker!$AQ:$AQ,[1]Tracker!$W:$W,"")</f>
        <v>7752-25</v>
      </c>
      <c r="C390" s="204" t="s">
        <v>683</v>
      </c>
      <c r="D390" s="177" t="s">
        <v>88</v>
      </c>
      <c r="E390" s="90" t="s">
        <v>103</v>
      </c>
      <c r="F390" s="91">
        <v>45726</v>
      </c>
      <c r="G390" s="353">
        <f>_xlfn.XLOOKUP(_xlfn.TEXTJOIN("_",TRUE,tbl_die_ordering[[#This Row],[Supplier]],tbl_die_ordering[[#This Row],[DIE NO]]),[1]Tracker!$AQ:$AQ,[1]Tracker!$V:$V,"")</f>
        <v>45726</v>
      </c>
      <c r="H390" s="193" t="s">
        <v>90</v>
      </c>
      <c r="I390" s="103">
        <v>0</v>
      </c>
      <c r="J390" s="103">
        <v>0</v>
      </c>
      <c r="K390" s="99">
        <v>45730</v>
      </c>
      <c r="L390" s="91">
        <v>45735</v>
      </c>
      <c r="M390" s="102"/>
      <c r="N390" s="121">
        <f>IFERROR(IF(tbl_die_ordering[[#This Row],[Design Approved Date]]&lt;&gt;"",L390-K390,""),"")</f>
        <v>5</v>
      </c>
      <c r="O390" s="99">
        <v>45737</v>
      </c>
      <c r="P390" s="91">
        <v>45730</v>
      </c>
      <c r="Q390" s="99">
        <v>45737</v>
      </c>
      <c r="R390" s="122">
        <v>112501117</v>
      </c>
      <c r="S390" s="90" t="s">
        <v>139</v>
      </c>
      <c r="T390" s="99">
        <v>45737</v>
      </c>
      <c r="U390" s="110"/>
      <c r="V390" s="111" t="s">
        <v>684</v>
      </c>
      <c r="W39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0" s="6">
        <f>IF(AND(tbl_die_ordering[[#This Row],[TYPE]]&lt;&gt;"C",tbl_die_ordering[[#This Row],[Design Approved Date]]&lt;&gt;""),tbl_die_ordering[[#This Row],[Design Approved Date]]-tbl_die_ordering[[#This Row],[Die Requested Date]],0)</f>
        <v>9</v>
      </c>
      <c r="Z390" t="s">
        <v>86</v>
      </c>
      <c r="AA390" s="118"/>
      <c r="AB390" s="82">
        <f>_xlfn.XLOOKUP(_xlfn.TEXTJOIN("_",TRUE,tbl_die_ordering[[#This Row],[Supplier]],tbl_die_ordering[[#This Row],[DIE NO]]),[1]Tracker!$AQ:$AQ,[1]Tracker!$Y:$Y,"")</f>
        <v>142502686</v>
      </c>
      <c r="AC390" s="83">
        <f>_xlfn.XLOOKUP(_xlfn.TEXTJOIN("_",TRUE,tbl_die_ordering[[#This Row],[Supplier]],tbl_die_ordering[[#This Row],[DIE NO]]),[1]Tracker!$AQ:$AQ,[1]Tracker!$AC:$AC,"")</f>
        <v>45755.366006944445</v>
      </c>
      <c r="AD390" s="7"/>
      <c r="AF390" t="str">
        <f>TEXT(tbl_die_ordering[[#This Row],[Die Requested Date]],"mmm")</f>
        <v>Mar</v>
      </c>
      <c r="AG390" t="str">
        <f>_xlfn.TEXTJOIN("_",TRUE,tbl_die_ordering[[#This Row],[Supplier]],tbl_die_ordering[[#This Row],[DIE NO]])</f>
        <v>EKSTEK_23396-404</v>
      </c>
    </row>
    <row r="391" spans="1:33" ht="15.95" customHeight="1">
      <c r="A391" s="86" t="s">
        <v>6</v>
      </c>
      <c r="B391" s="83" t="str">
        <f>_xlfn.XLOOKUP(_xlfn.TEXTJOIN("_",TRUE,tbl_die_ordering[[#This Row],[Supplier]],tbl_die_ordering[[#This Row],[DIE NO]]),[1]Tracker!$AQ:$AQ,[1]Tracker!$W:$W,"")</f>
        <v>7752-25</v>
      </c>
      <c r="C391" s="204" t="s">
        <v>685</v>
      </c>
      <c r="D391" s="90" t="s">
        <v>162</v>
      </c>
      <c r="E391" s="90" t="s">
        <v>163</v>
      </c>
      <c r="F391" s="91">
        <v>45726</v>
      </c>
      <c r="G391" s="353">
        <f>_xlfn.XLOOKUP(_xlfn.TEXTJOIN("_",TRUE,tbl_die_ordering[[#This Row],[Supplier]],tbl_die_ordering[[#This Row],[DIE NO]]),[1]Tracker!$AQ:$AQ,[1]Tracker!$V:$V,"")</f>
        <v>45726</v>
      </c>
      <c r="H391" s="193" t="s">
        <v>90</v>
      </c>
      <c r="I391" s="103">
        <v>0</v>
      </c>
      <c r="J391" s="103">
        <v>0</v>
      </c>
      <c r="K391" s="99">
        <v>45730</v>
      </c>
      <c r="L391" s="91">
        <v>45735</v>
      </c>
      <c r="M391" s="102"/>
      <c r="N391" s="121">
        <f>IFERROR(IF(tbl_die_ordering[[#This Row],[Design Approved Date]]&lt;&gt;"",L391-K391,""),"")</f>
        <v>5</v>
      </c>
      <c r="O391" s="99">
        <v>45737</v>
      </c>
      <c r="P391" s="91">
        <v>45730</v>
      </c>
      <c r="Q391" s="99">
        <v>45737</v>
      </c>
      <c r="R391" s="122">
        <v>112501117</v>
      </c>
      <c r="S391" s="90" t="s">
        <v>139</v>
      </c>
      <c r="T391" s="99">
        <v>45737</v>
      </c>
      <c r="U391" s="110"/>
      <c r="V391" s="111" t="s">
        <v>684</v>
      </c>
      <c r="W39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1" s="6">
        <f>IF(AND(tbl_die_ordering[[#This Row],[TYPE]]&lt;&gt;"C",tbl_die_ordering[[#This Row],[Design Approved Date]]&lt;&gt;""),tbl_die_ordering[[#This Row],[Design Approved Date]]-tbl_die_ordering[[#This Row],[Die Requested Date]],0)</f>
        <v>9</v>
      </c>
      <c r="Z391" t="s">
        <v>86</v>
      </c>
      <c r="AA391" s="118"/>
      <c r="AB391" s="82">
        <f>_xlfn.XLOOKUP(_xlfn.TEXTJOIN("_",TRUE,tbl_die_ordering[[#This Row],[Supplier]],tbl_die_ordering[[#This Row],[DIE NO]]),[1]Tracker!$AQ:$AQ,[1]Tracker!$Y:$Y,"")</f>
        <v>142502686</v>
      </c>
      <c r="AC391" s="83">
        <f>_xlfn.XLOOKUP(_xlfn.TEXTJOIN("_",TRUE,tbl_die_ordering[[#This Row],[Supplier]],tbl_die_ordering[[#This Row],[DIE NO]]),[1]Tracker!$AQ:$AQ,[1]Tracker!$AC:$AC,"")</f>
        <v>45755.366006944445</v>
      </c>
      <c r="AD391" s="7"/>
      <c r="AF391" t="str">
        <f>TEXT(tbl_die_ordering[[#This Row],[Die Requested Date]],"mmm")</f>
        <v>Mar</v>
      </c>
      <c r="AG391" t="str">
        <f>_xlfn.TEXTJOIN("_",TRUE,tbl_die_ordering[[#This Row],[Supplier]],tbl_die_ordering[[#This Row],[DIE NO]])</f>
        <v>EKSTEK_I-23396</v>
      </c>
    </row>
    <row r="392" spans="1:33" ht="15.95" customHeight="1">
      <c r="A392" s="86" t="s">
        <v>6</v>
      </c>
      <c r="B392" s="83" t="str">
        <f>_xlfn.XLOOKUP(_xlfn.TEXTJOIN("_",TRUE,tbl_die_ordering[[#This Row],[Supplier]],tbl_die_ordering[[#This Row],[DIE NO]]),[1]Tracker!$AQ:$AQ,[1]Tracker!$W:$W,"")</f>
        <v>7752-25</v>
      </c>
      <c r="C392" s="204" t="s">
        <v>686</v>
      </c>
      <c r="D392" s="177" t="s">
        <v>88</v>
      </c>
      <c r="E392" s="90" t="s">
        <v>103</v>
      </c>
      <c r="F392" s="91">
        <v>45726</v>
      </c>
      <c r="G392" s="353">
        <f>_xlfn.XLOOKUP(_xlfn.TEXTJOIN("_",TRUE,tbl_die_ordering[[#This Row],[Supplier]],tbl_die_ordering[[#This Row],[DIE NO]]),[1]Tracker!$AQ:$AQ,[1]Tracker!$V:$V,"")</f>
        <v>45726</v>
      </c>
      <c r="H392" s="193" t="s">
        <v>90</v>
      </c>
      <c r="I392" s="103">
        <v>1</v>
      </c>
      <c r="J392" s="103">
        <v>1</v>
      </c>
      <c r="K392" s="99">
        <v>45730</v>
      </c>
      <c r="L392" s="91">
        <v>45735</v>
      </c>
      <c r="M392" s="102"/>
      <c r="N392" s="121">
        <f>IFERROR(IF(tbl_die_ordering[[#This Row],[Design Approved Date]]&lt;&gt;"",L392-K392,""),"")</f>
        <v>5</v>
      </c>
      <c r="O392" s="99">
        <v>45737</v>
      </c>
      <c r="P392" s="91">
        <v>45730</v>
      </c>
      <c r="Q392" s="99">
        <v>45737</v>
      </c>
      <c r="R392" s="122">
        <v>112501117</v>
      </c>
      <c r="S392" s="90" t="s">
        <v>139</v>
      </c>
      <c r="T392" s="99">
        <v>45737</v>
      </c>
      <c r="U392" s="110"/>
      <c r="V392" s="111" t="s">
        <v>687</v>
      </c>
      <c r="W39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2" s="6">
        <f>IF(AND(tbl_die_ordering[[#This Row],[TYPE]]&lt;&gt;"C",tbl_die_ordering[[#This Row],[Design Approved Date]]&lt;&gt;""),tbl_die_ordering[[#This Row],[Design Approved Date]]-tbl_die_ordering[[#This Row],[Die Requested Date]],0)</f>
        <v>9</v>
      </c>
      <c r="Z392" t="s">
        <v>86</v>
      </c>
      <c r="AA392" s="118"/>
      <c r="AB392" s="82">
        <f>_xlfn.XLOOKUP(_xlfn.TEXTJOIN("_",TRUE,tbl_die_ordering[[#This Row],[Supplier]],tbl_die_ordering[[#This Row],[DIE NO]]),[1]Tracker!$AQ:$AQ,[1]Tracker!$Y:$Y,"")</f>
        <v>142502686</v>
      </c>
      <c r="AC392" s="83">
        <f>_xlfn.XLOOKUP(_xlfn.TEXTJOIN("_",TRUE,tbl_die_ordering[[#This Row],[Supplier]],tbl_die_ordering[[#This Row],[DIE NO]]),[1]Tracker!$AQ:$AQ,[1]Tracker!$AC:$AC,"")</f>
        <v>45755.366006944445</v>
      </c>
      <c r="AD392" s="7"/>
      <c r="AF392" t="str">
        <f>TEXT(tbl_die_ordering[[#This Row],[Die Requested Date]],"mmm")</f>
        <v>Mar</v>
      </c>
      <c r="AG392" t="str">
        <f>_xlfn.TEXTJOIN("_",TRUE,tbl_die_ordering[[#This Row],[Supplier]],tbl_die_ordering[[#This Row],[DIE NO]])</f>
        <v>EKSTEK_29268-502</v>
      </c>
    </row>
    <row r="393" spans="1:33" ht="15.95" customHeight="1">
      <c r="A393" s="86" t="s">
        <v>6</v>
      </c>
      <c r="B393" s="83" t="str">
        <f>_xlfn.XLOOKUP(_xlfn.TEXTJOIN("_",TRUE,tbl_die_ordering[[#This Row],[Supplier]],tbl_die_ordering[[#This Row],[DIE NO]]),[1]Tracker!$AQ:$AQ,[1]Tracker!$W:$W,"")</f>
        <v>7753-25</v>
      </c>
      <c r="C393" s="204" t="s">
        <v>688</v>
      </c>
      <c r="D393" s="177" t="s">
        <v>88</v>
      </c>
      <c r="E393" s="90" t="s">
        <v>103</v>
      </c>
      <c r="F393" s="91">
        <v>45726</v>
      </c>
      <c r="G393" s="353">
        <f>_xlfn.XLOOKUP(_xlfn.TEXTJOIN("_",TRUE,tbl_die_ordering[[#This Row],[Supplier]],tbl_die_ordering[[#This Row],[DIE NO]]),[1]Tracker!$AQ:$AQ,[1]Tracker!$V:$V,"")</f>
        <v>45726</v>
      </c>
      <c r="H393" s="193" t="s">
        <v>90</v>
      </c>
      <c r="I393" s="103">
        <v>1</v>
      </c>
      <c r="J393" s="103">
        <v>2</v>
      </c>
      <c r="K393" s="99">
        <v>45729</v>
      </c>
      <c r="L393" s="91">
        <v>45735</v>
      </c>
      <c r="M393" s="102"/>
      <c r="N393" s="121">
        <f>IFERROR(IF(tbl_die_ordering[[#This Row],[Design Approved Date]]&lt;&gt;"",L393-K393,""),"")</f>
        <v>6</v>
      </c>
      <c r="O393" s="99">
        <v>45737</v>
      </c>
      <c r="P393" s="91">
        <v>45730</v>
      </c>
      <c r="Q393" s="99">
        <v>45737</v>
      </c>
      <c r="R393" s="122">
        <v>112501117</v>
      </c>
      <c r="S393" s="90" t="s">
        <v>197</v>
      </c>
      <c r="T393" s="99">
        <v>45737</v>
      </c>
      <c r="U393" s="110"/>
      <c r="V393" s="111" t="s">
        <v>687</v>
      </c>
      <c r="W39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3" s="6">
        <f>IF(AND(tbl_die_ordering[[#This Row],[TYPE]]&lt;&gt;"C",tbl_die_ordering[[#This Row],[Design Approved Date]]&lt;&gt;""),tbl_die_ordering[[#This Row],[Design Approved Date]]-tbl_die_ordering[[#This Row],[Die Requested Date]],0)</f>
        <v>9</v>
      </c>
      <c r="Z393" t="s">
        <v>86</v>
      </c>
      <c r="AA393" s="118"/>
      <c r="AB393" s="82">
        <f>_xlfn.XLOOKUP(_xlfn.TEXTJOIN("_",TRUE,tbl_die_ordering[[#This Row],[Supplier]],tbl_die_ordering[[#This Row],[DIE NO]]),[1]Tracker!$AQ:$AQ,[1]Tracker!$Y:$Y,"")</f>
        <v>142502600</v>
      </c>
      <c r="AC393" s="83">
        <f>_xlfn.XLOOKUP(_xlfn.TEXTJOIN("_",TRUE,tbl_die_ordering[[#This Row],[Supplier]],tbl_die_ordering[[#This Row],[DIE NO]]),[1]Tracker!$AQ:$AQ,[1]Tracker!$AC:$AC,"")</f>
        <v>45750.517476851855</v>
      </c>
      <c r="AD393" s="7"/>
      <c r="AF393" t="str">
        <f>TEXT(tbl_die_ordering[[#This Row],[Die Requested Date]],"mmm")</f>
        <v>Mar</v>
      </c>
      <c r="AG393" t="str">
        <f>_xlfn.TEXTJOIN("_",TRUE,tbl_die_ordering[[#This Row],[Supplier]],tbl_die_ordering[[#This Row],[DIE NO]])</f>
        <v>COMPES_19496-504</v>
      </c>
    </row>
    <row r="394" spans="1:33" ht="15.95" customHeight="1">
      <c r="A394" s="86" t="s">
        <v>6</v>
      </c>
      <c r="B394" s="83" t="str">
        <f>_xlfn.XLOOKUP(_xlfn.TEXTJOIN("_",TRUE,tbl_die_ordering[[#This Row],[Supplier]],tbl_die_ordering[[#This Row],[DIE NO]]),[1]Tracker!$AQ:$AQ,[1]Tracker!$W:$W,"")</f>
        <v>7752-25</v>
      </c>
      <c r="C394" s="204" t="s">
        <v>689</v>
      </c>
      <c r="D394" s="177" t="s">
        <v>88</v>
      </c>
      <c r="E394" s="90" t="s">
        <v>103</v>
      </c>
      <c r="F394" s="91">
        <v>45726</v>
      </c>
      <c r="G394" s="353">
        <f>_xlfn.XLOOKUP(_xlfn.TEXTJOIN("_",TRUE,tbl_die_ordering[[#This Row],[Supplier]],tbl_die_ordering[[#This Row],[DIE NO]]),[1]Tracker!$AQ:$AQ,[1]Tracker!$V:$V,"")</f>
        <v>45726</v>
      </c>
      <c r="H394" s="193" t="s">
        <v>90</v>
      </c>
      <c r="I394" s="103">
        <v>1</v>
      </c>
      <c r="J394" s="103">
        <v>2</v>
      </c>
      <c r="K394" s="99">
        <v>45734</v>
      </c>
      <c r="L394" s="91">
        <v>45736</v>
      </c>
      <c r="M394" s="102"/>
      <c r="N394" s="121">
        <f>IFERROR(IF(tbl_die_ordering[[#This Row],[Design Approved Date]]&lt;&gt;"",L394-K394,""),"")</f>
        <v>2</v>
      </c>
      <c r="O394" s="91">
        <v>45738</v>
      </c>
      <c r="P394" s="91">
        <v>45730</v>
      </c>
      <c r="Q394" s="91">
        <v>45738</v>
      </c>
      <c r="R394" s="122">
        <v>112501121</v>
      </c>
      <c r="S394" s="90" t="s">
        <v>139</v>
      </c>
      <c r="T394" s="91">
        <v>45738</v>
      </c>
      <c r="U394" s="110"/>
      <c r="V394" s="111" t="s">
        <v>690</v>
      </c>
      <c r="W39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4" s="6">
        <f>IF(AND(tbl_die_ordering[[#This Row],[TYPE]]&lt;&gt;"C",tbl_die_ordering[[#This Row],[Design Approved Date]]&lt;&gt;""),tbl_die_ordering[[#This Row],[Design Approved Date]]-tbl_die_ordering[[#This Row],[Die Requested Date]],0)</f>
        <v>10</v>
      </c>
      <c r="Z394" t="s">
        <v>86</v>
      </c>
      <c r="AA394" s="118"/>
      <c r="AB394" s="82">
        <f>_xlfn.XLOOKUP(_xlfn.TEXTJOIN("_",TRUE,tbl_die_ordering[[#This Row],[Supplier]],tbl_die_ordering[[#This Row],[DIE NO]]),[1]Tracker!$AQ:$AQ,[1]Tracker!$Y:$Y,"")</f>
        <v>142502686</v>
      </c>
      <c r="AC394" s="83">
        <f>_xlfn.XLOOKUP(_xlfn.TEXTJOIN("_",TRUE,tbl_die_ordering[[#This Row],[Supplier]],tbl_die_ordering[[#This Row],[DIE NO]]),[1]Tracker!$AQ:$AQ,[1]Tracker!$AC:$AC,"")</f>
        <v>45755.366006944445</v>
      </c>
      <c r="AD394" s="7"/>
      <c r="AF394" t="str">
        <f>TEXT(tbl_die_ordering[[#This Row],[Die Requested Date]],"mmm")</f>
        <v>Mar</v>
      </c>
      <c r="AG394" t="str">
        <f>_xlfn.TEXTJOIN("_",TRUE,tbl_die_ordering[[#This Row],[Supplier]],tbl_die_ordering[[#This Row],[DIE NO]])</f>
        <v>EKSTEK_17033-503</v>
      </c>
    </row>
    <row r="395" spans="1:33" ht="15.95" customHeight="1">
      <c r="A395" s="86" t="s">
        <v>6</v>
      </c>
      <c r="B395" s="83" t="str">
        <f>_xlfn.XLOOKUP(_xlfn.TEXTJOIN("_",TRUE,tbl_die_ordering[[#This Row],[Supplier]],tbl_die_ordering[[#This Row],[DIE NO]]),[1]Tracker!$AQ:$AQ,[1]Tracker!$W:$W,"")</f>
        <v>7753-25</v>
      </c>
      <c r="C395" s="204" t="s">
        <v>691</v>
      </c>
      <c r="D395" s="177" t="s">
        <v>88</v>
      </c>
      <c r="E395" s="90" t="s">
        <v>119</v>
      </c>
      <c r="F395" s="91">
        <v>45726</v>
      </c>
      <c r="G395" s="353">
        <f>_xlfn.XLOOKUP(_xlfn.TEXTJOIN("_",TRUE,tbl_die_ordering[[#This Row],[Supplier]],tbl_die_ordering[[#This Row],[DIE NO]]),[1]Tracker!$AQ:$AQ,[1]Tracker!$V:$V,"")</f>
        <v>45726</v>
      </c>
      <c r="H395" s="193" t="s">
        <v>90</v>
      </c>
      <c r="I395" s="103">
        <v>1</v>
      </c>
      <c r="J395" s="103">
        <v>5</v>
      </c>
      <c r="K395" s="99">
        <v>45730</v>
      </c>
      <c r="L395" s="91">
        <v>45742</v>
      </c>
      <c r="M395" s="102" t="s">
        <v>186</v>
      </c>
      <c r="N395" s="121">
        <f>IFERROR(IF(tbl_die_ordering[[#This Row],[Design Approved Date]]&lt;&gt;"",L395-K395,""),"")</f>
        <v>12</v>
      </c>
      <c r="O395" s="91">
        <v>45745</v>
      </c>
      <c r="P395" s="91">
        <v>45730</v>
      </c>
      <c r="Q395" s="99">
        <v>45745</v>
      </c>
      <c r="R395" s="122">
        <v>112501208</v>
      </c>
      <c r="S395" s="90" t="s">
        <v>197</v>
      </c>
      <c r="T395" s="99">
        <v>45745</v>
      </c>
      <c r="U395" s="110"/>
      <c r="V395" s="111" t="s">
        <v>692</v>
      </c>
      <c r="W39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5" s="6">
        <f>IF(AND(tbl_die_ordering[[#This Row],[TYPE]]&lt;&gt;"C",tbl_die_ordering[[#This Row],[Design Approved Date]]&lt;&gt;""),tbl_die_ordering[[#This Row],[Design Approved Date]]-tbl_die_ordering[[#This Row],[Die Requested Date]],0)</f>
        <v>16</v>
      </c>
      <c r="Z395" t="s">
        <v>86</v>
      </c>
      <c r="AA395" s="118"/>
      <c r="AB395" s="82">
        <f>_xlfn.XLOOKUP(_xlfn.TEXTJOIN("_",TRUE,tbl_die_ordering[[#This Row],[Supplier]],tbl_die_ordering[[#This Row],[DIE NO]]),[1]Tracker!$AQ:$AQ,[1]Tracker!$Y:$Y,"")</f>
        <v>142502823</v>
      </c>
      <c r="AC395" s="83">
        <f>_xlfn.XLOOKUP(_xlfn.TEXTJOIN("_",TRUE,tbl_die_ordering[[#This Row],[Supplier]],tbl_die_ordering[[#This Row],[DIE NO]]),[1]Tracker!$AQ:$AQ,[1]Tracker!$AC:$AC,"")</f>
        <v>45761</v>
      </c>
      <c r="AD395" s="7"/>
      <c r="AF395" t="str">
        <f>TEXT(tbl_die_ordering[[#This Row],[Die Requested Date]],"mmm")</f>
        <v>Mar</v>
      </c>
      <c r="AG395" t="str">
        <f>_xlfn.TEXTJOIN("_",TRUE,tbl_die_ordering[[#This Row],[Supplier]],tbl_die_ordering[[#This Row],[DIE NO]])</f>
        <v>COMPES_19799-403</v>
      </c>
    </row>
    <row r="396" spans="1:33" ht="15.95" customHeight="1">
      <c r="A396" s="86" t="s">
        <v>6</v>
      </c>
      <c r="B396" s="83" t="str">
        <f>_xlfn.XLOOKUP(_xlfn.TEXTJOIN("_",TRUE,tbl_die_ordering[[#This Row],[Supplier]],tbl_die_ordering[[#This Row],[DIE NO]]),[1]Tracker!$AQ:$AQ,[1]Tracker!$W:$W,"")</f>
        <v>7754-25</v>
      </c>
      <c r="C396" s="204" t="s">
        <v>693</v>
      </c>
      <c r="D396" s="177" t="s">
        <v>88</v>
      </c>
      <c r="E396" s="90" t="s">
        <v>100</v>
      </c>
      <c r="F396" s="91">
        <v>45727</v>
      </c>
      <c r="G396" s="353">
        <f>_xlfn.XLOOKUP(_xlfn.TEXTJOIN("_",TRUE,tbl_die_ordering[[#This Row],[Supplier]],tbl_die_ordering[[#This Row],[DIE NO]]),[1]Tracker!$AQ:$AQ,[1]Tracker!$V:$V,"")</f>
        <v>45727</v>
      </c>
      <c r="H396" s="193" t="s">
        <v>94</v>
      </c>
      <c r="I396" s="103">
        <v>0</v>
      </c>
      <c r="J396" s="103">
        <v>0</v>
      </c>
      <c r="K396" s="99">
        <v>45727</v>
      </c>
      <c r="L396" s="91">
        <v>45727</v>
      </c>
      <c r="M396" s="102"/>
      <c r="N396" s="121">
        <f>IFERROR(IF(tbl_die_ordering[[#This Row],[Design Approved Date]]&lt;&gt;"",L396-K396,""),"")</f>
        <v>0</v>
      </c>
      <c r="O396" s="99">
        <v>45728</v>
      </c>
      <c r="P396" s="91">
        <v>45728</v>
      </c>
      <c r="Q396" s="99">
        <v>45728</v>
      </c>
      <c r="R396" s="122">
        <v>112501007</v>
      </c>
      <c r="S396" s="90" t="s">
        <v>101</v>
      </c>
      <c r="T396" s="99">
        <v>45728</v>
      </c>
      <c r="U396" s="110"/>
      <c r="V396" s="111"/>
      <c r="W39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6" s="6">
        <f>IF(AND(tbl_die_ordering[[#This Row],[TYPE]]&lt;&gt;"C",tbl_die_ordering[[#This Row],[Design Approved Date]]&lt;&gt;""),tbl_die_ordering[[#This Row],[Design Approved Date]]-tbl_die_ordering[[#This Row],[Die Requested Date]],0)</f>
        <v>0</v>
      </c>
      <c r="Z396" t="s">
        <v>86</v>
      </c>
      <c r="AA396" s="118"/>
      <c r="AB396" s="82">
        <f>_xlfn.XLOOKUP(_xlfn.TEXTJOIN("_",TRUE,tbl_die_ordering[[#This Row],[Supplier]],tbl_die_ordering[[#This Row],[DIE NO]]),[1]Tracker!$AQ:$AQ,[1]Tracker!$Y:$Y,"")</f>
        <v>142502300</v>
      </c>
      <c r="AC396" s="83">
        <f>_xlfn.XLOOKUP(_xlfn.TEXTJOIN("_",TRUE,tbl_die_ordering[[#This Row],[Supplier]],tbl_die_ordering[[#This Row],[DIE NO]]),[1]Tracker!$AQ:$AQ,[1]Tracker!$AC:$AC,"")</f>
        <v>45740.302384259259</v>
      </c>
      <c r="AD396" s="7"/>
      <c r="AF396" t="str">
        <f>TEXT(tbl_die_ordering[[#This Row],[Die Requested Date]],"mmm")</f>
        <v>Mar</v>
      </c>
      <c r="AG396" t="str">
        <f>_xlfn.TEXTJOIN("_",TRUE,tbl_die_ordering[[#This Row],[Supplier]],tbl_die_ordering[[#This Row],[DIE NO]])</f>
        <v>PDTMC_07208-601</v>
      </c>
    </row>
    <row r="397" spans="1:33" ht="15.95" customHeight="1">
      <c r="A397" s="86" t="s">
        <v>6</v>
      </c>
      <c r="B397" s="83" t="str">
        <f>_xlfn.XLOOKUP(_xlfn.TEXTJOIN("_",TRUE,tbl_die_ordering[[#This Row],[Supplier]],tbl_die_ordering[[#This Row],[DIE NO]]),[1]Tracker!$AQ:$AQ,[1]Tracker!$W:$W,"")</f>
        <v>7754-25</v>
      </c>
      <c r="C397" s="204" t="s">
        <v>694</v>
      </c>
      <c r="D397" s="177" t="s">
        <v>88</v>
      </c>
      <c r="E397" s="90" t="s">
        <v>100</v>
      </c>
      <c r="F397" s="91">
        <v>45727</v>
      </c>
      <c r="G397" s="353">
        <f>_xlfn.XLOOKUP(_xlfn.TEXTJOIN("_",TRUE,tbl_die_ordering[[#This Row],[Supplier]],tbl_die_ordering[[#This Row],[DIE NO]]),[1]Tracker!$AQ:$AQ,[1]Tracker!$V:$V,"")</f>
        <v>45727</v>
      </c>
      <c r="H397" s="193" t="s">
        <v>94</v>
      </c>
      <c r="I397" s="103">
        <v>0</v>
      </c>
      <c r="J397" s="103">
        <v>0</v>
      </c>
      <c r="K397" s="99">
        <v>45727</v>
      </c>
      <c r="L397" s="91">
        <v>45727</v>
      </c>
      <c r="M397" s="102"/>
      <c r="N397" s="121">
        <f>IFERROR(IF(tbl_die_ordering[[#This Row],[Design Approved Date]]&lt;&gt;"",L397-K397,""),"")</f>
        <v>0</v>
      </c>
      <c r="O397" s="99">
        <v>45728</v>
      </c>
      <c r="P397" s="91">
        <v>45728</v>
      </c>
      <c r="Q397" s="99">
        <v>45728</v>
      </c>
      <c r="R397" s="122">
        <v>112501007</v>
      </c>
      <c r="S397" s="90" t="s">
        <v>101</v>
      </c>
      <c r="T397" s="99">
        <v>45728</v>
      </c>
      <c r="U397" s="110"/>
      <c r="V397" s="111"/>
      <c r="W39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7" s="6">
        <f>IF(AND(tbl_die_ordering[[#This Row],[TYPE]]&lt;&gt;"C",tbl_die_ordering[[#This Row],[Design Approved Date]]&lt;&gt;""),tbl_die_ordering[[#This Row],[Design Approved Date]]-tbl_die_ordering[[#This Row],[Die Requested Date]],0)</f>
        <v>0</v>
      </c>
      <c r="Z397" t="s">
        <v>86</v>
      </c>
      <c r="AA397" s="118"/>
      <c r="AB397" s="82">
        <f>_xlfn.XLOOKUP(_xlfn.TEXTJOIN("_",TRUE,tbl_die_ordering[[#This Row],[Supplier]],tbl_die_ordering[[#This Row],[DIE NO]]),[1]Tracker!$AQ:$AQ,[1]Tracker!$Y:$Y,"")</f>
        <v>142502300</v>
      </c>
      <c r="AC397" s="83">
        <f>_xlfn.XLOOKUP(_xlfn.TEXTJOIN("_",TRUE,tbl_die_ordering[[#This Row],[Supplier]],tbl_die_ordering[[#This Row],[DIE NO]]),[1]Tracker!$AQ:$AQ,[1]Tracker!$AC:$AC,"")</f>
        <v>45740.302384259259</v>
      </c>
      <c r="AD397" s="7"/>
      <c r="AF397" t="str">
        <f>TEXT(tbl_die_ordering[[#This Row],[Die Requested Date]],"mmm")</f>
        <v>Mar</v>
      </c>
      <c r="AG397" t="str">
        <f>_xlfn.TEXTJOIN("_",TRUE,tbl_die_ordering[[#This Row],[Supplier]],tbl_die_ordering[[#This Row],[DIE NO]])</f>
        <v>PDTMC_07208-602</v>
      </c>
    </row>
    <row r="398" spans="1:33" ht="15.95" customHeight="1">
      <c r="A398" s="86" t="s">
        <v>6</v>
      </c>
      <c r="B398" s="83" t="str">
        <f>_xlfn.XLOOKUP(_xlfn.TEXTJOIN("_",TRUE,tbl_die_ordering[[#This Row],[Supplier]],tbl_die_ordering[[#This Row],[DIE NO]]),[1]Tracker!$AQ:$AQ,[1]Tracker!$W:$W,"")</f>
        <v>7754-25</v>
      </c>
      <c r="C398" s="204" t="s">
        <v>695</v>
      </c>
      <c r="D398" s="90" t="s">
        <v>162</v>
      </c>
      <c r="E398" s="90" t="s">
        <v>163</v>
      </c>
      <c r="F398" s="91">
        <v>45727</v>
      </c>
      <c r="G398" s="353">
        <f>_xlfn.XLOOKUP(_xlfn.TEXTJOIN("_",TRUE,tbl_die_ordering[[#This Row],[Supplier]],tbl_die_ordering[[#This Row],[DIE NO]]),[1]Tracker!$AQ:$AQ,[1]Tracker!$V:$V,"")</f>
        <v>45727</v>
      </c>
      <c r="H398" s="193" t="s">
        <v>94</v>
      </c>
      <c r="I398" s="103">
        <v>0</v>
      </c>
      <c r="J398" s="103">
        <v>0</v>
      </c>
      <c r="K398" s="99">
        <v>45728</v>
      </c>
      <c r="L398" s="91">
        <v>45728</v>
      </c>
      <c r="M398" s="102"/>
      <c r="N398" s="121">
        <f>IFERROR(IF(tbl_die_ordering[[#This Row],[Design Approved Date]]&lt;&gt;"",L398-K398,""),"")</f>
        <v>0</v>
      </c>
      <c r="O398" s="99">
        <v>45728</v>
      </c>
      <c r="P398" s="91">
        <v>45728</v>
      </c>
      <c r="Q398" s="99">
        <v>45728</v>
      </c>
      <c r="R398" s="122">
        <v>112501007</v>
      </c>
      <c r="S398" s="90" t="s">
        <v>101</v>
      </c>
      <c r="T398" s="99">
        <v>45728</v>
      </c>
      <c r="U398" s="110"/>
      <c r="V398" s="111"/>
      <c r="W39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8" s="6">
        <f>IF(AND(tbl_die_ordering[[#This Row],[TYPE]]&lt;&gt;"C",tbl_die_ordering[[#This Row],[Design Approved Date]]&lt;&gt;""),tbl_die_ordering[[#This Row],[Design Approved Date]]-tbl_die_ordering[[#This Row],[Die Requested Date]],0)</f>
        <v>1</v>
      </c>
      <c r="Z398" t="s">
        <v>86</v>
      </c>
      <c r="AA398" s="118"/>
      <c r="AB398" s="82">
        <f>_xlfn.XLOOKUP(_xlfn.TEXTJOIN("_",TRUE,tbl_die_ordering[[#This Row],[Supplier]],tbl_die_ordering[[#This Row],[DIE NO]]),[1]Tracker!$AQ:$AQ,[1]Tracker!$Y:$Y,"")</f>
        <v>142502300</v>
      </c>
      <c r="AC398" s="83">
        <f>_xlfn.XLOOKUP(_xlfn.TEXTJOIN("_",TRUE,tbl_die_ordering[[#This Row],[Supplier]],tbl_die_ordering[[#This Row],[DIE NO]]),[1]Tracker!$AQ:$AQ,[1]Tracker!$AC:$AC,"")</f>
        <v>45740.302384259259</v>
      </c>
      <c r="AD398" s="7"/>
      <c r="AF398" t="str">
        <f>TEXT(tbl_die_ordering[[#This Row],[Die Requested Date]],"mmm")</f>
        <v>Mar</v>
      </c>
      <c r="AG398" t="str">
        <f>_xlfn.TEXTJOIN("_",TRUE,tbl_die_ordering[[#This Row],[Supplier]],tbl_die_ordering[[#This Row],[DIE NO]])</f>
        <v>PDTMC_Ins-14546</v>
      </c>
    </row>
    <row r="399" spans="1:33" ht="15.95" customHeight="1">
      <c r="A399" s="86" t="s">
        <v>6</v>
      </c>
      <c r="B399" s="83" t="str">
        <f>_xlfn.XLOOKUP(_xlfn.TEXTJOIN("_",TRUE,tbl_die_ordering[[#This Row],[Supplier]],tbl_die_ordering[[#This Row],[DIE NO]]),[1]Tracker!$AQ:$AQ,[1]Tracker!$W:$W,"")</f>
        <v>7754-25</v>
      </c>
      <c r="C399" s="204" t="s">
        <v>696</v>
      </c>
      <c r="D399" s="90" t="s">
        <v>162</v>
      </c>
      <c r="E399" s="90" t="s">
        <v>278</v>
      </c>
      <c r="F399" s="91">
        <v>45727</v>
      </c>
      <c r="G399" s="353">
        <f>_xlfn.XLOOKUP(_xlfn.TEXTJOIN("_",TRUE,tbl_die_ordering[[#This Row],[Supplier]],tbl_die_ordering[[#This Row],[DIE NO]]),[1]Tracker!$AQ:$AQ,[1]Tracker!$V:$V,"")</f>
        <v>45727</v>
      </c>
      <c r="H399" s="193" t="s">
        <v>94</v>
      </c>
      <c r="I399" s="103">
        <v>0</v>
      </c>
      <c r="J399" s="103">
        <v>0</v>
      </c>
      <c r="K399" s="99">
        <v>45728</v>
      </c>
      <c r="L399" s="91">
        <v>45728</v>
      </c>
      <c r="M399" s="102"/>
      <c r="N399" s="121">
        <f>IFERROR(IF(tbl_die_ordering[[#This Row],[Design Approved Date]]&lt;&gt;"",L399-K399,""),"")</f>
        <v>0</v>
      </c>
      <c r="O399" s="99">
        <v>45728</v>
      </c>
      <c r="P399" s="91">
        <v>45728</v>
      </c>
      <c r="Q399" s="99">
        <v>45728</v>
      </c>
      <c r="R399" s="122">
        <v>112501007</v>
      </c>
      <c r="S399" s="90" t="s">
        <v>101</v>
      </c>
      <c r="T399" s="99">
        <v>45728</v>
      </c>
      <c r="U399" s="110"/>
      <c r="V399" s="111"/>
      <c r="W39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399" s="6">
        <f>IF(AND(tbl_die_ordering[[#This Row],[TYPE]]&lt;&gt;"C",tbl_die_ordering[[#This Row],[Design Approved Date]]&lt;&gt;""),tbl_die_ordering[[#This Row],[Design Approved Date]]-tbl_die_ordering[[#This Row],[Die Requested Date]],0)</f>
        <v>1</v>
      </c>
      <c r="Z399" t="s">
        <v>86</v>
      </c>
      <c r="AA399" s="118"/>
      <c r="AB399" s="82">
        <f>_xlfn.XLOOKUP(_xlfn.TEXTJOIN("_",TRUE,tbl_die_ordering[[#This Row],[Supplier]],tbl_die_ordering[[#This Row],[DIE NO]]),[1]Tracker!$AQ:$AQ,[1]Tracker!$Y:$Y,"")</f>
        <v>142502300</v>
      </c>
      <c r="AC399" s="83">
        <f>_xlfn.XLOOKUP(_xlfn.TEXTJOIN("_",TRUE,tbl_die_ordering[[#This Row],[Supplier]],tbl_die_ordering[[#This Row],[DIE NO]]),[1]Tracker!$AQ:$AQ,[1]Tracker!$AC:$AC,"")</f>
        <v>45740.302384259259</v>
      </c>
      <c r="AD399" s="7"/>
      <c r="AF399" t="str">
        <f>TEXT(tbl_die_ordering[[#This Row],[Die Requested Date]],"mmm")</f>
        <v>Mar</v>
      </c>
      <c r="AG399" t="str">
        <f>_xlfn.TEXTJOIN("_",TRUE,tbl_die_ordering[[#This Row],[Supplier]],tbl_die_ordering[[#This Row],[DIE NO]])</f>
        <v>PDTMC_Ins-26201</v>
      </c>
    </row>
    <row r="400" spans="1:33" ht="15.95" customHeight="1">
      <c r="A400" s="86" t="s">
        <v>29</v>
      </c>
      <c r="B400" s="83" t="str">
        <f>_xlfn.XLOOKUP(_xlfn.TEXTJOIN("_",TRUE,tbl_die_ordering[[#This Row],[Supplier]],tbl_die_ordering[[#This Row],[DIE NO]]),[1]Tracker!$AQ:$AQ,[1]Tracker!$W:$W,"")</f>
        <v>7755-25</v>
      </c>
      <c r="C400" s="204" t="s">
        <v>697</v>
      </c>
      <c r="D400" s="90" t="s">
        <v>162</v>
      </c>
      <c r="E400" s="90" t="s">
        <v>163</v>
      </c>
      <c r="F400" s="91">
        <v>45727</v>
      </c>
      <c r="G400" s="353">
        <f>_xlfn.XLOOKUP(_xlfn.TEXTJOIN("_",TRUE,tbl_die_ordering[[#This Row],[Supplier]],tbl_die_ordering[[#This Row],[DIE NO]]),[1]Tracker!$AQ:$AQ,[1]Tracker!$V:$V,"")</f>
        <v>45727</v>
      </c>
      <c r="H400" s="193" t="s">
        <v>94</v>
      </c>
      <c r="I400" s="131">
        <v>0</v>
      </c>
      <c r="J400" s="131">
        <v>0</v>
      </c>
      <c r="K400" s="99">
        <v>45727</v>
      </c>
      <c r="L400" s="99">
        <v>45727</v>
      </c>
      <c r="M400" s="102"/>
      <c r="N400" s="121">
        <f>IFERROR(IF(tbl_die_ordering[[#This Row],[Design Approved Date]]&lt;&gt;"",L400-K400,""),"")</f>
        <v>0</v>
      </c>
      <c r="O400" s="91">
        <v>45730</v>
      </c>
      <c r="P400" s="91">
        <v>45743</v>
      </c>
      <c r="Q400" s="99">
        <v>45730</v>
      </c>
      <c r="R400" s="122">
        <v>212500166</v>
      </c>
      <c r="S400" s="90" t="s">
        <v>101</v>
      </c>
      <c r="T400" s="91">
        <v>45772</v>
      </c>
      <c r="U400" s="110"/>
      <c r="V400" s="111"/>
      <c r="W40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0" s="6">
        <f>IF(AND(tbl_die_ordering[[#This Row],[TYPE]]&lt;&gt;"C",tbl_die_ordering[[#This Row],[Design Approved Date]]&lt;&gt;""),tbl_die_ordering[[#This Row],[Design Approved Date]]-tbl_die_ordering[[#This Row],[Die Requested Date]],0)</f>
        <v>0</v>
      </c>
      <c r="Z400" t="s">
        <v>86</v>
      </c>
      <c r="AA400" s="118"/>
      <c r="AB400" s="82">
        <f>_xlfn.XLOOKUP(_xlfn.TEXTJOIN("_",TRUE,tbl_die_ordering[[#This Row],[Supplier]],tbl_die_ordering[[#This Row],[DIE NO]]),[1]Tracker!$AQ:$AQ,[1]Tracker!$Y:$Y,"")</f>
        <v>242500291</v>
      </c>
      <c r="AC400" s="83">
        <f>_xlfn.XLOOKUP(_xlfn.TEXTJOIN("_",TRUE,tbl_die_ordering[[#This Row],[Supplier]],tbl_die_ordering[[#This Row],[DIE NO]]),[1]Tracker!$AQ:$AQ,[1]Tracker!$AC:$AC,"")</f>
        <v>45737.313796296294</v>
      </c>
      <c r="AD400" s="7"/>
      <c r="AF400" t="str">
        <f>TEXT(tbl_die_ordering[[#This Row],[Die Requested Date]],"mmm")</f>
        <v>Mar</v>
      </c>
      <c r="AG400" t="str">
        <f>_xlfn.TEXTJOIN("_",TRUE,tbl_die_ordering[[#This Row],[Supplier]],tbl_die_ordering[[#This Row],[DIE NO]])</f>
        <v>PDTMC_25IC1-007208</v>
      </c>
    </row>
    <row r="401" spans="1:33" ht="15.95" customHeight="1">
      <c r="A401" s="86" t="s">
        <v>6</v>
      </c>
      <c r="B401" s="83" t="str">
        <f>_xlfn.XLOOKUP(_xlfn.TEXTJOIN("_",TRUE,tbl_die_ordering[[#This Row],[Supplier]],tbl_die_ordering[[#This Row],[DIE NO]]),[1]Tracker!$AQ:$AQ,[1]Tracker!$W:$W,"")</f>
        <v>7756-25</v>
      </c>
      <c r="C401" s="204" t="s">
        <v>698</v>
      </c>
      <c r="D401" s="177" t="s">
        <v>185</v>
      </c>
      <c r="E401" s="90" t="s">
        <v>321</v>
      </c>
      <c r="F401" s="91">
        <v>45728</v>
      </c>
      <c r="G401" s="353">
        <f>_xlfn.XLOOKUP(_xlfn.TEXTJOIN("_",TRUE,tbl_die_ordering[[#This Row],[Supplier]],tbl_die_ordering[[#This Row],[DIE NO]]),[1]Tracker!$AQ:$AQ,[1]Tracker!$V:$V,"")</f>
        <v>45728</v>
      </c>
      <c r="H401" s="193" t="s">
        <v>90</v>
      </c>
      <c r="I401" s="103">
        <v>0</v>
      </c>
      <c r="J401" s="103">
        <v>0</v>
      </c>
      <c r="K401" s="99">
        <v>45730</v>
      </c>
      <c r="L401" s="91">
        <v>45730</v>
      </c>
      <c r="M401" s="102"/>
      <c r="N401" s="121">
        <f>IFERROR(IF(tbl_die_ordering[[#This Row],[Design Approved Date]]&lt;&gt;"",L401-K401,""),"")</f>
        <v>0</v>
      </c>
      <c r="O401" s="91">
        <v>45731</v>
      </c>
      <c r="P401" s="91">
        <v>45738</v>
      </c>
      <c r="Q401" s="99">
        <v>45731</v>
      </c>
      <c r="R401" s="122">
        <v>112501042</v>
      </c>
      <c r="S401" s="90" t="s">
        <v>139</v>
      </c>
      <c r="T401" s="99">
        <v>45731</v>
      </c>
      <c r="U401" s="347" t="s">
        <v>699</v>
      </c>
      <c r="V401" s="111"/>
      <c r="W40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1" s="12">
        <f>IF(AND(tbl_die_ordering[[#This Row],[TYPE]]&lt;&gt;"C",tbl_die_ordering[[#This Row],[Design Approved Date]]&lt;&gt;""),tbl_die_ordering[[#This Row],[Design Approved Date]]-tbl_die_ordering[[#This Row],[Die Requested Date]],0)</f>
        <v>2</v>
      </c>
      <c r="Z401" t="s">
        <v>86</v>
      </c>
      <c r="AA401" s="118" t="s">
        <v>405</v>
      </c>
      <c r="AB401" s="82">
        <f>_xlfn.XLOOKUP(_xlfn.TEXTJOIN("_",TRUE,tbl_die_ordering[[#This Row],[Supplier]],tbl_die_ordering[[#This Row],[DIE NO]]),[1]Tracker!$AQ:$AQ,[1]Tracker!$Y:$Y,"")</f>
        <v>142502481</v>
      </c>
      <c r="AC401" s="83">
        <f>_xlfn.XLOOKUP(_xlfn.TEXTJOIN("_",TRUE,tbl_die_ordering[[#This Row],[Supplier]],tbl_die_ordering[[#This Row],[DIE NO]]),[1]Tracker!$AQ:$AQ,[1]Tracker!$AC:$AC,"")</f>
        <v>45743.5940162037</v>
      </c>
      <c r="AD401" s="7"/>
      <c r="AF401" t="str">
        <f>TEXT(tbl_die_ordering[[#This Row],[Die Requested Date]],"mmm")</f>
        <v>Mar</v>
      </c>
      <c r="AG401" t="str">
        <f>_xlfn.TEXTJOIN("_",TRUE,tbl_die_ordering[[#This Row],[Supplier]],tbl_die_ordering[[#This Row],[DIE NO]])</f>
        <v>EKSTEK_27835-401</v>
      </c>
    </row>
    <row r="402" spans="1:33" ht="15.95" customHeight="1">
      <c r="A402" s="86" t="s">
        <v>6</v>
      </c>
      <c r="B402" s="83" t="str">
        <f>_xlfn.XLOOKUP(_xlfn.TEXTJOIN("_",TRUE,tbl_die_ordering[[#This Row],[Supplier]],tbl_die_ordering[[#This Row],[DIE NO]]),[1]Tracker!$AQ:$AQ,[1]Tracker!$W:$W,"")</f>
        <v>7756-25</v>
      </c>
      <c r="C402" s="204" t="s">
        <v>700</v>
      </c>
      <c r="D402" s="177" t="s">
        <v>185</v>
      </c>
      <c r="E402" s="90" t="s">
        <v>260</v>
      </c>
      <c r="F402" s="91">
        <v>45728</v>
      </c>
      <c r="G402" s="353">
        <f>_xlfn.XLOOKUP(_xlfn.TEXTJOIN("_",TRUE,tbl_die_ordering[[#This Row],[Supplier]],tbl_die_ordering[[#This Row],[DIE NO]]),[1]Tracker!$AQ:$AQ,[1]Tracker!$V:$V,"")</f>
        <v>45728</v>
      </c>
      <c r="H402" s="193" t="s">
        <v>90</v>
      </c>
      <c r="I402" s="103">
        <v>0</v>
      </c>
      <c r="J402" s="103">
        <v>0</v>
      </c>
      <c r="K402" s="99">
        <v>45730</v>
      </c>
      <c r="L402" s="91">
        <v>45730</v>
      </c>
      <c r="M402" s="102"/>
      <c r="N402" s="121">
        <f>IFERROR(IF(tbl_die_ordering[[#This Row],[Design Approved Date]]&lt;&gt;"",L402-K402,""),"")</f>
        <v>0</v>
      </c>
      <c r="O402" s="91">
        <v>45731</v>
      </c>
      <c r="P402" s="91">
        <v>45738</v>
      </c>
      <c r="Q402" s="99">
        <v>45731</v>
      </c>
      <c r="R402" s="122">
        <v>112501042</v>
      </c>
      <c r="S402" s="90" t="s">
        <v>139</v>
      </c>
      <c r="T402" s="99">
        <v>45731</v>
      </c>
      <c r="U402" s="347" t="s">
        <v>699</v>
      </c>
      <c r="V402" s="111"/>
      <c r="W40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2" s="12">
        <f>IF(AND(tbl_die_ordering[[#This Row],[TYPE]]&lt;&gt;"C",tbl_die_ordering[[#This Row],[Design Approved Date]]&lt;&gt;""),tbl_die_ordering[[#This Row],[Design Approved Date]]-tbl_die_ordering[[#This Row],[Die Requested Date]],0)</f>
        <v>2</v>
      </c>
      <c r="Z402" t="s">
        <v>86</v>
      </c>
      <c r="AA402" s="118" t="s">
        <v>405</v>
      </c>
      <c r="AB402" s="82">
        <f>_xlfn.XLOOKUP(_xlfn.TEXTJOIN("_",TRUE,tbl_die_ordering[[#This Row],[Supplier]],tbl_die_ordering[[#This Row],[DIE NO]]),[1]Tracker!$AQ:$AQ,[1]Tracker!$Y:$Y,"")</f>
        <v>142502481</v>
      </c>
      <c r="AC402" s="83">
        <f>_xlfn.XLOOKUP(_xlfn.TEXTJOIN("_",TRUE,tbl_die_ordering[[#This Row],[Supplier]],tbl_die_ordering[[#This Row],[DIE NO]]),[1]Tracker!$AQ:$AQ,[1]Tracker!$AC:$AC,"")</f>
        <v>45743.5940162037</v>
      </c>
      <c r="AD402" s="7"/>
      <c r="AF402" t="str">
        <f>TEXT(tbl_die_ordering[[#This Row],[Die Requested Date]],"mmm")</f>
        <v>Mar</v>
      </c>
      <c r="AG402" t="str">
        <f>_xlfn.TEXTJOIN("_",TRUE,tbl_die_ordering[[#This Row],[Supplier]],tbl_die_ordering[[#This Row],[DIE NO]])</f>
        <v>EKSTEK_27836-401</v>
      </c>
    </row>
    <row r="403" spans="1:33" ht="15.95" customHeight="1">
      <c r="A403" s="86" t="s">
        <v>6</v>
      </c>
      <c r="B403" s="83" t="str">
        <f>_xlfn.XLOOKUP(_xlfn.TEXTJOIN("_",TRUE,tbl_die_ordering[[#This Row],[Supplier]],tbl_die_ordering[[#This Row],[DIE NO]]),[1]Tracker!$AQ:$AQ,[1]Tracker!$W:$W,"")</f>
        <v>7756-25</v>
      </c>
      <c r="C403" s="204" t="s">
        <v>701</v>
      </c>
      <c r="D403" s="177" t="s">
        <v>185</v>
      </c>
      <c r="E403" s="90" t="s">
        <v>219</v>
      </c>
      <c r="F403" s="91">
        <v>45728</v>
      </c>
      <c r="G403" s="353">
        <f>_xlfn.XLOOKUP(_xlfn.TEXTJOIN("_",TRUE,tbl_die_ordering[[#This Row],[Supplier]],tbl_die_ordering[[#This Row],[DIE NO]]),[1]Tracker!$AQ:$AQ,[1]Tracker!$V:$V,"")</f>
        <v>45728</v>
      </c>
      <c r="H403" s="193" t="s">
        <v>90</v>
      </c>
      <c r="I403" s="103">
        <v>0</v>
      </c>
      <c r="J403" s="103">
        <v>0</v>
      </c>
      <c r="K403" s="99">
        <v>45730</v>
      </c>
      <c r="L403" s="91">
        <v>45730</v>
      </c>
      <c r="M403" s="102"/>
      <c r="N403" s="121">
        <f>IFERROR(IF(tbl_die_ordering[[#This Row],[Design Approved Date]]&lt;&gt;"",L403-K403,""),"")</f>
        <v>0</v>
      </c>
      <c r="O403" s="91">
        <v>45731</v>
      </c>
      <c r="P403" s="91">
        <v>45738</v>
      </c>
      <c r="Q403" s="99">
        <v>45731</v>
      </c>
      <c r="R403" s="122">
        <v>112501042</v>
      </c>
      <c r="S403" s="90" t="s">
        <v>139</v>
      </c>
      <c r="T403" s="99">
        <v>45731</v>
      </c>
      <c r="U403" s="347" t="s">
        <v>699</v>
      </c>
      <c r="V403" s="111"/>
      <c r="W40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3" s="6">
        <f>IF(AND(tbl_die_ordering[[#This Row],[TYPE]]&lt;&gt;"C",tbl_die_ordering[[#This Row],[Design Approved Date]]&lt;&gt;""),tbl_die_ordering[[#This Row],[Design Approved Date]]-tbl_die_ordering[[#This Row],[Die Requested Date]],0)</f>
        <v>2</v>
      </c>
      <c r="Z403" t="s">
        <v>86</v>
      </c>
      <c r="AA403" s="118" t="s">
        <v>405</v>
      </c>
      <c r="AB403" s="82">
        <f>_xlfn.XLOOKUP(_xlfn.TEXTJOIN("_",TRUE,tbl_die_ordering[[#This Row],[Supplier]],tbl_die_ordering[[#This Row],[DIE NO]]),[1]Tracker!$AQ:$AQ,[1]Tracker!$Y:$Y,"")</f>
        <v>142502481</v>
      </c>
      <c r="AC403" s="83">
        <f>_xlfn.XLOOKUP(_xlfn.TEXTJOIN("_",TRUE,tbl_die_ordering[[#This Row],[Supplier]],tbl_die_ordering[[#This Row],[DIE NO]]),[1]Tracker!$AQ:$AQ,[1]Tracker!$AC:$AC,"")</f>
        <v>45743.5940162037</v>
      </c>
      <c r="AD403" s="7"/>
      <c r="AF403" t="str">
        <f>TEXT(tbl_die_ordering[[#This Row],[Die Requested Date]],"mmm")</f>
        <v>Mar</v>
      </c>
      <c r="AG403" t="str">
        <f>_xlfn.TEXTJOIN("_",TRUE,tbl_die_ordering[[#This Row],[Supplier]],tbl_die_ordering[[#This Row],[DIE NO]])</f>
        <v>EKSTEK_27837-501</v>
      </c>
    </row>
    <row r="404" spans="1:33" ht="15.95" customHeight="1">
      <c r="A404" s="86" t="s">
        <v>6</v>
      </c>
      <c r="B404" s="83" t="str">
        <f>_xlfn.XLOOKUP(_xlfn.TEXTJOIN("_",TRUE,tbl_die_ordering[[#This Row],[Supplier]],tbl_die_ordering[[#This Row],[DIE NO]]),[1]Tracker!$AQ:$AQ,[1]Tracker!$W:$W,"")</f>
        <v>7756-25</v>
      </c>
      <c r="C404" s="204" t="s">
        <v>702</v>
      </c>
      <c r="D404" s="177" t="s">
        <v>185</v>
      </c>
      <c r="E404" s="90" t="s">
        <v>321</v>
      </c>
      <c r="F404" s="91">
        <v>45728</v>
      </c>
      <c r="G404" s="353">
        <f>_xlfn.XLOOKUP(_xlfn.TEXTJOIN("_",TRUE,tbl_die_ordering[[#This Row],[Supplier]],tbl_die_ordering[[#This Row],[DIE NO]]),[1]Tracker!$AQ:$AQ,[1]Tracker!$V:$V,"")</f>
        <v>45728</v>
      </c>
      <c r="H404" s="193" t="s">
        <v>90</v>
      </c>
      <c r="I404" s="103">
        <v>0</v>
      </c>
      <c r="J404" s="103">
        <v>0</v>
      </c>
      <c r="K404" s="99">
        <v>45730</v>
      </c>
      <c r="L404" s="91">
        <v>45730</v>
      </c>
      <c r="M404" s="102"/>
      <c r="N404" s="121">
        <f>IFERROR(IF(tbl_die_ordering[[#This Row],[Design Approved Date]]&lt;&gt;"",L404-K404,""),"")</f>
        <v>0</v>
      </c>
      <c r="O404" s="91">
        <v>45731</v>
      </c>
      <c r="P404" s="91">
        <v>45738</v>
      </c>
      <c r="Q404" s="99">
        <v>45731</v>
      </c>
      <c r="R404" s="122">
        <v>112501042</v>
      </c>
      <c r="S404" s="90" t="s">
        <v>139</v>
      </c>
      <c r="T404" s="99">
        <v>45731</v>
      </c>
      <c r="U404" s="347" t="s">
        <v>699</v>
      </c>
      <c r="V404" s="111"/>
      <c r="W40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4" s="6">
        <f>IF(AND(tbl_die_ordering[[#This Row],[TYPE]]&lt;&gt;"C",tbl_die_ordering[[#This Row],[Design Approved Date]]&lt;&gt;""),tbl_die_ordering[[#This Row],[Design Approved Date]]-tbl_die_ordering[[#This Row],[Die Requested Date]],0)</f>
        <v>2</v>
      </c>
      <c r="Z404" t="s">
        <v>86</v>
      </c>
      <c r="AA404" s="118" t="s">
        <v>405</v>
      </c>
      <c r="AB404" s="82">
        <f>_xlfn.XLOOKUP(_xlfn.TEXTJOIN("_",TRUE,tbl_die_ordering[[#This Row],[Supplier]],tbl_die_ordering[[#This Row],[DIE NO]]),[1]Tracker!$AQ:$AQ,[1]Tracker!$Y:$Y,"")</f>
        <v>142502481</v>
      </c>
      <c r="AC404" s="83">
        <f>_xlfn.XLOOKUP(_xlfn.TEXTJOIN("_",TRUE,tbl_die_ordering[[#This Row],[Supplier]],tbl_die_ordering[[#This Row],[DIE NO]]),[1]Tracker!$AQ:$AQ,[1]Tracker!$AC:$AC,"")</f>
        <v>45743.5940162037</v>
      </c>
      <c r="AD404" s="7"/>
      <c r="AF404" t="str">
        <f>TEXT(tbl_die_ordering[[#This Row],[Die Requested Date]],"mmm")</f>
        <v>Mar</v>
      </c>
      <c r="AG404" t="str">
        <f>_xlfn.TEXTJOIN("_",TRUE,tbl_die_ordering[[#This Row],[Supplier]],tbl_die_ordering[[#This Row],[DIE NO]])</f>
        <v>EKSTEK_27838-401</v>
      </c>
    </row>
    <row r="405" spans="1:33" ht="15.95" customHeight="1">
      <c r="A405" s="86" t="s">
        <v>6</v>
      </c>
      <c r="B405" s="83" t="str">
        <f>_xlfn.XLOOKUP(_xlfn.TEXTJOIN("_",TRUE,tbl_die_ordering[[#This Row],[Supplier]],tbl_die_ordering[[#This Row],[DIE NO]]),[1]Tracker!$AQ:$AQ,[1]Tracker!$W:$W,"")</f>
        <v>7758-25</v>
      </c>
      <c r="C405" s="204" t="s">
        <v>703</v>
      </c>
      <c r="D405" s="177" t="s">
        <v>185</v>
      </c>
      <c r="E405" s="93" t="s">
        <v>119</v>
      </c>
      <c r="F405" s="94">
        <v>45728</v>
      </c>
      <c r="G405" s="353">
        <f>_xlfn.XLOOKUP(_xlfn.TEXTJOIN("_",TRUE,tbl_die_ordering[[#This Row],[Supplier]],tbl_die_ordering[[#This Row],[DIE NO]]),[1]Tracker!$AQ:$AQ,[1]Tracker!$V:$V,"")</f>
        <v>45728</v>
      </c>
      <c r="H405" s="194" t="s">
        <v>94</v>
      </c>
      <c r="I405" s="103">
        <v>0</v>
      </c>
      <c r="J405" s="103">
        <v>0</v>
      </c>
      <c r="K405" s="104">
        <v>45729</v>
      </c>
      <c r="L405" s="94">
        <v>45730</v>
      </c>
      <c r="M405" s="105"/>
      <c r="N405" s="121">
        <f>IFERROR(IF(tbl_die_ordering[[#This Row],[Design Approved Date]]&lt;&gt;"",L405-K405,""),"")</f>
        <v>1</v>
      </c>
      <c r="O405" s="94">
        <v>45731</v>
      </c>
      <c r="P405" s="94">
        <v>45738</v>
      </c>
      <c r="Q405" s="104">
        <v>45731</v>
      </c>
      <c r="R405" s="123">
        <v>112501042</v>
      </c>
      <c r="S405" s="93" t="s">
        <v>101</v>
      </c>
      <c r="T405" s="104">
        <v>45731</v>
      </c>
      <c r="U405" s="348" t="s">
        <v>699</v>
      </c>
      <c r="V405" s="113"/>
      <c r="W40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5" s="11">
        <f>IF(AND(tbl_die_ordering[[#This Row],[TYPE]]&lt;&gt;"C",tbl_die_ordering[[#This Row],[Design Approved Date]]&lt;&gt;""),tbl_die_ordering[[#This Row],[Design Approved Date]]-tbl_die_ordering[[#This Row],[Die Requested Date]],0)</f>
        <v>2</v>
      </c>
      <c r="Z405" t="s">
        <v>86</v>
      </c>
      <c r="AA405" s="118" t="s">
        <v>405</v>
      </c>
      <c r="AB405" s="82">
        <f>_xlfn.XLOOKUP(_xlfn.TEXTJOIN("_",TRUE,tbl_die_ordering[[#This Row],[Supplier]],tbl_die_ordering[[#This Row],[DIE NO]]),[1]Tracker!$AQ:$AQ,[1]Tracker!$Y:$Y,"")</f>
        <v>142502476</v>
      </c>
      <c r="AC405" s="83">
        <f>_xlfn.XLOOKUP(_xlfn.TEXTJOIN("_",TRUE,tbl_die_ordering[[#This Row],[Supplier]],tbl_die_ordering[[#This Row],[DIE NO]]),[1]Tracker!$AQ:$AQ,[1]Tracker!$AC:$AC,"")</f>
        <v>45743.596585648149</v>
      </c>
      <c r="AD405" s="7"/>
      <c r="AF405" t="str">
        <f>TEXT(tbl_die_ordering[[#This Row],[Die Requested Date]],"mmm")</f>
        <v>Mar</v>
      </c>
      <c r="AG405" t="str">
        <f>_xlfn.TEXTJOIN("_",TRUE,tbl_die_ordering[[#This Row],[Supplier]],tbl_die_ordering[[#This Row],[DIE NO]])</f>
        <v>PDTMC_27839-501</v>
      </c>
    </row>
    <row r="406" spans="1:33" ht="15.95" customHeight="1">
      <c r="A406" s="86" t="s">
        <v>6</v>
      </c>
      <c r="B406" s="83" t="str">
        <f>_xlfn.XLOOKUP(_xlfn.TEXTJOIN("_",TRUE,tbl_die_ordering[[#This Row],[Supplier]],tbl_die_ordering[[#This Row],[DIE NO]]),[1]Tracker!$AQ:$AQ,[1]Tracker!$W:$W,"")</f>
        <v>7758-25</v>
      </c>
      <c r="C406" s="204" t="s">
        <v>704</v>
      </c>
      <c r="D406" s="177" t="s">
        <v>185</v>
      </c>
      <c r="E406" s="90" t="s">
        <v>119</v>
      </c>
      <c r="F406" s="91">
        <v>45728</v>
      </c>
      <c r="G406" s="353">
        <f>_xlfn.XLOOKUP(_xlfn.TEXTJOIN("_",TRUE,tbl_die_ordering[[#This Row],[Supplier]],tbl_die_ordering[[#This Row],[DIE NO]]),[1]Tracker!$AQ:$AQ,[1]Tracker!$V:$V,"")</f>
        <v>45728</v>
      </c>
      <c r="H406" s="193" t="s">
        <v>94</v>
      </c>
      <c r="I406" s="103">
        <v>0</v>
      </c>
      <c r="J406" s="103">
        <v>0</v>
      </c>
      <c r="K406" s="104">
        <v>45730</v>
      </c>
      <c r="L406" s="94">
        <v>45730</v>
      </c>
      <c r="M406" s="102"/>
      <c r="N406" s="121">
        <f>IFERROR(IF(tbl_die_ordering[[#This Row],[Design Approved Date]]&lt;&gt;"",L406-K406,""),"")</f>
        <v>0</v>
      </c>
      <c r="O406" s="94">
        <v>45731</v>
      </c>
      <c r="P406" s="94">
        <v>45738</v>
      </c>
      <c r="Q406" s="104">
        <v>45731</v>
      </c>
      <c r="R406" s="123">
        <v>112501042</v>
      </c>
      <c r="S406" s="90" t="s">
        <v>101</v>
      </c>
      <c r="T406" s="104">
        <v>45731</v>
      </c>
      <c r="U406" s="347" t="s">
        <v>572</v>
      </c>
      <c r="V406" s="111"/>
      <c r="W40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6" s="11">
        <f>IF(AND(tbl_die_ordering[[#This Row],[TYPE]]&lt;&gt;"C",tbl_die_ordering[[#This Row],[Design Approved Date]]&lt;&gt;""),tbl_die_ordering[[#This Row],[Design Approved Date]]-tbl_die_ordering[[#This Row],[Die Requested Date]],0)</f>
        <v>2</v>
      </c>
      <c r="Z406" t="s">
        <v>86</v>
      </c>
      <c r="AA406" s="118" t="s">
        <v>343</v>
      </c>
      <c r="AB406" s="82">
        <f>_xlfn.XLOOKUP(_xlfn.TEXTJOIN("_",TRUE,tbl_die_ordering[[#This Row],[Supplier]],tbl_die_ordering[[#This Row],[DIE NO]]),[1]Tracker!$AQ:$AQ,[1]Tracker!$Y:$Y,"")</f>
        <v>142502476</v>
      </c>
      <c r="AC406" s="83">
        <f>_xlfn.XLOOKUP(_xlfn.TEXTJOIN("_",TRUE,tbl_die_ordering[[#This Row],[Supplier]],tbl_die_ordering[[#This Row],[DIE NO]]),[1]Tracker!$AQ:$AQ,[1]Tracker!$AC:$AC,"")</f>
        <v>45743.596585648149</v>
      </c>
      <c r="AD406" s="7"/>
      <c r="AF406" t="str">
        <f>TEXT(tbl_die_ordering[[#This Row],[Die Requested Date]],"mmm")</f>
        <v>Mar</v>
      </c>
      <c r="AG406" t="str">
        <f>_xlfn.TEXTJOIN("_",TRUE,tbl_die_ordering[[#This Row],[Supplier]],tbl_die_ordering[[#This Row],[DIE NO]])</f>
        <v>PDTMC_27840-401</v>
      </c>
    </row>
    <row r="407" spans="1:33" ht="15.95" customHeight="1">
      <c r="A407" s="86" t="s">
        <v>6</v>
      </c>
      <c r="B407" s="83" t="str">
        <f>_xlfn.XLOOKUP(_xlfn.TEXTJOIN("_",TRUE,tbl_die_ordering[[#This Row],[Supplier]],tbl_die_ordering[[#This Row],[DIE NO]]),[1]Tracker!$AQ:$AQ,[1]Tracker!$W:$W,"")</f>
        <v>7758-25</v>
      </c>
      <c r="C407" s="204" t="s">
        <v>705</v>
      </c>
      <c r="D407" s="177" t="s">
        <v>185</v>
      </c>
      <c r="E407" s="90" t="s">
        <v>111</v>
      </c>
      <c r="F407" s="91">
        <v>45728</v>
      </c>
      <c r="G407" s="353">
        <f>_xlfn.XLOOKUP(_xlfn.TEXTJOIN("_",TRUE,tbl_die_ordering[[#This Row],[Supplier]],tbl_die_ordering[[#This Row],[DIE NO]]),[1]Tracker!$AQ:$AQ,[1]Tracker!$V:$V,"")</f>
        <v>45728</v>
      </c>
      <c r="H407" s="193" t="s">
        <v>94</v>
      </c>
      <c r="I407" s="103">
        <v>0</v>
      </c>
      <c r="J407" s="103">
        <v>0</v>
      </c>
      <c r="K407" s="99">
        <v>45730</v>
      </c>
      <c r="L407" s="91">
        <v>45730</v>
      </c>
      <c r="M407" s="102"/>
      <c r="N407" s="121">
        <f>IFERROR(IF(tbl_die_ordering[[#This Row],[Design Approved Date]]&lt;&gt;"",L407-K407,""),"")</f>
        <v>0</v>
      </c>
      <c r="O407" s="91">
        <v>45731</v>
      </c>
      <c r="P407" s="91">
        <v>45738</v>
      </c>
      <c r="Q407" s="99">
        <v>45731</v>
      </c>
      <c r="R407" s="122">
        <v>112501042</v>
      </c>
      <c r="S407" s="90" t="s">
        <v>101</v>
      </c>
      <c r="T407" s="99">
        <v>45731</v>
      </c>
      <c r="U407" s="347" t="s">
        <v>572</v>
      </c>
      <c r="V407" s="111"/>
      <c r="W40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7" s="12">
        <f>IF(AND(tbl_die_ordering[[#This Row],[TYPE]]&lt;&gt;"C",tbl_die_ordering[[#This Row],[Design Approved Date]]&lt;&gt;""),tbl_die_ordering[[#This Row],[Design Approved Date]]-tbl_die_ordering[[#This Row],[Die Requested Date]],0)</f>
        <v>2</v>
      </c>
      <c r="Z407" t="s">
        <v>86</v>
      </c>
      <c r="AA407" s="118" t="s">
        <v>343</v>
      </c>
      <c r="AB407" s="82">
        <f>_xlfn.XLOOKUP(_xlfn.TEXTJOIN("_",TRUE,tbl_die_ordering[[#This Row],[Supplier]],tbl_die_ordering[[#This Row],[DIE NO]]),[1]Tracker!$AQ:$AQ,[1]Tracker!$Y:$Y,"")</f>
        <v>142502476</v>
      </c>
      <c r="AC407" s="83">
        <f>_xlfn.XLOOKUP(_xlfn.TEXTJOIN("_",TRUE,tbl_die_ordering[[#This Row],[Supplier]],tbl_die_ordering[[#This Row],[DIE NO]]),[1]Tracker!$AQ:$AQ,[1]Tracker!$AC:$AC,"")</f>
        <v>45743.596585648149</v>
      </c>
      <c r="AD407" s="7"/>
      <c r="AF407" t="str">
        <f>TEXT(tbl_die_ordering[[#This Row],[Die Requested Date]],"mmm")</f>
        <v>Mar</v>
      </c>
      <c r="AG407" t="str">
        <f>_xlfn.TEXTJOIN("_",TRUE,tbl_die_ordering[[#This Row],[Supplier]],tbl_die_ordering[[#This Row],[DIE NO]])</f>
        <v>PDTMC_27843-401</v>
      </c>
    </row>
    <row r="408" spans="1:33" ht="15.95" customHeight="1">
      <c r="A408" s="86" t="s">
        <v>6</v>
      </c>
      <c r="B408" s="83" t="str">
        <f>_xlfn.XLOOKUP(_xlfn.TEXTJOIN("_",TRUE,tbl_die_ordering[[#This Row],[Supplier]],tbl_die_ordering[[#This Row],[DIE NO]]),[1]Tracker!$AQ:$AQ,[1]Tracker!$W:$W,"")</f>
        <v>7758-25</v>
      </c>
      <c r="C408" s="204" t="s">
        <v>706</v>
      </c>
      <c r="D408" s="177" t="s">
        <v>185</v>
      </c>
      <c r="E408" s="90" t="s">
        <v>119</v>
      </c>
      <c r="F408" s="91">
        <v>45728</v>
      </c>
      <c r="G408" s="353">
        <f>_xlfn.XLOOKUP(_xlfn.TEXTJOIN("_",TRUE,tbl_die_ordering[[#This Row],[Supplier]],tbl_die_ordering[[#This Row],[DIE NO]]),[1]Tracker!$AQ:$AQ,[1]Tracker!$V:$V,"")</f>
        <v>45728</v>
      </c>
      <c r="H408" s="193" t="s">
        <v>94</v>
      </c>
      <c r="I408" s="103">
        <v>0</v>
      </c>
      <c r="J408" s="103">
        <v>0</v>
      </c>
      <c r="K408" s="99">
        <v>45730</v>
      </c>
      <c r="L408" s="91">
        <v>45731</v>
      </c>
      <c r="M408" s="102"/>
      <c r="N408" s="121">
        <f>IFERROR(IF(tbl_die_ordering[[#This Row],[Design Approved Date]]&lt;&gt;"",L408-K408,""),"")</f>
        <v>1</v>
      </c>
      <c r="O408" s="91">
        <v>45731</v>
      </c>
      <c r="P408" s="91">
        <v>45738</v>
      </c>
      <c r="Q408" s="99">
        <v>45731</v>
      </c>
      <c r="R408" s="122">
        <v>112501042</v>
      </c>
      <c r="S408" s="90" t="s">
        <v>101</v>
      </c>
      <c r="T408" s="99">
        <v>45731</v>
      </c>
      <c r="U408" s="347" t="s">
        <v>699</v>
      </c>
      <c r="V408" s="111" t="s">
        <v>707</v>
      </c>
      <c r="W40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8" s="12">
        <f>IF(AND(tbl_die_ordering[[#This Row],[TYPE]]&lt;&gt;"C",tbl_die_ordering[[#This Row],[Design Approved Date]]&lt;&gt;""),tbl_die_ordering[[#This Row],[Design Approved Date]]-tbl_die_ordering[[#This Row],[Die Requested Date]],0)</f>
        <v>3</v>
      </c>
      <c r="Z408" t="s">
        <v>86</v>
      </c>
      <c r="AA408" s="118" t="s">
        <v>405</v>
      </c>
      <c r="AB408" s="82">
        <f>_xlfn.XLOOKUP(_xlfn.TEXTJOIN("_",TRUE,tbl_die_ordering[[#This Row],[Supplier]],tbl_die_ordering[[#This Row],[DIE NO]]),[1]Tracker!$AQ:$AQ,[1]Tracker!$Y:$Y,"")</f>
        <v>142502476</v>
      </c>
      <c r="AC408" s="83">
        <f>_xlfn.XLOOKUP(_xlfn.TEXTJOIN("_",TRUE,tbl_die_ordering[[#This Row],[Supplier]],tbl_die_ordering[[#This Row],[DIE NO]]),[1]Tracker!$AQ:$AQ,[1]Tracker!$AC:$AC,"")</f>
        <v>45743.596585648149</v>
      </c>
      <c r="AD408" s="7"/>
      <c r="AF408" t="str">
        <f>TEXT(tbl_die_ordering[[#This Row],[Die Requested Date]],"mmm")</f>
        <v>Mar</v>
      </c>
      <c r="AG408" t="str">
        <f>_xlfn.TEXTJOIN("_",TRUE,tbl_die_ordering[[#This Row],[Supplier]],tbl_die_ordering[[#This Row],[DIE NO]])</f>
        <v>PDTMC_27844-501</v>
      </c>
    </row>
    <row r="409" spans="1:33" ht="15.95" customHeight="1">
      <c r="A409" s="86" t="s">
        <v>6</v>
      </c>
      <c r="B409" s="83" t="str">
        <f>_xlfn.XLOOKUP(_xlfn.TEXTJOIN("_",TRUE,tbl_die_ordering[[#This Row],[Supplier]],tbl_die_ordering[[#This Row],[DIE NO]]),[1]Tracker!$AQ:$AQ,[1]Tracker!$W:$W,"")</f>
        <v>7758-25</v>
      </c>
      <c r="C409" s="204" t="s">
        <v>708</v>
      </c>
      <c r="D409" s="177" t="s">
        <v>185</v>
      </c>
      <c r="E409" s="90" t="s">
        <v>103</v>
      </c>
      <c r="F409" s="91">
        <v>45728</v>
      </c>
      <c r="G409" s="353">
        <f>_xlfn.XLOOKUP(_xlfn.TEXTJOIN("_",TRUE,tbl_die_ordering[[#This Row],[Supplier]],tbl_die_ordering[[#This Row],[DIE NO]]),[1]Tracker!$AQ:$AQ,[1]Tracker!$V:$V,"")</f>
        <v>45728</v>
      </c>
      <c r="H409" s="193" t="s">
        <v>94</v>
      </c>
      <c r="I409" s="103">
        <v>1</v>
      </c>
      <c r="J409" s="103">
        <v>1</v>
      </c>
      <c r="K409" s="99">
        <v>45729</v>
      </c>
      <c r="L409" s="91">
        <v>45730</v>
      </c>
      <c r="M409" s="102"/>
      <c r="N409" s="121">
        <f>IFERROR(IF(tbl_die_ordering[[#This Row],[Design Approved Date]]&lt;&gt;"",L409-K409,""),"")</f>
        <v>1</v>
      </c>
      <c r="O409" s="91">
        <v>45731</v>
      </c>
      <c r="P409" s="91">
        <v>45738</v>
      </c>
      <c r="Q409" s="99">
        <v>45731</v>
      </c>
      <c r="R409" s="122">
        <v>112501042</v>
      </c>
      <c r="S409" s="90" t="s">
        <v>101</v>
      </c>
      <c r="T409" s="99">
        <v>45731</v>
      </c>
      <c r="U409" s="347" t="s">
        <v>699</v>
      </c>
      <c r="V409" s="111"/>
      <c r="W40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09" s="6">
        <f>IF(AND(tbl_die_ordering[[#This Row],[TYPE]]&lt;&gt;"C",tbl_die_ordering[[#This Row],[Design Approved Date]]&lt;&gt;""),tbl_die_ordering[[#This Row],[Design Approved Date]]-tbl_die_ordering[[#This Row],[Die Requested Date]],0)</f>
        <v>2</v>
      </c>
      <c r="Z409" t="s">
        <v>86</v>
      </c>
      <c r="AA409" s="118" t="s">
        <v>405</v>
      </c>
      <c r="AB409" s="82">
        <f>_xlfn.XLOOKUP(_xlfn.TEXTJOIN("_",TRUE,tbl_die_ordering[[#This Row],[Supplier]],tbl_die_ordering[[#This Row],[DIE NO]]),[1]Tracker!$AQ:$AQ,[1]Tracker!$Y:$Y,"")</f>
        <v>142502476</v>
      </c>
      <c r="AC409" s="83">
        <f>_xlfn.XLOOKUP(_xlfn.TEXTJOIN("_",TRUE,tbl_die_ordering[[#This Row],[Supplier]],tbl_die_ordering[[#This Row],[DIE NO]]),[1]Tracker!$AQ:$AQ,[1]Tracker!$AC:$AC,"")</f>
        <v>45743.596585648149</v>
      </c>
      <c r="AD409" s="7"/>
      <c r="AF409" t="str">
        <f>TEXT(tbl_die_ordering[[#This Row],[Die Requested Date]],"mmm")</f>
        <v>Mar</v>
      </c>
      <c r="AG409" t="str">
        <f>_xlfn.TEXTJOIN("_",TRUE,tbl_die_ordering[[#This Row],[Supplier]],tbl_die_ordering[[#This Row],[DIE NO]])</f>
        <v>PDTMC_30279-201</v>
      </c>
    </row>
    <row r="410" spans="1:33" ht="15.95" customHeight="1">
      <c r="A410" s="86" t="s">
        <v>6</v>
      </c>
      <c r="B410" s="83" t="str">
        <f>_xlfn.XLOOKUP(_xlfn.TEXTJOIN("_",TRUE,tbl_die_ordering[[#This Row],[Supplier]],tbl_die_ordering[[#This Row],[DIE NO]]),[1]Tracker!$AQ:$AQ,[1]Tracker!$W:$W,"")</f>
        <v>7758-25</v>
      </c>
      <c r="C410" s="204" t="s">
        <v>709</v>
      </c>
      <c r="D410" s="177" t="s">
        <v>162</v>
      </c>
      <c r="E410" s="90" t="s">
        <v>163</v>
      </c>
      <c r="F410" s="91">
        <v>45728</v>
      </c>
      <c r="G410" s="353">
        <f>_xlfn.XLOOKUP(_xlfn.TEXTJOIN("_",TRUE,tbl_die_ordering[[#This Row],[Supplier]],tbl_die_ordering[[#This Row],[DIE NO]]),[1]Tracker!$AQ:$AQ,[1]Tracker!$V:$V,"")</f>
        <v>45728</v>
      </c>
      <c r="H410" s="193" t="s">
        <v>94</v>
      </c>
      <c r="I410" s="103">
        <v>0</v>
      </c>
      <c r="J410" s="103">
        <v>0</v>
      </c>
      <c r="K410" s="99">
        <v>45729</v>
      </c>
      <c r="L410" s="91">
        <v>45730</v>
      </c>
      <c r="M410" s="102"/>
      <c r="N410" s="121">
        <f>IFERROR(IF(tbl_die_ordering[[#This Row],[Design Approved Date]]&lt;&gt;"",L410-K410,""),"")</f>
        <v>1</v>
      </c>
      <c r="O410" s="91">
        <v>45731</v>
      </c>
      <c r="P410" s="91">
        <v>45731</v>
      </c>
      <c r="Q410" s="99">
        <v>45731</v>
      </c>
      <c r="R410" s="122">
        <v>112501042</v>
      </c>
      <c r="S410" s="90" t="s">
        <v>101</v>
      </c>
      <c r="T410" s="99">
        <v>45731</v>
      </c>
      <c r="U410" s="347"/>
      <c r="V410" s="111"/>
      <c r="W4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0" s="6">
        <f>IF(AND(tbl_die_ordering[[#This Row],[TYPE]]&lt;&gt;"C",tbl_die_ordering[[#This Row],[Design Approved Date]]&lt;&gt;""),tbl_die_ordering[[#This Row],[Design Approved Date]]-tbl_die_ordering[[#This Row],[Die Requested Date]],0)</f>
        <v>2</v>
      </c>
      <c r="Z410" t="s">
        <v>86</v>
      </c>
      <c r="AA410" s="118" t="s">
        <v>405</v>
      </c>
      <c r="AB410" s="82">
        <f>_xlfn.XLOOKUP(_xlfn.TEXTJOIN("_",TRUE,tbl_die_ordering[[#This Row],[Supplier]],tbl_die_ordering[[#This Row],[DIE NO]]),[1]Tracker!$AQ:$AQ,[1]Tracker!$Y:$Y,"")</f>
        <v>142502476</v>
      </c>
      <c r="AC410" s="83">
        <f>_xlfn.XLOOKUP(_xlfn.TEXTJOIN("_",TRUE,tbl_die_ordering[[#This Row],[Supplier]],tbl_die_ordering[[#This Row],[DIE NO]]),[1]Tracker!$AQ:$AQ,[1]Tracker!$AC:$AC,"")</f>
        <v>45743.596585648149</v>
      </c>
      <c r="AD410" s="7"/>
      <c r="AF410" t="str">
        <f>TEXT(tbl_die_ordering[[#This Row],[Die Requested Date]],"mmm")</f>
        <v>Mar</v>
      </c>
      <c r="AG410" t="str">
        <f>_xlfn.TEXTJOIN("_",TRUE,tbl_die_ordering[[#This Row],[Supplier]],tbl_die_ordering[[#This Row],[DIE NO]])</f>
        <v>PDTMC_I-30279</v>
      </c>
    </row>
    <row r="411" spans="1:33" ht="15.95" customHeight="1">
      <c r="A411" s="86" t="s">
        <v>6</v>
      </c>
      <c r="B411" s="83" t="str">
        <f>_xlfn.XLOOKUP(_xlfn.TEXTJOIN("_",TRUE,tbl_die_ordering[[#This Row],[Supplier]],tbl_die_ordering[[#This Row],[DIE NO]]),[1]Tracker!$AQ:$AQ,[1]Tracker!$W:$W,"")</f>
        <v>7758-25</v>
      </c>
      <c r="C411" s="204" t="s">
        <v>710</v>
      </c>
      <c r="D411" s="177" t="s">
        <v>185</v>
      </c>
      <c r="E411" s="90" t="s">
        <v>103</v>
      </c>
      <c r="F411" s="91">
        <v>45728</v>
      </c>
      <c r="G411" s="353">
        <f>_xlfn.XLOOKUP(_xlfn.TEXTJOIN("_",TRUE,tbl_die_ordering[[#This Row],[Supplier]],tbl_die_ordering[[#This Row],[DIE NO]]),[1]Tracker!$AQ:$AQ,[1]Tracker!$V:$V,"")</f>
        <v>45728</v>
      </c>
      <c r="H411" s="193" t="s">
        <v>94</v>
      </c>
      <c r="I411" s="103">
        <v>1</v>
      </c>
      <c r="J411" s="103">
        <v>4</v>
      </c>
      <c r="K411" s="99">
        <v>45731</v>
      </c>
      <c r="L411" s="91">
        <v>45731</v>
      </c>
      <c r="M411" s="102"/>
      <c r="N411" s="121">
        <f>IFERROR(IF(tbl_die_ordering[[#This Row],[Design Approved Date]]&lt;&gt;"",L411-K411,""),"")</f>
        <v>0</v>
      </c>
      <c r="O411" s="91">
        <v>45733</v>
      </c>
      <c r="P411" s="91">
        <v>45738</v>
      </c>
      <c r="Q411" s="91">
        <v>45733</v>
      </c>
      <c r="R411" s="122">
        <v>112501054</v>
      </c>
      <c r="S411" s="90" t="s">
        <v>101</v>
      </c>
      <c r="T411" s="91">
        <v>45733</v>
      </c>
      <c r="U411" s="347" t="s">
        <v>699</v>
      </c>
      <c r="V411" s="111"/>
      <c r="W4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1" s="6">
        <f>IF(AND(tbl_die_ordering[[#This Row],[TYPE]]&lt;&gt;"C",tbl_die_ordering[[#This Row],[Design Approved Date]]&lt;&gt;""),tbl_die_ordering[[#This Row],[Design Approved Date]]-tbl_die_ordering[[#This Row],[Die Requested Date]],0)</f>
        <v>3</v>
      </c>
      <c r="Z411" t="s">
        <v>86</v>
      </c>
      <c r="AA411" s="118" t="s">
        <v>405</v>
      </c>
      <c r="AB411" s="82">
        <f>_xlfn.XLOOKUP(_xlfn.TEXTJOIN("_",TRUE,tbl_die_ordering[[#This Row],[Supplier]],tbl_die_ordering[[#This Row],[DIE NO]]),[1]Tracker!$AQ:$AQ,[1]Tracker!$Y:$Y,"")</f>
        <v>142502477</v>
      </c>
      <c r="AC411" s="83">
        <f>_xlfn.XLOOKUP(_xlfn.TEXTJOIN("_",TRUE,tbl_die_ordering[[#This Row],[Supplier]],tbl_die_ordering[[#This Row],[DIE NO]]),[1]Tracker!$AQ:$AQ,[1]Tracker!$AC:$AC,"")</f>
        <v>45744.389189814814</v>
      </c>
      <c r="AD411" s="7"/>
      <c r="AF411" t="str">
        <f>TEXT(tbl_die_ordering[[#This Row],[Die Requested Date]],"mmm")</f>
        <v>Mar</v>
      </c>
      <c r="AG411" t="str">
        <f>_xlfn.TEXTJOIN("_",TRUE,tbl_die_ordering[[#This Row],[Supplier]],tbl_die_ordering[[#This Row],[DIE NO]])</f>
        <v>PDTMC_30277-501</v>
      </c>
    </row>
    <row r="412" spans="1:33" ht="15.95" customHeight="1">
      <c r="A412" s="86" t="s">
        <v>6</v>
      </c>
      <c r="B412" s="83" t="str">
        <f>_xlfn.XLOOKUP(_xlfn.TEXTJOIN("_",TRUE,tbl_die_ordering[[#This Row],[Supplier]],tbl_die_ordering[[#This Row],[DIE NO]]),[1]Tracker!$AQ:$AQ,[1]Tracker!$W:$W,"")</f>
        <v>7758-25</v>
      </c>
      <c r="C412" s="204" t="s">
        <v>711</v>
      </c>
      <c r="D412" s="177" t="s">
        <v>185</v>
      </c>
      <c r="E412" s="90" t="s">
        <v>103</v>
      </c>
      <c r="F412" s="91">
        <v>45728</v>
      </c>
      <c r="G412" s="353">
        <f>_xlfn.XLOOKUP(_xlfn.TEXTJOIN("_",TRUE,tbl_die_ordering[[#This Row],[Supplier]],tbl_die_ordering[[#This Row],[DIE NO]]),[1]Tracker!$AQ:$AQ,[1]Tracker!$V:$V,"")</f>
        <v>45728</v>
      </c>
      <c r="H412" s="193" t="s">
        <v>94</v>
      </c>
      <c r="I412" s="103">
        <v>1</v>
      </c>
      <c r="J412" s="103">
        <v>4</v>
      </c>
      <c r="K412" s="99">
        <v>45731</v>
      </c>
      <c r="L412" s="91">
        <v>45731</v>
      </c>
      <c r="M412" s="102"/>
      <c r="N412" s="121">
        <f>IFERROR(IF(tbl_die_ordering[[#This Row],[Design Approved Date]]&lt;&gt;"",L412-K412,""),"")</f>
        <v>0</v>
      </c>
      <c r="O412" s="91">
        <v>45733</v>
      </c>
      <c r="P412" s="91">
        <v>45738</v>
      </c>
      <c r="Q412" s="91">
        <v>45733</v>
      </c>
      <c r="R412" s="122">
        <v>112501054</v>
      </c>
      <c r="S412" s="90" t="s">
        <v>101</v>
      </c>
      <c r="T412" s="91">
        <v>45733</v>
      </c>
      <c r="U412" s="347" t="s">
        <v>699</v>
      </c>
      <c r="V412" s="111"/>
      <c r="W4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2" s="6">
        <f>IF(AND(tbl_die_ordering[[#This Row],[TYPE]]&lt;&gt;"C",tbl_die_ordering[[#This Row],[Design Approved Date]]&lt;&gt;""),tbl_die_ordering[[#This Row],[Design Approved Date]]-tbl_die_ordering[[#This Row],[Die Requested Date]],0)</f>
        <v>3</v>
      </c>
      <c r="Z412" t="s">
        <v>86</v>
      </c>
      <c r="AA412" s="118" t="s">
        <v>405</v>
      </c>
      <c r="AB412" s="82">
        <f>_xlfn.XLOOKUP(_xlfn.TEXTJOIN("_",TRUE,tbl_die_ordering[[#This Row],[Supplier]],tbl_die_ordering[[#This Row],[DIE NO]]),[1]Tracker!$AQ:$AQ,[1]Tracker!$Y:$Y,"")</f>
        <v>142502477</v>
      </c>
      <c r="AC412" s="83">
        <f>_xlfn.XLOOKUP(_xlfn.TEXTJOIN("_",TRUE,tbl_die_ordering[[#This Row],[Supplier]],tbl_die_ordering[[#This Row],[DIE NO]]),[1]Tracker!$AQ:$AQ,[1]Tracker!$AC:$AC,"")</f>
        <v>45744.389189814814</v>
      </c>
      <c r="AD412" s="7"/>
      <c r="AF412" t="str">
        <f>TEXT(tbl_die_ordering[[#This Row],[Die Requested Date]],"mmm")</f>
        <v>Mar</v>
      </c>
      <c r="AG412" t="str">
        <f>_xlfn.TEXTJOIN("_",TRUE,tbl_die_ordering[[#This Row],[Supplier]],tbl_die_ordering[[#This Row],[DIE NO]])</f>
        <v>PDTMC_30280-501</v>
      </c>
    </row>
    <row r="413" spans="1:33" ht="15.95" customHeight="1">
      <c r="A413" s="86" t="s">
        <v>6</v>
      </c>
      <c r="B413" s="83" t="str">
        <f>_xlfn.XLOOKUP(_xlfn.TEXTJOIN("_",TRUE,tbl_die_ordering[[#This Row],[Supplier]],tbl_die_ordering[[#This Row],[DIE NO]]),[1]Tracker!$AQ:$AQ,[1]Tracker!$W:$W,"")</f>
        <v>7757-25</v>
      </c>
      <c r="C413" s="204" t="s">
        <v>712</v>
      </c>
      <c r="D413" s="177" t="s">
        <v>185</v>
      </c>
      <c r="E413" s="90" t="s">
        <v>321</v>
      </c>
      <c r="F413" s="91">
        <v>45728</v>
      </c>
      <c r="G413" s="353">
        <f>_xlfn.XLOOKUP(_xlfn.TEXTJOIN("_",TRUE,tbl_die_ordering[[#This Row],[Supplier]],tbl_die_ordering[[#This Row],[DIE NO]]),[1]Tracker!$AQ:$AQ,[1]Tracker!$V:$V,"")</f>
        <v>45728</v>
      </c>
      <c r="H413" s="193" t="s">
        <v>90</v>
      </c>
      <c r="I413" s="103">
        <v>2</v>
      </c>
      <c r="J413" s="103">
        <v>2</v>
      </c>
      <c r="K413" s="99">
        <v>45731</v>
      </c>
      <c r="L413" s="91">
        <v>45733</v>
      </c>
      <c r="M413" s="102"/>
      <c r="N413" s="121">
        <f>IFERROR(IF(tbl_die_ordering[[#This Row],[Design Approved Date]]&lt;&gt;"",L413-K413,""),"")</f>
        <v>2</v>
      </c>
      <c r="O413" s="99">
        <v>45735</v>
      </c>
      <c r="P413" s="91">
        <v>45738</v>
      </c>
      <c r="Q413" s="99">
        <v>45735</v>
      </c>
      <c r="R413" s="122">
        <v>112501088</v>
      </c>
      <c r="S413" s="90" t="s">
        <v>197</v>
      </c>
      <c r="T413" s="99">
        <v>45735</v>
      </c>
      <c r="U413" s="347" t="s">
        <v>699</v>
      </c>
      <c r="V413" s="111"/>
      <c r="W4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3" s="12">
        <f>IF(AND(tbl_die_ordering[[#This Row],[TYPE]]&lt;&gt;"C",tbl_die_ordering[[#This Row],[Design Approved Date]]&lt;&gt;""),tbl_die_ordering[[#This Row],[Design Approved Date]]-tbl_die_ordering[[#This Row],[Die Requested Date]],0)</f>
        <v>5</v>
      </c>
      <c r="Z413" t="s">
        <v>86</v>
      </c>
      <c r="AA413" s="118" t="s">
        <v>405</v>
      </c>
      <c r="AB413" s="82">
        <f>_xlfn.XLOOKUP(_xlfn.TEXTJOIN("_",TRUE,tbl_die_ordering[[#This Row],[Supplier]],tbl_die_ordering[[#This Row],[DIE NO]]),[1]Tracker!$AQ:$AQ,[1]Tracker!$Y:$Y,"")</f>
        <v>142502539</v>
      </c>
      <c r="AC413" s="83">
        <f>_xlfn.XLOOKUP(_xlfn.TEXTJOIN("_",TRUE,tbl_die_ordering[[#This Row],[Supplier]],tbl_die_ordering[[#This Row],[DIE NO]]),[1]Tracker!$AQ:$AQ,[1]Tracker!$AC:$AC,"")</f>
        <v>45754.387638888889</v>
      </c>
      <c r="AD413" s="7"/>
      <c r="AF413" t="str">
        <f>TEXT(tbl_die_ordering[[#This Row],[Die Requested Date]],"mmm")</f>
        <v>Mar</v>
      </c>
      <c r="AG413" t="str">
        <f>_xlfn.TEXTJOIN("_",TRUE,tbl_die_ordering[[#This Row],[Supplier]],tbl_die_ordering[[#This Row],[DIE NO]])</f>
        <v>COMPES_30273-401</v>
      </c>
    </row>
    <row r="414" spans="1:33" ht="15.95" customHeight="1">
      <c r="A414" s="86" t="s">
        <v>6</v>
      </c>
      <c r="B414" s="83" t="str">
        <f>_xlfn.XLOOKUP(_xlfn.TEXTJOIN("_",TRUE,tbl_die_ordering[[#This Row],[Supplier]],tbl_die_ordering[[#This Row],[DIE NO]]),[1]Tracker!$AQ:$AQ,[1]Tracker!$W:$W,"")</f>
        <v>7758-25</v>
      </c>
      <c r="C414" s="204" t="s">
        <v>713</v>
      </c>
      <c r="D414" s="177" t="s">
        <v>185</v>
      </c>
      <c r="E414" s="90" t="s">
        <v>119</v>
      </c>
      <c r="F414" s="91">
        <v>45728</v>
      </c>
      <c r="G414" s="353">
        <f>_xlfn.XLOOKUP(_xlfn.TEXTJOIN("_",TRUE,tbl_die_ordering[[#This Row],[Supplier]],tbl_die_ordering[[#This Row],[DIE NO]]),[1]Tracker!$AQ:$AQ,[1]Tracker!$V:$V,"")</f>
        <v>45728</v>
      </c>
      <c r="H414" s="193" t="s">
        <v>94</v>
      </c>
      <c r="I414" s="103">
        <v>1</v>
      </c>
      <c r="J414" s="103">
        <v>2</v>
      </c>
      <c r="K414" s="99">
        <v>45729</v>
      </c>
      <c r="L414" s="91">
        <v>45735</v>
      </c>
      <c r="M414" s="102"/>
      <c r="N414" s="121">
        <f>IFERROR(IF(tbl_die_ordering[[#This Row],[Design Approved Date]]&lt;&gt;"",L414-K414,""),"")</f>
        <v>6</v>
      </c>
      <c r="O414" s="99">
        <v>45737</v>
      </c>
      <c r="P414" s="91">
        <v>45738</v>
      </c>
      <c r="Q414" s="99">
        <v>45737</v>
      </c>
      <c r="R414" s="122">
        <v>112501117</v>
      </c>
      <c r="S414" s="90" t="s">
        <v>101</v>
      </c>
      <c r="T414" s="99">
        <v>45737</v>
      </c>
      <c r="U414" s="347" t="s">
        <v>699</v>
      </c>
      <c r="V414" s="111" t="s">
        <v>714</v>
      </c>
      <c r="W4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4" s="6">
        <f>IF(AND(tbl_die_ordering[[#This Row],[TYPE]]&lt;&gt;"C",tbl_die_ordering[[#This Row],[Design Approved Date]]&lt;&gt;""),tbl_die_ordering[[#This Row],[Design Approved Date]]-tbl_die_ordering[[#This Row],[Die Requested Date]],0)</f>
        <v>7</v>
      </c>
      <c r="Z414" t="s">
        <v>86</v>
      </c>
      <c r="AA414" s="118" t="s">
        <v>405</v>
      </c>
      <c r="AB414" s="82">
        <f>_xlfn.XLOOKUP(_xlfn.TEXTJOIN("_",TRUE,tbl_die_ordering[[#This Row],[Supplier]],tbl_die_ordering[[#This Row],[DIE NO]]),[1]Tracker!$AQ:$AQ,[1]Tracker!$Y:$Y,"")</f>
        <v>142502603</v>
      </c>
      <c r="AC414" s="83">
        <f>_xlfn.XLOOKUP(_xlfn.TEXTJOIN("_",TRUE,tbl_die_ordering[[#This Row],[Supplier]],tbl_die_ordering[[#This Row],[DIE NO]]),[1]Tracker!$AQ:$AQ,[1]Tracker!$AC:$AC,"")</f>
        <v>45758</v>
      </c>
      <c r="AD414" s="7"/>
      <c r="AF414" t="str">
        <f>TEXT(tbl_die_ordering[[#This Row],[Die Requested Date]],"mmm")</f>
        <v>Mar</v>
      </c>
      <c r="AG414" t="str">
        <f>_xlfn.TEXTJOIN("_",TRUE,tbl_die_ordering[[#This Row],[Supplier]],tbl_die_ordering[[#This Row],[DIE NO]])</f>
        <v>PDTMC_30281-501</v>
      </c>
    </row>
    <row r="415" spans="1:33" ht="15.95" customHeight="1">
      <c r="A415" s="86" t="s">
        <v>6</v>
      </c>
      <c r="B415" s="83" t="str">
        <f>_xlfn.XLOOKUP(_xlfn.TEXTJOIN("_",TRUE,tbl_die_ordering[[#This Row],[Supplier]],tbl_die_ordering[[#This Row],[DIE NO]]),[1]Tracker!$AQ:$AQ,[1]Tracker!$W:$W,"")</f>
        <v>7757-25</v>
      </c>
      <c r="C415" s="204" t="s">
        <v>715</v>
      </c>
      <c r="D415" s="177" t="s">
        <v>185</v>
      </c>
      <c r="E415" s="90" t="s">
        <v>321</v>
      </c>
      <c r="F415" s="91">
        <v>45728</v>
      </c>
      <c r="G415" s="353">
        <f>_xlfn.XLOOKUP(_xlfn.TEXTJOIN("_",TRUE,tbl_die_ordering[[#This Row],[Supplier]],tbl_die_ordering[[#This Row],[DIE NO]]),[1]Tracker!$AQ:$AQ,[1]Tracker!$V:$V,"")</f>
        <v>45728</v>
      </c>
      <c r="H415" s="193" t="s">
        <v>90</v>
      </c>
      <c r="I415" s="103">
        <v>5</v>
      </c>
      <c r="J415" s="103">
        <v>5</v>
      </c>
      <c r="K415" s="99">
        <v>45734</v>
      </c>
      <c r="L415" s="91">
        <v>45735</v>
      </c>
      <c r="M415" s="102" t="s">
        <v>186</v>
      </c>
      <c r="N415" s="121">
        <f>IFERROR(IF(tbl_die_ordering[[#This Row],[Design Approved Date]]&lt;&gt;"",L415-K415,""),"")</f>
        <v>1</v>
      </c>
      <c r="O415" s="91">
        <v>45738</v>
      </c>
      <c r="P415" s="91">
        <v>45738</v>
      </c>
      <c r="Q415" s="91">
        <v>45738</v>
      </c>
      <c r="R415" s="122">
        <v>112501121</v>
      </c>
      <c r="S415" s="90" t="s">
        <v>197</v>
      </c>
      <c r="T415" s="91">
        <v>45738</v>
      </c>
      <c r="U415" s="347" t="s">
        <v>699</v>
      </c>
      <c r="V415" s="111"/>
      <c r="W4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5" s="12">
        <f>IF(AND(tbl_die_ordering[[#This Row],[TYPE]]&lt;&gt;"C",tbl_die_ordering[[#This Row],[Design Approved Date]]&lt;&gt;""),tbl_die_ordering[[#This Row],[Design Approved Date]]-tbl_die_ordering[[#This Row],[Die Requested Date]],0)</f>
        <v>7</v>
      </c>
      <c r="Z415" t="s">
        <v>86</v>
      </c>
      <c r="AA415" s="118" t="s">
        <v>405</v>
      </c>
      <c r="AB415" s="82">
        <f>_xlfn.XLOOKUP(_xlfn.TEXTJOIN("_",TRUE,tbl_die_ordering[[#This Row],[Supplier]],tbl_die_ordering[[#This Row],[DIE NO]]),[1]Tracker!$AQ:$AQ,[1]Tracker!$Y:$Y,"")</f>
        <v>142502600</v>
      </c>
      <c r="AC415" s="83">
        <f>_xlfn.XLOOKUP(_xlfn.TEXTJOIN("_",TRUE,tbl_die_ordering[[#This Row],[Supplier]],tbl_die_ordering[[#This Row],[DIE NO]]),[1]Tracker!$AQ:$AQ,[1]Tracker!$AC:$AC,"")</f>
        <v>45750.517476851855</v>
      </c>
      <c r="AD415" s="7"/>
      <c r="AF415" t="str">
        <f>TEXT(tbl_die_ordering[[#This Row],[Die Requested Date]],"mmm")</f>
        <v>Mar</v>
      </c>
      <c r="AG415" t="str">
        <f>_xlfn.TEXTJOIN("_",TRUE,tbl_die_ordering[[#This Row],[Supplier]],tbl_die_ordering[[#This Row],[DIE NO]])</f>
        <v>COMPES_30274-501</v>
      </c>
    </row>
    <row r="416" spans="1:33" ht="15.95" customHeight="1">
      <c r="A416" s="86" t="s">
        <v>6</v>
      </c>
      <c r="B416" s="83" t="str">
        <f>_xlfn.XLOOKUP(_xlfn.TEXTJOIN("_",TRUE,tbl_die_ordering[[#This Row],[Supplier]],tbl_die_ordering[[#This Row],[DIE NO]]),[1]Tracker!$AQ:$AQ,[1]Tracker!$W:$W,"")</f>
        <v>7757-25</v>
      </c>
      <c r="C416" s="204" t="s">
        <v>716</v>
      </c>
      <c r="D416" s="177" t="s">
        <v>185</v>
      </c>
      <c r="E416" s="90" t="s">
        <v>260</v>
      </c>
      <c r="F416" s="91">
        <v>45728</v>
      </c>
      <c r="G416" s="353">
        <f>_xlfn.XLOOKUP(_xlfn.TEXTJOIN("_",TRUE,tbl_die_ordering[[#This Row],[Supplier]],tbl_die_ordering[[#This Row],[DIE NO]]),[1]Tracker!$AQ:$AQ,[1]Tracker!$V:$V,"")</f>
        <v>45728</v>
      </c>
      <c r="H416" s="193" t="s">
        <v>90</v>
      </c>
      <c r="I416" s="103">
        <v>2</v>
      </c>
      <c r="J416" s="103">
        <v>4</v>
      </c>
      <c r="K416" s="99">
        <v>45734</v>
      </c>
      <c r="L416" s="91">
        <v>45735</v>
      </c>
      <c r="M416" s="102" t="s">
        <v>186</v>
      </c>
      <c r="N416" s="121">
        <f>IFERROR(IF(tbl_die_ordering[[#This Row],[Design Approved Date]]&lt;&gt;"",L416-K416,""),"")</f>
        <v>1</v>
      </c>
      <c r="O416" s="91">
        <v>45738</v>
      </c>
      <c r="P416" s="91">
        <v>45738</v>
      </c>
      <c r="Q416" s="91">
        <v>45738</v>
      </c>
      <c r="R416" s="122">
        <v>112501121</v>
      </c>
      <c r="S416" s="90" t="s">
        <v>197</v>
      </c>
      <c r="T416" s="91">
        <v>45738</v>
      </c>
      <c r="U416" s="347" t="s">
        <v>699</v>
      </c>
      <c r="V416" s="111"/>
      <c r="W4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6" s="6">
        <f>IF(AND(tbl_die_ordering[[#This Row],[TYPE]]&lt;&gt;"C",tbl_die_ordering[[#This Row],[Design Approved Date]]&lt;&gt;""),tbl_die_ordering[[#This Row],[Design Approved Date]]-tbl_die_ordering[[#This Row],[Die Requested Date]],0)</f>
        <v>7</v>
      </c>
      <c r="Z416" t="s">
        <v>86</v>
      </c>
      <c r="AA416" s="118" t="s">
        <v>405</v>
      </c>
      <c r="AB416" s="82">
        <f>_xlfn.XLOOKUP(_xlfn.TEXTJOIN("_",TRUE,tbl_die_ordering[[#This Row],[Supplier]],tbl_die_ordering[[#This Row],[DIE NO]]),[1]Tracker!$AQ:$AQ,[1]Tracker!$Y:$Y,"")</f>
        <v>142502600</v>
      </c>
      <c r="AC416" s="83">
        <f>_xlfn.XLOOKUP(_xlfn.TEXTJOIN("_",TRUE,tbl_die_ordering[[#This Row],[Supplier]],tbl_die_ordering[[#This Row],[DIE NO]]),[1]Tracker!$AQ:$AQ,[1]Tracker!$AC:$AC,"")</f>
        <v>45750.517476851855</v>
      </c>
      <c r="AD416" s="7"/>
      <c r="AF416" t="str">
        <f>TEXT(tbl_die_ordering[[#This Row],[Die Requested Date]],"mmm")</f>
        <v>Mar</v>
      </c>
      <c r="AG416" t="str">
        <f>_xlfn.TEXTJOIN("_",TRUE,tbl_die_ordering[[#This Row],[Supplier]],tbl_die_ordering[[#This Row],[DIE NO]])</f>
        <v>COMPES_30275-501</v>
      </c>
    </row>
    <row r="417" spans="1:33" ht="15.95" customHeight="1">
      <c r="A417" s="86" t="s">
        <v>6</v>
      </c>
      <c r="B417" s="83" t="str">
        <f>_xlfn.XLOOKUP(_xlfn.TEXTJOIN("_",TRUE,tbl_die_ordering[[#This Row],[Supplier]],tbl_die_ordering[[#This Row],[DIE NO]]),[1]Tracker!$AQ:$AQ,[1]Tracker!$W:$W,"")</f>
        <v>7757-25</v>
      </c>
      <c r="C417" s="204" t="s">
        <v>717</v>
      </c>
      <c r="D417" s="177" t="s">
        <v>185</v>
      </c>
      <c r="E417" s="90" t="s">
        <v>321</v>
      </c>
      <c r="F417" s="91">
        <v>45728</v>
      </c>
      <c r="G417" s="353">
        <f>_xlfn.XLOOKUP(_xlfn.TEXTJOIN("_",TRUE,tbl_die_ordering[[#This Row],[Supplier]],tbl_die_ordering[[#This Row],[DIE NO]]),[1]Tracker!$AQ:$AQ,[1]Tracker!$V:$V,"")</f>
        <v>45728</v>
      </c>
      <c r="H417" s="193" t="s">
        <v>90</v>
      </c>
      <c r="I417" s="103">
        <v>4</v>
      </c>
      <c r="J417" s="103">
        <v>4</v>
      </c>
      <c r="K417" s="99">
        <v>45734</v>
      </c>
      <c r="L417" s="91">
        <v>45735</v>
      </c>
      <c r="M417" s="102" t="s">
        <v>186</v>
      </c>
      <c r="N417" s="121">
        <f>IFERROR(IF(tbl_die_ordering[[#This Row],[Design Approved Date]]&lt;&gt;"",L417-K417,""),"")</f>
        <v>1</v>
      </c>
      <c r="O417" s="91">
        <v>45738</v>
      </c>
      <c r="P417" s="91">
        <v>45738</v>
      </c>
      <c r="Q417" s="91">
        <v>45738</v>
      </c>
      <c r="R417" s="122">
        <v>112501121</v>
      </c>
      <c r="S417" s="90" t="s">
        <v>197</v>
      </c>
      <c r="T417" s="91">
        <v>45738</v>
      </c>
      <c r="U417" s="347" t="s">
        <v>699</v>
      </c>
      <c r="V417" s="111"/>
      <c r="W4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7" s="12">
        <f>IF(AND(tbl_die_ordering[[#This Row],[TYPE]]&lt;&gt;"C",tbl_die_ordering[[#This Row],[Design Approved Date]]&lt;&gt;""),tbl_die_ordering[[#This Row],[Design Approved Date]]-tbl_die_ordering[[#This Row],[Die Requested Date]],0)</f>
        <v>7</v>
      </c>
      <c r="Z417" t="s">
        <v>86</v>
      </c>
      <c r="AA417" s="118" t="s">
        <v>405</v>
      </c>
      <c r="AB417" s="82">
        <f>_xlfn.XLOOKUP(_xlfn.TEXTJOIN("_",TRUE,tbl_die_ordering[[#This Row],[Supplier]],tbl_die_ordering[[#This Row],[DIE NO]]),[1]Tracker!$AQ:$AQ,[1]Tracker!$Y:$Y,"")</f>
        <v>142502600</v>
      </c>
      <c r="AC417" s="83">
        <f>_xlfn.XLOOKUP(_xlfn.TEXTJOIN("_",TRUE,tbl_die_ordering[[#This Row],[Supplier]],tbl_die_ordering[[#This Row],[DIE NO]]),[1]Tracker!$AQ:$AQ,[1]Tracker!$AC:$AC,"")</f>
        <v>45750.517476851855</v>
      </c>
      <c r="AD417" s="7"/>
      <c r="AF417" t="str">
        <f>TEXT(tbl_die_ordering[[#This Row],[Die Requested Date]],"mmm")</f>
        <v>Mar</v>
      </c>
      <c r="AG417" t="str">
        <f>_xlfn.TEXTJOIN("_",TRUE,tbl_die_ordering[[#This Row],[Supplier]],tbl_die_ordering[[#This Row],[DIE NO]])</f>
        <v>COMPES_30276-501</v>
      </c>
    </row>
    <row r="418" spans="1:33" ht="15.95" customHeight="1">
      <c r="A418" s="86" t="s">
        <v>6</v>
      </c>
      <c r="B418" s="83" t="str">
        <f>_xlfn.XLOOKUP(_xlfn.TEXTJOIN("_",TRUE,tbl_die_ordering[[#This Row],[Supplier]],tbl_die_ordering[[#This Row],[DIE NO]]),[1]Tracker!$AQ:$AQ,[1]Tracker!$W:$W,"")</f>
        <v>7758-25</v>
      </c>
      <c r="C418" s="204" t="s">
        <v>718</v>
      </c>
      <c r="D418" s="177" t="s">
        <v>185</v>
      </c>
      <c r="E418" s="90" t="s">
        <v>103</v>
      </c>
      <c r="F418" s="91">
        <v>45728</v>
      </c>
      <c r="G418" s="353">
        <f>_xlfn.XLOOKUP(_xlfn.TEXTJOIN("_",TRUE,tbl_die_ordering[[#This Row],[Supplier]],tbl_die_ordering[[#This Row],[DIE NO]]),[1]Tracker!$AQ:$AQ,[1]Tracker!$V:$V,"")</f>
        <v>45728</v>
      </c>
      <c r="H418" s="193" t="s">
        <v>94</v>
      </c>
      <c r="I418" s="103">
        <v>1</v>
      </c>
      <c r="J418" s="103">
        <v>4</v>
      </c>
      <c r="K418" s="99">
        <v>45731</v>
      </c>
      <c r="L418" s="91">
        <v>45731</v>
      </c>
      <c r="M418" s="102"/>
      <c r="N418" s="121">
        <f>IFERROR(IF(tbl_die_ordering[[#This Row],[Design Approved Date]]&lt;&gt;"",L418-K418,""),"")</f>
        <v>0</v>
      </c>
      <c r="O418" s="91">
        <v>45741</v>
      </c>
      <c r="P418" s="91">
        <v>45738</v>
      </c>
      <c r="Q418" s="91">
        <v>45741</v>
      </c>
      <c r="R418" s="122">
        <v>112501152</v>
      </c>
      <c r="S418" s="90" t="s">
        <v>101</v>
      </c>
      <c r="T418" s="91">
        <v>45738</v>
      </c>
      <c r="U418" s="347" t="s">
        <v>699</v>
      </c>
      <c r="V418" s="111" t="s">
        <v>719</v>
      </c>
      <c r="W4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8" s="6">
        <f>IF(AND(tbl_die_ordering[[#This Row],[TYPE]]&lt;&gt;"C",tbl_die_ordering[[#This Row],[Design Approved Date]]&lt;&gt;""),tbl_die_ordering[[#This Row],[Design Approved Date]]-tbl_die_ordering[[#This Row],[Die Requested Date]],0)</f>
        <v>3</v>
      </c>
      <c r="Z418" t="s">
        <v>86</v>
      </c>
      <c r="AA418" s="118" t="s">
        <v>405</v>
      </c>
      <c r="AB418" s="82">
        <f>_xlfn.XLOOKUP(_xlfn.TEXTJOIN("_",TRUE,tbl_die_ordering[[#This Row],[Supplier]],tbl_die_ordering[[#This Row],[DIE NO]]),[1]Tracker!$AQ:$AQ,[1]Tracker!$Y:$Y,"")</f>
        <v>142502603</v>
      </c>
      <c r="AC418" s="83">
        <f>_xlfn.XLOOKUP(_xlfn.TEXTJOIN("_",TRUE,tbl_die_ordering[[#This Row],[Supplier]],tbl_die_ordering[[#This Row],[DIE NO]]),[1]Tracker!$AQ:$AQ,[1]Tracker!$AC:$AC,"")</f>
        <v>45758</v>
      </c>
      <c r="AD418" s="7"/>
      <c r="AF418" t="str">
        <f>TEXT(tbl_die_ordering[[#This Row],[Die Requested Date]],"mmm")</f>
        <v>Mar</v>
      </c>
      <c r="AG418" t="str">
        <f>_xlfn.TEXTJOIN("_",TRUE,tbl_die_ordering[[#This Row],[Supplier]],tbl_die_ordering[[#This Row],[DIE NO]])</f>
        <v>PDTMC_30278-501</v>
      </c>
    </row>
    <row r="419" spans="1:33" ht="15.95" customHeight="1">
      <c r="A419" s="86" t="s">
        <v>6</v>
      </c>
      <c r="B419" s="83" t="str">
        <f>_xlfn.XLOOKUP(_xlfn.TEXTJOIN("_",TRUE,tbl_die_ordering[[#This Row],[Supplier]],tbl_die_ordering[[#This Row],[DIE NO]]),[1]Tracker!$AQ:$AQ,[1]Tracker!$W:$W,"")</f>
        <v>7761-25</v>
      </c>
      <c r="C419" s="204" t="s">
        <v>720</v>
      </c>
      <c r="D419" s="177" t="s">
        <v>88</v>
      </c>
      <c r="E419" s="90" t="s">
        <v>260</v>
      </c>
      <c r="F419" s="91">
        <v>45729</v>
      </c>
      <c r="G419" s="353">
        <f>_xlfn.XLOOKUP(_xlfn.TEXTJOIN("_",TRUE,tbl_die_ordering[[#This Row],[Supplier]],tbl_die_ordering[[#This Row],[DIE NO]]),[1]Tracker!$AQ:$AQ,[1]Tracker!$V:$V,"")</f>
        <v>45729</v>
      </c>
      <c r="H419" s="193" t="s">
        <v>90</v>
      </c>
      <c r="I419" s="103">
        <v>0</v>
      </c>
      <c r="J419" s="103">
        <v>0</v>
      </c>
      <c r="K419" s="99">
        <v>45734</v>
      </c>
      <c r="L419" s="91">
        <v>45735</v>
      </c>
      <c r="M419" s="102"/>
      <c r="N419" s="121">
        <f>IFERROR(IF(tbl_die_ordering[[#This Row],[Design Approved Date]]&lt;&gt;"",L419-K419,""),"")</f>
        <v>1</v>
      </c>
      <c r="O419" s="91">
        <v>45737</v>
      </c>
      <c r="P419" s="91">
        <v>45733</v>
      </c>
      <c r="Q419" s="91">
        <v>45737</v>
      </c>
      <c r="R419" s="122">
        <v>112501117</v>
      </c>
      <c r="S419" s="90" t="s">
        <v>139</v>
      </c>
      <c r="T419" s="91">
        <v>45737</v>
      </c>
      <c r="U419" s="110"/>
      <c r="V419" s="111"/>
      <c r="W4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19" s="6">
        <f>IF(AND(tbl_die_ordering[[#This Row],[TYPE]]&lt;&gt;"C",tbl_die_ordering[[#This Row],[Design Approved Date]]&lt;&gt;""),tbl_die_ordering[[#This Row],[Design Approved Date]]-tbl_die_ordering[[#This Row],[Die Requested Date]],0)</f>
        <v>6</v>
      </c>
      <c r="Z419" t="s">
        <v>86</v>
      </c>
      <c r="AA419" s="118"/>
      <c r="AB419" s="82">
        <f>_xlfn.XLOOKUP(_xlfn.TEXTJOIN("_",TRUE,tbl_die_ordering[[#This Row],[Supplier]],tbl_die_ordering[[#This Row],[DIE NO]]),[1]Tracker!$AQ:$AQ,[1]Tracker!$Y:$Y,"")</f>
        <v>142502709</v>
      </c>
      <c r="AC419" s="83">
        <f>_xlfn.XLOOKUP(_xlfn.TEXTJOIN("_",TRUE,tbl_die_ordering[[#This Row],[Supplier]],tbl_die_ordering[[#This Row],[DIE NO]]),[1]Tracker!$AQ:$AQ,[1]Tracker!$AC:$AC,"")</f>
        <v>45752.590381944443</v>
      </c>
      <c r="AD419" s="7"/>
      <c r="AF419" t="str">
        <f>TEXT(tbl_die_ordering[[#This Row],[Die Requested Date]],"mmm")</f>
        <v>Mar</v>
      </c>
      <c r="AG419" t="str">
        <f>_xlfn.TEXTJOIN("_",TRUE,tbl_die_ordering[[#This Row],[Supplier]],tbl_die_ordering[[#This Row],[DIE NO]])</f>
        <v>EKSTEK_11525-503</v>
      </c>
    </row>
    <row r="420" spans="1:33" ht="15.95" customHeight="1">
      <c r="A420" s="86" t="s">
        <v>29</v>
      </c>
      <c r="B420" s="83" t="str">
        <f>_xlfn.XLOOKUP(_xlfn.TEXTJOIN("_",TRUE,tbl_die_ordering[[#This Row],[Supplier]],tbl_die_ordering[[#This Row],[DIE NO]]),[1]Tracker!$AQ:$AQ,[1]Tracker!$W:$W,"")</f>
        <v>7762-25</v>
      </c>
      <c r="C420" s="204" t="s">
        <v>721</v>
      </c>
      <c r="D420" s="177" t="s">
        <v>88</v>
      </c>
      <c r="E420" s="90" t="s">
        <v>219</v>
      </c>
      <c r="F420" s="91">
        <v>45729</v>
      </c>
      <c r="G420" s="353">
        <f>_xlfn.XLOOKUP(_xlfn.TEXTJOIN("_",TRUE,tbl_die_ordering[[#This Row],[Supplier]],tbl_die_ordering[[#This Row],[DIE NO]]),[1]Tracker!$AQ:$AQ,[1]Tracker!$V:$V,"")</f>
        <v>45729</v>
      </c>
      <c r="H420" s="193" t="s">
        <v>94</v>
      </c>
      <c r="I420" s="131">
        <v>0</v>
      </c>
      <c r="J420" s="131">
        <v>0</v>
      </c>
      <c r="K420" s="99">
        <v>45729</v>
      </c>
      <c r="L420" s="99">
        <v>45731</v>
      </c>
      <c r="M420" s="102"/>
      <c r="N420" s="121">
        <f>IFERROR(IF(tbl_die_ordering[[#This Row],[Design Approved Date]]&lt;&gt;"",L420-K420,""),"")</f>
        <v>2</v>
      </c>
      <c r="O420" s="91">
        <v>45733</v>
      </c>
      <c r="P420" s="91">
        <v>45735</v>
      </c>
      <c r="Q420" s="99">
        <v>45733</v>
      </c>
      <c r="R420" s="122">
        <v>212500181</v>
      </c>
      <c r="S420" s="90" t="s">
        <v>101</v>
      </c>
      <c r="T420" s="91">
        <v>45733</v>
      </c>
      <c r="U420" s="110"/>
      <c r="V420" s="111"/>
      <c r="W4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0" s="6">
        <f>IF(AND(tbl_die_ordering[[#This Row],[TYPE]]&lt;&gt;"C",tbl_die_ordering[[#This Row],[Design Approved Date]]&lt;&gt;""),tbl_die_ordering[[#This Row],[Design Approved Date]]-tbl_die_ordering[[#This Row],[Die Requested Date]],0)</f>
        <v>2</v>
      </c>
      <c r="Z420" t="s">
        <v>86</v>
      </c>
      <c r="AA420" s="118"/>
      <c r="AB420" s="82">
        <f>_xlfn.XLOOKUP(_xlfn.TEXTJOIN("_",TRUE,tbl_die_ordering[[#This Row],[Supplier]],tbl_die_ordering[[#This Row],[DIE NO]]),[1]Tracker!$AQ:$AQ,[1]Tracker!$Y:$Y,"")</f>
        <v>242500356</v>
      </c>
      <c r="AC420" s="83">
        <f>_xlfn.XLOOKUP(_xlfn.TEXTJOIN("_",TRUE,tbl_die_ordering[[#This Row],[Supplier]],tbl_die_ordering[[#This Row],[DIE NO]]),[1]Tracker!$AQ:$AQ,[1]Tracker!$AC:$AC,"")</f>
        <v>45744.314976851849</v>
      </c>
      <c r="AD420" s="7"/>
      <c r="AF420" t="str">
        <f>TEXT(tbl_die_ordering[[#This Row],[Die Requested Date]],"mmm")</f>
        <v>Mar</v>
      </c>
      <c r="AG420" t="str">
        <f>_xlfn.TEXTJOIN("_",TRUE,tbl_die_ordering[[#This Row],[Supplier]],tbl_die_ordering[[#This Row],[DIE NO]])</f>
        <v>PDTMC_009029-2503</v>
      </c>
    </row>
    <row r="421" spans="1:33" ht="15.95" customHeight="1">
      <c r="A421" s="86" t="s">
        <v>29</v>
      </c>
      <c r="B421" s="83" t="str">
        <f>_xlfn.XLOOKUP(_xlfn.TEXTJOIN("_",TRUE,tbl_die_ordering[[#This Row],[Supplier]],tbl_die_ordering[[#This Row],[DIE NO]]),[1]Tracker!$AQ:$AQ,[1]Tracker!$W:$W,"")</f>
        <v>7762-25</v>
      </c>
      <c r="C421" s="204" t="s">
        <v>722</v>
      </c>
      <c r="D421" s="177" t="s">
        <v>88</v>
      </c>
      <c r="E421" s="90" t="s">
        <v>260</v>
      </c>
      <c r="F421" s="91">
        <v>45729</v>
      </c>
      <c r="G421" s="353">
        <f>_xlfn.XLOOKUP(_xlfn.TEXTJOIN("_",TRUE,tbl_die_ordering[[#This Row],[Supplier]],tbl_die_ordering[[#This Row],[DIE NO]]),[1]Tracker!$AQ:$AQ,[1]Tracker!$V:$V,"")</f>
        <v>45729</v>
      </c>
      <c r="H421" s="193" t="s">
        <v>94</v>
      </c>
      <c r="I421" s="131">
        <v>0</v>
      </c>
      <c r="J421" s="131">
        <v>0</v>
      </c>
      <c r="K421" s="99">
        <v>45729</v>
      </c>
      <c r="L421" s="99">
        <v>45731</v>
      </c>
      <c r="M421" s="102"/>
      <c r="N421" s="121">
        <f>IFERROR(IF(tbl_die_ordering[[#This Row],[Design Approved Date]]&lt;&gt;"",L421-K421,""),"")</f>
        <v>2</v>
      </c>
      <c r="O421" s="91">
        <v>45733</v>
      </c>
      <c r="P421" s="91">
        <v>45735</v>
      </c>
      <c r="Q421" s="99">
        <v>45733</v>
      </c>
      <c r="R421" s="122">
        <v>212500181</v>
      </c>
      <c r="S421" s="90" t="s">
        <v>101</v>
      </c>
      <c r="T421" s="91">
        <v>45733</v>
      </c>
      <c r="U421" s="110"/>
      <c r="V421" s="111"/>
      <c r="W4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1" s="6">
        <f>IF(AND(tbl_die_ordering[[#This Row],[TYPE]]&lt;&gt;"C",tbl_die_ordering[[#This Row],[Design Approved Date]]&lt;&gt;""),tbl_die_ordering[[#This Row],[Design Approved Date]]-tbl_die_ordering[[#This Row],[Die Requested Date]],0)</f>
        <v>2</v>
      </c>
      <c r="Z421" t="s">
        <v>86</v>
      </c>
      <c r="AA421" s="118"/>
      <c r="AB421" s="82">
        <f>_xlfn.XLOOKUP(_xlfn.TEXTJOIN("_",TRUE,tbl_die_ordering[[#This Row],[Supplier]],tbl_die_ordering[[#This Row],[DIE NO]]),[1]Tracker!$AQ:$AQ,[1]Tracker!$Y:$Y,"")</f>
        <v>242500356</v>
      </c>
      <c r="AC421" s="83">
        <f>_xlfn.XLOOKUP(_xlfn.TEXTJOIN("_",TRUE,tbl_die_ordering[[#This Row],[Supplier]],tbl_die_ordering[[#This Row],[DIE NO]]),[1]Tracker!$AQ:$AQ,[1]Tracker!$AC:$AC,"")</f>
        <v>45744.314976851849</v>
      </c>
      <c r="AD421" s="7"/>
      <c r="AF421" t="str">
        <f>TEXT(tbl_die_ordering[[#This Row],[Die Requested Date]],"mmm")</f>
        <v>Mar</v>
      </c>
      <c r="AG421" t="str">
        <f>_xlfn.TEXTJOIN("_",TRUE,tbl_die_ordering[[#This Row],[Supplier]],tbl_die_ordering[[#This Row],[DIE NO]])</f>
        <v>PDTMC_027719-2503</v>
      </c>
    </row>
    <row r="422" spans="1:33" ht="15.95" customHeight="1">
      <c r="A422" s="86" t="s">
        <v>29</v>
      </c>
      <c r="B422" s="83" t="str">
        <f>_xlfn.XLOOKUP(_xlfn.TEXTJOIN("_",TRUE,tbl_die_ordering[[#This Row],[Supplier]],tbl_die_ordering[[#This Row],[DIE NO]]),[1]Tracker!$AQ:$AQ,[1]Tracker!$W:$W,"")</f>
        <v>7763-25</v>
      </c>
      <c r="C422" s="204" t="s">
        <v>723</v>
      </c>
      <c r="D422" s="177" t="s">
        <v>88</v>
      </c>
      <c r="E422" s="90" t="s">
        <v>260</v>
      </c>
      <c r="F422" s="91">
        <v>45729</v>
      </c>
      <c r="G422" s="353">
        <f>_xlfn.XLOOKUP(_xlfn.TEXTJOIN("_",TRUE,tbl_die_ordering[[#This Row],[Supplier]],tbl_die_ordering[[#This Row],[DIE NO]]),[1]Tracker!$AQ:$AQ,[1]Tracker!$V:$V,"")</f>
        <v>45729</v>
      </c>
      <c r="H422" s="193" t="s">
        <v>90</v>
      </c>
      <c r="I422" s="131">
        <v>1</v>
      </c>
      <c r="J422" s="131">
        <v>2</v>
      </c>
      <c r="K422" s="99">
        <v>45731</v>
      </c>
      <c r="L422" s="99">
        <v>45731</v>
      </c>
      <c r="M422" s="102"/>
      <c r="N422" s="121">
        <f>IFERROR(IF(tbl_die_ordering[[#This Row],[Design Approved Date]]&lt;&gt;"",L422-K422,""),"")</f>
        <v>0</v>
      </c>
      <c r="O422" s="91">
        <v>45733</v>
      </c>
      <c r="P422" s="91">
        <v>45735</v>
      </c>
      <c r="Q422" s="99">
        <v>45733</v>
      </c>
      <c r="R422" s="122">
        <v>212500181</v>
      </c>
      <c r="S422" s="90" t="s">
        <v>139</v>
      </c>
      <c r="T422" s="91">
        <v>45733</v>
      </c>
      <c r="U422" s="110"/>
      <c r="V422" s="111"/>
      <c r="W4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2" s="6">
        <f>IF(AND(tbl_die_ordering[[#This Row],[TYPE]]&lt;&gt;"C",tbl_die_ordering[[#This Row],[Design Approved Date]]&lt;&gt;""),tbl_die_ordering[[#This Row],[Design Approved Date]]-tbl_die_ordering[[#This Row],[Die Requested Date]],0)</f>
        <v>2</v>
      </c>
      <c r="Z422" t="s">
        <v>86</v>
      </c>
      <c r="AA422" s="118"/>
      <c r="AB422" s="82">
        <f>_xlfn.XLOOKUP(_xlfn.TEXTJOIN("_",TRUE,tbl_die_ordering[[#This Row],[Supplier]],tbl_die_ordering[[#This Row],[DIE NO]]),[1]Tracker!$AQ:$AQ,[1]Tracker!$Y:$Y,"")</f>
        <v>242500499</v>
      </c>
      <c r="AC422" s="83">
        <f>_xlfn.XLOOKUP(_xlfn.TEXTJOIN("_",TRUE,tbl_die_ordering[[#This Row],[Supplier]],tbl_die_ordering[[#This Row],[DIE NO]]),[1]Tracker!$AQ:$AQ,[1]Tracker!$AC:$AC,"")</f>
        <v>45765.573414351849</v>
      </c>
      <c r="AD422" s="7"/>
      <c r="AF422" t="str">
        <f>TEXT(tbl_die_ordering[[#This Row],[Die Requested Date]],"mmm")</f>
        <v>Mar</v>
      </c>
      <c r="AG422" t="str">
        <f>_xlfn.TEXTJOIN("_",TRUE,tbl_die_ordering[[#This Row],[Supplier]],tbl_die_ordering[[#This Row],[DIE NO]])</f>
        <v>EKSTEK_015647-2502</v>
      </c>
    </row>
    <row r="423" spans="1:33" ht="15.95" customHeight="1">
      <c r="A423" s="86" t="s">
        <v>29</v>
      </c>
      <c r="B423" s="83" t="str">
        <f>_xlfn.XLOOKUP(_xlfn.TEXTJOIN("_",TRUE,tbl_die_ordering[[#This Row],[Supplier]],tbl_die_ordering[[#This Row],[DIE NO]]),[1]Tracker!$AQ:$AQ,[1]Tracker!$W:$W,"")</f>
        <v>7762-25</v>
      </c>
      <c r="C423" s="204" t="s">
        <v>724</v>
      </c>
      <c r="D423" s="177" t="s">
        <v>88</v>
      </c>
      <c r="E423" s="90" t="s">
        <v>219</v>
      </c>
      <c r="F423" s="91">
        <v>45729</v>
      </c>
      <c r="G423" s="353">
        <f>_xlfn.XLOOKUP(_xlfn.TEXTJOIN("_",TRUE,tbl_die_ordering[[#This Row],[Supplier]],tbl_die_ordering[[#This Row],[DIE NO]]),[1]Tracker!$AQ:$AQ,[1]Tracker!$V:$V,"")</f>
        <v>45729</v>
      </c>
      <c r="H423" s="193" t="s">
        <v>94</v>
      </c>
      <c r="I423" s="131">
        <v>0</v>
      </c>
      <c r="J423" s="131">
        <v>0</v>
      </c>
      <c r="K423" s="99">
        <v>45729</v>
      </c>
      <c r="L423" s="99">
        <v>45733</v>
      </c>
      <c r="M423" s="102"/>
      <c r="N423" s="121">
        <f>IFERROR(IF(tbl_die_ordering[[#This Row],[Design Approved Date]]&lt;&gt;"",L423-K423,""),"")</f>
        <v>4</v>
      </c>
      <c r="O423" s="91">
        <v>45735</v>
      </c>
      <c r="P423" s="91">
        <v>45743</v>
      </c>
      <c r="Q423" s="99">
        <v>45735</v>
      </c>
      <c r="R423" s="122">
        <v>212500197</v>
      </c>
      <c r="S423" s="90" t="s">
        <v>101</v>
      </c>
      <c r="T423" s="91">
        <v>45735</v>
      </c>
      <c r="U423" s="110"/>
      <c r="V423" s="111"/>
      <c r="W4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3" s="6">
        <f>IF(AND(tbl_die_ordering[[#This Row],[TYPE]]&lt;&gt;"C",tbl_die_ordering[[#This Row],[Design Approved Date]]&lt;&gt;""),tbl_die_ordering[[#This Row],[Design Approved Date]]-tbl_die_ordering[[#This Row],[Die Requested Date]],0)</f>
        <v>4</v>
      </c>
      <c r="Z423" t="s">
        <v>86</v>
      </c>
      <c r="AA423" s="118"/>
      <c r="AB423" s="82">
        <f>_xlfn.XLOOKUP(_xlfn.TEXTJOIN("_",TRUE,tbl_die_ordering[[#This Row],[Supplier]],tbl_die_ordering[[#This Row],[DIE NO]]),[1]Tracker!$AQ:$AQ,[1]Tracker!$Y:$Y,"")</f>
        <v>242500356</v>
      </c>
      <c r="AC423" s="83">
        <f>_xlfn.XLOOKUP(_xlfn.TEXTJOIN("_",TRUE,tbl_die_ordering[[#This Row],[Supplier]],tbl_die_ordering[[#This Row],[DIE NO]]),[1]Tracker!$AQ:$AQ,[1]Tracker!$AC:$AC,"")</f>
        <v>45744.314976851849</v>
      </c>
      <c r="AD423" s="7"/>
      <c r="AF423" t="str">
        <f>TEXT(tbl_die_ordering[[#This Row],[Die Requested Date]],"mmm")</f>
        <v>Mar</v>
      </c>
      <c r="AG423" t="str">
        <f>_xlfn.TEXTJOIN("_",TRUE,tbl_die_ordering[[#This Row],[Supplier]],tbl_die_ordering[[#This Row],[DIE NO]])</f>
        <v>PDTMC_007208-2509</v>
      </c>
    </row>
    <row r="424" spans="1:33" ht="15.95" customHeight="1">
      <c r="A424" s="86" t="s">
        <v>29</v>
      </c>
      <c r="B424" s="83" t="str">
        <f>_xlfn.XLOOKUP(_xlfn.TEXTJOIN("_",TRUE,tbl_die_ordering[[#This Row],[Supplier]],tbl_die_ordering[[#This Row],[DIE NO]]),[1]Tracker!$AQ:$AQ,[1]Tracker!$W:$W,"")</f>
        <v>7762-25</v>
      </c>
      <c r="C424" s="204" t="s">
        <v>725</v>
      </c>
      <c r="D424" s="177" t="s">
        <v>88</v>
      </c>
      <c r="E424" s="90" t="s">
        <v>219</v>
      </c>
      <c r="F424" s="91">
        <v>45729</v>
      </c>
      <c r="G424" s="353">
        <f>_xlfn.XLOOKUP(_xlfn.TEXTJOIN("_",TRUE,tbl_die_ordering[[#This Row],[Supplier]],tbl_die_ordering[[#This Row],[DIE NO]]),[1]Tracker!$AQ:$AQ,[1]Tracker!$V:$V,"")</f>
        <v>45729</v>
      </c>
      <c r="H424" s="193" t="s">
        <v>94</v>
      </c>
      <c r="I424" s="131">
        <v>0</v>
      </c>
      <c r="J424" s="131">
        <v>0</v>
      </c>
      <c r="K424" s="99">
        <v>45729</v>
      </c>
      <c r="L424" s="99">
        <v>45733</v>
      </c>
      <c r="M424" s="102"/>
      <c r="N424" s="121">
        <f>IFERROR(IF(tbl_die_ordering[[#This Row],[Design Approved Date]]&lt;&gt;"",L424-K424,""),"")</f>
        <v>4</v>
      </c>
      <c r="O424" s="91">
        <v>45735</v>
      </c>
      <c r="P424" s="91">
        <v>45743</v>
      </c>
      <c r="Q424" s="99">
        <v>45735</v>
      </c>
      <c r="R424" s="122">
        <v>212500197</v>
      </c>
      <c r="S424" s="90" t="s">
        <v>101</v>
      </c>
      <c r="T424" s="91">
        <v>45735</v>
      </c>
      <c r="U424" s="110"/>
      <c r="V424" s="111"/>
      <c r="W4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4" s="6">
        <f>IF(AND(tbl_die_ordering[[#This Row],[TYPE]]&lt;&gt;"C",tbl_die_ordering[[#This Row],[Design Approved Date]]&lt;&gt;""),tbl_die_ordering[[#This Row],[Design Approved Date]]-tbl_die_ordering[[#This Row],[Die Requested Date]],0)</f>
        <v>4</v>
      </c>
      <c r="Z424" t="s">
        <v>86</v>
      </c>
      <c r="AA424" s="118"/>
      <c r="AB424" s="82">
        <f>_xlfn.XLOOKUP(_xlfn.TEXTJOIN("_",TRUE,tbl_die_ordering[[#This Row],[Supplier]],tbl_die_ordering[[#This Row],[DIE NO]]),[1]Tracker!$AQ:$AQ,[1]Tracker!$Y:$Y,"")</f>
        <v>242500356</v>
      </c>
      <c r="AC424" s="83">
        <f>_xlfn.XLOOKUP(_xlfn.TEXTJOIN("_",TRUE,tbl_die_ordering[[#This Row],[Supplier]],tbl_die_ordering[[#This Row],[DIE NO]]),[1]Tracker!$AQ:$AQ,[1]Tracker!$AC:$AC,"")</f>
        <v>45744.314976851849</v>
      </c>
      <c r="AD424" s="7"/>
      <c r="AF424" t="str">
        <f>TEXT(tbl_die_ordering[[#This Row],[Die Requested Date]],"mmm")</f>
        <v>Mar</v>
      </c>
      <c r="AG424" t="str">
        <f>_xlfn.TEXTJOIN("_",TRUE,tbl_die_ordering[[#This Row],[Supplier]],tbl_die_ordering[[#This Row],[DIE NO]])</f>
        <v>PDTMC_007208-2510</v>
      </c>
    </row>
    <row r="425" spans="1:33" ht="15.95" customHeight="1">
      <c r="A425" s="86" t="s">
        <v>29</v>
      </c>
      <c r="B425" s="83" t="str">
        <f>_xlfn.XLOOKUP(_xlfn.TEXTJOIN("_",TRUE,tbl_die_ordering[[#This Row],[Supplier]],tbl_die_ordering[[#This Row],[DIE NO]]),[1]Tracker!$AQ:$AQ,[1]Tracker!$W:$W,"")</f>
        <v>7762-25</v>
      </c>
      <c r="C425" s="204" t="s">
        <v>726</v>
      </c>
      <c r="D425" s="177" t="s">
        <v>88</v>
      </c>
      <c r="E425" s="90" t="s">
        <v>727</v>
      </c>
      <c r="F425" s="91">
        <v>45729</v>
      </c>
      <c r="G425" s="353">
        <f>_xlfn.XLOOKUP(_xlfn.TEXTJOIN("_",TRUE,tbl_die_ordering[[#This Row],[Supplier]],tbl_die_ordering[[#This Row],[DIE NO]]),[1]Tracker!$AQ:$AQ,[1]Tracker!$V:$V,"")</f>
        <v>45729</v>
      </c>
      <c r="H425" s="193" t="s">
        <v>94</v>
      </c>
      <c r="I425" s="131">
        <v>1</v>
      </c>
      <c r="J425" s="131">
        <v>1</v>
      </c>
      <c r="K425" s="99">
        <v>45731</v>
      </c>
      <c r="L425" s="99">
        <v>45733</v>
      </c>
      <c r="M425" s="102"/>
      <c r="N425" s="121">
        <f>IFERROR(IF(tbl_die_ordering[[#This Row],[Design Approved Date]]&lt;&gt;"",L425-K425,""),"")</f>
        <v>2</v>
      </c>
      <c r="O425" s="91">
        <v>45735</v>
      </c>
      <c r="P425" s="91">
        <v>45743</v>
      </c>
      <c r="Q425" s="99">
        <v>45735</v>
      </c>
      <c r="R425" s="122">
        <v>212500197</v>
      </c>
      <c r="S425" s="90" t="s">
        <v>101</v>
      </c>
      <c r="T425" s="91">
        <v>45735</v>
      </c>
      <c r="U425" s="110"/>
      <c r="V425" s="111"/>
      <c r="W4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5" s="6">
        <f>IF(AND(tbl_die_ordering[[#This Row],[TYPE]]&lt;&gt;"C",tbl_die_ordering[[#This Row],[Design Approved Date]]&lt;&gt;""),tbl_die_ordering[[#This Row],[Design Approved Date]]-tbl_die_ordering[[#This Row],[Die Requested Date]],0)</f>
        <v>4</v>
      </c>
      <c r="Z425" t="s">
        <v>86</v>
      </c>
      <c r="AA425" s="118"/>
      <c r="AB425" s="82">
        <f>_xlfn.XLOOKUP(_xlfn.TEXTJOIN("_",TRUE,tbl_die_ordering[[#This Row],[Supplier]],tbl_die_ordering[[#This Row],[DIE NO]]),[1]Tracker!$AQ:$AQ,[1]Tracker!$Y:$Y,"")</f>
        <v>242500356</v>
      </c>
      <c r="AC425" s="83">
        <f>_xlfn.XLOOKUP(_xlfn.TEXTJOIN("_",TRUE,tbl_die_ordering[[#This Row],[Supplier]],tbl_die_ordering[[#This Row],[DIE NO]]),[1]Tracker!$AQ:$AQ,[1]Tracker!$AC:$AC,"")</f>
        <v>45744.314976851849</v>
      </c>
      <c r="AD425" s="7"/>
      <c r="AF425" t="str">
        <f>TEXT(tbl_die_ordering[[#This Row],[Die Requested Date]],"mmm")</f>
        <v>Mar</v>
      </c>
      <c r="AG425" t="str">
        <f>_xlfn.TEXTJOIN("_",TRUE,tbl_die_ordering[[#This Row],[Supplier]],tbl_die_ordering[[#This Row],[DIE NO]])</f>
        <v>PDTMC_014858-3502</v>
      </c>
    </row>
    <row r="426" spans="1:33" ht="15.95" customHeight="1">
      <c r="A426" s="86" t="s">
        <v>29</v>
      </c>
      <c r="B426" s="83" t="str">
        <f>_xlfn.XLOOKUP(_xlfn.TEXTJOIN("_",TRUE,tbl_die_ordering[[#This Row],[Supplier]],tbl_die_ordering[[#This Row],[DIE NO]]),[1]Tracker!$AQ:$AQ,[1]Tracker!$W:$W,"")</f>
        <v>7764-25</v>
      </c>
      <c r="C426" s="204" t="s">
        <v>728</v>
      </c>
      <c r="D426" s="177" t="s">
        <v>88</v>
      </c>
      <c r="E426" s="90" t="s">
        <v>260</v>
      </c>
      <c r="F426" s="91">
        <v>45729</v>
      </c>
      <c r="G426" s="353">
        <f>_xlfn.XLOOKUP(_xlfn.TEXTJOIN("_",TRUE,tbl_die_ordering[[#This Row],[Supplier]],tbl_die_ordering[[#This Row],[DIE NO]]),[1]Tracker!$AQ:$AQ,[1]Tracker!$V:$V,"")</f>
        <v>45729</v>
      </c>
      <c r="H426" s="193" t="s">
        <v>90</v>
      </c>
      <c r="I426" s="131">
        <v>0</v>
      </c>
      <c r="J426" s="131">
        <v>0</v>
      </c>
      <c r="K426" s="99">
        <v>45729</v>
      </c>
      <c r="L426" s="99">
        <v>45733</v>
      </c>
      <c r="M426" s="102"/>
      <c r="N426" s="121">
        <f>IFERROR(IF(tbl_die_ordering[[#This Row],[Design Approved Date]]&lt;&gt;"",L426-K426,""),"")</f>
        <v>4</v>
      </c>
      <c r="O426" s="91">
        <v>45735</v>
      </c>
      <c r="P426" s="91">
        <v>45743</v>
      </c>
      <c r="Q426" s="99">
        <v>45735</v>
      </c>
      <c r="R426" s="122">
        <v>212500197</v>
      </c>
      <c r="S426" s="90" t="s">
        <v>378</v>
      </c>
      <c r="T426" s="91">
        <v>45735</v>
      </c>
      <c r="U426" s="110"/>
      <c r="V426" s="111"/>
      <c r="W4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6" s="6">
        <f>IF(AND(tbl_die_ordering[[#This Row],[TYPE]]&lt;&gt;"C",tbl_die_ordering[[#This Row],[Design Approved Date]]&lt;&gt;""),tbl_die_ordering[[#This Row],[Design Approved Date]]-tbl_die_ordering[[#This Row],[Die Requested Date]],0)</f>
        <v>4</v>
      </c>
      <c r="Z426" t="s">
        <v>86</v>
      </c>
      <c r="AA426" s="118"/>
      <c r="AB426" s="82">
        <f>_xlfn.XLOOKUP(_xlfn.TEXTJOIN("_",TRUE,tbl_die_ordering[[#This Row],[Supplier]],tbl_die_ordering[[#This Row],[DIE NO]]),[1]Tracker!$AQ:$AQ,[1]Tracker!$Y:$Y,"")</f>
        <v>242500439</v>
      </c>
      <c r="AC426" s="83">
        <f>_xlfn.XLOOKUP(_xlfn.TEXTJOIN("_",TRUE,tbl_die_ordering[[#This Row],[Supplier]],tbl_die_ordering[[#This Row],[DIE NO]]),[1]Tracker!$AQ:$AQ,[1]Tracker!$AC:$AC,"")</f>
        <v>45754.359837962962</v>
      </c>
      <c r="AD426" s="7"/>
      <c r="AF426" t="str">
        <f>TEXT(tbl_die_ordering[[#This Row],[Die Requested Date]],"mmm")</f>
        <v>Mar</v>
      </c>
      <c r="AG426" t="str">
        <f>_xlfn.TEXTJOIN("_",TRUE,tbl_die_ordering[[#This Row],[Supplier]],tbl_die_ordering[[#This Row],[DIE NO]])</f>
        <v>COMES_027798-2502</v>
      </c>
    </row>
    <row r="427" spans="1:33" ht="15.95" customHeight="1">
      <c r="A427" s="86" t="s">
        <v>29</v>
      </c>
      <c r="B427" s="83" t="str">
        <f>_xlfn.XLOOKUP(_xlfn.TEXTJOIN("_",TRUE,tbl_die_ordering[[#This Row],[Supplier]],tbl_die_ordering[[#This Row],[DIE NO]]),[1]Tracker!$AQ:$AQ,[1]Tracker!$W:$W,"")</f>
        <v>7765-25</v>
      </c>
      <c r="C427" s="204" t="s">
        <v>729</v>
      </c>
      <c r="D427" s="177" t="s">
        <v>88</v>
      </c>
      <c r="E427" s="93" t="s">
        <v>321</v>
      </c>
      <c r="F427" s="94">
        <v>45729</v>
      </c>
      <c r="G427" s="353">
        <f>_xlfn.XLOOKUP(_xlfn.TEXTJOIN("_",TRUE,tbl_die_ordering[[#This Row],[Supplier]],tbl_die_ordering[[#This Row],[DIE NO]]),[1]Tracker!$AQ:$AQ,[1]Tracker!$V:$V,"")</f>
        <v>45729</v>
      </c>
      <c r="H427" s="194" t="s">
        <v>90</v>
      </c>
      <c r="I427" s="131">
        <v>0</v>
      </c>
      <c r="J427" s="131">
        <v>0</v>
      </c>
      <c r="K427" s="104">
        <v>45735</v>
      </c>
      <c r="L427" s="104">
        <v>45735</v>
      </c>
      <c r="M427" s="105"/>
      <c r="N427" s="121">
        <f>IFERROR(IF(tbl_die_ordering[[#This Row],[Design Approved Date]]&lt;&gt;"",L427-K427,""),"")</f>
        <v>0</v>
      </c>
      <c r="O427" s="94">
        <v>45737</v>
      </c>
      <c r="P427" s="94">
        <v>45753</v>
      </c>
      <c r="Q427" s="104">
        <v>45737</v>
      </c>
      <c r="R427" s="123">
        <v>212500221</v>
      </c>
      <c r="S427" s="93" t="s">
        <v>91</v>
      </c>
      <c r="T427" s="94">
        <v>45737</v>
      </c>
      <c r="U427" s="112"/>
      <c r="V427" s="113"/>
      <c r="W4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7" s="6">
        <f>IF(AND(tbl_die_ordering[[#This Row],[TYPE]]&lt;&gt;"C",tbl_die_ordering[[#This Row],[Design Approved Date]]&lt;&gt;""),tbl_die_ordering[[#This Row],[Design Approved Date]]-tbl_die_ordering[[#This Row],[Die Requested Date]],0)</f>
        <v>6</v>
      </c>
      <c r="Z427" t="s">
        <v>86</v>
      </c>
      <c r="AA427" s="118"/>
      <c r="AB427" s="82">
        <f>_xlfn.XLOOKUP(_xlfn.TEXTJOIN("_",TRUE,tbl_die_ordering[[#This Row],[Supplier]],tbl_die_ordering[[#This Row],[DIE NO]]),[1]Tracker!$AQ:$AQ,[1]Tracker!$Y:$Y,"")</f>
        <v>242500562</v>
      </c>
      <c r="AC427" s="83">
        <f>_xlfn.XLOOKUP(_xlfn.TEXTJOIN("_",TRUE,tbl_die_ordering[[#This Row],[Supplier]],tbl_die_ordering[[#This Row],[DIE NO]]),[1]Tracker!$AQ:$AQ,[1]Tracker!$AC:$AC,"")</f>
        <v>45768.389490740738</v>
      </c>
      <c r="AD427" s="7"/>
      <c r="AF427" t="str">
        <f>TEXT(tbl_die_ordering[[#This Row],[Die Requested Date]],"mmm")</f>
        <v>Mar</v>
      </c>
      <c r="AG427" t="str">
        <f>_xlfn.TEXTJOIN("_",TRUE,tbl_die_ordering[[#This Row],[Supplier]],tbl_die_ordering[[#This Row],[DIE NO]])</f>
        <v>WEFA_055055-2516</v>
      </c>
    </row>
    <row r="428" spans="1:33" ht="15.95" customHeight="1">
      <c r="A428" s="86" t="s">
        <v>29</v>
      </c>
      <c r="B428" s="83" t="str">
        <f>_xlfn.XLOOKUP(_xlfn.TEXTJOIN("_",TRUE,tbl_die_ordering[[#This Row],[Supplier]],tbl_die_ordering[[#This Row],[DIE NO]]),[1]Tracker!$AQ:$AQ,[1]Tracker!$W:$W,"")</f>
        <v>7766-25</v>
      </c>
      <c r="C428" s="204" t="s">
        <v>730</v>
      </c>
      <c r="D428" s="177" t="s">
        <v>88</v>
      </c>
      <c r="E428" s="90" t="s">
        <v>260</v>
      </c>
      <c r="F428" s="91">
        <v>45729</v>
      </c>
      <c r="G428" s="353">
        <f>_xlfn.XLOOKUP(_xlfn.TEXTJOIN("_",TRUE,tbl_die_ordering[[#This Row],[Supplier]],tbl_die_ordering[[#This Row],[DIE NO]]),[1]Tracker!$AQ:$AQ,[1]Tracker!$V:$V,"")</f>
        <v>45729</v>
      </c>
      <c r="H428" s="193" t="s">
        <v>90</v>
      </c>
      <c r="I428" s="131">
        <v>2</v>
      </c>
      <c r="J428" s="131">
        <v>8</v>
      </c>
      <c r="K428" s="99">
        <v>45734</v>
      </c>
      <c r="L428" s="99">
        <v>45735</v>
      </c>
      <c r="M428" s="102"/>
      <c r="N428" s="121">
        <f>IFERROR(IF(tbl_die_ordering[[#This Row],[Design Approved Date]]&lt;&gt;"",L428-K428,""),"")</f>
        <v>1</v>
      </c>
      <c r="O428" s="91">
        <v>45737</v>
      </c>
      <c r="P428" s="91">
        <v>45753</v>
      </c>
      <c r="Q428" s="99">
        <v>45737</v>
      </c>
      <c r="R428" s="122">
        <v>212500221</v>
      </c>
      <c r="S428" s="90" t="s">
        <v>197</v>
      </c>
      <c r="T428" s="91">
        <v>45737</v>
      </c>
      <c r="U428" s="110"/>
      <c r="V428" s="111"/>
      <c r="W4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8" s="6">
        <f>IF(AND(tbl_die_ordering[[#This Row],[TYPE]]&lt;&gt;"C",tbl_die_ordering[[#This Row],[Design Approved Date]]&lt;&gt;""),tbl_die_ordering[[#This Row],[Design Approved Date]]-tbl_die_ordering[[#This Row],[Die Requested Date]],0)</f>
        <v>6</v>
      </c>
      <c r="Z428" t="s">
        <v>86</v>
      </c>
      <c r="AA428" s="118"/>
      <c r="AB428" s="82">
        <f>_xlfn.XLOOKUP(_xlfn.TEXTJOIN("_",TRUE,tbl_die_ordering[[#This Row],[Supplier]],tbl_die_ordering[[#This Row],[DIE NO]]),[1]Tracker!$AQ:$AQ,[1]Tracker!$Y:$Y,"")</f>
        <v>242500385</v>
      </c>
      <c r="AC428" s="83">
        <f>_xlfn.XLOOKUP(_xlfn.TEXTJOIN("_",TRUE,tbl_die_ordering[[#This Row],[Supplier]],tbl_die_ordering[[#This Row],[DIE NO]]),[1]Tracker!$AQ:$AQ,[1]Tracker!$AC:$AC,"")</f>
        <v>45749.567870370367</v>
      </c>
      <c r="AD428" s="7"/>
      <c r="AF428" t="str">
        <f>TEXT(tbl_die_ordering[[#This Row],[Die Requested Date]],"mmm")</f>
        <v>Mar</v>
      </c>
      <c r="AG428" t="str">
        <f>_xlfn.TEXTJOIN("_",TRUE,tbl_die_ordering[[#This Row],[Supplier]],tbl_die_ordering[[#This Row],[DIE NO]])</f>
        <v>COMPES_120529-2505</v>
      </c>
    </row>
    <row r="429" spans="1:33" ht="15.95" customHeight="1">
      <c r="A429" s="86" t="s">
        <v>29</v>
      </c>
      <c r="B429" s="83" t="str">
        <f>_xlfn.XLOOKUP(_xlfn.TEXTJOIN("_",TRUE,tbl_die_ordering[[#This Row],[Supplier]],tbl_die_ordering[[#This Row],[DIE NO]]),[1]Tracker!$AQ:$AQ,[1]Tracker!$W:$W,"")</f>
        <v>7762-25</v>
      </c>
      <c r="C429" s="204" t="s">
        <v>731</v>
      </c>
      <c r="D429" s="177" t="s">
        <v>88</v>
      </c>
      <c r="E429" s="90" t="s">
        <v>219</v>
      </c>
      <c r="F429" s="91">
        <v>45729</v>
      </c>
      <c r="G429" s="353">
        <f>_xlfn.XLOOKUP(_xlfn.TEXTJOIN("_",TRUE,tbl_die_ordering[[#This Row],[Supplier]],tbl_die_ordering[[#This Row],[DIE NO]]),[1]Tracker!$AQ:$AQ,[1]Tracker!$V:$V,"")</f>
        <v>45729</v>
      </c>
      <c r="H429" s="193" t="s">
        <v>94</v>
      </c>
      <c r="I429" s="131">
        <v>1</v>
      </c>
      <c r="J429" s="131">
        <v>1</v>
      </c>
      <c r="K429" s="99">
        <v>45729</v>
      </c>
      <c r="L429" s="99">
        <v>45741</v>
      </c>
      <c r="M429" s="102"/>
      <c r="N429" s="121">
        <f>IFERROR(IF(tbl_die_ordering[[#This Row],[Design Approved Date]]&lt;&gt;"",L429-K429,""),"")</f>
        <v>12</v>
      </c>
      <c r="O429" s="91">
        <v>45742</v>
      </c>
      <c r="P429" s="91">
        <v>45753</v>
      </c>
      <c r="Q429" s="99">
        <v>45742</v>
      </c>
      <c r="R429" s="122">
        <v>212500240</v>
      </c>
      <c r="S429" s="90" t="s">
        <v>101</v>
      </c>
      <c r="T429" s="91">
        <v>45742</v>
      </c>
      <c r="U429" s="110"/>
      <c r="V429" s="111"/>
      <c r="W4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29" s="6">
        <f>IF(AND(tbl_die_ordering[[#This Row],[TYPE]]&lt;&gt;"C",tbl_die_ordering[[#This Row],[Design Approved Date]]&lt;&gt;""),tbl_die_ordering[[#This Row],[Design Approved Date]]-tbl_die_ordering[[#This Row],[Die Requested Date]],0)</f>
        <v>12</v>
      </c>
      <c r="Z429" t="s">
        <v>86</v>
      </c>
      <c r="AA429" s="118"/>
      <c r="AB429" s="82">
        <f>_xlfn.XLOOKUP(_xlfn.TEXTJOIN("_",TRUE,tbl_die_ordering[[#This Row],[Supplier]],tbl_die_ordering[[#This Row],[DIE NO]]),[1]Tracker!$AQ:$AQ,[1]Tracker!$Y:$Y,"")</f>
        <v>242500412</v>
      </c>
      <c r="AC429" s="83">
        <f>_xlfn.XLOOKUP(_xlfn.TEXTJOIN("_",TRUE,tbl_die_ordering[[#This Row],[Supplier]],tbl_die_ordering[[#This Row],[DIE NO]]),[1]Tracker!$AQ:$AQ,[1]Tracker!$AC:$AC,"")</f>
        <v>45762</v>
      </c>
      <c r="AD429" s="7"/>
      <c r="AF429" t="str">
        <f>TEXT(tbl_die_ordering[[#This Row],[Die Requested Date]],"mmm")</f>
        <v>Mar</v>
      </c>
      <c r="AG429" t="str">
        <f>_xlfn.TEXTJOIN("_",TRUE,tbl_die_ordering[[#This Row],[Supplier]],tbl_die_ordering[[#This Row],[DIE NO]])</f>
        <v>PDTMC_014752-2506</v>
      </c>
    </row>
    <row r="430" spans="1:33" ht="15.95" customHeight="1">
      <c r="A430" s="86" t="s">
        <v>29</v>
      </c>
      <c r="B430" s="83" t="str">
        <f>_xlfn.XLOOKUP(_xlfn.TEXTJOIN("_",TRUE,tbl_die_ordering[[#This Row],[Supplier]],tbl_die_ordering[[#This Row],[DIE NO]]),[1]Tracker!$AQ:$AQ,[1]Tracker!$W:$W,"")</f>
        <v>7766-25</v>
      </c>
      <c r="C430" s="204" t="s">
        <v>732</v>
      </c>
      <c r="D430" s="177" t="s">
        <v>88</v>
      </c>
      <c r="E430" s="90" t="s">
        <v>219</v>
      </c>
      <c r="F430" s="91">
        <v>45729</v>
      </c>
      <c r="G430" s="353">
        <f>_xlfn.XLOOKUP(_xlfn.TEXTJOIN("_",TRUE,tbl_die_ordering[[#This Row],[Supplier]],tbl_die_ordering[[#This Row],[DIE NO]]),[1]Tracker!$AQ:$AQ,[1]Tracker!$V:$V,"")</f>
        <v>45729</v>
      </c>
      <c r="H430" s="193" t="s">
        <v>90</v>
      </c>
      <c r="I430" s="131">
        <v>1</v>
      </c>
      <c r="J430" s="131">
        <v>2</v>
      </c>
      <c r="K430" s="99">
        <v>45742</v>
      </c>
      <c r="L430" s="99">
        <v>45743</v>
      </c>
      <c r="M430" s="102"/>
      <c r="N430" s="121">
        <f>IFERROR(IF(tbl_die_ordering[[#This Row],[Design Approved Date]]&lt;&gt;"",L430-K430,""),"")</f>
        <v>1</v>
      </c>
      <c r="O430" s="91">
        <v>45745</v>
      </c>
      <c r="P430" s="91">
        <v>45753</v>
      </c>
      <c r="Q430" s="99">
        <v>45745</v>
      </c>
      <c r="R430" s="122">
        <v>212500267</v>
      </c>
      <c r="S430" s="90" t="s">
        <v>197</v>
      </c>
      <c r="T430" s="91">
        <v>45745</v>
      </c>
      <c r="U430" s="110"/>
      <c r="V430" s="111"/>
      <c r="W4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0" s="6">
        <f>IF(AND(tbl_die_ordering[[#This Row],[TYPE]]&lt;&gt;"C",tbl_die_ordering[[#This Row],[Design Approved Date]]&lt;&gt;""),tbl_die_ordering[[#This Row],[Design Approved Date]]-tbl_die_ordering[[#This Row],[Die Requested Date]],0)</f>
        <v>14</v>
      </c>
      <c r="Z430" t="s">
        <v>86</v>
      </c>
      <c r="AA430" s="118"/>
      <c r="AB430" s="82">
        <f>_xlfn.XLOOKUP(_xlfn.TEXTJOIN("_",TRUE,tbl_die_ordering[[#This Row],[Supplier]],tbl_die_ordering[[#This Row],[DIE NO]]),[1]Tracker!$AQ:$AQ,[1]Tracker!$Y:$Y,"")</f>
        <v>242500500</v>
      </c>
      <c r="AC430" s="83">
        <f>_xlfn.XLOOKUP(_xlfn.TEXTJOIN("_",TRUE,tbl_die_ordering[[#This Row],[Supplier]],tbl_die_ordering[[#This Row],[DIE NO]]),[1]Tracker!$AQ:$AQ,[1]Tracker!$AC:$AC,"")</f>
        <v>45762.665891203702</v>
      </c>
      <c r="AD430" s="7"/>
      <c r="AF430" t="str">
        <f>TEXT(tbl_die_ordering[[#This Row],[Die Requested Date]],"mmm")</f>
        <v>Mar</v>
      </c>
      <c r="AG430" t="str">
        <f>_xlfn.TEXTJOIN("_",TRUE,tbl_die_ordering[[#This Row],[Supplier]],tbl_die_ordering[[#This Row],[DIE NO]])</f>
        <v>COMPES_120528-2508</v>
      </c>
    </row>
    <row r="431" spans="1:33" ht="15.95" customHeight="1">
      <c r="A431" s="86" t="s">
        <v>29</v>
      </c>
      <c r="B431" s="83" t="str">
        <f>_xlfn.XLOOKUP(_xlfn.TEXTJOIN("_",TRUE,tbl_die_ordering[[#This Row],[Supplier]],tbl_die_ordering[[#This Row],[DIE NO]]),[1]Tracker!$AQ:$AQ,[1]Tracker!$W:$W,"")</f>
        <v>7767-25</v>
      </c>
      <c r="C431" s="204" t="s">
        <v>733</v>
      </c>
      <c r="D431" s="177" t="s">
        <v>88</v>
      </c>
      <c r="E431" s="90" t="s">
        <v>321</v>
      </c>
      <c r="F431" s="91">
        <v>45729</v>
      </c>
      <c r="G431" s="353">
        <f>_xlfn.XLOOKUP(_xlfn.TEXTJOIN("_",TRUE,tbl_die_ordering[[#This Row],[Supplier]],tbl_die_ordering[[#This Row],[DIE NO]]),[1]Tracker!$AQ:$AQ,[1]Tracker!$V:$V,"")</f>
        <v>45730</v>
      </c>
      <c r="H431" s="193" t="s">
        <v>90</v>
      </c>
      <c r="I431" s="131">
        <v>0</v>
      </c>
      <c r="J431" s="131">
        <v>0</v>
      </c>
      <c r="K431" s="99">
        <v>45735</v>
      </c>
      <c r="L431" s="99">
        <v>45735</v>
      </c>
      <c r="M431" s="102"/>
      <c r="N431" s="121">
        <f>IFERROR(IF(tbl_die_ordering[[#This Row],[Design Approved Date]]&lt;&gt;"",L431-K431,""),"")</f>
        <v>0</v>
      </c>
      <c r="O431" s="91">
        <v>45737</v>
      </c>
      <c r="P431" s="91">
        <v>45753</v>
      </c>
      <c r="Q431" s="99">
        <v>45737</v>
      </c>
      <c r="R431" s="122">
        <v>212500221</v>
      </c>
      <c r="S431" s="90" t="s">
        <v>91</v>
      </c>
      <c r="T431" s="91">
        <v>45737</v>
      </c>
      <c r="U431" s="110"/>
      <c r="V431" s="111"/>
      <c r="W4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1" s="6">
        <f>IF(AND(tbl_die_ordering[[#This Row],[TYPE]]&lt;&gt;"C",tbl_die_ordering[[#This Row],[Design Approved Date]]&lt;&gt;""),tbl_die_ordering[[#This Row],[Design Approved Date]]-tbl_die_ordering[[#This Row],[Die Requested Date]],0)</f>
        <v>6</v>
      </c>
      <c r="Z431" t="s">
        <v>86</v>
      </c>
      <c r="AA431" s="118"/>
      <c r="AB431" s="82">
        <f>_xlfn.XLOOKUP(_xlfn.TEXTJOIN("_",TRUE,tbl_die_ordering[[#This Row],[Supplier]],tbl_die_ordering[[#This Row],[DIE NO]]),[1]Tracker!$AQ:$AQ,[1]Tracker!$Y:$Y,"")</f>
        <v>242500562</v>
      </c>
      <c r="AC431" s="83">
        <f>_xlfn.XLOOKUP(_xlfn.TEXTJOIN("_",TRUE,tbl_die_ordering[[#This Row],[Supplier]],tbl_die_ordering[[#This Row],[DIE NO]]),[1]Tracker!$AQ:$AQ,[1]Tracker!$AC:$AC,"")</f>
        <v>45768.389490740738</v>
      </c>
      <c r="AD431" s="7"/>
      <c r="AF431" t="str">
        <f>TEXT(tbl_die_ordering[[#This Row],[Die Requested Date]],"mmm")</f>
        <v>Mar</v>
      </c>
      <c r="AG431" t="str">
        <f>_xlfn.TEXTJOIN("_",TRUE,tbl_die_ordering[[#This Row],[Supplier]],tbl_die_ordering[[#This Row],[DIE NO]])</f>
        <v>WEFA_055055-2517</v>
      </c>
    </row>
    <row r="432" spans="1:33" ht="15.95" customHeight="1">
      <c r="A432" s="86" t="s">
        <v>6</v>
      </c>
      <c r="B432" s="83" t="str">
        <f>_xlfn.XLOOKUP(_xlfn.TEXTJOIN("_",TRUE,tbl_die_ordering[[#This Row],[Supplier]],tbl_die_ordering[[#This Row],[DIE NO]]),[1]Tracker!$AQ:$AQ,[1]Tracker!$W:$W,"")</f>
        <v>7760-25</v>
      </c>
      <c r="C432" s="204" t="s">
        <v>734</v>
      </c>
      <c r="D432" s="177" t="s">
        <v>88</v>
      </c>
      <c r="E432" s="90" t="s">
        <v>100</v>
      </c>
      <c r="F432" s="91">
        <v>45729</v>
      </c>
      <c r="G432" s="353">
        <f>_xlfn.XLOOKUP(_xlfn.TEXTJOIN("_",TRUE,tbl_die_ordering[[#This Row],[Supplier]],tbl_die_ordering[[#This Row],[DIE NO]]),[1]Tracker!$AQ:$AQ,[1]Tracker!$V:$V,"")</f>
        <v>45729</v>
      </c>
      <c r="H432" s="193" t="s">
        <v>94</v>
      </c>
      <c r="I432" s="103">
        <v>0</v>
      </c>
      <c r="J432" s="103">
        <v>0</v>
      </c>
      <c r="K432" s="99">
        <v>45730</v>
      </c>
      <c r="L432" s="99">
        <v>45731</v>
      </c>
      <c r="M432" s="102"/>
      <c r="N432" s="121">
        <f>IFERROR(IF(tbl_die_ordering[[#This Row],[Design Approved Date]]&lt;&gt;"",L432-K432,""),"")</f>
        <v>1</v>
      </c>
      <c r="O432" s="99">
        <v>45733</v>
      </c>
      <c r="P432" s="91">
        <v>45730</v>
      </c>
      <c r="Q432" s="99">
        <v>45733</v>
      </c>
      <c r="R432" s="122">
        <v>112501054</v>
      </c>
      <c r="S432" s="90" t="s">
        <v>101</v>
      </c>
      <c r="T432" s="99">
        <v>45733</v>
      </c>
      <c r="U432" s="110"/>
      <c r="V432" s="111"/>
      <c r="W4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2" s="6">
        <f>IF(AND(tbl_die_ordering[[#This Row],[TYPE]]&lt;&gt;"C",tbl_die_ordering[[#This Row],[Design Approved Date]]&lt;&gt;""),tbl_die_ordering[[#This Row],[Design Approved Date]]-tbl_die_ordering[[#This Row],[Die Requested Date]],0)</f>
        <v>2</v>
      </c>
      <c r="Z432" t="s">
        <v>86</v>
      </c>
      <c r="AA432" s="118"/>
      <c r="AB432" s="82">
        <f>_xlfn.XLOOKUP(_xlfn.TEXTJOIN("_",TRUE,tbl_die_ordering[[#This Row],[Supplier]],tbl_die_ordering[[#This Row],[DIE NO]]),[1]Tracker!$AQ:$AQ,[1]Tracker!$Y:$Y,"")</f>
        <v>142502477</v>
      </c>
      <c r="AC432" s="83">
        <f>_xlfn.XLOOKUP(_xlfn.TEXTJOIN("_",TRUE,tbl_die_ordering[[#This Row],[Supplier]],tbl_die_ordering[[#This Row],[DIE NO]]),[1]Tracker!$AQ:$AQ,[1]Tracker!$AC:$AC,"")</f>
        <v>45744.389189814814</v>
      </c>
      <c r="AD432" s="7"/>
      <c r="AF432" t="str">
        <f>TEXT(tbl_die_ordering[[#This Row],[Die Requested Date]],"mmm")</f>
        <v>Mar</v>
      </c>
      <c r="AG432" t="str">
        <f>_xlfn.TEXTJOIN("_",TRUE,tbl_die_ordering[[#This Row],[Supplier]],tbl_die_ordering[[#This Row],[DIE NO]])</f>
        <v>PDTMC_07208-603</v>
      </c>
    </row>
    <row r="433" spans="1:33" ht="15.95" customHeight="1">
      <c r="A433" s="86" t="s">
        <v>6</v>
      </c>
      <c r="B433" s="83" t="str">
        <f>_xlfn.XLOOKUP(_xlfn.TEXTJOIN("_",TRUE,tbl_die_ordering[[#This Row],[Supplier]],tbl_die_ordering[[#This Row],[DIE NO]]),[1]Tracker!$AQ:$AQ,[1]Tracker!$W:$W,"")</f>
        <v>7760-25</v>
      </c>
      <c r="C433" s="204" t="s">
        <v>735</v>
      </c>
      <c r="D433" s="177" t="s">
        <v>88</v>
      </c>
      <c r="E433" s="90" t="s">
        <v>100</v>
      </c>
      <c r="F433" s="91">
        <v>45729</v>
      </c>
      <c r="G433" s="353">
        <f>_xlfn.XLOOKUP(_xlfn.TEXTJOIN("_",TRUE,tbl_die_ordering[[#This Row],[Supplier]],tbl_die_ordering[[#This Row],[DIE NO]]),[1]Tracker!$AQ:$AQ,[1]Tracker!$V:$V,"")</f>
        <v>45729</v>
      </c>
      <c r="H433" s="193" t="s">
        <v>94</v>
      </c>
      <c r="I433" s="103">
        <v>0</v>
      </c>
      <c r="J433" s="103">
        <v>0</v>
      </c>
      <c r="K433" s="91">
        <v>45730</v>
      </c>
      <c r="L433" s="91">
        <v>45731</v>
      </c>
      <c r="M433" s="102"/>
      <c r="N433" s="121">
        <f>IFERROR(IF(tbl_die_ordering[[#This Row],[Design Approved Date]]&lt;&gt;"",L433-K433,""),"")</f>
        <v>1</v>
      </c>
      <c r="O433" s="99">
        <v>45733</v>
      </c>
      <c r="P433" s="91">
        <v>45730</v>
      </c>
      <c r="Q433" s="99">
        <v>45733</v>
      </c>
      <c r="R433" s="122">
        <v>112501054</v>
      </c>
      <c r="S433" s="90" t="s">
        <v>101</v>
      </c>
      <c r="T433" s="99">
        <v>45733</v>
      </c>
      <c r="U433" s="110"/>
      <c r="V433" s="111"/>
      <c r="W4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3" s="6">
        <f>IF(AND(tbl_die_ordering[[#This Row],[TYPE]]&lt;&gt;"C",tbl_die_ordering[[#This Row],[Design Approved Date]]&lt;&gt;""),tbl_die_ordering[[#This Row],[Design Approved Date]]-tbl_die_ordering[[#This Row],[Die Requested Date]],0)</f>
        <v>2</v>
      </c>
      <c r="Z433" t="s">
        <v>86</v>
      </c>
      <c r="AA433" s="118"/>
      <c r="AB433" s="82">
        <f>_xlfn.XLOOKUP(_xlfn.TEXTJOIN("_",TRUE,tbl_die_ordering[[#This Row],[Supplier]],tbl_die_ordering[[#This Row],[DIE NO]]),[1]Tracker!$AQ:$AQ,[1]Tracker!$Y:$Y,"")</f>
        <v>142502477</v>
      </c>
      <c r="AC433" s="83">
        <f>_xlfn.XLOOKUP(_xlfn.TEXTJOIN("_",TRUE,tbl_die_ordering[[#This Row],[Supplier]],tbl_die_ordering[[#This Row],[DIE NO]]),[1]Tracker!$AQ:$AQ,[1]Tracker!$AC:$AC,"")</f>
        <v>45744.389189814814</v>
      </c>
      <c r="AD433" s="7"/>
      <c r="AF433" t="str">
        <f>TEXT(tbl_die_ordering[[#This Row],[Die Requested Date]],"mmm")</f>
        <v>Mar</v>
      </c>
      <c r="AG433" t="str">
        <f>_xlfn.TEXTJOIN("_",TRUE,tbl_die_ordering[[#This Row],[Supplier]],tbl_die_ordering[[#This Row],[DIE NO]])</f>
        <v>PDTMC_07208-604</v>
      </c>
    </row>
    <row r="434" spans="1:33" ht="15.95" customHeight="1">
      <c r="A434" s="86" t="s">
        <v>6</v>
      </c>
      <c r="B434" s="83" t="str">
        <f>_xlfn.XLOOKUP(_xlfn.TEXTJOIN("_",TRUE,tbl_die_ordering[[#This Row],[Supplier]],tbl_die_ordering[[#This Row],[DIE NO]]),[1]Tracker!$AQ:$AQ,[1]Tracker!$W:$W,"")</f>
        <v>7760-25</v>
      </c>
      <c r="C434" s="204" t="s">
        <v>736</v>
      </c>
      <c r="D434" s="177" t="s">
        <v>88</v>
      </c>
      <c r="E434" s="90" t="s">
        <v>100</v>
      </c>
      <c r="F434" s="91">
        <v>45729</v>
      </c>
      <c r="G434" s="353">
        <f>_xlfn.XLOOKUP(_xlfn.TEXTJOIN("_",TRUE,tbl_die_ordering[[#This Row],[Supplier]],tbl_die_ordering[[#This Row],[DIE NO]]),[1]Tracker!$AQ:$AQ,[1]Tracker!$V:$V,"")</f>
        <v>45729</v>
      </c>
      <c r="H434" s="193" t="s">
        <v>94</v>
      </c>
      <c r="I434" s="103">
        <v>1</v>
      </c>
      <c r="J434" s="103">
        <v>1</v>
      </c>
      <c r="K434" s="99">
        <v>45730</v>
      </c>
      <c r="L434" s="91">
        <v>45736</v>
      </c>
      <c r="M434" s="102"/>
      <c r="N434" s="121">
        <f>IFERROR(IF(tbl_die_ordering[[#This Row],[Design Approved Date]]&lt;&gt;"",L434-K434,""),"")</f>
        <v>6</v>
      </c>
      <c r="O434" s="91">
        <v>45738</v>
      </c>
      <c r="P434" s="91">
        <v>45730</v>
      </c>
      <c r="Q434" s="91">
        <v>45738</v>
      </c>
      <c r="R434" s="122">
        <v>112501121</v>
      </c>
      <c r="S434" s="90" t="s">
        <v>101</v>
      </c>
      <c r="T434" s="91">
        <v>45738</v>
      </c>
      <c r="U434" s="110"/>
      <c r="V434" s="111" t="s">
        <v>737</v>
      </c>
      <c r="W4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4" s="6">
        <f>IF(AND(tbl_die_ordering[[#This Row],[TYPE]]&lt;&gt;"C",tbl_die_ordering[[#This Row],[Design Approved Date]]&lt;&gt;""),tbl_die_ordering[[#This Row],[Design Approved Date]]-tbl_die_ordering[[#This Row],[Die Requested Date]],0)</f>
        <v>7</v>
      </c>
      <c r="Z434" t="s">
        <v>86</v>
      </c>
      <c r="AA434" s="118"/>
      <c r="AB434" s="82">
        <f>_xlfn.XLOOKUP(_xlfn.TEXTJOIN("_",TRUE,tbl_die_ordering[[#This Row],[Supplier]],tbl_die_ordering[[#This Row],[DIE NO]]),[1]Tracker!$AQ:$AQ,[1]Tracker!$Y:$Y,"")</f>
        <v>142502603</v>
      </c>
      <c r="AC434" s="83">
        <f>_xlfn.XLOOKUP(_xlfn.TEXTJOIN("_",TRUE,tbl_die_ordering[[#This Row],[Supplier]],tbl_die_ordering[[#This Row],[DIE NO]]),[1]Tracker!$AQ:$AQ,[1]Tracker!$AC:$AC,"")</f>
        <v>45758</v>
      </c>
      <c r="AD434" s="7"/>
      <c r="AF434" t="str">
        <f>TEXT(tbl_die_ordering[[#This Row],[Die Requested Date]],"mmm")</f>
        <v>Mar</v>
      </c>
      <c r="AG434" t="str">
        <f>_xlfn.TEXTJOIN("_",TRUE,tbl_die_ordering[[#This Row],[Supplier]],tbl_die_ordering[[#This Row],[DIE NO]])</f>
        <v>PDTMC_14752-216</v>
      </c>
    </row>
    <row r="435" spans="1:33" ht="15.95" customHeight="1">
      <c r="A435" s="86" t="s">
        <v>6</v>
      </c>
      <c r="B435" s="83" t="str">
        <f>_xlfn.XLOOKUP(_xlfn.TEXTJOIN("_",TRUE,tbl_die_ordering[[#This Row],[Supplier]],tbl_die_ordering[[#This Row],[DIE NO]]),[1]Tracker!$AQ:$AQ,[1]Tracker!$W:$W,"")</f>
        <v>7613-25</v>
      </c>
      <c r="C435" s="204" t="s">
        <v>161</v>
      </c>
      <c r="D435" s="177" t="s">
        <v>162</v>
      </c>
      <c r="E435" s="90" t="s">
        <v>163</v>
      </c>
      <c r="F435" s="91">
        <v>45730</v>
      </c>
      <c r="G435" s="353">
        <f>_xlfn.XLOOKUP(_xlfn.TEXTJOIN("_",TRUE,tbl_die_ordering[[#This Row],[Supplier]],tbl_die_ordering[[#This Row],[DIE NO]]),[1]Tracker!$AQ:$AQ,[1]Tracker!$V:$V,"")</f>
        <v>45660</v>
      </c>
      <c r="H435" s="193" t="s">
        <v>94</v>
      </c>
      <c r="I435" s="103">
        <v>0</v>
      </c>
      <c r="J435" s="103">
        <v>0</v>
      </c>
      <c r="K435" s="91">
        <v>45733</v>
      </c>
      <c r="L435" s="91">
        <v>45733</v>
      </c>
      <c r="M435" s="102"/>
      <c r="N435" s="121">
        <f>IFERROR(IF(tbl_die_ordering[[#This Row],[Design Approved Date]]&lt;&gt;"",L435-K435,""),"")</f>
        <v>0</v>
      </c>
      <c r="O435" s="99">
        <v>45735</v>
      </c>
      <c r="P435" s="91">
        <v>45733</v>
      </c>
      <c r="Q435" s="99">
        <v>45735</v>
      </c>
      <c r="R435" s="122">
        <v>112501088</v>
      </c>
      <c r="S435" s="90" t="s">
        <v>101</v>
      </c>
      <c r="T435" s="99">
        <v>45735</v>
      </c>
      <c r="U435" s="110"/>
      <c r="V435" s="111"/>
      <c r="W4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5" s="6">
        <f>IF(AND(tbl_die_ordering[[#This Row],[TYPE]]&lt;&gt;"C",tbl_die_ordering[[#This Row],[Design Approved Date]]&lt;&gt;""),tbl_die_ordering[[#This Row],[Design Approved Date]]-tbl_die_ordering[[#This Row],[Die Requested Date]],0)</f>
        <v>3</v>
      </c>
      <c r="Z435" t="s">
        <v>86</v>
      </c>
      <c r="AA435" s="118"/>
      <c r="AB435" s="82">
        <f>_xlfn.XLOOKUP(_xlfn.TEXTJOIN("_",TRUE,tbl_die_ordering[[#This Row],[Supplier]],tbl_die_ordering[[#This Row],[DIE NO]]),[1]Tracker!$AQ:$AQ,[1]Tracker!$Y:$Y,"")</f>
        <v>142500270</v>
      </c>
      <c r="AC435" s="83">
        <f>_xlfn.XLOOKUP(_xlfn.TEXTJOIN("_",TRUE,tbl_die_ordering[[#This Row],[Supplier]],tbl_die_ordering[[#This Row],[DIE NO]]),[1]Tracker!$AQ:$AQ,[1]Tracker!$AC:$AC,"")</f>
        <v>45669</v>
      </c>
      <c r="AD435" s="7"/>
      <c r="AF435" t="str">
        <f>TEXT(tbl_die_ordering[[#This Row],[Die Requested Date]],"mmm")</f>
        <v>Mar</v>
      </c>
      <c r="AG435" t="str">
        <f>_xlfn.TEXTJOIN("_",TRUE,tbl_die_ordering[[#This Row],[Supplier]],tbl_die_ordering[[#This Row],[DIE NO]])</f>
        <v>PDTMC_INS-25033</v>
      </c>
    </row>
    <row r="436" spans="1:33" ht="15.95" customHeight="1">
      <c r="A436" s="86" t="s">
        <v>6</v>
      </c>
      <c r="B436" s="83" t="str">
        <f>_xlfn.XLOOKUP(_xlfn.TEXTJOIN("_",TRUE,tbl_die_ordering[[#This Row],[Supplier]],tbl_die_ordering[[#This Row],[DIE NO]]),[1]Tracker!$AQ:$AQ,[1]Tracker!$W:$W,"")</f>
        <v>7768-25</v>
      </c>
      <c r="C436" s="204" t="s">
        <v>738</v>
      </c>
      <c r="D436" s="177" t="s">
        <v>88</v>
      </c>
      <c r="E436" s="90" t="s">
        <v>103</v>
      </c>
      <c r="F436" s="91">
        <v>45730</v>
      </c>
      <c r="G436" s="353">
        <f>_xlfn.XLOOKUP(_xlfn.TEXTJOIN("_",TRUE,tbl_die_ordering[[#This Row],[Supplier]],tbl_die_ordering[[#This Row],[DIE NO]]),[1]Tracker!$AQ:$AQ,[1]Tracker!$V:$V,"")</f>
        <v>45730</v>
      </c>
      <c r="H436" s="193" t="s">
        <v>94</v>
      </c>
      <c r="I436" s="103">
        <v>1</v>
      </c>
      <c r="J436" s="103">
        <v>2</v>
      </c>
      <c r="K436" s="91">
        <v>45733</v>
      </c>
      <c r="L436" s="91">
        <v>45733</v>
      </c>
      <c r="M436" s="102"/>
      <c r="N436" s="121">
        <f>IFERROR(IF(tbl_die_ordering[[#This Row],[Design Approved Date]]&lt;&gt;"",L436-K436,""),"")</f>
        <v>0</v>
      </c>
      <c r="O436" s="91">
        <v>45735</v>
      </c>
      <c r="P436" s="91">
        <v>45733</v>
      </c>
      <c r="Q436" s="91">
        <v>45735</v>
      </c>
      <c r="R436" s="122">
        <v>112501088</v>
      </c>
      <c r="S436" s="90" t="s">
        <v>101</v>
      </c>
      <c r="T436" s="91">
        <v>45735</v>
      </c>
      <c r="U436" s="110"/>
      <c r="V436" s="111"/>
      <c r="W4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6" s="6">
        <f>IF(AND(tbl_die_ordering[[#This Row],[TYPE]]&lt;&gt;"C",tbl_die_ordering[[#This Row],[Design Approved Date]]&lt;&gt;""),tbl_die_ordering[[#This Row],[Design Approved Date]]-tbl_die_ordering[[#This Row],[Die Requested Date]],0)</f>
        <v>3</v>
      </c>
      <c r="Z436" t="s">
        <v>86</v>
      </c>
      <c r="AA436" s="118"/>
      <c r="AB436" s="82">
        <f>_xlfn.XLOOKUP(_xlfn.TEXTJOIN("_",TRUE,tbl_die_ordering[[#This Row],[Supplier]],tbl_die_ordering[[#This Row],[DIE NO]]),[1]Tracker!$AQ:$AQ,[1]Tracker!$Y:$Y,"")</f>
        <v>142502528</v>
      </c>
      <c r="AC436" s="83">
        <f>_xlfn.XLOOKUP(_xlfn.TEXTJOIN("_",TRUE,tbl_die_ordering[[#This Row],[Supplier]],tbl_die_ordering[[#This Row],[DIE NO]]),[1]Tracker!$AQ:$AQ,[1]Tracker!$AC:$AC,"")</f>
        <v>45744.314745370371</v>
      </c>
      <c r="AD436" s="7"/>
      <c r="AF436" t="str">
        <f>TEXT(tbl_die_ordering[[#This Row],[Die Requested Date]],"mmm")</f>
        <v>Mar</v>
      </c>
      <c r="AG436" t="str">
        <f>_xlfn.TEXTJOIN("_",TRUE,tbl_die_ordering[[#This Row],[Supplier]],tbl_die_ordering[[#This Row],[DIE NO]])</f>
        <v>PDTMC_29967-502</v>
      </c>
    </row>
    <row r="437" spans="1:33" ht="15.95" customHeight="1">
      <c r="A437" s="86" t="s">
        <v>6</v>
      </c>
      <c r="B437" s="83" t="str">
        <f>_xlfn.XLOOKUP(_xlfn.TEXTJOIN("_",TRUE,tbl_die_ordering[[#This Row],[Supplier]],tbl_die_ordering[[#This Row],[DIE NO]]),[1]Tracker!$AQ:$AQ,[1]Tracker!$W:$W,"")</f>
        <v>7768-25</v>
      </c>
      <c r="C437" s="204" t="s">
        <v>739</v>
      </c>
      <c r="D437" s="177" t="s">
        <v>88</v>
      </c>
      <c r="E437" s="90" t="s">
        <v>89</v>
      </c>
      <c r="F437" s="91">
        <v>45730</v>
      </c>
      <c r="G437" s="353">
        <f>_xlfn.XLOOKUP(_xlfn.TEXTJOIN("_",TRUE,tbl_die_ordering[[#This Row],[Supplier]],tbl_die_ordering[[#This Row],[DIE NO]]),[1]Tracker!$AQ:$AQ,[1]Tracker!$V:$V,"")</f>
        <v>45730</v>
      </c>
      <c r="H437" s="193" t="s">
        <v>94</v>
      </c>
      <c r="I437" s="103">
        <v>4</v>
      </c>
      <c r="J437" s="103">
        <v>4</v>
      </c>
      <c r="K437" s="91">
        <v>45733</v>
      </c>
      <c r="L437" s="91">
        <v>45733</v>
      </c>
      <c r="M437" s="102"/>
      <c r="N437" s="121">
        <f>IFERROR(IF(tbl_die_ordering[[#This Row],[Design Approved Date]]&lt;&gt;"",L437-K437,""),"")</f>
        <v>0</v>
      </c>
      <c r="O437" s="99">
        <v>45735</v>
      </c>
      <c r="P437" s="91">
        <v>45733</v>
      </c>
      <c r="Q437" s="99">
        <v>45735</v>
      </c>
      <c r="R437" s="122">
        <v>112501088</v>
      </c>
      <c r="S437" s="90" t="s">
        <v>101</v>
      </c>
      <c r="T437" s="99">
        <v>45735</v>
      </c>
      <c r="U437" s="110"/>
      <c r="V437" s="111"/>
      <c r="W43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7" s="12">
        <f>IF(AND(tbl_die_ordering[[#This Row],[TYPE]]&lt;&gt;"C",tbl_die_ordering[[#This Row],[Design Approved Date]]&lt;&gt;""),tbl_die_ordering[[#This Row],[Design Approved Date]]-tbl_die_ordering[[#This Row],[Die Requested Date]],0)</f>
        <v>3</v>
      </c>
      <c r="Z437" t="s">
        <v>86</v>
      </c>
      <c r="AA437" s="118"/>
      <c r="AB437" s="82">
        <f>_xlfn.XLOOKUP(_xlfn.TEXTJOIN("_",TRUE,tbl_die_ordering[[#This Row],[Supplier]],tbl_die_ordering[[#This Row],[DIE NO]]),[1]Tracker!$AQ:$AQ,[1]Tracker!$Y:$Y,"")</f>
        <v>142502528</v>
      </c>
      <c r="AC437" s="83">
        <f>_xlfn.XLOOKUP(_xlfn.TEXTJOIN("_",TRUE,tbl_die_ordering[[#This Row],[Supplier]],tbl_die_ordering[[#This Row],[DIE NO]]),[1]Tracker!$AQ:$AQ,[1]Tracker!$AC:$AC,"")</f>
        <v>45744.314745370371</v>
      </c>
      <c r="AD437" s="7"/>
      <c r="AF437" t="str">
        <f>TEXT(tbl_die_ordering[[#This Row],[Die Requested Date]],"mmm")</f>
        <v>Mar</v>
      </c>
      <c r="AG437" t="str">
        <f>_xlfn.TEXTJOIN("_",TRUE,tbl_die_ordering[[#This Row],[Supplier]],tbl_die_ordering[[#This Row],[DIE NO]])</f>
        <v>PDTMC_51118-607</v>
      </c>
    </row>
    <row r="438" spans="1:33" ht="15.95" customHeight="1">
      <c r="A438" s="86" t="s">
        <v>6</v>
      </c>
      <c r="B438" s="83" t="str">
        <f>_xlfn.XLOOKUP(_xlfn.TEXTJOIN("_",TRUE,tbl_die_ordering[[#This Row],[Supplier]],tbl_die_ordering[[#This Row],[DIE NO]]),[1]Tracker!$AQ:$AQ,[1]Tracker!$W:$W,"")</f>
        <v>7768-25</v>
      </c>
      <c r="C438" s="204" t="s">
        <v>740</v>
      </c>
      <c r="D438" s="177" t="s">
        <v>88</v>
      </c>
      <c r="E438" s="90" t="s">
        <v>89</v>
      </c>
      <c r="F438" s="91">
        <v>45730</v>
      </c>
      <c r="G438" s="353">
        <f>_xlfn.XLOOKUP(_xlfn.TEXTJOIN("_",TRUE,tbl_die_ordering[[#This Row],[Supplier]],tbl_die_ordering[[#This Row],[DIE NO]]),[1]Tracker!$AQ:$AQ,[1]Tracker!$V:$V,"")</f>
        <v>45730</v>
      </c>
      <c r="H438" s="193" t="s">
        <v>94</v>
      </c>
      <c r="I438" s="103">
        <v>4</v>
      </c>
      <c r="J438" s="103">
        <v>4</v>
      </c>
      <c r="K438" s="91">
        <v>45733</v>
      </c>
      <c r="L438" s="91">
        <v>45733</v>
      </c>
      <c r="M438" s="102"/>
      <c r="N438" s="121">
        <f>IFERROR(IF(tbl_die_ordering[[#This Row],[Design Approved Date]]&lt;&gt;"",L438-K438,""),"")</f>
        <v>0</v>
      </c>
      <c r="O438" s="99">
        <v>45735</v>
      </c>
      <c r="P438" s="91">
        <v>45733</v>
      </c>
      <c r="Q438" s="99">
        <v>45735</v>
      </c>
      <c r="R438" s="122">
        <v>112501088</v>
      </c>
      <c r="S438" s="90" t="s">
        <v>101</v>
      </c>
      <c r="T438" s="99">
        <v>45735</v>
      </c>
      <c r="U438" s="110"/>
      <c r="V438" s="111"/>
      <c r="W43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8" s="12">
        <f>IF(AND(tbl_die_ordering[[#This Row],[TYPE]]&lt;&gt;"C",tbl_die_ordering[[#This Row],[Design Approved Date]]&lt;&gt;""),tbl_die_ordering[[#This Row],[Design Approved Date]]-tbl_die_ordering[[#This Row],[Die Requested Date]],0)</f>
        <v>3</v>
      </c>
      <c r="Z438" t="s">
        <v>86</v>
      </c>
      <c r="AA438" s="118"/>
      <c r="AB438" s="82">
        <f>_xlfn.XLOOKUP(_xlfn.TEXTJOIN("_",TRUE,tbl_die_ordering[[#This Row],[Supplier]],tbl_die_ordering[[#This Row],[DIE NO]]),[1]Tracker!$AQ:$AQ,[1]Tracker!$Y:$Y,"")</f>
        <v>142502528</v>
      </c>
      <c r="AC438" s="83">
        <f>_xlfn.XLOOKUP(_xlfn.TEXTJOIN("_",TRUE,tbl_die_ordering[[#This Row],[Supplier]],tbl_die_ordering[[#This Row],[DIE NO]]),[1]Tracker!$AQ:$AQ,[1]Tracker!$AC:$AC,"")</f>
        <v>45744.314745370371</v>
      </c>
      <c r="AD438" s="7"/>
      <c r="AF438" t="str">
        <f>TEXT(tbl_die_ordering[[#This Row],[Die Requested Date]],"mmm")</f>
        <v>Mar</v>
      </c>
      <c r="AG438" t="str">
        <f>_xlfn.TEXTJOIN("_",TRUE,tbl_die_ordering[[#This Row],[Supplier]],tbl_die_ordering[[#This Row],[DIE NO]])</f>
        <v>PDTMC_51118-608</v>
      </c>
    </row>
    <row r="439" spans="1:33" ht="15.95" customHeight="1">
      <c r="A439" s="86" t="s">
        <v>6</v>
      </c>
      <c r="B439" s="83" t="str">
        <f>_xlfn.XLOOKUP(_xlfn.TEXTJOIN("_",TRUE,tbl_die_ordering[[#This Row],[Supplier]],tbl_die_ordering[[#This Row],[DIE NO]]),[1]Tracker!$AQ:$AQ,[1]Tracker!$W:$W,"")</f>
        <v>7768-25</v>
      </c>
      <c r="C439" s="204" t="s">
        <v>741</v>
      </c>
      <c r="D439" s="177" t="s">
        <v>162</v>
      </c>
      <c r="E439" s="90" t="s">
        <v>163</v>
      </c>
      <c r="F439" s="91">
        <v>45730</v>
      </c>
      <c r="G439" s="353">
        <f>_xlfn.XLOOKUP(_xlfn.TEXTJOIN("_",TRUE,tbl_die_ordering[[#This Row],[Supplier]],tbl_die_ordering[[#This Row],[DIE NO]]),[1]Tracker!$AQ:$AQ,[1]Tracker!$V:$V,"")</f>
        <v>45730</v>
      </c>
      <c r="H439" s="193" t="s">
        <v>94</v>
      </c>
      <c r="I439" s="103">
        <v>0</v>
      </c>
      <c r="J439" s="103">
        <v>0</v>
      </c>
      <c r="K439" s="91">
        <v>45733</v>
      </c>
      <c r="L439" s="91">
        <v>45733</v>
      </c>
      <c r="M439" s="102"/>
      <c r="N439" s="121">
        <f>IFERROR(IF(tbl_die_ordering[[#This Row],[Design Approved Date]]&lt;&gt;"",L439-K439,""),"")</f>
        <v>0</v>
      </c>
      <c r="O439" s="99">
        <v>45735</v>
      </c>
      <c r="P439" s="91">
        <v>45733</v>
      </c>
      <c r="Q439" s="99">
        <v>45735</v>
      </c>
      <c r="R439" s="122">
        <v>112501088</v>
      </c>
      <c r="S439" s="90" t="s">
        <v>101</v>
      </c>
      <c r="T439" s="99">
        <v>45735</v>
      </c>
      <c r="U439" s="110"/>
      <c r="V439" s="111"/>
      <c r="W43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39" s="6">
        <f>IF(AND(tbl_die_ordering[[#This Row],[TYPE]]&lt;&gt;"C",tbl_die_ordering[[#This Row],[Design Approved Date]]&lt;&gt;""),tbl_die_ordering[[#This Row],[Design Approved Date]]-tbl_die_ordering[[#This Row],[Die Requested Date]],0)</f>
        <v>3</v>
      </c>
      <c r="Z439" t="s">
        <v>86</v>
      </c>
      <c r="AA439" s="118"/>
      <c r="AB439" s="82">
        <f>_xlfn.XLOOKUP(_xlfn.TEXTJOIN("_",TRUE,tbl_die_ordering[[#This Row],[Supplier]],tbl_die_ordering[[#This Row],[DIE NO]]),[1]Tracker!$AQ:$AQ,[1]Tracker!$Y:$Y,"")</f>
        <v>142502528</v>
      </c>
      <c r="AC439" s="83">
        <f>_xlfn.XLOOKUP(_xlfn.TEXTJOIN("_",TRUE,tbl_die_ordering[[#This Row],[Supplier]],tbl_die_ordering[[#This Row],[DIE NO]]),[1]Tracker!$AQ:$AQ,[1]Tracker!$AC:$AC,"")</f>
        <v>45744.314745370371</v>
      </c>
      <c r="AD439" s="7"/>
      <c r="AF439" t="str">
        <f>TEXT(tbl_die_ordering[[#This Row],[Die Requested Date]],"mmm")</f>
        <v>Mar</v>
      </c>
      <c r="AG439" t="str">
        <f>_xlfn.TEXTJOIN("_",TRUE,tbl_die_ordering[[#This Row],[Supplier]],tbl_die_ordering[[#This Row],[DIE NO]])</f>
        <v>PDTMC_INS-05138</v>
      </c>
    </row>
    <row r="440" spans="1:33" ht="15.95" customHeight="1">
      <c r="A440" s="86" t="s">
        <v>6</v>
      </c>
      <c r="B440" s="83" t="str">
        <f>_xlfn.XLOOKUP(_xlfn.TEXTJOIN("_",TRUE,tbl_die_ordering[[#This Row],[Supplier]],tbl_die_ordering[[#This Row],[DIE NO]]),[1]Tracker!$AQ:$AQ,[1]Tracker!$W:$W,"")</f>
        <v>7768-25</v>
      </c>
      <c r="C440" s="204" t="s">
        <v>742</v>
      </c>
      <c r="D440" s="177" t="s">
        <v>88</v>
      </c>
      <c r="E440" s="90" t="s">
        <v>100</v>
      </c>
      <c r="F440" s="91">
        <v>45730</v>
      </c>
      <c r="G440" s="353">
        <f>_xlfn.XLOOKUP(_xlfn.TEXTJOIN("_",TRUE,tbl_die_ordering[[#This Row],[Supplier]],tbl_die_ordering[[#This Row],[DIE NO]]),[1]Tracker!$AQ:$AQ,[1]Tracker!$V:$V,"")</f>
        <v>45730</v>
      </c>
      <c r="H440" s="193" t="s">
        <v>94</v>
      </c>
      <c r="I440" s="103">
        <v>0</v>
      </c>
      <c r="J440" s="103">
        <v>0</v>
      </c>
      <c r="K440" s="99">
        <v>45734</v>
      </c>
      <c r="L440" s="91">
        <v>45735</v>
      </c>
      <c r="M440" s="102"/>
      <c r="N440" s="121">
        <f>IFERROR(IF(tbl_die_ordering[[#This Row],[Design Approved Date]]&lt;&gt;"",L440-K440,""),"")</f>
        <v>1</v>
      </c>
      <c r="O440" s="91">
        <v>45737</v>
      </c>
      <c r="P440" s="91">
        <v>45733</v>
      </c>
      <c r="Q440" s="91">
        <v>45737</v>
      </c>
      <c r="R440" s="122">
        <v>112501117</v>
      </c>
      <c r="S440" s="90" t="s">
        <v>101</v>
      </c>
      <c r="T440" s="91">
        <v>45737</v>
      </c>
      <c r="U440" s="110"/>
      <c r="V440" s="111"/>
      <c r="W44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0" s="6">
        <f>IF(AND(tbl_die_ordering[[#This Row],[TYPE]]&lt;&gt;"C",tbl_die_ordering[[#This Row],[Design Approved Date]]&lt;&gt;""),tbl_die_ordering[[#This Row],[Design Approved Date]]-tbl_die_ordering[[#This Row],[Die Requested Date]],0)</f>
        <v>5</v>
      </c>
      <c r="Z440" t="s">
        <v>86</v>
      </c>
      <c r="AA440" s="118"/>
      <c r="AB440" s="82">
        <f>_xlfn.XLOOKUP(_xlfn.TEXTJOIN("_",TRUE,tbl_die_ordering[[#This Row],[Supplier]],tbl_die_ordering[[#This Row],[DIE NO]]),[1]Tracker!$AQ:$AQ,[1]Tracker!$Y:$Y,"")</f>
        <v>142502603</v>
      </c>
      <c r="AC440" s="83">
        <f>_xlfn.XLOOKUP(_xlfn.TEXTJOIN("_",TRUE,tbl_die_ordering[[#This Row],[Supplier]],tbl_die_ordering[[#This Row],[DIE NO]]),[1]Tracker!$AQ:$AQ,[1]Tracker!$AC:$AC,"")</f>
        <v>45758</v>
      </c>
      <c r="AD440" s="7"/>
      <c r="AF440" t="str">
        <f>TEXT(tbl_die_ordering[[#This Row],[Die Requested Date]],"mmm")</f>
        <v>Mar</v>
      </c>
      <c r="AG440" t="str">
        <f>_xlfn.TEXTJOIN("_",TRUE,tbl_die_ordering[[#This Row],[Supplier]],tbl_die_ordering[[#This Row],[DIE NO]])</f>
        <v>PDTMC_07096-613</v>
      </c>
    </row>
    <row r="441" spans="1:33" ht="15.95" customHeight="1">
      <c r="A441" s="86" t="s">
        <v>6</v>
      </c>
      <c r="B441" s="83" t="str">
        <f>_xlfn.XLOOKUP(_xlfn.TEXTJOIN("_",TRUE,tbl_die_ordering[[#This Row],[Supplier]],tbl_die_ordering[[#This Row],[DIE NO]]),[1]Tracker!$AQ:$AQ,[1]Tracker!$W:$W,"")</f>
        <v>7768-25</v>
      </c>
      <c r="C441" s="204" t="s">
        <v>743</v>
      </c>
      <c r="D441" s="177" t="s">
        <v>88</v>
      </c>
      <c r="E441" s="90" t="s">
        <v>100</v>
      </c>
      <c r="F441" s="91">
        <v>45730</v>
      </c>
      <c r="G441" s="353">
        <f>_xlfn.XLOOKUP(_xlfn.TEXTJOIN("_",TRUE,tbl_die_ordering[[#This Row],[Supplier]],tbl_die_ordering[[#This Row],[DIE NO]]),[1]Tracker!$AQ:$AQ,[1]Tracker!$V:$V,"")</f>
        <v>45730</v>
      </c>
      <c r="H441" s="193" t="s">
        <v>94</v>
      </c>
      <c r="I441" s="103">
        <v>0</v>
      </c>
      <c r="J441" s="103">
        <v>0</v>
      </c>
      <c r="K441" s="91">
        <v>45734</v>
      </c>
      <c r="L441" s="91">
        <v>45735</v>
      </c>
      <c r="M441" s="102"/>
      <c r="N441" s="121">
        <f>IFERROR(IF(tbl_die_ordering[[#This Row],[Design Approved Date]]&lt;&gt;"",L441-K441,""),"")</f>
        <v>1</v>
      </c>
      <c r="O441" s="99">
        <v>45737</v>
      </c>
      <c r="P441" s="91">
        <v>45733</v>
      </c>
      <c r="Q441" s="99">
        <v>45737</v>
      </c>
      <c r="R441" s="122">
        <v>112501117</v>
      </c>
      <c r="S441" s="90" t="s">
        <v>101</v>
      </c>
      <c r="T441" s="99">
        <v>45737</v>
      </c>
      <c r="U441" s="110"/>
      <c r="V441" s="111"/>
      <c r="W44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1" s="6">
        <f>IF(AND(tbl_die_ordering[[#This Row],[TYPE]]&lt;&gt;"C",tbl_die_ordering[[#This Row],[Design Approved Date]]&lt;&gt;""),tbl_die_ordering[[#This Row],[Design Approved Date]]-tbl_die_ordering[[#This Row],[Die Requested Date]],0)</f>
        <v>5</v>
      </c>
      <c r="Z441" t="s">
        <v>86</v>
      </c>
      <c r="AA441" s="118"/>
      <c r="AB441" s="82">
        <f>_xlfn.XLOOKUP(_xlfn.TEXTJOIN("_",TRUE,tbl_die_ordering[[#This Row],[Supplier]],tbl_die_ordering[[#This Row],[DIE NO]]),[1]Tracker!$AQ:$AQ,[1]Tracker!$Y:$Y,"")</f>
        <v>142502603</v>
      </c>
      <c r="AC441" s="83">
        <f>_xlfn.XLOOKUP(_xlfn.TEXTJOIN("_",TRUE,tbl_die_ordering[[#This Row],[Supplier]],tbl_die_ordering[[#This Row],[DIE NO]]),[1]Tracker!$AQ:$AQ,[1]Tracker!$AC:$AC,"")</f>
        <v>45758</v>
      </c>
      <c r="AD441" s="7"/>
      <c r="AF441" t="str">
        <f>TEXT(tbl_die_ordering[[#This Row],[Die Requested Date]],"mmm")</f>
        <v>Mar</v>
      </c>
      <c r="AG441" t="str">
        <f>_xlfn.TEXTJOIN("_",TRUE,tbl_die_ordering[[#This Row],[Supplier]],tbl_die_ordering[[#This Row],[DIE NO]])</f>
        <v>PDTMC_07096-614</v>
      </c>
    </row>
    <row r="442" spans="1:33" ht="15.95" customHeight="1">
      <c r="A442" s="86" t="s">
        <v>6</v>
      </c>
      <c r="B442" s="83" t="str">
        <f>_xlfn.XLOOKUP(_xlfn.TEXTJOIN("_",TRUE,tbl_die_ordering[[#This Row],[Supplier]],tbl_die_ordering[[#This Row],[DIE NO]]),[1]Tracker!$AQ:$AQ,[1]Tracker!$W:$W,"")</f>
        <v>7768-25</v>
      </c>
      <c r="C442" s="204" t="s">
        <v>744</v>
      </c>
      <c r="D442" s="177" t="s">
        <v>88</v>
      </c>
      <c r="E442" s="90" t="s">
        <v>119</v>
      </c>
      <c r="F442" s="91">
        <v>45730</v>
      </c>
      <c r="G442" s="353">
        <f>_xlfn.XLOOKUP(_xlfn.TEXTJOIN("_",TRUE,tbl_die_ordering[[#This Row],[Supplier]],tbl_die_ordering[[#This Row],[DIE NO]]),[1]Tracker!$AQ:$AQ,[1]Tracker!$V:$V,"")</f>
        <v>45730</v>
      </c>
      <c r="H442" s="193" t="s">
        <v>94</v>
      </c>
      <c r="I442" s="103">
        <v>0</v>
      </c>
      <c r="J442" s="103">
        <v>0</v>
      </c>
      <c r="K442" s="91">
        <v>45734</v>
      </c>
      <c r="L442" s="91">
        <v>45735</v>
      </c>
      <c r="M442" s="102"/>
      <c r="N442" s="121">
        <f>IFERROR(IF(tbl_die_ordering[[#This Row],[Design Approved Date]]&lt;&gt;"",L442-K442,""),"")</f>
        <v>1</v>
      </c>
      <c r="O442" s="99">
        <v>45737</v>
      </c>
      <c r="P442" s="91">
        <v>45733</v>
      </c>
      <c r="Q442" s="99">
        <v>45737</v>
      </c>
      <c r="R442" s="122">
        <v>112501117</v>
      </c>
      <c r="S442" s="90" t="s">
        <v>101</v>
      </c>
      <c r="T442" s="99">
        <v>45737</v>
      </c>
      <c r="U442" s="110"/>
      <c r="V442" s="111"/>
      <c r="W44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2" s="6">
        <f>IF(AND(tbl_die_ordering[[#This Row],[TYPE]]&lt;&gt;"C",tbl_die_ordering[[#This Row],[Design Approved Date]]&lt;&gt;""),tbl_die_ordering[[#This Row],[Design Approved Date]]-tbl_die_ordering[[#This Row],[Die Requested Date]],0)</f>
        <v>5</v>
      </c>
      <c r="Z442" t="s">
        <v>86</v>
      </c>
      <c r="AA442" s="118"/>
      <c r="AB442" s="82">
        <f>_xlfn.XLOOKUP(_xlfn.TEXTJOIN("_",TRUE,tbl_die_ordering[[#This Row],[Supplier]],tbl_die_ordering[[#This Row],[DIE NO]]),[1]Tracker!$AQ:$AQ,[1]Tracker!$Y:$Y,"")</f>
        <v>142502638</v>
      </c>
      <c r="AC442" s="83">
        <f>_xlfn.XLOOKUP(_xlfn.TEXTJOIN("_",TRUE,tbl_die_ordering[[#This Row],[Supplier]],tbl_die_ordering[[#This Row],[DIE NO]]),[1]Tracker!$AQ:$AQ,[1]Tracker!$AC:$AC,"")</f>
        <v>45754.387106481481</v>
      </c>
      <c r="AD442" s="7"/>
      <c r="AF442" t="str">
        <f>TEXT(tbl_die_ordering[[#This Row],[Die Requested Date]],"mmm")</f>
        <v>Mar</v>
      </c>
      <c r="AG442" t="str">
        <f>_xlfn.TEXTJOIN("_",TRUE,tbl_die_ordering[[#This Row],[Supplier]],tbl_die_ordering[[#This Row],[DIE NO]])</f>
        <v>PDTMC_090206-405</v>
      </c>
    </row>
    <row r="443" spans="1:33" ht="15.95" customHeight="1">
      <c r="A443" s="86" t="s">
        <v>6</v>
      </c>
      <c r="B443" s="83" t="str">
        <f>_xlfn.XLOOKUP(_xlfn.TEXTJOIN("_",TRUE,tbl_die_ordering[[#This Row],[Supplier]],tbl_die_ordering[[#This Row],[DIE NO]]),[1]Tracker!$AQ:$AQ,[1]Tracker!$W:$W,"")</f>
        <v>7768-25</v>
      </c>
      <c r="C443" s="204" t="s">
        <v>745</v>
      </c>
      <c r="D443" s="177" t="s">
        <v>88</v>
      </c>
      <c r="E443" s="90" t="s">
        <v>103</v>
      </c>
      <c r="F443" s="91">
        <v>45730</v>
      </c>
      <c r="G443" s="353">
        <f>_xlfn.XLOOKUP(_xlfn.TEXTJOIN("_",TRUE,tbl_die_ordering[[#This Row],[Supplier]],tbl_die_ordering[[#This Row],[DIE NO]]),[1]Tracker!$AQ:$AQ,[1]Tracker!$V:$V,"")</f>
        <v>45730</v>
      </c>
      <c r="H443" s="193" t="s">
        <v>94</v>
      </c>
      <c r="I443" s="103">
        <v>0</v>
      </c>
      <c r="J443" s="103">
        <v>0</v>
      </c>
      <c r="K443" s="91">
        <v>45736</v>
      </c>
      <c r="L443" s="91">
        <v>45736</v>
      </c>
      <c r="M443" s="102"/>
      <c r="N443" s="121">
        <f>IFERROR(IF(tbl_die_ordering[[#This Row],[Design Approved Date]]&lt;&gt;"",L443-K443,""),"")</f>
        <v>0</v>
      </c>
      <c r="O443" s="99">
        <v>45738</v>
      </c>
      <c r="P443" s="91">
        <v>45733</v>
      </c>
      <c r="Q443" s="99">
        <v>45738</v>
      </c>
      <c r="R443" s="122">
        <v>112501121</v>
      </c>
      <c r="S443" s="90" t="s">
        <v>101</v>
      </c>
      <c r="T443" s="99">
        <v>45738</v>
      </c>
      <c r="U443" s="110"/>
      <c r="V443" s="111"/>
      <c r="W44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3" s="6">
        <f>IF(AND(tbl_die_ordering[[#This Row],[TYPE]]&lt;&gt;"C",tbl_die_ordering[[#This Row],[Design Approved Date]]&lt;&gt;""),tbl_die_ordering[[#This Row],[Design Approved Date]]-tbl_die_ordering[[#This Row],[Die Requested Date]],0)</f>
        <v>6</v>
      </c>
      <c r="Z443" t="s">
        <v>86</v>
      </c>
      <c r="AA443" s="118"/>
      <c r="AB443" s="82">
        <f>_xlfn.XLOOKUP(_xlfn.TEXTJOIN("_",TRUE,tbl_die_ordering[[#This Row],[Supplier]],tbl_die_ordering[[#This Row],[DIE NO]]),[1]Tracker!$AQ:$AQ,[1]Tracker!$Y:$Y,"")</f>
        <v>142502638</v>
      </c>
      <c r="AC443" s="83">
        <f>_xlfn.XLOOKUP(_xlfn.TEXTJOIN("_",TRUE,tbl_die_ordering[[#This Row],[Supplier]],tbl_die_ordering[[#This Row],[DIE NO]]),[1]Tracker!$AQ:$AQ,[1]Tracker!$AC:$AC,"")</f>
        <v>45754.387106481481</v>
      </c>
      <c r="AD443" s="7"/>
      <c r="AF443" t="str">
        <f>TEXT(tbl_die_ordering[[#This Row],[Die Requested Date]],"mmm")</f>
        <v>Mar</v>
      </c>
      <c r="AG443" t="str">
        <f>_xlfn.TEXTJOIN("_",TRUE,tbl_die_ordering[[#This Row],[Supplier]],tbl_die_ordering[[#This Row],[DIE NO]])</f>
        <v>PDTMC_26279-503</v>
      </c>
    </row>
    <row r="444" spans="1:33" ht="15.95" customHeight="1">
      <c r="A444" s="86" t="s">
        <v>29</v>
      </c>
      <c r="B444" s="83" t="str">
        <f>_xlfn.XLOOKUP(_xlfn.TEXTJOIN("_",TRUE,tbl_die_ordering[[#This Row],[Supplier]],tbl_die_ordering[[#This Row],[DIE NO]]),[1]Tracker!$AQ:$AQ,[1]Tracker!$W:$W,"")</f>
        <v>7759-25</v>
      </c>
      <c r="C444" s="204" t="s">
        <v>746</v>
      </c>
      <c r="D444" s="177" t="s">
        <v>162</v>
      </c>
      <c r="E444" s="90" t="s">
        <v>747</v>
      </c>
      <c r="F444" s="91">
        <v>45730</v>
      </c>
      <c r="G444" s="353">
        <f>_xlfn.XLOOKUP(_xlfn.TEXTJOIN("_",TRUE,tbl_die_ordering[[#This Row],[Supplier]],tbl_die_ordering[[#This Row],[DIE NO]]),[1]Tracker!$AQ:$AQ,[1]Tracker!$V:$V,"")</f>
        <v>45730</v>
      </c>
      <c r="H444" s="193" t="s">
        <v>94</v>
      </c>
      <c r="I444" s="131">
        <v>0</v>
      </c>
      <c r="J444" s="131">
        <v>0</v>
      </c>
      <c r="K444" s="99">
        <v>45731</v>
      </c>
      <c r="L444" s="99">
        <v>45733</v>
      </c>
      <c r="M444" s="102"/>
      <c r="N444" s="121">
        <f>IFERROR(IF(tbl_die_ordering[[#This Row],[Design Approved Date]]&lt;&gt;"",L444-K444,""),"")</f>
        <v>2</v>
      </c>
      <c r="O444" s="91">
        <v>45735</v>
      </c>
      <c r="P444" s="91">
        <v>45771</v>
      </c>
      <c r="Q444" s="99">
        <v>45735</v>
      </c>
      <c r="R444" s="122">
        <v>212500197</v>
      </c>
      <c r="S444" s="90" t="s">
        <v>95</v>
      </c>
      <c r="T444" s="91">
        <v>45771</v>
      </c>
      <c r="U444" s="110"/>
      <c r="V444" s="111"/>
      <c r="W44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4" s="6">
        <f>IF(AND(tbl_die_ordering[[#This Row],[TYPE]]&lt;&gt;"C",tbl_die_ordering[[#This Row],[Design Approved Date]]&lt;&gt;""),tbl_die_ordering[[#This Row],[Design Approved Date]]-tbl_die_ordering[[#This Row],[Die Requested Date]],0)</f>
        <v>3</v>
      </c>
      <c r="Z444" t="s">
        <v>86</v>
      </c>
      <c r="AA444" s="118"/>
      <c r="AB444" s="82">
        <f>_xlfn.XLOOKUP(_xlfn.TEXTJOIN("_",TRUE,tbl_die_ordering[[#This Row],[Supplier]],tbl_die_ordering[[#This Row],[DIE NO]]),[1]Tracker!$AQ:$AQ,[1]Tracker!$Y:$Y,"")</f>
        <v>242500366</v>
      </c>
      <c r="AC444" s="83">
        <f>_xlfn.XLOOKUP(_xlfn.TEXTJOIN("_",TRUE,tbl_die_ordering[[#This Row],[Supplier]],tbl_die_ordering[[#This Row],[DIE NO]]),[1]Tracker!$AQ:$AQ,[1]Tracker!$AC:$AC,"")</f>
        <v>45744.390763888892</v>
      </c>
      <c r="AD444" s="7"/>
      <c r="AF444" t="str">
        <f>TEXT(tbl_die_ordering[[#This Row],[Die Requested Date]],"mmm")</f>
        <v>Mar</v>
      </c>
      <c r="AG444" t="str">
        <f>_xlfn.TEXTJOIN("_",TRUE,tbl_die_ordering[[#This Row],[Supplier]],tbl_die_ordering[[#This Row],[DIE NO]])</f>
        <v>PHME_029987-3501 Die plate only</v>
      </c>
    </row>
    <row r="445" spans="1:33" ht="15.95" customHeight="1">
      <c r="A445" s="86" t="s">
        <v>6</v>
      </c>
      <c r="B445" s="83" t="str">
        <f>_xlfn.XLOOKUP(_xlfn.TEXTJOIN("_",TRUE,tbl_die_ordering[[#This Row],[Supplier]],tbl_die_ordering[[#This Row],[DIE NO]]),[1]Tracker!$AQ:$AQ,[1]Tracker!$W:$W,"")</f>
        <v>7769-25</v>
      </c>
      <c r="C445" s="204" t="s">
        <v>748</v>
      </c>
      <c r="D445" s="177" t="s">
        <v>88</v>
      </c>
      <c r="E445" s="90" t="s">
        <v>93</v>
      </c>
      <c r="F445" s="91">
        <v>45730</v>
      </c>
      <c r="G445" s="353">
        <f>_xlfn.XLOOKUP(_xlfn.TEXTJOIN("_",TRUE,tbl_die_ordering[[#This Row],[Supplier]],tbl_die_ordering[[#This Row],[DIE NO]]),[1]Tracker!$AQ:$AQ,[1]Tracker!$V:$V,"")</f>
        <v>45730</v>
      </c>
      <c r="H445" s="193" t="s">
        <v>94</v>
      </c>
      <c r="I445" s="103">
        <v>1</v>
      </c>
      <c r="J445" s="103">
        <v>1</v>
      </c>
      <c r="K445" s="91">
        <v>45736</v>
      </c>
      <c r="L445" s="91">
        <v>45737</v>
      </c>
      <c r="M445" s="102"/>
      <c r="N445" s="121">
        <f>IFERROR(IF(tbl_die_ordering[[#This Row],[Design Approved Date]]&lt;&gt;"",L445-K445,""),"")</f>
        <v>1</v>
      </c>
      <c r="O445" s="91">
        <v>45738</v>
      </c>
      <c r="P445" s="91">
        <v>45733</v>
      </c>
      <c r="Q445" s="91">
        <v>45738</v>
      </c>
      <c r="R445" s="122">
        <v>112501121</v>
      </c>
      <c r="S445" s="90" t="s">
        <v>95</v>
      </c>
      <c r="T445" s="91">
        <v>45738</v>
      </c>
      <c r="U445" s="110"/>
      <c r="V445" s="111"/>
      <c r="W44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5" s="6">
        <f>IF(AND(tbl_die_ordering[[#This Row],[TYPE]]&lt;&gt;"C",tbl_die_ordering[[#This Row],[Design Approved Date]]&lt;&gt;""),tbl_die_ordering[[#This Row],[Design Approved Date]]-tbl_die_ordering[[#This Row],[Die Requested Date]],0)</f>
        <v>7</v>
      </c>
      <c r="Z445" t="s">
        <v>86</v>
      </c>
      <c r="AA445" s="118"/>
      <c r="AB445" s="82">
        <f>_xlfn.XLOOKUP(_xlfn.TEXTJOIN("_",TRUE,tbl_die_ordering[[#This Row],[Supplier]],tbl_die_ordering[[#This Row],[DIE NO]]),[1]Tracker!$AQ:$AQ,[1]Tracker!$Y:$Y,"")</f>
        <v>142502602</v>
      </c>
      <c r="AC445" s="83">
        <f>_xlfn.XLOOKUP(_xlfn.TEXTJOIN("_",TRUE,tbl_die_ordering[[#This Row],[Supplier]],tbl_die_ordering[[#This Row],[DIE NO]]),[1]Tracker!$AQ:$AQ,[1]Tracker!$AC:$AC,"")</f>
        <v>45751.354675925926</v>
      </c>
      <c r="AD445" s="7"/>
      <c r="AF445" t="str">
        <f>TEXT(tbl_die_ordering[[#This Row],[Die Requested Date]],"mmm")</f>
        <v>Mar</v>
      </c>
      <c r="AG445" t="str">
        <f>_xlfn.TEXTJOIN("_",TRUE,tbl_die_ordering[[#This Row],[Supplier]],tbl_die_ordering[[#This Row],[DIE NO]])</f>
        <v>PHME_14716-229</v>
      </c>
    </row>
    <row r="446" spans="1:33" ht="15.95" customHeight="1">
      <c r="A446" s="86" t="s">
        <v>6</v>
      </c>
      <c r="B446" s="83" t="str">
        <f>_xlfn.XLOOKUP(_xlfn.TEXTJOIN("_",TRUE,tbl_die_ordering[[#This Row],[Supplier]],tbl_die_ordering[[#This Row],[DIE NO]]),[1]Tracker!$AQ:$AQ,[1]Tracker!$W:$W,"")</f>
        <v>7769-25</v>
      </c>
      <c r="C446" s="204" t="s">
        <v>749</v>
      </c>
      <c r="D446" s="177" t="s">
        <v>88</v>
      </c>
      <c r="E446" s="90" t="s">
        <v>93</v>
      </c>
      <c r="F446" s="91">
        <v>45730</v>
      </c>
      <c r="G446" s="353">
        <f>_xlfn.XLOOKUP(_xlfn.TEXTJOIN("_",TRUE,tbl_die_ordering[[#This Row],[Supplier]],tbl_die_ordering[[#This Row],[DIE NO]]),[1]Tracker!$AQ:$AQ,[1]Tracker!$V:$V,"")</f>
        <v>45730</v>
      </c>
      <c r="H446" s="193" t="s">
        <v>94</v>
      </c>
      <c r="I446" s="103">
        <v>1</v>
      </c>
      <c r="J446" s="103">
        <v>1</v>
      </c>
      <c r="K446" s="91">
        <v>45736</v>
      </c>
      <c r="L446" s="91">
        <v>45737</v>
      </c>
      <c r="M446" s="102"/>
      <c r="N446" s="121">
        <f>IFERROR(IF(tbl_die_ordering[[#This Row],[Design Approved Date]]&lt;&gt;"",L446-K446,""),"")</f>
        <v>1</v>
      </c>
      <c r="O446" s="91">
        <v>45738</v>
      </c>
      <c r="P446" s="91">
        <v>45733</v>
      </c>
      <c r="Q446" s="91">
        <v>45738</v>
      </c>
      <c r="R446" s="122">
        <v>112501121</v>
      </c>
      <c r="S446" s="90" t="s">
        <v>95</v>
      </c>
      <c r="T446" s="91">
        <v>45738</v>
      </c>
      <c r="U446" s="110"/>
      <c r="V446" s="111"/>
      <c r="W44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6" s="6">
        <f>IF(AND(tbl_die_ordering[[#This Row],[TYPE]]&lt;&gt;"C",tbl_die_ordering[[#This Row],[Design Approved Date]]&lt;&gt;""),tbl_die_ordering[[#This Row],[Design Approved Date]]-tbl_die_ordering[[#This Row],[Die Requested Date]],0)</f>
        <v>7</v>
      </c>
      <c r="Z446" t="s">
        <v>86</v>
      </c>
      <c r="AA446" s="118"/>
      <c r="AB446" s="82">
        <f>_xlfn.XLOOKUP(_xlfn.TEXTJOIN("_",TRUE,tbl_die_ordering[[#This Row],[Supplier]],tbl_die_ordering[[#This Row],[DIE NO]]),[1]Tracker!$AQ:$AQ,[1]Tracker!$Y:$Y,"")</f>
        <v>142502602</v>
      </c>
      <c r="AC446" s="83">
        <f>_xlfn.XLOOKUP(_xlfn.TEXTJOIN("_",TRUE,tbl_die_ordering[[#This Row],[Supplier]],tbl_die_ordering[[#This Row],[DIE NO]]),[1]Tracker!$AQ:$AQ,[1]Tracker!$AC:$AC,"")</f>
        <v>45751.354675925926</v>
      </c>
      <c r="AD446" s="7"/>
      <c r="AF446" t="str">
        <f>TEXT(tbl_die_ordering[[#This Row],[Die Requested Date]],"mmm")</f>
        <v>Mar</v>
      </c>
      <c r="AG446" t="str">
        <f>_xlfn.TEXTJOIN("_",TRUE,tbl_die_ordering[[#This Row],[Supplier]],tbl_die_ordering[[#This Row],[DIE NO]])</f>
        <v>PHME_14716-230</v>
      </c>
    </row>
    <row r="447" spans="1:33" ht="15.95" customHeight="1">
      <c r="A447" s="86" t="s">
        <v>6</v>
      </c>
      <c r="B447" s="83" t="str">
        <f>_xlfn.XLOOKUP(_xlfn.TEXTJOIN("_",TRUE,tbl_die_ordering[[#This Row],[Supplier]],tbl_die_ordering[[#This Row],[DIE NO]]),[1]Tracker!$AQ:$AQ,[1]Tracker!$W:$W,"")</f>
        <v>7770-25</v>
      </c>
      <c r="C447" s="204" t="s">
        <v>750</v>
      </c>
      <c r="D447" s="177" t="s">
        <v>88</v>
      </c>
      <c r="E447" s="90" t="s">
        <v>103</v>
      </c>
      <c r="F447" s="91">
        <v>45731</v>
      </c>
      <c r="G447" s="353">
        <f>_xlfn.XLOOKUP(_xlfn.TEXTJOIN("_",TRUE,tbl_die_ordering[[#This Row],[Supplier]],tbl_die_ordering[[#This Row],[DIE NO]]),[1]Tracker!$AQ:$AQ,[1]Tracker!$V:$V,"")</f>
        <v>45731</v>
      </c>
      <c r="H447" s="193" t="s">
        <v>90</v>
      </c>
      <c r="I447" s="103">
        <v>2</v>
      </c>
      <c r="J447" s="103">
        <v>4</v>
      </c>
      <c r="K447" s="91">
        <v>45735</v>
      </c>
      <c r="L447" s="91">
        <v>45735</v>
      </c>
      <c r="M447" s="102"/>
      <c r="N447" s="121">
        <f>IFERROR(IF(tbl_die_ordering[[#This Row],[Design Approved Date]]&lt;&gt;"",L447-K447,""),"")</f>
        <v>0</v>
      </c>
      <c r="O447" s="99">
        <v>45737</v>
      </c>
      <c r="P447" s="91">
        <v>45733</v>
      </c>
      <c r="Q447" s="99">
        <v>45737</v>
      </c>
      <c r="R447" s="122">
        <v>112501117</v>
      </c>
      <c r="S447" s="90" t="s">
        <v>139</v>
      </c>
      <c r="T447" s="99">
        <v>45737</v>
      </c>
      <c r="U447" s="110"/>
      <c r="V447" s="111"/>
      <c r="W44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7" s="6">
        <f>IF(AND(tbl_die_ordering[[#This Row],[TYPE]]&lt;&gt;"C",tbl_die_ordering[[#This Row],[Design Approved Date]]&lt;&gt;""),tbl_die_ordering[[#This Row],[Design Approved Date]]-tbl_die_ordering[[#This Row],[Die Requested Date]],0)</f>
        <v>4</v>
      </c>
      <c r="Z447" t="s">
        <v>86</v>
      </c>
      <c r="AA447" s="118"/>
      <c r="AB447" s="82">
        <f>_xlfn.XLOOKUP(_xlfn.TEXTJOIN("_",TRUE,tbl_die_ordering[[#This Row],[Supplier]],tbl_die_ordering[[#This Row],[DIE NO]]),[1]Tracker!$AQ:$AQ,[1]Tracker!$Y:$Y,"")</f>
        <v>142502688</v>
      </c>
      <c r="AC447" s="83">
        <f>_xlfn.XLOOKUP(_xlfn.TEXTJOIN("_",TRUE,tbl_die_ordering[[#This Row],[Supplier]],tbl_die_ordering[[#This Row],[DIE NO]]),[1]Tracker!$AQ:$AQ,[1]Tracker!$AC:$AC,"")</f>
        <v>45754.365023148152</v>
      </c>
      <c r="AD447" s="7"/>
      <c r="AF447" t="str">
        <f>TEXT(tbl_die_ordering[[#This Row],[Die Requested Date]],"mmm")</f>
        <v>Mar</v>
      </c>
      <c r="AG447" t="str">
        <f>_xlfn.TEXTJOIN("_",TRUE,tbl_die_ordering[[#This Row],[Supplier]],tbl_die_ordering[[#This Row],[DIE NO]])</f>
        <v>EKSTEK_19479-515</v>
      </c>
    </row>
    <row r="448" spans="1:33" ht="15.95" customHeight="1">
      <c r="A448" s="86" t="s">
        <v>6</v>
      </c>
      <c r="B448" s="83" t="str">
        <f>_xlfn.XLOOKUP(_xlfn.TEXTJOIN("_",TRUE,tbl_die_ordering[[#This Row],[Supplier]],tbl_die_ordering[[#This Row],[DIE NO]]),[1]Tracker!$AQ:$AQ,[1]Tracker!$W:$W,"")</f>
        <v>7770-25</v>
      </c>
      <c r="C448" s="204" t="s">
        <v>751</v>
      </c>
      <c r="D448" s="177" t="s">
        <v>88</v>
      </c>
      <c r="E448" s="90" t="s">
        <v>103</v>
      </c>
      <c r="F448" s="91">
        <v>45731</v>
      </c>
      <c r="G448" s="353">
        <f>_xlfn.XLOOKUP(_xlfn.TEXTJOIN("_",TRUE,tbl_die_ordering[[#This Row],[Supplier]],tbl_die_ordering[[#This Row],[DIE NO]]),[1]Tracker!$AQ:$AQ,[1]Tracker!$V:$V,"")</f>
        <v>45731</v>
      </c>
      <c r="H448" s="193" t="s">
        <v>90</v>
      </c>
      <c r="I448" s="103">
        <v>0</v>
      </c>
      <c r="J448" s="103">
        <v>0</v>
      </c>
      <c r="K448" s="91">
        <v>45735</v>
      </c>
      <c r="L448" s="91">
        <v>45735</v>
      </c>
      <c r="M448" s="102"/>
      <c r="N448" s="121">
        <f>IFERROR(IF(tbl_die_ordering[[#This Row],[Design Approved Date]]&lt;&gt;"",L448-K448,""),"")</f>
        <v>0</v>
      </c>
      <c r="O448" s="99">
        <v>45737</v>
      </c>
      <c r="P448" s="91">
        <v>45733</v>
      </c>
      <c r="Q448" s="99">
        <v>45737</v>
      </c>
      <c r="R448" s="122">
        <v>112501117</v>
      </c>
      <c r="S448" s="90" t="s">
        <v>139</v>
      </c>
      <c r="T448" s="99">
        <v>45737</v>
      </c>
      <c r="U448" s="110"/>
      <c r="V448" s="111"/>
      <c r="W44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8" s="6">
        <f>IF(AND(tbl_die_ordering[[#This Row],[TYPE]]&lt;&gt;"C",tbl_die_ordering[[#This Row],[Design Approved Date]]&lt;&gt;""),tbl_die_ordering[[#This Row],[Design Approved Date]]-tbl_die_ordering[[#This Row],[Die Requested Date]],0)</f>
        <v>4</v>
      </c>
      <c r="Z448" t="s">
        <v>86</v>
      </c>
      <c r="AA448" s="118"/>
      <c r="AB448" s="82">
        <f>_xlfn.XLOOKUP(_xlfn.TEXTJOIN("_",TRUE,tbl_die_ordering[[#This Row],[Supplier]],tbl_die_ordering[[#This Row],[DIE NO]]),[1]Tracker!$AQ:$AQ,[1]Tracker!$Y:$Y,"")</f>
        <v>142502688</v>
      </c>
      <c r="AC448" s="83">
        <f>_xlfn.XLOOKUP(_xlfn.TEXTJOIN("_",TRUE,tbl_die_ordering[[#This Row],[Supplier]],tbl_die_ordering[[#This Row],[DIE NO]]),[1]Tracker!$AQ:$AQ,[1]Tracker!$AC:$AC,"")</f>
        <v>45754.365023148152</v>
      </c>
      <c r="AD448" s="7"/>
      <c r="AF448" t="str">
        <f>TEXT(tbl_die_ordering[[#This Row],[Die Requested Date]],"mmm")</f>
        <v>Mar</v>
      </c>
      <c r="AG448" t="str">
        <f>_xlfn.TEXTJOIN("_",TRUE,tbl_die_ordering[[#This Row],[Supplier]],tbl_die_ordering[[#This Row],[DIE NO]])</f>
        <v>EKSTEK_21162-401</v>
      </c>
    </row>
    <row r="449" spans="1:33" ht="15.95" customHeight="1">
      <c r="A449" s="86" t="s">
        <v>6</v>
      </c>
      <c r="B449" s="83" t="str">
        <f>_xlfn.XLOOKUP(_xlfn.TEXTJOIN("_",TRUE,tbl_die_ordering[[#This Row],[Supplier]],tbl_die_ordering[[#This Row],[DIE NO]]),[1]Tracker!$AQ:$AQ,[1]Tracker!$W:$W,"")</f>
        <v>7770-25</v>
      </c>
      <c r="C449" s="204" t="s">
        <v>752</v>
      </c>
      <c r="D449" s="177" t="s">
        <v>88</v>
      </c>
      <c r="E449" s="90" t="s">
        <v>103</v>
      </c>
      <c r="F449" s="91">
        <v>45731</v>
      </c>
      <c r="G449" s="353">
        <f>_xlfn.XLOOKUP(_xlfn.TEXTJOIN("_",TRUE,tbl_die_ordering[[#This Row],[Supplier]],tbl_die_ordering[[#This Row],[DIE NO]]),[1]Tracker!$AQ:$AQ,[1]Tracker!$V:$V,"")</f>
        <v>45731</v>
      </c>
      <c r="H449" s="193" t="s">
        <v>90</v>
      </c>
      <c r="I449" s="103">
        <v>1</v>
      </c>
      <c r="J449" s="103">
        <v>1</v>
      </c>
      <c r="K449" s="91">
        <v>45735</v>
      </c>
      <c r="L449" s="91">
        <v>45737</v>
      </c>
      <c r="M449" s="102"/>
      <c r="N449" s="121">
        <f>IFERROR(IF(tbl_die_ordering[[#This Row],[Design Approved Date]]&lt;&gt;"",L449-K449,""),"")</f>
        <v>2</v>
      </c>
      <c r="O449" s="91">
        <v>45738</v>
      </c>
      <c r="P449" s="91">
        <v>45733</v>
      </c>
      <c r="Q449" s="91">
        <v>45738</v>
      </c>
      <c r="R449" s="122">
        <v>112501121</v>
      </c>
      <c r="S449" s="90" t="s">
        <v>139</v>
      </c>
      <c r="T449" s="91">
        <v>45738</v>
      </c>
      <c r="U449" s="110"/>
      <c r="V449" s="111"/>
      <c r="W44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49" s="6">
        <f>IF(AND(tbl_die_ordering[[#This Row],[TYPE]]&lt;&gt;"C",tbl_die_ordering[[#This Row],[Design Approved Date]]&lt;&gt;""),tbl_die_ordering[[#This Row],[Design Approved Date]]-tbl_die_ordering[[#This Row],[Die Requested Date]],0)</f>
        <v>6</v>
      </c>
      <c r="Z449" t="s">
        <v>86</v>
      </c>
      <c r="AA449" s="118"/>
      <c r="AB449" s="82">
        <f>_xlfn.XLOOKUP(_xlfn.TEXTJOIN("_",TRUE,tbl_die_ordering[[#This Row],[Supplier]],tbl_die_ordering[[#This Row],[DIE NO]]),[1]Tracker!$AQ:$AQ,[1]Tracker!$Y:$Y,"")</f>
        <v>142502688</v>
      </c>
      <c r="AC449" s="83">
        <f>_xlfn.XLOOKUP(_xlfn.TEXTJOIN("_",TRUE,tbl_die_ordering[[#This Row],[Supplier]],tbl_die_ordering[[#This Row],[DIE NO]]),[1]Tracker!$AQ:$AQ,[1]Tracker!$AC:$AC,"")</f>
        <v>45754.365023148152</v>
      </c>
      <c r="AD449" s="7"/>
      <c r="AF449" t="str">
        <f>TEXT(tbl_die_ordering[[#This Row],[Die Requested Date]],"mmm")</f>
        <v>Mar</v>
      </c>
      <c r="AG449" t="str">
        <f>_xlfn.TEXTJOIN("_",TRUE,tbl_die_ordering[[#This Row],[Supplier]],tbl_die_ordering[[#This Row],[DIE NO]])</f>
        <v>EKSTEK_29724-502</v>
      </c>
    </row>
    <row r="450" spans="1:33" ht="15.95" customHeight="1">
      <c r="A450" s="86" t="s">
        <v>6</v>
      </c>
      <c r="B450" s="83" t="str">
        <f>_xlfn.XLOOKUP(_xlfn.TEXTJOIN("_",TRUE,tbl_die_ordering[[#This Row],[Supplier]],tbl_die_ordering[[#This Row],[DIE NO]]),[1]Tracker!$AQ:$AQ,[1]Tracker!$W:$W,"")</f>
        <v>7771-25</v>
      </c>
      <c r="C450" s="204" t="s">
        <v>753</v>
      </c>
      <c r="D450" s="177" t="s">
        <v>88</v>
      </c>
      <c r="E450" s="90" t="s">
        <v>89</v>
      </c>
      <c r="F450" s="91">
        <v>45731</v>
      </c>
      <c r="G450" s="353">
        <f>_xlfn.XLOOKUP(_xlfn.TEXTJOIN("_",TRUE,tbl_die_ordering[[#This Row],[Supplier]],tbl_die_ordering[[#This Row],[DIE NO]]),[1]Tracker!$AQ:$AQ,[1]Tracker!$V:$V,"")</f>
        <v>45731</v>
      </c>
      <c r="H450" s="193" t="s">
        <v>90</v>
      </c>
      <c r="I450" s="103">
        <v>0</v>
      </c>
      <c r="J450" s="103">
        <v>0</v>
      </c>
      <c r="K450" s="91">
        <v>45744</v>
      </c>
      <c r="L450" s="91">
        <v>45744</v>
      </c>
      <c r="M450" s="102"/>
      <c r="N450" s="121">
        <f>IFERROR(IF(tbl_die_ordering[[#This Row],[Design Approved Date]]&lt;&gt;"",L450-K450,""),"")</f>
        <v>0</v>
      </c>
      <c r="O450" s="91">
        <v>45745</v>
      </c>
      <c r="P450" s="91">
        <v>45733</v>
      </c>
      <c r="Q450" s="91">
        <v>45745</v>
      </c>
      <c r="R450" s="124">
        <v>112501207</v>
      </c>
      <c r="S450" s="90" t="s">
        <v>129</v>
      </c>
      <c r="T450" s="91">
        <v>45745</v>
      </c>
      <c r="U450" s="110"/>
      <c r="V450" s="111"/>
      <c r="W45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50" s="6">
        <f>IF(AND(tbl_die_ordering[[#This Row],[TYPE]]&lt;&gt;"C",tbl_die_ordering[[#This Row],[Design Approved Date]]&lt;&gt;""),tbl_die_ordering[[#This Row],[Design Approved Date]]-tbl_die_ordering[[#This Row],[Die Requested Date]],0)</f>
        <v>13</v>
      </c>
      <c r="Z450" t="s">
        <v>86</v>
      </c>
      <c r="AA450" s="118"/>
      <c r="AB450" s="82">
        <f>_xlfn.XLOOKUP(_xlfn.TEXTJOIN("_",TRUE,tbl_die_ordering[[#This Row],[Supplier]],tbl_die_ordering[[#This Row],[DIE NO]]),[1]Tracker!$AQ:$AQ,[1]Tracker!$Y:$Y,"")</f>
        <v>142502691</v>
      </c>
      <c r="AC450" s="83">
        <f>_xlfn.XLOOKUP(_xlfn.TEXTJOIN("_",TRUE,tbl_die_ordering[[#This Row],[Supplier]],tbl_die_ordering[[#This Row],[DIE NO]]),[1]Tracker!$AQ:$AQ,[1]Tracker!$AC:$AC,"")</f>
        <v>45756.726736111108</v>
      </c>
      <c r="AD450" s="7"/>
      <c r="AF450" t="str">
        <f>TEXT(tbl_die_ordering[[#This Row],[Die Requested Date]],"mmm")</f>
        <v>Mar</v>
      </c>
      <c r="AG450" t="str">
        <f>_xlfn.TEXTJOIN("_",TRUE,tbl_die_ordering[[#This Row],[Supplier]],tbl_die_ordering[[#This Row],[DIE NO]])</f>
        <v>ALMAX_26319-602</v>
      </c>
    </row>
    <row r="451" spans="1:33" ht="15.95" customHeight="1">
      <c r="A451" s="86" t="s">
        <v>29</v>
      </c>
      <c r="B451" s="83" t="str">
        <f>_xlfn.XLOOKUP(_xlfn.TEXTJOIN("_",TRUE,tbl_die_ordering[[#This Row],[Supplier]],tbl_die_ordering[[#This Row],[DIE NO]]),[1]Tracker!$AQ:$AQ,[1]Tracker!$W:$W,"")</f>
        <v>7778-25</v>
      </c>
      <c r="C451" s="204" t="s">
        <v>754</v>
      </c>
      <c r="D451" s="177" t="s">
        <v>212</v>
      </c>
      <c r="E451" s="90" t="s">
        <v>519</v>
      </c>
      <c r="F451" s="91">
        <v>45736</v>
      </c>
      <c r="G451" s="353">
        <f>_xlfn.XLOOKUP(_xlfn.TEXTJOIN("_",TRUE,tbl_die_ordering[[#This Row],[Supplier]],tbl_die_ordering[[#This Row],[DIE NO]]),[1]Tracker!$AQ:$AQ,[1]Tracker!$V:$V,"")</f>
        <v>45736</v>
      </c>
      <c r="H451" s="193" t="s">
        <v>94</v>
      </c>
      <c r="I451" s="131">
        <v>4</v>
      </c>
      <c r="J451" s="131">
        <v>4</v>
      </c>
      <c r="K451" s="99">
        <v>45737</v>
      </c>
      <c r="L451" s="99"/>
      <c r="M451" s="102"/>
      <c r="N451" s="121" t="str">
        <f>IFERROR(IF(tbl_die_ordering[[#This Row],[Design Approved Date]]&lt;&gt;"",L451-K451,""),"")</f>
        <v/>
      </c>
      <c r="O451" s="91"/>
      <c r="P451" s="91"/>
      <c r="Q451" s="99"/>
      <c r="R451" s="122"/>
      <c r="S451" s="90" t="s">
        <v>101</v>
      </c>
      <c r="T451" s="91"/>
      <c r="U451" s="110"/>
      <c r="V451" s="111" t="s">
        <v>755</v>
      </c>
      <c r="W45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451" s="6">
        <f>IF(AND(tbl_die_ordering[[#This Row],[TYPE]]&lt;&gt;"C",tbl_die_ordering[[#This Row],[Design Approved Date]]&lt;&gt;""),tbl_die_ordering[[#This Row],[Design Approved Date]]-tbl_die_ordering[[#This Row],[Die Requested Date]],0)</f>
        <v>0</v>
      </c>
      <c r="Z451" t="s">
        <v>86</v>
      </c>
      <c r="AA451" s="118"/>
      <c r="AB451" s="82">
        <f>_xlfn.XLOOKUP(_xlfn.TEXTJOIN("_",TRUE,tbl_die_ordering[[#This Row],[Supplier]],tbl_die_ordering[[#This Row],[DIE NO]]),[1]Tracker!$AQ:$AQ,[1]Tracker!$Y:$Y,"")</f>
        <v>242500501</v>
      </c>
      <c r="AC451" s="83">
        <f>_xlfn.XLOOKUP(_xlfn.TEXTJOIN("_",TRUE,tbl_die_ordering[[#This Row],[Supplier]],tbl_die_ordering[[#This Row],[DIE NO]]),[1]Tracker!$AQ:$AQ,[1]Tracker!$AC:$AC,"")</f>
        <v>45761</v>
      </c>
      <c r="AD451" s="7"/>
      <c r="AF451" t="str">
        <f>TEXT(tbl_die_ordering[[#This Row],[Die Requested Date]],"mmm")</f>
        <v>Mar</v>
      </c>
      <c r="AG451" t="str">
        <f>_xlfn.TEXTJOIN("_",TRUE,tbl_die_ordering[[#This Row],[Supplier]],tbl_die_ordering[[#This Row],[DIE NO]])</f>
        <v>PDTMC_051142-3503</v>
      </c>
    </row>
    <row r="452" spans="1:33" ht="15.95" customHeight="1">
      <c r="A452" s="86" t="s">
        <v>6</v>
      </c>
      <c r="B452" s="83" t="s">
        <v>336</v>
      </c>
      <c r="C452" s="204" t="s">
        <v>756</v>
      </c>
      <c r="D452" s="177" t="s">
        <v>212</v>
      </c>
      <c r="E452" s="90" t="s">
        <v>278</v>
      </c>
      <c r="F452" s="91">
        <v>45736</v>
      </c>
      <c r="G452" s="353" t="str">
        <f>_xlfn.XLOOKUP(_xlfn.TEXTJOIN("_",TRUE,tbl_die_ordering[[#This Row],[Supplier]],tbl_die_ordering[[#This Row],[DIE NO]]),[1]Tracker!$AQ:$AQ,[1]Tracker!$V:$V,"")</f>
        <v/>
      </c>
      <c r="H452" s="193" t="s">
        <v>90</v>
      </c>
      <c r="I452" s="103">
        <v>0</v>
      </c>
      <c r="J452" s="103">
        <v>0</v>
      </c>
      <c r="K452" s="99">
        <v>45751</v>
      </c>
      <c r="L452" s="99">
        <v>45752</v>
      </c>
      <c r="M452" s="102"/>
      <c r="N452" s="121">
        <f>IFERROR(IF(tbl_die_ordering[[#This Row],[Design Approved Date]]&lt;&gt;"",L452-K452,""),"")</f>
        <v>1</v>
      </c>
      <c r="O452" s="91">
        <v>45754</v>
      </c>
      <c r="P452" s="91">
        <v>45754</v>
      </c>
      <c r="Q452" s="99">
        <v>45754</v>
      </c>
      <c r="R452" s="122">
        <v>112501275</v>
      </c>
      <c r="S452" s="90" t="s">
        <v>129</v>
      </c>
      <c r="T452" s="91">
        <v>45754</v>
      </c>
      <c r="U452" s="110"/>
      <c r="V452" s="111"/>
      <c r="W45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452" s="6">
        <f>IF(AND(tbl_die_ordering[[#This Row],[TYPE]]&lt;&gt;"C",tbl_die_ordering[[#This Row],[Design Approved Date]]&lt;&gt;""),tbl_die_ordering[[#This Row],[Design Approved Date]]-tbl_die_ordering[[#This Row],[Die Requested Date]],0)</f>
        <v>0</v>
      </c>
      <c r="Z452" t="s">
        <v>86</v>
      </c>
      <c r="AA452" s="118"/>
      <c r="AB452" s="82" t="str">
        <f>_xlfn.XLOOKUP(_xlfn.TEXTJOIN("_",TRUE,tbl_die_ordering[[#This Row],[Supplier]],tbl_die_ordering[[#This Row],[DIE NO]]),[1]Tracker!$AQ:$AQ,[1]Tracker!$Y:$Y,"")</f>
        <v/>
      </c>
      <c r="AC452" s="83" t="str">
        <f>_xlfn.XLOOKUP(_xlfn.TEXTJOIN("_",TRUE,tbl_die_ordering[[#This Row],[Supplier]],tbl_die_ordering[[#This Row],[DIE NO]]),[1]Tracker!$AQ:$AQ,[1]Tracker!$AC:$AC,"")</f>
        <v/>
      </c>
      <c r="AD452" s="7"/>
      <c r="AF452" t="str">
        <f>TEXT(tbl_die_ordering[[#This Row],[Die Requested Date]],"mmm")</f>
        <v>Mar</v>
      </c>
      <c r="AG452" t="str">
        <f>_xlfn.TEXTJOIN("_",TRUE,tbl_die_ordering[[#This Row],[Supplier]],tbl_die_ordering[[#This Row],[DIE NO]])</f>
        <v>ALMAX_I-51117</v>
      </c>
    </row>
    <row r="453" spans="1:33" ht="15.95" customHeight="1">
      <c r="A453" s="86" t="s">
        <v>6</v>
      </c>
      <c r="B453" s="83" t="str">
        <f>_xlfn.XLOOKUP(_xlfn.TEXTJOIN("_",TRUE,tbl_die_ordering[[#This Row],[Supplier]],tbl_die_ordering[[#This Row],[DIE NO]]),[1]Tracker!$AQ:$AQ,[1]Tracker!$W:$W,"")</f>
        <v>7774-25</v>
      </c>
      <c r="C453" s="204" t="s">
        <v>757</v>
      </c>
      <c r="D453" s="177" t="s">
        <v>88</v>
      </c>
      <c r="E453" s="90" t="s">
        <v>321</v>
      </c>
      <c r="F453" s="91">
        <v>45736</v>
      </c>
      <c r="G453" s="353">
        <f>_xlfn.XLOOKUP(_xlfn.TEXTJOIN("_",TRUE,tbl_die_ordering[[#This Row],[Supplier]],tbl_die_ordering[[#This Row],[DIE NO]]),[1]Tracker!$AQ:$AQ,[1]Tracker!$V:$V,"")</f>
        <v>45736</v>
      </c>
      <c r="H453" s="193" t="s">
        <v>94</v>
      </c>
      <c r="I453" s="103">
        <v>0</v>
      </c>
      <c r="J453" s="103">
        <v>0</v>
      </c>
      <c r="K453" s="99">
        <v>45737</v>
      </c>
      <c r="L453" s="99">
        <v>45737</v>
      </c>
      <c r="M453" s="102"/>
      <c r="N453" s="121">
        <f>IFERROR(IF(tbl_die_ordering[[#This Row],[Design Approved Date]]&lt;&gt;"",L453-K453,""),"")</f>
        <v>0</v>
      </c>
      <c r="O453" s="99">
        <v>45738</v>
      </c>
      <c r="P453" s="91">
        <v>45738</v>
      </c>
      <c r="Q453" s="99">
        <v>45738</v>
      </c>
      <c r="R453" s="122">
        <v>112501121</v>
      </c>
      <c r="S453" s="90" t="s">
        <v>95</v>
      </c>
      <c r="T453" s="99">
        <v>45738</v>
      </c>
      <c r="U453" s="110"/>
      <c r="V453" s="111"/>
      <c r="W45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53" s="6">
        <f>IF(AND(tbl_die_ordering[[#This Row],[TYPE]]&lt;&gt;"C",tbl_die_ordering[[#This Row],[Design Approved Date]]&lt;&gt;""),tbl_die_ordering[[#This Row],[Design Approved Date]]-tbl_die_ordering[[#This Row],[Die Requested Date]],0)</f>
        <v>1</v>
      </c>
      <c r="Z453" t="s">
        <v>86</v>
      </c>
      <c r="AA453" s="118"/>
      <c r="AB453" s="82">
        <f>_xlfn.XLOOKUP(_xlfn.TEXTJOIN("_",TRUE,tbl_die_ordering[[#This Row],[Supplier]],tbl_die_ordering[[#This Row],[DIE NO]]),[1]Tracker!$AQ:$AQ,[1]Tracker!$Y:$Y,"")</f>
        <v>142502637</v>
      </c>
      <c r="AC453" s="83">
        <f>_xlfn.XLOOKUP(_xlfn.TEXTJOIN("_",TRUE,tbl_die_ordering[[#This Row],[Supplier]],tbl_die_ordering[[#This Row],[DIE NO]]),[1]Tracker!$AQ:$AQ,[1]Tracker!$AC:$AC,"")</f>
        <v>45751.352546296293</v>
      </c>
      <c r="AD453" s="7"/>
      <c r="AF453" t="str">
        <f>TEXT(tbl_die_ordering[[#This Row],[Die Requested Date]],"mmm")</f>
        <v>Mar</v>
      </c>
      <c r="AG453" t="str">
        <f>_xlfn.TEXTJOIN("_",TRUE,tbl_die_ordering[[#This Row],[Supplier]],tbl_die_ordering[[#This Row],[DIE NO]])</f>
        <v>PHME_07098-510</v>
      </c>
    </row>
    <row r="454" spans="1:33" ht="15.95" customHeight="1">
      <c r="A454" s="86" t="s">
        <v>6</v>
      </c>
      <c r="B454" s="83" t="str">
        <f>_xlfn.XLOOKUP(_xlfn.TEXTJOIN("_",TRUE,tbl_die_ordering[[#This Row],[Supplier]],tbl_die_ordering[[#This Row],[DIE NO]]),[1]Tracker!$AQ:$AQ,[1]Tracker!$W:$W,"")</f>
        <v>7774-25</v>
      </c>
      <c r="C454" s="204" t="s">
        <v>758</v>
      </c>
      <c r="D454" s="177" t="s">
        <v>88</v>
      </c>
      <c r="E454" s="90" t="s">
        <v>321</v>
      </c>
      <c r="F454" s="91">
        <v>45736</v>
      </c>
      <c r="G454" s="353">
        <f>_xlfn.XLOOKUP(_xlfn.TEXTJOIN("_",TRUE,tbl_die_ordering[[#This Row],[Supplier]],tbl_die_ordering[[#This Row],[DIE NO]]),[1]Tracker!$AQ:$AQ,[1]Tracker!$V:$V,"")</f>
        <v>45736</v>
      </c>
      <c r="H454" s="193" t="s">
        <v>94</v>
      </c>
      <c r="I454" s="103">
        <v>0</v>
      </c>
      <c r="J454" s="103">
        <v>0</v>
      </c>
      <c r="K454" s="99">
        <v>45737</v>
      </c>
      <c r="L454" s="99">
        <v>45741</v>
      </c>
      <c r="M454" s="102"/>
      <c r="N454" s="121">
        <f>IFERROR(IF(tbl_die_ordering[[#This Row],[Design Approved Date]]&lt;&gt;"",L454-K454,""),"")</f>
        <v>4</v>
      </c>
      <c r="O454" s="91">
        <v>45738</v>
      </c>
      <c r="P454" s="91">
        <v>45738</v>
      </c>
      <c r="Q454" s="99">
        <v>45738</v>
      </c>
      <c r="R454" s="122">
        <v>112501121</v>
      </c>
      <c r="S454" s="90" t="s">
        <v>95</v>
      </c>
      <c r="T454" s="99">
        <v>45738</v>
      </c>
      <c r="U454" s="110"/>
      <c r="V454" s="111" t="s">
        <v>759</v>
      </c>
      <c r="W45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54" s="6">
        <f>IF(AND(tbl_die_ordering[[#This Row],[TYPE]]&lt;&gt;"C",tbl_die_ordering[[#This Row],[Design Approved Date]]&lt;&gt;""),tbl_die_ordering[[#This Row],[Design Approved Date]]-tbl_die_ordering[[#This Row],[Die Requested Date]],0)</f>
        <v>5</v>
      </c>
      <c r="Z454" t="s">
        <v>86</v>
      </c>
      <c r="AA454" s="118"/>
      <c r="AB454" s="82">
        <f>_xlfn.XLOOKUP(_xlfn.TEXTJOIN("_",TRUE,tbl_die_ordering[[#This Row],[Supplier]],tbl_die_ordering[[#This Row],[DIE NO]]),[1]Tracker!$AQ:$AQ,[1]Tracker!$Y:$Y,"")</f>
        <v>142502637</v>
      </c>
      <c r="AC454" s="83">
        <f>_xlfn.XLOOKUP(_xlfn.TEXTJOIN("_",TRUE,tbl_die_ordering[[#This Row],[Supplier]],tbl_die_ordering[[#This Row],[DIE NO]]),[1]Tracker!$AQ:$AQ,[1]Tracker!$AC:$AC,"")</f>
        <v>45751.352546296293</v>
      </c>
      <c r="AD454" s="7"/>
      <c r="AF454" t="str">
        <f>TEXT(tbl_die_ordering[[#This Row],[Die Requested Date]],"mmm")</f>
        <v>Mar</v>
      </c>
      <c r="AG454" t="str">
        <f>_xlfn.TEXTJOIN("_",TRUE,tbl_die_ordering[[#This Row],[Supplier]],tbl_die_ordering[[#This Row],[DIE NO]])</f>
        <v>PHME_07098-511</v>
      </c>
    </row>
    <row r="455" spans="1:33" ht="15.95" customHeight="1">
      <c r="A455" s="86" t="s">
        <v>6</v>
      </c>
      <c r="B455" s="83" t="str">
        <f>_xlfn.XLOOKUP(_xlfn.TEXTJOIN("_",TRUE,tbl_die_ordering[[#This Row],[Supplier]],tbl_die_ordering[[#This Row],[DIE NO]]),[1]Tracker!$AQ:$AQ,[1]Tracker!$W:$W,"")</f>
        <v>7772-25</v>
      </c>
      <c r="C455" s="204" t="s">
        <v>760</v>
      </c>
      <c r="D455" s="177" t="s">
        <v>185</v>
      </c>
      <c r="E455" s="90" t="s">
        <v>103</v>
      </c>
      <c r="F455" s="91">
        <v>45736</v>
      </c>
      <c r="G455" s="353">
        <f>_xlfn.XLOOKUP(_xlfn.TEXTJOIN("_",TRUE,tbl_die_ordering[[#This Row],[Supplier]],tbl_die_ordering[[#This Row],[DIE NO]]),[1]Tracker!$AQ:$AQ,[1]Tracker!$V:$V,"")</f>
        <v>45736</v>
      </c>
      <c r="H455" s="193" t="s">
        <v>94</v>
      </c>
      <c r="I455" s="103">
        <v>0</v>
      </c>
      <c r="J455" s="103">
        <v>0</v>
      </c>
      <c r="K455" s="99">
        <v>45738</v>
      </c>
      <c r="L455" s="99">
        <v>45740</v>
      </c>
      <c r="M455" s="102"/>
      <c r="N455" s="121">
        <f>IFERROR(IF(tbl_die_ordering[[#This Row],[Design Approved Date]]&lt;&gt;"",L455-K455,""),"")</f>
        <v>2</v>
      </c>
      <c r="O455" s="91">
        <v>45742</v>
      </c>
      <c r="P455" s="91">
        <v>45738</v>
      </c>
      <c r="Q455" s="91">
        <v>45742</v>
      </c>
      <c r="R455" s="122">
        <v>112501177</v>
      </c>
      <c r="S455" s="90" t="s">
        <v>101</v>
      </c>
      <c r="T455" s="109">
        <v>112501177</v>
      </c>
      <c r="U455" s="110" t="s">
        <v>761</v>
      </c>
      <c r="V455" s="111"/>
      <c r="W45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55" s="6">
        <f>IF(AND(tbl_die_ordering[[#This Row],[TYPE]]&lt;&gt;"C",tbl_die_ordering[[#This Row],[Design Approved Date]]&lt;&gt;""),tbl_die_ordering[[#This Row],[Design Approved Date]]-tbl_die_ordering[[#This Row],[Die Requested Date]],0)</f>
        <v>4</v>
      </c>
      <c r="Z455" t="s">
        <v>86</v>
      </c>
      <c r="AA455" s="118" t="s">
        <v>343</v>
      </c>
      <c r="AB455" s="82">
        <f>_xlfn.XLOOKUP(_xlfn.TEXTJOIN("_",TRUE,tbl_die_ordering[[#This Row],[Supplier]],tbl_die_ordering[[#This Row],[DIE NO]]),[1]Tracker!$AQ:$AQ,[1]Tracker!$Y:$Y,"")</f>
        <v>142502638</v>
      </c>
      <c r="AC455" s="83">
        <f>_xlfn.XLOOKUP(_xlfn.TEXTJOIN("_",TRUE,tbl_die_ordering[[#This Row],[Supplier]],tbl_die_ordering[[#This Row],[DIE NO]]),[1]Tracker!$AQ:$AQ,[1]Tracker!$AC:$AC,"")</f>
        <v>45754.387106481481</v>
      </c>
      <c r="AD455" s="7"/>
      <c r="AF455" t="str">
        <f>TEXT(tbl_die_ordering[[#This Row],[Die Requested Date]],"mmm")</f>
        <v>Mar</v>
      </c>
      <c r="AG455" t="str">
        <f>_xlfn.TEXTJOIN("_",TRUE,tbl_die_ordering[[#This Row],[Supplier]],tbl_die_ordering[[#This Row],[DIE NO]])</f>
        <v>PDTMC_27845-401</v>
      </c>
    </row>
    <row r="456" spans="1:33" ht="15.95" customHeight="1">
      <c r="A456" s="86" t="s">
        <v>6</v>
      </c>
      <c r="B456" s="83" t="str">
        <f>_xlfn.XLOOKUP(_xlfn.TEXTJOIN("_",TRUE,tbl_die_ordering[[#This Row],[Supplier]],tbl_die_ordering[[#This Row],[DIE NO]]),[1]Tracker!$AQ:$AQ,[1]Tracker!$W:$W,"")</f>
        <v>7775-25</v>
      </c>
      <c r="C456" s="204" t="s">
        <v>762</v>
      </c>
      <c r="D456" s="177" t="s">
        <v>88</v>
      </c>
      <c r="E456" s="90" t="s">
        <v>763</v>
      </c>
      <c r="F456" s="91">
        <v>45736</v>
      </c>
      <c r="G456" s="353">
        <f>_xlfn.XLOOKUP(_xlfn.TEXTJOIN("_",TRUE,tbl_die_ordering[[#This Row],[Supplier]],tbl_die_ordering[[#This Row],[DIE NO]]),[1]Tracker!$AQ:$AQ,[1]Tracker!$V:$V,"")</f>
        <v>45736</v>
      </c>
      <c r="H456" s="193" t="s">
        <v>444</v>
      </c>
      <c r="I456" s="103" t="s">
        <v>444</v>
      </c>
      <c r="J456" s="103" t="s">
        <v>444</v>
      </c>
      <c r="K456" s="99" t="s">
        <v>444</v>
      </c>
      <c r="L456" s="99" t="s">
        <v>444</v>
      </c>
      <c r="M456" s="102" t="s">
        <v>186</v>
      </c>
      <c r="N456" s="121" t="str">
        <f>IFERROR(IF(tbl_die_ordering[[#This Row],[Design Approved Date]]&lt;&gt;"",L456-K456,""),"")</f>
        <v/>
      </c>
      <c r="O456" s="91">
        <v>45749</v>
      </c>
      <c r="P456" s="91">
        <v>45738</v>
      </c>
      <c r="Q456" s="91">
        <v>45749</v>
      </c>
      <c r="R456" s="122">
        <v>112501235</v>
      </c>
      <c r="S456" s="90" t="s">
        <v>129</v>
      </c>
      <c r="T456" s="109">
        <v>45749</v>
      </c>
      <c r="U456" s="110" t="s">
        <v>444</v>
      </c>
      <c r="V456" s="111"/>
      <c r="W45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56" s="6" t="e">
        <f>IF(AND(tbl_die_ordering[[#This Row],[TYPE]]&lt;&gt;"C",tbl_die_ordering[[#This Row],[Design Approved Date]]&lt;&gt;""),tbl_die_ordering[[#This Row],[Design Approved Date]]-tbl_die_ordering[[#This Row],[Die Requested Date]],0)</f>
        <v>#VALUE!</v>
      </c>
      <c r="Z456" t="s">
        <v>86</v>
      </c>
      <c r="AA456" s="118"/>
      <c r="AB456" s="82">
        <f>_xlfn.XLOOKUP(_xlfn.TEXTJOIN("_",TRUE,tbl_die_ordering[[#This Row],[Supplier]],tbl_die_ordering[[#This Row],[DIE NO]]),[1]Tracker!$AQ:$AQ,[1]Tracker!$Y:$Y,"")</f>
        <v>142502927</v>
      </c>
      <c r="AC456" s="83">
        <f>_xlfn.XLOOKUP(_xlfn.TEXTJOIN("_",TRUE,tbl_die_ordering[[#This Row],[Supplier]],tbl_die_ordering[[#This Row],[DIE NO]]),[1]Tracker!$AQ:$AQ,[1]Tracker!$AC:$AC,"")</f>
        <v>45768.395671296297</v>
      </c>
      <c r="AD456" s="7"/>
      <c r="AF456" t="str">
        <f>TEXT(tbl_die_ordering[[#This Row],[Die Requested Date]],"mmm")</f>
        <v>Mar</v>
      </c>
      <c r="AG456" t="str">
        <f>_xlfn.TEXTJOIN("_",TRUE,tbl_die_ordering[[#This Row],[Supplier]],tbl_die_ordering[[#This Row],[DIE NO]])</f>
        <v>ALMAX_51117-601</v>
      </c>
    </row>
    <row r="457" spans="1:33" ht="15.95" customHeight="1">
      <c r="A457" s="86" t="s">
        <v>29</v>
      </c>
      <c r="B457" s="83" t="str">
        <f>_xlfn.XLOOKUP(_xlfn.TEXTJOIN("_",TRUE,tbl_die_ordering[[#This Row],[Supplier]],tbl_die_ordering[[#This Row],[DIE NO]]),[1]Tracker!$AQ:$AQ,[1]Tracker!$W:$W,"")</f>
        <v>7778-25</v>
      </c>
      <c r="C457" s="204" t="s">
        <v>764</v>
      </c>
      <c r="D457" s="177" t="s">
        <v>88</v>
      </c>
      <c r="E457" s="90" t="s">
        <v>260</v>
      </c>
      <c r="F457" s="91">
        <v>45736</v>
      </c>
      <c r="G457" s="353">
        <f>_xlfn.XLOOKUP(_xlfn.TEXTJOIN("_",TRUE,tbl_die_ordering[[#This Row],[Supplier]],tbl_die_ordering[[#This Row],[DIE NO]]),[1]Tracker!$AQ:$AQ,[1]Tracker!$V:$V,"")</f>
        <v>45736</v>
      </c>
      <c r="H457" s="193" t="s">
        <v>94</v>
      </c>
      <c r="I457" s="131">
        <v>1</v>
      </c>
      <c r="J457" s="131">
        <v>4</v>
      </c>
      <c r="K457" s="99">
        <v>45737</v>
      </c>
      <c r="L457" s="99">
        <v>45740</v>
      </c>
      <c r="M457" s="102"/>
      <c r="N457" s="121">
        <f>IFERROR(IF(tbl_die_ordering[[#This Row],[Design Approved Date]]&lt;&gt;"",L457-K457,""),"")</f>
        <v>3</v>
      </c>
      <c r="O457" s="91">
        <v>45742</v>
      </c>
      <c r="P457" s="91">
        <v>45753</v>
      </c>
      <c r="Q457" s="99">
        <v>45742</v>
      </c>
      <c r="R457" s="122">
        <v>212500240</v>
      </c>
      <c r="S457" s="90" t="s">
        <v>101</v>
      </c>
      <c r="T457" s="91">
        <v>45742</v>
      </c>
      <c r="U457" s="110"/>
      <c r="V457" s="111"/>
      <c r="W45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57" s="6">
        <f>IF(AND(tbl_die_ordering[[#This Row],[TYPE]]&lt;&gt;"C",tbl_die_ordering[[#This Row],[Design Approved Date]]&lt;&gt;""),tbl_die_ordering[[#This Row],[Design Approved Date]]-tbl_die_ordering[[#This Row],[Die Requested Date]],0)</f>
        <v>4</v>
      </c>
      <c r="Z457" t="s">
        <v>86</v>
      </c>
      <c r="AA457" s="118"/>
      <c r="AB457" s="82">
        <f>_xlfn.XLOOKUP(_xlfn.TEXTJOIN("_",TRUE,tbl_die_ordering[[#This Row],[Supplier]],tbl_die_ordering[[#This Row],[DIE NO]]),[1]Tracker!$AQ:$AQ,[1]Tracker!$Y:$Y,"")</f>
        <v>242500412</v>
      </c>
      <c r="AC457" s="83">
        <f>_xlfn.XLOOKUP(_xlfn.TEXTJOIN("_",TRUE,tbl_die_ordering[[#This Row],[Supplier]],tbl_die_ordering[[#This Row],[DIE NO]]),[1]Tracker!$AQ:$AQ,[1]Tracker!$AC:$AC,"")</f>
        <v>45762</v>
      </c>
      <c r="AD457" s="7"/>
      <c r="AF457" t="str">
        <f>TEXT(tbl_die_ordering[[#This Row],[Die Requested Date]],"mmm")</f>
        <v>Mar</v>
      </c>
      <c r="AG457" t="str">
        <f>_xlfn.TEXTJOIN("_",TRUE,tbl_die_ordering[[#This Row],[Supplier]],tbl_die_ordering[[#This Row],[DIE NO]])</f>
        <v>PDTMC_005324-3503</v>
      </c>
    </row>
    <row r="458" spans="1:33" ht="15.95" customHeight="1">
      <c r="A458" s="86" t="s">
        <v>29</v>
      </c>
      <c r="B458" s="83" t="str">
        <f>_xlfn.XLOOKUP(_xlfn.TEXTJOIN("_",TRUE,tbl_die_ordering[[#This Row],[Supplier]],tbl_die_ordering[[#This Row],[DIE NO]]),[1]Tracker!$AQ:$AQ,[1]Tracker!$W:$W,"")</f>
        <v>7778-25</v>
      </c>
      <c r="C458" s="204" t="s">
        <v>765</v>
      </c>
      <c r="D458" s="177" t="s">
        <v>88</v>
      </c>
      <c r="E458" s="90" t="s">
        <v>260</v>
      </c>
      <c r="F458" s="91">
        <v>45736</v>
      </c>
      <c r="G458" s="353">
        <f>_xlfn.XLOOKUP(_xlfn.TEXTJOIN("_",TRUE,tbl_die_ordering[[#This Row],[Supplier]],tbl_die_ordering[[#This Row],[DIE NO]]),[1]Tracker!$AQ:$AQ,[1]Tracker!$V:$V,"")</f>
        <v>45736</v>
      </c>
      <c r="H458" s="193" t="s">
        <v>94</v>
      </c>
      <c r="I458" s="131">
        <v>0</v>
      </c>
      <c r="J458" s="131">
        <v>0</v>
      </c>
      <c r="K458" s="99">
        <v>45737</v>
      </c>
      <c r="L458" s="99">
        <v>45740</v>
      </c>
      <c r="M458" s="102"/>
      <c r="N458" s="121">
        <f>IFERROR(IF(tbl_die_ordering[[#This Row],[Design Approved Date]]&lt;&gt;"",L458-K458,""),"")</f>
        <v>3</v>
      </c>
      <c r="O458" s="91">
        <v>45742</v>
      </c>
      <c r="P458" s="91">
        <v>45753</v>
      </c>
      <c r="Q458" s="99">
        <v>45742</v>
      </c>
      <c r="R458" s="122">
        <v>212500240</v>
      </c>
      <c r="S458" s="90" t="s">
        <v>101</v>
      </c>
      <c r="T458" s="91">
        <v>45742</v>
      </c>
      <c r="U458" s="110"/>
      <c r="V458" s="111"/>
      <c r="W45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58" s="6">
        <f>IF(AND(tbl_die_ordering[[#This Row],[TYPE]]&lt;&gt;"C",tbl_die_ordering[[#This Row],[Design Approved Date]]&lt;&gt;""),tbl_die_ordering[[#This Row],[Design Approved Date]]-tbl_die_ordering[[#This Row],[Die Requested Date]],0)</f>
        <v>4</v>
      </c>
      <c r="Z458" t="s">
        <v>86</v>
      </c>
      <c r="AA458" s="118"/>
      <c r="AB458" s="82">
        <f>_xlfn.XLOOKUP(_xlfn.TEXTJOIN("_",TRUE,tbl_die_ordering[[#This Row],[Supplier]],tbl_die_ordering[[#This Row],[DIE NO]]),[1]Tracker!$AQ:$AQ,[1]Tracker!$Y:$Y,"")</f>
        <v>242500412</v>
      </c>
      <c r="AC458" s="83">
        <f>_xlfn.XLOOKUP(_xlfn.TEXTJOIN("_",TRUE,tbl_die_ordering[[#This Row],[Supplier]],tbl_die_ordering[[#This Row],[DIE NO]]),[1]Tracker!$AQ:$AQ,[1]Tracker!$AC:$AC,"")</f>
        <v>45762</v>
      </c>
      <c r="AD458" s="7"/>
      <c r="AF458" t="str">
        <f>TEXT(tbl_die_ordering[[#This Row],[Die Requested Date]],"mmm")</f>
        <v>Mar</v>
      </c>
      <c r="AG458" t="str">
        <f>_xlfn.TEXTJOIN("_",TRUE,tbl_die_ordering[[#This Row],[Supplier]],tbl_die_ordering[[#This Row],[DIE NO]])</f>
        <v>PDTMC_007122-2505</v>
      </c>
    </row>
    <row r="459" spans="1:33" ht="15.95" customHeight="1">
      <c r="A459" s="86" t="s">
        <v>29</v>
      </c>
      <c r="B459" s="83" t="str">
        <f>_xlfn.XLOOKUP(_xlfn.TEXTJOIN("_",TRUE,tbl_die_ordering[[#This Row],[Supplier]],tbl_die_ordering[[#This Row],[DIE NO]]),[1]Tracker!$AQ:$AQ,[1]Tracker!$W:$W,"")</f>
        <v>7778-25</v>
      </c>
      <c r="C459" s="204" t="s">
        <v>766</v>
      </c>
      <c r="D459" s="177" t="s">
        <v>88</v>
      </c>
      <c r="E459" s="90" t="s">
        <v>648</v>
      </c>
      <c r="F459" s="91">
        <v>45736</v>
      </c>
      <c r="G459" s="353">
        <f>_xlfn.XLOOKUP(_xlfn.TEXTJOIN("_",TRUE,tbl_die_ordering[[#This Row],[Supplier]],tbl_die_ordering[[#This Row],[DIE NO]]),[1]Tracker!$AQ:$AQ,[1]Tracker!$V:$V,"")</f>
        <v>45736</v>
      </c>
      <c r="H459" s="193" t="s">
        <v>94</v>
      </c>
      <c r="I459" s="131">
        <v>1</v>
      </c>
      <c r="J459" s="131">
        <v>1</v>
      </c>
      <c r="K459" s="99">
        <v>45737</v>
      </c>
      <c r="L459" s="99">
        <v>45740</v>
      </c>
      <c r="M459" s="102"/>
      <c r="N459" s="121">
        <f>IFERROR(IF(tbl_die_ordering[[#This Row],[Design Approved Date]]&lt;&gt;"",L459-K459,""),"")</f>
        <v>3</v>
      </c>
      <c r="O459" s="91">
        <v>45742</v>
      </c>
      <c r="P459" s="91">
        <v>45753</v>
      </c>
      <c r="Q459" s="99">
        <v>45742</v>
      </c>
      <c r="R459" s="122">
        <v>212500240</v>
      </c>
      <c r="S459" s="90" t="s">
        <v>101</v>
      </c>
      <c r="T459" s="91">
        <v>45742</v>
      </c>
      <c r="U459" s="110"/>
      <c r="V459" s="111"/>
      <c r="W45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59" s="6">
        <f>IF(AND(tbl_die_ordering[[#This Row],[TYPE]]&lt;&gt;"C",tbl_die_ordering[[#This Row],[Design Approved Date]]&lt;&gt;""),tbl_die_ordering[[#This Row],[Design Approved Date]]-tbl_die_ordering[[#This Row],[Die Requested Date]],0)</f>
        <v>4</v>
      </c>
      <c r="Z459" t="s">
        <v>86</v>
      </c>
      <c r="AA459" s="118"/>
      <c r="AB459" s="82">
        <f>_xlfn.XLOOKUP(_xlfn.TEXTJOIN("_",TRUE,tbl_die_ordering[[#This Row],[Supplier]],tbl_die_ordering[[#This Row],[DIE NO]]),[1]Tracker!$AQ:$AQ,[1]Tracker!$Y:$Y,"")</f>
        <v>242500412</v>
      </c>
      <c r="AC459" s="83">
        <f>_xlfn.XLOOKUP(_xlfn.TEXTJOIN("_",TRUE,tbl_die_ordering[[#This Row],[Supplier]],tbl_die_ordering[[#This Row],[DIE NO]]),[1]Tracker!$AQ:$AQ,[1]Tracker!$AC:$AC,"")</f>
        <v>45762</v>
      </c>
      <c r="AD459" s="7"/>
      <c r="AF459" t="str">
        <f>TEXT(tbl_die_ordering[[#This Row],[Die Requested Date]],"mmm")</f>
        <v>Mar</v>
      </c>
      <c r="AG459" t="str">
        <f>_xlfn.TEXTJOIN("_",TRUE,tbl_die_ordering[[#This Row],[Supplier]],tbl_die_ordering[[#This Row],[DIE NO]])</f>
        <v>PDTMC_051137-2502</v>
      </c>
    </row>
    <row r="460" spans="1:33" ht="15.95" customHeight="1">
      <c r="A460" s="86" t="s">
        <v>29</v>
      </c>
      <c r="B460" s="83" t="str">
        <f>_xlfn.XLOOKUP(_xlfn.TEXTJOIN("_",TRUE,tbl_die_ordering[[#This Row],[Supplier]],tbl_die_ordering[[#This Row],[DIE NO]]),[1]Tracker!$AQ:$AQ,[1]Tracker!$W:$W,"")</f>
        <v>7778-25</v>
      </c>
      <c r="C460" s="204" t="s">
        <v>767</v>
      </c>
      <c r="D460" s="177" t="s">
        <v>88</v>
      </c>
      <c r="E460" s="90" t="s">
        <v>648</v>
      </c>
      <c r="F460" s="91">
        <v>45736</v>
      </c>
      <c r="G460" s="353">
        <f>_xlfn.XLOOKUP(_xlfn.TEXTJOIN("_",TRUE,tbl_die_ordering[[#This Row],[Supplier]],tbl_die_ordering[[#This Row],[DIE NO]]),[1]Tracker!$AQ:$AQ,[1]Tracker!$V:$V,"")</f>
        <v>45736</v>
      </c>
      <c r="H460" s="193" t="s">
        <v>94</v>
      </c>
      <c r="I460" s="131">
        <v>1</v>
      </c>
      <c r="J460" s="131">
        <v>2</v>
      </c>
      <c r="K460" s="99">
        <v>45737</v>
      </c>
      <c r="L460" s="99">
        <v>45740</v>
      </c>
      <c r="M460" s="102"/>
      <c r="N460" s="121">
        <f>IFERROR(IF(tbl_die_ordering[[#This Row],[Design Approved Date]]&lt;&gt;"",L460-K460,""),"")</f>
        <v>3</v>
      </c>
      <c r="O460" s="91">
        <v>45742</v>
      </c>
      <c r="P460" s="91">
        <v>45753</v>
      </c>
      <c r="Q460" s="99">
        <v>45742</v>
      </c>
      <c r="R460" s="122">
        <v>212500240</v>
      </c>
      <c r="S460" s="90" t="s">
        <v>101</v>
      </c>
      <c r="T460" s="91">
        <v>45742</v>
      </c>
      <c r="U460" s="110"/>
      <c r="V460" s="111"/>
      <c r="W46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0" s="6">
        <f>IF(AND(tbl_die_ordering[[#This Row],[TYPE]]&lt;&gt;"C",tbl_die_ordering[[#This Row],[Design Approved Date]]&lt;&gt;""),tbl_die_ordering[[#This Row],[Design Approved Date]]-tbl_die_ordering[[#This Row],[Die Requested Date]],0)</f>
        <v>4</v>
      </c>
      <c r="Z460" t="s">
        <v>86</v>
      </c>
      <c r="AA460" s="118"/>
      <c r="AB460" s="82">
        <f>_xlfn.XLOOKUP(_xlfn.TEXTJOIN("_",TRUE,tbl_die_ordering[[#This Row],[Supplier]],tbl_die_ordering[[#This Row],[DIE NO]]),[1]Tracker!$AQ:$AQ,[1]Tracker!$Y:$Y,"")</f>
        <v>242500412</v>
      </c>
      <c r="AC460" s="83">
        <f>_xlfn.XLOOKUP(_xlfn.TEXTJOIN("_",TRUE,tbl_die_ordering[[#This Row],[Supplier]],tbl_die_ordering[[#This Row],[DIE NO]]),[1]Tracker!$AQ:$AQ,[1]Tracker!$AC:$AC,"")</f>
        <v>45762</v>
      </c>
      <c r="AD460" s="7"/>
      <c r="AF460" t="str">
        <f>TEXT(tbl_die_ordering[[#This Row],[Die Requested Date]],"mmm")</f>
        <v>Mar</v>
      </c>
      <c r="AG460" t="str">
        <f>_xlfn.TEXTJOIN("_",TRUE,tbl_die_ordering[[#This Row],[Supplier]],tbl_die_ordering[[#This Row],[DIE NO]])</f>
        <v>PDTMC_051141-2502</v>
      </c>
    </row>
    <row r="461" spans="1:33" ht="15.95" customHeight="1">
      <c r="A461" s="86" t="s">
        <v>29</v>
      </c>
      <c r="B461" s="83" t="str">
        <f>_xlfn.XLOOKUP(_xlfn.TEXTJOIN("_",TRUE,tbl_die_ordering[[#This Row],[Supplier]],tbl_die_ordering[[#This Row],[DIE NO]]),[1]Tracker!$AQ:$AQ,[1]Tracker!$W:$W,"")</f>
        <v>7777-25</v>
      </c>
      <c r="C461" s="204" t="s">
        <v>768</v>
      </c>
      <c r="D461" s="177" t="s">
        <v>88</v>
      </c>
      <c r="E461" s="90" t="s">
        <v>519</v>
      </c>
      <c r="F461" s="91">
        <v>45736</v>
      </c>
      <c r="G461" s="353">
        <f>_xlfn.XLOOKUP(_xlfn.TEXTJOIN("_",TRUE,tbl_die_ordering[[#This Row],[Supplier]],tbl_die_ordering[[#This Row],[DIE NO]]),[1]Tracker!$AQ:$AQ,[1]Tracker!$V:$V,"")</f>
        <v>45736</v>
      </c>
      <c r="H461" s="193" t="s">
        <v>90</v>
      </c>
      <c r="I461" s="131">
        <v>2</v>
      </c>
      <c r="J461" s="131">
        <v>4</v>
      </c>
      <c r="K461" s="99">
        <v>45741</v>
      </c>
      <c r="L461" s="99">
        <v>45749</v>
      </c>
      <c r="M461" s="102"/>
      <c r="N461" s="121">
        <f>IFERROR(IF(tbl_die_ordering[[#This Row],[Design Approved Date]]&lt;&gt;"",L461-K461,""),"")</f>
        <v>8</v>
      </c>
      <c r="O461" s="91">
        <v>45750</v>
      </c>
      <c r="P461" s="91">
        <v>45753</v>
      </c>
      <c r="Q461" s="99">
        <v>45750</v>
      </c>
      <c r="R461" s="122">
        <v>212500298</v>
      </c>
      <c r="S461" s="90" t="s">
        <v>129</v>
      </c>
      <c r="T461" s="91">
        <v>45750</v>
      </c>
      <c r="U461" s="110"/>
      <c r="V461" s="111" t="s">
        <v>769</v>
      </c>
      <c r="W46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1" s="6">
        <f>IF(AND(tbl_die_ordering[[#This Row],[TYPE]]&lt;&gt;"C",tbl_die_ordering[[#This Row],[Design Approved Date]]&lt;&gt;""),tbl_die_ordering[[#This Row],[Design Approved Date]]-tbl_die_ordering[[#This Row],[Die Requested Date]],0)</f>
        <v>13</v>
      </c>
      <c r="Z461" t="s">
        <v>86</v>
      </c>
      <c r="AA461" s="118"/>
      <c r="AB461" s="82">
        <f>_xlfn.XLOOKUP(_xlfn.TEXTJOIN("_",TRUE,tbl_die_ordering[[#This Row],[Supplier]],tbl_die_ordering[[#This Row],[DIE NO]]),[1]Tracker!$AQ:$AQ,[1]Tracker!$Y:$Y,"")</f>
        <v>242500503</v>
      </c>
      <c r="AC461" s="83">
        <f>_xlfn.XLOOKUP(_xlfn.TEXTJOIN("_",TRUE,tbl_die_ordering[[#This Row],[Supplier]],tbl_die_ordering[[#This Row],[DIE NO]]),[1]Tracker!$AQ:$AQ,[1]Tracker!$AC:$AC,"")</f>
        <v>45767.949872685182</v>
      </c>
      <c r="AD461" s="7"/>
      <c r="AF461" t="str">
        <f>TEXT(tbl_die_ordering[[#This Row],[Die Requested Date]],"mmm")</f>
        <v>Mar</v>
      </c>
      <c r="AG461" t="str">
        <f>_xlfn.TEXTJOIN("_",TRUE,tbl_die_ordering[[#This Row],[Supplier]],tbl_die_ordering[[#This Row],[DIE NO]])</f>
        <v>ALMAX_051117-3515</v>
      </c>
    </row>
    <row r="462" spans="1:33" ht="15.95" customHeight="1">
      <c r="A462" s="86" t="s">
        <v>29</v>
      </c>
      <c r="B462" s="83" t="str">
        <f>_xlfn.XLOOKUP(_xlfn.TEXTJOIN("_",TRUE,tbl_die_ordering[[#This Row],[Supplier]],tbl_die_ordering[[#This Row],[DIE NO]]),[1]Tracker!$AQ:$AQ,[1]Tracker!$W:$W,"")</f>
        <v>7777-25</v>
      </c>
      <c r="C462" s="204" t="s">
        <v>770</v>
      </c>
      <c r="D462" s="177" t="s">
        <v>88</v>
      </c>
      <c r="E462" s="90" t="s">
        <v>519</v>
      </c>
      <c r="F462" s="91">
        <v>45736</v>
      </c>
      <c r="G462" s="353">
        <f>_xlfn.XLOOKUP(_xlfn.TEXTJOIN("_",TRUE,tbl_die_ordering[[#This Row],[Supplier]],tbl_die_ordering[[#This Row],[DIE NO]]),[1]Tracker!$AQ:$AQ,[1]Tracker!$V:$V,"")</f>
        <v>45736</v>
      </c>
      <c r="H462" s="193" t="s">
        <v>90</v>
      </c>
      <c r="I462" s="131">
        <v>2</v>
      </c>
      <c r="J462" s="131">
        <v>4</v>
      </c>
      <c r="K462" s="99">
        <v>45741</v>
      </c>
      <c r="L462" s="99">
        <v>45749</v>
      </c>
      <c r="M462" s="102"/>
      <c r="N462" s="121">
        <f>IFERROR(IF(tbl_die_ordering[[#This Row],[Design Approved Date]]&lt;&gt;"",L462-K462,""),"")</f>
        <v>8</v>
      </c>
      <c r="O462" s="91">
        <v>45750</v>
      </c>
      <c r="P462" s="91">
        <v>45753</v>
      </c>
      <c r="Q462" s="99">
        <v>45750</v>
      </c>
      <c r="R462" s="122">
        <v>212500298</v>
      </c>
      <c r="S462" s="90" t="s">
        <v>129</v>
      </c>
      <c r="T462" s="91">
        <v>45750</v>
      </c>
      <c r="U462" s="110"/>
      <c r="V462" s="111" t="s">
        <v>769</v>
      </c>
      <c r="W46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2" s="6">
        <f>IF(AND(tbl_die_ordering[[#This Row],[TYPE]]&lt;&gt;"C",tbl_die_ordering[[#This Row],[Design Approved Date]]&lt;&gt;""),tbl_die_ordering[[#This Row],[Design Approved Date]]-tbl_die_ordering[[#This Row],[Die Requested Date]],0)</f>
        <v>13</v>
      </c>
      <c r="Z462" t="s">
        <v>86</v>
      </c>
      <c r="AA462" s="118"/>
      <c r="AB462" s="82">
        <f>_xlfn.XLOOKUP(_xlfn.TEXTJOIN("_",TRUE,tbl_die_ordering[[#This Row],[Supplier]],tbl_die_ordering[[#This Row],[DIE NO]]),[1]Tracker!$AQ:$AQ,[1]Tracker!$Y:$Y,"")</f>
        <v>242500503</v>
      </c>
      <c r="AC462" s="83">
        <f>_xlfn.XLOOKUP(_xlfn.TEXTJOIN("_",TRUE,tbl_die_ordering[[#This Row],[Supplier]],tbl_die_ordering[[#This Row],[DIE NO]]),[1]Tracker!$AQ:$AQ,[1]Tracker!$AC:$AC,"")</f>
        <v>45767.949872685182</v>
      </c>
      <c r="AD462" s="7"/>
      <c r="AF462" t="str">
        <f>TEXT(tbl_die_ordering[[#This Row],[Die Requested Date]],"mmm")</f>
        <v>Mar</v>
      </c>
      <c r="AG462" t="str">
        <f>_xlfn.TEXTJOIN("_",TRUE,tbl_die_ordering[[#This Row],[Supplier]],tbl_die_ordering[[#This Row],[DIE NO]])</f>
        <v>ALMAX_051117-3516</v>
      </c>
    </row>
    <row r="463" spans="1:33" ht="15.95" customHeight="1">
      <c r="A463" s="86" t="s">
        <v>29</v>
      </c>
      <c r="B463" s="83" t="str">
        <f>_xlfn.XLOOKUP(_xlfn.TEXTJOIN("_",TRUE,tbl_die_ordering[[#This Row],[Supplier]],tbl_die_ordering[[#This Row],[DIE NO]]),[1]Tracker!$AQ:$AQ,[1]Tracker!$W:$W,"")</f>
        <v>7778-25</v>
      </c>
      <c r="C463" s="204" t="s">
        <v>771</v>
      </c>
      <c r="D463" s="177" t="s">
        <v>88</v>
      </c>
      <c r="E463" s="90" t="s">
        <v>727</v>
      </c>
      <c r="F463" s="91">
        <v>45736</v>
      </c>
      <c r="G463" s="353">
        <f>_xlfn.XLOOKUP(_xlfn.TEXTJOIN("_",TRUE,tbl_die_ordering[[#This Row],[Supplier]],tbl_die_ordering[[#This Row],[DIE NO]]),[1]Tracker!$AQ:$AQ,[1]Tracker!$V:$V,"")</f>
        <v>45736</v>
      </c>
      <c r="H463" s="193" t="s">
        <v>94</v>
      </c>
      <c r="I463" s="131">
        <v>1</v>
      </c>
      <c r="J463" s="131">
        <v>1</v>
      </c>
      <c r="K463" s="99">
        <v>45737</v>
      </c>
      <c r="L463" s="99">
        <v>45756</v>
      </c>
      <c r="M463" s="102"/>
      <c r="N463" s="121">
        <f>IFERROR(IF(tbl_die_ordering[[#This Row],[Design Approved Date]]&lt;&gt;"",L463-K463,""),"")</f>
        <v>19</v>
      </c>
      <c r="O463" s="91">
        <v>45757</v>
      </c>
      <c r="P463" s="91">
        <v>45759</v>
      </c>
      <c r="Q463" s="99">
        <v>45757</v>
      </c>
      <c r="R463" s="122">
        <v>212500336</v>
      </c>
      <c r="S463" s="90" t="s">
        <v>101</v>
      </c>
      <c r="T463" s="91">
        <v>45757</v>
      </c>
      <c r="U463" s="110"/>
      <c r="V463" s="111" t="s">
        <v>772</v>
      </c>
      <c r="W46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3" s="6">
        <f>IF(AND(tbl_die_ordering[[#This Row],[TYPE]]&lt;&gt;"C",tbl_die_ordering[[#This Row],[Design Approved Date]]&lt;&gt;""),tbl_die_ordering[[#This Row],[Design Approved Date]]-tbl_die_ordering[[#This Row],[Die Requested Date]],0)</f>
        <v>20</v>
      </c>
      <c r="Z463" t="s">
        <v>86</v>
      </c>
      <c r="AA463" s="118"/>
      <c r="AB463" s="82">
        <f>_xlfn.XLOOKUP(_xlfn.TEXTJOIN("_",TRUE,tbl_die_ordering[[#This Row],[Supplier]],tbl_die_ordering[[#This Row],[DIE NO]]),[1]Tracker!$AQ:$AQ,[1]Tracker!$Y:$Y,"")</f>
        <v>242500577</v>
      </c>
      <c r="AC463" s="83">
        <f>_xlfn.XLOOKUP(_xlfn.TEXTJOIN("_",TRUE,tbl_die_ordering[[#This Row],[Supplier]],tbl_die_ordering[[#This Row],[DIE NO]]),[1]Tracker!$AQ:$AQ,[1]Tracker!$AC:$AC,"")</f>
        <v>45767.950046296297</v>
      </c>
      <c r="AD463" s="7"/>
      <c r="AF463" t="str">
        <f>TEXT(tbl_die_ordering[[#This Row],[Die Requested Date]],"mmm")</f>
        <v>Mar</v>
      </c>
      <c r="AG463" t="str">
        <f>_xlfn.TEXTJOIN("_",TRUE,tbl_die_ordering[[#This Row],[Supplier]],tbl_die_ordering[[#This Row],[DIE NO]])</f>
        <v>PDTMC_120798-3503</v>
      </c>
    </row>
    <row r="464" spans="1:33" ht="15.95" customHeight="1">
      <c r="A464" s="86" t="s">
        <v>29</v>
      </c>
      <c r="B464" s="83" t="str">
        <f>_xlfn.XLOOKUP(_xlfn.TEXTJOIN("_",TRUE,tbl_die_ordering[[#This Row],[Supplier]],tbl_die_ordering[[#This Row],[DIE NO]]),[1]Tracker!$AQ:$AQ,[1]Tracker!$W:$W,"")</f>
        <v>7776-25</v>
      </c>
      <c r="C464" s="204" t="s">
        <v>773</v>
      </c>
      <c r="D464" s="177" t="s">
        <v>88</v>
      </c>
      <c r="E464" s="90" t="s">
        <v>323</v>
      </c>
      <c r="F464" s="91">
        <v>45736</v>
      </c>
      <c r="G464" s="353">
        <f>_xlfn.XLOOKUP(_xlfn.TEXTJOIN("_",TRUE,tbl_die_ordering[[#This Row],[Supplier]],tbl_die_ordering[[#This Row],[DIE NO]]),[1]Tracker!$AQ:$AQ,[1]Tracker!$V:$V,"")</f>
        <v>45736</v>
      </c>
      <c r="H464" s="193" t="s">
        <v>90</v>
      </c>
      <c r="I464" s="131">
        <v>2</v>
      </c>
      <c r="J464" s="131">
        <v>4</v>
      </c>
      <c r="K464" s="99">
        <v>45751</v>
      </c>
      <c r="L464" s="99">
        <v>45765</v>
      </c>
      <c r="M464" s="102"/>
      <c r="N464" s="121">
        <f>IFERROR(IF(tbl_die_ordering[[#This Row],[Design Approved Date]]&lt;&gt;"",L464-K464,""),"")</f>
        <v>14</v>
      </c>
      <c r="O464" s="91">
        <v>45766</v>
      </c>
      <c r="P464" s="91">
        <v>45771</v>
      </c>
      <c r="Q464" s="99">
        <v>45766</v>
      </c>
      <c r="R464" s="122">
        <v>212500418</v>
      </c>
      <c r="S464" s="90" t="s">
        <v>106</v>
      </c>
      <c r="T464" s="91">
        <v>45771</v>
      </c>
      <c r="U464" s="110"/>
      <c r="V464" s="111" t="s">
        <v>774</v>
      </c>
      <c r="W46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4" s="6">
        <f>IF(AND(tbl_die_ordering[[#This Row],[TYPE]]&lt;&gt;"C",tbl_die_ordering[[#This Row],[Design Approved Date]]&lt;&gt;""),tbl_die_ordering[[#This Row],[Design Approved Date]]-tbl_die_ordering[[#This Row],[Die Requested Date]],0)</f>
        <v>29</v>
      </c>
      <c r="Z464" t="s">
        <v>86</v>
      </c>
      <c r="AA464" s="118"/>
      <c r="AB464" s="82">
        <f>_xlfn.XLOOKUP(_xlfn.TEXTJOIN("_",TRUE,tbl_die_ordering[[#This Row],[Supplier]],tbl_die_ordering[[#This Row],[DIE NO]]),[1]Tracker!$AQ:$AQ,[1]Tracker!$Y:$Y,"")</f>
        <v>242500665</v>
      </c>
      <c r="AC464" s="83">
        <f>_xlfn.XLOOKUP(_xlfn.TEXTJOIN("_",TRUE,tbl_die_ordering[[#This Row],[Supplier]],tbl_die_ordering[[#This Row],[DIE NO]]),[1]Tracker!$AQ:$AQ,[1]Tracker!$AC:$AC,"")</f>
        <v>45776</v>
      </c>
      <c r="AD464" s="7"/>
      <c r="AF464" t="str">
        <f>TEXT(tbl_die_ordering[[#This Row],[Die Requested Date]],"mmm")</f>
        <v>Mar</v>
      </c>
      <c r="AG464" t="str">
        <f>_xlfn.TEXTJOIN("_",TRUE,tbl_die_ordering[[#This Row],[Supplier]],tbl_die_ordering[[#This Row],[DIE NO]])</f>
        <v>JIANGSU_014106-2503</v>
      </c>
    </row>
    <row r="465" spans="1:33" ht="15.95" customHeight="1">
      <c r="A465" s="86" t="s">
        <v>6</v>
      </c>
      <c r="B465" s="83" t="str">
        <f>_xlfn.XLOOKUP(_xlfn.TEXTJOIN("_",TRUE,tbl_die_ordering[[#This Row],[Supplier]],tbl_die_ordering[[#This Row],[DIE NO]]),[1]Tracker!$AQ:$AQ,[1]Tracker!$W:$W,"")</f>
        <v>7773-25</v>
      </c>
      <c r="C465" s="204" t="s">
        <v>239</v>
      </c>
      <c r="D465" s="177" t="s">
        <v>88</v>
      </c>
      <c r="E465" s="90" t="s">
        <v>443</v>
      </c>
      <c r="F465" s="91">
        <v>45736</v>
      </c>
      <c r="G465" s="353">
        <f>_xlfn.XLOOKUP(_xlfn.TEXTJOIN("_",TRUE,tbl_die_ordering[[#This Row],[Supplier]],tbl_die_ordering[[#This Row],[DIE NO]]),[1]Tracker!$AQ:$AQ,[1]Tracker!$V:$V,"")</f>
        <v>45749</v>
      </c>
      <c r="H465" s="193" t="s">
        <v>90</v>
      </c>
      <c r="I465" s="103">
        <v>4</v>
      </c>
      <c r="J465" s="103">
        <v>4</v>
      </c>
      <c r="K465" s="99">
        <v>45769</v>
      </c>
      <c r="L465" s="99">
        <v>45771</v>
      </c>
      <c r="M465" s="102"/>
      <c r="N465" s="121">
        <f>IFERROR(IF(tbl_die_ordering[[#This Row],[Design Approved Date]]&lt;&gt;"",L465-K465,""),"")</f>
        <v>2</v>
      </c>
      <c r="O465" s="91">
        <v>45777</v>
      </c>
      <c r="P465" s="91">
        <v>45778</v>
      </c>
      <c r="Q465" s="91">
        <v>45777</v>
      </c>
      <c r="R465" s="122">
        <v>112501728</v>
      </c>
      <c r="S465" s="90" t="s">
        <v>129</v>
      </c>
      <c r="T465" s="91">
        <v>45777</v>
      </c>
      <c r="U465" s="110"/>
      <c r="V465" s="111"/>
      <c r="W46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5" s="6">
        <f>IF(AND(tbl_die_ordering[[#This Row],[TYPE]]&lt;&gt;"C",tbl_die_ordering[[#This Row],[Design Approved Date]]&lt;&gt;""),tbl_die_ordering[[#This Row],[Design Approved Date]]-tbl_die_ordering[[#This Row],[Die Requested Date]],0)</f>
        <v>35</v>
      </c>
      <c r="Z465" t="s">
        <v>86</v>
      </c>
      <c r="AA465" s="118"/>
      <c r="AB465" s="82">
        <f>_xlfn.XLOOKUP(_xlfn.TEXTJOIN("_",TRUE,tbl_die_ordering[[#This Row],[Supplier]],tbl_die_ordering[[#This Row],[DIE NO]]),[1]Tracker!$AQ:$AQ,[1]Tracker!$Y:$Y,"")</f>
        <v>142503658</v>
      </c>
      <c r="AC465" s="83">
        <f>_xlfn.XLOOKUP(_xlfn.TEXTJOIN("_",TRUE,tbl_die_ordering[[#This Row],[Supplier]],tbl_die_ordering[[#This Row],[DIE NO]]),[1]Tracker!$AQ:$AQ,[1]Tracker!$AC:$AC,"")</f>
        <v>45785</v>
      </c>
      <c r="AD465" s="7"/>
      <c r="AF465" t="str">
        <f>TEXT(tbl_die_ordering[[#This Row],[Die Requested Date]],"mmm")</f>
        <v>Mar</v>
      </c>
      <c r="AG465" t="str">
        <f>_xlfn.TEXTJOIN("_",TRUE,tbl_die_ordering[[#This Row],[Supplier]],tbl_die_ordering[[#This Row],[DIE NO]])</f>
        <v>ALMAX_29979-602</v>
      </c>
    </row>
    <row r="466" spans="1:33" ht="15.95" customHeight="1">
      <c r="A466" s="86" t="s">
        <v>6</v>
      </c>
      <c r="B466" s="83" t="s">
        <v>336</v>
      </c>
      <c r="C466" s="204" t="s">
        <v>775</v>
      </c>
      <c r="D466" s="177" t="s">
        <v>162</v>
      </c>
      <c r="E466" s="90" t="s">
        <v>163</v>
      </c>
      <c r="F466" s="91">
        <v>45736</v>
      </c>
      <c r="G466" s="353" t="str">
        <f>_xlfn.XLOOKUP(_xlfn.TEXTJOIN("_",TRUE,tbl_die_ordering[[#This Row],[Supplier]],tbl_die_ordering[[#This Row],[DIE NO]]),[1]Tracker!$AQ:$AQ,[1]Tracker!$V:$V,"")</f>
        <v/>
      </c>
      <c r="H466" s="193" t="s">
        <v>94</v>
      </c>
      <c r="I466" s="103">
        <v>0</v>
      </c>
      <c r="J466" s="103">
        <v>0</v>
      </c>
      <c r="K466" s="99">
        <v>45738</v>
      </c>
      <c r="L466" s="99">
        <v>45740</v>
      </c>
      <c r="M466" s="102"/>
      <c r="N466" s="121">
        <f>IFERROR(IF(tbl_die_ordering[[#This Row],[Design Approved Date]]&lt;&gt;"",L466-K466,""),"")</f>
        <v>2</v>
      </c>
      <c r="O466" s="91">
        <v>45742</v>
      </c>
      <c r="P466" s="91">
        <v>45738</v>
      </c>
      <c r="Q466" s="91">
        <v>45742</v>
      </c>
      <c r="R466" s="122">
        <v>112501177</v>
      </c>
      <c r="S466" s="90" t="s">
        <v>101</v>
      </c>
      <c r="T466" s="91">
        <v>112501177</v>
      </c>
      <c r="U466" s="110"/>
      <c r="V466" s="111"/>
      <c r="W46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6" s="6">
        <f>IF(AND(tbl_die_ordering[[#This Row],[TYPE]]&lt;&gt;"C",tbl_die_ordering[[#This Row],[Design Approved Date]]&lt;&gt;""),tbl_die_ordering[[#This Row],[Design Approved Date]]-tbl_die_ordering[[#This Row],[Die Requested Date]],0)</f>
        <v>4</v>
      </c>
      <c r="Z466" t="s">
        <v>86</v>
      </c>
      <c r="AA466" s="118"/>
      <c r="AB466" s="82" t="str">
        <f>_xlfn.XLOOKUP(_xlfn.TEXTJOIN("_",TRUE,tbl_die_ordering[[#This Row],[Supplier]],tbl_die_ordering[[#This Row],[DIE NO]]),[1]Tracker!$AQ:$AQ,[1]Tracker!$Y:$Y,"")</f>
        <v/>
      </c>
      <c r="AC466" s="83" t="str">
        <f>_xlfn.XLOOKUP(_xlfn.TEXTJOIN("_",TRUE,tbl_die_ordering[[#This Row],[Supplier]],tbl_die_ordering[[#This Row],[DIE NO]]),[1]Tracker!$AQ:$AQ,[1]Tracker!$AC:$AC,"")</f>
        <v/>
      </c>
      <c r="AD466" s="7"/>
      <c r="AF466" t="str">
        <f>TEXT(tbl_die_ordering[[#This Row],[Die Requested Date]],"mmm")</f>
        <v>Mar</v>
      </c>
      <c r="AG466" t="str">
        <f>_xlfn.TEXTJOIN("_",TRUE,tbl_die_ordering[[#This Row],[Supplier]],tbl_die_ordering[[#This Row],[DIE NO]])</f>
        <v>PDTMC_I-27845</v>
      </c>
    </row>
    <row r="467" spans="1:33" ht="15.95" customHeight="1">
      <c r="A467" s="86" t="s">
        <v>29</v>
      </c>
      <c r="B467" s="83" t="str">
        <f>_xlfn.XLOOKUP(_xlfn.TEXTJOIN("_",TRUE,tbl_die_ordering[[#This Row],[Supplier]],tbl_die_ordering[[#This Row],[DIE NO]]),[1]Tracker!$AQ:$AQ,[1]Tracker!$W:$W,"")</f>
        <v>7778-25</v>
      </c>
      <c r="C467" s="204" t="s">
        <v>776</v>
      </c>
      <c r="D467" s="177" t="s">
        <v>777</v>
      </c>
      <c r="E467" s="90" t="s">
        <v>519</v>
      </c>
      <c r="F467" s="91">
        <v>45736</v>
      </c>
      <c r="G467" s="353">
        <f>_xlfn.XLOOKUP(_xlfn.TEXTJOIN("_",TRUE,tbl_die_ordering[[#This Row],[Supplier]],tbl_die_ordering[[#This Row],[DIE NO]]),[1]Tracker!$AQ:$AQ,[1]Tracker!$V:$V,"")</f>
        <v>45736</v>
      </c>
      <c r="H467" s="193" t="s">
        <v>94</v>
      </c>
      <c r="I467" s="131">
        <v>4</v>
      </c>
      <c r="J467" s="131">
        <v>4</v>
      </c>
      <c r="K467" s="99">
        <v>45737</v>
      </c>
      <c r="L467" s="99" t="s">
        <v>214</v>
      </c>
      <c r="M467" s="102"/>
      <c r="N467" s="121" t="str">
        <f>IFERROR(IF(tbl_die_ordering[[#This Row],[Design Approved Date]]&lt;&gt;"",L467-K467,""),"")</f>
        <v/>
      </c>
      <c r="O467" s="91"/>
      <c r="P467" s="91"/>
      <c r="Q467" s="99"/>
      <c r="R467" s="122"/>
      <c r="S467" s="90" t="s">
        <v>101</v>
      </c>
      <c r="T467" s="91"/>
      <c r="U467" s="110"/>
      <c r="V467" s="111" t="s">
        <v>778</v>
      </c>
      <c r="W46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HOLD</v>
      </c>
      <c r="X467" s="6" t="e">
        <f>IF(AND(tbl_die_ordering[[#This Row],[TYPE]]&lt;&gt;"C",tbl_die_ordering[[#This Row],[Design Approved Date]]&lt;&gt;""),tbl_die_ordering[[#This Row],[Design Approved Date]]-tbl_die_ordering[[#This Row],[Die Requested Date]],0)</f>
        <v>#VALUE!</v>
      </c>
      <c r="Z467" t="s">
        <v>86</v>
      </c>
      <c r="AA467" s="118"/>
      <c r="AB467" s="84">
        <f>_xlfn.XLOOKUP(_xlfn.TEXTJOIN("_",TRUE,tbl_die_ordering[[#This Row],[Supplier]],tbl_die_ordering[[#This Row],[DIE NO]]),[1]Tracker!$AQ:$AQ,[1]Tracker!$Y:$Y,"")</f>
        <v>0</v>
      </c>
      <c r="AC467" s="83">
        <f>_xlfn.XLOOKUP(_xlfn.TEXTJOIN("_",TRUE,tbl_die_ordering[[#This Row],[Supplier]],tbl_die_ordering[[#This Row],[DIE NO]]),[1]Tracker!$AQ:$AQ,[1]Tracker!$AC:$AC,"")</f>
        <v>0</v>
      </c>
      <c r="AD467" s="7"/>
      <c r="AF467" t="str">
        <f>TEXT(tbl_die_ordering[[#This Row],[Die Requested Date]],"mmm")</f>
        <v>Mar</v>
      </c>
      <c r="AG467" t="str">
        <f>_xlfn.TEXTJOIN("_",TRUE,tbl_die_ordering[[#This Row],[Supplier]],tbl_die_ordering[[#This Row],[DIE NO]])</f>
        <v>PDTMC_051142-3502</v>
      </c>
    </row>
    <row r="468" spans="1:33" ht="15.95" customHeight="1">
      <c r="A468" s="86" t="s">
        <v>6</v>
      </c>
      <c r="B468" s="83" t="str">
        <f>_xlfn.XLOOKUP(_xlfn.TEXTJOIN("_",TRUE,tbl_die_ordering[[#This Row],[Supplier]],tbl_die_ordering[[#This Row],[DIE NO]]),[1]Tracker!$AQ:$AQ,[1]Tracker!$W:$W,"")</f>
        <v>7779-25</v>
      </c>
      <c r="C468" s="204" t="s">
        <v>779</v>
      </c>
      <c r="D468" s="177" t="s">
        <v>88</v>
      </c>
      <c r="E468" s="90" t="s">
        <v>103</v>
      </c>
      <c r="F468" s="91">
        <v>45737</v>
      </c>
      <c r="G468" s="353">
        <f>_xlfn.XLOOKUP(_xlfn.TEXTJOIN("_",TRUE,tbl_die_ordering[[#This Row],[Supplier]],tbl_die_ordering[[#This Row],[DIE NO]]),[1]Tracker!$AQ:$AQ,[1]Tracker!$V:$V,"")</f>
        <v>45737</v>
      </c>
      <c r="H468" s="193" t="s">
        <v>90</v>
      </c>
      <c r="I468" s="103">
        <v>0</v>
      </c>
      <c r="J468" s="103">
        <v>0</v>
      </c>
      <c r="K468" s="99">
        <v>45738</v>
      </c>
      <c r="L468" s="99">
        <v>45740</v>
      </c>
      <c r="M468" s="102"/>
      <c r="N468" s="121">
        <f>IFERROR(IF(tbl_die_ordering[[#This Row],[Design Approved Date]]&lt;&gt;"",L468-K468,""),"")</f>
        <v>2</v>
      </c>
      <c r="O468" s="91">
        <v>45742</v>
      </c>
      <c r="P468" s="91">
        <v>45738</v>
      </c>
      <c r="Q468" s="91">
        <v>45742</v>
      </c>
      <c r="R468" s="122">
        <v>112501177</v>
      </c>
      <c r="S468" s="90" t="s">
        <v>139</v>
      </c>
      <c r="T468" s="91">
        <v>45738</v>
      </c>
      <c r="U468" s="110"/>
      <c r="V468" s="111"/>
      <c r="W46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8" s="6">
        <f>IF(AND(tbl_die_ordering[[#This Row],[TYPE]]&lt;&gt;"C",tbl_die_ordering[[#This Row],[Design Approved Date]]&lt;&gt;""),tbl_die_ordering[[#This Row],[Design Approved Date]]-tbl_die_ordering[[#This Row],[Die Requested Date]],0)</f>
        <v>3</v>
      </c>
      <c r="Z468" t="s">
        <v>86</v>
      </c>
      <c r="AA468" s="118"/>
      <c r="AB468" s="82">
        <f>_xlfn.XLOOKUP(_xlfn.TEXTJOIN("_",TRUE,tbl_die_ordering[[#This Row],[Supplier]],tbl_die_ordering[[#This Row],[DIE NO]]),[1]Tracker!$AQ:$AQ,[1]Tracker!$Y:$Y,"")</f>
        <v>142502688</v>
      </c>
      <c r="AC468" s="83">
        <f>_xlfn.XLOOKUP(_xlfn.TEXTJOIN("_",TRUE,tbl_die_ordering[[#This Row],[Supplier]],tbl_die_ordering[[#This Row],[DIE NO]]),[1]Tracker!$AQ:$AQ,[1]Tracker!$AC:$AC,"")</f>
        <v>45754.365023148152</v>
      </c>
      <c r="AD468" s="7"/>
      <c r="AF468" t="str">
        <f>TEXT(tbl_die_ordering[[#This Row],[Die Requested Date]],"mmm")</f>
        <v>Mar</v>
      </c>
      <c r="AG468" t="str">
        <f>_xlfn.TEXTJOIN("_",TRUE,tbl_die_ordering[[#This Row],[Supplier]],tbl_die_ordering[[#This Row],[DIE NO]])</f>
        <v>EKSTEK_02034-401</v>
      </c>
    </row>
    <row r="469" spans="1:33" ht="15.95" customHeight="1">
      <c r="A469" s="86" t="s">
        <v>6</v>
      </c>
      <c r="B469" s="83" t="str">
        <f>_xlfn.XLOOKUP(_xlfn.TEXTJOIN("_",TRUE,tbl_die_ordering[[#This Row],[Supplier]],tbl_die_ordering[[#This Row],[DIE NO]]),[1]Tracker!$AQ:$AQ,[1]Tracker!$W:$W,"")</f>
        <v>7779-25</v>
      </c>
      <c r="C469" s="204" t="s">
        <v>780</v>
      </c>
      <c r="D469" s="177" t="s">
        <v>88</v>
      </c>
      <c r="E469" s="90" t="s">
        <v>103</v>
      </c>
      <c r="F469" s="91">
        <v>45737</v>
      </c>
      <c r="G469" s="353">
        <f>_xlfn.XLOOKUP(_xlfn.TEXTJOIN("_",TRUE,tbl_die_ordering[[#This Row],[Supplier]],tbl_die_ordering[[#This Row],[DIE NO]]),[1]Tracker!$AQ:$AQ,[1]Tracker!$V:$V,"")</f>
        <v>45737</v>
      </c>
      <c r="H469" s="193" t="s">
        <v>90</v>
      </c>
      <c r="I469" s="103">
        <v>1</v>
      </c>
      <c r="J469" s="103">
        <v>1</v>
      </c>
      <c r="K469" s="99">
        <v>45738</v>
      </c>
      <c r="L469" s="99">
        <v>45741</v>
      </c>
      <c r="M469" s="102"/>
      <c r="N469" s="121">
        <f>IFERROR(IF(tbl_die_ordering[[#This Row],[Design Approved Date]]&lt;&gt;"",L469-K469,""),"")</f>
        <v>3</v>
      </c>
      <c r="O469" s="91">
        <v>45742</v>
      </c>
      <c r="P469" s="91">
        <v>45738</v>
      </c>
      <c r="Q469" s="91">
        <v>45742</v>
      </c>
      <c r="R469" s="122">
        <v>112501177</v>
      </c>
      <c r="S469" s="90" t="s">
        <v>139</v>
      </c>
      <c r="T469" s="91">
        <v>45738</v>
      </c>
      <c r="U469" s="110"/>
      <c r="V469" s="111"/>
      <c r="W46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69" s="6">
        <f>IF(AND(tbl_die_ordering[[#This Row],[TYPE]]&lt;&gt;"C",tbl_die_ordering[[#This Row],[Design Approved Date]]&lt;&gt;""),tbl_die_ordering[[#This Row],[Design Approved Date]]-tbl_die_ordering[[#This Row],[Die Requested Date]],0)</f>
        <v>4</v>
      </c>
      <c r="Z469" t="s">
        <v>86</v>
      </c>
      <c r="AA469" s="118"/>
      <c r="AB469" s="82">
        <f>_xlfn.XLOOKUP(_xlfn.TEXTJOIN("_",TRUE,tbl_die_ordering[[#This Row],[Supplier]],tbl_die_ordering[[#This Row],[DIE NO]]),[1]Tracker!$AQ:$AQ,[1]Tracker!$Y:$Y,"")</f>
        <v>142502688</v>
      </c>
      <c r="AC469" s="83">
        <f>_xlfn.XLOOKUP(_xlfn.TEXTJOIN("_",TRUE,tbl_die_ordering[[#This Row],[Supplier]],tbl_die_ordering[[#This Row],[DIE NO]]),[1]Tracker!$AQ:$AQ,[1]Tracker!$AC:$AC,"")</f>
        <v>45754.365023148152</v>
      </c>
      <c r="AD469" s="7"/>
      <c r="AF469" t="str">
        <f>TEXT(tbl_die_ordering[[#This Row],[Die Requested Date]],"mmm")</f>
        <v>Mar</v>
      </c>
      <c r="AG469" t="str">
        <f>_xlfn.TEXTJOIN("_",TRUE,tbl_die_ordering[[#This Row],[Supplier]],tbl_die_ordering[[#This Row],[DIE NO]])</f>
        <v>EKSTEK_05043-403</v>
      </c>
    </row>
    <row r="470" spans="1:33" ht="15.95" customHeight="1">
      <c r="A470" s="86" t="s">
        <v>6</v>
      </c>
      <c r="B470" s="83" t="str">
        <f>_xlfn.XLOOKUP(_xlfn.TEXTJOIN("_",TRUE,tbl_die_ordering[[#This Row],[Supplier]],tbl_die_ordering[[#This Row],[DIE NO]]),[1]Tracker!$AQ:$AQ,[1]Tracker!$W:$W,"")</f>
        <v>7780-25</v>
      </c>
      <c r="C470" s="204" t="s">
        <v>781</v>
      </c>
      <c r="D470" s="177" t="s">
        <v>162</v>
      </c>
      <c r="E470" s="90" t="s">
        <v>782</v>
      </c>
      <c r="F470" s="91">
        <v>45737</v>
      </c>
      <c r="G470" s="353">
        <f>_xlfn.XLOOKUP(_xlfn.TEXTJOIN("_",TRUE,tbl_die_ordering[[#This Row],[Supplier]],tbl_die_ordering[[#This Row],[DIE NO]]),[1]Tracker!$AQ:$AQ,[1]Tracker!$V:$V,"")</f>
        <v>45737</v>
      </c>
      <c r="H470" s="193" t="s">
        <v>94</v>
      </c>
      <c r="I470" s="103">
        <v>1</v>
      </c>
      <c r="J470" s="103">
        <v>1</v>
      </c>
      <c r="K470" s="99">
        <v>45739</v>
      </c>
      <c r="L470" s="99">
        <v>45740</v>
      </c>
      <c r="M470" s="102"/>
      <c r="N470" s="121">
        <f>IFERROR(IF(tbl_die_ordering[[#This Row],[Design Approved Date]]&lt;&gt;"",L470-K470,""),"")</f>
        <v>1</v>
      </c>
      <c r="O470" s="91">
        <v>45742</v>
      </c>
      <c r="P470" s="91">
        <v>45738</v>
      </c>
      <c r="Q470" s="91">
        <v>45742</v>
      </c>
      <c r="R470" s="122">
        <v>112501177</v>
      </c>
      <c r="S470" s="90" t="s">
        <v>101</v>
      </c>
      <c r="T470" s="109">
        <v>112501177</v>
      </c>
      <c r="U470" s="110"/>
      <c r="V470" s="111"/>
      <c r="W47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70" s="6">
        <f>IF(AND(tbl_die_ordering[[#This Row],[TYPE]]&lt;&gt;"C",tbl_die_ordering[[#This Row],[Design Approved Date]]&lt;&gt;""),tbl_die_ordering[[#This Row],[Design Approved Date]]-tbl_die_ordering[[#This Row],[Die Requested Date]],0)</f>
        <v>3</v>
      </c>
      <c r="Z470" t="s">
        <v>86</v>
      </c>
      <c r="AA470" s="118"/>
      <c r="AB470" s="82">
        <f>_xlfn.XLOOKUP(_xlfn.TEXTJOIN("_",TRUE,tbl_die_ordering[[#This Row],[Supplier]],tbl_die_ordering[[#This Row],[DIE NO]]),[1]Tracker!$AQ:$AQ,[1]Tracker!$Y:$Y,"")</f>
        <v>142502638</v>
      </c>
      <c r="AC470" s="83">
        <f>_xlfn.XLOOKUP(_xlfn.TEXTJOIN("_",TRUE,tbl_die_ordering[[#This Row],[Supplier]],tbl_die_ordering[[#This Row],[DIE NO]]),[1]Tracker!$AQ:$AQ,[1]Tracker!$AC:$AC,"")</f>
        <v>45754.387106481481</v>
      </c>
      <c r="AD470" s="7"/>
      <c r="AF470" t="str">
        <f>TEXT(tbl_die_ordering[[#This Row],[Die Requested Date]],"mmm")</f>
        <v>Mar</v>
      </c>
      <c r="AG470" t="str">
        <f>_xlfn.TEXTJOIN("_",TRUE,tbl_die_ordering[[#This Row],[Supplier]],tbl_die_ordering[[#This Row],[DIE NO]])</f>
        <v>PDTMC_13036-508</v>
      </c>
    </row>
    <row r="471" spans="1:33" ht="15.95" customHeight="1">
      <c r="A471" s="86" t="s">
        <v>6</v>
      </c>
      <c r="B471" s="83" t="str">
        <f>_xlfn.XLOOKUP(_xlfn.TEXTJOIN("_",TRUE,tbl_die_ordering[[#This Row],[Supplier]],tbl_die_ordering[[#This Row],[DIE NO]]),[1]Tracker!$AQ:$AQ,[1]Tracker!$W:$W,"")</f>
        <v>7780-25</v>
      </c>
      <c r="C471" s="204" t="s">
        <v>783</v>
      </c>
      <c r="D471" s="177" t="s">
        <v>88</v>
      </c>
      <c r="E471" s="90" t="s">
        <v>119</v>
      </c>
      <c r="F471" s="91">
        <v>45737</v>
      </c>
      <c r="G471" s="353">
        <f>_xlfn.XLOOKUP(_xlfn.TEXTJOIN("_",TRUE,tbl_die_ordering[[#This Row],[Supplier]],tbl_die_ordering[[#This Row],[DIE NO]]),[1]Tracker!$AQ:$AQ,[1]Tracker!$V:$V,"")</f>
        <v>45737</v>
      </c>
      <c r="H471" s="193" t="s">
        <v>94</v>
      </c>
      <c r="I471" s="103">
        <v>0</v>
      </c>
      <c r="J471" s="103">
        <v>0</v>
      </c>
      <c r="K471" s="99">
        <v>45739</v>
      </c>
      <c r="L471" s="99">
        <v>45740</v>
      </c>
      <c r="M471" s="102"/>
      <c r="N471" s="121">
        <f>IFERROR(IF(tbl_die_ordering[[#This Row],[Design Approved Date]]&lt;&gt;"",L471-K471,""),"")</f>
        <v>1</v>
      </c>
      <c r="O471" s="91">
        <v>45742</v>
      </c>
      <c r="P471" s="91">
        <v>45738</v>
      </c>
      <c r="Q471" s="91">
        <v>45742</v>
      </c>
      <c r="R471" s="122">
        <v>112501177</v>
      </c>
      <c r="S471" s="90" t="s">
        <v>101</v>
      </c>
      <c r="T471" s="91">
        <v>45738</v>
      </c>
      <c r="U471" s="110"/>
      <c r="V471" s="111"/>
      <c r="W47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71" s="6">
        <f>IF(AND(tbl_die_ordering[[#This Row],[TYPE]]&lt;&gt;"C",tbl_die_ordering[[#This Row],[Design Approved Date]]&lt;&gt;""),tbl_die_ordering[[#This Row],[Design Approved Date]]-tbl_die_ordering[[#This Row],[Die Requested Date]],0)</f>
        <v>3</v>
      </c>
      <c r="Z471" t="s">
        <v>86</v>
      </c>
      <c r="AA471" s="118"/>
      <c r="AB471" s="82">
        <f>_xlfn.XLOOKUP(_xlfn.TEXTJOIN("_",TRUE,tbl_die_ordering[[#This Row],[Supplier]],tbl_die_ordering[[#This Row],[DIE NO]]),[1]Tracker!$AQ:$AQ,[1]Tracker!$Y:$Y,"")</f>
        <v>142502638</v>
      </c>
      <c r="AC471" s="83">
        <f>_xlfn.XLOOKUP(_xlfn.TEXTJOIN("_",TRUE,tbl_die_ordering[[#This Row],[Supplier]],tbl_die_ordering[[#This Row],[DIE NO]]),[1]Tracker!$AQ:$AQ,[1]Tracker!$AC:$AC,"")</f>
        <v>45754.387106481481</v>
      </c>
      <c r="AD471" s="7"/>
      <c r="AF471" t="str">
        <f>TEXT(tbl_die_ordering[[#This Row],[Die Requested Date]],"mmm")</f>
        <v>Mar</v>
      </c>
      <c r="AG471" t="str">
        <f>_xlfn.TEXTJOIN("_",TRUE,tbl_die_ordering[[#This Row],[Supplier]],tbl_die_ordering[[#This Row],[DIE NO]])</f>
        <v>PDTMC_27665-402</v>
      </c>
    </row>
    <row r="472" spans="1:33" ht="15.95" customHeight="1">
      <c r="A472" s="86" t="s">
        <v>6</v>
      </c>
      <c r="B472" s="83" t="str">
        <f>_xlfn.XLOOKUP(_xlfn.TEXTJOIN("_",TRUE,tbl_die_ordering[[#This Row],[Supplier]],tbl_die_ordering[[#This Row],[DIE NO]]),[1]Tracker!$AQ:$AQ,[1]Tracker!$W:$W,"")</f>
        <v>7781-25</v>
      </c>
      <c r="C472" s="204" t="s">
        <v>784</v>
      </c>
      <c r="D472" s="177" t="s">
        <v>88</v>
      </c>
      <c r="E472" s="90" t="s">
        <v>89</v>
      </c>
      <c r="F472" s="91">
        <v>45737</v>
      </c>
      <c r="G472" s="353">
        <f>_xlfn.XLOOKUP(_xlfn.TEXTJOIN("_",TRUE,tbl_die_ordering[[#This Row],[Supplier]],tbl_die_ordering[[#This Row],[DIE NO]]),[1]Tracker!$AQ:$AQ,[1]Tracker!$V:$V,"")</f>
        <v>45737</v>
      </c>
      <c r="H472" s="193" t="s">
        <v>90</v>
      </c>
      <c r="I472" s="103">
        <v>1</v>
      </c>
      <c r="J472" s="103">
        <v>3</v>
      </c>
      <c r="K472" s="99">
        <v>45742</v>
      </c>
      <c r="L472" s="99">
        <v>45742</v>
      </c>
      <c r="M472" s="102"/>
      <c r="N472" s="121">
        <f>IFERROR(IF(tbl_die_ordering[[#This Row],[Design Approved Date]]&lt;&gt;"",L472-K472,""),"")</f>
        <v>0</v>
      </c>
      <c r="O472" s="91">
        <v>45745</v>
      </c>
      <c r="P472" s="91">
        <v>45738</v>
      </c>
      <c r="Q472" s="91">
        <v>45745</v>
      </c>
      <c r="R472" s="124">
        <v>112501207</v>
      </c>
      <c r="S472" s="90" t="s">
        <v>167</v>
      </c>
      <c r="T472" s="91">
        <v>45738</v>
      </c>
      <c r="U472" s="110"/>
      <c r="V472" s="111"/>
      <c r="W47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72" s="6">
        <f>IF(AND(tbl_die_ordering[[#This Row],[TYPE]]&lt;&gt;"C",tbl_die_ordering[[#This Row],[Design Approved Date]]&lt;&gt;""),tbl_die_ordering[[#This Row],[Design Approved Date]]-tbl_die_ordering[[#This Row],[Die Requested Date]],0)</f>
        <v>5</v>
      </c>
      <c r="Z472" t="s">
        <v>86</v>
      </c>
      <c r="AA472" s="118"/>
      <c r="AB472" s="82">
        <f>_xlfn.XLOOKUP(_xlfn.TEXTJOIN("_",TRUE,tbl_die_ordering[[#This Row],[Supplier]],tbl_die_ordering[[#This Row],[DIE NO]]),[1]Tracker!$AQ:$AQ,[1]Tracker!$Y:$Y,"")</f>
        <v>142502702</v>
      </c>
      <c r="AC472" s="83">
        <f>_xlfn.XLOOKUP(_xlfn.TEXTJOIN("_",TRUE,tbl_die_ordering[[#This Row],[Supplier]],tbl_die_ordering[[#This Row],[DIE NO]]),[1]Tracker!$AQ:$AQ,[1]Tracker!$AC:$AC,"")</f>
        <v>45754.390763888892</v>
      </c>
      <c r="AD472" s="7"/>
      <c r="AF472" t="str">
        <f>TEXT(tbl_die_ordering[[#This Row],[Die Requested Date]],"mmm")</f>
        <v>Mar</v>
      </c>
      <c r="AG472" t="str">
        <f>_xlfn.TEXTJOIN("_",TRUE,tbl_die_ordering[[#This Row],[Supplier]],tbl_die_ordering[[#This Row],[DIE NO]])</f>
        <v>PHOENIX _13794-623</v>
      </c>
    </row>
    <row r="473" spans="1:33" ht="15.95" customHeight="1">
      <c r="A473" s="86" t="s">
        <v>29</v>
      </c>
      <c r="B473" s="83" t="str">
        <f>_xlfn.XLOOKUP(_xlfn.TEXTJOIN("_",TRUE,tbl_die_ordering[[#This Row],[Supplier]],tbl_die_ordering[[#This Row],[DIE NO]]),[1]Tracker!$AQ:$AQ,[1]Tracker!$W:$W,"")</f>
        <v>7782-25</v>
      </c>
      <c r="C473" s="204" t="s">
        <v>754</v>
      </c>
      <c r="D473" s="177" t="s">
        <v>88</v>
      </c>
      <c r="E473" s="90" t="s">
        <v>122</v>
      </c>
      <c r="F473" s="91">
        <v>45737</v>
      </c>
      <c r="G473" s="353">
        <f>_xlfn.XLOOKUP(_xlfn.TEXTJOIN("_",TRUE,tbl_die_ordering[[#This Row],[Supplier]],tbl_die_ordering[[#This Row],[DIE NO]]),[1]Tracker!$AQ:$AQ,[1]Tracker!$V:$V,"")</f>
        <v>45737</v>
      </c>
      <c r="H473" s="193" t="s">
        <v>90</v>
      </c>
      <c r="I473" s="131">
        <v>4</v>
      </c>
      <c r="J473" s="131">
        <v>4</v>
      </c>
      <c r="K473" s="99">
        <v>45742</v>
      </c>
      <c r="L473" s="99">
        <v>45743</v>
      </c>
      <c r="M473" s="102"/>
      <c r="N473" s="121">
        <f>IFERROR(IF(tbl_die_ordering[[#This Row],[Design Approved Date]]&lt;&gt;"",L473-K473,""),"")</f>
        <v>1</v>
      </c>
      <c r="O473" s="91">
        <v>45745</v>
      </c>
      <c r="P473" s="91">
        <v>45753</v>
      </c>
      <c r="Q473" s="99">
        <v>45745</v>
      </c>
      <c r="R473" s="122">
        <v>212500267</v>
      </c>
      <c r="S473" s="90" t="s">
        <v>129</v>
      </c>
      <c r="T473" s="91">
        <v>45745</v>
      </c>
      <c r="U473" s="110"/>
      <c r="V473" s="113"/>
      <c r="W47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73" s="6">
        <f>IF(AND(tbl_die_ordering[[#This Row],[TYPE]]&lt;&gt;"C",tbl_die_ordering[[#This Row],[Design Approved Date]]&lt;&gt;""),tbl_die_ordering[[#This Row],[Design Approved Date]]-tbl_die_ordering[[#This Row],[Die Requested Date]],0)</f>
        <v>6</v>
      </c>
      <c r="Z473" t="s">
        <v>86</v>
      </c>
      <c r="AA473" s="118"/>
      <c r="AB473" s="82">
        <f>_xlfn.XLOOKUP(_xlfn.TEXTJOIN("_",TRUE,tbl_die_ordering[[#This Row],[Supplier]],tbl_die_ordering[[#This Row],[DIE NO]]),[1]Tracker!$AQ:$AQ,[1]Tracker!$Y:$Y,"")</f>
        <v>242500501</v>
      </c>
      <c r="AC473" s="83">
        <f>_xlfn.XLOOKUP(_xlfn.TEXTJOIN("_",TRUE,tbl_die_ordering[[#This Row],[Supplier]],tbl_die_ordering[[#This Row],[DIE NO]]),[1]Tracker!$AQ:$AQ,[1]Tracker!$AC:$AC,"")</f>
        <v>45761</v>
      </c>
      <c r="AD473" s="7"/>
      <c r="AF473" t="str">
        <f>TEXT(tbl_die_ordering[[#This Row],[Die Requested Date]],"mmm")</f>
        <v>Mar</v>
      </c>
      <c r="AG473" t="str">
        <f>_xlfn.TEXTJOIN("_",TRUE,tbl_die_ordering[[#This Row],[Supplier]],tbl_die_ordering[[#This Row],[DIE NO]])</f>
        <v>ALMAX_051142-3503</v>
      </c>
    </row>
    <row r="474" spans="1:33" ht="15.95" customHeight="1">
      <c r="A474" s="86" t="s">
        <v>6</v>
      </c>
      <c r="B474" s="83" t="str">
        <f>_xlfn.XLOOKUP(_xlfn.TEXTJOIN("_",TRUE,tbl_die_ordering[[#This Row],[Supplier]],tbl_die_ordering[[#This Row],[DIE NO]]),[1]Tracker!$AQ:$AQ,[1]Tracker!$W:$W,"")</f>
        <v>7858-25</v>
      </c>
      <c r="C474" s="204" t="s">
        <v>785</v>
      </c>
      <c r="D474" s="177" t="s">
        <v>185</v>
      </c>
      <c r="E474" s="90" t="s">
        <v>111</v>
      </c>
      <c r="F474" s="91">
        <v>45737</v>
      </c>
      <c r="G474" s="353">
        <f>_xlfn.XLOOKUP(_xlfn.TEXTJOIN("_",TRUE,tbl_die_ordering[[#This Row],[Supplier]],tbl_die_ordering[[#This Row],[DIE NO]]),[1]Tracker!$AQ:$AQ,[1]Tracker!$V:$V,"")</f>
        <v>45768</v>
      </c>
      <c r="H474" s="193" t="s">
        <v>94</v>
      </c>
      <c r="I474" s="103">
        <v>1</v>
      </c>
      <c r="J474" s="103">
        <v>1</v>
      </c>
      <c r="K474" s="99">
        <v>45770</v>
      </c>
      <c r="L474" s="99">
        <v>45785</v>
      </c>
      <c r="M474" s="102" t="s">
        <v>186</v>
      </c>
      <c r="N474" s="121">
        <f>IFERROR(IF(tbl_die_ordering[[#This Row],[Design Approved Date]]&lt;&gt;"",L474-K474,""),"")</f>
        <v>15</v>
      </c>
      <c r="O474" s="91">
        <v>45786</v>
      </c>
      <c r="P474" s="91">
        <v>45786</v>
      </c>
      <c r="Q474" s="99">
        <v>45786</v>
      </c>
      <c r="R474" s="122">
        <v>112501897</v>
      </c>
      <c r="S474" s="90" t="s">
        <v>101</v>
      </c>
      <c r="T474" s="99">
        <v>45786</v>
      </c>
      <c r="U474" s="110" t="s">
        <v>786</v>
      </c>
      <c r="V474" s="111" t="s">
        <v>787</v>
      </c>
      <c r="W47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74" s="12">
        <f>IF(AND(tbl_die_ordering[[#This Row],[TYPE]]&lt;&gt;"C",tbl_die_ordering[[#This Row],[Design Approved Date]]&lt;&gt;""),tbl_die_ordering[[#This Row],[Design Approved Date]]-tbl_die_ordering[[#This Row],[Die Requested Date]],0)</f>
        <v>48</v>
      </c>
      <c r="Z474" t="s">
        <v>86</v>
      </c>
      <c r="AA474" s="118"/>
      <c r="AB474" s="82">
        <f>_xlfn.XLOOKUP(_xlfn.TEXTJOIN("_",TRUE,tbl_die_ordering[[#This Row],[Supplier]],tbl_die_ordering[[#This Row],[DIE NO]]),[1]Tracker!$AQ:$AQ,[1]Tracker!$Y:$Y,"")</f>
        <v>142503922</v>
      </c>
      <c r="AC474" s="83">
        <f>_xlfn.XLOOKUP(_xlfn.TEXTJOIN("_",TRUE,tbl_die_ordering[[#This Row],[Supplier]],tbl_die_ordering[[#This Row],[DIE NO]]),[1]Tracker!$AQ:$AQ,[1]Tracker!$AC:$AC,"")</f>
        <v>45792</v>
      </c>
      <c r="AD474" s="7"/>
      <c r="AF474" t="str">
        <f>TEXT(tbl_die_ordering[[#This Row],[Die Requested Date]],"mmm")</f>
        <v>Mar</v>
      </c>
      <c r="AG474" t="str">
        <f>_xlfn.TEXTJOIN("_",TRUE,tbl_die_ordering[[#This Row],[Supplier]],tbl_die_ordering[[#This Row],[DIE NO]])</f>
        <v>PDTMC_30313-401</v>
      </c>
    </row>
    <row r="475" spans="1:33" ht="15.95" customHeight="1">
      <c r="A475" s="86" t="s">
        <v>6</v>
      </c>
      <c r="B475" s="83" t="str">
        <f>_xlfn.XLOOKUP(_xlfn.TEXTJOIN("_",TRUE,tbl_die_ordering[[#This Row],[Supplier]],tbl_die_ordering[[#This Row],[DIE NO]]),[1]Tracker!$AQ:$AQ,[1]Tracker!$W:$W,"")</f>
        <v>7783-25</v>
      </c>
      <c r="C475" s="204" t="s">
        <v>788</v>
      </c>
      <c r="D475" s="177" t="s">
        <v>185</v>
      </c>
      <c r="E475" s="90" t="s">
        <v>103</v>
      </c>
      <c r="F475" s="91">
        <v>45737</v>
      </c>
      <c r="G475" s="353">
        <f>_xlfn.XLOOKUP(_xlfn.TEXTJOIN("_",TRUE,tbl_die_ordering[[#This Row],[Supplier]],tbl_die_ordering[[#This Row],[DIE NO]]),[1]Tracker!$AQ:$AQ,[1]Tracker!$V:$V,"")</f>
        <v>45737</v>
      </c>
      <c r="H475" s="193" t="s">
        <v>90</v>
      </c>
      <c r="I475" s="103">
        <v>0</v>
      </c>
      <c r="J475" s="103">
        <v>0</v>
      </c>
      <c r="K475" s="99">
        <v>45743</v>
      </c>
      <c r="L475" s="99">
        <v>45743</v>
      </c>
      <c r="M475" s="102"/>
      <c r="N475" s="121">
        <f>IFERROR(IF(tbl_die_ordering[[#This Row],[Design Approved Date]]&lt;&gt;"",L475-K475,""),"")</f>
        <v>0</v>
      </c>
      <c r="O475" s="91">
        <v>45745</v>
      </c>
      <c r="P475" s="91">
        <v>45750</v>
      </c>
      <c r="Q475" s="99">
        <v>45745</v>
      </c>
      <c r="R475" s="122">
        <v>112501207</v>
      </c>
      <c r="S475" s="90" t="s">
        <v>197</v>
      </c>
      <c r="T475" s="91">
        <v>45750</v>
      </c>
      <c r="U475" s="110" t="s">
        <v>789</v>
      </c>
      <c r="V475" s="111"/>
      <c r="W47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75" s="12">
        <f>IF(AND(tbl_die_ordering[[#This Row],[TYPE]]&lt;&gt;"C",tbl_die_ordering[[#This Row],[Design Approved Date]]&lt;&gt;""),tbl_die_ordering[[#This Row],[Design Approved Date]]-tbl_die_ordering[[#This Row],[Die Requested Date]],0)</f>
        <v>6</v>
      </c>
      <c r="Z475" t="s">
        <v>86</v>
      </c>
      <c r="AA475" s="118" t="s">
        <v>405</v>
      </c>
      <c r="AB475" s="82">
        <f>_xlfn.XLOOKUP(_xlfn.TEXTJOIN("_",TRUE,tbl_die_ordering[[#This Row],[Supplier]],tbl_die_ordering[[#This Row],[DIE NO]]),[1]Tracker!$AQ:$AQ,[1]Tracker!$Y:$Y,"")</f>
        <v>142502708</v>
      </c>
      <c r="AC475" s="83">
        <f>_xlfn.XLOOKUP(_xlfn.TEXTJOIN("_",TRUE,tbl_die_ordering[[#This Row],[Supplier]],tbl_die_ordering[[#This Row],[DIE NO]]),[1]Tracker!$AQ:$AQ,[1]Tracker!$AC:$AC,"")</f>
        <v>45752.587858796294</v>
      </c>
      <c r="AD475" s="7"/>
      <c r="AF475" t="str">
        <f>TEXT(tbl_die_ordering[[#This Row],[Die Requested Date]],"mmm")</f>
        <v>Mar</v>
      </c>
      <c r="AG475" t="str">
        <f>_xlfn.TEXTJOIN("_",TRUE,tbl_die_ordering[[#This Row],[Supplier]],tbl_die_ordering[[#This Row],[DIE NO]])</f>
        <v>COMPES_27846-501</v>
      </c>
    </row>
    <row r="476" spans="1:33" ht="15.95" customHeight="1">
      <c r="A476" s="86" t="s">
        <v>6</v>
      </c>
      <c r="B476" s="83" t="str">
        <f>_xlfn.XLOOKUP(_xlfn.TEXTJOIN("_",TRUE,tbl_die_ordering[[#This Row],[Supplier]],tbl_die_ordering[[#This Row],[DIE NO]]),[1]Tracker!$AQ:$AQ,[1]Tracker!$W:$W,"")</f>
        <v>7783-25</v>
      </c>
      <c r="C476" s="204" t="s">
        <v>790</v>
      </c>
      <c r="D476" s="177" t="s">
        <v>185</v>
      </c>
      <c r="E476" s="90" t="s">
        <v>791</v>
      </c>
      <c r="F476" s="91">
        <v>45737</v>
      </c>
      <c r="G476" s="353">
        <f>_xlfn.XLOOKUP(_xlfn.TEXTJOIN("_",TRUE,tbl_die_ordering[[#This Row],[Supplier]],tbl_die_ordering[[#This Row],[DIE NO]]),[1]Tracker!$AQ:$AQ,[1]Tracker!$V:$V,"")</f>
        <v>45737</v>
      </c>
      <c r="H476" s="193" t="s">
        <v>90</v>
      </c>
      <c r="I476" s="103">
        <v>1</v>
      </c>
      <c r="J476" s="103">
        <v>1</v>
      </c>
      <c r="K476" s="99">
        <v>45750</v>
      </c>
      <c r="L476" s="99">
        <v>45776</v>
      </c>
      <c r="M476" s="102" t="s">
        <v>186</v>
      </c>
      <c r="N476" s="121">
        <f>IFERROR(IF(tbl_die_ordering[[#This Row],[Design Approved Date]]&lt;&gt;"",L476-K476,""),"")</f>
        <v>26</v>
      </c>
      <c r="O476" s="91">
        <v>45778</v>
      </c>
      <c r="P476" s="91">
        <v>45750</v>
      </c>
      <c r="Q476" s="91">
        <v>45778</v>
      </c>
      <c r="R476" s="124">
        <v>112501774</v>
      </c>
      <c r="S476" s="90" t="s">
        <v>197</v>
      </c>
      <c r="T476" s="91">
        <v>45778</v>
      </c>
      <c r="U476" s="110" t="s">
        <v>789</v>
      </c>
      <c r="V476" s="111" t="s">
        <v>792</v>
      </c>
      <c r="W47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76" s="6">
        <f>IF(AND(tbl_die_ordering[[#This Row],[TYPE]]&lt;&gt;"C",tbl_die_ordering[[#This Row],[Design Approved Date]]&lt;&gt;""),tbl_die_ordering[[#This Row],[Design Approved Date]]-tbl_die_ordering[[#This Row],[Die Requested Date]],0)</f>
        <v>39</v>
      </c>
      <c r="Z476" t="s">
        <v>86</v>
      </c>
      <c r="AA476" s="118"/>
      <c r="AB476" s="82">
        <f>_xlfn.XLOOKUP(_xlfn.TEXTJOIN("_",TRUE,tbl_die_ordering[[#This Row],[Supplier]],tbl_die_ordering[[#This Row],[DIE NO]]),[1]Tracker!$AQ:$AQ,[1]Tracker!$Y:$Y,"")</f>
        <v>142503663</v>
      </c>
      <c r="AC476" s="83">
        <f>_xlfn.XLOOKUP(_xlfn.TEXTJOIN("_",TRUE,tbl_die_ordering[[#This Row],[Supplier]],tbl_die_ordering[[#This Row],[DIE NO]]),[1]Tracker!$AQ:$AQ,[1]Tracker!$AC:$AC,"")</f>
        <v>45786.260405092595</v>
      </c>
      <c r="AD476" s="7"/>
      <c r="AF476" t="str">
        <f>TEXT(tbl_die_ordering[[#This Row],[Die Requested Date]],"mmm")</f>
        <v>Mar</v>
      </c>
      <c r="AG476" t="str">
        <f>_xlfn.TEXTJOIN("_",TRUE,tbl_die_ordering[[#This Row],[Supplier]],tbl_die_ordering[[#This Row],[DIE NO]])</f>
        <v>COMPES_30285-601</v>
      </c>
    </row>
    <row r="477" spans="1:33" ht="15" customHeight="1">
      <c r="A477" s="86" t="s">
        <v>6</v>
      </c>
      <c r="B477" s="83" t="str">
        <f>_xlfn.XLOOKUP(_xlfn.TEXTJOIN("_",TRUE,tbl_die_ordering[[#This Row],[Supplier]],tbl_die_ordering[[#This Row],[DIE NO]]),[1]Tracker!$AQ:$AQ,[1]Tracker!$W:$W,"")</f>
        <v>7787-25</v>
      </c>
      <c r="C477" s="204" t="s">
        <v>793</v>
      </c>
      <c r="D477" s="177" t="s">
        <v>212</v>
      </c>
      <c r="E477" s="90" t="s">
        <v>89</v>
      </c>
      <c r="F477" s="91">
        <v>45740</v>
      </c>
      <c r="G477" s="353">
        <f>_xlfn.XLOOKUP(_xlfn.TEXTJOIN("_",TRUE,tbl_die_ordering[[#This Row],[Supplier]],tbl_die_ordering[[#This Row],[DIE NO]]),[1]Tracker!$AQ:$AQ,[1]Tracker!$V:$V,"")</f>
        <v>45741</v>
      </c>
      <c r="H477" s="193" t="s">
        <v>90</v>
      </c>
      <c r="I477" s="103">
        <v>3</v>
      </c>
      <c r="J477" s="103">
        <v>3</v>
      </c>
      <c r="K477" s="99" t="s">
        <v>212</v>
      </c>
      <c r="L477" s="99" t="s">
        <v>212</v>
      </c>
      <c r="M477" s="102" t="s">
        <v>186</v>
      </c>
      <c r="N477" s="121" t="str">
        <f>IFERROR(IF(tbl_die_ordering[[#This Row],[Design Approved Date]]&lt;&gt;"",L477-K477,""),"")</f>
        <v/>
      </c>
      <c r="O477" s="91" t="s">
        <v>212</v>
      </c>
      <c r="P477" s="91" t="s">
        <v>212</v>
      </c>
      <c r="Q477" s="99" t="s">
        <v>212</v>
      </c>
      <c r="R477" s="122" t="s">
        <v>212</v>
      </c>
      <c r="S477" s="90" t="s">
        <v>197</v>
      </c>
      <c r="T477" s="91" t="s">
        <v>212</v>
      </c>
      <c r="U477" s="110" t="s">
        <v>66</v>
      </c>
      <c r="V477" s="111"/>
      <c r="W47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477" s="6">
        <f>IF(AND(tbl_die_ordering[[#This Row],[TYPE]]&lt;&gt;"C",tbl_die_ordering[[#This Row],[Design Approved Date]]&lt;&gt;""),tbl_die_ordering[[#This Row],[Design Approved Date]]-tbl_die_ordering[[#This Row],[Die Requested Date]],0)</f>
        <v>0</v>
      </c>
      <c r="Z477" t="s">
        <v>86</v>
      </c>
      <c r="AA477" s="118" t="s">
        <v>405</v>
      </c>
      <c r="AB477" s="82">
        <f>_xlfn.XLOOKUP(_xlfn.TEXTJOIN("_",TRUE,tbl_die_ordering[[#This Row],[Supplier]],tbl_die_ordering[[#This Row],[DIE NO]]),[1]Tracker!$AQ:$AQ,[1]Tracker!$Y:$Y,"")</f>
        <v>0</v>
      </c>
      <c r="AC477" s="83">
        <f>_xlfn.XLOOKUP(_xlfn.TEXTJOIN("_",TRUE,tbl_die_ordering[[#This Row],[Supplier]],tbl_die_ordering[[#This Row],[DIE NO]]),[1]Tracker!$AQ:$AQ,[1]Tracker!$AC:$AC,"")</f>
        <v>0</v>
      </c>
      <c r="AD477" s="7"/>
      <c r="AF477" t="str">
        <f>TEXT(tbl_die_ordering[[#This Row],[Die Requested Date]],"mmm")</f>
        <v>Mar</v>
      </c>
      <c r="AG477" t="str">
        <f>_xlfn.TEXTJOIN("_",TRUE,tbl_die_ordering[[#This Row],[Supplier]],tbl_die_ordering[[#This Row],[DIE NO]])</f>
        <v>COMPES_30288-601</v>
      </c>
    </row>
    <row r="478" spans="1:33" ht="15.95" customHeight="1">
      <c r="A478" s="86" t="s">
        <v>6</v>
      </c>
      <c r="B478" s="83" t="str">
        <f>_xlfn.XLOOKUP(_xlfn.TEXTJOIN("_",TRUE,tbl_die_ordering[[#This Row],[Supplier]],tbl_die_ordering[[#This Row],[DIE NO]]),[1]Tracker!$AQ:$AQ,[1]Tracker!$W:$W,"")</f>
        <v>7787-25</v>
      </c>
      <c r="C478" s="204" t="s">
        <v>794</v>
      </c>
      <c r="D478" s="177" t="s">
        <v>212</v>
      </c>
      <c r="E478" s="90" t="s">
        <v>278</v>
      </c>
      <c r="F478" s="91">
        <v>45740</v>
      </c>
      <c r="G478" s="353">
        <f>_xlfn.XLOOKUP(_xlfn.TEXTJOIN("_",TRUE,tbl_die_ordering[[#This Row],[Supplier]],tbl_die_ordering[[#This Row],[DIE NO]]),[1]Tracker!$AQ:$AQ,[1]Tracker!$V:$V,"")</f>
        <v>45741</v>
      </c>
      <c r="H478" s="193" t="s">
        <v>90</v>
      </c>
      <c r="I478" s="103">
        <v>0</v>
      </c>
      <c r="J478" s="103">
        <v>0</v>
      </c>
      <c r="K478" s="90" t="s">
        <v>212</v>
      </c>
      <c r="L478" s="90" t="s">
        <v>212</v>
      </c>
      <c r="M478" s="102"/>
      <c r="N478" s="121" t="str">
        <f>IFERROR(IF(tbl_die_ordering[[#This Row],[Design Approved Date]]&lt;&gt;"",L478-K478,""),"")</f>
        <v/>
      </c>
      <c r="O478" s="90" t="s">
        <v>212</v>
      </c>
      <c r="P478" s="90" t="s">
        <v>212</v>
      </c>
      <c r="Q478" s="90" t="s">
        <v>212</v>
      </c>
      <c r="R478" s="125" t="s">
        <v>212</v>
      </c>
      <c r="S478" s="90" t="s">
        <v>197</v>
      </c>
      <c r="T478" s="90" t="s">
        <v>212</v>
      </c>
      <c r="U478" s="110"/>
      <c r="V478" s="111"/>
      <c r="W47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478" s="6">
        <f>IF(AND(tbl_die_ordering[[#This Row],[TYPE]]&lt;&gt;"C",tbl_die_ordering[[#This Row],[Design Approved Date]]&lt;&gt;""),tbl_die_ordering[[#This Row],[Design Approved Date]]-tbl_die_ordering[[#This Row],[Die Requested Date]],0)</f>
        <v>0</v>
      </c>
      <c r="Z478" t="s">
        <v>86</v>
      </c>
      <c r="AA478" s="118" t="s">
        <v>343</v>
      </c>
      <c r="AB478" s="82">
        <f>_xlfn.XLOOKUP(_xlfn.TEXTJOIN("_",TRUE,tbl_die_ordering[[#This Row],[Supplier]],tbl_die_ordering[[#This Row],[DIE NO]]),[1]Tracker!$AQ:$AQ,[1]Tracker!$Y:$Y,"")</f>
        <v>0</v>
      </c>
      <c r="AC478" s="83">
        <f>_xlfn.XLOOKUP(_xlfn.TEXTJOIN("_",TRUE,tbl_die_ordering[[#This Row],[Supplier]],tbl_die_ordering[[#This Row],[DIE NO]]),[1]Tracker!$AQ:$AQ,[1]Tracker!$AC:$AC,"")</f>
        <v>0</v>
      </c>
      <c r="AD478" s="7"/>
      <c r="AF478" t="str">
        <f>TEXT(tbl_die_ordering[[#This Row],[Die Requested Date]],"mmm")</f>
        <v>Mar</v>
      </c>
      <c r="AG478" t="str">
        <f>_xlfn.TEXTJOIN("_",TRUE,tbl_die_ordering[[#This Row],[Supplier]],tbl_die_ordering[[#This Row],[DIE NO]])</f>
        <v>COMPES_INS-30288</v>
      </c>
    </row>
    <row r="479" spans="1:33" ht="15.95" customHeight="1">
      <c r="A479" s="86" t="s">
        <v>6</v>
      </c>
      <c r="B479" s="83" t="str">
        <f>_xlfn.XLOOKUP(_xlfn.TEXTJOIN("_",TRUE,tbl_die_ordering[[#This Row],[Supplier]],tbl_die_ordering[[#This Row],[DIE NO]]),[1]Tracker!$AQ:$AQ,[1]Tracker!$W:$W,"")</f>
        <v>7787-25</v>
      </c>
      <c r="C479" s="204" t="s">
        <v>795</v>
      </c>
      <c r="D479" s="177" t="s">
        <v>212</v>
      </c>
      <c r="E479" s="90" t="s">
        <v>89</v>
      </c>
      <c r="F479" s="91">
        <v>45740</v>
      </c>
      <c r="G479" s="353">
        <f>_xlfn.XLOOKUP(_xlfn.TEXTJOIN("_",TRUE,tbl_die_ordering[[#This Row],[Supplier]],tbl_die_ordering[[#This Row],[DIE NO]]),[1]Tracker!$AQ:$AQ,[1]Tracker!$V:$V,"")</f>
        <v>45741</v>
      </c>
      <c r="H479" s="193" t="s">
        <v>90</v>
      </c>
      <c r="I479" s="103">
        <v>1</v>
      </c>
      <c r="J479" s="103">
        <v>1</v>
      </c>
      <c r="K479" s="90" t="s">
        <v>212</v>
      </c>
      <c r="L479" s="90" t="s">
        <v>212</v>
      </c>
      <c r="M479" s="102"/>
      <c r="N479" s="121" t="str">
        <f>IFERROR(IF(tbl_die_ordering[[#This Row],[Design Approved Date]]&lt;&gt;"",L479-K479,""),"")</f>
        <v/>
      </c>
      <c r="O479" s="90" t="s">
        <v>212</v>
      </c>
      <c r="P479" s="90" t="s">
        <v>212</v>
      </c>
      <c r="Q479" s="90" t="s">
        <v>212</v>
      </c>
      <c r="R479" s="125" t="s">
        <v>212</v>
      </c>
      <c r="S479" s="90" t="s">
        <v>197</v>
      </c>
      <c r="T479" s="90" t="s">
        <v>212</v>
      </c>
      <c r="U479" s="110" t="s">
        <v>66</v>
      </c>
      <c r="V479" s="111"/>
      <c r="W47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479" s="6">
        <f>IF(AND(tbl_die_ordering[[#This Row],[TYPE]]&lt;&gt;"C",tbl_die_ordering[[#This Row],[Design Approved Date]]&lt;&gt;""),tbl_die_ordering[[#This Row],[Design Approved Date]]-tbl_die_ordering[[#This Row],[Die Requested Date]],0)</f>
        <v>0</v>
      </c>
      <c r="Z479" t="s">
        <v>86</v>
      </c>
      <c r="AA479" s="118"/>
      <c r="AB479" s="82">
        <f>_xlfn.XLOOKUP(_xlfn.TEXTJOIN("_",TRUE,tbl_die_ordering[[#This Row],[Supplier]],tbl_die_ordering[[#This Row],[DIE NO]]),[1]Tracker!$AQ:$AQ,[1]Tracker!$Y:$Y,"")</f>
        <v>0</v>
      </c>
      <c r="AC479" s="83">
        <f>_xlfn.XLOOKUP(_xlfn.TEXTJOIN("_",TRUE,tbl_die_ordering[[#This Row],[Supplier]],tbl_die_ordering[[#This Row],[DIE NO]]),[1]Tracker!$AQ:$AQ,[1]Tracker!$AC:$AC,"")</f>
        <v>0</v>
      </c>
      <c r="AD479" s="7"/>
      <c r="AF479" t="str">
        <f>TEXT(tbl_die_ordering[[#This Row],[Die Requested Date]],"mmm")</f>
        <v>Mar</v>
      </c>
      <c r="AG479" t="str">
        <f>_xlfn.TEXTJOIN("_",TRUE,tbl_die_ordering[[#This Row],[Supplier]],tbl_die_ordering[[#This Row],[DIE NO]])</f>
        <v>COMPES_30289-601</v>
      </c>
    </row>
    <row r="480" spans="1:33" ht="15.95" customHeight="1">
      <c r="A480" s="86" t="s">
        <v>29</v>
      </c>
      <c r="B480" s="83" t="str">
        <f>_xlfn.XLOOKUP(_xlfn.TEXTJOIN("_",TRUE,tbl_die_ordering[[#This Row],[Supplier]],tbl_die_ordering[[#This Row],[DIE NO]]),[1]Tracker!$AQ:$AQ,[1]Tracker!$W:$W,"")</f>
        <v>7786-25</v>
      </c>
      <c r="C480" s="204" t="s">
        <v>796</v>
      </c>
      <c r="D480" s="177" t="s">
        <v>212</v>
      </c>
      <c r="E480" s="90" t="s">
        <v>221</v>
      </c>
      <c r="F480" s="91">
        <v>45740</v>
      </c>
      <c r="G480" s="353">
        <f>_xlfn.XLOOKUP(_xlfn.TEXTJOIN("_",TRUE,tbl_die_ordering[[#This Row],[Supplier]],tbl_die_ordering[[#This Row],[DIE NO]]),[1]Tracker!$AQ:$AQ,[1]Tracker!$V:$V,"")</f>
        <v>45741</v>
      </c>
      <c r="H480" s="193" t="s">
        <v>90</v>
      </c>
      <c r="I480" s="131">
        <v>1</v>
      </c>
      <c r="J480" s="131">
        <v>1</v>
      </c>
      <c r="K480" s="99"/>
      <c r="L480" s="99"/>
      <c r="M480" s="102"/>
      <c r="N480" s="121" t="str">
        <f>IFERROR(IF(tbl_die_ordering[[#This Row],[Design Approved Date]]&lt;&gt;"",L480-K480,""),"")</f>
        <v/>
      </c>
      <c r="O480" s="91"/>
      <c r="P480" s="91"/>
      <c r="Q480" s="99"/>
      <c r="R480" s="122"/>
      <c r="S480" s="90" t="s">
        <v>197</v>
      </c>
      <c r="T480" s="91"/>
      <c r="U480" s="110" t="s">
        <v>66</v>
      </c>
      <c r="V480" s="111"/>
      <c r="W48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480" s="6">
        <f>IF(AND(tbl_die_ordering[[#This Row],[TYPE]]&lt;&gt;"C",tbl_die_ordering[[#This Row],[Design Approved Date]]&lt;&gt;""),tbl_die_ordering[[#This Row],[Design Approved Date]]-tbl_die_ordering[[#This Row],[Die Requested Date]],0)</f>
        <v>0</v>
      </c>
      <c r="Z480" t="s">
        <v>86</v>
      </c>
      <c r="AA480" s="118"/>
      <c r="AB480" s="82">
        <f>_xlfn.XLOOKUP(_xlfn.TEXTJOIN("_",TRUE,tbl_die_ordering[[#This Row],[Supplier]],tbl_die_ordering[[#This Row],[DIE NO]]),[1]Tracker!$AQ:$AQ,[1]Tracker!$Y:$Y,"")</f>
        <v>0</v>
      </c>
      <c r="AC480" s="83">
        <f>_xlfn.XLOOKUP(_xlfn.TEXTJOIN("_",TRUE,tbl_die_ordering[[#This Row],[Supplier]],tbl_die_ordering[[#This Row],[DIE NO]]),[1]Tracker!$AQ:$AQ,[1]Tracker!$AC:$AC,"")</f>
        <v>0</v>
      </c>
      <c r="AD480" s="7"/>
      <c r="AF480" t="str">
        <f>TEXT(tbl_die_ordering[[#This Row],[Die Requested Date]],"mmm")</f>
        <v>Mar</v>
      </c>
      <c r="AG480" t="str">
        <f>_xlfn.TEXTJOIN("_",TRUE,tbl_die_ordering[[#This Row],[Supplier]],tbl_die_ordering[[#This Row],[DIE NO]])</f>
        <v>COMPES_030290-3501</v>
      </c>
    </row>
    <row r="481" spans="1:33" ht="15.95" customHeight="1">
      <c r="A481" s="86" t="s">
        <v>29</v>
      </c>
      <c r="B481" s="83" t="str">
        <f>_xlfn.XLOOKUP(_xlfn.TEXTJOIN("_",TRUE,tbl_die_ordering[[#This Row],[Supplier]],tbl_die_ordering[[#This Row],[DIE NO]]),[1]Tracker!$AQ:$AQ,[1]Tracker!$W:$W,"")</f>
        <v>7784-25</v>
      </c>
      <c r="C481" s="204" t="s">
        <v>797</v>
      </c>
      <c r="D481" s="177" t="s">
        <v>185</v>
      </c>
      <c r="E481" s="90" t="s">
        <v>103</v>
      </c>
      <c r="F481" s="91">
        <v>45740</v>
      </c>
      <c r="G481" s="353">
        <f>_xlfn.XLOOKUP(_xlfn.TEXTJOIN("_",TRUE,tbl_die_ordering[[#This Row],[Supplier]],tbl_die_ordering[[#This Row],[DIE NO]]),[1]Tracker!$AQ:$AQ,[1]Tracker!$V:$V,"")</f>
        <v>45741</v>
      </c>
      <c r="H481" s="193" t="s">
        <v>94</v>
      </c>
      <c r="I481" s="131">
        <v>0</v>
      </c>
      <c r="J481" s="131">
        <v>0</v>
      </c>
      <c r="K481" s="99">
        <v>45743</v>
      </c>
      <c r="L481" s="99">
        <v>45743</v>
      </c>
      <c r="M481" s="102"/>
      <c r="N481" s="121">
        <f>IFERROR(IF(tbl_die_ordering[[#This Row],[Design Approved Date]]&lt;&gt;"",L481-K481,""),"")</f>
        <v>0</v>
      </c>
      <c r="O481" s="91">
        <v>45743</v>
      </c>
      <c r="P481" s="91">
        <v>45753</v>
      </c>
      <c r="Q481" s="99">
        <v>45743</v>
      </c>
      <c r="R481" s="122">
        <v>212500248</v>
      </c>
      <c r="S481" s="90" t="s">
        <v>101</v>
      </c>
      <c r="T481" s="91">
        <v>45743</v>
      </c>
      <c r="U481" s="110" t="s">
        <v>66</v>
      </c>
      <c r="V481" s="111"/>
      <c r="W48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1" s="6">
        <f>IF(AND(tbl_die_ordering[[#This Row],[TYPE]]&lt;&gt;"C",tbl_die_ordering[[#This Row],[Design Approved Date]]&lt;&gt;""),tbl_die_ordering[[#This Row],[Design Approved Date]]-tbl_die_ordering[[#This Row],[Die Requested Date]],0)</f>
        <v>3</v>
      </c>
      <c r="Z481" t="s">
        <v>86</v>
      </c>
      <c r="AA481" s="118"/>
      <c r="AB481" s="82">
        <f>_xlfn.XLOOKUP(_xlfn.TEXTJOIN("_",TRUE,tbl_die_ordering[[#This Row],[Supplier]],tbl_die_ordering[[#This Row],[DIE NO]]),[1]Tracker!$AQ:$AQ,[1]Tracker!$Y:$Y,"")</f>
        <v>242500481</v>
      </c>
      <c r="AC481" s="83">
        <f>_xlfn.XLOOKUP(_xlfn.TEXTJOIN("_",TRUE,tbl_die_ordering[[#This Row],[Supplier]],tbl_die_ordering[[#This Row],[DIE NO]]),[1]Tracker!$AQ:$AQ,[1]Tracker!$AC:$AC,"")</f>
        <v>45756</v>
      </c>
      <c r="AD481" s="7"/>
      <c r="AF481" t="str">
        <f>TEXT(tbl_die_ordering[[#This Row],[Die Requested Date]],"mmm")</f>
        <v>Mar</v>
      </c>
      <c r="AG481" t="str">
        <f>_xlfn.TEXTJOIN("_",TRUE,tbl_die_ordering[[#This Row],[Supplier]],tbl_die_ordering[[#This Row],[DIE NO]])</f>
        <v>PDTMC_027847-2501</v>
      </c>
    </row>
    <row r="482" spans="1:33" ht="15.95" customHeight="1">
      <c r="A482" s="86" t="s">
        <v>29</v>
      </c>
      <c r="B482" s="83" t="str">
        <f>_xlfn.XLOOKUP(_xlfn.TEXTJOIN("_",TRUE,tbl_die_ordering[[#This Row],[Supplier]],tbl_die_ordering[[#This Row],[DIE NO]]),[1]Tracker!$AQ:$AQ,[1]Tracker!$W:$W,"")</f>
        <v>7785-25</v>
      </c>
      <c r="C482" s="204" t="s">
        <v>798</v>
      </c>
      <c r="D482" s="177" t="s">
        <v>185</v>
      </c>
      <c r="E482" s="90" t="s">
        <v>93</v>
      </c>
      <c r="F482" s="91">
        <v>45740</v>
      </c>
      <c r="G482" s="353">
        <f>_xlfn.XLOOKUP(_xlfn.TEXTJOIN("_",TRUE,tbl_die_ordering[[#This Row],[Supplier]],tbl_die_ordering[[#This Row],[DIE NO]]),[1]Tracker!$AQ:$AQ,[1]Tracker!$V:$V,"")</f>
        <v>45741</v>
      </c>
      <c r="H482" s="193" t="s">
        <v>94</v>
      </c>
      <c r="I482" s="131">
        <v>1</v>
      </c>
      <c r="J482" s="131">
        <v>1</v>
      </c>
      <c r="K482" s="99">
        <v>45743</v>
      </c>
      <c r="L482" s="99">
        <v>45743</v>
      </c>
      <c r="M482" s="102"/>
      <c r="N482" s="121">
        <f>IFERROR(IF(tbl_die_ordering[[#This Row],[Design Approved Date]]&lt;&gt;"",L482-K482,""),"")</f>
        <v>0</v>
      </c>
      <c r="O482" s="91">
        <v>45743</v>
      </c>
      <c r="P482" s="91">
        <v>45753</v>
      </c>
      <c r="Q482" s="99">
        <v>45743</v>
      </c>
      <c r="R482" s="122">
        <v>212500248</v>
      </c>
      <c r="S482" s="90" t="s">
        <v>95</v>
      </c>
      <c r="T482" s="91">
        <v>45743</v>
      </c>
      <c r="U482" s="110" t="s">
        <v>66</v>
      </c>
      <c r="V482" s="111"/>
      <c r="W48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2" s="6">
        <f>IF(AND(tbl_die_ordering[[#This Row],[TYPE]]&lt;&gt;"C",tbl_die_ordering[[#This Row],[Design Approved Date]]&lt;&gt;""),tbl_die_ordering[[#This Row],[Design Approved Date]]-tbl_die_ordering[[#This Row],[Die Requested Date]],0)</f>
        <v>3</v>
      </c>
      <c r="Z482" t="s">
        <v>86</v>
      </c>
      <c r="AA482" s="118"/>
      <c r="AB482" s="82">
        <f>_xlfn.XLOOKUP(_xlfn.TEXTJOIN("_",TRUE,tbl_die_ordering[[#This Row],[Supplier]],tbl_die_ordering[[#This Row],[DIE NO]]),[1]Tracker!$AQ:$AQ,[1]Tracker!$Y:$Y,"")</f>
        <v>242500455</v>
      </c>
      <c r="AC482" s="83">
        <f>_xlfn.XLOOKUP(_xlfn.TEXTJOIN("_",TRUE,tbl_die_ordering[[#This Row],[Supplier]],tbl_die_ordering[[#This Row],[DIE NO]]),[1]Tracker!$AQ:$AQ,[1]Tracker!$AC:$AC,"")</f>
        <v>45758</v>
      </c>
      <c r="AD482" s="7"/>
      <c r="AF482" t="str">
        <f>TEXT(tbl_die_ordering[[#This Row],[Die Requested Date]],"mmm")</f>
        <v>Mar</v>
      </c>
      <c r="AG482" t="str">
        <f>_xlfn.TEXTJOIN("_",TRUE,tbl_die_ordering[[#This Row],[Supplier]],tbl_die_ordering[[#This Row],[DIE NO]])</f>
        <v>PHME_030286-3501</v>
      </c>
    </row>
    <row r="483" spans="1:33" ht="15.95" customHeight="1">
      <c r="A483" s="86" t="s">
        <v>29</v>
      </c>
      <c r="B483" s="83" t="str">
        <f>_xlfn.XLOOKUP(_xlfn.TEXTJOIN("_",TRUE,tbl_die_ordering[[#This Row],[Supplier]],tbl_die_ordering[[#This Row],[DIE NO]]),[1]Tracker!$AQ:$AQ,[1]Tracker!$W:$W,"")</f>
        <v>7785-25</v>
      </c>
      <c r="C483" s="204" t="s">
        <v>799</v>
      </c>
      <c r="D483" s="177" t="s">
        <v>185</v>
      </c>
      <c r="E483" s="90" t="s">
        <v>93</v>
      </c>
      <c r="F483" s="91">
        <v>45740</v>
      </c>
      <c r="G483" s="353">
        <f>_xlfn.XLOOKUP(_xlfn.TEXTJOIN("_",TRUE,tbl_die_ordering[[#This Row],[Supplier]],tbl_die_ordering[[#This Row],[DIE NO]]),[1]Tracker!$AQ:$AQ,[1]Tracker!$V:$V,"")</f>
        <v>45741</v>
      </c>
      <c r="H483" s="193" t="s">
        <v>94</v>
      </c>
      <c r="I483" s="131">
        <v>1</v>
      </c>
      <c r="J483" s="131">
        <v>1</v>
      </c>
      <c r="K483" s="99">
        <v>45743</v>
      </c>
      <c r="L483" s="99">
        <v>45743</v>
      </c>
      <c r="M483" s="102"/>
      <c r="N483" s="121">
        <f>IFERROR(IF(tbl_die_ordering[[#This Row],[Design Approved Date]]&lt;&gt;"",L483-K483,""),"")</f>
        <v>0</v>
      </c>
      <c r="O483" s="91">
        <v>45743</v>
      </c>
      <c r="P483" s="91">
        <v>45753</v>
      </c>
      <c r="Q483" s="99">
        <v>45743</v>
      </c>
      <c r="R483" s="122">
        <v>212500248</v>
      </c>
      <c r="S483" s="90" t="s">
        <v>95</v>
      </c>
      <c r="T483" s="91">
        <v>45743</v>
      </c>
      <c r="U483" s="110" t="s">
        <v>66</v>
      </c>
      <c r="V483" s="111"/>
      <c r="W48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3" s="6">
        <f>IF(AND(tbl_die_ordering[[#This Row],[TYPE]]&lt;&gt;"C",tbl_die_ordering[[#This Row],[Design Approved Date]]&lt;&gt;""),tbl_die_ordering[[#This Row],[Design Approved Date]]-tbl_die_ordering[[#This Row],[Die Requested Date]],0)</f>
        <v>3</v>
      </c>
      <c r="Z483" t="s">
        <v>86</v>
      </c>
      <c r="AA483" s="118"/>
      <c r="AB483" s="82">
        <f>_xlfn.XLOOKUP(_xlfn.TEXTJOIN("_",TRUE,tbl_die_ordering[[#This Row],[Supplier]],tbl_die_ordering[[#This Row],[DIE NO]]),[1]Tracker!$AQ:$AQ,[1]Tracker!$Y:$Y,"")</f>
        <v>242500455</v>
      </c>
      <c r="AC483" s="83">
        <f>_xlfn.XLOOKUP(_xlfn.TEXTJOIN("_",TRUE,tbl_die_ordering[[#This Row],[Supplier]],tbl_die_ordering[[#This Row],[DIE NO]]),[1]Tracker!$AQ:$AQ,[1]Tracker!$AC:$AC,"")</f>
        <v>45758</v>
      </c>
      <c r="AD483" s="7"/>
      <c r="AF483" t="str">
        <f>TEXT(tbl_die_ordering[[#This Row],[Die Requested Date]],"mmm")</f>
        <v>Mar</v>
      </c>
      <c r="AG483" t="str">
        <f>_xlfn.TEXTJOIN("_",TRUE,tbl_die_ordering[[#This Row],[Supplier]],tbl_die_ordering[[#This Row],[DIE NO]])</f>
        <v>PHME_030287-3501</v>
      </c>
    </row>
    <row r="484" spans="1:33" ht="15.95" customHeight="1">
      <c r="A484" s="86" t="s">
        <v>29</v>
      </c>
      <c r="B484" s="83" t="s">
        <v>336</v>
      </c>
      <c r="C484" s="204" t="s">
        <v>800</v>
      </c>
      <c r="D484" s="177" t="s">
        <v>162</v>
      </c>
      <c r="E484" s="90" t="s">
        <v>163</v>
      </c>
      <c r="F484" s="91">
        <v>45740</v>
      </c>
      <c r="G484" s="353" t="str">
        <f>_xlfn.XLOOKUP(_xlfn.TEXTJOIN("_",TRUE,tbl_die_ordering[[#This Row],[Supplier]],tbl_die_ordering[[#This Row],[DIE NO]]),[1]Tracker!$AQ:$AQ,[1]Tracker!$V:$V,"")</f>
        <v/>
      </c>
      <c r="H484" s="193" t="s">
        <v>94</v>
      </c>
      <c r="I484" s="131">
        <v>0</v>
      </c>
      <c r="J484" s="131">
        <v>0</v>
      </c>
      <c r="K484" s="99">
        <v>45743</v>
      </c>
      <c r="L484" s="99">
        <v>45743</v>
      </c>
      <c r="M484" s="102"/>
      <c r="N484" s="121">
        <f>IFERROR(IF(tbl_die_ordering[[#This Row],[Design Approved Date]]&lt;&gt;"",L484-K484,""),"")</f>
        <v>0</v>
      </c>
      <c r="O484" s="91">
        <v>45743</v>
      </c>
      <c r="P484" s="91">
        <v>45743</v>
      </c>
      <c r="Q484" s="99">
        <v>45743</v>
      </c>
      <c r="R484" s="122">
        <v>212500248</v>
      </c>
      <c r="S484" s="90" t="s">
        <v>101</v>
      </c>
      <c r="T484" s="91">
        <v>45743</v>
      </c>
      <c r="U484" s="110"/>
      <c r="V484" s="111"/>
      <c r="W48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4" s="6">
        <f>IF(AND(tbl_die_ordering[[#This Row],[TYPE]]&lt;&gt;"C",tbl_die_ordering[[#This Row],[Design Approved Date]]&lt;&gt;""),tbl_die_ordering[[#This Row],[Design Approved Date]]-tbl_die_ordering[[#This Row],[Die Requested Date]],0)</f>
        <v>3</v>
      </c>
      <c r="Z484" t="s">
        <v>801</v>
      </c>
      <c r="AA484" s="118"/>
      <c r="AB484" s="82" t="str">
        <f>_xlfn.XLOOKUP(_xlfn.TEXTJOIN("_",TRUE,tbl_die_ordering[[#This Row],[Supplier]],tbl_die_ordering[[#This Row],[DIE NO]]),[1]Tracker!$AQ:$AQ,[1]Tracker!$Y:$Y,"")</f>
        <v/>
      </c>
      <c r="AC484" s="83" t="str">
        <f>_xlfn.XLOOKUP(_xlfn.TEXTJOIN("_",TRUE,tbl_die_ordering[[#This Row],[Supplier]],tbl_die_ordering[[#This Row],[DIE NO]]),[1]Tracker!$AQ:$AQ,[1]Tracker!$AC:$AC,"")</f>
        <v/>
      </c>
      <c r="AD484" s="7"/>
      <c r="AF484" t="str">
        <f>TEXT(tbl_die_ordering[[#This Row],[Die Requested Date]],"mmm")</f>
        <v>Mar</v>
      </c>
      <c r="AG484" t="str">
        <f>_xlfn.TEXTJOIN("_",TRUE,tbl_die_ordering[[#This Row],[Supplier]],tbl_die_ordering[[#This Row],[DIE NO]])</f>
        <v>PDTMC_25IC1-027847</v>
      </c>
    </row>
    <row r="485" spans="1:33" ht="15.95" customHeight="1">
      <c r="A485" s="86" t="s">
        <v>29</v>
      </c>
      <c r="B485" s="83" t="s">
        <v>336</v>
      </c>
      <c r="C485" s="204" t="s">
        <v>802</v>
      </c>
      <c r="D485" s="177" t="s">
        <v>162</v>
      </c>
      <c r="E485" s="90" t="s">
        <v>163</v>
      </c>
      <c r="F485" s="91">
        <v>45740</v>
      </c>
      <c r="G485" s="353" t="str">
        <f>_xlfn.XLOOKUP(_xlfn.TEXTJOIN("_",TRUE,tbl_die_ordering[[#This Row],[Supplier]],tbl_die_ordering[[#This Row],[DIE NO]]),[1]Tracker!$AQ:$AQ,[1]Tracker!$V:$V,"")</f>
        <v/>
      </c>
      <c r="H485" s="193" t="s">
        <v>94</v>
      </c>
      <c r="I485" s="131">
        <v>0</v>
      </c>
      <c r="J485" s="131">
        <v>0</v>
      </c>
      <c r="K485" s="99">
        <v>45743</v>
      </c>
      <c r="L485" s="99">
        <v>45743</v>
      </c>
      <c r="M485" s="102"/>
      <c r="N485" s="121">
        <f>IFERROR(IF(tbl_die_ordering[[#This Row],[Design Approved Date]]&lt;&gt;"",L485-K485,""),"")</f>
        <v>0</v>
      </c>
      <c r="O485" s="91">
        <v>45743</v>
      </c>
      <c r="P485" s="91">
        <v>45743</v>
      </c>
      <c r="Q485" s="99">
        <v>45743</v>
      </c>
      <c r="R485" s="122">
        <v>212500248</v>
      </c>
      <c r="S485" s="90" t="s">
        <v>95</v>
      </c>
      <c r="T485" s="91">
        <v>45743</v>
      </c>
      <c r="U485" s="110"/>
      <c r="V485" s="111"/>
      <c r="W48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5" s="6">
        <f>IF(AND(tbl_die_ordering[[#This Row],[TYPE]]&lt;&gt;"C",tbl_die_ordering[[#This Row],[Design Approved Date]]&lt;&gt;""),tbl_die_ordering[[#This Row],[Design Approved Date]]-tbl_die_ordering[[#This Row],[Die Requested Date]],0)</f>
        <v>3</v>
      </c>
      <c r="Z485" t="s">
        <v>86</v>
      </c>
      <c r="AA485" s="118"/>
      <c r="AB485" s="82" t="str">
        <f>_xlfn.XLOOKUP(_xlfn.TEXTJOIN("_",TRUE,tbl_die_ordering[[#This Row],[Supplier]],tbl_die_ordering[[#This Row],[DIE NO]]),[1]Tracker!$AQ:$AQ,[1]Tracker!$Y:$Y,"")</f>
        <v/>
      </c>
      <c r="AC485" s="83" t="str">
        <f>_xlfn.XLOOKUP(_xlfn.TEXTJOIN("_",TRUE,tbl_die_ordering[[#This Row],[Supplier]],tbl_die_ordering[[#This Row],[DIE NO]]),[1]Tracker!$AQ:$AQ,[1]Tracker!$AC:$AC,"")</f>
        <v/>
      </c>
      <c r="AD485" s="7"/>
      <c r="AF485" t="str">
        <f>TEXT(tbl_die_ordering[[#This Row],[Die Requested Date]],"mmm")</f>
        <v>Mar</v>
      </c>
      <c r="AG485" t="str">
        <f>_xlfn.TEXTJOIN("_",TRUE,tbl_die_ordering[[#This Row],[Supplier]],tbl_die_ordering[[#This Row],[DIE NO]])</f>
        <v>PHME_35IC1-030286</v>
      </c>
    </row>
    <row r="486" spans="1:33" ht="15.95" customHeight="1">
      <c r="A486" s="86" t="s">
        <v>6</v>
      </c>
      <c r="B486" s="83" t="str">
        <f>_xlfn.XLOOKUP(_xlfn.TEXTJOIN("_",TRUE,tbl_die_ordering[[#This Row],[Supplier]],tbl_die_ordering[[#This Row],[DIE NO]]),[1]Tracker!$AQ:$AQ,[1]Tracker!$W:$W,"")</f>
        <v>7793-25</v>
      </c>
      <c r="C486" s="204" t="s">
        <v>803</v>
      </c>
      <c r="D486" s="177" t="s">
        <v>212</v>
      </c>
      <c r="E486" s="90" t="s">
        <v>103</v>
      </c>
      <c r="F486" s="91">
        <v>45741</v>
      </c>
      <c r="G486" s="353">
        <f>_xlfn.XLOOKUP(_xlfn.TEXTJOIN("_",TRUE,tbl_die_ordering[[#This Row],[Supplier]],tbl_die_ordering[[#This Row],[DIE NO]]),[1]Tracker!$AQ:$AQ,[1]Tracker!$V:$V,"")</f>
        <v>45741</v>
      </c>
      <c r="H486" s="193" t="s">
        <v>94</v>
      </c>
      <c r="I486" s="103"/>
      <c r="J486" s="103"/>
      <c r="K486" s="99"/>
      <c r="L486" s="99"/>
      <c r="M486" s="102"/>
      <c r="N486" s="121" t="str">
        <f>IFERROR(IF(tbl_die_ordering[[#This Row],[Design Approved Date]]&lt;&gt;"",L486-K486,""),"")</f>
        <v/>
      </c>
      <c r="O486" s="91"/>
      <c r="P486" s="91">
        <v>45750</v>
      </c>
      <c r="Q486" s="99"/>
      <c r="R486" s="122"/>
      <c r="S486" s="90" t="s">
        <v>230</v>
      </c>
      <c r="T486" s="91"/>
      <c r="U486" s="110"/>
      <c r="V486" s="111" t="s">
        <v>804</v>
      </c>
      <c r="W48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486" s="6">
        <f>IF(AND(tbl_die_ordering[[#This Row],[TYPE]]&lt;&gt;"C",tbl_die_ordering[[#This Row],[Design Approved Date]]&lt;&gt;""),tbl_die_ordering[[#This Row],[Design Approved Date]]-tbl_die_ordering[[#This Row],[Die Requested Date]],0)</f>
        <v>0</v>
      </c>
      <c r="Z486" t="s">
        <v>86</v>
      </c>
      <c r="AA486" s="118"/>
      <c r="AB486" s="82">
        <f>_xlfn.XLOOKUP(_xlfn.TEXTJOIN("_",TRUE,tbl_die_ordering[[#This Row],[Supplier]],tbl_die_ordering[[#This Row],[DIE NO]]),[1]Tracker!$AQ:$AQ,[1]Tracker!$Y:$Y,"")</f>
        <v>0</v>
      </c>
      <c r="AC486" s="83">
        <f>_xlfn.XLOOKUP(_xlfn.TEXTJOIN("_",TRUE,tbl_die_ordering[[#This Row],[Supplier]],tbl_die_ordering[[#This Row],[DIE NO]]),[1]Tracker!$AQ:$AQ,[1]Tracker!$AC:$AC,"")</f>
        <v>0</v>
      </c>
      <c r="AD486" s="7"/>
      <c r="AF486" t="str">
        <f>TEXT(tbl_die_ordering[[#This Row],[Die Requested Date]],"mmm")</f>
        <v>Mar</v>
      </c>
      <c r="AG486" t="str">
        <f>_xlfn.TEXTJOIN("_",TRUE,tbl_die_ordering[[#This Row],[Supplier]],tbl_die_ordering[[#This Row],[DIE NO]])</f>
        <v>ADEX_18073-613</v>
      </c>
    </row>
    <row r="487" spans="1:33" ht="15.95" customHeight="1">
      <c r="A487" s="86" t="s">
        <v>29</v>
      </c>
      <c r="B487" s="83" t="str">
        <f>_xlfn.XLOOKUP(_xlfn.TEXTJOIN("_",TRUE,tbl_die_ordering[[#This Row],[Supplier]],tbl_die_ordering[[#This Row],[DIE NO]]),[1]Tracker!$AQ:$AQ,[1]Tracker!$W:$W,"")</f>
        <v>7586-24</v>
      </c>
      <c r="C487" s="204" t="s">
        <v>805</v>
      </c>
      <c r="D487" s="177" t="s">
        <v>162</v>
      </c>
      <c r="E487" s="90" t="s">
        <v>806</v>
      </c>
      <c r="F487" s="91">
        <v>45741</v>
      </c>
      <c r="G487" s="353">
        <f>_xlfn.XLOOKUP(_xlfn.TEXTJOIN("_",TRUE,tbl_die_ordering[[#This Row],[Supplier]],tbl_die_ordering[[#This Row],[DIE NO]]),[1]Tracker!$AQ:$AQ,[1]Tracker!$V:$V,"")</f>
        <v>45650</v>
      </c>
      <c r="H487" s="193" t="s">
        <v>90</v>
      </c>
      <c r="I487" s="131">
        <v>3</v>
      </c>
      <c r="J487" s="131">
        <v>3</v>
      </c>
      <c r="K487" s="99">
        <v>45744</v>
      </c>
      <c r="L487" s="99">
        <v>45744</v>
      </c>
      <c r="M487" s="102"/>
      <c r="N487" s="121">
        <f>IFERROR(IF(tbl_die_ordering[[#This Row],[Design Approved Date]]&lt;&gt;"",L487-K487,""),"")</f>
        <v>0</v>
      </c>
      <c r="O487" s="91">
        <v>45745</v>
      </c>
      <c r="P487" s="91">
        <v>45771</v>
      </c>
      <c r="Q487" s="99">
        <v>45745</v>
      </c>
      <c r="R487" s="122" t="s">
        <v>807</v>
      </c>
      <c r="S487" s="90" t="s">
        <v>167</v>
      </c>
      <c r="T487" s="91">
        <v>45771</v>
      </c>
      <c r="U487" s="110"/>
      <c r="V487" s="111"/>
      <c r="W48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7" s="6">
        <f>IF(AND(tbl_die_ordering[[#This Row],[TYPE]]&lt;&gt;"C",tbl_die_ordering[[#This Row],[Design Approved Date]]&lt;&gt;""),tbl_die_ordering[[#This Row],[Design Approved Date]]-tbl_die_ordering[[#This Row],[Die Requested Date]],0)</f>
        <v>3</v>
      </c>
      <c r="Z487" t="s">
        <v>86</v>
      </c>
      <c r="AA487" s="118"/>
      <c r="AB487" s="82" t="str">
        <f>_xlfn.XLOOKUP(_xlfn.TEXTJOIN("_",TRUE,tbl_die_ordering[[#This Row],[Supplier]],tbl_die_ordering[[#This Row],[DIE NO]]),[1]Tracker!$AQ:$AQ,[1]Tracker!$Y:$Y,"")</f>
        <v>M296</v>
      </c>
      <c r="AC487" s="83">
        <f>_xlfn.XLOOKUP(_xlfn.TEXTJOIN("_",TRUE,tbl_die_ordering[[#This Row],[Supplier]],tbl_die_ordering[[#This Row],[DIE NO]]),[1]Tracker!$AQ:$AQ,[1]Tracker!$AC:$AC,"")</f>
        <v>45708</v>
      </c>
      <c r="AD487" s="7"/>
      <c r="AF487" t="str">
        <f>TEXT(tbl_die_ordering[[#This Row],[Die Requested Date]],"mmm")</f>
        <v>Mar</v>
      </c>
      <c r="AG487" t="str">
        <f>_xlfn.TEXTJOIN("_",TRUE,tbl_die_ordering[[#This Row],[Supplier]],tbl_die_ordering[[#This Row],[DIE NO]])</f>
        <v>PHOENIX _051027-2509</v>
      </c>
    </row>
    <row r="488" spans="1:33" ht="15.95" customHeight="1">
      <c r="A488" s="86" t="s">
        <v>6</v>
      </c>
      <c r="B488" s="83" t="str">
        <f>_xlfn.XLOOKUP(_xlfn.TEXTJOIN("_",TRUE,tbl_die_ordering[[#This Row],[Supplier]],tbl_die_ordering[[#This Row],[DIE NO]]),[1]Tracker!$AQ:$AQ,[1]Tracker!$W:$W,"")</f>
        <v>7788-25</v>
      </c>
      <c r="C488" s="204" t="s">
        <v>808</v>
      </c>
      <c r="D488" s="177" t="s">
        <v>162</v>
      </c>
      <c r="E488" s="90" t="s">
        <v>809</v>
      </c>
      <c r="F488" s="91">
        <v>45741</v>
      </c>
      <c r="G488" s="353">
        <f>_xlfn.XLOOKUP(_xlfn.TEXTJOIN("_",TRUE,tbl_die_ordering[[#This Row],[Supplier]],tbl_die_ordering[[#This Row],[DIE NO]]),[1]Tracker!$AQ:$AQ,[1]Tracker!$V:$V,"")</f>
        <v>45741</v>
      </c>
      <c r="H488" s="193" t="s">
        <v>94</v>
      </c>
      <c r="I488" s="103">
        <v>3</v>
      </c>
      <c r="J488" s="103">
        <v>3</v>
      </c>
      <c r="K488" s="99">
        <v>45743</v>
      </c>
      <c r="L488" s="99">
        <v>45743</v>
      </c>
      <c r="M488" s="102"/>
      <c r="N488" s="121">
        <f>IFERROR(IF(tbl_die_ordering[[#This Row],[Design Approved Date]]&lt;&gt;"",L488-K488,""),"")</f>
        <v>0</v>
      </c>
      <c r="O488" s="91">
        <v>45745</v>
      </c>
      <c r="P488" s="91">
        <v>45745</v>
      </c>
      <c r="Q488" s="91">
        <v>45745</v>
      </c>
      <c r="R488" s="124">
        <v>112501207</v>
      </c>
      <c r="S488" s="90" t="s">
        <v>95</v>
      </c>
      <c r="T488" s="91">
        <v>45745</v>
      </c>
      <c r="U488" s="110"/>
      <c r="V488" s="111"/>
      <c r="W48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8" s="6">
        <f>IF(AND(tbl_die_ordering[[#This Row],[TYPE]]&lt;&gt;"C",tbl_die_ordering[[#This Row],[Design Approved Date]]&lt;&gt;""),tbl_die_ordering[[#This Row],[Design Approved Date]]-tbl_die_ordering[[#This Row],[Die Requested Date]],0)</f>
        <v>2</v>
      </c>
      <c r="Z488" t="s">
        <v>86</v>
      </c>
      <c r="AA488" s="118" t="s">
        <v>343</v>
      </c>
      <c r="AB488" s="82">
        <f>_xlfn.XLOOKUP(_xlfn.TEXTJOIN("_",TRUE,tbl_die_ordering[[#This Row],[Supplier]],tbl_die_ordering[[#This Row],[DIE NO]]),[1]Tracker!$AQ:$AQ,[1]Tracker!$Y:$Y,"")</f>
        <v>142502929</v>
      </c>
      <c r="AC488" s="83">
        <f>_xlfn.XLOOKUP(_xlfn.TEXTJOIN("_",TRUE,tbl_die_ordering[[#This Row],[Supplier]],tbl_die_ordering[[#This Row],[DIE NO]]),[1]Tracker!$AQ:$AQ,[1]Tracker!$AC:$AC,"")</f>
        <v>45762</v>
      </c>
      <c r="AD488" s="7"/>
      <c r="AF488" t="str">
        <f>TEXT(tbl_die_ordering[[#This Row],[Die Requested Date]],"mmm")</f>
        <v>Mar</v>
      </c>
      <c r="AG488" t="str">
        <f>_xlfn.TEXTJOIN("_",TRUE,tbl_die_ordering[[#This Row],[Supplier]],tbl_die_ordering[[#This Row],[DIE NO]])</f>
        <v>PHME_18073-609</v>
      </c>
    </row>
    <row r="489" spans="1:33" ht="15.95" customHeight="1">
      <c r="A489" s="86" t="s">
        <v>6</v>
      </c>
      <c r="B489" s="83" t="str">
        <f>_xlfn.XLOOKUP(_xlfn.TEXTJOIN("_",TRUE,tbl_die_ordering[[#This Row],[Supplier]],tbl_die_ordering[[#This Row],[DIE NO]]),[1]Tracker!$AQ:$AQ,[1]Tracker!$W:$W,"")</f>
        <v>7792-25</v>
      </c>
      <c r="C489" s="204" t="s">
        <v>810</v>
      </c>
      <c r="D489" s="177" t="s">
        <v>88</v>
      </c>
      <c r="E489" s="90" t="s">
        <v>89</v>
      </c>
      <c r="F489" s="91">
        <v>45741</v>
      </c>
      <c r="G489" s="353">
        <f>_xlfn.XLOOKUP(_xlfn.TEXTJOIN("_",TRUE,tbl_die_ordering[[#This Row],[Supplier]],tbl_die_ordering[[#This Row],[DIE NO]]),[1]Tracker!$AQ:$AQ,[1]Tracker!$V:$V,"")</f>
        <v>45741</v>
      </c>
      <c r="H489" s="193" t="s">
        <v>94</v>
      </c>
      <c r="I489" s="103">
        <v>4</v>
      </c>
      <c r="J489" s="103">
        <v>4</v>
      </c>
      <c r="K489" s="99">
        <v>45744</v>
      </c>
      <c r="L489" s="99">
        <v>45744</v>
      </c>
      <c r="M489" s="102"/>
      <c r="N489" s="121">
        <f>IFERROR(IF(tbl_die_ordering[[#This Row],[Design Approved Date]]&lt;&gt;"",L489-K489,""),"")</f>
        <v>0</v>
      </c>
      <c r="O489" s="91">
        <v>45745</v>
      </c>
      <c r="P489" s="91">
        <v>45750</v>
      </c>
      <c r="Q489" s="91">
        <v>45745</v>
      </c>
      <c r="R489" s="124">
        <v>112501207</v>
      </c>
      <c r="S489" s="90" t="s">
        <v>101</v>
      </c>
      <c r="T489" s="91">
        <v>45750</v>
      </c>
      <c r="U489" s="110"/>
      <c r="V489" s="111"/>
      <c r="W48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89" s="6">
        <f>IF(AND(tbl_die_ordering[[#This Row],[TYPE]]&lt;&gt;"C",tbl_die_ordering[[#This Row],[Design Approved Date]]&lt;&gt;""),tbl_die_ordering[[#This Row],[Design Approved Date]]-tbl_die_ordering[[#This Row],[Die Requested Date]],0)</f>
        <v>3</v>
      </c>
      <c r="Z489" t="s">
        <v>86</v>
      </c>
      <c r="AA489" s="118"/>
      <c r="AB489" s="82">
        <f>_xlfn.XLOOKUP(_xlfn.TEXTJOIN("_",TRUE,tbl_die_ordering[[#This Row],[Supplier]],tbl_die_ordering[[#This Row],[DIE NO]]),[1]Tracker!$AQ:$AQ,[1]Tracker!$Y:$Y,"")</f>
        <v>142502698</v>
      </c>
      <c r="AC489" s="83">
        <f>_xlfn.XLOOKUP(_xlfn.TEXTJOIN("_",TRUE,tbl_die_ordering[[#This Row],[Supplier]],tbl_die_ordering[[#This Row],[DIE NO]]),[1]Tracker!$AQ:$AQ,[1]Tracker!$AC:$AC,"")</f>
        <v>45756.662280092591</v>
      </c>
      <c r="AD489" s="7"/>
      <c r="AF489" t="str">
        <f>TEXT(tbl_die_ordering[[#This Row],[Die Requested Date]],"mmm")</f>
        <v>Mar</v>
      </c>
      <c r="AG489" t="str">
        <f>_xlfn.TEXTJOIN("_",TRUE,tbl_die_ordering[[#This Row],[Supplier]],tbl_die_ordering[[#This Row],[DIE NO]])</f>
        <v>PDTMC_51118-609</v>
      </c>
    </row>
    <row r="490" spans="1:33" ht="15.95" customHeight="1">
      <c r="A490" s="86" t="s">
        <v>6</v>
      </c>
      <c r="B490" s="83" t="str">
        <f>_xlfn.XLOOKUP(_xlfn.TEXTJOIN("_",TRUE,tbl_die_ordering[[#This Row],[Supplier]],tbl_die_ordering[[#This Row],[DIE NO]]),[1]Tracker!$AQ:$AQ,[1]Tracker!$W:$W,"")</f>
        <v>7792-25</v>
      </c>
      <c r="C490" s="204" t="s">
        <v>811</v>
      </c>
      <c r="D490" s="177" t="s">
        <v>88</v>
      </c>
      <c r="E490" s="90" t="s">
        <v>89</v>
      </c>
      <c r="F490" s="91">
        <v>45741</v>
      </c>
      <c r="G490" s="353">
        <f>_xlfn.XLOOKUP(_xlfn.TEXTJOIN("_",TRUE,tbl_die_ordering[[#This Row],[Supplier]],tbl_die_ordering[[#This Row],[DIE NO]]),[1]Tracker!$AQ:$AQ,[1]Tracker!$V:$V,"")</f>
        <v>45741</v>
      </c>
      <c r="H490" s="193" t="s">
        <v>94</v>
      </c>
      <c r="I490" s="103">
        <v>4</v>
      </c>
      <c r="J490" s="103">
        <v>4</v>
      </c>
      <c r="K490" s="99">
        <v>45744</v>
      </c>
      <c r="L490" s="99">
        <v>45744</v>
      </c>
      <c r="M490" s="102"/>
      <c r="N490" s="121">
        <f>IFERROR(IF(tbl_die_ordering[[#This Row],[Design Approved Date]]&lt;&gt;"",L490-K490,""),"")</f>
        <v>0</v>
      </c>
      <c r="O490" s="91">
        <v>45745</v>
      </c>
      <c r="P490" s="91">
        <v>45750</v>
      </c>
      <c r="Q490" s="91">
        <v>45745</v>
      </c>
      <c r="R490" s="124">
        <v>112501207</v>
      </c>
      <c r="S490" s="90" t="s">
        <v>101</v>
      </c>
      <c r="T490" s="91">
        <v>45750</v>
      </c>
      <c r="U490" s="110"/>
      <c r="V490" s="113"/>
      <c r="W49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0" s="6">
        <f>IF(AND(tbl_die_ordering[[#This Row],[TYPE]]&lt;&gt;"C",tbl_die_ordering[[#This Row],[Design Approved Date]]&lt;&gt;""),tbl_die_ordering[[#This Row],[Design Approved Date]]-tbl_die_ordering[[#This Row],[Die Requested Date]],0)</f>
        <v>3</v>
      </c>
      <c r="Z490" t="s">
        <v>86</v>
      </c>
      <c r="AA490" s="118"/>
      <c r="AB490" s="82">
        <f>_xlfn.XLOOKUP(_xlfn.TEXTJOIN("_",TRUE,tbl_die_ordering[[#This Row],[Supplier]],tbl_die_ordering[[#This Row],[DIE NO]]),[1]Tracker!$AQ:$AQ,[1]Tracker!$Y:$Y,"")</f>
        <v>142502698</v>
      </c>
      <c r="AC490" s="83">
        <f>_xlfn.XLOOKUP(_xlfn.TEXTJOIN("_",TRUE,tbl_die_ordering[[#This Row],[Supplier]],tbl_die_ordering[[#This Row],[DIE NO]]),[1]Tracker!$AQ:$AQ,[1]Tracker!$AC:$AC,"")</f>
        <v>45756.662280092591</v>
      </c>
      <c r="AD490" s="7"/>
      <c r="AF490" t="str">
        <f>TEXT(tbl_die_ordering[[#This Row],[Die Requested Date]],"mmm")</f>
        <v>Mar</v>
      </c>
      <c r="AG490" t="str">
        <f>_xlfn.TEXTJOIN("_",TRUE,tbl_die_ordering[[#This Row],[Supplier]],tbl_die_ordering[[#This Row],[DIE NO]])</f>
        <v>PDTMC_51118-610</v>
      </c>
    </row>
    <row r="491" spans="1:33" ht="15.95" customHeight="1">
      <c r="A491" s="86" t="s">
        <v>6</v>
      </c>
      <c r="B491" s="83" t="str">
        <f>_xlfn.XLOOKUP(_xlfn.TEXTJOIN("_",TRUE,tbl_die_ordering[[#This Row],[Supplier]],tbl_die_ordering[[#This Row],[DIE NO]]),[1]Tracker!$AQ:$AQ,[1]Tracker!$W:$W,"")</f>
        <v>7792-25</v>
      </c>
      <c r="C491" s="204" t="s">
        <v>812</v>
      </c>
      <c r="D491" s="177" t="s">
        <v>88</v>
      </c>
      <c r="E491" s="90" t="s">
        <v>103</v>
      </c>
      <c r="F491" s="91">
        <v>45741</v>
      </c>
      <c r="G491" s="353">
        <f>_xlfn.XLOOKUP(_xlfn.TEXTJOIN("_",TRUE,tbl_die_ordering[[#This Row],[Supplier]],tbl_die_ordering[[#This Row],[DIE NO]]),[1]Tracker!$AQ:$AQ,[1]Tracker!$V:$V,"")</f>
        <v>45741</v>
      </c>
      <c r="H491" s="193" t="s">
        <v>94</v>
      </c>
      <c r="I491" s="103">
        <v>0</v>
      </c>
      <c r="J491" s="103">
        <v>0</v>
      </c>
      <c r="K491" s="99">
        <v>45745</v>
      </c>
      <c r="L491" s="99">
        <v>45745</v>
      </c>
      <c r="M491" s="102"/>
      <c r="N491" s="121">
        <f>IFERROR(IF(tbl_die_ordering[[#This Row],[Design Approved Date]]&lt;&gt;"",L491-K491,""),"")</f>
        <v>0</v>
      </c>
      <c r="O491" s="99">
        <v>45749</v>
      </c>
      <c r="P491" s="91">
        <v>45750</v>
      </c>
      <c r="Q491" s="99">
        <v>45749</v>
      </c>
      <c r="R491" s="122">
        <v>112501235</v>
      </c>
      <c r="S491" s="90" t="s">
        <v>101</v>
      </c>
      <c r="T491" s="99">
        <v>45749</v>
      </c>
      <c r="U491" s="110"/>
      <c r="V491" s="111"/>
      <c r="W49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1" s="6">
        <f>IF(AND(tbl_die_ordering[[#This Row],[TYPE]]&lt;&gt;"C",tbl_die_ordering[[#This Row],[Design Approved Date]]&lt;&gt;""),tbl_die_ordering[[#This Row],[Design Approved Date]]-tbl_die_ordering[[#This Row],[Die Requested Date]],0)</f>
        <v>4</v>
      </c>
      <c r="Z491" t="s">
        <v>86</v>
      </c>
      <c r="AA491" s="118"/>
      <c r="AB491" s="82">
        <f>_xlfn.XLOOKUP(_xlfn.TEXTJOIN("_",TRUE,tbl_die_ordering[[#This Row],[Supplier]],tbl_die_ordering[[#This Row],[DIE NO]]),[1]Tracker!$AQ:$AQ,[1]Tracker!$Y:$Y,"")</f>
        <v>142502900</v>
      </c>
      <c r="AC491" s="83">
        <f>_xlfn.XLOOKUP(_xlfn.TEXTJOIN("_",TRUE,tbl_die_ordering[[#This Row],[Supplier]],tbl_die_ordering[[#This Row],[DIE NO]]),[1]Tracker!$AQ:$AQ,[1]Tracker!$AC:$AC,"")</f>
        <v>45761</v>
      </c>
      <c r="AD491" s="7"/>
      <c r="AF491" t="str">
        <f>TEXT(tbl_die_ordering[[#This Row],[Die Requested Date]],"mmm")</f>
        <v>Mar</v>
      </c>
      <c r="AG491" t="str">
        <f>_xlfn.TEXTJOIN("_",TRUE,tbl_die_ordering[[#This Row],[Supplier]],tbl_die_ordering[[#This Row],[DIE NO]])</f>
        <v>PDTMC_24342-602</v>
      </c>
    </row>
    <row r="492" spans="1:33" ht="15.95" customHeight="1">
      <c r="A492" s="86" t="s">
        <v>6</v>
      </c>
      <c r="B492" s="83" t="str">
        <f>_xlfn.XLOOKUP(_xlfn.TEXTJOIN("_",TRUE,tbl_die_ordering[[#This Row],[Supplier]],tbl_die_ordering[[#This Row],[DIE NO]]),[1]Tracker!$AQ:$AQ,[1]Tracker!$W:$W,"")</f>
        <v>7792-25</v>
      </c>
      <c r="C492" s="204" t="s">
        <v>813</v>
      </c>
      <c r="D492" s="177" t="s">
        <v>88</v>
      </c>
      <c r="E492" s="90" t="s">
        <v>103</v>
      </c>
      <c r="F492" s="91">
        <v>45741</v>
      </c>
      <c r="G492" s="353">
        <f>_xlfn.XLOOKUP(_xlfn.TEXTJOIN("_",TRUE,tbl_die_ordering[[#This Row],[Supplier]],tbl_die_ordering[[#This Row],[DIE NO]]),[1]Tracker!$AQ:$AQ,[1]Tracker!$V:$V,"")</f>
        <v>45741</v>
      </c>
      <c r="H492" s="193" t="s">
        <v>94</v>
      </c>
      <c r="I492" s="103">
        <v>0</v>
      </c>
      <c r="J492" s="103">
        <v>0</v>
      </c>
      <c r="K492" s="99">
        <v>45745</v>
      </c>
      <c r="L492" s="99">
        <v>45745</v>
      </c>
      <c r="M492" s="102"/>
      <c r="N492" s="121">
        <f>IFERROR(IF(tbl_die_ordering[[#This Row],[Design Approved Date]]&lt;&gt;"",L492-K492,""),"")</f>
        <v>0</v>
      </c>
      <c r="O492" s="99">
        <v>45749</v>
      </c>
      <c r="P492" s="91">
        <v>45750</v>
      </c>
      <c r="Q492" s="99">
        <v>45749</v>
      </c>
      <c r="R492" s="122">
        <v>112501235</v>
      </c>
      <c r="S492" s="90" t="s">
        <v>101</v>
      </c>
      <c r="T492" s="99">
        <v>45749</v>
      </c>
      <c r="U492" s="110"/>
      <c r="V492" s="111"/>
      <c r="W49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2" s="6">
        <f>IF(AND(tbl_die_ordering[[#This Row],[TYPE]]&lt;&gt;"C",tbl_die_ordering[[#This Row],[Design Approved Date]]&lt;&gt;""),tbl_die_ordering[[#This Row],[Design Approved Date]]-tbl_die_ordering[[#This Row],[Die Requested Date]],0)</f>
        <v>4</v>
      </c>
      <c r="Z492" t="s">
        <v>86</v>
      </c>
      <c r="AA492" s="118"/>
      <c r="AB492" s="82">
        <f>_xlfn.XLOOKUP(_xlfn.TEXTJOIN("_",TRUE,tbl_die_ordering[[#This Row],[Supplier]],tbl_die_ordering[[#This Row],[DIE NO]]),[1]Tracker!$AQ:$AQ,[1]Tracker!$Y:$Y,"")</f>
        <v>142502901</v>
      </c>
      <c r="AC492" s="83">
        <f>_xlfn.XLOOKUP(_xlfn.TEXTJOIN("_",TRUE,tbl_die_ordering[[#This Row],[Supplier]],tbl_die_ordering[[#This Row],[DIE NO]]),[1]Tracker!$AQ:$AQ,[1]Tracker!$AC:$AC,"")</f>
        <v>45762</v>
      </c>
      <c r="AD492" s="7"/>
      <c r="AF492" t="str">
        <f>TEXT(tbl_die_ordering[[#This Row],[Die Requested Date]],"mmm")</f>
        <v>Mar</v>
      </c>
      <c r="AG492" t="str">
        <f>_xlfn.TEXTJOIN("_",TRUE,tbl_die_ordering[[#This Row],[Supplier]],tbl_die_ordering[[#This Row],[DIE NO]])</f>
        <v>PDTMC_27439-502</v>
      </c>
    </row>
    <row r="493" spans="1:33" ht="15.95" customHeight="1">
      <c r="A493" s="86" t="s">
        <v>6</v>
      </c>
      <c r="B493" s="83" t="str">
        <f>_xlfn.XLOOKUP(_xlfn.TEXTJOIN("_",TRUE,tbl_die_ordering[[#This Row],[Supplier]],tbl_die_ordering[[#This Row],[DIE NO]]),[1]Tracker!$AQ:$AQ,[1]Tracker!$W:$W,"")</f>
        <v>7792-25</v>
      </c>
      <c r="C493" s="204" t="s">
        <v>814</v>
      </c>
      <c r="D493" s="177" t="s">
        <v>88</v>
      </c>
      <c r="E493" s="90" t="s">
        <v>103</v>
      </c>
      <c r="F493" s="91">
        <v>45741</v>
      </c>
      <c r="G493" s="353">
        <f>_xlfn.XLOOKUP(_xlfn.TEXTJOIN("_",TRUE,tbl_die_ordering[[#This Row],[Supplier]],tbl_die_ordering[[#This Row],[DIE NO]]),[1]Tracker!$AQ:$AQ,[1]Tracker!$V:$V,"")</f>
        <v>45741</v>
      </c>
      <c r="H493" s="193" t="s">
        <v>94</v>
      </c>
      <c r="I493" s="103">
        <v>1</v>
      </c>
      <c r="J493" s="103">
        <v>2</v>
      </c>
      <c r="K493" s="99">
        <v>45745</v>
      </c>
      <c r="L493" s="99">
        <v>45745</v>
      </c>
      <c r="M493" s="102"/>
      <c r="N493" s="121">
        <f>IFERROR(IF(tbl_die_ordering[[#This Row],[Design Approved Date]]&lt;&gt;"",L493-K493,""),"")</f>
        <v>0</v>
      </c>
      <c r="O493" s="99">
        <v>45749</v>
      </c>
      <c r="P493" s="91">
        <v>45750</v>
      </c>
      <c r="Q493" s="99">
        <v>45749</v>
      </c>
      <c r="R493" s="122">
        <v>112501235</v>
      </c>
      <c r="S493" s="90" t="s">
        <v>101</v>
      </c>
      <c r="T493" s="99">
        <v>45749</v>
      </c>
      <c r="U493" s="110"/>
      <c r="V493" s="111"/>
      <c r="W49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3" s="6">
        <f>IF(AND(tbl_die_ordering[[#This Row],[TYPE]]&lt;&gt;"C",tbl_die_ordering[[#This Row],[Design Approved Date]]&lt;&gt;""),tbl_die_ordering[[#This Row],[Design Approved Date]]-tbl_die_ordering[[#This Row],[Die Requested Date]],0)</f>
        <v>4</v>
      </c>
      <c r="Z493" t="s">
        <v>86</v>
      </c>
      <c r="AA493" s="118"/>
      <c r="AB493" s="82">
        <f>_xlfn.XLOOKUP(_xlfn.TEXTJOIN("_",TRUE,tbl_die_ordering[[#This Row],[Supplier]],tbl_die_ordering[[#This Row],[DIE NO]]),[1]Tracker!$AQ:$AQ,[1]Tracker!$Y:$Y,"")</f>
        <v>142502842</v>
      </c>
      <c r="AC493" s="83">
        <f>_xlfn.XLOOKUP(_xlfn.TEXTJOIN("_",TRUE,tbl_die_ordering[[#This Row],[Supplier]],tbl_die_ordering[[#This Row],[DIE NO]]),[1]Tracker!$AQ:$AQ,[1]Tracker!$AC:$AC,"")</f>
        <v>45761</v>
      </c>
      <c r="AD493" s="7"/>
      <c r="AF493" t="str">
        <f>TEXT(tbl_die_ordering[[#This Row],[Die Requested Date]],"mmm")</f>
        <v>Mar</v>
      </c>
      <c r="AG493" t="str">
        <f>_xlfn.TEXTJOIN("_",TRUE,tbl_die_ordering[[#This Row],[Supplier]],tbl_die_ordering[[#This Row],[DIE NO]])</f>
        <v>PDTMC_28877-501</v>
      </c>
    </row>
    <row r="494" spans="1:33" ht="15.95" customHeight="1">
      <c r="A494" s="86" t="s">
        <v>29</v>
      </c>
      <c r="B494" s="83" t="str">
        <f>_xlfn.XLOOKUP(_xlfn.TEXTJOIN("_",TRUE,tbl_die_ordering[[#This Row],[Supplier]],tbl_die_ordering[[#This Row],[DIE NO]]),[1]Tracker!$AQ:$AQ,[1]Tracker!$W:$W,"")</f>
        <v>7791-25</v>
      </c>
      <c r="C494" s="204" t="s">
        <v>815</v>
      </c>
      <c r="D494" s="177" t="s">
        <v>88</v>
      </c>
      <c r="E494" s="90" t="s">
        <v>321</v>
      </c>
      <c r="F494" s="91">
        <v>45741</v>
      </c>
      <c r="G494" s="353">
        <f>_xlfn.XLOOKUP(_xlfn.TEXTJOIN("_",TRUE,tbl_die_ordering[[#This Row],[Supplier]],tbl_die_ordering[[#This Row],[DIE NO]]),[1]Tracker!$AQ:$AQ,[1]Tracker!$V:$V,"")</f>
        <v>45741</v>
      </c>
      <c r="H494" s="193" t="s">
        <v>94</v>
      </c>
      <c r="I494" s="131">
        <v>3</v>
      </c>
      <c r="J494" s="131">
        <v>3</v>
      </c>
      <c r="K494" s="99">
        <v>45744</v>
      </c>
      <c r="L494" s="99">
        <v>45744</v>
      </c>
      <c r="M494" s="102"/>
      <c r="N494" s="121">
        <f>IFERROR(IF(tbl_die_ordering[[#This Row],[Design Approved Date]]&lt;&gt;"",L494-K494,""),"")</f>
        <v>0</v>
      </c>
      <c r="O494" s="91">
        <v>45745</v>
      </c>
      <c r="P494" s="91">
        <v>45753</v>
      </c>
      <c r="Q494" s="99">
        <v>45745</v>
      </c>
      <c r="R494" s="122">
        <v>212500267</v>
      </c>
      <c r="S494" s="90" t="s">
        <v>95</v>
      </c>
      <c r="T494" s="91">
        <v>45745</v>
      </c>
      <c r="U494" s="110"/>
      <c r="V494" s="111"/>
      <c r="W49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4" s="6">
        <f>IF(AND(tbl_die_ordering[[#This Row],[TYPE]]&lt;&gt;"C",tbl_die_ordering[[#This Row],[Design Approved Date]]&lt;&gt;""),tbl_die_ordering[[#This Row],[Design Approved Date]]-tbl_die_ordering[[#This Row],[Die Requested Date]],0)</f>
        <v>3</v>
      </c>
      <c r="Z494" t="s">
        <v>86</v>
      </c>
      <c r="AA494" s="118"/>
      <c r="AB494" s="82">
        <f>_xlfn.XLOOKUP(_xlfn.TEXTJOIN("_",TRUE,tbl_die_ordering[[#This Row],[Supplier]],tbl_die_ordering[[#This Row],[DIE NO]]),[1]Tracker!$AQ:$AQ,[1]Tracker!$Y:$Y,"")</f>
        <v>242500495</v>
      </c>
      <c r="AC494" s="83">
        <f>_xlfn.XLOOKUP(_xlfn.TEXTJOIN("_",TRUE,tbl_die_ordering[[#This Row],[Supplier]],tbl_die_ordering[[#This Row],[DIE NO]]),[1]Tracker!$AQ:$AQ,[1]Tracker!$AC:$AC,"")</f>
        <v>45761</v>
      </c>
      <c r="AD494" s="7"/>
      <c r="AF494" t="str">
        <f>TEXT(tbl_die_ordering[[#This Row],[Die Requested Date]],"mmm")</f>
        <v>Mar</v>
      </c>
      <c r="AG494" t="str">
        <f>_xlfn.TEXTJOIN("_",TRUE,tbl_die_ordering[[#This Row],[Supplier]],tbl_die_ordering[[#This Row],[DIE NO]])</f>
        <v>PHME_051027-2511</v>
      </c>
    </row>
    <row r="495" spans="1:33" ht="15.95" customHeight="1">
      <c r="A495" s="86" t="s">
        <v>6</v>
      </c>
      <c r="B495" s="83" t="str">
        <f>_xlfn.XLOOKUP(_xlfn.TEXTJOIN("_",TRUE,tbl_die_ordering[[#This Row],[Supplier]],tbl_die_ordering[[#This Row],[DIE NO]]),[1]Tracker!$AQ:$AQ,[1]Tracker!$W:$W,"")</f>
        <v>7789-25</v>
      </c>
      <c r="C495" s="204" t="s">
        <v>816</v>
      </c>
      <c r="D495" s="177" t="s">
        <v>185</v>
      </c>
      <c r="E495" s="90" t="s">
        <v>443</v>
      </c>
      <c r="F495" s="91">
        <v>45741</v>
      </c>
      <c r="G495" s="353">
        <f>_xlfn.XLOOKUP(_xlfn.TEXTJOIN("_",TRUE,tbl_die_ordering[[#This Row],[Supplier]],tbl_die_ordering[[#This Row],[DIE NO]]),[1]Tracker!$AQ:$AQ,[1]Tracker!$V:$V,"")</f>
        <v>45742</v>
      </c>
      <c r="H495" s="193" t="s">
        <v>90</v>
      </c>
      <c r="I495" s="103">
        <v>5</v>
      </c>
      <c r="J495" s="103">
        <v>5</v>
      </c>
      <c r="K495" s="99">
        <v>45751</v>
      </c>
      <c r="L495" s="99">
        <v>45762</v>
      </c>
      <c r="M495" s="102" t="s">
        <v>186</v>
      </c>
      <c r="N495" s="121">
        <f>IFERROR(IF(tbl_die_ordering[[#This Row],[Design Approved Date]]&lt;&gt;"",L495-K495,""),"")</f>
        <v>11</v>
      </c>
      <c r="O495" s="91">
        <v>45766</v>
      </c>
      <c r="P495" s="91">
        <v>45750</v>
      </c>
      <c r="Q495" s="91">
        <v>45766</v>
      </c>
      <c r="R495" s="124">
        <v>112501534</v>
      </c>
      <c r="S495" s="90" t="s">
        <v>197</v>
      </c>
      <c r="T495" s="91">
        <v>45766</v>
      </c>
      <c r="U495" s="110" t="s">
        <v>817</v>
      </c>
      <c r="V495" s="111" t="s">
        <v>818</v>
      </c>
      <c r="W49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5" s="6">
        <f>IF(AND(tbl_die_ordering[[#This Row],[TYPE]]&lt;&gt;"C",tbl_die_ordering[[#This Row],[Design Approved Date]]&lt;&gt;""),tbl_die_ordering[[#This Row],[Design Approved Date]]-tbl_die_ordering[[#This Row],[Die Requested Date]],0)</f>
        <v>21</v>
      </c>
      <c r="Z495" t="s">
        <v>86</v>
      </c>
      <c r="AA495" s="118"/>
      <c r="AB495" s="82">
        <f>_xlfn.XLOOKUP(_xlfn.TEXTJOIN("_",TRUE,tbl_die_ordering[[#This Row],[Supplier]],tbl_die_ordering[[#This Row],[DIE NO]]),[1]Tracker!$AQ:$AQ,[1]Tracker!$Y:$Y,"")</f>
        <v>142503460</v>
      </c>
      <c r="AC495" s="83">
        <f>_xlfn.XLOOKUP(_xlfn.TEXTJOIN("_",TRUE,tbl_die_ordering[[#This Row],[Supplier]],tbl_die_ordering[[#This Row],[DIE NO]]),[1]Tracker!$AQ:$AQ,[1]Tracker!$AC:$AC,"")</f>
        <v>45785</v>
      </c>
      <c r="AD495" s="7"/>
      <c r="AF495" t="str">
        <f>TEXT(tbl_die_ordering[[#This Row],[Die Requested Date]],"mmm")</f>
        <v>Mar</v>
      </c>
      <c r="AG495" t="str">
        <f>_xlfn.TEXTJOIN("_",TRUE,tbl_die_ordering[[#This Row],[Supplier]],tbl_die_ordering[[#This Row],[DIE NO]])</f>
        <v>COMPES_30291-601</v>
      </c>
    </row>
    <row r="496" spans="1:33" ht="15.95" customHeight="1">
      <c r="A496" s="86" t="s">
        <v>6</v>
      </c>
      <c r="B496" s="83" t="str">
        <f>_xlfn.XLOOKUP(_xlfn.TEXTJOIN("_",TRUE,tbl_die_ordering[[#This Row],[Supplier]],tbl_die_ordering[[#This Row],[DIE NO]]),[1]Tracker!$AQ:$AQ,[1]Tracker!$W:$W,"")</f>
        <v>7794-25</v>
      </c>
      <c r="C496" s="204" t="s">
        <v>819</v>
      </c>
      <c r="D496" s="90" t="s">
        <v>162</v>
      </c>
      <c r="E496" s="90" t="s">
        <v>820</v>
      </c>
      <c r="F496" s="91">
        <v>45741</v>
      </c>
      <c r="G496" s="353">
        <f>_xlfn.XLOOKUP(_xlfn.TEXTJOIN("_",TRUE,tbl_die_ordering[[#This Row],[Supplier]],tbl_die_ordering[[#This Row],[DIE NO]]),[1]Tracker!$AQ:$AQ,[1]Tracker!$V:$V,"")</f>
        <v>45741</v>
      </c>
      <c r="H496" s="193" t="s">
        <v>94</v>
      </c>
      <c r="I496" s="103">
        <v>0</v>
      </c>
      <c r="J496" s="103">
        <v>0</v>
      </c>
      <c r="K496" s="99">
        <v>45744</v>
      </c>
      <c r="L496" s="99">
        <v>45744</v>
      </c>
      <c r="M496" s="102"/>
      <c r="N496" s="121">
        <f>IFERROR(IF(tbl_die_ordering[[#This Row],[Design Approved Date]]&lt;&gt;"",L496-K496,""),"")</f>
        <v>0</v>
      </c>
      <c r="O496" s="91">
        <v>45745</v>
      </c>
      <c r="P496" s="91">
        <v>45745</v>
      </c>
      <c r="Q496" s="99">
        <v>45745</v>
      </c>
      <c r="R496" s="122">
        <v>112501207</v>
      </c>
      <c r="S496" s="90" t="s">
        <v>95</v>
      </c>
      <c r="T496" s="99">
        <v>45745</v>
      </c>
      <c r="U496" s="110"/>
      <c r="V496" s="111"/>
      <c r="W49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6" s="6">
        <f>IF(AND(tbl_die_ordering[[#This Row],[TYPE]]&lt;&gt;"C",tbl_die_ordering[[#This Row],[Design Approved Date]]&lt;&gt;""),tbl_die_ordering[[#This Row],[Design Approved Date]]-tbl_die_ordering[[#This Row],[Die Requested Date]],0)</f>
        <v>3</v>
      </c>
      <c r="Z496" t="s">
        <v>86</v>
      </c>
      <c r="AA496" s="118" t="s">
        <v>405</v>
      </c>
      <c r="AB496" s="82">
        <f>_xlfn.XLOOKUP(_xlfn.TEXTJOIN("_",TRUE,tbl_die_ordering[[#This Row],[Supplier]],tbl_die_ordering[[#This Row],[DIE NO]]),[1]Tracker!$AQ:$AQ,[1]Tracker!$Y:$Y,"")</f>
        <v>142502703</v>
      </c>
      <c r="AC496" s="83">
        <f>_xlfn.XLOOKUP(_xlfn.TEXTJOIN("_",TRUE,tbl_die_ordering[[#This Row],[Supplier]],tbl_die_ordering[[#This Row],[DIE NO]]),[1]Tracker!$AQ:$AQ,[1]Tracker!$AC:$AC,"")</f>
        <v>45752.588414351849</v>
      </c>
      <c r="AD496" s="7"/>
      <c r="AF496" t="str">
        <f>TEXT(tbl_die_ordering[[#This Row],[Die Requested Date]],"mmm")</f>
        <v>Mar</v>
      </c>
      <c r="AG496" t="str">
        <f>_xlfn.TEXTJOIN("_",TRUE,tbl_die_ordering[[#This Row],[Supplier]],tbl_die_ordering[[#This Row],[DIE NO]])</f>
        <v>PHME_06089-505 Insert mandrel</v>
      </c>
    </row>
    <row r="497" spans="1:33" ht="15.95" customHeight="1">
      <c r="A497" s="86" t="s">
        <v>6</v>
      </c>
      <c r="B497" s="83" t="str">
        <f>_xlfn.XLOOKUP(_xlfn.TEXTJOIN("_",TRUE,tbl_die_ordering[[#This Row],[Supplier]],tbl_die_ordering[[#This Row],[DIE NO]]),[1]Tracker!$AQ:$AQ,[1]Tracker!$W:$W,"")</f>
        <v>7794-25</v>
      </c>
      <c r="C497" s="204" t="s">
        <v>821</v>
      </c>
      <c r="D497" s="90" t="s">
        <v>162</v>
      </c>
      <c r="E497" s="90" t="s">
        <v>822</v>
      </c>
      <c r="F497" s="91">
        <v>45741</v>
      </c>
      <c r="G497" s="353">
        <f>_xlfn.XLOOKUP(_xlfn.TEXTJOIN("_",TRUE,tbl_die_ordering[[#This Row],[Supplier]],tbl_die_ordering[[#This Row],[DIE NO]]),[1]Tracker!$AQ:$AQ,[1]Tracker!$V:$V,"")</f>
        <v>45741</v>
      </c>
      <c r="H497" s="193" t="s">
        <v>94</v>
      </c>
      <c r="I497" s="103">
        <v>0</v>
      </c>
      <c r="J497" s="103">
        <v>0</v>
      </c>
      <c r="K497" s="99">
        <v>45744</v>
      </c>
      <c r="L497" s="99">
        <v>45745</v>
      </c>
      <c r="M497" s="102"/>
      <c r="N497" s="121">
        <f>IFERROR(IF(tbl_die_ordering[[#This Row],[Design Approved Date]]&lt;&gt;"",L497-K497,""),"")</f>
        <v>1</v>
      </c>
      <c r="O497" s="91">
        <v>45749</v>
      </c>
      <c r="P497" s="91">
        <v>45745</v>
      </c>
      <c r="Q497" s="91">
        <v>45749</v>
      </c>
      <c r="R497" s="124">
        <v>112501235</v>
      </c>
      <c r="S497" s="90" t="s">
        <v>95</v>
      </c>
      <c r="T497" s="91">
        <v>45749</v>
      </c>
      <c r="U497" s="110"/>
      <c r="V497" s="111"/>
      <c r="W49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7" s="6">
        <f>IF(AND(tbl_die_ordering[[#This Row],[TYPE]]&lt;&gt;"C",tbl_die_ordering[[#This Row],[Design Approved Date]]&lt;&gt;""),tbl_die_ordering[[#This Row],[Design Approved Date]]-tbl_die_ordering[[#This Row],[Die Requested Date]],0)</f>
        <v>4</v>
      </c>
      <c r="Z497" t="s">
        <v>86</v>
      </c>
      <c r="AA497" s="118"/>
      <c r="AB497" s="82">
        <f>_xlfn.XLOOKUP(_xlfn.TEXTJOIN("_",TRUE,tbl_die_ordering[[#This Row],[Supplier]],tbl_die_ordering[[#This Row],[DIE NO]]),[1]Tracker!$AQ:$AQ,[1]Tracker!$Y:$Y,"")</f>
        <v>142502703</v>
      </c>
      <c r="AC497" s="83">
        <f>_xlfn.XLOOKUP(_xlfn.TEXTJOIN("_",TRUE,tbl_die_ordering[[#This Row],[Supplier]],tbl_die_ordering[[#This Row],[DIE NO]]),[1]Tracker!$AQ:$AQ,[1]Tracker!$AC:$AC,"")</f>
        <v>45752.588414351849</v>
      </c>
      <c r="AD497" s="7"/>
      <c r="AF497" t="str">
        <f>TEXT(tbl_die_ordering[[#This Row],[Die Requested Date]],"mmm")</f>
        <v>Mar</v>
      </c>
      <c r="AG497" t="str">
        <f>_xlfn.TEXTJOIN("_",TRUE,tbl_die_ordering[[#This Row],[Supplier]],tbl_die_ordering[[#This Row],[DIE NO]])</f>
        <v>PHME_06176-402 Insert mandrel</v>
      </c>
    </row>
    <row r="498" spans="1:33" ht="15.95" customHeight="1">
      <c r="A498" s="86" t="s">
        <v>6</v>
      </c>
      <c r="B498" s="83" t="str">
        <f>_xlfn.XLOOKUP(_xlfn.TEXTJOIN("_",TRUE,tbl_die_ordering[[#This Row],[Supplier]],tbl_die_ordering[[#This Row],[DIE NO]]),[1]Tracker!$AQ:$AQ,[1]Tracker!$W:$W,"")</f>
        <v>7796-25</v>
      </c>
      <c r="C498" s="204" t="s">
        <v>823</v>
      </c>
      <c r="D498" s="177" t="s">
        <v>185</v>
      </c>
      <c r="E498" s="90" t="s">
        <v>219</v>
      </c>
      <c r="F498" s="91">
        <v>45743</v>
      </c>
      <c r="G498" s="353">
        <f>_xlfn.XLOOKUP(_xlfn.TEXTJOIN("_",TRUE,tbl_die_ordering[[#This Row],[Supplier]],tbl_die_ordering[[#This Row],[DIE NO]]),[1]Tracker!$AQ:$AQ,[1]Tracker!$V:$V,"")</f>
        <v>45743</v>
      </c>
      <c r="H498" s="193" t="s">
        <v>94</v>
      </c>
      <c r="I498" s="103">
        <v>0</v>
      </c>
      <c r="J498" s="103">
        <v>0</v>
      </c>
      <c r="K498" s="99">
        <v>45744</v>
      </c>
      <c r="L498" s="99">
        <v>45744</v>
      </c>
      <c r="M498" s="102"/>
      <c r="N498" s="121">
        <f>IFERROR(IF(tbl_die_ordering[[#This Row],[Design Approved Date]]&lt;&gt;"",L498-K498,""),"")</f>
        <v>0</v>
      </c>
      <c r="O498" s="99">
        <v>45745</v>
      </c>
      <c r="P498" s="91">
        <v>45750</v>
      </c>
      <c r="Q498" s="99">
        <v>45745</v>
      </c>
      <c r="R498" s="122">
        <v>112501207</v>
      </c>
      <c r="S498" s="90" t="s">
        <v>101</v>
      </c>
      <c r="T498" s="99">
        <v>45750</v>
      </c>
      <c r="U498" s="110" t="s">
        <v>824</v>
      </c>
      <c r="V498" s="111"/>
      <c r="W49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8" s="6">
        <f>IF(AND(tbl_die_ordering[[#This Row],[TYPE]]&lt;&gt;"C",tbl_die_ordering[[#This Row],[Design Approved Date]]&lt;&gt;""),tbl_die_ordering[[#This Row],[Design Approved Date]]-tbl_die_ordering[[#This Row],[Die Requested Date]],0)</f>
        <v>1</v>
      </c>
      <c r="Z498" t="s">
        <v>86</v>
      </c>
      <c r="AA498" s="118" t="s">
        <v>224</v>
      </c>
      <c r="AB498" s="82">
        <f>_xlfn.XLOOKUP(_xlfn.TEXTJOIN("_",TRUE,tbl_die_ordering[[#This Row],[Supplier]],tbl_die_ordering[[#This Row],[DIE NO]]),[1]Tracker!$AQ:$AQ,[1]Tracker!$Y:$Y,"")</f>
        <v>142502698</v>
      </c>
      <c r="AC498" s="83">
        <f>_xlfn.XLOOKUP(_xlfn.TEXTJOIN("_",TRUE,tbl_die_ordering[[#This Row],[Supplier]],tbl_die_ordering[[#This Row],[DIE NO]]),[1]Tracker!$AQ:$AQ,[1]Tracker!$AC:$AC,"")</f>
        <v>45756.662280092591</v>
      </c>
      <c r="AD498" s="7"/>
      <c r="AF498" t="str">
        <f>TEXT(tbl_die_ordering[[#This Row],[Die Requested Date]],"mmm")</f>
        <v>Mar</v>
      </c>
      <c r="AG498" t="str">
        <f>_xlfn.TEXTJOIN("_",TRUE,tbl_die_ordering[[#This Row],[Supplier]],tbl_die_ordering[[#This Row],[DIE NO]])</f>
        <v>PDTMC_27850-501</v>
      </c>
    </row>
    <row r="499" spans="1:33" ht="15.95" customHeight="1">
      <c r="A499" s="86" t="s">
        <v>6</v>
      </c>
      <c r="B499" s="83" t="str">
        <f>_xlfn.XLOOKUP(_xlfn.TEXTJOIN("_",TRUE,tbl_die_ordering[[#This Row],[Supplier]],tbl_die_ordering[[#This Row],[DIE NO]]),[1]Tracker!$AQ:$AQ,[1]Tracker!$W:$W,"")</f>
        <v>7796-25</v>
      </c>
      <c r="C499" s="204" t="s">
        <v>825</v>
      </c>
      <c r="D499" s="177" t="s">
        <v>185</v>
      </c>
      <c r="E499" s="90" t="s">
        <v>219</v>
      </c>
      <c r="F499" s="91">
        <v>45743</v>
      </c>
      <c r="G499" s="353">
        <f>_xlfn.XLOOKUP(_xlfn.TEXTJOIN("_",TRUE,tbl_die_ordering[[#This Row],[Supplier]],tbl_die_ordering[[#This Row],[DIE NO]]),[1]Tracker!$AQ:$AQ,[1]Tracker!$V:$V,"")</f>
        <v>45743</v>
      </c>
      <c r="H499" s="193" t="s">
        <v>94</v>
      </c>
      <c r="I499" s="103">
        <v>0</v>
      </c>
      <c r="J499" s="103">
        <v>0</v>
      </c>
      <c r="K499" s="99">
        <v>45744</v>
      </c>
      <c r="L499" s="99">
        <v>45744</v>
      </c>
      <c r="M499" s="102"/>
      <c r="N499" s="121">
        <f>IFERROR(IF(tbl_die_ordering[[#This Row],[Design Approved Date]]&lt;&gt;"",L499-K499,""),"")</f>
        <v>0</v>
      </c>
      <c r="O499" s="91">
        <v>45745</v>
      </c>
      <c r="P499" s="91">
        <v>45750</v>
      </c>
      <c r="Q499" s="91">
        <v>45745</v>
      </c>
      <c r="R499" s="124">
        <v>112501207</v>
      </c>
      <c r="S499" s="90" t="s">
        <v>101</v>
      </c>
      <c r="T499" s="91">
        <v>45750</v>
      </c>
      <c r="U499" s="110" t="s">
        <v>824</v>
      </c>
      <c r="V499" s="111"/>
      <c r="W49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499" s="6">
        <f>IF(AND(tbl_die_ordering[[#This Row],[TYPE]]&lt;&gt;"C",tbl_die_ordering[[#This Row],[Design Approved Date]]&lt;&gt;""),tbl_die_ordering[[#This Row],[Design Approved Date]]-tbl_die_ordering[[#This Row],[Die Requested Date]],0)</f>
        <v>1</v>
      </c>
      <c r="Z499" t="s">
        <v>86</v>
      </c>
      <c r="AA499" s="118" t="s">
        <v>405</v>
      </c>
      <c r="AB499" s="82">
        <f>_xlfn.XLOOKUP(_xlfn.TEXTJOIN("_",TRUE,tbl_die_ordering[[#This Row],[Supplier]],tbl_die_ordering[[#This Row],[DIE NO]]),[1]Tracker!$AQ:$AQ,[1]Tracker!$Y:$Y,"")</f>
        <v>142502698</v>
      </c>
      <c r="AC499" s="83">
        <f>_xlfn.XLOOKUP(_xlfn.TEXTJOIN("_",TRUE,tbl_die_ordering[[#This Row],[Supplier]],tbl_die_ordering[[#This Row],[DIE NO]]),[1]Tracker!$AQ:$AQ,[1]Tracker!$AC:$AC,"")</f>
        <v>45756.662280092591</v>
      </c>
      <c r="AD499" s="7"/>
      <c r="AF499" t="str">
        <f>TEXT(tbl_die_ordering[[#This Row],[Die Requested Date]],"mmm")</f>
        <v>Mar</v>
      </c>
      <c r="AG499" t="str">
        <f>_xlfn.TEXTJOIN("_",TRUE,tbl_die_ordering[[#This Row],[Supplier]],tbl_die_ordering[[#This Row],[DIE NO]])</f>
        <v>PDTMC_27849-501</v>
      </c>
    </row>
    <row r="500" spans="1:33" ht="15.95" customHeight="1">
      <c r="A500" s="86" t="s">
        <v>6</v>
      </c>
      <c r="B500" s="83" t="str">
        <f>_xlfn.XLOOKUP(_xlfn.TEXTJOIN("_",TRUE,tbl_die_ordering[[#This Row],[Supplier]],tbl_die_ordering[[#This Row],[DIE NO]]),[1]Tracker!$AQ:$AQ,[1]Tracker!$W:$W,"")</f>
        <v>7798-25</v>
      </c>
      <c r="C500" s="204" t="s">
        <v>826</v>
      </c>
      <c r="D500" s="177" t="s">
        <v>88</v>
      </c>
      <c r="E500" s="90" t="s">
        <v>260</v>
      </c>
      <c r="F500" s="91">
        <v>45743</v>
      </c>
      <c r="G500" s="353">
        <f>_xlfn.XLOOKUP(_xlfn.TEXTJOIN("_",TRUE,tbl_die_ordering[[#This Row],[Supplier]],tbl_die_ordering[[#This Row],[DIE NO]]),[1]Tracker!$AQ:$AQ,[1]Tracker!$V:$V,"")</f>
        <v>45743</v>
      </c>
      <c r="H500" s="193" t="s">
        <v>90</v>
      </c>
      <c r="I500" s="103">
        <v>1</v>
      </c>
      <c r="J500" s="103">
        <v>2</v>
      </c>
      <c r="K500" s="99">
        <v>45745</v>
      </c>
      <c r="L500" s="99">
        <v>45749</v>
      </c>
      <c r="M500" s="102"/>
      <c r="N500" s="121">
        <f>IFERROR(IF(tbl_die_ordering[[#This Row],[Design Approved Date]]&lt;&gt;"",L500-K500,""),"")</f>
        <v>4</v>
      </c>
      <c r="O500" s="94">
        <v>45750</v>
      </c>
      <c r="P500" s="94">
        <v>45750</v>
      </c>
      <c r="Q500" s="104">
        <v>45750</v>
      </c>
      <c r="R500" s="123">
        <v>112501244</v>
      </c>
      <c r="S500" s="90" t="s">
        <v>197</v>
      </c>
      <c r="T500" s="104">
        <v>45750</v>
      </c>
      <c r="U500" s="110"/>
      <c r="V500" s="111"/>
      <c r="W50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0" s="6">
        <f>IF(AND(tbl_die_ordering[[#This Row],[TYPE]]&lt;&gt;"C",tbl_die_ordering[[#This Row],[Design Approved Date]]&lt;&gt;""),tbl_die_ordering[[#This Row],[Design Approved Date]]-tbl_die_ordering[[#This Row],[Die Requested Date]],0)</f>
        <v>6</v>
      </c>
      <c r="Z500" t="s">
        <v>86</v>
      </c>
      <c r="AA500" s="118"/>
      <c r="AB500" s="82">
        <f>_xlfn.XLOOKUP(_xlfn.TEXTJOIN("_",TRUE,tbl_die_ordering[[#This Row],[Supplier]],tbl_die_ordering[[#This Row],[DIE NO]]),[1]Tracker!$AQ:$AQ,[1]Tracker!$Y:$Y,"")</f>
        <v>142502823</v>
      </c>
      <c r="AC500" s="83">
        <f>_xlfn.XLOOKUP(_xlfn.TEXTJOIN("_",TRUE,tbl_die_ordering[[#This Row],[Supplier]],tbl_die_ordering[[#This Row],[DIE NO]]),[1]Tracker!$AQ:$AQ,[1]Tracker!$AC:$AC,"")</f>
        <v>45761</v>
      </c>
      <c r="AD500" s="7"/>
      <c r="AF500" t="str">
        <f>TEXT(tbl_die_ordering[[#This Row],[Die Requested Date]],"mmm")</f>
        <v>Mar</v>
      </c>
      <c r="AG500" t="str">
        <f>_xlfn.TEXTJOIN("_",TRUE,tbl_die_ordering[[#This Row],[Supplier]],tbl_die_ordering[[#This Row],[DIE NO]])</f>
        <v>COMPES_13013-518</v>
      </c>
    </row>
    <row r="501" spans="1:33" ht="15.95" customHeight="1">
      <c r="A501" s="86" t="s">
        <v>6</v>
      </c>
      <c r="B501" s="83" t="str">
        <f>_xlfn.XLOOKUP(_xlfn.TEXTJOIN("_",TRUE,tbl_die_ordering[[#This Row],[Supplier]],tbl_die_ordering[[#This Row],[DIE NO]]),[1]Tracker!$AQ:$AQ,[1]Tracker!$W:$W,"")</f>
        <v>7800-25</v>
      </c>
      <c r="C501" s="204" t="s">
        <v>827</v>
      </c>
      <c r="D501" s="177" t="s">
        <v>88</v>
      </c>
      <c r="E501" s="90" t="s">
        <v>323</v>
      </c>
      <c r="F501" s="91">
        <v>45743</v>
      </c>
      <c r="G501" s="353">
        <f>_xlfn.XLOOKUP(_xlfn.TEXTJOIN("_",TRUE,tbl_die_ordering[[#This Row],[Supplier]],tbl_die_ordering[[#This Row],[DIE NO]]),[1]Tracker!$AQ:$AQ,[1]Tracker!$V:$V,"")</f>
        <v>45743</v>
      </c>
      <c r="H501" s="193" t="s">
        <v>90</v>
      </c>
      <c r="I501" s="103">
        <v>1</v>
      </c>
      <c r="J501" s="103">
        <v>2</v>
      </c>
      <c r="K501" s="99">
        <v>45749</v>
      </c>
      <c r="L501" s="99">
        <v>45750</v>
      </c>
      <c r="M501" s="102"/>
      <c r="N501" s="121">
        <f>IFERROR(IF(tbl_die_ordering[[#This Row],[Design Approved Date]]&lt;&gt;"",L501-K501,""),"")</f>
        <v>1</v>
      </c>
      <c r="O501" s="94">
        <v>45751</v>
      </c>
      <c r="P501" s="94">
        <v>45750</v>
      </c>
      <c r="Q501" s="104">
        <v>45751</v>
      </c>
      <c r="R501" s="123">
        <v>112501253</v>
      </c>
      <c r="S501" s="90" t="s">
        <v>139</v>
      </c>
      <c r="T501" s="104">
        <v>45751</v>
      </c>
      <c r="U501" s="110"/>
      <c r="V501" s="111"/>
      <c r="W50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1" s="6">
        <f>IF(AND(tbl_die_ordering[[#This Row],[TYPE]]&lt;&gt;"C",tbl_die_ordering[[#This Row],[Design Approved Date]]&lt;&gt;""),tbl_die_ordering[[#This Row],[Design Approved Date]]-tbl_die_ordering[[#This Row],[Die Requested Date]],0)</f>
        <v>7</v>
      </c>
      <c r="Z501" t="s">
        <v>227</v>
      </c>
      <c r="AA501" s="118"/>
      <c r="AB501" s="82">
        <f>_xlfn.XLOOKUP(_xlfn.TEXTJOIN("_",TRUE,tbl_die_ordering[[#This Row],[Supplier]],tbl_die_ordering[[#This Row],[DIE NO]]),[1]Tracker!$AQ:$AQ,[1]Tracker!$Y:$Y,"")</f>
        <v>142502883</v>
      </c>
      <c r="AC501" s="83">
        <f>_xlfn.XLOOKUP(_xlfn.TEXTJOIN("_",TRUE,tbl_die_ordering[[#This Row],[Supplier]],tbl_die_ordering[[#This Row],[DIE NO]]),[1]Tracker!$AQ:$AQ,[1]Tracker!$AC:$AC,"")</f>
        <v>45765.50509259259</v>
      </c>
      <c r="AD501" s="7"/>
      <c r="AF501" t="str">
        <f>TEXT(tbl_die_ordering[[#This Row],[Die Requested Date]],"mmm")</f>
        <v>Mar</v>
      </c>
      <c r="AG501" t="str">
        <f>_xlfn.TEXTJOIN("_",TRUE,tbl_die_ordering[[#This Row],[Supplier]],tbl_die_ordering[[#This Row],[DIE NO]])</f>
        <v>EKSTEK_15776-409</v>
      </c>
    </row>
    <row r="502" spans="1:33" ht="15.95" customHeight="1">
      <c r="A502" s="86" t="s">
        <v>6</v>
      </c>
      <c r="B502" s="83" t="str">
        <f>_xlfn.XLOOKUP(_xlfn.TEXTJOIN("_",TRUE,tbl_die_ordering[[#This Row],[Supplier]],tbl_die_ordering[[#This Row],[DIE NO]]),[1]Tracker!$AQ:$AQ,[1]Tracker!$W:$W,"")</f>
        <v>7800-25</v>
      </c>
      <c r="C502" s="204" t="s">
        <v>828</v>
      </c>
      <c r="D502" s="177" t="s">
        <v>88</v>
      </c>
      <c r="E502" s="90" t="s">
        <v>321</v>
      </c>
      <c r="F502" s="91">
        <v>45743</v>
      </c>
      <c r="G502" s="353">
        <f>_xlfn.XLOOKUP(_xlfn.TEXTJOIN("_",TRUE,tbl_die_ordering[[#This Row],[Supplier]],tbl_die_ordering[[#This Row],[DIE NO]]),[1]Tracker!$AQ:$AQ,[1]Tracker!$V:$V,"")</f>
        <v>45743</v>
      </c>
      <c r="H502" s="193" t="s">
        <v>90</v>
      </c>
      <c r="I502" s="103">
        <v>2</v>
      </c>
      <c r="J502" s="103">
        <v>2</v>
      </c>
      <c r="K502" s="99">
        <v>45749</v>
      </c>
      <c r="L502" s="99">
        <v>45754</v>
      </c>
      <c r="M502" s="102"/>
      <c r="N502" s="121">
        <f>IFERROR(IF(tbl_die_ordering[[#This Row],[Design Approved Date]]&lt;&gt;"",L502-K502,""),"")</f>
        <v>5</v>
      </c>
      <c r="O502" s="91">
        <v>45754</v>
      </c>
      <c r="P502" s="91">
        <v>45750</v>
      </c>
      <c r="Q502" s="99">
        <v>45754</v>
      </c>
      <c r="R502" s="122">
        <v>112501275</v>
      </c>
      <c r="S502" s="90" t="s">
        <v>139</v>
      </c>
      <c r="T502" s="99">
        <v>45754</v>
      </c>
      <c r="U502" s="110"/>
      <c r="V502" s="111" t="s">
        <v>829</v>
      </c>
      <c r="W50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2" s="6">
        <f>IF(AND(tbl_die_ordering[[#This Row],[TYPE]]&lt;&gt;"C",tbl_die_ordering[[#This Row],[Design Approved Date]]&lt;&gt;""),tbl_die_ordering[[#This Row],[Design Approved Date]]-tbl_die_ordering[[#This Row],[Die Requested Date]],0)</f>
        <v>11</v>
      </c>
      <c r="Z502" t="s">
        <v>86</v>
      </c>
      <c r="AA502" s="118"/>
      <c r="AB502" s="82">
        <f>_xlfn.XLOOKUP(_xlfn.TEXTJOIN("_",TRUE,tbl_die_ordering[[#This Row],[Supplier]],tbl_die_ordering[[#This Row],[DIE NO]]),[1]Tracker!$AQ:$AQ,[1]Tracker!$Y:$Y,"")</f>
        <v>142502883</v>
      </c>
      <c r="AC502" s="83">
        <f>_xlfn.XLOOKUP(_xlfn.TEXTJOIN("_",TRUE,tbl_die_ordering[[#This Row],[Supplier]],tbl_die_ordering[[#This Row],[DIE NO]]),[1]Tracker!$AQ:$AQ,[1]Tracker!$AC:$AC,"")</f>
        <v>45765.50509259259</v>
      </c>
      <c r="AD502" s="7"/>
      <c r="AF502" t="str">
        <f>TEXT(tbl_die_ordering[[#This Row],[Die Requested Date]],"mmm")</f>
        <v>Mar</v>
      </c>
      <c r="AG502" t="str">
        <f>_xlfn.TEXTJOIN("_",TRUE,tbl_die_ordering[[#This Row],[Supplier]],tbl_die_ordering[[#This Row],[DIE NO]])</f>
        <v>EKSTEK_15824-410</v>
      </c>
    </row>
    <row r="503" spans="1:33" ht="15.95" customHeight="1">
      <c r="A503" s="86" t="s">
        <v>6</v>
      </c>
      <c r="B503" s="83" t="str">
        <f>_xlfn.XLOOKUP(_xlfn.TEXTJOIN("_",TRUE,tbl_die_ordering[[#This Row],[Supplier]],tbl_die_ordering[[#This Row],[DIE NO]]),[1]Tracker!$AQ:$AQ,[1]Tracker!$W:$W,"")</f>
        <v>7795-25</v>
      </c>
      <c r="C503" s="204" t="s">
        <v>830</v>
      </c>
      <c r="D503" s="177" t="s">
        <v>185</v>
      </c>
      <c r="E503" s="90" t="s">
        <v>128</v>
      </c>
      <c r="F503" s="91">
        <v>45743</v>
      </c>
      <c r="G503" s="353">
        <f>_xlfn.XLOOKUP(_xlfn.TEXTJOIN("_",TRUE,tbl_die_ordering[[#This Row],[Supplier]],tbl_die_ordering[[#This Row],[DIE NO]]),[1]Tracker!$AQ:$AQ,[1]Tracker!$V:$V,"")</f>
        <v>45743</v>
      </c>
      <c r="H503" s="193" t="s">
        <v>90</v>
      </c>
      <c r="I503" s="103">
        <v>4</v>
      </c>
      <c r="J503" s="103">
        <v>4</v>
      </c>
      <c r="K503" s="99">
        <v>45755</v>
      </c>
      <c r="L503" s="99">
        <v>45759</v>
      </c>
      <c r="M503" s="102" t="s">
        <v>186</v>
      </c>
      <c r="N503" s="121">
        <f>IFERROR(IF(tbl_die_ordering[[#This Row],[Design Approved Date]]&lt;&gt;"",L503-K503,""),"")</f>
        <v>4</v>
      </c>
      <c r="O503" s="99">
        <v>45761</v>
      </c>
      <c r="P503" s="91">
        <v>45750</v>
      </c>
      <c r="Q503" s="99">
        <v>45761</v>
      </c>
      <c r="R503" s="122">
        <v>112501429</v>
      </c>
      <c r="S503" s="90" t="s">
        <v>197</v>
      </c>
      <c r="T503" s="99">
        <v>45761</v>
      </c>
      <c r="U503" s="110" t="s">
        <v>831</v>
      </c>
      <c r="V503" s="111"/>
      <c r="W50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3" s="6">
        <f>IF(AND(tbl_die_ordering[[#This Row],[TYPE]]&lt;&gt;"C",tbl_die_ordering[[#This Row],[Design Approved Date]]&lt;&gt;""),tbl_die_ordering[[#This Row],[Design Approved Date]]-tbl_die_ordering[[#This Row],[Die Requested Date]],0)</f>
        <v>16</v>
      </c>
      <c r="Z503" t="s">
        <v>86</v>
      </c>
      <c r="AA503" s="118"/>
      <c r="AB503" s="82">
        <f>_xlfn.XLOOKUP(_xlfn.TEXTJOIN("_",TRUE,tbl_die_ordering[[#This Row],[Supplier]],tbl_die_ordering[[#This Row],[DIE NO]]),[1]Tracker!$AQ:$AQ,[1]Tracker!$Y:$Y,"")</f>
        <v>142503213</v>
      </c>
      <c r="AC503" s="83">
        <f>_xlfn.XLOOKUP(_xlfn.TEXTJOIN("_",TRUE,tbl_die_ordering[[#This Row],[Supplier]],tbl_die_ordering[[#This Row],[DIE NO]]),[1]Tracker!$AQ:$AQ,[1]Tracker!$AC:$AC,"")</f>
        <v>45776</v>
      </c>
      <c r="AD503" s="7"/>
      <c r="AF503" t="str">
        <f>TEXT(tbl_die_ordering[[#This Row],[Die Requested Date]],"mmm")</f>
        <v>Mar</v>
      </c>
      <c r="AG503" t="str">
        <f>_xlfn.TEXTJOIN("_",TRUE,tbl_die_ordering[[#This Row],[Supplier]],tbl_die_ordering[[#This Row],[DIE NO]])</f>
        <v>COMPES_30292-601</v>
      </c>
    </row>
    <row r="504" spans="1:33" ht="15.95" customHeight="1">
      <c r="A504" s="86" t="s">
        <v>6</v>
      </c>
      <c r="B504" s="83" t="str">
        <f>_xlfn.XLOOKUP(_xlfn.TEXTJOIN("_",TRUE,tbl_die_ordering[[#This Row],[Supplier]],tbl_die_ordering[[#This Row],[DIE NO]]),[1]Tracker!$AQ:$AQ,[1]Tracker!$W:$W,"")</f>
        <v>7795-25</v>
      </c>
      <c r="C504" s="204" t="s">
        <v>832</v>
      </c>
      <c r="D504" s="177" t="s">
        <v>162</v>
      </c>
      <c r="E504" s="90" t="s">
        <v>526</v>
      </c>
      <c r="F504" s="91">
        <v>45743</v>
      </c>
      <c r="G504" s="353">
        <f>_xlfn.XLOOKUP(_xlfn.TEXTJOIN("_",TRUE,tbl_die_ordering[[#This Row],[Supplier]],tbl_die_ordering[[#This Row],[DIE NO]]),[1]Tracker!$AQ:$AQ,[1]Tracker!$V:$V,"")</f>
        <v>45743</v>
      </c>
      <c r="H504" s="193" t="s">
        <v>90</v>
      </c>
      <c r="I504" s="103">
        <v>0</v>
      </c>
      <c r="J504" s="103">
        <v>0</v>
      </c>
      <c r="K504" s="99">
        <v>45755</v>
      </c>
      <c r="L504" s="99">
        <v>45759</v>
      </c>
      <c r="M504" s="102"/>
      <c r="N504" s="121">
        <f>IFERROR(IF(tbl_die_ordering[[#This Row],[Design Approved Date]]&lt;&gt;"",L504-K504,""),"")</f>
        <v>4</v>
      </c>
      <c r="O504" s="99">
        <v>45761</v>
      </c>
      <c r="P504" s="91">
        <v>45750</v>
      </c>
      <c r="Q504" s="99">
        <v>45761</v>
      </c>
      <c r="R504" s="122">
        <v>112501429</v>
      </c>
      <c r="S504" s="90" t="s">
        <v>197</v>
      </c>
      <c r="T504" s="99">
        <v>45761</v>
      </c>
      <c r="U504" s="110"/>
      <c r="V504" s="111" t="s">
        <v>833</v>
      </c>
      <c r="W50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4" s="6">
        <f>IF(AND(tbl_die_ordering[[#This Row],[TYPE]]&lt;&gt;"C",tbl_die_ordering[[#This Row],[Design Approved Date]]&lt;&gt;""),tbl_die_ordering[[#This Row],[Design Approved Date]]-tbl_die_ordering[[#This Row],[Die Requested Date]],0)</f>
        <v>16</v>
      </c>
      <c r="Z504" t="s">
        <v>86</v>
      </c>
      <c r="AA504" s="118" t="s">
        <v>224</v>
      </c>
      <c r="AB504" s="82">
        <f>_xlfn.XLOOKUP(_xlfn.TEXTJOIN("_",TRUE,tbl_die_ordering[[#This Row],[Supplier]],tbl_die_ordering[[#This Row],[DIE NO]]),[1]Tracker!$AQ:$AQ,[1]Tracker!$Y:$Y,"")</f>
        <v>142503213</v>
      </c>
      <c r="AC504" s="83">
        <f>_xlfn.XLOOKUP(_xlfn.TEXTJOIN("_",TRUE,tbl_die_ordering[[#This Row],[Supplier]],tbl_die_ordering[[#This Row],[DIE NO]]),[1]Tracker!$AQ:$AQ,[1]Tracker!$AC:$AC,"")</f>
        <v>45776</v>
      </c>
      <c r="AD504" s="7"/>
      <c r="AF504" t="str">
        <f>TEXT(tbl_die_ordering[[#This Row],[Die Requested Date]],"mmm")</f>
        <v>Mar</v>
      </c>
      <c r="AG504" t="str">
        <f>_xlfn.TEXTJOIN("_",TRUE,tbl_die_ordering[[#This Row],[Supplier]],tbl_die_ordering[[#This Row],[DIE NO]])</f>
        <v>COMPES_INS-30292</v>
      </c>
    </row>
    <row r="505" spans="1:33" ht="15.95" customHeight="1">
      <c r="A505" s="86" t="s">
        <v>6</v>
      </c>
      <c r="B505" s="83" t="str">
        <f>_xlfn.XLOOKUP(_xlfn.TEXTJOIN("_",TRUE,tbl_die_ordering[[#This Row],[Supplier]],tbl_die_ordering[[#This Row],[DIE NO]]),[1]Tracker!$AQ:$AQ,[1]Tracker!$W:$W,"")</f>
        <v>7795-25</v>
      </c>
      <c r="C505" s="204" t="s">
        <v>834</v>
      </c>
      <c r="D505" s="177" t="s">
        <v>185</v>
      </c>
      <c r="E505" s="90" t="s">
        <v>128</v>
      </c>
      <c r="F505" s="91">
        <v>45743</v>
      </c>
      <c r="G505" s="353">
        <f>_xlfn.XLOOKUP(_xlfn.TEXTJOIN("_",TRUE,tbl_die_ordering[[#This Row],[Supplier]],tbl_die_ordering[[#This Row],[DIE NO]]),[1]Tracker!$AQ:$AQ,[1]Tracker!$V:$V,"")</f>
        <v>45743</v>
      </c>
      <c r="H505" s="193" t="s">
        <v>90</v>
      </c>
      <c r="I505" s="103">
        <v>4</v>
      </c>
      <c r="J505" s="103">
        <v>4</v>
      </c>
      <c r="K505" s="99">
        <v>45755</v>
      </c>
      <c r="L505" s="99">
        <v>45761</v>
      </c>
      <c r="M505" s="102" t="s">
        <v>186</v>
      </c>
      <c r="N505" s="121">
        <f>IFERROR(IF(tbl_die_ordering[[#This Row],[Design Approved Date]]&lt;&gt;"",L505-K505,""),"")</f>
        <v>6</v>
      </c>
      <c r="O505" s="99">
        <v>45762</v>
      </c>
      <c r="P505" s="91">
        <v>45750</v>
      </c>
      <c r="Q505" s="99">
        <v>45762</v>
      </c>
      <c r="R505" s="122">
        <v>112501456</v>
      </c>
      <c r="S505" s="90" t="s">
        <v>197</v>
      </c>
      <c r="T505" s="99">
        <v>45762</v>
      </c>
      <c r="U505" s="110" t="s">
        <v>831</v>
      </c>
      <c r="V505" s="111" t="s">
        <v>835</v>
      </c>
      <c r="W50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5" s="6">
        <f>IF(AND(tbl_die_ordering[[#This Row],[TYPE]]&lt;&gt;"C",tbl_die_ordering[[#This Row],[Design Approved Date]]&lt;&gt;""),tbl_die_ordering[[#This Row],[Design Approved Date]]-tbl_die_ordering[[#This Row],[Die Requested Date]],0)</f>
        <v>18</v>
      </c>
      <c r="Z505" t="s">
        <v>86</v>
      </c>
      <c r="AA505" s="118"/>
      <c r="AB505" s="82">
        <f>_xlfn.XLOOKUP(_xlfn.TEXTJOIN("_",TRUE,tbl_die_ordering[[#This Row],[Supplier]],tbl_die_ordering[[#This Row],[DIE NO]]),[1]Tracker!$AQ:$AQ,[1]Tracker!$Y:$Y,"")</f>
        <v>142503213</v>
      </c>
      <c r="AC505" s="83">
        <f>_xlfn.XLOOKUP(_xlfn.TEXTJOIN("_",TRUE,tbl_die_ordering[[#This Row],[Supplier]],tbl_die_ordering[[#This Row],[DIE NO]]),[1]Tracker!$AQ:$AQ,[1]Tracker!$AC:$AC,"")</f>
        <v>45776</v>
      </c>
      <c r="AD505" s="7"/>
      <c r="AF505" t="str">
        <f>TEXT(tbl_die_ordering[[#This Row],[Die Requested Date]],"mmm")</f>
        <v>Mar</v>
      </c>
      <c r="AG505" t="str">
        <f>_xlfn.TEXTJOIN("_",TRUE,tbl_die_ordering[[#This Row],[Supplier]],tbl_die_ordering[[#This Row],[DIE NO]])</f>
        <v>COMPES_30294-601</v>
      </c>
    </row>
    <row r="506" spans="1:33" ht="15.95" customHeight="1">
      <c r="A506" s="86" t="s">
        <v>6</v>
      </c>
      <c r="B506" s="83" t="str">
        <f>_xlfn.XLOOKUP(_xlfn.TEXTJOIN("_",TRUE,tbl_die_ordering[[#This Row],[Supplier]],tbl_die_ordering[[#This Row],[DIE NO]]),[1]Tracker!$AQ:$AQ,[1]Tracker!$W:$W,"")</f>
        <v>7795-25</v>
      </c>
      <c r="C506" s="204" t="s">
        <v>836</v>
      </c>
      <c r="D506" s="177" t="s">
        <v>162</v>
      </c>
      <c r="E506" s="90" t="s">
        <v>526</v>
      </c>
      <c r="F506" s="91">
        <v>45743</v>
      </c>
      <c r="G506" s="353">
        <f>_xlfn.XLOOKUP(_xlfn.TEXTJOIN("_",TRUE,tbl_die_ordering[[#This Row],[Supplier]],tbl_die_ordering[[#This Row],[DIE NO]]),[1]Tracker!$AQ:$AQ,[1]Tracker!$V:$V,"")</f>
        <v>45743</v>
      </c>
      <c r="H506" s="193" t="s">
        <v>90</v>
      </c>
      <c r="I506" s="103">
        <v>0</v>
      </c>
      <c r="J506" s="103">
        <v>0</v>
      </c>
      <c r="K506" s="99">
        <v>45755</v>
      </c>
      <c r="L506" s="99">
        <v>45761</v>
      </c>
      <c r="M506" s="102"/>
      <c r="N506" s="121">
        <f>IFERROR(IF(tbl_die_ordering[[#This Row],[Design Approved Date]]&lt;&gt;"",L506-K506,""),"")</f>
        <v>6</v>
      </c>
      <c r="O506" s="99">
        <v>45762</v>
      </c>
      <c r="P506" s="91">
        <v>45750</v>
      </c>
      <c r="Q506" s="99">
        <v>45762</v>
      </c>
      <c r="R506" s="122">
        <v>112501456</v>
      </c>
      <c r="S506" s="90" t="s">
        <v>197</v>
      </c>
      <c r="T506" s="99">
        <v>45762</v>
      </c>
      <c r="U506" s="110"/>
      <c r="V506" s="111" t="s">
        <v>833</v>
      </c>
      <c r="W50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6" s="6">
        <f>IF(AND(tbl_die_ordering[[#This Row],[TYPE]]&lt;&gt;"C",tbl_die_ordering[[#This Row],[Design Approved Date]]&lt;&gt;""),tbl_die_ordering[[#This Row],[Design Approved Date]]-tbl_die_ordering[[#This Row],[Die Requested Date]],0)</f>
        <v>18</v>
      </c>
      <c r="Z506" t="s">
        <v>86</v>
      </c>
      <c r="AA506" s="118" t="s">
        <v>224</v>
      </c>
      <c r="AB506" s="82">
        <f>_xlfn.XLOOKUP(_xlfn.TEXTJOIN("_",TRUE,tbl_die_ordering[[#This Row],[Supplier]],tbl_die_ordering[[#This Row],[DIE NO]]),[1]Tracker!$AQ:$AQ,[1]Tracker!$Y:$Y,"")</f>
        <v>142503213</v>
      </c>
      <c r="AC506" s="83">
        <f>_xlfn.XLOOKUP(_xlfn.TEXTJOIN("_",TRUE,tbl_die_ordering[[#This Row],[Supplier]],tbl_die_ordering[[#This Row],[DIE NO]]),[1]Tracker!$AQ:$AQ,[1]Tracker!$AC:$AC,"")</f>
        <v>45776</v>
      </c>
      <c r="AD506" s="7"/>
      <c r="AF506" t="str">
        <f>TEXT(tbl_die_ordering[[#This Row],[Die Requested Date]],"mmm")</f>
        <v>Mar</v>
      </c>
      <c r="AG506" t="str">
        <f>_xlfn.TEXTJOIN("_",TRUE,tbl_die_ordering[[#This Row],[Supplier]],tbl_die_ordering[[#This Row],[DIE NO]])</f>
        <v>COMPES_INS-30294</v>
      </c>
    </row>
    <row r="507" spans="1:33" ht="15.95" customHeight="1">
      <c r="A507" s="86" t="s">
        <v>6</v>
      </c>
      <c r="B507" s="83" t="str">
        <f>_xlfn.XLOOKUP(_xlfn.TEXTJOIN("_",TRUE,tbl_die_ordering[[#This Row],[Supplier]],tbl_die_ordering[[#This Row],[DIE NO]]),[1]Tracker!$AQ:$AQ,[1]Tracker!$W:$W,"")</f>
        <v>7795-25</v>
      </c>
      <c r="C507" s="204" t="s">
        <v>837</v>
      </c>
      <c r="D507" s="177" t="s">
        <v>185</v>
      </c>
      <c r="E507" s="90" t="s">
        <v>128</v>
      </c>
      <c r="F507" s="91">
        <v>45743</v>
      </c>
      <c r="G507" s="353">
        <f>_xlfn.XLOOKUP(_xlfn.TEXTJOIN("_",TRUE,tbl_die_ordering[[#This Row],[Supplier]],tbl_die_ordering[[#This Row],[DIE NO]]),[1]Tracker!$AQ:$AQ,[1]Tracker!$V:$V,"")</f>
        <v>45743</v>
      </c>
      <c r="H507" s="193" t="s">
        <v>90</v>
      </c>
      <c r="I507" s="103">
        <v>3</v>
      </c>
      <c r="J507" s="103">
        <v>3</v>
      </c>
      <c r="K507" s="99">
        <v>45755</v>
      </c>
      <c r="L507" s="99">
        <v>45761</v>
      </c>
      <c r="M507" s="102" t="s">
        <v>186</v>
      </c>
      <c r="N507" s="121">
        <f>IFERROR(IF(tbl_die_ordering[[#This Row],[Design Approved Date]]&lt;&gt;"",L507-K507,""),"")</f>
        <v>6</v>
      </c>
      <c r="O507" s="99">
        <v>45762</v>
      </c>
      <c r="P507" s="91">
        <v>45750</v>
      </c>
      <c r="Q507" s="99">
        <v>45762</v>
      </c>
      <c r="R507" s="122">
        <v>112501456</v>
      </c>
      <c r="S507" s="90" t="s">
        <v>197</v>
      </c>
      <c r="T507" s="99">
        <v>45762</v>
      </c>
      <c r="U507" s="110" t="s">
        <v>831</v>
      </c>
      <c r="V507" s="111" t="s">
        <v>835</v>
      </c>
      <c r="W50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7" s="6">
        <f>IF(AND(tbl_die_ordering[[#This Row],[TYPE]]&lt;&gt;"C",tbl_die_ordering[[#This Row],[Design Approved Date]]&lt;&gt;""),tbl_die_ordering[[#This Row],[Design Approved Date]]-tbl_die_ordering[[#This Row],[Die Requested Date]],0)</f>
        <v>18</v>
      </c>
      <c r="Z507" t="s">
        <v>86</v>
      </c>
      <c r="AA507" s="118"/>
      <c r="AB507" s="82">
        <f>_xlfn.XLOOKUP(_xlfn.TEXTJOIN("_",TRUE,tbl_die_ordering[[#This Row],[Supplier]],tbl_die_ordering[[#This Row],[DIE NO]]),[1]Tracker!$AQ:$AQ,[1]Tracker!$Y:$Y,"")</f>
        <v>142503213</v>
      </c>
      <c r="AC507" s="83">
        <f>_xlfn.XLOOKUP(_xlfn.TEXTJOIN("_",TRUE,tbl_die_ordering[[#This Row],[Supplier]],tbl_die_ordering[[#This Row],[DIE NO]]),[1]Tracker!$AQ:$AQ,[1]Tracker!$AC:$AC,"")</f>
        <v>45776</v>
      </c>
      <c r="AD507" s="7"/>
      <c r="AF507" t="str">
        <f>TEXT(tbl_die_ordering[[#This Row],[Die Requested Date]],"mmm")</f>
        <v>Mar</v>
      </c>
      <c r="AG507" t="str">
        <f>_xlfn.TEXTJOIN("_",TRUE,tbl_die_ordering[[#This Row],[Supplier]],tbl_die_ordering[[#This Row],[DIE NO]])</f>
        <v>COMPES_30293-601</v>
      </c>
    </row>
    <row r="508" spans="1:33" ht="15.95" customHeight="1">
      <c r="A508" s="86" t="s">
        <v>6</v>
      </c>
      <c r="B508" s="83" t="str">
        <f>_xlfn.XLOOKUP(_xlfn.TEXTJOIN("_",TRUE,tbl_die_ordering[[#This Row],[Supplier]],tbl_die_ordering[[#This Row],[DIE NO]]),[1]Tracker!$AQ:$AQ,[1]Tracker!$W:$W,"")</f>
        <v>7797-25</v>
      </c>
      <c r="C508" s="204" t="s">
        <v>838</v>
      </c>
      <c r="D508" s="177" t="s">
        <v>88</v>
      </c>
      <c r="E508" s="90" t="s">
        <v>219</v>
      </c>
      <c r="F508" s="91">
        <v>45743</v>
      </c>
      <c r="G508" s="353">
        <f>_xlfn.XLOOKUP(_xlfn.TEXTJOIN("_",TRUE,tbl_die_ordering[[#This Row],[Supplier]],tbl_die_ordering[[#This Row],[DIE NO]]),[1]Tracker!$AQ:$AQ,[1]Tracker!$V:$V,"")</f>
        <v>45743</v>
      </c>
      <c r="H508" s="193" t="s">
        <v>90</v>
      </c>
      <c r="I508" s="103">
        <v>1</v>
      </c>
      <c r="J508" s="103">
        <v>2</v>
      </c>
      <c r="K508" s="99">
        <v>45749</v>
      </c>
      <c r="L508" s="99">
        <v>45764</v>
      </c>
      <c r="M508" s="102" t="s">
        <v>186</v>
      </c>
      <c r="N508" s="121">
        <f>IFERROR(IF(tbl_die_ordering[[#This Row],[Design Approved Date]]&lt;&gt;"",L508-K508,""),"")</f>
        <v>15</v>
      </c>
      <c r="O508" s="91">
        <v>45766</v>
      </c>
      <c r="P508" s="91">
        <v>45750</v>
      </c>
      <c r="Q508" s="91">
        <v>45766</v>
      </c>
      <c r="R508" s="124">
        <v>112501535</v>
      </c>
      <c r="S508" s="90" t="s">
        <v>378</v>
      </c>
      <c r="T508" s="91">
        <v>45766</v>
      </c>
      <c r="U508" s="110"/>
      <c r="V508" s="111" t="s">
        <v>839</v>
      </c>
      <c r="W50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8" s="6">
        <f>IF(AND(tbl_die_ordering[[#This Row],[TYPE]]&lt;&gt;"C",tbl_die_ordering[[#This Row],[Design Approved Date]]&lt;&gt;""),tbl_die_ordering[[#This Row],[Design Approved Date]]-tbl_die_ordering[[#This Row],[Die Requested Date]],0)</f>
        <v>21</v>
      </c>
      <c r="Z508" t="s">
        <v>86</v>
      </c>
      <c r="AA508" s="118" t="s">
        <v>405</v>
      </c>
      <c r="AB508" s="82">
        <f>_xlfn.XLOOKUP(_xlfn.TEXTJOIN("_",TRUE,tbl_die_ordering[[#This Row],[Supplier]],tbl_die_ordering[[#This Row],[DIE NO]]),[1]Tracker!$AQ:$AQ,[1]Tracker!$Y:$Y,"")</f>
        <v>142503221</v>
      </c>
      <c r="AC508" s="83">
        <f>_xlfn.XLOOKUP(_xlfn.TEXTJOIN("_",TRUE,tbl_die_ordering[[#This Row],[Supplier]],tbl_die_ordering[[#This Row],[DIE NO]]),[1]Tracker!$AQ:$AQ,[1]Tracker!$AC:$AC,"")</f>
        <v>45773</v>
      </c>
      <c r="AD508" s="7"/>
      <c r="AF508" t="str">
        <f>TEXT(tbl_die_ordering[[#This Row],[Die Requested Date]],"mmm")</f>
        <v>Mar</v>
      </c>
      <c r="AG508" t="str">
        <f>_xlfn.TEXTJOIN("_",TRUE,tbl_die_ordering[[#This Row],[Supplier]],tbl_die_ordering[[#This Row],[DIE NO]])</f>
        <v>COMES_12042-213</v>
      </c>
    </row>
    <row r="509" spans="1:33" ht="15.95" customHeight="1">
      <c r="A509" s="86" t="s">
        <v>6</v>
      </c>
      <c r="B509" s="83" t="str">
        <f>_xlfn.XLOOKUP(_xlfn.TEXTJOIN("_",TRUE,tbl_die_ordering[[#This Row],[Supplier]],tbl_die_ordering[[#This Row],[DIE NO]]),[1]Tracker!$AQ:$AQ,[1]Tracker!$W:$W,"")</f>
        <v>7799-25</v>
      </c>
      <c r="C509" s="204" t="s">
        <v>840</v>
      </c>
      <c r="D509" s="177" t="s">
        <v>88</v>
      </c>
      <c r="E509" s="90" t="s">
        <v>219</v>
      </c>
      <c r="F509" s="91">
        <v>45743</v>
      </c>
      <c r="G509" s="353">
        <f>_xlfn.XLOOKUP(_xlfn.TEXTJOIN("_",TRUE,tbl_die_ordering[[#This Row],[Supplier]],tbl_die_ordering[[#This Row],[DIE NO]]),[1]Tracker!$AQ:$AQ,[1]Tracker!$V:$V,"")</f>
        <v>45743</v>
      </c>
      <c r="H509" s="193" t="s">
        <v>90</v>
      </c>
      <c r="I509" s="103">
        <v>1</v>
      </c>
      <c r="J509" s="103">
        <v>4</v>
      </c>
      <c r="K509" s="99">
        <v>45758</v>
      </c>
      <c r="L509" s="99">
        <v>45764</v>
      </c>
      <c r="M509" s="102"/>
      <c r="N509" s="121">
        <f>IFERROR(IF(tbl_die_ordering[[#This Row],[Design Approved Date]]&lt;&gt;"",L509-K509,""),"")</f>
        <v>6</v>
      </c>
      <c r="O509" s="91">
        <v>45766</v>
      </c>
      <c r="P509" s="91">
        <v>45750</v>
      </c>
      <c r="Q509" s="99">
        <v>45766</v>
      </c>
      <c r="R509" s="122">
        <v>112501535</v>
      </c>
      <c r="S509" s="90" t="s">
        <v>106</v>
      </c>
      <c r="T509" s="91">
        <v>45766</v>
      </c>
      <c r="U509" s="110"/>
      <c r="V509" s="111" t="s">
        <v>841</v>
      </c>
      <c r="W50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09" s="6">
        <f>IF(AND(tbl_die_ordering[[#This Row],[TYPE]]&lt;&gt;"C",tbl_die_ordering[[#This Row],[Design Approved Date]]&lt;&gt;""),tbl_die_ordering[[#This Row],[Design Approved Date]]-tbl_die_ordering[[#This Row],[Die Requested Date]],0)</f>
        <v>21</v>
      </c>
      <c r="Z509" t="s">
        <v>86</v>
      </c>
      <c r="AA509" s="118"/>
      <c r="AB509" s="82">
        <f>_xlfn.XLOOKUP(_xlfn.TEXTJOIN("_",TRUE,tbl_die_ordering[[#This Row],[Supplier]],tbl_die_ordering[[#This Row],[DIE NO]]),[1]Tracker!$AQ:$AQ,[1]Tracker!$Y:$Y,"")</f>
        <v>142503228</v>
      </c>
      <c r="AC509" s="83">
        <f>_xlfn.XLOOKUP(_xlfn.TEXTJOIN("_",TRUE,tbl_die_ordering[[#This Row],[Supplier]],tbl_die_ordering[[#This Row],[DIE NO]]),[1]Tracker!$AQ:$AQ,[1]Tracker!$AC:$AC,"")</f>
        <v>45772</v>
      </c>
      <c r="AD509" s="7"/>
      <c r="AF509" t="str">
        <f>TEXT(tbl_die_ordering[[#This Row],[Die Requested Date]],"mmm")</f>
        <v>Mar</v>
      </c>
      <c r="AG509" t="str">
        <f>_xlfn.TEXTJOIN("_",TRUE,tbl_die_ordering[[#This Row],[Supplier]],tbl_die_ordering[[#This Row],[DIE NO]])</f>
        <v>JIANGSU_14504-504</v>
      </c>
    </row>
    <row r="510" spans="1:33" ht="15.95" customHeight="1">
      <c r="A510" s="86" t="s">
        <v>6</v>
      </c>
      <c r="B510" s="83" t="str">
        <f>_xlfn.XLOOKUP(_xlfn.TEXTJOIN("_",TRUE,tbl_die_ordering[[#This Row],[Supplier]],tbl_die_ordering[[#This Row],[DIE NO]]),[1]Tracker!$AQ:$AQ,[1]Tracker!$W:$W,"")</f>
        <v>7802-25</v>
      </c>
      <c r="C510" s="204" t="s">
        <v>795</v>
      </c>
      <c r="D510" s="177" t="s">
        <v>185</v>
      </c>
      <c r="E510" s="90" t="s">
        <v>327</v>
      </c>
      <c r="F510" s="91">
        <v>45744</v>
      </c>
      <c r="G510" s="353">
        <f>_xlfn.XLOOKUP(_xlfn.TEXTJOIN("_",TRUE,tbl_die_ordering[[#This Row],[Supplier]],tbl_die_ordering[[#This Row],[DIE NO]]),[1]Tracker!$AQ:$AQ,[1]Tracker!$V:$V,"")</f>
        <v>45744</v>
      </c>
      <c r="H510" s="193" t="s">
        <v>94</v>
      </c>
      <c r="I510" s="103">
        <v>2</v>
      </c>
      <c r="J510" s="103">
        <v>2</v>
      </c>
      <c r="K510" s="99">
        <v>45745</v>
      </c>
      <c r="L510" s="99">
        <v>45745</v>
      </c>
      <c r="M510" s="102"/>
      <c r="N510" s="121">
        <f>IFERROR(IF(tbl_die_ordering[[#This Row],[Design Approved Date]]&lt;&gt;"",L510-K510,""),"")</f>
        <v>0</v>
      </c>
      <c r="O510" s="91">
        <v>45749</v>
      </c>
      <c r="P510" s="91">
        <v>45750</v>
      </c>
      <c r="Q510" s="91">
        <v>45749</v>
      </c>
      <c r="R510" s="122">
        <v>112501235</v>
      </c>
      <c r="S510" s="90" t="s">
        <v>101</v>
      </c>
      <c r="T510" s="91">
        <v>45749</v>
      </c>
      <c r="U510" s="110" t="s">
        <v>66</v>
      </c>
      <c r="V510" s="111"/>
      <c r="W5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0" s="6">
        <f>IF(AND(tbl_die_ordering[[#This Row],[TYPE]]&lt;&gt;"C",tbl_die_ordering[[#This Row],[Design Approved Date]]&lt;&gt;""),tbl_die_ordering[[#This Row],[Design Approved Date]]-tbl_die_ordering[[#This Row],[Die Requested Date]],0)</f>
        <v>1</v>
      </c>
      <c r="Z510" t="s">
        <v>86</v>
      </c>
      <c r="AA510" s="118"/>
      <c r="AB510" s="82">
        <f>_xlfn.XLOOKUP(_xlfn.TEXTJOIN("_",TRUE,tbl_die_ordering[[#This Row],[Supplier]],tbl_die_ordering[[#This Row],[DIE NO]]),[1]Tracker!$AQ:$AQ,[1]Tracker!$Y:$Y,"")</f>
        <v>142502784</v>
      </c>
      <c r="AC510" s="83">
        <f>_xlfn.XLOOKUP(_xlfn.TEXTJOIN("_",TRUE,tbl_die_ordering[[#This Row],[Supplier]],tbl_die_ordering[[#This Row],[DIE NO]]),[1]Tracker!$AQ:$AQ,[1]Tracker!$AC:$AC,"")</f>
        <v>45757</v>
      </c>
      <c r="AD510" s="7"/>
      <c r="AF510" t="str">
        <f>TEXT(tbl_die_ordering[[#This Row],[Die Requested Date]],"mmm")</f>
        <v>Mar</v>
      </c>
      <c r="AG510" t="str">
        <f>_xlfn.TEXTJOIN("_",TRUE,tbl_die_ordering[[#This Row],[Supplier]],tbl_die_ordering[[#This Row],[DIE NO]])</f>
        <v>PDTMC_30289-601</v>
      </c>
    </row>
    <row r="511" spans="1:33" ht="15.95" customHeight="1">
      <c r="A511" s="86" t="s">
        <v>6</v>
      </c>
      <c r="B511" s="83" t="str">
        <f>_xlfn.XLOOKUP(_xlfn.TEXTJOIN("_",TRUE,tbl_die_ordering[[#This Row],[Supplier]],tbl_die_ordering[[#This Row],[DIE NO]]),[1]Tracker!$AQ:$AQ,[1]Tracker!$W:$W,"")</f>
        <v>7808-25</v>
      </c>
      <c r="C511" s="204" t="s">
        <v>842</v>
      </c>
      <c r="D511" s="177" t="s">
        <v>185</v>
      </c>
      <c r="E511" s="90" t="s">
        <v>103</v>
      </c>
      <c r="F511" s="91">
        <v>45744</v>
      </c>
      <c r="G511" s="353">
        <f>_xlfn.XLOOKUP(_xlfn.TEXTJOIN("_",TRUE,tbl_die_ordering[[#This Row],[Supplier]],tbl_die_ordering[[#This Row],[DIE NO]]),[1]Tracker!$AQ:$AQ,[1]Tracker!$V:$V,"")</f>
        <v>45744</v>
      </c>
      <c r="H511" s="193" t="s">
        <v>94</v>
      </c>
      <c r="I511" s="103">
        <v>0</v>
      </c>
      <c r="J511" s="103">
        <v>0</v>
      </c>
      <c r="K511" s="99">
        <v>45745</v>
      </c>
      <c r="L511" s="99">
        <v>45749</v>
      </c>
      <c r="M511" s="102"/>
      <c r="N511" s="121">
        <f>IFERROR(IF(tbl_die_ordering[[#This Row],[Design Approved Date]]&lt;&gt;"",L511-K511,""),"")</f>
        <v>4</v>
      </c>
      <c r="O511" s="91">
        <v>45749</v>
      </c>
      <c r="P511" s="91">
        <v>45750</v>
      </c>
      <c r="Q511" s="91">
        <v>45749</v>
      </c>
      <c r="R511" s="122">
        <v>112501235</v>
      </c>
      <c r="S511" s="90" t="s">
        <v>101</v>
      </c>
      <c r="T511" s="91">
        <v>45749</v>
      </c>
      <c r="U511" s="110" t="s">
        <v>66</v>
      </c>
      <c r="V511" s="111"/>
      <c r="W5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1" s="6">
        <f>IF(AND(tbl_die_ordering[[#This Row],[TYPE]]&lt;&gt;"C",tbl_die_ordering[[#This Row],[Design Approved Date]]&lt;&gt;""),tbl_die_ordering[[#This Row],[Design Approved Date]]-tbl_die_ordering[[#This Row],[Die Requested Date]],0)</f>
        <v>5</v>
      </c>
      <c r="Z511" t="s">
        <v>86</v>
      </c>
      <c r="AA511" s="118" t="s">
        <v>343</v>
      </c>
      <c r="AB511" s="82">
        <f>_xlfn.XLOOKUP(_xlfn.TEXTJOIN("_",TRUE,tbl_die_ordering[[#This Row],[Supplier]],tbl_die_ordering[[#This Row],[DIE NO]]),[1]Tracker!$AQ:$AQ,[1]Tracker!$Y:$Y,"")</f>
        <v>142502783</v>
      </c>
      <c r="AC511" s="83">
        <f>_xlfn.XLOOKUP(_xlfn.TEXTJOIN("_",TRUE,tbl_die_ordering[[#This Row],[Supplier]],tbl_die_ordering[[#This Row],[DIE NO]]),[1]Tracker!$AQ:$AQ,[1]Tracker!$AC:$AC,"")</f>
        <v>45756</v>
      </c>
      <c r="AD511" s="7"/>
      <c r="AF511" t="str">
        <f>TEXT(tbl_die_ordering[[#This Row],[Die Requested Date]],"mmm")</f>
        <v>Mar</v>
      </c>
      <c r="AG511" t="str">
        <f>_xlfn.TEXTJOIN("_",TRUE,tbl_die_ordering[[#This Row],[Supplier]],tbl_die_ordering[[#This Row],[DIE NO]])</f>
        <v>PDTMC_27852-501</v>
      </c>
    </row>
    <row r="512" spans="1:33" ht="15.95" customHeight="1">
      <c r="A512" s="86" t="s">
        <v>6</v>
      </c>
      <c r="B512" s="83" t="str">
        <f>_xlfn.XLOOKUP(_xlfn.TEXTJOIN("_",TRUE,tbl_die_ordering[[#This Row],[Supplier]],tbl_die_ordering[[#This Row],[DIE NO]]),[1]Tracker!$AQ:$AQ,[1]Tracker!$W:$W,"")</f>
        <v>7808-25</v>
      </c>
      <c r="C512" s="204" t="s">
        <v>843</v>
      </c>
      <c r="D512" s="177" t="s">
        <v>185</v>
      </c>
      <c r="E512" s="90" t="s">
        <v>103</v>
      </c>
      <c r="F512" s="91">
        <v>45744</v>
      </c>
      <c r="G512" s="353">
        <f>_xlfn.XLOOKUP(_xlfn.TEXTJOIN("_",TRUE,tbl_die_ordering[[#This Row],[Supplier]],tbl_die_ordering[[#This Row],[DIE NO]]),[1]Tracker!$AQ:$AQ,[1]Tracker!$V:$V,"")</f>
        <v>45744</v>
      </c>
      <c r="H512" s="193" t="s">
        <v>94</v>
      </c>
      <c r="I512" s="103">
        <v>0</v>
      </c>
      <c r="J512" s="103">
        <v>0</v>
      </c>
      <c r="K512" s="99">
        <v>45745</v>
      </c>
      <c r="L512" s="99">
        <v>45749</v>
      </c>
      <c r="M512" s="102"/>
      <c r="N512" s="121">
        <f>IFERROR(IF(tbl_die_ordering[[#This Row],[Design Approved Date]]&lt;&gt;"",L512-K512,""),"")</f>
        <v>4</v>
      </c>
      <c r="O512" s="91">
        <v>45749</v>
      </c>
      <c r="P512" s="91">
        <v>45750</v>
      </c>
      <c r="Q512" s="91">
        <v>45749</v>
      </c>
      <c r="R512" s="122">
        <v>112501235</v>
      </c>
      <c r="S512" s="90" t="s">
        <v>101</v>
      </c>
      <c r="T512" s="91">
        <v>45749</v>
      </c>
      <c r="U512" s="110" t="s">
        <v>66</v>
      </c>
      <c r="V512" s="111"/>
      <c r="W5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2" s="6">
        <f>IF(AND(tbl_die_ordering[[#This Row],[TYPE]]&lt;&gt;"C",tbl_die_ordering[[#This Row],[Design Approved Date]]&lt;&gt;""),tbl_die_ordering[[#This Row],[Design Approved Date]]-tbl_die_ordering[[#This Row],[Die Requested Date]],0)</f>
        <v>5</v>
      </c>
      <c r="Z512" t="s">
        <v>86</v>
      </c>
      <c r="AA512" s="118" t="s">
        <v>343</v>
      </c>
      <c r="AB512" s="82">
        <f>_xlfn.XLOOKUP(_xlfn.TEXTJOIN("_",TRUE,tbl_die_ordering[[#This Row],[Supplier]],tbl_die_ordering[[#This Row],[DIE NO]]),[1]Tracker!$AQ:$AQ,[1]Tracker!$Y:$Y,"")</f>
        <v>142502783</v>
      </c>
      <c r="AC512" s="83">
        <f>_xlfn.XLOOKUP(_xlfn.TEXTJOIN("_",TRUE,tbl_die_ordering[[#This Row],[Supplier]],tbl_die_ordering[[#This Row],[DIE NO]]),[1]Tracker!$AQ:$AQ,[1]Tracker!$AC:$AC,"")</f>
        <v>45756</v>
      </c>
      <c r="AD512" s="7"/>
      <c r="AF512" t="str">
        <f>TEXT(tbl_die_ordering[[#This Row],[Die Requested Date]],"mmm")</f>
        <v>Mar</v>
      </c>
      <c r="AG512" t="str">
        <f>_xlfn.TEXTJOIN("_",TRUE,tbl_die_ordering[[#This Row],[Supplier]],tbl_die_ordering[[#This Row],[DIE NO]])</f>
        <v>PDTMC_27856-501</v>
      </c>
    </row>
    <row r="513" spans="1:33" ht="15.95" customHeight="1">
      <c r="A513" s="86" t="s">
        <v>6</v>
      </c>
      <c r="B513" s="83" t="str">
        <f>_xlfn.XLOOKUP(_xlfn.TEXTJOIN("_",TRUE,tbl_die_ordering[[#This Row],[Supplier]],tbl_die_ordering[[#This Row],[DIE NO]]),[1]Tracker!$AQ:$AQ,[1]Tracker!$W:$W,"")</f>
        <v>7813-25</v>
      </c>
      <c r="C513" s="204" t="s">
        <v>844</v>
      </c>
      <c r="D513" s="177" t="s">
        <v>185</v>
      </c>
      <c r="E513" s="90" t="s">
        <v>119</v>
      </c>
      <c r="F513" s="91">
        <v>45744</v>
      </c>
      <c r="G513" s="353">
        <f>_xlfn.XLOOKUP(_xlfn.TEXTJOIN("_",TRUE,tbl_die_ordering[[#This Row],[Supplier]],tbl_die_ordering[[#This Row],[DIE NO]]),[1]Tracker!$AQ:$AQ,[1]Tracker!$V:$V,"")</f>
        <v>45744</v>
      </c>
      <c r="H513" s="193" t="s">
        <v>94</v>
      </c>
      <c r="I513" s="103">
        <v>0</v>
      </c>
      <c r="J513" s="103">
        <v>0</v>
      </c>
      <c r="K513" s="99">
        <v>45745</v>
      </c>
      <c r="L513" s="99">
        <v>45749</v>
      </c>
      <c r="M513" s="102"/>
      <c r="N513" s="121">
        <f>IFERROR(IF(tbl_die_ordering[[#This Row],[Design Approved Date]]&lt;&gt;"",L513-K513,""),"")</f>
        <v>4</v>
      </c>
      <c r="O513" s="91">
        <v>45749</v>
      </c>
      <c r="P513" s="91">
        <v>45750</v>
      </c>
      <c r="Q513" s="91">
        <v>45749</v>
      </c>
      <c r="R513" s="122">
        <v>112501235</v>
      </c>
      <c r="S513" s="90" t="s">
        <v>101</v>
      </c>
      <c r="T513" s="91">
        <v>45749</v>
      </c>
      <c r="U513" s="110" t="s">
        <v>845</v>
      </c>
      <c r="V513" s="111"/>
      <c r="W5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3" s="6">
        <f>IF(AND(tbl_die_ordering[[#This Row],[TYPE]]&lt;&gt;"C",tbl_die_ordering[[#This Row],[Design Approved Date]]&lt;&gt;""),tbl_die_ordering[[#This Row],[Design Approved Date]]-tbl_die_ordering[[#This Row],[Die Requested Date]],0)</f>
        <v>5</v>
      </c>
      <c r="Z513" t="s">
        <v>86</v>
      </c>
      <c r="AA513" s="118"/>
      <c r="AB513" s="82">
        <f>_xlfn.XLOOKUP(_xlfn.TEXTJOIN("_",TRUE,tbl_die_ordering[[#This Row],[Supplier]],tbl_die_ordering[[#This Row],[DIE NO]]),[1]Tracker!$AQ:$AQ,[1]Tracker!$Y:$Y,"")</f>
        <v>142502842</v>
      </c>
      <c r="AC513" s="83">
        <f>_xlfn.XLOOKUP(_xlfn.TEXTJOIN("_",TRUE,tbl_die_ordering[[#This Row],[Supplier]],tbl_die_ordering[[#This Row],[DIE NO]]),[1]Tracker!$AQ:$AQ,[1]Tracker!$AC:$AC,"")</f>
        <v>45761</v>
      </c>
      <c r="AD513" s="7"/>
      <c r="AF513" t="str">
        <f>TEXT(tbl_die_ordering[[#This Row],[Die Requested Date]],"mmm")</f>
        <v>Mar</v>
      </c>
      <c r="AG513" t="str">
        <f>_xlfn.TEXTJOIN("_",TRUE,tbl_die_ordering[[#This Row],[Supplier]],tbl_die_ordering[[#This Row],[DIE NO]])</f>
        <v>PDTMC_27858-401</v>
      </c>
    </row>
    <row r="514" spans="1:33" ht="15.95" customHeight="1">
      <c r="A514" s="86" t="s">
        <v>6</v>
      </c>
      <c r="B514" s="83" t="str">
        <f>_xlfn.XLOOKUP(_xlfn.TEXTJOIN("_",TRUE,tbl_die_ordering[[#This Row],[Supplier]],tbl_die_ordering[[#This Row],[DIE NO]]),[1]Tracker!$AQ:$AQ,[1]Tracker!$W:$W,"")</f>
        <v>7808-25</v>
      </c>
      <c r="C514" s="204" t="s">
        <v>846</v>
      </c>
      <c r="D514" s="177" t="s">
        <v>185</v>
      </c>
      <c r="E514" s="90" t="s">
        <v>103</v>
      </c>
      <c r="F514" s="91">
        <v>45744</v>
      </c>
      <c r="G514" s="353">
        <f>_xlfn.XLOOKUP(_xlfn.TEXTJOIN("_",TRUE,tbl_die_ordering[[#This Row],[Supplier]],tbl_die_ordering[[#This Row],[DIE NO]]),[1]Tracker!$AQ:$AQ,[1]Tracker!$V:$V,"")</f>
        <v>45744</v>
      </c>
      <c r="H514" s="193" t="s">
        <v>94</v>
      </c>
      <c r="I514" s="103">
        <v>0</v>
      </c>
      <c r="J514" s="103">
        <v>0</v>
      </c>
      <c r="K514" s="99">
        <v>45749</v>
      </c>
      <c r="L514" s="99">
        <v>45749</v>
      </c>
      <c r="M514" s="102"/>
      <c r="N514" s="121">
        <f>IFERROR(IF(tbl_die_ordering[[#This Row],[Design Approved Date]]&lt;&gt;"",L514-K514,""),"")</f>
        <v>0</v>
      </c>
      <c r="O514" s="91">
        <v>45750</v>
      </c>
      <c r="P514" s="91">
        <v>45750</v>
      </c>
      <c r="Q514" s="91">
        <v>45750</v>
      </c>
      <c r="R514" s="122">
        <v>112501244</v>
      </c>
      <c r="S514" s="90" t="s">
        <v>101</v>
      </c>
      <c r="T514" s="91">
        <v>45750</v>
      </c>
      <c r="U514" s="110" t="s">
        <v>66</v>
      </c>
      <c r="V514" s="111"/>
      <c r="W5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4" s="6">
        <f>IF(AND(tbl_die_ordering[[#This Row],[TYPE]]&lt;&gt;"C",tbl_die_ordering[[#This Row],[Design Approved Date]]&lt;&gt;""),tbl_die_ordering[[#This Row],[Design Approved Date]]-tbl_die_ordering[[#This Row],[Die Requested Date]],0)</f>
        <v>5</v>
      </c>
      <c r="Z514" t="s">
        <v>86</v>
      </c>
      <c r="AA514" s="118"/>
      <c r="AB514" s="82">
        <f>_xlfn.XLOOKUP(_xlfn.TEXTJOIN("_",TRUE,tbl_die_ordering[[#This Row],[Supplier]],tbl_die_ordering[[#This Row],[DIE NO]]),[1]Tracker!$AQ:$AQ,[1]Tracker!$Y:$Y,"")</f>
        <v>142502783</v>
      </c>
      <c r="AC514" s="83">
        <f>_xlfn.XLOOKUP(_xlfn.TEXTJOIN("_",TRUE,tbl_die_ordering[[#This Row],[Supplier]],tbl_die_ordering[[#This Row],[DIE NO]]),[1]Tracker!$AQ:$AQ,[1]Tracker!$AC:$AC,"")</f>
        <v>45756</v>
      </c>
      <c r="AD514" s="7"/>
      <c r="AF514" t="str">
        <f>TEXT(tbl_die_ordering[[#This Row],[Die Requested Date]],"mmm")</f>
        <v>Mar</v>
      </c>
      <c r="AG514" t="str">
        <f>_xlfn.TEXTJOIN("_",TRUE,tbl_die_ordering[[#This Row],[Supplier]],tbl_die_ordering[[#This Row],[DIE NO]])</f>
        <v>PDTMC_27851-401</v>
      </c>
    </row>
    <row r="515" spans="1:33" ht="15.95" customHeight="1">
      <c r="A515" s="86" t="s">
        <v>6</v>
      </c>
      <c r="B515" s="83" t="str">
        <f>_xlfn.XLOOKUP(_xlfn.TEXTJOIN("_",TRUE,tbl_die_ordering[[#This Row],[Supplier]],tbl_die_ordering[[#This Row],[DIE NO]]),[1]Tracker!$AQ:$AQ,[1]Tracker!$W:$W,"")</f>
        <v>7808-25</v>
      </c>
      <c r="C515" s="204" t="s">
        <v>847</v>
      </c>
      <c r="D515" s="177" t="s">
        <v>185</v>
      </c>
      <c r="E515" s="90" t="s">
        <v>103</v>
      </c>
      <c r="F515" s="91">
        <v>45744</v>
      </c>
      <c r="G515" s="353">
        <f>_xlfn.XLOOKUP(_xlfn.TEXTJOIN("_",TRUE,tbl_die_ordering[[#This Row],[Supplier]],tbl_die_ordering[[#This Row],[DIE NO]]),[1]Tracker!$AQ:$AQ,[1]Tracker!$V:$V,"")</f>
        <v>45744</v>
      </c>
      <c r="H515" s="193" t="s">
        <v>94</v>
      </c>
      <c r="I515" s="103">
        <v>0</v>
      </c>
      <c r="J515" s="103">
        <v>0</v>
      </c>
      <c r="K515" s="99">
        <v>45749</v>
      </c>
      <c r="L515" s="99">
        <v>45749</v>
      </c>
      <c r="M515" s="102"/>
      <c r="N515" s="121">
        <f>IFERROR(IF(tbl_die_ordering[[#This Row],[Design Approved Date]]&lt;&gt;"",L515-K515,""),"")</f>
        <v>0</v>
      </c>
      <c r="O515" s="91">
        <v>45750</v>
      </c>
      <c r="P515" s="91">
        <v>45750</v>
      </c>
      <c r="Q515" s="99">
        <v>45750</v>
      </c>
      <c r="R515" s="122">
        <v>112501244</v>
      </c>
      <c r="S515" s="90" t="s">
        <v>101</v>
      </c>
      <c r="T515" s="99">
        <v>45750</v>
      </c>
      <c r="U515" s="110" t="s">
        <v>66</v>
      </c>
      <c r="V515" s="111"/>
      <c r="W5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5" s="6">
        <f>IF(AND(tbl_die_ordering[[#This Row],[TYPE]]&lt;&gt;"C",tbl_die_ordering[[#This Row],[Design Approved Date]]&lt;&gt;""),tbl_die_ordering[[#This Row],[Design Approved Date]]-tbl_die_ordering[[#This Row],[Die Requested Date]],0)</f>
        <v>5</v>
      </c>
      <c r="Z515" t="s">
        <v>86</v>
      </c>
      <c r="AA515" s="118" t="s">
        <v>343</v>
      </c>
      <c r="AB515" s="82">
        <f>_xlfn.XLOOKUP(_xlfn.TEXTJOIN("_",TRUE,tbl_die_ordering[[#This Row],[Supplier]],tbl_die_ordering[[#This Row],[DIE NO]]),[1]Tracker!$AQ:$AQ,[1]Tracker!$Y:$Y,"")</f>
        <v>142502783</v>
      </c>
      <c r="AC515" s="83">
        <f>_xlfn.XLOOKUP(_xlfn.TEXTJOIN("_",TRUE,tbl_die_ordering[[#This Row],[Supplier]],tbl_die_ordering[[#This Row],[DIE NO]]),[1]Tracker!$AQ:$AQ,[1]Tracker!$AC:$AC,"")</f>
        <v>45756</v>
      </c>
      <c r="AD515" s="7"/>
      <c r="AF515" t="str">
        <f>TEXT(tbl_die_ordering[[#This Row],[Die Requested Date]],"mmm")</f>
        <v>Mar</v>
      </c>
      <c r="AG515" t="str">
        <f>_xlfn.TEXTJOIN("_",TRUE,tbl_die_ordering[[#This Row],[Supplier]],tbl_die_ordering[[#This Row],[DIE NO]])</f>
        <v>PDTMC_27854-501</v>
      </c>
    </row>
    <row r="516" spans="1:33" ht="15.95" customHeight="1">
      <c r="A516" s="86" t="s">
        <v>6</v>
      </c>
      <c r="B516" s="83" t="str">
        <f>_xlfn.XLOOKUP(_xlfn.TEXTJOIN("_",TRUE,tbl_die_ordering[[#This Row],[Supplier]],tbl_die_ordering[[#This Row],[DIE NO]]),[1]Tracker!$AQ:$AQ,[1]Tracker!$W:$W,"")</f>
        <v>7809-25</v>
      </c>
      <c r="C516" s="204" t="s">
        <v>848</v>
      </c>
      <c r="D516" s="177" t="s">
        <v>185</v>
      </c>
      <c r="E516" s="90" t="s">
        <v>103</v>
      </c>
      <c r="F516" s="91">
        <v>45744</v>
      </c>
      <c r="G516" s="353">
        <f>_xlfn.XLOOKUP(_xlfn.TEXTJOIN("_",TRUE,tbl_die_ordering[[#This Row],[Supplier]],tbl_die_ordering[[#This Row],[DIE NO]]),[1]Tracker!$AQ:$AQ,[1]Tracker!$V:$V,"")</f>
        <v>45744</v>
      </c>
      <c r="H516" s="193" t="s">
        <v>90</v>
      </c>
      <c r="I516" s="103">
        <v>0</v>
      </c>
      <c r="J516" s="103">
        <v>0</v>
      </c>
      <c r="K516" s="104">
        <v>45749</v>
      </c>
      <c r="L516" s="104">
        <v>45749</v>
      </c>
      <c r="M516" s="105"/>
      <c r="N516" s="121">
        <f>IFERROR(IF(tbl_die_ordering[[#This Row],[Design Approved Date]]&lt;&gt;"",L516-K516,""),"")</f>
        <v>0</v>
      </c>
      <c r="O516" s="104">
        <v>45750</v>
      </c>
      <c r="P516" s="94">
        <v>45750</v>
      </c>
      <c r="Q516" s="104">
        <v>45750</v>
      </c>
      <c r="R516" s="123">
        <v>112501244</v>
      </c>
      <c r="S516" s="90" t="s">
        <v>139</v>
      </c>
      <c r="T516" s="99">
        <v>45750</v>
      </c>
      <c r="U516" s="110" t="s">
        <v>66</v>
      </c>
      <c r="V516" s="113"/>
      <c r="W5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6" s="6">
        <f>IF(AND(tbl_die_ordering[[#This Row],[TYPE]]&lt;&gt;"C",tbl_die_ordering[[#This Row],[Design Approved Date]]&lt;&gt;""),tbl_die_ordering[[#This Row],[Design Approved Date]]-tbl_die_ordering[[#This Row],[Die Requested Date]],0)</f>
        <v>5</v>
      </c>
      <c r="Z516" t="s">
        <v>86</v>
      </c>
      <c r="AA516" s="118" t="s">
        <v>343</v>
      </c>
      <c r="AB516" s="82">
        <f>_xlfn.XLOOKUP(_xlfn.TEXTJOIN("_",TRUE,tbl_die_ordering[[#This Row],[Supplier]],tbl_die_ordering[[#This Row],[DIE NO]]),[1]Tracker!$AQ:$AQ,[1]Tracker!$Y:$Y,"")</f>
        <v>142502847</v>
      </c>
      <c r="AC516" s="83">
        <f>_xlfn.XLOOKUP(_xlfn.TEXTJOIN("_",TRUE,tbl_die_ordering[[#This Row],[Supplier]],tbl_die_ordering[[#This Row],[DIE NO]]),[1]Tracker!$AQ:$AQ,[1]Tracker!$AC:$AC,"")</f>
        <v>45758</v>
      </c>
      <c r="AD516" s="7"/>
      <c r="AF516" t="str">
        <f>TEXT(tbl_die_ordering[[#This Row],[Die Requested Date]],"mmm")</f>
        <v>Mar</v>
      </c>
      <c r="AG516" t="str">
        <f>_xlfn.TEXTJOIN("_",TRUE,tbl_die_ordering[[#This Row],[Supplier]],tbl_die_ordering[[#This Row],[DIE NO]])</f>
        <v>EKSTEK_27855-401</v>
      </c>
    </row>
    <row r="517" spans="1:33" ht="15.95" customHeight="1">
      <c r="A517" s="86" t="s">
        <v>6</v>
      </c>
      <c r="B517" s="83" t="str">
        <f>_xlfn.XLOOKUP(_xlfn.TEXTJOIN("_",TRUE,tbl_die_ordering[[#This Row],[Supplier]],tbl_die_ordering[[#This Row],[DIE NO]]),[1]Tracker!$AQ:$AQ,[1]Tracker!$W:$W,"")</f>
        <v>7808-25</v>
      </c>
      <c r="C517" s="204" t="s">
        <v>849</v>
      </c>
      <c r="D517" s="177" t="s">
        <v>185</v>
      </c>
      <c r="E517" s="90" t="s">
        <v>103</v>
      </c>
      <c r="F517" s="91">
        <v>45744</v>
      </c>
      <c r="G517" s="353">
        <f>_xlfn.XLOOKUP(_xlfn.TEXTJOIN("_",TRUE,tbl_die_ordering[[#This Row],[Supplier]],tbl_die_ordering[[#This Row],[DIE NO]]),[1]Tracker!$AQ:$AQ,[1]Tracker!$V:$V,"")</f>
        <v>45744</v>
      </c>
      <c r="H517" s="193" t="s">
        <v>94</v>
      </c>
      <c r="I517" s="103">
        <v>0</v>
      </c>
      <c r="J517" s="103">
        <v>0</v>
      </c>
      <c r="K517" s="99">
        <v>45749</v>
      </c>
      <c r="L517" s="99">
        <v>45749</v>
      </c>
      <c r="M517" s="102"/>
      <c r="N517" s="121">
        <f>IFERROR(IF(tbl_die_ordering[[#This Row],[Design Approved Date]]&lt;&gt;"",L517-K517,""),"")</f>
        <v>0</v>
      </c>
      <c r="O517" s="99">
        <v>45751</v>
      </c>
      <c r="P517" s="91">
        <v>45750</v>
      </c>
      <c r="Q517" s="99">
        <v>45751</v>
      </c>
      <c r="R517" s="122">
        <v>112501253</v>
      </c>
      <c r="S517" s="90" t="s">
        <v>101</v>
      </c>
      <c r="T517" s="99">
        <v>45751</v>
      </c>
      <c r="U517" s="110" t="s">
        <v>66</v>
      </c>
      <c r="V517" s="111"/>
      <c r="W5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7" s="6">
        <f>IF(AND(tbl_die_ordering[[#This Row],[TYPE]]&lt;&gt;"C",tbl_die_ordering[[#This Row],[Design Approved Date]]&lt;&gt;""),tbl_die_ordering[[#This Row],[Design Approved Date]]-tbl_die_ordering[[#This Row],[Die Requested Date]],0)</f>
        <v>5</v>
      </c>
      <c r="Z517" t="s">
        <v>86</v>
      </c>
      <c r="AA517" s="118" t="s">
        <v>343</v>
      </c>
      <c r="AB517" s="82">
        <f>_xlfn.XLOOKUP(_xlfn.TEXTJOIN("_",TRUE,tbl_die_ordering[[#This Row],[Supplier]],tbl_die_ordering[[#This Row],[DIE NO]]),[1]Tracker!$AQ:$AQ,[1]Tracker!$Y:$Y,"")</f>
        <v>142502783</v>
      </c>
      <c r="AC517" s="83">
        <f>_xlfn.XLOOKUP(_xlfn.TEXTJOIN("_",TRUE,tbl_die_ordering[[#This Row],[Supplier]],tbl_die_ordering[[#This Row],[DIE NO]]),[1]Tracker!$AQ:$AQ,[1]Tracker!$AC:$AC,"")</f>
        <v>45756</v>
      </c>
      <c r="AD517" s="7"/>
      <c r="AF517" t="str">
        <f>TEXT(tbl_die_ordering[[#This Row],[Die Requested Date]],"mmm")</f>
        <v>Mar</v>
      </c>
      <c r="AG517" t="str">
        <f>_xlfn.TEXTJOIN("_",TRUE,tbl_die_ordering[[#This Row],[Supplier]],tbl_die_ordering[[#This Row],[DIE NO]])</f>
        <v>PDTMC_27853-501</v>
      </c>
    </row>
    <row r="518" spans="1:33" ht="15.95" customHeight="1">
      <c r="A518" s="86" t="s">
        <v>6</v>
      </c>
      <c r="B518" s="83" t="str">
        <f>_xlfn.XLOOKUP(_xlfn.TEXTJOIN("_",TRUE,tbl_die_ordering[[#This Row],[Supplier]],tbl_die_ordering[[#This Row],[DIE NO]]),[1]Tracker!$AQ:$AQ,[1]Tracker!$W:$W,"")</f>
        <v>7803-25</v>
      </c>
      <c r="C518" s="204" t="s">
        <v>793</v>
      </c>
      <c r="D518" s="177" t="s">
        <v>185</v>
      </c>
      <c r="E518" s="90" t="s">
        <v>327</v>
      </c>
      <c r="F518" s="91">
        <v>45744</v>
      </c>
      <c r="G518" s="353">
        <f>_xlfn.XLOOKUP(_xlfn.TEXTJOIN("_",TRUE,tbl_die_ordering[[#This Row],[Supplier]],tbl_die_ordering[[#This Row],[DIE NO]]),[1]Tracker!$AQ:$AQ,[1]Tracker!$V:$V,"")</f>
        <v>45744</v>
      </c>
      <c r="H518" s="193" t="s">
        <v>94</v>
      </c>
      <c r="I518" s="103">
        <v>3</v>
      </c>
      <c r="J518" s="103">
        <v>3</v>
      </c>
      <c r="K518" s="99">
        <v>45749</v>
      </c>
      <c r="L518" s="99">
        <v>45751</v>
      </c>
      <c r="M518" s="102" t="s">
        <v>186</v>
      </c>
      <c r="N518" s="121">
        <f>IFERROR(IF(tbl_die_ordering[[#This Row],[Design Approved Date]]&lt;&gt;"",L518-K518,""),"")</f>
        <v>2</v>
      </c>
      <c r="O518" s="99">
        <v>45754</v>
      </c>
      <c r="P518" s="91">
        <v>45750</v>
      </c>
      <c r="Q518" s="99">
        <v>45754</v>
      </c>
      <c r="R518" s="122">
        <v>112501275</v>
      </c>
      <c r="S518" s="90" t="s">
        <v>95</v>
      </c>
      <c r="T518" s="99">
        <v>45754</v>
      </c>
      <c r="U518" s="110" t="s">
        <v>66</v>
      </c>
      <c r="V518" s="111"/>
      <c r="W5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8" s="6">
        <f>IF(AND(tbl_die_ordering[[#This Row],[TYPE]]&lt;&gt;"C",tbl_die_ordering[[#This Row],[Design Approved Date]]&lt;&gt;""),tbl_die_ordering[[#This Row],[Design Approved Date]]-tbl_die_ordering[[#This Row],[Die Requested Date]],0)</f>
        <v>7</v>
      </c>
      <c r="Z518" t="s">
        <v>86</v>
      </c>
      <c r="AA518" s="118" t="s">
        <v>343</v>
      </c>
      <c r="AB518" s="82">
        <f>_xlfn.XLOOKUP(_xlfn.TEXTJOIN("_",TRUE,tbl_die_ordering[[#This Row],[Supplier]],tbl_die_ordering[[#This Row],[DIE NO]]),[1]Tracker!$AQ:$AQ,[1]Tracker!$Y:$Y,"")</f>
        <v>142502834</v>
      </c>
      <c r="AC518" s="83">
        <f>_xlfn.XLOOKUP(_xlfn.TEXTJOIN("_",TRUE,tbl_die_ordering[[#This Row],[Supplier]],tbl_die_ordering[[#This Row],[DIE NO]]),[1]Tracker!$AQ:$AQ,[1]Tracker!$AC:$AC,"")</f>
        <v>45757.561550925922</v>
      </c>
      <c r="AD518" s="7"/>
      <c r="AF518" t="str">
        <f>TEXT(tbl_die_ordering[[#This Row],[Die Requested Date]],"mmm")</f>
        <v>Mar</v>
      </c>
      <c r="AG518" t="str">
        <f>_xlfn.TEXTJOIN("_",TRUE,tbl_die_ordering[[#This Row],[Supplier]],tbl_die_ordering[[#This Row],[DIE NO]])</f>
        <v>PHME_30288-601</v>
      </c>
    </row>
    <row r="519" spans="1:33" ht="15.95" customHeight="1">
      <c r="A519" s="86" t="s">
        <v>6</v>
      </c>
      <c r="B519" s="83" t="str">
        <f>_xlfn.XLOOKUP(_xlfn.TEXTJOIN("_",TRUE,tbl_die_ordering[[#This Row],[Supplier]],tbl_die_ordering[[#This Row],[DIE NO]]),[1]Tracker!$AQ:$AQ,[1]Tracker!$W:$W,"")</f>
        <v>7803-25</v>
      </c>
      <c r="C519" s="204" t="s">
        <v>850</v>
      </c>
      <c r="D519" s="177" t="s">
        <v>162</v>
      </c>
      <c r="E519" s="90" t="s">
        <v>851</v>
      </c>
      <c r="F519" s="91">
        <v>45744</v>
      </c>
      <c r="G519" s="353">
        <f>_xlfn.XLOOKUP(_xlfn.TEXTJOIN("_",TRUE,tbl_die_ordering[[#This Row],[Supplier]],tbl_die_ordering[[#This Row],[DIE NO]]),[1]Tracker!$AQ:$AQ,[1]Tracker!$V:$V,"")</f>
        <v>45744</v>
      </c>
      <c r="H519" s="193" t="s">
        <v>94</v>
      </c>
      <c r="I519" s="103">
        <v>0</v>
      </c>
      <c r="J519" s="103">
        <v>0</v>
      </c>
      <c r="K519" s="99">
        <v>45749</v>
      </c>
      <c r="L519" s="99">
        <v>45751</v>
      </c>
      <c r="M519" s="102"/>
      <c r="N519" s="121">
        <f>IFERROR(IF(tbl_die_ordering[[#This Row],[Design Approved Date]]&lt;&gt;"",L519-K519,""),"")</f>
        <v>2</v>
      </c>
      <c r="O519" s="91">
        <v>45754</v>
      </c>
      <c r="P519" s="91">
        <v>45750</v>
      </c>
      <c r="Q519" s="91">
        <v>45754</v>
      </c>
      <c r="R519" s="122">
        <v>112501275</v>
      </c>
      <c r="S519" s="90" t="s">
        <v>95</v>
      </c>
      <c r="T519" s="91">
        <v>45754</v>
      </c>
      <c r="U519" s="110"/>
      <c r="V519" s="111"/>
      <c r="W5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19" s="6">
        <f>IF(AND(tbl_die_ordering[[#This Row],[TYPE]]&lt;&gt;"C",tbl_die_ordering[[#This Row],[Design Approved Date]]&lt;&gt;""),tbl_die_ordering[[#This Row],[Design Approved Date]]-tbl_die_ordering[[#This Row],[Die Requested Date]],0)</f>
        <v>7</v>
      </c>
      <c r="Z519" t="s">
        <v>86</v>
      </c>
      <c r="AA519" s="118" t="s">
        <v>343</v>
      </c>
      <c r="AB519" s="82">
        <f>_xlfn.XLOOKUP(_xlfn.TEXTJOIN("_",TRUE,tbl_die_ordering[[#This Row],[Supplier]],tbl_die_ordering[[#This Row],[DIE NO]]),[1]Tracker!$AQ:$AQ,[1]Tracker!$Y:$Y,"")</f>
        <v>142502834</v>
      </c>
      <c r="AC519" s="83">
        <f>_xlfn.XLOOKUP(_xlfn.TEXTJOIN("_",TRUE,tbl_die_ordering[[#This Row],[Supplier]],tbl_die_ordering[[#This Row],[DIE NO]]),[1]Tracker!$AQ:$AQ,[1]Tracker!$AC:$AC,"")</f>
        <v>45757.561550925922</v>
      </c>
      <c r="AD519" s="7"/>
      <c r="AF519" t="str">
        <f>TEXT(tbl_die_ordering[[#This Row],[Die Requested Date]],"mmm")</f>
        <v>Mar</v>
      </c>
      <c r="AG519" t="str">
        <f>_xlfn.TEXTJOIN("_",TRUE,tbl_die_ordering[[#This Row],[Supplier]],tbl_die_ordering[[#This Row],[DIE NO]])</f>
        <v>PHME_ins-30288</v>
      </c>
    </row>
    <row r="520" spans="1:33" ht="15.95" customHeight="1">
      <c r="A520" s="86" t="s">
        <v>6</v>
      </c>
      <c r="B520" s="83" t="str">
        <f>_xlfn.XLOOKUP(_xlfn.TEXTJOIN("_",TRUE,tbl_die_ordering[[#This Row],[Supplier]],tbl_die_ordering[[#This Row],[DIE NO]]),[1]Tracker!$AQ:$AQ,[1]Tracker!$W:$W,"")</f>
        <v>7812-25</v>
      </c>
      <c r="C520" s="204" t="s">
        <v>852</v>
      </c>
      <c r="D520" s="177" t="s">
        <v>185</v>
      </c>
      <c r="E520" s="90" t="s">
        <v>853</v>
      </c>
      <c r="F520" s="91">
        <v>45744</v>
      </c>
      <c r="G520" s="353">
        <f>_xlfn.XLOOKUP(_xlfn.TEXTJOIN("_",TRUE,tbl_die_ordering[[#This Row],[Supplier]],tbl_die_ordering[[#This Row],[DIE NO]]),[1]Tracker!$AQ:$AQ,[1]Tracker!$V:$V,"")</f>
        <v>45744</v>
      </c>
      <c r="H520" s="193" t="s">
        <v>90</v>
      </c>
      <c r="I520" s="103">
        <v>0</v>
      </c>
      <c r="J520" s="103">
        <v>0</v>
      </c>
      <c r="K520" s="99">
        <v>45750</v>
      </c>
      <c r="L520" s="99">
        <v>45758</v>
      </c>
      <c r="M520" s="102" t="s">
        <v>186</v>
      </c>
      <c r="N520" s="121">
        <f>IFERROR(IF(tbl_die_ordering[[#This Row],[Design Approved Date]]&lt;&gt;"",L520-K520,""),"")</f>
        <v>8</v>
      </c>
      <c r="O520" s="91">
        <v>45754</v>
      </c>
      <c r="P520" s="91">
        <v>45750</v>
      </c>
      <c r="Q520" s="91">
        <v>45754</v>
      </c>
      <c r="R520" s="122">
        <v>112501275</v>
      </c>
      <c r="S520" s="90" t="s">
        <v>197</v>
      </c>
      <c r="T520" s="91">
        <v>45754</v>
      </c>
      <c r="U520" s="110" t="s">
        <v>854</v>
      </c>
      <c r="V520" s="111" t="s">
        <v>855</v>
      </c>
      <c r="W5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0" s="6">
        <f>IF(AND(tbl_die_ordering[[#This Row],[TYPE]]&lt;&gt;"C",tbl_die_ordering[[#This Row],[Design Approved Date]]&lt;&gt;""),tbl_die_ordering[[#This Row],[Design Approved Date]]-tbl_die_ordering[[#This Row],[Die Requested Date]],0)</f>
        <v>14</v>
      </c>
      <c r="Z520" t="s">
        <v>86</v>
      </c>
      <c r="AA520" s="118" t="s">
        <v>343</v>
      </c>
      <c r="AB520" s="82">
        <f>_xlfn.XLOOKUP(_xlfn.TEXTJOIN("_",TRUE,tbl_die_ordering[[#This Row],[Supplier]],tbl_die_ordering[[#This Row],[DIE NO]]),[1]Tracker!$AQ:$AQ,[1]Tracker!$Y:$Y,"")</f>
        <v>142503056</v>
      </c>
      <c r="AC520" s="83">
        <f>_xlfn.XLOOKUP(_xlfn.TEXTJOIN("_",TRUE,tbl_die_ordering[[#This Row],[Supplier]],tbl_die_ordering[[#This Row],[DIE NO]]),[1]Tracker!$AQ:$AQ,[1]Tracker!$AC:$AC,"")</f>
        <v>45765.545775462961</v>
      </c>
      <c r="AD520" s="7"/>
      <c r="AF520" t="str">
        <f>TEXT(tbl_die_ordering[[#This Row],[Die Requested Date]],"mmm")</f>
        <v>Mar</v>
      </c>
      <c r="AG520" t="str">
        <f>_xlfn.TEXTJOIN("_",TRUE,tbl_die_ordering[[#This Row],[Supplier]],tbl_die_ordering[[#This Row],[DIE NO]])</f>
        <v>COMPES_27848-601</v>
      </c>
    </row>
    <row r="521" spans="1:33" ht="15.95" customHeight="1">
      <c r="A521" s="86" t="s">
        <v>6</v>
      </c>
      <c r="B521" s="83" t="str">
        <f>_xlfn.XLOOKUP(_xlfn.TEXTJOIN("_",TRUE,tbl_die_ordering[[#This Row],[Supplier]],tbl_die_ordering[[#This Row],[DIE NO]]),[1]Tracker!$AQ:$AQ,[1]Tracker!$W:$W,"")</f>
        <v>7812-25</v>
      </c>
      <c r="C521" s="204" t="s">
        <v>856</v>
      </c>
      <c r="D521" s="177" t="s">
        <v>162</v>
      </c>
      <c r="E521" s="90" t="s">
        <v>170</v>
      </c>
      <c r="F521" s="91">
        <v>45744</v>
      </c>
      <c r="G521" s="353">
        <f>_xlfn.XLOOKUP(_xlfn.TEXTJOIN("_",TRUE,tbl_die_ordering[[#This Row],[Supplier]],tbl_die_ordering[[#This Row],[DIE NO]]),[1]Tracker!$AQ:$AQ,[1]Tracker!$V:$V,"")</f>
        <v>45744</v>
      </c>
      <c r="H521" s="193" t="s">
        <v>90</v>
      </c>
      <c r="I521" s="103">
        <v>0</v>
      </c>
      <c r="J521" s="103">
        <v>0</v>
      </c>
      <c r="K521" s="99">
        <v>45750</v>
      </c>
      <c r="L521" s="99">
        <v>45752</v>
      </c>
      <c r="M521" s="102"/>
      <c r="N521" s="121">
        <f>IFERROR(IF(tbl_die_ordering[[#This Row],[Design Approved Date]]&lt;&gt;"",L521-K521,""),"")</f>
        <v>2</v>
      </c>
      <c r="O521" s="91">
        <v>45754</v>
      </c>
      <c r="P521" s="91">
        <v>45750</v>
      </c>
      <c r="Q521" s="91">
        <v>45754</v>
      </c>
      <c r="R521" s="122">
        <v>112501275</v>
      </c>
      <c r="S521" s="90" t="s">
        <v>197</v>
      </c>
      <c r="T521" s="91">
        <v>45754</v>
      </c>
      <c r="U521" s="110"/>
      <c r="V521" s="111"/>
      <c r="W5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1" s="6">
        <f>IF(AND(tbl_die_ordering[[#This Row],[TYPE]]&lt;&gt;"C",tbl_die_ordering[[#This Row],[Design Approved Date]]&lt;&gt;""),tbl_die_ordering[[#This Row],[Design Approved Date]]-tbl_die_ordering[[#This Row],[Die Requested Date]],0)</f>
        <v>8</v>
      </c>
      <c r="Z521" t="s">
        <v>86</v>
      </c>
      <c r="AA521" s="118" t="s">
        <v>199</v>
      </c>
      <c r="AB521" s="82">
        <f>_xlfn.XLOOKUP(_xlfn.TEXTJOIN("_",TRUE,tbl_die_ordering[[#This Row],[Supplier]],tbl_die_ordering[[#This Row],[DIE NO]]),[1]Tracker!$AQ:$AQ,[1]Tracker!$Y:$Y,"")</f>
        <v>142503056</v>
      </c>
      <c r="AC521" s="83">
        <f>_xlfn.XLOOKUP(_xlfn.TEXTJOIN("_",TRUE,tbl_die_ordering[[#This Row],[Supplier]],tbl_die_ordering[[#This Row],[DIE NO]]),[1]Tracker!$AQ:$AQ,[1]Tracker!$AC:$AC,"")</f>
        <v>45765.545775462961</v>
      </c>
      <c r="AD521" s="7"/>
      <c r="AF521" t="str">
        <f>TEXT(tbl_die_ordering[[#This Row],[Die Requested Date]],"mmm")</f>
        <v>Mar</v>
      </c>
      <c r="AG521" t="str">
        <f>_xlfn.TEXTJOIN("_",TRUE,tbl_die_ordering[[#This Row],[Supplier]],tbl_die_ordering[[#This Row],[DIE NO]])</f>
        <v>COMPES_BOL-27848</v>
      </c>
    </row>
    <row r="522" spans="1:33" ht="15.95" customHeight="1">
      <c r="A522" s="86" t="s">
        <v>29</v>
      </c>
      <c r="B522" s="83" t="str">
        <f>_xlfn.XLOOKUP(_xlfn.TEXTJOIN("_",TRUE,tbl_die_ordering[[#This Row],[Supplier]],tbl_die_ordering[[#This Row],[DIE NO]]),[1]Tracker!$AQ:$AQ,[1]Tracker!$W:$W,"")</f>
        <v>7805-25</v>
      </c>
      <c r="C522" s="204" t="s">
        <v>857</v>
      </c>
      <c r="D522" s="177" t="s">
        <v>88</v>
      </c>
      <c r="E522" s="90" t="s">
        <v>648</v>
      </c>
      <c r="F522" s="91">
        <v>45744</v>
      </c>
      <c r="G522" s="353">
        <f>_xlfn.XLOOKUP(_xlfn.TEXTJOIN("_",TRUE,tbl_die_ordering[[#This Row],[Supplier]],tbl_die_ordering[[#This Row],[DIE NO]]),[1]Tracker!$AQ:$AQ,[1]Tracker!$V:$V,"")</f>
        <v>45744</v>
      </c>
      <c r="H522" s="193" t="s">
        <v>94</v>
      </c>
      <c r="I522" s="131">
        <v>1</v>
      </c>
      <c r="J522" s="131">
        <v>2</v>
      </c>
      <c r="K522" s="99">
        <v>45744</v>
      </c>
      <c r="L522" s="99">
        <v>45744</v>
      </c>
      <c r="M522" s="102"/>
      <c r="N522" s="121">
        <f>IFERROR(IF(tbl_die_ordering[[#This Row],[Design Approved Date]]&lt;&gt;"",L522-K522,""),"")</f>
        <v>0</v>
      </c>
      <c r="O522" s="91">
        <v>45745</v>
      </c>
      <c r="P522" s="91">
        <v>45749</v>
      </c>
      <c r="Q522" s="99">
        <v>45745</v>
      </c>
      <c r="R522" s="122">
        <v>212500267</v>
      </c>
      <c r="S522" s="90" t="s">
        <v>95</v>
      </c>
      <c r="T522" s="91">
        <v>45771</v>
      </c>
      <c r="U522" s="110"/>
      <c r="V522" s="111"/>
      <c r="W5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2" s="6">
        <f>IF(AND(tbl_die_ordering[[#This Row],[TYPE]]&lt;&gt;"C",tbl_die_ordering[[#This Row],[Design Approved Date]]&lt;&gt;""),tbl_die_ordering[[#This Row],[Design Approved Date]]-tbl_die_ordering[[#This Row],[Die Requested Date]],0)</f>
        <v>0</v>
      </c>
      <c r="Z522" t="s">
        <v>86</v>
      </c>
      <c r="AA522" s="118"/>
      <c r="AB522" s="82">
        <f>_xlfn.XLOOKUP(_xlfn.TEXTJOIN("_",TRUE,tbl_die_ordering[[#This Row],[Supplier]],tbl_die_ordering[[#This Row],[DIE NO]]),[1]Tracker!$AQ:$AQ,[1]Tracker!$Y:$Y,"")</f>
        <v>242500495</v>
      </c>
      <c r="AC522" s="83">
        <f>_xlfn.XLOOKUP(_xlfn.TEXTJOIN("_",TRUE,tbl_die_ordering[[#This Row],[Supplier]],tbl_die_ordering[[#This Row],[DIE NO]]),[1]Tracker!$AQ:$AQ,[1]Tracker!$AC:$AC,"")</f>
        <v>45761</v>
      </c>
      <c r="AD522" s="7"/>
      <c r="AF522" t="str">
        <f>TEXT(tbl_die_ordering[[#This Row],[Die Requested Date]],"mmm")</f>
        <v>Mar</v>
      </c>
      <c r="AG522" t="str">
        <f>_xlfn.TEXTJOIN("_",TRUE,tbl_die_ordering[[#This Row],[Supplier]],tbl_die_ordering[[#This Row],[DIE NO]])</f>
        <v>PHME_120500-2502</v>
      </c>
    </row>
    <row r="523" spans="1:33" ht="15.95" customHeight="1">
      <c r="A523" s="86" t="s">
        <v>29</v>
      </c>
      <c r="B523" s="83" t="str">
        <f>_xlfn.XLOOKUP(_xlfn.TEXTJOIN("_",TRUE,tbl_die_ordering[[#This Row],[Supplier]],tbl_die_ordering[[#This Row],[DIE NO]]),[1]Tracker!$AQ:$AQ,[1]Tracker!$W:$W,"")</f>
        <v>7806-25</v>
      </c>
      <c r="C523" s="204" t="s">
        <v>858</v>
      </c>
      <c r="D523" s="177" t="s">
        <v>88</v>
      </c>
      <c r="E523" s="90" t="s">
        <v>100</v>
      </c>
      <c r="F523" s="91">
        <v>45744</v>
      </c>
      <c r="G523" s="353">
        <f>_xlfn.XLOOKUP(_xlfn.TEXTJOIN("_",TRUE,tbl_die_ordering[[#This Row],[Supplier]],tbl_die_ordering[[#This Row],[DIE NO]]),[1]Tracker!$AQ:$AQ,[1]Tracker!$V:$V,"")</f>
        <v>45744</v>
      </c>
      <c r="H523" s="193" t="s">
        <v>94</v>
      </c>
      <c r="I523" s="131">
        <v>1</v>
      </c>
      <c r="J523" s="131">
        <v>4</v>
      </c>
      <c r="K523" s="99">
        <v>45743</v>
      </c>
      <c r="L523" s="99">
        <v>45743</v>
      </c>
      <c r="M523" s="102"/>
      <c r="N523" s="121">
        <f>IFERROR(IF(tbl_die_ordering[[#This Row],[Design Approved Date]]&lt;&gt;"",L523-K523,""),"")</f>
        <v>0</v>
      </c>
      <c r="O523" s="91">
        <v>45745</v>
      </c>
      <c r="P523" s="91">
        <v>45758</v>
      </c>
      <c r="Q523" s="99">
        <v>45745</v>
      </c>
      <c r="R523" s="122">
        <v>212500267</v>
      </c>
      <c r="S523" s="90" t="s">
        <v>101</v>
      </c>
      <c r="T523" s="91">
        <v>45772</v>
      </c>
      <c r="U523" s="110"/>
      <c r="V523" s="111"/>
      <c r="W5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3" s="6">
        <f>IF(AND(tbl_die_ordering[[#This Row],[TYPE]]&lt;&gt;"C",tbl_die_ordering[[#This Row],[Design Approved Date]]&lt;&gt;""),tbl_die_ordering[[#This Row],[Design Approved Date]]-tbl_die_ordering[[#This Row],[Die Requested Date]],0)</f>
        <v>-1</v>
      </c>
      <c r="Z523" t="s">
        <v>86</v>
      </c>
      <c r="AA523" s="118"/>
      <c r="AB523" s="82">
        <f>_xlfn.XLOOKUP(_xlfn.TEXTJOIN("_",TRUE,tbl_die_ordering[[#This Row],[Supplier]],tbl_die_ordering[[#This Row],[DIE NO]]),[1]Tracker!$AQ:$AQ,[1]Tracker!$Y:$Y,"")</f>
        <v>242500496</v>
      </c>
      <c r="AC523" s="83">
        <f>_xlfn.XLOOKUP(_xlfn.TEXTJOIN("_",TRUE,tbl_die_ordering[[#This Row],[Supplier]],tbl_die_ordering[[#This Row],[DIE NO]]),[1]Tracker!$AQ:$AQ,[1]Tracker!$AC:$AC,"")</f>
        <v>45761</v>
      </c>
      <c r="AD523" s="7"/>
      <c r="AF523" t="str">
        <f>TEXT(tbl_die_ordering[[#This Row],[Die Requested Date]],"mmm")</f>
        <v>Mar</v>
      </c>
      <c r="AG523" t="str">
        <f>_xlfn.TEXTJOIN("_",TRUE,tbl_die_ordering[[#This Row],[Supplier]],tbl_die_ordering[[#This Row],[DIE NO]])</f>
        <v>PDTMC_019026-2513</v>
      </c>
    </row>
    <row r="524" spans="1:33" ht="15.95" customHeight="1">
      <c r="A524" s="86" t="s">
        <v>29</v>
      </c>
      <c r="B524" s="83" t="str">
        <f>_xlfn.XLOOKUP(_xlfn.TEXTJOIN("_",TRUE,tbl_die_ordering[[#This Row],[Supplier]],tbl_die_ordering[[#This Row],[DIE NO]]),[1]Tracker!$AQ:$AQ,[1]Tracker!$W:$W,"")</f>
        <v>7806-25</v>
      </c>
      <c r="C524" s="204" t="s">
        <v>859</v>
      </c>
      <c r="D524" s="177" t="s">
        <v>88</v>
      </c>
      <c r="E524" s="90" t="s">
        <v>100</v>
      </c>
      <c r="F524" s="91">
        <v>45744</v>
      </c>
      <c r="G524" s="353">
        <f>_xlfn.XLOOKUP(_xlfn.TEXTJOIN("_",TRUE,tbl_die_ordering[[#This Row],[Supplier]],tbl_die_ordering[[#This Row],[DIE NO]]),[1]Tracker!$AQ:$AQ,[1]Tracker!$V:$V,"")</f>
        <v>45744</v>
      </c>
      <c r="H524" s="193" t="s">
        <v>94</v>
      </c>
      <c r="I524" s="131">
        <v>1</v>
      </c>
      <c r="J524" s="131">
        <v>4</v>
      </c>
      <c r="K524" s="99">
        <v>45743</v>
      </c>
      <c r="L524" s="99">
        <v>45743</v>
      </c>
      <c r="M524" s="102"/>
      <c r="N524" s="121">
        <f>IFERROR(IF(tbl_die_ordering[[#This Row],[Design Approved Date]]&lt;&gt;"",L524-K524,""),"")</f>
        <v>0</v>
      </c>
      <c r="O524" s="91">
        <v>45745</v>
      </c>
      <c r="P524" s="91">
        <v>45758</v>
      </c>
      <c r="Q524" s="99">
        <v>45745</v>
      </c>
      <c r="R524" s="122">
        <v>212500267</v>
      </c>
      <c r="S524" s="90" t="s">
        <v>101</v>
      </c>
      <c r="T524" s="91">
        <v>45772</v>
      </c>
      <c r="U524" s="110"/>
      <c r="V524" s="111"/>
      <c r="W5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4" s="6">
        <f>IF(AND(tbl_die_ordering[[#This Row],[TYPE]]&lt;&gt;"C",tbl_die_ordering[[#This Row],[Design Approved Date]]&lt;&gt;""),tbl_die_ordering[[#This Row],[Design Approved Date]]-tbl_die_ordering[[#This Row],[Die Requested Date]],0)</f>
        <v>-1</v>
      </c>
      <c r="Z524" t="s">
        <v>86</v>
      </c>
      <c r="AA524" s="118"/>
      <c r="AB524" s="82">
        <f>_xlfn.XLOOKUP(_xlfn.TEXTJOIN("_",TRUE,tbl_die_ordering[[#This Row],[Supplier]],tbl_die_ordering[[#This Row],[DIE NO]]),[1]Tracker!$AQ:$AQ,[1]Tracker!$Y:$Y,"")</f>
        <v>242500496</v>
      </c>
      <c r="AC524" s="83">
        <f>_xlfn.XLOOKUP(_xlfn.TEXTJOIN("_",TRUE,tbl_die_ordering[[#This Row],[Supplier]],tbl_die_ordering[[#This Row],[DIE NO]]),[1]Tracker!$AQ:$AQ,[1]Tracker!$AC:$AC,"")</f>
        <v>45761</v>
      </c>
      <c r="AD524" s="7"/>
      <c r="AF524" t="str">
        <f>TEXT(tbl_die_ordering[[#This Row],[Die Requested Date]],"mmm")</f>
        <v>Mar</v>
      </c>
      <c r="AG524" t="str">
        <f>_xlfn.TEXTJOIN("_",TRUE,tbl_die_ordering[[#This Row],[Supplier]],tbl_die_ordering[[#This Row],[DIE NO]])</f>
        <v>PDTMC_019026-2514</v>
      </c>
    </row>
    <row r="525" spans="1:33" ht="15.95" customHeight="1">
      <c r="A525" s="86" t="s">
        <v>29</v>
      </c>
      <c r="B525" s="83" t="s">
        <v>860</v>
      </c>
      <c r="C525" s="204" t="s">
        <v>796</v>
      </c>
      <c r="D525" s="177" t="s">
        <v>185</v>
      </c>
      <c r="E525" s="90" t="s">
        <v>221</v>
      </c>
      <c r="F525" s="91">
        <v>45744</v>
      </c>
      <c r="G525" s="353">
        <f>_xlfn.XLOOKUP(_xlfn.TEXTJOIN("_",TRUE,tbl_die_ordering[[#This Row],[Supplier]],tbl_die_ordering[[#This Row],[DIE NO]]),[1]Tracker!$AQ:$AQ,[1]Tracker!$V:$V,"")</f>
        <v>45744</v>
      </c>
      <c r="H525" s="193" t="s">
        <v>94</v>
      </c>
      <c r="I525" s="131">
        <v>1</v>
      </c>
      <c r="J525" s="131">
        <v>1</v>
      </c>
      <c r="K525" s="99">
        <v>45745</v>
      </c>
      <c r="L525" s="99">
        <v>45745</v>
      </c>
      <c r="M525" s="102"/>
      <c r="N525" s="121">
        <f>IFERROR(IF(tbl_die_ordering[[#This Row],[Design Approved Date]]&lt;&gt;"",L525-K525,""),"")</f>
        <v>0</v>
      </c>
      <c r="O525" s="91">
        <v>45745</v>
      </c>
      <c r="P525" s="91">
        <v>45753</v>
      </c>
      <c r="Q525" s="99">
        <v>45745</v>
      </c>
      <c r="R525" s="122">
        <v>212500268</v>
      </c>
      <c r="S525" s="90" t="s">
        <v>101</v>
      </c>
      <c r="T525" s="91">
        <v>45745</v>
      </c>
      <c r="U525" s="110" t="s">
        <v>66</v>
      </c>
      <c r="V525" s="111" t="s">
        <v>861</v>
      </c>
      <c r="W5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5" s="6">
        <f>IF(AND(tbl_die_ordering[[#This Row],[TYPE]]&lt;&gt;"C",tbl_die_ordering[[#This Row],[Design Approved Date]]&lt;&gt;""),tbl_die_ordering[[#This Row],[Design Approved Date]]-tbl_die_ordering[[#This Row],[Die Requested Date]],0)</f>
        <v>1</v>
      </c>
      <c r="Z525" t="s">
        <v>86</v>
      </c>
      <c r="AA525" s="118"/>
      <c r="AB525" s="82">
        <f>_xlfn.XLOOKUP(_xlfn.TEXTJOIN("_",TRUE,tbl_die_ordering[[#This Row],[Supplier]],tbl_die_ordering[[#This Row],[DIE NO]]),[1]Tracker!$AQ:$AQ,[1]Tracker!$Y:$Y,"")</f>
        <v>242500481</v>
      </c>
      <c r="AC525" s="83">
        <f>_xlfn.XLOOKUP(_xlfn.TEXTJOIN("_",TRUE,tbl_die_ordering[[#This Row],[Supplier]],tbl_die_ordering[[#This Row],[DIE NO]]),[1]Tracker!$AQ:$AQ,[1]Tracker!$AC:$AC,"")</f>
        <v>45756</v>
      </c>
      <c r="AD525" s="7"/>
      <c r="AF525" t="str">
        <f>TEXT(tbl_die_ordering[[#This Row],[Die Requested Date]],"mmm")</f>
        <v>Mar</v>
      </c>
      <c r="AG525" t="str">
        <f>_xlfn.TEXTJOIN("_",TRUE,tbl_die_ordering[[#This Row],[Supplier]],tbl_die_ordering[[#This Row],[DIE NO]])</f>
        <v>PDTMC_030290-3501</v>
      </c>
    </row>
    <row r="526" spans="1:33" ht="15.95" customHeight="1">
      <c r="A526" s="86" t="s">
        <v>29</v>
      </c>
      <c r="B526" s="83" t="str">
        <f>_xlfn.XLOOKUP(_xlfn.TEXTJOIN("_",TRUE,tbl_die_ordering[[#This Row],[Supplier]],tbl_die_ordering[[#This Row],[DIE NO]]),[1]Tracker!$AQ:$AQ,[1]Tracker!$W:$W,"")</f>
        <v>7805-25</v>
      </c>
      <c r="C526" s="204" t="s">
        <v>862</v>
      </c>
      <c r="D526" s="177" t="s">
        <v>88</v>
      </c>
      <c r="E526" s="90" t="s">
        <v>221</v>
      </c>
      <c r="F526" s="91">
        <v>45744</v>
      </c>
      <c r="G526" s="353">
        <f>_xlfn.XLOOKUP(_xlfn.TEXTJOIN("_",TRUE,tbl_die_ordering[[#This Row],[Supplier]],tbl_die_ordering[[#This Row],[DIE NO]]),[1]Tracker!$AQ:$AQ,[1]Tracker!$V:$V,"")</f>
        <v>45744</v>
      </c>
      <c r="H526" s="193" t="s">
        <v>94</v>
      </c>
      <c r="I526" s="131">
        <v>1</v>
      </c>
      <c r="J526" s="131">
        <v>1</v>
      </c>
      <c r="K526" s="99">
        <v>45745</v>
      </c>
      <c r="L526" s="99">
        <v>45745</v>
      </c>
      <c r="M526" s="102"/>
      <c r="N526" s="121">
        <f>IFERROR(IF(tbl_die_ordering[[#This Row],[Design Approved Date]]&lt;&gt;"",L526-K526,""),"")</f>
        <v>0</v>
      </c>
      <c r="O526" s="91">
        <v>45749</v>
      </c>
      <c r="P526" s="91">
        <v>45753</v>
      </c>
      <c r="Q526" s="99">
        <v>45749</v>
      </c>
      <c r="R526" s="122">
        <v>212500295</v>
      </c>
      <c r="S526" s="90" t="s">
        <v>95</v>
      </c>
      <c r="T526" s="91">
        <v>45749</v>
      </c>
      <c r="U526" s="110"/>
      <c r="V526" s="111"/>
      <c r="W5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6" s="6">
        <f>IF(AND(tbl_die_ordering[[#This Row],[TYPE]]&lt;&gt;"C",tbl_die_ordering[[#This Row],[Design Approved Date]]&lt;&gt;""),tbl_die_ordering[[#This Row],[Design Approved Date]]-tbl_die_ordering[[#This Row],[Die Requested Date]],0)</f>
        <v>1</v>
      </c>
      <c r="Z526" t="s">
        <v>86</v>
      </c>
      <c r="AA526" s="118"/>
      <c r="AB526" s="82">
        <f>_xlfn.XLOOKUP(_xlfn.TEXTJOIN("_",TRUE,tbl_die_ordering[[#This Row],[Supplier]],tbl_die_ordering[[#This Row],[DIE NO]]),[1]Tracker!$AQ:$AQ,[1]Tracker!$Y:$Y,"")</f>
        <v>242500495</v>
      </c>
      <c r="AC526" s="83">
        <f>_xlfn.XLOOKUP(_xlfn.TEXTJOIN("_",TRUE,tbl_die_ordering[[#This Row],[Supplier]],tbl_die_ordering[[#This Row],[DIE NO]]),[1]Tracker!$AQ:$AQ,[1]Tracker!$AC:$AC,"")</f>
        <v>45761</v>
      </c>
      <c r="AD526" s="7"/>
      <c r="AF526" t="str">
        <f>TEXT(tbl_die_ordering[[#This Row],[Die Requested Date]],"mmm")</f>
        <v>Mar</v>
      </c>
      <c r="AG526" t="str">
        <f>_xlfn.TEXTJOIN("_",TRUE,tbl_die_ordering[[#This Row],[Supplier]],tbl_die_ordering[[#This Row],[DIE NO]])</f>
        <v>PHME_014716-3512</v>
      </c>
    </row>
    <row r="527" spans="1:33" ht="15.95" customHeight="1">
      <c r="A527" s="86" t="s">
        <v>29</v>
      </c>
      <c r="B527" s="83" t="str">
        <f>_xlfn.XLOOKUP(_xlfn.TEXTJOIN("_",TRUE,tbl_die_ordering[[#This Row],[Supplier]],tbl_die_ordering[[#This Row],[DIE NO]]),[1]Tracker!$AQ:$AQ,[1]Tracker!$W:$W,"")</f>
        <v>7807-25</v>
      </c>
      <c r="C527" s="204" t="s">
        <v>863</v>
      </c>
      <c r="D527" s="177" t="s">
        <v>88</v>
      </c>
      <c r="E527" s="90" t="s">
        <v>135</v>
      </c>
      <c r="F527" s="91">
        <v>45744</v>
      </c>
      <c r="G527" s="353">
        <f>_xlfn.XLOOKUP(_xlfn.TEXTJOIN("_",TRUE,tbl_die_ordering[[#This Row],[Supplier]],tbl_die_ordering[[#This Row],[DIE NO]]),[1]Tracker!$AQ:$AQ,[1]Tracker!$V:$V,"")</f>
        <v>45744</v>
      </c>
      <c r="H527" s="193" t="s">
        <v>90</v>
      </c>
      <c r="I527" s="131">
        <v>3</v>
      </c>
      <c r="J527" s="131">
        <v>3</v>
      </c>
      <c r="K527" s="99">
        <v>45745</v>
      </c>
      <c r="L527" s="99">
        <v>45745</v>
      </c>
      <c r="M527" s="102"/>
      <c r="N527" s="121">
        <f>IFERROR(IF(tbl_die_ordering[[#This Row],[Design Approved Date]]&lt;&gt;"",L527-K527,""),"")</f>
        <v>0</v>
      </c>
      <c r="O527" s="91">
        <v>45749</v>
      </c>
      <c r="P527" s="91">
        <v>45759</v>
      </c>
      <c r="Q527" s="99">
        <v>45749</v>
      </c>
      <c r="R527" s="122">
        <v>212500295</v>
      </c>
      <c r="S527" s="90" t="s">
        <v>129</v>
      </c>
      <c r="T527" s="91">
        <v>45749</v>
      </c>
      <c r="U527" s="110"/>
      <c r="V527" s="111"/>
      <c r="W5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7" s="6">
        <f>IF(AND(tbl_die_ordering[[#This Row],[TYPE]]&lt;&gt;"C",tbl_die_ordering[[#This Row],[Design Approved Date]]&lt;&gt;""),tbl_die_ordering[[#This Row],[Design Approved Date]]-tbl_die_ordering[[#This Row],[Die Requested Date]],0)</f>
        <v>1</v>
      </c>
      <c r="Z527" t="s">
        <v>86</v>
      </c>
      <c r="AA527" s="118"/>
      <c r="AB527" s="82">
        <f>_xlfn.XLOOKUP(_xlfn.TEXTJOIN("_",TRUE,tbl_die_ordering[[#This Row],[Supplier]],tbl_die_ordering[[#This Row],[DIE NO]]),[1]Tracker!$AQ:$AQ,[1]Tracker!$Y:$Y,"")</f>
        <v>242500501</v>
      </c>
      <c r="AC527" s="83">
        <f>_xlfn.XLOOKUP(_xlfn.TEXTJOIN("_",TRUE,tbl_die_ordering[[#This Row],[Supplier]],tbl_die_ordering[[#This Row],[DIE NO]]),[1]Tracker!$AQ:$AQ,[1]Tracker!$AC:$AC,"")</f>
        <v>45761</v>
      </c>
      <c r="AD527" s="7"/>
      <c r="AF527" t="str">
        <f>TEXT(tbl_die_ordering[[#This Row],[Die Requested Date]],"mmm")</f>
        <v>Mar</v>
      </c>
      <c r="AG527" t="str">
        <f>_xlfn.TEXTJOIN("_",TRUE,tbl_die_ordering[[#This Row],[Supplier]],tbl_die_ordering[[#This Row],[DIE NO]])</f>
        <v>ALMAX_120507-2502</v>
      </c>
    </row>
    <row r="528" spans="1:33" ht="15.95" customHeight="1">
      <c r="A528" s="86" t="s">
        <v>29</v>
      </c>
      <c r="B528" s="83" t="str">
        <f>_xlfn.XLOOKUP(_xlfn.TEXTJOIN("_",TRUE,tbl_die_ordering[[#This Row],[Supplier]],tbl_die_ordering[[#This Row],[DIE NO]]),[1]Tracker!$AQ:$AQ,[1]Tracker!$W:$W,"")</f>
        <v>7810-25</v>
      </c>
      <c r="C528" s="204" t="s">
        <v>864</v>
      </c>
      <c r="D528" s="177" t="s">
        <v>185</v>
      </c>
      <c r="E528" s="90" t="s">
        <v>103</v>
      </c>
      <c r="F528" s="91">
        <v>45744</v>
      </c>
      <c r="G528" s="353">
        <f>_xlfn.XLOOKUP(_xlfn.TEXTJOIN("_",TRUE,tbl_die_ordering[[#This Row],[Supplier]],tbl_die_ordering[[#This Row],[DIE NO]]),[1]Tracker!$AQ:$AQ,[1]Tracker!$V:$V,"")</f>
        <v>45744</v>
      </c>
      <c r="H528" s="193" t="s">
        <v>94</v>
      </c>
      <c r="I528" s="131">
        <v>0</v>
      </c>
      <c r="J528" s="131">
        <v>0</v>
      </c>
      <c r="K528" s="99">
        <v>45745</v>
      </c>
      <c r="L528" s="99">
        <v>45749</v>
      </c>
      <c r="M528" s="102"/>
      <c r="N528" s="121">
        <f>IFERROR(IF(tbl_die_ordering[[#This Row],[Design Approved Date]]&lt;&gt;"",L528-K528,""),"")</f>
        <v>4</v>
      </c>
      <c r="O528" s="91">
        <v>45749</v>
      </c>
      <c r="P528" s="91">
        <v>45753</v>
      </c>
      <c r="Q528" s="99">
        <v>45749</v>
      </c>
      <c r="R528" s="122">
        <v>212500295</v>
      </c>
      <c r="S528" s="90" t="s">
        <v>101</v>
      </c>
      <c r="T528" s="91">
        <v>45749</v>
      </c>
      <c r="U528" s="110" t="s">
        <v>66</v>
      </c>
      <c r="V528" s="111"/>
      <c r="W5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8" s="6">
        <f>IF(AND(tbl_die_ordering[[#This Row],[TYPE]]&lt;&gt;"C",tbl_die_ordering[[#This Row],[Design Approved Date]]&lt;&gt;""),tbl_die_ordering[[#This Row],[Design Approved Date]]-tbl_die_ordering[[#This Row],[Die Requested Date]],0)</f>
        <v>5</v>
      </c>
      <c r="Z528" t="s">
        <v>86</v>
      </c>
      <c r="AA528" s="118"/>
      <c r="AB528" s="82">
        <f>_xlfn.XLOOKUP(_xlfn.TEXTJOIN("_",TRUE,tbl_die_ordering[[#This Row],[Supplier]],tbl_die_ordering[[#This Row],[DIE NO]]),[1]Tracker!$AQ:$AQ,[1]Tracker!$Y:$Y,"")</f>
        <v>242500481</v>
      </c>
      <c r="AC528" s="83">
        <f>_xlfn.XLOOKUP(_xlfn.TEXTJOIN("_",TRUE,tbl_die_ordering[[#This Row],[Supplier]],tbl_die_ordering[[#This Row],[DIE NO]]),[1]Tracker!$AQ:$AQ,[1]Tracker!$AC:$AC,"")</f>
        <v>45756</v>
      </c>
      <c r="AD528" s="7"/>
      <c r="AF528" t="str">
        <f>TEXT(tbl_die_ordering[[#This Row],[Die Requested Date]],"mmm")</f>
        <v>Mar</v>
      </c>
      <c r="AG528" t="str">
        <f>_xlfn.TEXTJOIN("_",TRUE,tbl_die_ordering[[#This Row],[Supplier]],tbl_die_ordering[[#This Row],[DIE NO]])</f>
        <v>PDTMC_027857-3501</v>
      </c>
    </row>
    <row r="529" spans="1:33" ht="15.95" customHeight="1">
      <c r="A529" s="86" t="s">
        <v>29</v>
      </c>
      <c r="B529" s="83" t="str">
        <f>_xlfn.XLOOKUP(_xlfn.TEXTJOIN("_",TRUE,tbl_die_ordering[[#This Row],[Supplier]],tbl_die_ordering[[#This Row],[DIE NO]]),[1]Tracker!$AQ:$AQ,[1]Tracker!$W:$W,"")</f>
        <v>7811-25</v>
      </c>
      <c r="C529" s="204" t="s">
        <v>865</v>
      </c>
      <c r="D529" s="177" t="s">
        <v>185</v>
      </c>
      <c r="E529" s="90" t="s">
        <v>100</v>
      </c>
      <c r="F529" s="91">
        <v>45744</v>
      </c>
      <c r="G529" s="353">
        <f>_xlfn.XLOOKUP(_xlfn.TEXTJOIN("_",TRUE,tbl_die_ordering[[#This Row],[Supplier]],tbl_die_ordering[[#This Row],[DIE NO]]),[1]Tracker!$AQ:$AQ,[1]Tracker!$V:$V,"")</f>
        <v>45744</v>
      </c>
      <c r="H529" s="193" t="s">
        <v>94</v>
      </c>
      <c r="I529" s="131">
        <v>1</v>
      </c>
      <c r="J529" s="131">
        <v>1</v>
      </c>
      <c r="K529" s="99">
        <v>45749</v>
      </c>
      <c r="L529" s="99">
        <v>45750</v>
      </c>
      <c r="M529" s="102"/>
      <c r="N529" s="121">
        <f>IFERROR(IF(tbl_die_ordering[[#This Row],[Design Approved Date]]&lt;&gt;"",L529-K529,""),"")</f>
        <v>1</v>
      </c>
      <c r="O529" s="91">
        <v>45751</v>
      </c>
      <c r="P529" s="91">
        <v>45753</v>
      </c>
      <c r="Q529" s="99">
        <v>45751</v>
      </c>
      <c r="R529" s="122">
        <v>212500304</v>
      </c>
      <c r="S529" s="90" t="s">
        <v>95</v>
      </c>
      <c r="T529" s="91">
        <v>45751</v>
      </c>
      <c r="U529" s="110" t="s">
        <v>66</v>
      </c>
      <c r="V529" s="111"/>
      <c r="W5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29" s="6">
        <f>IF(AND(tbl_die_ordering[[#This Row],[TYPE]]&lt;&gt;"C",tbl_die_ordering[[#This Row],[Design Approved Date]]&lt;&gt;""),tbl_die_ordering[[#This Row],[Design Approved Date]]-tbl_die_ordering[[#This Row],[Die Requested Date]],0)</f>
        <v>6</v>
      </c>
      <c r="Z529" t="s">
        <v>86</v>
      </c>
      <c r="AA529" s="118"/>
      <c r="AB529" s="82">
        <f>_xlfn.XLOOKUP(_xlfn.TEXTJOIN("_",TRUE,tbl_die_ordering[[#This Row],[Supplier]],tbl_die_ordering[[#This Row],[DIE NO]]),[1]Tracker!$AQ:$AQ,[1]Tracker!$Y:$Y,"")</f>
        <v>242500502</v>
      </c>
      <c r="AC529" s="83">
        <f>_xlfn.XLOOKUP(_xlfn.TEXTJOIN("_",TRUE,tbl_die_ordering[[#This Row],[Supplier]],tbl_die_ordering[[#This Row],[DIE NO]]),[1]Tracker!$AQ:$AQ,[1]Tracker!$AC:$AC,"")</f>
        <v>45756</v>
      </c>
      <c r="AD529" s="7"/>
      <c r="AF529" t="str">
        <f>TEXT(tbl_die_ordering[[#This Row],[Die Requested Date]],"mmm")</f>
        <v>Mar</v>
      </c>
      <c r="AG529" t="str">
        <f>_xlfn.TEXTJOIN("_",TRUE,tbl_die_ordering[[#This Row],[Supplier]],tbl_die_ordering[[#This Row],[DIE NO]])</f>
        <v>PHME_030296-3501</v>
      </c>
    </row>
    <row r="530" spans="1:33" ht="15.95" customHeight="1">
      <c r="A530" s="86" t="s">
        <v>29</v>
      </c>
      <c r="B530" s="83" t="str">
        <f>_xlfn.XLOOKUP(_xlfn.TEXTJOIN("_",TRUE,tbl_die_ordering[[#This Row],[Supplier]],tbl_die_ordering[[#This Row],[DIE NO]]),[1]Tracker!$AQ:$AQ,[1]Tracker!$W:$W,"")</f>
        <v>7804-25</v>
      </c>
      <c r="C530" s="204" t="s">
        <v>866</v>
      </c>
      <c r="D530" s="177" t="s">
        <v>88</v>
      </c>
      <c r="E530" s="90" t="s">
        <v>321</v>
      </c>
      <c r="F530" s="91">
        <v>45744</v>
      </c>
      <c r="G530" s="353">
        <f>_xlfn.XLOOKUP(_xlfn.TEXTJOIN("_",TRUE,tbl_die_ordering[[#This Row],[Supplier]],tbl_die_ordering[[#This Row],[DIE NO]]),[1]Tracker!$AQ:$AQ,[1]Tracker!$V:$V,"")</f>
        <v>45744</v>
      </c>
      <c r="H530" s="193" t="s">
        <v>90</v>
      </c>
      <c r="I530" s="131">
        <v>2</v>
      </c>
      <c r="J530" s="131">
        <v>4</v>
      </c>
      <c r="K530" s="99">
        <v>45749</v>
      </c>
      <c r="L530" s="99">
        <v>45751</v>
      </c>
      <c r="M530" s="102"/>
      <c r="N530" s="121">
        <f>IFERROR(IF(tbl_die_ordering[[#This Row],[Design Approved Date]]&lt;&gt;"",L530-K530,""),"")</f>
        <v>2</v>
      </c>
      <c r="O530" s="91">
        <v>45754</v>
      </c>
      <c r="P530" s="91">
        <v>45759</v>
      </c>
      <c r="Q530" s="99">
        <v>45754</v>
      </c>
      <c r="R530" s="122">
        <v>212500316</v>
      </c>
      <c r="S530" s="90" t="s">
        <v>197</v>
      </c>
      <c r="T530" s="91">
        <v>45754</v>
      </c>
      <c r="U530" s="110"/>
      <c r="V530" s="111"/>
      <c r="W5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0" s="6">
        <f>IF(AND(tbl_die_ordering[[#This Row],[TYPE]]&lt;&gt;"C",tbl_die_ordering[[#This Row],[Design Approved Date]]&lt;&gt;""),tbl_die_ordering[[#This Row],[Design Approved Date]]-tbl_die_ordering[[#This Row],[Die Requested Date]],0)</f>
        <v>7</v>
      </c>
      <c r="Z530" t="s">
        <v>86</v>
      </c>
      <c r="AA530" s="118"/>
      <c r="AB530" s="82">
        <f>_xlfn.XLOOKUP(_xlfn.TEXTJOIN("_",TRUE,tbl_die_ordering[[#This Row],[Supplier]],tbl_die_ordering[[#This Row],[DIE NO]]),[1]Tracker!$AQ:$AQ,[1]Tracker!$Y:$Y,"")</f>
        <v>242500519</v>
      </c>
      <c r="AC530" s="83">
        <f>_xlfn.XLOOKUP(_xlfn.TEXTJOIN("_",TRUE,tbl_die_ordering[[#This Row],[Supplier]],tbl_die_ordering[[#This Row],[DIE NO]]),[1]Tracker!$AQ:$AQ,[1]Tracker!$AC:$AC,"")</f>
        <v>45762</v>
      </c>
      <c r="AD530" s="7"/>
      <c r="AF530" t="str">
        <f>TEXT(tbl_die_ordering[[#This Row],[Die Requested Date]],"mmm")</f>
        <v>Mar</v>
      </c>
      <c r="AG530" t="str">
        <f>_xlfn.TEXTJOIN("_",TRUE,tbl_die_ordering[[#This Row],[Supplier]],tbl_die_ordering[[#This Row],[DIE NO]])</f>
        <v>COMPES_014106-2504</v>
      </c>
    </row>
    <row r="531" spans="1:33" ht="15.95" customHeight="1">
      <c r="A531" s="86" t="s">
        <v>29</v>
      </c>
      <c r="B531" s="83" t="str">
        <f>_xlfn.XLOOKUP(_xlfn.TEXTJOIN("_",TRUE,tbl_die_ordering[[#This Row],[Supplier]],tbl_die_ordering[[#This Row],[DIE NO]]),[1]Tracker!$AQ:$AQ,[1]Tracker!$W:$W,"")</f>
        <v>7811-25</v>
      </c>
      <c r="C531" s="204" t="s">
        <v>867</v>
      </c>
      <c r="D531" s="177" t="s">
        <v>185</v>
      </c>
      <c r="E531" s="90" t="s">
        <v>93</v>
      </c>
      <c r="F531" s="91">
        <v>45744</v>
      </c>
      <c r="G531" s="353">
        <f>_xlfn.XLOOKUP(_xlfn.TEXTJOIN("_",TRUE,tbl_die_ordering[[#This Row],[Supplier]],tbl_die_ordering[[#This Row],[DIE NO]]),[1]Tracker!$AQ:$AQ,[1]Tracker!$V:$V,"")</f>
        <v>45744</v>
      </c>
      <c r="H531" s="193" t="s">
        <v>94</v>
      </c>
      <c r="I531" s="131">
        <v>2</v>
      </c>
      <c r="J531" s="131">
        <v>2</v>
      </c>
      <c r="K531" s="99">
        <v>45750</v>
      </c>
      <c r="L531" s="99">
        <v>45758</v>
      </c>
      <c r="M531" s="102" t="s">
        <v>186</v>
      </c>
      <c r="N531" s="121">
        <f>IFERROR(IF(tbl_die_ordering[[#This Row],[Design Approved Date]]&lt;&gt;"",L531-K531,""),"")</f>
        <v>8</v>
      </c>
      <c r="O531" s="91">
        <v>45759</v>
      </c>
      <c r="P531" s="91">
        <v>45759</v>
      </c>
      <c r="Q531" s="99">
        <v>45759</v>
      </c>
      <c r="R531" s="122">
        <v>212500358</v>
      </c>
      <c r="S531" s="90" t="s">
        <v>95</v>
      </c>
      <c r="T531" s="91">
        <v>45759</v>
      </c>
      <c r="U531" s="110" t="s">
        <v>66</v>
      </c>
      <c r="V531" s="111" t="s">
        <v>868</v>
      </c>
      <c r="W5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1" s="6">
        <f>IF(AND(tbl_die_ordering[[#This Row],[TYPE]]&lt;&gt;"C",tbl_die_ordering[[#This Row],[Design Approved Date]]&lt;&gt;""),tbl_die_ordering[[#This Row],[Design Approved Date]]-tbl_die_ordering[[#This Row],[Die Requested Date]],0)</f>
        <v>14</v>
      </c>
      <c r="Z531" t="s">
        <v>86</v>
      </c>
      <c r="AA531" s="118"/>
      <c r="AB531" s="82">
        <f>_xlfn.XLOOKUP(_xlfn.TEXTJOIN("_",TRUE,tbl_die_ordering[[#This Row],[Supplier]],tbl_die_ordering[[#This Row],[DIE NO]]),[1]Tracker!$AQ:$AQ,[1]Tracker!$Y:$Y,"")</f>
        <v>242500556</v>
      </c>
      <c r="AC531" s="83">
        <f>_xlfn.XLOOKUP(_xlfn.TEXTJOIN("_",TRUE,tbl_die_ordering[[#This Row],[Supplier]],tbl_die_ordering[[#This Row],[DIE NO]]),[1]Tracker!$AQ:$AQ,[1]Tracker!$AC:$AC,"")</f>
        <v>45767.949571759258</v>
      </c>
      <c r="AD531" s="7"/>
      <c r="AF531" t="str">
        <f>TEXT(tbl_die_ordering[[#This Row],[Die Requested Date]],"mmm")</f>
        <v>Mar</v>
      </c>
      <c r="AG531" t="str">
        <f>_xlfn.TEXTJOIN("_",TRUE,tbl_die_ordering[[#This Row],[Supplier]],tbl_die_ordering[[#This Row],[DIE NO]])</f>
        <v>PHME_030295-3501</v>
      </c>
    </row>
    <row r="532" spans="1:33" ht="15.95" customHeight="1">
      <c r="A532" s="86" t="s">
        <v>29</v>
      </c>
      <c r="B532" s="83" t="str">
        <f>_xlfn.XLOOKUP(_xlfn.TEXTJOIN("_",TRUE,tbl_die_ordering[[#This Row],[Supplier]],tbl_die_ordering[[#This Row],[DIE NO]]),[1]Tracker!$AQ:$AQ,[1]Tracker!$W:$W,"")</f>
        <v>7811-25</v>
      </c>
      <c r="C532" s="204" t="s">
        <v>869</v>
      </c>
      <c r="D532" s="177" t="s">
        <v>162</v>
      </c>
      <c r="E532" s="90" t="s">
        <v>163</v>
      </c>
      <c r="F532" s="91">
        <v>45744</v>
      </c>
      <c r="G532" s="353">
        <f>_xlfn.XLOOKUP(_xlfn.TEXTJOIN("_",TRUE,tbl_die_ordering[[#This Row],[Supplier]],tbl_die_ordering[[#This Row],[DIE NO]]),[1]Tracker!$AQ:$AQ,[1]Tracker!$V:$V,"")</f>
        <v>45744</v>
      </c>
      <c r="H532" s="193" t="s">
        <v>94</v>
      </c>
      <c r="I532" s="131">
        <v>0</v>
      </c>
      <c r="J532" s="131">
        <v>0</v>
      </c>
      <c r="K532" s="99">
        <v>45750</v>
      </c>
      <c r="L532" s="99">
        <v>45758</v>
      </c>
      <c r="M532" s="102"/>
      <c r="N532" s="121">
        <f>IFERROR(IF(tbl_die_ordering[[#This Row],[Design Approved Date]]&lt;&gt;"",L532-K532,""),"")</f>
        <v>8</v>
      </c>
      <c r="O532" s="91">
        <v>45759</v>
      </c>
      <c r="P532" s="91">
        <v>45759</v>
      </c>
      <c r="Q532" s="99">
        <v>45759</v>
      </c>
      <c r="R532" s="122">
        <v>212500358</v>
      </c>
      <c r="S532" s="90" t="s">
        <v>95</v>
      </c>
      <c r="T532" s="91">
        <v>45759</v>
      </c>
      <c r="U532" s="110"/>
      <c r="V532" s="111"/>
      <c r="W5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2" s="6">
        <f>IF(AND(tbl_die_ordering[[#This Row],[TYPE]]&lt;&gt;"C",tbl_die_ordering[[#This Row],[Design Approved Date]]&lt;&gt;""),tbl_die_ordering[[#This Row],[Design Approved Date]]-tbl_die_ordering[[#This Row],[Die Requested Date]],0)</f>
        <v>14</v>
      </c>
      <c r="Z532" t="s">
        <v>86</v>
      </c>
      <c r="AA532" s="118"/>
      <c r="AB532" s="82">
        <f>_xlfn.XLOOKUP(_xlfn.TEXTJOIN("_",TRUE,tbl_die_ordering[[#This Row],[Supplier]],tbl_die_ordering[[#This Row],[DIE NO]]),[1]Tracker!$AQ:$AQ,[1]Tracker!$Y:$Y,"")</f>
        <v>242500556</v>
      </c>
      <c r="AC532" s="83">
        <f>_xlfn.XLOOKUP(_xlfn.TEXTJOIN("_",TRUE,tbl_die_ordering[[#This Row],[Supplier]],tbl_die_ordering[[#This Row],[DIE NO]]),[1]Tracker!$AQ:$AQ,[1]Tracker!$AC:$AC,"")</f>
        <v>45767.949571759258</v>
      </c>
      <c r="AD532" s="7"/>
      <c r="AF532" t="str">
        <f>TEXT(tbl_die_ordering[[#This Row],[Die Requested Date]],"mmm")</f>
        <v>Mar</v>
      </c>
      <c r="AG532" t="str">
        <f>_xlfn.TEXTJOIN("_",TRUE,tbl_die_ordering[[#This Row],[Supplier]],tbl_die_ordering[[#This Row],[DIE NO]])</f>
        <v>PHME_35IC1-030295</v>
      </c>
    </row>
    <row r="533" spans="1:33" ht="15.95" customHeight="1">
      <c r="A533" s="86" t="s">
        <v>6</v>
      </c>
      <c r="B533" s="83" t="str">
        <f>_xlfn.XLOOKUP(_xlfn.TEXTJOIN("_",TRUE,tbl_die_ordering[[#This Row],[Supplier]],tbl_die_ordering[[#This Row],[DIE NO]]),[1]Tracker!$AQ:$AQ,[1]Tracker!$W:$W,"")</f>
        <v>7814-25</v>
      </c>
      <c r="C533" s="204" t="s">
        <v>870</v>
      </c>
      <c r="D533" s="177" t="s">
        <v>185</v>
      </c>
      <c r="E533" s="90" t="s">
        <v>196</v>
      </c>
      <c r="F533" s="91">
        <v>45749</v>
      </c>
      <c r="G533" s="353">
        <f>_xlfn.XLOOKUP(_xlfn.TEXTJOIN("_",TRUE,tbl_die_ordering[[#This Row],[Supplier]],tbl_die_ordering[[#This Row],[DIE NO]]),[1]Tracker!$AQ:$AQ,[1]Tracker!$V:$V,"")</f>
        <v>45750</v>
      </c>
      <c r="H533" s="193" t="s">
        <v>90</v>
      </c>
      <c r="I533" s="103">
        <v>2</v>
      </c>
      <c r="J533" s="103">
        <v>2</v>
      </c>
      <c r="K533" s="99">
        <v>45755</v>
      </c>
      <c r="L533" s="99">
        <v>45756</v>
      </c>
      <c r="M533" s="102"/>
      <c r="N533" s="121">
        <f>IFERROR(IF(tbl_die_ordering[[#This Row],[Design Approved Date]]&lt;&gt;"",L533-K533,""),"")</f>
        <v>1</v>
      </c>
      <c r="O533" s="91">
        <v>45757</v>
      </c>
      <c r="P533" s="91">
        <v>45750</v>
      </c>
      <c r="Q533" s="99">
        <v>45757</v>
      </c>
      <c r="R533" s="122">
        <v>112501373</v>
      </c>
      <c r="S533" s="90" t="s">
        <v>197</v>
      </c>
      <c r="T533" s="99">
        <v>45757</v>
      </c>
      <c r="U533" s="110" t="s">
        <v>676</v>
      </c>
      <c r="V533" s="111" t="s">
        <v>871</v>
      </c>
      <c r="W5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3" s="6">
        <f>IF(AND(tbl_die_ordering[[#This Row],[TYPE]]&lt;&gt;"C",tbl_die_ordering[[#This Row],[Design Approved Date]]&lt;&gt;""),tbl_die_ordering[[#This Row],[Design Approved Date]]-tbl_die_ordering[[#This Row],[Die Requested Date]],0)</f>
        <v>7</v>
      </c>
      <c r="Z533" t="s">
        <v>86</v>
      </c>
      <c r="AA533" s="118" t="s">
        <v>343</v>
      </c>
      <c r="AB533" s="82">
        <f>_xlfn.XLOOKUP(_xlfn.TEXTJOIN("_",TRUE,tbl_die_ordering[[#This Row],[Supplier]],tbl_die_ordering[[#This Row],[DIE NO]]),[1]Tracker!$AQ:$AQ,[1]Tracker!$Y:$Y,"")</f>
        <v>142503647</v>
      </c>
      <c r="AC533" s="83">
        <f>_xlfn.XLOOKUP(_xlfn.TEXTJOIN("_",TRUE,tbl_die_ordering[[#This Row],[Supplier]],tbl_die_ordering[[#This Row],[DIE NO]]),[1]Tracker!$AQ:$AQ,[1]Tracker!$AC:$AC,"")</f>
        <v>45786.261793981481</v>
      </c>
      <c r="AD533" s="7"/>
      <c r="AF533" t="str">
        <f>TEXT(tbl_die_ordering[[#This Row],[Die Requested Date]],"mmm")</f>
        <v>Apr</v>
      </c>
      <c r="AG533" t="str">
        <f>_xlfn.TEXTJOIN("_",TRUE,tbl_die_ordering[[#This Row],[Supplier]],tbl_die_ordering[[#This Row],[DIE NO]])</f>
        <v>COMPES_30298-601</v>
      </c>
    </row>
    <row r="534" spans="1:33" ht="15.95" customHeight="1">
      <c r="A534" s="86" t="s">
        <v>6</v>
      </c>
      <c r="B534" s="83" t="str">
        <f>_xlfn.XLOOKUP(_xlfn.TEXTJOIN("_",TRUE,tbl_die_ordering[[#This Row],[Supplier]],tbl_die_ordering[[#This Row],[DIE NO]]),[1]Tracker!$AQ:$AQ,[1]Tracker!$W:$W,"")</f>
        <v>7814-25</v>
      </c>
      <c r="C534" s="204" t="s">
        <v>872</v>
      </c>
      <c r="D534" s="177" t="s">
        <v>185</v>
      </c>
      <c r="E534" s="90" t="s">
        <v>213</v>
      </c>
      <c r="F534" s="91">
        <v>45749</v>
      </c>
      <c r="G534" s="353">
        <f>_xlfn.XLOOKUP(_xlfn.TEXTJOIN("_",TRUE,tbl_die_ordering[[#This Row],[Supplier]],tbl_die_ordering[[#This Row],[DIE NO]]),[1]Tracker!$AQ:$AQ,[1]Tracker!$V:$V,"")</f>
        <v>45750</v>
      </c>
      <c r="H534" s="193" t="s">
        <v>90</v>
      </c>
      <c r="I534" s="103">
        <v>2</v>
      </c>
      <c r="J534" s="103">
        <v>2</v>
      </c>
      <c r="K534" s="99">
        <v>45756</v>
      </c>
      <c r="L534" s="99">
        <v>45773</v>
      </c>
      <c r="M534" s="102" t="s">
        <v>186</v>
      </c>
      <c r="N534" s="121">
        <f>IFERROR(IF(tbl_die_ordering[[#This Row],[Design Approved Date]]&lt;&gt;"",L534-K534,""),"")</f>
        <v>17</v>
      </c>
      <c r="O534" s="99">
        <v>45776</v>
      </c>
      <c r="P534" s="91">
        <v>45750</v>
      </c>
      <c r="Q534" s="99">
        <v>45776</v>
      </c>
      <c r="R534" s="122">
        <v>112501698</v>
      </c>
      <c r="S534" s="90" t="s">
        <v>197</v>
      </c>
      <c r="T534" s="99">
        <v>45776</v>
      </c>
      <c r="U534" s="110" t="s">
        <v>676</v>
      </c>
      <c r="V534" s="111" t="s">
        <v>873</v>
      </c>
      <c r="W5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4" s="6">
        <f>IF(AND(tbl_die_ordering[[#This Row],[TYPE]]&lt;&gt;"C",tbl_die_ordering[[#This Row],[Design Approved Date]]&lt;&gt;""),tbl_die_ordering[[#This Row],[Design Approved Date]]-tbl_die_ordering[[#This Row],[Die Requested Date]],0)</f>
        <v>24</v>
      </c>
      <c r="Z534" t="s">
        <v>86</v>
      </c>
      <c r="AA534" s="118" t="s">
        <v>199</v>
      </c>
      <c r="AB534" s="82">
        <f>_xlfn.XLOOKUP(_xlfn.TEXTJOIN("_",TRUE,tbl_die_ordering[[#This Row],[Supplier]],tbl_die_ordering[[#This Row],[DIE NO]]),[1]Tracker!$AQ:$AQ,[1]Tracker!$Y:$Y,"")</f>
        <v>142503647</v>
      </c>
      <c r="AC534" s="83">
        <f>_xlfn.XLOOKUP(_xlfn.TEXTJOIN("_",TRUE,tbl_die_ordering[[#This Row],[Supplier]],tbl_die_ordering[[#This Row],[DIE NO]]),[1]Tracker!$AQ:$AQ,[1]Tracker!$AC:$AC,"")</f>
        <v>45786.261793981481</v>
      </c>
      <c r="AD534" s="7"/>
      <c r="AF534" t="str">
        <f>TEXT(tbl_die_ordering[[#This Row],[Die Requested Date]],"mmm")</f>
        <v>Apr</v>
      </c>
      <c r="AG534" t="str">
        <f>_xlfn.TEXTJOIN("_",TRUE,tbl_die_ordering[[#This Row],[Supplier]],tbl_die_ordering[[#This Row],[DIE NO]])</f>
        <v>COMPES_30297-601</v>
      </c>
    </row>
    <row r="535" spans="1:33" ht="15.95" customHeight="1">
      <c r="A535" s="86" t="s">
        <v>6</v>
      </c>
      <c r="B535" s="83" t="str">
        <f>_xlfn.XLOOKUP(_xlfn.TEXTJOIN("_",TRUE,tbl_die_ordering[[#This Row],[Supplier]],tbl_die_ordering[[#This Row],[DIE NO]]),[1]Tracker!$AQ:$AQ,[1]Tracker!$W:$W,"")</f>
        <v>7815-25</v>
      </c>
      <c r="C535" s="204" t="s">
        <v>874</v>
      </c>
      <c r="D535" s="177" t="s">
        <v>88</v>
      </c>
      <c r="E535" s="90" t="s">
        <v>93</v>
      </c>
      <c r="F535" s="91">
        <v>45750</v>
      </c>
      <c r="G535" s="353">
        <f>_xlfn.XLOOKUP(_xlfn.TEXTJOIN("_",TRUE,tbl_die_ordering[[#This Row],[Supplier]],tbl_die_ordering[[#This Row],[DIE NO]]),[1]Tracker!$AQ:$AQ,[1]Tracker!$V:$V,"")</f>
        <v>45750</v>
      </c>
      <c r="H535" s="193" t="s">
        <v>94</v>
      </c>
      <c r="I535" s="103">
        <v>1</v>
      </c>
      <c r="J535" s="103">
        <v>1</v>
      </c>
      <c r="K535" s="99">
        <v>45750</v>
      </c>
      <c r="L535" s="99">
        <v>45750</v>
      </c>
      <c r="M535" s="102"/>
      <c r="N535" s="121">
        <f>IFERROR(IF(tbl_die_ordering[[#This Row],[Design Approved Date]]&lt;&gt;"",L535-K535,""),"")</f>
        <v>0</v>
      </c>
      <c r="O535" s="99">
        <v>45751</v>
      </c>
      <c r="P535" s="91">
        <v>45754</v>
      </c>
      <c r="Q535" s="99">
        <v>45751</v>
      </c>
      <c r="R535" s="122">
        <v>112501253</v>
      </c>
      <c r="S535" s="90" t="s">
        <v>95</v>
      </c>
      <c r="T535" s="99">
        <v>45751</v>
      </c>
      <c r="U535" s="110"/>
      <c r="V535" s="111"/>
      <c r="W5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5" s="6">
        <f>IF(AND(tbl_die_ordering[[#This Row],[TYPE]]&lt;&gt;"C",tbl_die_ordering[[#This Row],[Design Approved Date]]&lt;&gt;""),tbl_die_ordering[[#This Row],[Design Approved Date]]-tbl_die_ordering[[#This Row],[Die Requested Date]],0)</f>
        <v>0</v>
      </c>
      <c r="Z535" t="s">
        <v>86</v>
      </c>
      <c r="AA535" s="118" t="s">
        <v>343</v>
      </c>
      <c r="AB535" s="82">
        <f>_xlfn.XLOOKUP(_xlfn.TEXTJOIN("_",TRUE,tbl_die_ordering[[#This Row],[Supplier]],tbl_die_ordering[[#This Row],[DIE NO]]),[1]Tracker!$AQ:$AQ,[1]Tracker!$Y:$Y,"")</f>
        <v>142502834</v>
      </c>
      <c r="AC535" s="83">
        <f>_xlfn.XLOOKUP(_xlfn.TEXTJOIN("_",TRUE,tbl_die_ordering[[#This Row],[Supplier]],tbl_die_ordering[[#This Row],[DIE NO]]),[1]Tracker!$AQ:$AQ,[1]Tracker!$AC:$AC,"")</f>
        <v>45757.561550925922</v>
      </c>
      <c r="AD535" s="7"/>
      <c r="AF535" t="str">
        <f>TEXT(tbl_die_ordering[[#This Row],[Die Requested Date]],"mmm")</f>
        <v>Apr</v>
      </c>
      <c r="AG535" t="str">
        <f>_xlfn.TEXTJOIN("_",TRUE,tbl_die_ordering[[#This Row],[Supplier]],tbl_die_ordering[[#This Row],[DIE NO]])</f>
        <v>PHME_30284-602</v>
      </c>
    </row>
    <row r="536" spans="1:33" ht="15.95" customHeight="1">
      <c r="A536" s="86" t="s">
        <v>6</v>
      </c>
      <c r="B536" s="83" t="str">
        <f>_xlfn.XLOOKUP(_xlfn.TEXTJOIN("_",TRUE,tbl_die_ordering[[#This Row],[Supplier]],tbl_die_ordering[[#This Row],[DIE NO]]),[1]Tracker!$AQ:$AQ,[1]Tracker!$W:$W,"")</f>
        <v>7816-25</v>
      </c>
      <c r="C536" s="204" t="s">
        <v>875</v>
      </c>
      <c r="D536" s="177" t="s">
        <v>88</v>
      </c>
      <c r="E536" s="90" t="s">
        <v>103</v>
      </c>
      <c r="F536" s="91">
        <v>45750</v>
      </c>
      <c r="G536" s="353">
        <f>_xlfn.XLOOKUP(_xlfn.TEXTJOIN("_",TRUE,tbl_die_ordering[[#This Row],[Supplier]],tbl_die_ordering[[#This Row],[DIE NO]]),[1]Tracker!$AQ:$AQ,[1]Tracker!$V:$V,"")</f>
        <v>45750</v>
      </c>
      <c r="H536" s="193" t="s">
        <v>90</v>
      </c>
      <c r="I536" s="103">
        <v>1</v>
      </c>
      <c r="J536" s="103">
        <v>1</v>
      </c>
      <c r="K536" s="99">
        <v>45751</v>
      </c>
      <c r="L536" s="99">
        <v>45752</v>
      </c>
      <c r="M536" s="102"/>
      <c r="N536" s="121">
        <f>IFERROR(IF(tbl_die_ordering[[#This Row],[Design Approved Date]]&lt;&gt;"",L536-K536,""),"")</f>
        <v>1</v>
      </c>
      <c r="O536" s="91">
        <v>45754</v>
      </c>
      <c r="P536" s="91">
        <v>45754</v>
      </c>
      <c r="Q536" s="99">
        <v>45754</v>
      </c>
      <c r="R536" s="122">
        <v>112501275</v>
      </c>
      <c r="S536" s="90" t="s">
        <v>197</v>
      </c>
      <c r="T536" s="99">
        <v>45754</v>
      </c>
      <c r="U536" s="110"/>
      <c r="V536" s="111"/>
      <c r="W5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6" s="6">
        <f>IF(AND(tbl_die_ordering[[#This Row],[TYPE]]&lt;&gt;"C",tbl_die_ordering[[#This Row],[Design Approved Date]]&lt;&gt;""),tbl_die_ordering[[#This Row],[Design Approved Date]]-tbl_die_ordering[[#This Row],[Die Requested Date]],0)</f>
        <v>2</v>
      </c>
      <c r="Z536" t="s">
        <v>86</v>
      </c>
      <c r="AA536" s="118"/>
      <c r="AB536" s="82">
        <f>_xlfn.XLOOKUP(_xlfn.TEXTJOIN("_",TRUE,tbl_die_ordering[[#This Row],[Supplier]],tbl_die_ordering[[#This Row],[DIE NO]]),[1]Tracker!$AQ:$AQ,[1]Tracker!$Y:$Y,"")</f>
        <v>142502899</v>
      </c>
      <c r="AC536" s="83">
        <f>_xlfn.XLOOKUP(_xlfn.TEXTJOIN("_",TRUE,tbl_die_ordering[[#This Row],[Supplier]],tbl_die_ordering[[#This Row],[DIE NO]]),[1]Tracker!$AQ:$AQ,[1]Tracker!$AC:$AC,"")</f>
        <v>45762</v>
      </c>
      <c r="AD536" s="7"/>
      <c r="AF536" t="str">
        <f>TEXT(tbl_die_ordering[[#This Row],[Die Requested Date]],"mmm")</f>
        <v>Apr</v>
      </c>
      <c r="AG536" t="str">
        <f>_xlfn.TEXTJOIN("_",TRUE,tbl_die_ordering[[#This Row],[Supplier]],tbl_die_ordering[[#This Row],[DIE NO]])</f>
        <v>COMPES_14775-503</v>
      </c>
    </row>
    <row r="537" spans="1:33" ht="15.95" customHeight="1">
      <c r="A537" s="86" t="s">
        <v>6</v>
      </c>
      <c r="B537" s="83" t="str">
        <f>_xlfn.XLOOKUP(_xlfn.TEXTJOIN("_",TRUE,tbl_die_ordering[[#This Row],[Supplier]],tbl_die_ordering[[#This Row],[DIE NO]]),[1]Tracker!$AQ:$AQ,[1]Tracker!$W:$W,"")</f>
        <v>7816-25</v>
      </c>
      <c r="C537" s="204" t="s">
        <v>876</v>
      </c>
      <c r="D537" s="177" t="s">
        <v>162</v>
      </c>
      <c r="E537" s="90" t="s">
        <v>526</v>
      </c>
      <c r="F537" s="91">
        <v>45750</v>
      </c>
      <c r="G537" s="353">
        <f>_xlfn.XLOOKUP(_xlfn.TEXTJOIN("_",TRUE,tbl_die_ordering[[#This Row],[Supplier]],tbl_die_ordering[[#This Row],[DIE NO]]),[1]Tracker!$AQ:$AQ,[1]Tracker!$V:$V,"")</f>
        <v>45750</v>
      </c>
      <c r="H537" s="193" t="s">
        <v>90</v>
      </c>
      <c r="I537" s="103">
        <v>0</v>
      </c>
      <c r="J537" s="103">
        <v>0</v>
      </c>
      <c r="K537" s="99">
        <v>45742</v>
      </c>
      <c r="L537" s="99">
        <v>45742</v>
      </c>
      <c r="M537" s="102"/>
      <c r="N537" s="121">
        <f>IFERROR(IF(tbl_die_ordering[[#This Row],[Design Approved Date]]&lt;&gt;"",L537-K537,""),"")</f>
        <v>0</v>
      </c>
      <c r="O537" s="91">
        <v>45754</v>
      </c>
      <c r="P537" s="91">
        <v>45756</v>
      </c>
      <c r="Q537" s="91">
        <v>45754</v>
      </c>
      <c r="R537" s="122">
        <v>112501275</v>
      </c>
      <c r="S537" s="90" t="s">
        <v>197</v>
      </c>
      <c r="T537" s="91">
        <v>45756</v>
      </c>
      <c r="U537" s="110"/>
      <c r="V537" s="111" t="s">
        <v>877</v>
      </c>
      <c r="W53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7" s="6">
        <f>IF(AND(tbl_die_ordering[[#This Row],[TYPE]]&lt;&gt;"C",tbl_die_ordering[[#This Row],[Design Approved Date]]&lt;&gt;""),tbl_die_ordering[[#This Row],[Design Approved Date]]-tbl_die_ordering[[#This Row],[Die Requested Date]],0)</f>
        <v>-8</v>
      </c>
      <c r="Z537" t="s">
        <v>86</v>
      </c>
      <c r="AA537" s="118"/>
      <c r="AB537" s="82">
        <f>_xlfn.XLOOKUP(_xlfn.TEXTJOIN("_",TRUE,tbl_die_ordering[[#This Row],[Supplier]],tbl_die_ordering[[#This Row],[DIE NO]]),[1]Tracker!$AQ:$AQ,[1]Tracker!$Y:$Y,"")</f>
        <v>142502898</v>
      </c>
      <c r="AC537" s="83">
        <f>_xlfn.XLOOKUP(_xlfn.TEXTJOIN("_",TRUE,tbl_die_ordering[[#This Row],[Supplier]],tbl_die_ordering[[#This Row],[DIE NO]]),[1]Tracker!$AQ:$AQ,[1]Tracker!$AC:$AC,"")</f>
        <v>45762</v>
      </c>
      <c r="AD537" s="7"/>
      <c r="AF537" t="str">
        <f>TEXT(tbl_die_ordering[[#This Row],[Die Requested Date]],"mmm")</f>
        <v>Apr</v>
      </c>
      <c r="AG537" t="str">
        <f>_xlfn.TEXTJOIN("_",TRUE,tbl_die_ordering[[#This Row],[Supplier]],tbl_die_ordering[[#This Row],[DIE NO]])</f>
        <v>COMPES_INS-30198</v>
      </c>
    </row>
    <row r="538" spans="1:33" ht="15.95" customHeight="1">
      <c r="A538" s="86" t="s">
        <v>6</v>
      </c>
      <c r="B538" s="83" t="str">
        <f>_xlfn.XLOOKUP(_xlfn.TEXTJOIN("_",TRUE,tbl_die_ordering[[#This Row],[Supplier]],tbl_die_ordering[[#This Row],[DIE NO]]),[1]Tracker!$AQ:$AQ,[1]Tracker!$W:$W,"")</f>
        <v>7818-25</v>
      </c>
      <c r="C538" s="204" t="s">
        <v>878</v>
      </c>
      <c r="D538" s="177" t="s">
        <v>88</v>
      </c>
      <c r="E538" s="90" t="s">
        <v>103</v>
      </c>
      <c r="F538" s="91">
        <v>45750</v>
      </c>
      <c r="G538" s="353">
        <f>_xlfn.XLOOKUP(_xlfn.TEXTJOIN("_",TRUE,tbl_die_ordering[[#This Row],[Supplier]],tbl_die_ordering[[#This Row],[DIE NO]]),[1]Tracker!$AQ:$AQ,[1]Tracker!$V:$V,"")</f>
        <v>45750</v>
      </c>
      <c r="H538" s="193" t="s">
        <v>94</v>
      </c>
      <c r="I538" s="103">
        <v>1</v>
      </c>
      <c r="J538" s="103">
        <v>1</v>
      </c>
      <c r="K538" s="99">
        <v>45751</v>
      </c>
      <c r="L538" s="99">
        <v>45751</v>
      </c>
      <c r="M538" s="102"/>
      <c r="N538" s="121">
        <f>IFERROR(IF(tbl_die_ordering[[#This Row],[Design Approved Date]]&lt;&gt;"",L538-K538,""),"")</f>
        <v>0</v>
      </c>
      <c r="O538" s="99">
        <v>45754</v>
      </c>
      <c r="P538" s="91">
        <v>45754</v>
      </c>
      <c r="Q538" s="99">
        <v>45754</v>
      </c>
      <c r="R538" s="122">
        <v>112501275</v>
      </c>
      <c r="S538" s="90" t="s">
        <v>101</v>
      </c>
      <c r="T538" s="99">
        <v>45754</v>
      </c>
      <c r="U538" s="110"/>
      <c r="V538" s="111"/>
      <c r="W53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8" s="6">
        <f>IF(AND(tbl_die_ordering[[#This Row],[TYPE]]&lt;&gt;"C",tbl_die_ordering[[#This Row],[Design Approved Date]]&lt;&gt;""),tbl_die_ordering[[#This Row],[Design Approved Date]]-tbl_die_ordering[[#This Row],[Die Requested Date]],0)</f>
        <v>1</v>
      </c>
      <c r="Z538" t="s">
        <v>86</v>
      </c>
      <c r="AA538" s="118"/>
      <c r="AB538" s="82">
        <f>_xlfn.XLOOKUP(_xlfn.TEXTJOIN("_",TRUE,tbl_die_ordering[[#This Row],[Supplier]],tbl_die_ordering[[#This Row],[DIE NO]]),[1]Tracker!$AQ:$AQ,[1]Tracker!$Y:$Y,"")</f>
        <v>142502896</v>
      </c>
      <c r="AC538" s="83">
        <f>_xlfn.XLOOKUP(_xlfn.TEXTJOIN("_",TRUE,tbl_die_ordering[[#This Row],[Supplier]],tbl_die_ordering[[#This Row],[DIE NO]]),[1]Tracker!$AQ:$AQ,[1]Tracker!$AC:$AC,"")</f>
        <v>45761</v>
      </c>
      <c r="AD538" s="7"/>
      <c r="AF538" t="str">
        <f>TEXT(tbl_die_ordering[[#This Row],[Die Requested Date]],"mmm")</f>
        <v>Apr</v>
      </c>
      <c r="AG538" t="str">
        <f>_xlfn.TEXTJOIN("_",TRUE,tbl_die_ordering[[#This Row],[Supplier]],tbl_die_ordering[[#This Row],[DIE NO]])</f>
        <v>PDTMC_29897-503</v>
      </c>
    </row>
    <row r="539" spans="1:33" ht="15.95" customHeight="1">
      <c r="A539" s="86" t="s">
        <v>6</v>
      </c>
      <c r="B539" s="83" t="str">
        <f>_xlfn.XLOOKUP(_xlfn.TEXTJOIN("_",TRUE,tbl_die_ordering[[#This Row],[Supplier]],tbl_die_ordering[[#This Row],[DIE NO]]),[1]Tracker!$AQ:$AQ,[1]Tracker!$W:$W,"")</f>
        <v>7818-25</v>
      </c>
      <c r="C539" s="204" t="s">
        <v>879</v>
      </c>
      <c r="D539" s="177" t="s">
        <v>88</v>
      </c>
      <c r="E539" s="90" t="s">
        <v>103</v>
      </c>
      <c r="F539" s="91">
        <v>45750</v>
      </c>
      <c r="G539" s="353">
        <f>_xlfn.XLOOKUP(_xlfn.TEXTJOIN("_",TRUE,tbl_die_ordering[[#This Row],[Supplier]],tbl_die_ordering[[#This Row],[DIE NO]]),[1]Tracker!$AQ:$AQ,[1]Tracker!$V:$V,"")</f>
        <v>45750</v>
      </c>
      <c r="H539" s="193" t="s">
        <v>94</v>
      </c>
      <c r="I539" s="103">
        <v>0</v>
      </c>
      <c r="J539" s="103">
        <v>0</v>
      </c>
      <c r="K539" s="99">
        <v>45752</v>
      </c>
      <c r="L539" s="99">
        <v>45755</v>
      </c>
      <c r="M539" s="102"/>
      <c r="N539" s="121">
        <f>IFERROR(IF(tbl_die_ordering[[#This Row],[Design Approved Date]]&lt;&gt;"",L539-K539,""),"")</f>
        <v>3</v>
      </c>
      <c r="O539" s="99">
        <v>45756</v>
      </c>
      <c r="P539" s="91">
        <v>45756</v>
      </c>
      <c r="Q539" s="99">
        <v>45756</v>
      </c>
      <c r="R539" s="122">
        <v>112501343</v>
      </c>
      <c r="S539" s="90" t="s">
        <v>101</v>
      </c>
      <c r="T539" s="99">
        <v>45756</v>
      </c>
      <c r="U539" s="110"/>
      <c r="V539" s="111"/>
      <c r="W53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39" s="6">
        <f>IF(AND(tbl_die_ordering[[#This Row],[TYPE]]&lt;&gt;"C",tbl_die_ordering[[#This Row],[Design Approved Date]]&lt;&gt;""),tbl_die_ordering[[#This Row],[Design Approved Date]]-tbl_die_ordering[[#This Row],[Die Requested Date]],0)</f>
        <v>5</v>
      </c>
      <c r="Z539" t="s">
        <v>86</v>
      </c>
      <c r="AA539" s="118"/>
      <c r="AB539" s="82">
        <f>_xlfn.XLOOKUP(_xlfn.TEXTJOIN("_",TRUE,tbl_die_ordering[[#This Row],[Supplier]],tbl_die_ordering[[#This Row],[DIE NO]]),[1]Tracker!$AQ:$AQ,[1]Tracker!$Y:$Y,"")</f>
        <v>142502896</v>
      </c>
      <c r="AC539" s="83">
        <f>_xlfn.XLOOKUP(_xlfn.TEXTJOIN("_",TRUE,tbl_die_ordering[[#This Row],[Supplier]],tbl_die_ordering[[#This Row],[DIE NO]]),[1]Tracker!$AQ:$AQ,[1]Tracker!$AC:$AC,"")</f>
        <v>45761</v>
      </c>
      <c r="AD539" s="7"/>
      <c r="AF539" t="str">
        <f>TEXT(tbl_die_ordering[[#This Row],[Die Requested Date]],"mmm")</f>
        <v>Apr</v>
      </c>
      <c r="AG539" t="str">
        <f>_xlfn.TEXTJOIN("_",TRUE,tbl_die_ordering[[#This Row],[Supplier]],tbl_die_ordering[[#This Row],[DIE NO]])</f>
        <v>PDTMC_10462-231</v>
      </c>
    </row>
    <row r="540" spans="1:33" ht="15.95" customHeight="1">
      <c r="A540" s="86" t="s">
        <v>6</v>
      </c>
      <c r="B540" s="83" t="str">
        <f>_xlfn.XLOOKUP(_xlfn.TEXTJOIN("_",TRUE,tbl_die_ordering[[#This Row],[Supplier]],tbl_die_ordering[[#This Row],[DIE NO]]),[1]Tracker!$AQ:$AQ,[1]Tracker!$W:$W,"")</f>
        <v>7818-25</v>
      </c>
      <c r="C540" s="204" t="s">
        <v>880</v>
      </c>
      <c r="D540" s="177" t="s">
        <v>88</v>
      </c>
      <c r="E540" s="90" t="s">
        <v>119</v>
      </c>
      <c r="F540" s="91">
        <v>45750</v>
      </c>
      <c r="G540" s="353">
        <f>_xlfn.XLOOKUP(_xlfn.TEXTJOIN("_",TRUE,tbl_die_ordering[[#This Row],[Supplier]],tbl_die_ordering[[#This Row],[DIE NO]]),[1]Tracker!$AQ:$AQ,[1]Tracker!$V:$V,"")</f>
        <v>45750</v>
      </c>
      <c r="H540" s="193" t="s">
        <v>94</v>
      </c>
      <c r="I540" s="103">
        <v>0</v>
      </c>
      <c r="J540" s="103">
        <v>0</v>
      </c>
      <c r="K540" s="99">
        <v>45752</v>
      </c>
      <c r="L540" s="99">
        <v>45755</v>
      </c>
      <c r="M540" s="102"/>
      <c r="N540" s="121">
        <f>IFERROR(IF(tbl_die_ordering[[#This Row],[Design Approved Date]]&lt;&gt;"",L540-K540,""),"")</f>
        <v>3</v>
      </c>
      <c r="O540" s="99">
        <v>45756</v>
      </c>
      <c r="P540" s="91">
        <v>45756</v>
      </c>
      <c r="Q540" s="99">
        <v>45756</v>
      </c>
      <c r="R540" s="122">
        <v>112501343</v>
      </c>
      <c r="S540" s="90" t="s">
        <v>101</v>
      </c>
      <c r="T540" s="99">
        <v>45756</v>
      </c>
      <c r="U540" s="110"/>
      <c r="V540" s="111" t="s">
        <v>881</v>
      </c>
      <c r="W54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0" s="6">
        <f>IF(AND(tbl_die_ordering[[#This Row],[TYPE]]&lt;&gt;"C",tbl_die_ordering[[#This Row],[Design Approved Date]]&lt;&gt;""),tbl_die_ordering[[#This Row],[Design Approved Date]]-tbl_die_ordering[[#This Row],[Die Requested Date]],0)</f>
        <v>5</v>
      </c>
      <c r="Z540" t="s">
        <v>86</v>
      </c>
      <c r="AA540" s="118"/>
      <c r="AB540" s="82">
        <f>_xlfn.XLOOKUP(_xlfn.TEXTJOIN("_",TRUE,tbl_die_ordering[[#This Row],[Supplier]],tbl_die_ordering[[#This Row],[DIE NO]]),[1]Tracker!$AQ:$AQ,[1]Tracker!$Y:$Y,"")</f>
        <v>142502896</v>
      </c>
      <c r="AC540" s="83">
        <f>_xlfn.XLOOKUP(_xlfn.TEXTJOIN("_",TRUE,tbl_die_ordering[[#This Row],[Supplier]],tbl_die_ordering[[#This Row],[DIE NO]]),[1]Tracker!$AQ:$AQ,[1]Tracker!$AC:$AC,"")</f>
        <v>45761</v>
      </c>
      <c r="AD540" s="7"/>
      <c r="AF540" t="str">
        <f>TEXT(tbl_die_ordering[[#This Row],[Die Requested Date]],"mmm")</f>
        <v>Apr</v>
      </c>
      <c r="AG540" t="str">
        <f>_xlfn.TEXTJOIN("_",TRUE,tbl_die_ordering[[#This Row],[Supplier]],tbl_die_ordering[[#This Row],[DIE NO]])</f>
        <v>PDTMC_23193-402</v>
      </c>
    </row>
    <row r="541" spans="1:33" ht="15.95" customHeight="1">
      <c r="A541" s="86" t="s">
        <v>6</v>
      </c>
      <c r="B541" s="83" t="str">
        <f>_xlfn.XLOOKUP(_xlfn.TEXTJOIN("_",TRUE,tbl_die_ordering[[#This Row],[Supplier]],tbl_die_ordering[[#This Row],[DIE NO]]),[1]Tracker!$AQ:$AQ,[1]Tracker!$W:$W,"")</f>
        <v>7817-25</v>
      </c>
      <c r="C541" s="204" t="s">
        <v>882</v>
      </c>
      <c r="D541" s="177" t="s">
        <v>88</v>
      </c>
      <c r="E541" s="90" t="s">
        <v>111</v>
      </c>
      <c r="F541" s="91">
        <v>45750</v>
      </c>
      <c r="G541" s="353">
        <f>_xlfn.XLOOKUP(_xlfn.TEXTJOIN("_",TRUE,tbl_die_ordering[[#This Row],[Supplier]],tbl_die_ordering[[#This Row],[DIE NO]]),[1]Tracker!$AQ:$AQ,[1]Tracker!$V:$V,"")</f>
        <v>45750</v>
      </c>
      <c r="H541" s="193" t="s">
        <v>90</v>
      </c>
      <c r="I541" s="103">
        <v>0</v>
      </c>
      <c r="J541" s="103">
        <v>0</v>
      </c>
      <c r="K541" s="99">
        <v>45754</v>
      </c>
      <c r="L541" s="99">
        <v>45761</v>
      </c>
      <c r="M541" s="102"/>
      <c r="N541" s="121">
        <f>IFERROR(IF(tbl_die_ordering[[#This Row],[Design Approved Date]]&lt;&gt;"",L541-K541,""),"")</f>
        <v>7</v>
      </c>
      <c r="O541" s="91">
        <v>45762</v>
      </c>
      <c r="P541" s="91">
        <v>45759</v>
      </c>
      <c r="Q541" s="99">
        <v>45762</v>
      </c>
      <c r="R541" s="122">
        <v>112501456</v>
      </c>
      <c r="S541" s="90" t="s">
        <v>378</v>
      </c>
      <c r="T541" s="91">
        <v>45762</v>
      </c>
      <c r="U541" s="110"/>
      <c r="V541" s="111" t="s">
        <v>883</v>
      </c>
      <c r="W54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1" s="6">
        <f>IF(AND(tbl_die_ordering[[#This Row],[TYPE]]&lt;&gt;"C",tbl_die_ordering[[#This Row],[Design Approved Date]]&lt;&gt;""),tbl_die_ordering[[#This Row],[Design Approved Date]]-tbl_die_ordering[[#This Row],[Die Requested Date]],0)</f>
        <v>11</v>
      </c>
      <c r="Z541" t="s">
        <v>86</v>
      </c>
      <c r="AA541" s="118"/>
      <c r="AB541" s="82">
        <f>_xlfn.XLOOKUP(_xlfn.TEXTJOIN("_",TRUE,tbl_die_ordering[[#This Row],[Supplier]],tbl_die_ordering[[#This Row],[DIE NO]]),[1]Tracker!$AQ:$AQ,[1]Tracker!$Y:$Y,"")</f>
        <v>142503197</v>
      </c>
      <c r="AC541" s="83">
        <f>_xlfn.XLOOKUP(_xlfn.TEXTJOIN("_",TRUE,tbl_die_ordering[[#This Row],[Supplier]],tbl_die_ordering[[#This Row],[DIE NO]]),[1]Tracker!$AQ:$AQ,[1]Tracker!$AC:$AC,"")</f>
        <v>45775</v>
      </c>
      <c r="AD541" s="7"/>
      <c r="AF541" t="str">
        <f>TEXT(tbl_die_ordering[[#This Row],[Die Requested Date]],"mmm")</f>
        <v>Apr</v>
      </c>
      <c r="AG541" t="str">
        <f>_xlfn.TEXTJOIN("_",TRUE,tbl_die_ordering[[#This Row],[Supplier]],tbl_die_ordering[[#This Row],[DIE NO]])</f>
        <v>COMES_26166-203</v>
      </c>
    </row>
    <row r="542" spans="1:33" ht="15.95" customHeight="1">
      <c r="A542" s="86" t="s">
        <v>6</v>
      </c>
      <c r="B542" s="83" t="str">
        <f>_xlfn.XLOOKUP(_xlfn.TEXTJOIN("_",TRUE,tbl_die_ordering[[#This Row],[Supplier]],tbl_die_ordering[[#This Row],[DIE NO]]),[1]Tracker!$AQ:$AQ,[1]Tracker!$W:$W,"")</f>
        <v>7824-25</v>
      </c>
      <c r="C542" s="204" t="s">
        <v>884</v>
      </c>
      <c r="D542" s="177" t="s">
        <v>88</v>
      </c>
      <c r="E542" s="90" t="s">
        <v>321</v>
      </c>
      <c r="F542" s="91">
        <v>45751</v>
      </c>
      <c r="G542" s="353">
        <f>_xlfn.XLOOKUP(_xlfn.TEXTJOIN("_",TRUE,tbl_die_ordering[[#This Row],[Supplier]],tbl_die_ordering[[#This Row],[DIE NO]]),[1]Tracker!$AQ:$AQ,[1]Tracker!$V:$V,"")</f>
        <v>45751</v>
      </c>
      <c r="H542" s="193" t="s">
        <v>94</v>
      </c>
      <c r="I542" s="103">
        <v>1</v>
      </c>
      <c r="J542" s="103">
        <v>2</v>
      </c>
      <c r="K542" s="99">
        <v>45752</v>
      </c>
      <c r="L542" s="99">
        <v>45755</v>
      </c>
      <c r="M542" s="102"/>
      <c r="N542" s="121">
        <f>IFERROR(IF(tbl_die_ordering[[#This Row],[Design Approved Date]]&lt;&gt;"",L542-K542,""),"")</f>
        <v>3</v>
      </c>
      <c r="O542" s="99">
        <v>45756</v>
      </c>
      <c r="P542" s="91">
        <v>45756</v>
      </c>
      <c r="Q542" s="99">
        <v>45756</v>
      </c>
      <c r="R542" s="122">
        <v>112501343</v>
      </c>
      <c r="S542" s="90" t="s">
        <v>95</v>
      </c>
      <c r="T542" s="99">
        <v>45756</v>
      </c>
      <c r="U542" s="110"/>
      <c r="V542" s="111"/>
      <c r="W54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2" s="6">
        <f>IF(AND(tbl_die_ordering[[#This Row],[TYPE]]&lt;&gt;"C",tbl_die_ordering[[#This Row],[Design Approved Date]]&lt;&gt;""),tbl_die_ordering[[#This Row],[Design Approved Date]]-tbl_die_ordering[[#This Row],[Die Requested Date]],0)</f>
        <v>4</v>
      </c>
      <c r="Z542" t="s">
        <v>86</v>
      </c>
      <c r="AA542" s="118"/>
      <c r="AB542" s="82">
        <f>_xlfn.XLOOKUP(_xlfn.TEXTJOIN("_",TRUE,tbl_die_ordering[[#This Row],[Supplier]],tbl_die_ordering[[#This Row],[DIE NO]]),[1]Tracker!$AQ:$AQ,[1]Tracker!$Y:$Y,"")</f>
        <v>142502897</v>
      </c>
      <c r="AC542" s="83">
        <f>_xlfn.XLOOKUP(_xlfn.TEXTJOIN("_",TRUE,tbl_die_ordering[[#This Row],[Supplier]],tbl_die_ordering[[#This Row],[DIE NO]]),[1]Tracker!$AQ:$AQ,[1]Tracker!$AC:$AC,"")</f>
        <v>45761</v>
      </c>
      <c r="AD542" s="7"/>
      <c r="AF542" t="str">
        <f>TEXT(tbl_die_ordering[[#This Row],[Die Requested Date]],"mmm")</f>
        <v>Apr</v>
      </c>
      <c r="AG542" t="str">
        <f>_xlfn.TEXTJOIN("_",TRUE,tbl_die_ordering[[#This Row],[Supplier]],tbl_die_ordering[[#This Row],[DIE NO]])</f>
        <v>PHME_28117-434</v>
      </c>
    </row>
    <row r="543" spans="1:33" ht="15.95" customHeight="1">
      <c r="A543" s="86" t="s">
        <v>6</v>
      </c>
      <c r="B543" s="83" t="str">
        <f>_xlfn.XLOOKUP(_xlfn.TEXTJOIN("_",TRUE,tbl_die_ordering[[#This Row],[Supplier]],tbl_die_ordering[[#This Row],[DIE NO]]),[1]Tracker!$AQ:$AQ,[1]Tracker!$W:$W,"")</f>
        <v>7820-25</v>
      </c>
      <c r="C543" s="204" t="s">
        <v>885</v>
      </c>
      <c r="D543" s="177" t="s">
        <v>88</v>
      </c>
      <c r="E543" s="90" t="s">
        <v>221</v>
      </c>
      <c r="F543" s="91">
        <v>45751</v>
      </c>
      <c r="G543" s="353">
        <f>_xlfn.XLOOKUP(_xlfn.TEXTJOIN("_",TRUE,tbl_die_ordering[[#This Row],[Supplier]],tbl_die_ordering[[#This Row],[DIE NO]]),[1]Tracker!$AQ:$AQ,[1]Tracker!$V:$V,"")</f>
        <v>45751</v>
      </c>
      <c r="H543" s="193" t="s">
        <v>90</v>
      </c>
      <c r="I543" s="103">
        <v>5</v>
      </c>
      <c r="J543" s="103">
        <v>5</v>
      </c>
      <c r="K543" s="99">
        <v>45754</v>
      </c>
      <c r="L543" s="99">
        <v>45755</v>
      </c>
      <c r="M543" s="102"/>
      <c r="N543" s="121">
        <f>IFERROR(IF(tbl_die_ordering[[#This Row],[Design Approved Date]]&lt;&gt;"",L543-K543,""),"")</f>
        <v>1</v>
      </c>
      <c r="O543" s="91">
        <v>45757</v>
      </c>
      <c r="P543" s="91">
        <v>45757</v>
      </c>
      <c r="Q543" s="91">
        <v>45757</v>
      </c>
      <c r="R543" s="122">
        <v>112501373</v>
      </c>
      <c r="S543" s="90" t="s">
        <v>167</v>
      </c>
      <c r="T543" s="91">
        <v>45757</v>
      </c>
      <c r="U543" s="110"/>
      <c r="V543" s="111"/>
      <c r="W54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3" s="6">
        <f>IF(AND(tbl_die_ordering[[#This Row],[TYPE]]&lt;&gt;"C",tbl_die_ordering[[#This Row],[Design Approved Date]]&lt;&gt;""),tbl_die_ordering[[#This Row],[Design Approved Date]]-tbl_die_ordering[[#This Row],[Die Requested Date]],0)</f>
        <v>4</v>
      </c>
      <c r="Z543" t="s">
        <v>86</v>
      </c>
      <c r="AA543" s="118"/>
      <c r="AB543" s="82">
        <f>_xlfn.XLOOKUP(_xlfn.TEXTJOIN("_",TRUE,tbl_die_ordering[[#This Row],[Supplier]],tbl_die_ordering[[#This Row],[DIE NO]]),[1]Tracker!$AQ:$AQ,[1]Tracker!$Y:$Y,"")</f>
        <v>142503194</v>
      </c>
      <c r="AC543" s="83">
        <f>_xlfn.XLOOKUP(_xlfn.TEXTJOIN("_",TRUE,tbl_die_ordering[[#This Row],[Supplier]],tbl_die_ordering[[#This Row],[DIE NO]]),[1]Tracker!$AQ:$AQ,[1]Tracker!$AC:$AC,"")</f>
        <v>45775</v>
      </c>
      <c r="AD543" s="7"/>
      <c r="AF543" t="str">
        <f>TEXT(tbl_die_ordering[[#This Row],[Die Requested Date]],"mmm")</f>
        <v>Apr</v>
      </c>
      <c r="AG543" t="str">
        <f>_xlfn.TEXTJOIN("_",TRUE,tbl_die_ordering[[#This Row],[Supplier]],tbl_die_ordering[[#This Row],[DIE NO]])</f>
        <v>PHOENIX _13605-222</v>
      </c>
    </row>
    <row r="544" spans="1:33" ht="15.95" customHeight="1">
      <c r="A544" s="86" t="s">
        <v>6</v>
      </c>
      <c r="B544" s="83" t="str">
        <f>_xlfn.XLOOKUP(_xlfn.TEXTJOIN("_",TRUE,tbl_die_ordering[[#This Row],[Supplier]],tbl_die_ordering[[#This Row],[DIE NO]]),[1]Tracker!$AQ:$AQ,[1]Tracker!$W:$W,"")</f>
        <v>7821-25</v>
      </c>
      <c r="C544" s="204" t="s">
        <v>886</v>
      </c>
      <c r="D544" s="177" t="s">
        <v>88</v>
      </c>
      <c r="E544" s="92" t="s">
        <v>393</v>
      </c>
      <c r="F544" s="91">
        <v>45751</v>
      </c>
      <c r="G544" s="353">
        <f>_xlfn.XLOOKUP(_xlfn.TEXTJOIN("_",TRUE,tbl_die_ordering[[#This Row],[Supplier]],tbl_die_ordering[[#This Row],[DIE NO]]),[1]Tracker!$AQ:$AQ,[1]Tracker!$V:$V,"")</f>
        <v>45751</v>
      </c>
      <c r="H544" s="193" t="s">
        <v>90</v>
      </c>
      <c r="I544" s="103">
        <v>4</v>
      </c>
      <c r="J544" s="103">
        <v>4</v>
      </c>
      <c r="K544" s="99">
        <v>45754</v>
      </c>
      <c r="L544" s="99">
        <v>45755</v>
      </c>
      <c r="M544" s="102"/>
      <c r="N544" s="121">
        <f>IFERROR(IF(tbl_die_ordering[[#This Row],[Design Approved Date]]&lt;&gt;"",L544-K544,""),"")</f>
        <v>1</v>
      </c>
      <c r="O544" s="91">
        <v>45757</v>
      </c>
      <c r="P544" s="91">
        <v>45757</v>
      </c>
      <c r="Q544" s="99">
        <v>45757</v>
      </c>
      <c r="R544" s="122">
        <v>112501373</v>
      </c>
      <c r="S544" s="90" t="s">
        <v>139</v>
      </c>
      <c r="T544" s="91">
        <v>45757</v>
      </c>
      <c r="U544" s="110"/>
      <c r="V544" s="111"/>
      <c r="W54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4" s="6">
        <f>IF(AND(tbl_die_ordering[[#This Row],[TYPE]]&lt;&gt;"C",tbl_die_ordering[[#This Row],[Design Approved Date]]&lt;&gt;""),tbl_die_ordering[[#This Row],[Design Approved Date]]-tbl_die_ordering[[#This Row],[Die Requested Date]],0)</f>
        <v>4</v>
      </c>
      <c r="Z544" t="s">
        <v>86</v>
      </c>
      <c r="AA544" s="118"/>
      <c r="AB544" s="82">
        <f>_xlfn.XLOOKUP(_xlfn.TEXTJOIN("_",TRUE,tbl_die_ordering[[#This Row],[Supplier]],tbl_die_ordering[[#This Row],[DIE NO]]),[1]Tracker!$AQ:$AQ,[1]Tracker!$Y:$Y,"")</f>
        <v>142503060</v>
      </c>
      <c r="AC544" s="83">
        <f>_xlfn.XLOOKUP(_xlfn.TEXTJOIN("_",TRUE,tbl_die_ordering[[#This Row],[Supplier]],tbl_die_ordering[[#This Row],[DIE NO]]),[1]Tracker!$AQ:$AQ,[1]Tracker!$AC:$AC,"")</f>
        <v>45768</v>
      </c>
      <c r="AD544" s="7"/>
      <c r="AF544" t="str">
        <f>TEXT(tbl_die_ordering[[#This Row],[Die Requested Date]],"mmm")</f>
        <v>Apr</v>
      </c>
      <c r="AG544" t="str">
        <f>_xlfn.TEXTJOIN("_",TRUE,tbl_die_ordering[[#This Row],[Supplier]],tbl_die_ordering[[#This Row],[DIE NO]])</f>
        <v>EKSTEK_14719-223</v>
      </c>
    </row>
    <row r="545" spans="1:33" ht="15.95" customHeight="1">
      <c r="A545" s="86" t="s">
        <v>6</v>
      </c>
      <c r="B545" s="83" t="str">
        <f>_xlfn.XLOOKUP(_xlfn.TEXTJOIN("_",TRUE,tbl_die_ordering[[#This Row],[Supplier]],tbl_die_ordering[[#This Row],[DIE NO]]),[1]Tracker!$AQ:$AQ,[1]Tracker!$W:$W,"")</f>
        <v>7821-25</v>
      </c>
      <c r="C545" s="204" t="s">
        <v>887</v>
      </c>
      <c r="D545" s="177" t="s">
        <v>88</v>
      </c>
      <c r="E545" s="90" t="s">
        <v>321</v>
      </c>
      <c r="F545" s="91">
        <v>45751</v>
      </c>
      <c r="G545" s="353">
        <f>_xlfn.XLOOKUP(_xlfn.TEXTJOIN("_",TRUE,tbl_die_ordering[[#This Row],[Supplier]],tbl_die_ordering[[#This Row],[DIE NO]]),[1]Tracker!$AQ:$AQ,[1]Tracker!$V:$V,"")</f>
        <v>45751</v>
      </c>
      <c r="H545" s="193" t="s">
        <v>90</v>
      </c>
      <c r="I545" s="103">
        <v>2</v>
      </c>
      <c r="J545" s="103">
        <v>4</v>
      </c>
      <c r="K545" s="99">
        <v>45755</v>
      </c>
      <c r="L545" s="99">
        <v>45755</v>
      </c>
      <c r="M545" s="102"/>
      <c r="N545" s="121">
        <f>IFERROR(IF(tbl_die_ordering[[#This Row],[Design Approved Date]]&lt;&gt;"",L545-K545,""),"")</f>
        <v>0</v>
      </c>
      <c r="O545" s="99">
        <v>45757</v>
      </c>
      <c r="P545" s="91">
        <v>45757</v>
      </c>
      <c r="Q545" s="99">
        <v>45757</v>
      </c>
      <c r="R545" s="122">
        <v>112501373</v>
      </c>
      <c r="S545" s="90" t="s">
        <v>139</v>
      </c>
      <c r="T545" s="99">
        <v>45757</v>
      </c>
      <c r="U545" s="110"/>
      <c r="V545" s="111"/>
      <c r="W54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5" s="6">
        <f>IF(AND(tbl_die_ordering[[#This Row],[TYPE]]&lt;&gt;"C",tbl_die_ordering[[#This Row],[Design Approved Date]]&lt;&gt;""),tbl_die_ordering[[#This Row],[Design Approved Date]]-tbl_die_ordering[[#This Row],[Die Requested Date]],0)</f>
        <v>4</v>
      </c>
      <c r="Z545" t="s">
        <v>86</v>
      </c>
      <c r="AA545" s="118"/>
      <c r="AB545" s="82">
        <f>_xlfn.XLOOKUP(_xlfn.TEXTJOIN("_",TRUE,tbl_die_ordering[[#This Row],[Supplier]],tbl_die_ordering[[#This Row],[DIE NO]]),[1]Tracker!$AQ:$AQ,[1]Tracker!$Y:$Y,"")</f>
        <v>142503060</v>
      </c>
      <c r="AC545" s="83">
        <f>_xlfn.XLOOKUP(_xlfn.TEXTJOIN("_",TRUE,tbl_die_ordering[[#This Row],[Supplier]],tbl_die_ordering[[#This Row],[DIE NO]]),[1]Tracker!$AQ:$AQ,[1]Tracker!$AC:$AC,"")</f>
        <v>45768</v>
      </c>
      <c r="AD545" s="7"/>
      <c r="AF545" t="str">
        <f>TEXT(tbl_die_ordering[[#This Row],[Die Requested Date]],"mmm")</f>
        <v>Apr</v>
      </c>
      <c r="AG545" t="str">
        <f>_xlfn.TEXTJOIN("_",TRUE,tbl_die_ordering[[#This Row],[Supplier]],tbl_die_ordering[[#This Row],[DIE NO]])</f>
        <v>EKSTEK_15803-515</v>
      </c>
    </row>
    <row r="546" spans="1:33" ht="15.95" customHeight="1">
      <c r="A546" s="86" t="s">
        <v>6</v>
      </c>
      <c r="B546" s="83" t="str">
        <f>_xlfn.XLOOKUP(_xlfn.TEXTJOIN("_",TRUE,tbl_die_ordering[[#This Row],[Supplier]],tbl_die_ordering[[#This Row],[DIE NO]]),[1]Tracker!$AQ:$AQ,[1]Tracker!$W:$W,"")</f>
        <v>7822-25</v>
      </c>
      <c r="C546" s="204" t="s">
        <v>888</v>
      </c>
      <c r="D546" s="177" t="s">
        <v>88</v>
      </c>
      <c r="E546" s="90" t="s">
        <v>260</v>
      </c>
      <c r="F546" s="91">
        <v>45751</v>
      </c>
      <c r="G546" s="353">
        <f>_xlfn.XLOOKUP(_xlfn.TEXTJOIN("_",TRUE,tbl_die_ordering[[#This Row],[Supplier]],tbl_die_ordering[[#This Row],[DIE NO]]),[1]Tracker!$AQ:$AQ,[1]Tracker!$V:$V,"")</f>
        <v>45751</v>
      </c>
      <c r="H546" s="193" t="s">
        <v>90</v>
      </c>
      <c r="I546" s="103">
        <v>2</v>
      </c>
      <c r="J546" s="103">
        <v>4</v>
      </c>
      <c r="K546" s="99">
        <v>45755</v>
      </c>
      <c r="L546" s="99">
        <v>45755</v>
      </c>
      <c r="M546" s="102"/>
      <c r="N546" s="121">
        <f>IFERROR(IF(tbl_die_ordering[[#This Row],[Design Approved Date]]&lt;&gt;"",L546-K546,""),"")</f>
        <v>0</v>
      </c>
      <c r="O546" s="91">
        <v>45757</v>
      </c>
      <c r="P546" s="91">
        <v>45757</v>
      </c>
      <c r="Q546" s="99">
        <v>45757</v>
      </c>
      <c r="R546" s="122">
        <v>112501373</v>
      </c>
      <c r="S546" s="90" t="s">
        <v>106</v>
      </c>
      <c r="T546" s="99">
        <v>45757</v>
      </c>
      <c r="U546" s="110"/>
      <c r="V546" s="111"/>
      <c r="W54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6" s="6">
        <f>IF(AND(tbl_die_ordering[[#This Row],[TYPE]]&lt;&gt;"C",tbl_die_ordering[[#This Row],[Design Approved Date]]&lt;&gt;""),tbl_die_ordering[[#This Row],[Design Approved Date]]-tbl_die_ordering[[#This Row],[Die Requested Date]],0)</f>
        <v>4</v>
      </c>
      <c r="Z546" t="s">
        <v>86</v>
      </c>
      <c r="AA546" s="118"/>
      <c r="AB546" s="82">
        <f>_xlfn.XLOOKUP(_xlfn.TEXTJOIN("_",TRUE,tbl_die_ordering[[#This Row],[Supplier]],tbl_die_ordering[[#This Row],[DIE NO]]),[1]Tracker!$AQ:$AQ,[1]Tracker!$Y:$Y,"")</f>
        <v>142503228</v>
      </c>
      <c r="AC546" s="83">
        <f>_xlfn.XLOOKUP(_xlfn.TEXTJOIN("_",TRUE,tbl_die_ordering[[#This Row],[Supplier]],tbl_die_ordering[[#This Row],[DIE NO]]),[1]Tracker!$AQ:$AQ,[1]Tracker!$AC:$AC,"")</f>
        <v>45772</v>
      </c>
      <c r="AD546" s="7"/>
      <c r="AF546" t="str">
        <f>TEXT(tbl_die_ordering[[#This Row],[Die Requested Date]],"mmm")</f>
        <v>Apr</v>
      </c>
      <c r="AG546" t="str">
        <f>_xlfn.TEXTJOIN("_",TRUE,tbl_die_ordering[[#This Row],[Supplier]],tbl_die_ordering[[#This Row],[DIE NO]])</f>
        <v>JIANGSU_19480-521</v>
      </c>
    </row>
    <row r="547" spans="1:33" ht="15.95" customHeight="1">
      <c r="A547" s="86" t="s">
        <v>6</v>
      </c>
      <c r="B547" s="83" t="str">
        <f>_xlfn.XLOOKUP(_xlfn.TEXTJOIN("_",TRUE,tbl_die_ordering[[#This Row],[Supplier]],tbl_die_ordering[[#This Row],[DIE NO]]),[1]Tracker!$AQ:$AQ,[1]Tracker!$W:$W,"")</f>
        <v>7823-25</v>
      </c>
      <c r="C547" s="204" t="s">
        <v>889</v>
      </c>
      <c r="D547" s="177" t="s">
        <v>88</v>
      </c>
      <c r="E547" s="90" t="s">
        <v>221</v>
      </c>
      <c r="F547" s="91">
        <v>45751</v>
      </c>
      <c r="G547" s="353">
        <f>_xlfn.XLOOKUP(_xlfn.TEXTJOIN("_",TRUE,tbl_die_ordering[[#This Row],[Supplier]],tbl_die_ordering[[#This Row],[DIE NO]]),[1]Tracker!$AQ:$AQ,[1]Tracker!$V:$V,"")</f>
        <v>45751</v>
      </c>
      <c r="H547" s="193" t="s">
        <v>94</v>
      </c>
      <c r="I547" s="103">
        <v>0</v>
      </c>
      <c r="J547" s="103">
        <v>0</v>
      </c>
      <c r="K547" s="99">
        <v>45754</v>
      </c>
      <c r="L547" s="99">
        <v>45755</v>
      </c>
      <c r="M547" s="102"/>
      <c r="N547" s="121">
        <f>IFERROR(IF(tbl_die_ordering[[#This Row],[Design Approved Date]]&lt;&gt;"",L547-K547,""),"")</f>
        <v>1</v>
      </c>
      <c r="O547" s="99">
        <v>45757</v>
      </c>
      <c r="P547" s="91">
        <v>45757</v>
      </c>
      <c r="Q547" s="99">
        <v>45757</v>
      </c>
      <c r="R547" s="122">
        <v>112501373</v>
      </c>
      <c r="S547" s="90" t="s">
        <v>101</v>
      </c>
      <c r="T547" s="99">
        <v>45757</v>
      </c>
      <c r="U547" s="110"/>
      <c r="V547" s="111" t="s">
        <v>890</v>
      </c>
      <c r="W54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7" s="6">
        <f>IF(AND(tbl_die_ordering[[#This Row],[TYPE]]&lt;&gt;"C",tbl_die_ordering[[#This Row],[Design Approved Date]]&lt;&gt;""),tbl_die_ordering[[#This Row],[Design Approved Date]]-tbl_die_ordering[[#This Row],[Die Requested Date]],0)</f>
        <v>4</v>
      </c>
      <c r="Z547" t="s">
        <v>86</v>
      </c>
      <c r="AA547" s="118"/>
      <c r="AB547" s="82">
        <f>_xlfn.XLOOKUP(_xlfn.TEXTJOIN("_",TRUE,tbl_die_ordering[[#This Row],[Supplier]],tbl_die_ordering[[#This Row],[DIE NO]]),[1]Tracker!$AQ:$AQ,[1]Tracker!$Y:$Y,"")</f>
        <v>142503068</v>
      </c>
      <c r="AC547" s="83">
        <f>_xlfn.XLOOKUP(_xlfn.TEXTJOIN("_",TRUE,tbl_die_ordering[[#This Row],[Supplier]],tbl_die_ordering[[#This Row],[DIE NO]]),[1]Tracker!$AQ:$AQ,[1]Tracker!$AC:$AC,"")</f>
        <v>45773</v>
      </c>
      <c r="AD547" s="7"/>
      <c r="AF547" t="str">
        <f>TEXT(tbl_die_ordering[[#This Row],[Die Requested Date]],"mmm")</f>
        <v>Apr</v>
      </c>
      <c r="AG547" t="str">
        <f>_xlfn.TEXTJOIN("_",TRUE,tbl_die_ordering[[#This Row],[Supplier]],tbl_die_ordering[[#This Row],[DIE NO]])</f>
        <v>PDTMC_07208-605</v>
      </c>
    </row>
    <row r="548" spans="1:33" ht="15.95" customHeight="1">
      <c r="A548" s="86" t="s">
        <v>6</v>
      </c>
      <c r="B548" s="83" t="str">
        <f>_xlfn.XLOOKUP(_xlfn.TEXTJOIN("_",TRUE,tbl_die_ordering[[#This Row],[Supplier]],tbl_die_ordering[[#This Row],[DIE NO]]),[1]Tracker!$AQ:$AQ,[1]Tracker!$W:$W,"")</f>
        <v>7823-25</v>
      </c>
      <c r="C548" s="204" t="s">
        <v>891</v>
      </c>
      <c r="D548" s="177" t="s">
        <v>88</v>
      </c>
      <c r="E548" s="90" t="s">
        <v>763</v>
      </c>
      <c r="F548" s="91">
        <v>45751</v>
      </c>
      <c r="G548" s="353">
        <f>_xlfn.XLOOKUP(_xlfn.TEXTJOIN("_",TRUE,tbl_die_ordering[[#This Row],[Supplier]],tbl_die_ordering[[#This Row],[DIE NO]]),[1]Tracker!$AQ:$AQ,[1]Tracker!$V:$V,"")</f>
        <v>45751</v>
      </c>
      <c r="H548" s="193" t="s">
        <v>94</v>
      </c>
      <c r="I548" s="103">
        <v>0</v>
      </c>
      <c r="J548" s="103">
        <v>0</v>
      </c>
      <c r="K548" s="99">
        <v>45754</v>
      </c>
      <c r="L548" s="99">
        <v>45755</v>
      </c>
      <c r="M548" s="102"/>
      <c r="N548" s="121">
        <f>IFERROR(IF(tbl_die_ordering[[#This Row],[Design Approved Date]]&lt;&gt;"",L548-K548,""),"")</f>
        <v>1</v>
      </c>
      <c r="O548" s="99">
        <v>45757</v>
      </c>
      <c r="P548" s="91">
        <v>45757</v>
      </c>
      <c r="Q548" s="99">
        <v>45757</v>
      </c>
      <c r="R548" s="122">
        <v>112501373</v>
      </c>
      <c r="S548" s="90" t="s">
        <v>101</v>
      </c>
      <c r="T548" s="99">
        <v>45757</v>
      </c>
      <c r="U548" s="110"/>
      <c r="V548" s="111" t="s">
        <v>890</v>
      </c>
      <c r="W54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8" s="6">
        <f>IF(AND(tbl_die_ordering[[#This Row],[TYPE]]&lt;&gt;"C",tbl_die_ordering[[#This Row],[Design Approved Date]]&lt;&gt;""),tbl_die_ordering[[#This Row],[Design Approved Date]]-tbl_die_ordering[[#This Row],[Die Requested Date]],0)</f>
        <v>4</v>
      </c>
      <c r="Z548" t="s">
        <v>86</v>
      </c>
      <c r="AA548" s="118"/>
      <c r="AB548" s="82">
        <f>_xlfn.XLOOKUP(_xlfn.TEXTJOIN("_",TRUE,tbl_die_ordering[[#This Row],[Supplier]],tbl_die_ordering[[#This Row],[DIE NO]]),[1]Tracker!$AQ:$AQ,[1]Tracker!$Y:$Y,"")</f>
        <v>142503068</v>
      </c>
      <c r="AC548" s="83">
        <f>_xlfn.XLOOKUP(_xlfn.TEXTJOIN("_",TRUE,tbl_die_ordering[[#This Row],[Supplier]],tbl_die_ordering[[#This Row],[DIE NO]]),[1]Tracker!$AQ:$AQ,[1]Tracker!$AC:$AC,"")</f>
        <v>45773</v>
      </c>
      <c r="AD548" s="7"/>
      <c r="AF548" t="str">
        <f>TEXT(tbl_die_ordering[[#This Row],[Die Requested Date]],"mmm")</f>
        <v>Apr</v>
      </c>
      <c r="AG548" t="str">
        <f>_xlfn.TEXTJOIN("_",TRUE,tbl_die_ordering[[#This Row],[Supplier]],tbl_die_ordering[[#This Row],[DIE NO]])</f>
        <v>PDTMC_27272-602</v>
      </c>
    </row>
    <row r="549" spans="1:33" ht="15.95" customHeight="1">
      <c r="A549" s="86" t="s">
        <v>6</v>
      </c>
      <c r="B549" s="83" t="str">
        <f>_xlfn.XLOOKUP(_xlfn.TEXTJOIN("_",TRUE,tbl_die_ordering[[#This Row],[Supplier]],tbl_die_ordering[[#This Row],[DIE NO]]),[1]Tracker!$AQ:$AQ,[1]Tracker!$W:$W,"")</f>
        <v>7823-25</v>
      </c>
      <c r="C549" s="204" t="s">
        <v>892</v>
      </c>
      <c r="D549" s="177" t="s">
        <v>88</v>
      </c>
      <c r="E549" s="90" t="s">
        <v>260</v>
      </c>
      <c r="F549" s="91">
        <v>45751</v>
      </c>
      <c r="G549" s="353">
        <f>_xlfn.XLOOKUP(_xlfn.TEXTJOIN("_",TRUE,tbl_die_ordering[[#This Row],[Supplier]],tbl_die_ordering[[#This Row],[DIE NO]]),[1]Tracker!$AQ:$AQ,[1]Tracker!$V:$V,"")</f>
        <v>45751</v>
      </c>
      <c r="H549" s="193" t="s">
        <v>94</v>
      </c>
      <c r="I549" s="103">
        <v>0</v>
      </c>
      <c r="J549" s="103">
        <v>0</v>
      </c>
      <c r="K549" s="99">
        <v>45752</v>
      </c>
      <c r="L549" s="99">
        <v>45756</v>
      </c>
      <c r="M549" s="102"/>
      <c r="N549" s="121">
        <f>IFERROR(IF(tbl_die_ordering[[#This Row],[Design Approved Date]]&lt;&gt;"",L549-K549,""),"")</f>
        <v>4</v>
      </c>
      <c r="O549" s="99">
        <v>45757</v>
      </c>
      <c r="P549" s="91">
        <v>45757</v>
      </c>
      <c r="Q549" s="99">
        <v>45757</v>
      </c>
      <c r="R549" s="122">
        <v>112501373</v>
      </c>
      <c r="S549" s="90" t="s">
        <v>101</v>
      </c>
      <c r="T549" s="99">
        <v>45757</v>
      </c>
      <c r="U549" s="110"/>
      <c r="V549" s="111" t="s">
        <v>893</v>
      </c>
      <c r="W54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49" s="6">
        <f>IF(AND(tbl_die_ordering[[#This Row],[TYPE]]&lt;&gt;"C",tbl_die_ordering[[#This Row],[Design Approved Date]]&lt;&gt;""),tbl_die_ordering[[#This Row],[Design Approved Date]]-tbl_die_ordering[[#This Row],[Die Requested Date]],0)</f>
        <v>5</v>
      </c>
      <c r="Z549" t="s">
        <v>86</v>
      </c>
      <c r="AA549" s="118"/>
      <c r="AB549" s="82">
        <f>_xlfn.XLOOKUP(_xlfn.TEXTJOIN("_",TRUE,tbl_die_ordering[[#This Row],[Supplier]],tbl_die_ordering[[#This Row],[DIE NO]]),[1]Tracker!$AQ:$AQ,[1]Tracker!$Y:$Y,"")</f>
        <v>142503119</v>
      </c>
      <c r="AC549" s="83">
        <f>_xlfn.XLOOKUP(_xlfn.TEXTJOIN("_",TRUE,tbl_die_ordering[[#This Row],[Supplier]],tbl_die_ordering[[#This Row],[DIE NO]]),[1]Tracker!$AQ:$AQ,[1]Tracker!$AC:$AC,"")</f>
        <v>45770.379386574074</v>
      </c>
      <c r="AD549" s="7"/>
      <c r="AF549" t="str">
        <f>TEXT(tbl_die_ordering[[#This Row],[Die Requested Date]],"mmm")</f>
        <v>Apr</v>
      </c>
      <c r="AG549" t="str">
        <f>_xlfn.TEXTJOIN("_",TRUE,tbl_die_ordering[[#This Row],[Supplier]],tbl_die_ordering[[#This Row],[DIE NO]])</f>
        <v>PDTMC_27439-501</v>
      </c>
    </row>
    <row r="550" spans="1:33" ht="15.95" customHeight="1">
      <c r="A550" s="86" t="s">
        <v>6</v>
      </c>
      <c r="B550" s="83" t="str">
        <f>_xlfn.XLOOKUP(_xlfn.TEXTJOIN("_",TRUE,tbl_die_ordering[[#This Row],[Supplier]],tbl_die_ordering[[#This Row],[DIE NO]]),[1]Tracker!$AQ:$AQ,[1]Tracker!$W:$W,"")</f>
        <v>7825-25</v>
      </c>
      <c r="C550" s="204" t="s">
        <v>894</v>
      </c>
      <c r="D550" s="177" t="s">
        <v>185</v>
      </c>
      <c r="E550" s="90" t="s">
        <v>327</v>
      </c>
      <c r="F550" s="91">
        <v>45751</v>
      </c>
      <c r="G550" s="353">
        <f>_xlfn.XLOOKUP(_xlfn.TEXTJOIN("_",TRUE,tbl_die_ordering[[#This Row],[Supplier]],tbl_die_ordering[[#This Row],[DIE NO]]),[1]Tracker!$AQ:$AQ,[1]Tracker!$V:$V,"")</f>
        <v>45751</v>
      </c>
      <c r="H550" s="193" t="s">
        <v>94</v>
      </c>
      <c r="I550" s="103">
        <v>0</v>
      </c>
      <c r="J550" s="103">
        <v>0</v>
      </c>
      <c r="K550" s="99">
        <v>45755</v>
      </c>
      <c r="L550" s="99">
        <v>45755</v>
      </c>
      <c r="M550" s="102"/>
      <c r="N550" s="121">
        <f>IFERROR(IF(tbl_die_ordering[[#This Row],[Design Approved Date]]&lt;&gt;"",L550-K550,""),"")</f>
        <v>0</v>
      </c>
      <c r="O550" s="99">
        <v>45757</v>
      </c>
      <c r="P550" s="91">
        <v>45757</v>
      </c>
      <c r="Q550" s="99">
        <v>45757</v>
      </c>
      <c r="R550" s="122">
        <v>112501373</v>
      </c>
      <c r="S550" s="90" t="s">
        <v>101</v>
      </c>
      <c r="T550" s="99">
        <v>45757</v>
      </c>
      <c r="U550" s="110" t="s">
        <v>895</v>
      </c>
      <c r="V550" s="111"/>
      <c r="W55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0" s="6">
        <f>IF(AND(tbl_die_ordering[[#This Row],[TYPE]]&lt;&gt;"C",tbl_die_ordering[[#This Row],[Design Approved Date]]&lt;&gt;""),tbl_die_ordering[[#This Row],[Design Approved Date]]-tbl_die_ordering[[#This Row],[Die Requested Date]],0)</f>
        <v>4</v>
      </c>
      <c r="Z550" t="s">
        <v>86</v>
      </c>
      <c r="AA550" s="118"/>
      <c r="AB550" s="82">
        <f>_xlfn.XLOOKUP(_xlfn.TEXTJOIN("_",TRUE,tbl_die_ordering[[#This Row],[Supplier]],tbl_die_ordering[[#This Row],[DIE NO]]),[1]Tracker!$AQ:$AQ,[1]Tracker!$Y:$Y,"")</f>
        <v>142503068</v>
      </c>
      <c r="AC550" s="83">
        <f>_xlfn.XLOOKUP(_xlfn.TEXTJOIN("_",TRUE,tbl_die_ordering[[#This Row],[Supplier]],tbl_die_ordering[[#This Row],[DIE NO]]),[1]Tracker!$AQ:$AQ,[1]Tracker!$AC:$AC,"")</f>
        <v>45773</v>
      </c>
      <c r="AD550" s="7"/>
      <c r="AF550" t="str">
        <f>TEXT(tbl_die_ordering[[#This Row],[Die Requested Date]],"mmm")</f>
        <v>Apr</v>
      </c>
      <c r="AG550" t="str">
        <f>_xlfn.TEXTJOIN("_",TRUE,tbl_die_ordering[[#This Row],[Supplier]],tbl_die_ordering[[#This Row],[DIE NO]])</f>
        <v>PDTMC_27859-601</v>
      </c>
    </row>
    <row r="551" spans="1:33" ht="15.95" customHeight="1">
      <c r="A551" s="86" t="s">
        <v>6</v>
      </c>
      <c r="B551" s="83" t="str">
        <f>_xlfn.XLOOKUP(_xlfn.TEXTJOIN("_",TRUE,tbl_die_ordering[[#This Row],[Supplier]],tbl_die_ordering[[#This Row],[DIE NO]]),[1]Tracker!$AQ:$AQ,[1]Tracker!$W:$W,"")</f>
        <v>7825-25</v>
      </c>
      <c r="C551" s="204" t="s">
        <v>896</v>
      </c>
      <c r="D551" s="177" t="s">
        <v>185</v>
      </c>
      <c r="E551" s="90" t="s">
        <v>221</v>
      </c>
      <c r="F551" s="91">
        <v>45751</v>
      </c>
      <c r="G551" s="353">
        <f>_xlfn.XLOOKUP(_xlfn.TEXTJOIN("_",TRUE,tbl_die_ordering[[#This Row],[Supplier]],tbl_die_ordering[[#This Row],[DIE NO]]),[1]Tracker!$AQ:$AQ,[1]Tracker!$V:$V,"")</f>
        <v>45751</v>
      </c>
      <c r="H551" s="193" t="s">
        <v>94</v>
      </c>
      <c r="I551" s="103">
        <v>0</v>
      </c>
      <c r="J551" s="103">
        <v>0</v>
      </c>
      <c r="K551" s="99">
        <v>45755</v>
      </c>
      <c r="L551" s="99">
        <v>45756</v>
      </c>
      <c r="M551" s="102"/>
      <c r="N551" s="121">
        <f>IFERROR(IF(tbl_die_ordering[[#This Row],[Design Approved Date]]&lt;&gt;"",L551-K551,""),"")</f>
        <v>1</v>
      </c>
      <c r="O551" s="99">
        <v>45757</v>
      </c>
      <c r="P551" s="91">
        <v>45757</v>
      </c>
      <c r="Q551" s="99">
        <v>45757</v>
      </c>
      <c r="R551" s="122">
        <v>112501373</v>
      </c>
      <c r="S551" s="90" t="s">
        <v>101</v>
      </c>
      <c r="T551" s="99">
        <v>45757</v>
      </c>
      <c r="U551" s="110" t="s">
        <v>895</v>
      </c>
      <c r="V551" s="111"/>
      <c r="W55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1" s="6">
        <f>IF(AND(tbl_die_ordering[[#This Row],[TYPE]]&lt;&gt;"C",tbl_die_ordering[[#This Row],[Design Approved Date]]&lt;&gt;""),tbl_die_ordering[[#This Row],[Design Approved Date]]-tbl_die_ordering[[#This Row],[Die Requested Date]],0)</f>
        <v>5</v>
      </c>
      <c r="Z551" t="s">
        <v>86</v>
      </c>
      <c r="AA551" s="118" t="s">
        <v>343</v>
      </c>
      <c r="AB551" s="82">
        <f>_xlfn.XLOOKUP(_xlfn.TEXTJOIN("_",TRUE,tbl_die_ordering[[#This Row],[Supplier]],tbl_die_ordering[[#This Row],[DIE NO]]),[1]Tracker!$AQ:$AQ,[1]Tracker!$Y:$Y,"")</f>
        <v>142503068</v>
      </c>
      <c r="AC551" s="83">
        <f>_xlfn.XLOOKUP(_xlfn.TEXTJOIN("_",TRUE,tbl_die_ordering[[#This Row],[Supplier]],tbl_die_ordering[[#This Row],[DIE NO]]),[1]Tracker!$AQ:$AQ,[1]Tracker!$AC:$AC,"")</f>
        <v>45773</v>
      </c>
      <c r="AD551" s="7"/>
      <c r="AF551" t="str">
        <f>TEXT(tbl_die_ordering[[#This Row],[Die Requested Date]],"mmm")</f>
        <v>Apr</v>
      </c>
      <c r="AG551" t="str">
        <f>_xlfn.TEXTJOIN("_",TRUE,tbl_die_ordering[[#This Row],[Supplier]],tbl_die_ordering[[#This Row],[DIE NO]])</f>
        <v>PDTMC_27860-201</v>
      </c>
    </row>
    <row r="552" spans="1:33" ht="15.95" customHeight="1">
      <c r="A552" s="86" t="s">
        <v>6</v>
      </c>
      <c r="B552" s="83" t="str">
        <f>_xlfn.XLOOKUP(_xlfn.TEXTJOIN("_",TRUE,tbl_die_ordering[[#This Row],[Supplier]],tbl_die_ordering[[#This Row],[DIE NO]]),[1]Tracker!$AQ:$AQ,[1]Tracker!$W:$W,"")</f>
        <v>7821-25</v>
      </c>
      <c r="C552" s="204" t="s">
        <v>897</v>
      </c>
      <c r="D552" s="177" t="s">
        <v>88</v>
      </c>
      <c r="E552" s="90" t="s">
        <v>119</v>
      </c>
      <c r="F552" s="91">
        <v>45751</v>
      </c>
      <c r="G552" s="353">
        <f>_xlfn.XLOOKUP(_xlfn.TEXTJOIN("_",TRUE,tbl_die_ordering[[#This Row],[Supplier]],tbl_die_ordering[[#This Row],[DIE NO]]),[1]Tracker!$AQ:$AQ,[1]Tracker!$V:$V,"")</f>
        <v>45751</v>
      </c>
      <c r="H552" s="193" t="s">
        <v>90</v>
      </c>
      <c r="I552" s="103">
        <v>0</v>
      </c>
      <c r="J552" s="103">
        <v>0</v>
      </c>
      <c r="K552" s="99">
        <v>45754</v>
      </c>
      <c r="L552" s="99">
        <v>45758</v>
      </c>
      <c r="M552" s="102"/>
      <c r="N552" s="121">
        <f>IFERROR(IF(tbl_die_ordering[[#This Row],[Design Approved Date]]&lt;&gt;"",L552-K552,""),"")</f>
        <v>4</v>
      </c>
      <c r="O552" s="99">
        <v>45759</v>
      </c>
      <c r="P552" s="91">
        <v>45759</v>
      </c>
      <c r="Q552" s="99">
        <v>45759</v>
      </c>
      <c r="R552" s="122">
        <v>112501414</v>
      </c>
      <c r="S552" s="90" t="s">
        <v>139</v>
      </c>
      <c r="T552" s="99">
        <v>45759</v>
      </c>
      <c r="U552" s="110"/>
      <c r="V552" s="111" t="s">
        <v>898</v>
      </c>
      <c r="W55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2" s="6">
        <f>IF(AND(tbl_die_ordering[[#This Row],[TYPE]]&lt;&gt;"C",tbl_die_ordering[[#This Row],[Design Approved Date]]&lt;&gt;""),tbl_die_ordering[[#This Row],[Design Approved Date]]-tbl_die_ordering[[#This Row],[Die Requested Date]],0)</f>
        <v>7</v>
      </c>
      <c r="Z552" t="s">
        <v>86</v>
      </c>
      <c r="AA552" s="118"/>
      <c r="AB552" s="82">
        <f>_xlfn.XLOOKUP(_xlfn.TEXTJOIN("_",TRUE,tbl_die_ordering[[#This Row],[Supplier]],tbl_die_ordering[[#This Row],[DIE NO]]),[1]Tracker!$AQ:$AQ,[1]Tracker!$Y:$Y,"")</f>
        <v>142503060</v>
      </c>
      <c r="AC552" s="83">
        <f>_xlfn.XLOOKUP(_xlfn.TEXTJOIN("_",TRUE,tbl_die_ordering[[#This Row],[Supplier]],tbl_die_ordering[[#This Row],[DIE NO]]),[1]Tracker!$AQ:$AQ,[1]Tracker!$AC:$AC,"")</f>
        <v>45768</v>
      </c>
      <c r="AD552" s="7"/>
      <c r="AF552" t="str">
        <f>TEXT(tbl_die_ordering[[#This Row],[Die Requested Date]],"mmm")</f>
        <v>Apr</v>
      </c>
      <c r="AG552" t="str">
        <f>_xlfn.TEXTJOIN("_",TRUE,tbl_die_ordering[[#This Row],[Supplier]],tbl_die_ordering[[#This Row],[DIE NO]])</f>
        <v>EKSTEK_10486-501</v>
      </c>
    </row>
    <row r="553" spans="1:33" ht="15.95" customHeight="1">
      <c r="A553" s="86" t="s">
        <v>6</v>
      </c>
      <c r="B553" s="83" t="str">
        <f>_xlfn.XLOOKUP(_xlfn.TEXTJOIN("_",TRUE,tbl_die_ordering[[#This Row],[Supplier]],tbl_die_ordering[[#This Row],[DIE NO]]),[1]Tracker!$AQ:$AQ,[1]Tracker!$W:$W,"")</f>
        <v>7821-25</v>
      </c>
      <c r="C553" s="204" t="s">
        <v>899</v>
      </c>
      <c r="D553" s="177" t="s">
        <v>88</v>
      </c>
      <c r="E553" s="90" t="s">
        <v>321</v>
      </c>
      <c r="F553" s="91">
        <v>45751</v>
      </c>
      <c r="G553" s="353">
        <f>_xlfn.XLOOKUP(_xlfn.TEXTJOIN("_",TRUE,tbl_die_ordering[[#This Row],[Supplier]],tbl_die_ordering[[#This Row],[DIE NO]]),[1]Tracker!$AQ:$AQ,[1]Tracker!$V:$V,"")</f>
        <v>45751</v>
      </c>
      <c r="H553" s="193" t="s">
        <v>90</v>
      </c>
      <c r="I553" s="103">
        <v>0</v>
      </c>
      <c r="J553" s="103">
        <v>0</v>
      </c>
      <c r="K553" s="99">
        <v>45754</v>
      </c>
      <c r="L553" s="99">
        <v>45758</v>
      </c>
      <c r="M553" s="102"/>
      <c r="N553" s="121">
        <f>IFERROR(IF(tbl_die_ordering[[#This Row],[Design Approved Date]]&lt;&gt;"",L553-K553,""),"")</f>
        <v>4</v>
      </c>
      <c r="O553" s="99">
        <v>45759</v>
      </c>
      <c r="P553" s="91">
        <v>45759</v>
      </c>
      <c r="Q553" s="99">
        <v>45759</v>
      </c>
      <c r="R553" s="122">
        <v>112501414</v>
      </c>
      <c r="S553" s="90" t="s">
        <v>139</v>
      </c>
      <c r="T553" s="99">
        <v>45759</v>
      </c>
      <c r="U553" s="110"/>
      <c r="V553" s="111" t="s">
        <v>898</v>
      </c>
      <c r="W55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3" s="6">
        <f>IF(AND(tbl_die_ordering[[#This Row],[TYPE]]&lt;&gt;"C",tbl_die_ordering[[#This Row],[Design Approved Date]]&lt;&gt;""),tbl_die_ordering[[#This Row],[Design Approved Date]]-tbl_die_ordering[[#This Row],[Die Requested Date]],0)</f>
        <v>7</v>
      </c>
      <c r="Z553" t="s">
        <v>86</v>
      </c>
      <c r="AA553" s="118"/>
      <c r="AB553" s="82">
        <f>_xlfn.XLOOKUP(_xlfn.TEXTJOIN("_",TRUE,tbl_die_ordering[[#This Row],[Supplier]],tbl_die_ordering[[#This Row],[DIE NO]]),[1]Tracker!$AQ:$AQ,[1]Tracker!$Y:$Y,"")</f>
        <v>142503060</v>
      </c>
      <c r="AC553" s="83">
        <f>_xlfn.XLOOKUP(_xlfn.TEXTJOIN("_",TRUE,tbl_die_ordering[[#This Row],[Supplier]],tbl_die_ordering[[#This Row],[DIE NO]]),[1]Tracker!$AQ:$AQ,[1]Tracker!$AC:$AC,"")</f>
        <v>45768</v>
      </c>
      <c r="AD553" s="7"/>
      <c r="AF553" t="str">
        <f>TEXT(tbl_die_ordering[[#This Row],[Die Requested Date]],"mmm")</f>
        <v>Apr</v>
      </c>
      <c r="AG553" t="str">
        <f>_xlfn.TEXTJOIN("_",TRUE,tbl_die_ordering[[#This Row],[Supplier]],tbl_die_ordering[[#This Row],[DIE NO]])</f>
        <v>EKSTEK_26807-402</v>
      </c>
    </row>
    <row r="554" spans="1:33" ht="15.95" customHeight="1">
      <c r="A554" s="86" t="s">
        <v>6</v>
      </c>
      <c r="B554" s="83" t="str">
        <f>_xlfn.XLOOKUP(_xlfn.TEXTJOIN("_",TRUE,tbl_die_ordering[[#This Row],[Supplier]],tbl_die_ordering[[#This Row],[DIE NO]]),[1]Tracker!$AQ:$AQ,[1]Tracker!$W:$W,"")</f>
        <v>7819-25</v>
      </c>
      <c r="C554" s="204" t="s">
        <v>900</v>
      </c>
      <c r="D554" s="177" t="s">
        <v>162</v>
      </c>
      <c r="E554" s="90" t="s">
        <v>901</v>
      </c>
      <c r="F554" s="91">
        <v>45751</v>
      </c>
      <c r="G554" s="353">
        <f>_xlfn.XLOOKUP(_xlfn.TEXTJOIN("_",TRUE,tbl_die_ordering[[#This Row],[Supplier]],tbl_die_ordering[[#This Row],[DIE NO]]),[1]Tracker!$AQ:$AQ,[1]Tracker!$V:$V,"")</f>
        <v>45751</v>
      </c>
      <c r="H554" s="193" t="s">
        <v>94</v>
      </c>
      <c r="I554" s="103">
        <v>0</v>
      </c>
      <c r="J554" s="103">
        <v>0</v>
      </c>
      <c r="K554" s="99">
        <v>45762</v>
      </c>
      <c r="L554" s="99">
        <v>45762</v>
      </c>
      <c r="M554" s="102"/>
      <c r="N554" s="121">
        <f>IFERROR(IF(tbl_die_ordering[[#This Row],[Design Approved Date]]&lt;&gt;"",L554-K554,""),"")</f>
        <v>0</v>
      </c>
      <c r="O554" s="91">
        <v>45762</v>
      </c>
      <c r="P554" s="91">
        <v>45762</v>
      </c>
      <c r="Q554" s="99">
        <v>45762</v>
      </c>
      <c r="R554" s="122">
        <v>112501455</v>
      </c>
      <c r="S554" s="90" t="s">
        <v>101</v>
      </c>
      <c r="T554" s="99">
        <v>45762</v>
      </c>
      <c r="U554" s="110"/>
      <c r="V554" s="111"/>
      <c r="W55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4" s="6">
        <f>IF(AND(tbl_die_ordering[[#This Row],[TYPE]]&lt;&gt;"C",tbl_die_ordering[[#This Row],[Design Approved Date]]&lt;&gt;""),tbl_die_ordering[[#This Row],[Design Approved Date]]-tbl_die_ordering[[#This Row],[Die Requested Date]],0)</f>
        <v>11</v>
      </c>
      <c r="Z554" t="s">
        <v>86</v>
      </c>
      <c r="AA554" s="118"/>
      <c r="AB554" s="82">
        <f>_xlfn.XLOOKUP(_xlfn.TEXTJOIN("_",TRUE,tbl_die_ordering[[#This Row],[Supplier]],tbl_die_ordering[[#This Row],[DIE NO]]),[1]Tracker!$AQ:$AQ,[1]Tracker!$Y:$Y,"")</f>
        <v>142503063</v>
      </c>
      <c r="AC554" s="83">
        <f>_xlfn.XLOOKUP(_xlfn.TEXTJOIN("_",TRUE,tbl_die_ordering[[#This Row],[Supplier]],tbl_die_ordering[[#This Row],[DIE NO]]),[1]Tracker!$AQ:$AQ,[1]Tracker!$AC:$AC,"")</f>
        <v>45764.988020833334</v>
      </c>
      <c r="AD554" s="7"/>
      <c r="AF554" t="str">
        <f>TEXT(tbl_die_ordering[[#This Row],[Die Requested Date]],"mmm")</f>
        <v>Apr</v>
      </c>
      <c r="AG554" t="str">
        <f>_xlfn.TEXTJOIN("_",TRUE,tbl_die_ordering[[#This Row],[Supplier]],tbl_die_ordering[[#This Row],[DIE NO]])</f>
        <v>PDTMC_028381-3501 backer</v>
      </c>
    </row>
    <row r="555" spans="1:33" ht="15.95" customHeight="1">
      <c r="A555" s="86" t="s">
        <v>6</v>
      </c>
      <c r="B555" s="83" t="str">
        <f>_xlfn.XLOOKUP(_xlfn.TEXTJOIN("_",TRUE,tbl_die_ordering[[#This Row],[Supplier]],tbl_die_ordering[[#This Row],[DIE NO]]),[1]Tracker!$AQ:$AQ,[1]Tracker!$W:$W,"")</f>
        <v>7822-25</v>
      </c>
      <c r="C555" s="204" t="s">
        <v>902</v>
      </c>
      <c r="D555" s="177" t="s">
        <v>88</v>
      </c>
      <c r="E555" s="90" t="s">
        <v>219</v>
      </c>
      <c r="F555" s="91">
        <v>45751</v>
      </c>
      <c r="G555" s="353">
        <f>_xlfn.XLOOKUP(_xlfn.TEXTJOIN("_",TRUE,tbl_die_ordering[[#This Row],[Supplier]],tbl_die_ordering[[#This Row],[DIE NO]]),[1]Tracker!$AQ:$AQ,[1]Tracker!$V:$V,"")</f>
        <v>45751</v>
      </c>
      <c r="H555" s="193" t="s">
        <v>90</v>
      </c>
      <c r="I555" s="103">
        <v>1</v>
      </c>
      <c r="J555" s="103">
        <v>4</v>
      </c>
      <c r="K555" s="99">
        <v>45755</v>
      </c>
      <c r="L555" s="99">
        <v>45768</v>
      </c>
      <c r="M555" s="102" t="s">
        <v>186</v>
      </c>
      <c r="N555" s="121">
        <f>IFERROR(IF(tbl_die_ordering[[#This Row],[Design Approved Date]]&lt;&gt;"",L555-K555,""),"")</f>
        <v>13</v>
      </c>
      <c r="O555" s="91">
        <v>45769</v>
      </c>
      <c r="P555" s="91">
        <v>45759</v>
      </c>
      <c r="Q555" s="99">
        <v>45769</v>
      </c>
      <c r="R555" s="122">
        <v>112501566</v>
      </c>
      <c r="S555" s="90" t="s">
        <v>106</v>
      </c>
      <c r="T555" s="91">
        <v>45769</v>
      </c>
      <c r="U555" s="110"/>
      <c r="V555" s="111" t="s">
        <v>903</v>
      </c>
      <c r="W55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5" s="6">
        <f>IF(AND(tbl_die_ordering[[#This Row],[TYPE]]&lt;&gt;"C",tbl_die_ordering[[#This Row],[Design Approved Date]]&lt;&gt;""),tbl_die_ordering[[#This Row],[Design Approved Date]]-tbl_die_ordering[[#This Row],[Die Requested Date]],0)</f>
        <v>17</v>
      </c>
      <c r="Z555" t="s">
        <v>86</v>
      </c>
      <c r="AA555" s="118"/>
      <c r="AB555" s="82">
        <f>_xlfn.XLOOKUP(_xlfn.TEXTJOIN("_",TRUE,tbl_die_ordering[[#This Row],[Supplier]],tbl_die_ordering[[#This Row],[DIE NO]]),[1]Tracker!$AQ:$AQ,[1]Tracker!$Y:$Y,"")</f>
        <v>142503355</v>
      </c>
      <c r="AC555" s="83">
        <f>_xlfn.XLOOKUP(_xlfn.TEXTJOIN("_",TRUE,tbl_die_ordering[[#This Row],[Supplier]],tbl_die_ordering[[#This Row],[DIE NO]]),[1]Tracker!$AQ:$AQ,[1]Tracker!$AC:$AC,"")</f>
        <v>45777</v>
      </c>
      <c r="AD555" s="7"/>
      <c r="AF555" t="str">
        <f>TEXT(tbl_die_ordering[[#This Row],[Die Requested Date]],"mmm")</f>
        <v>Apr</v>
      </c>
      <c r="AG555" t="str">
        <f>_xlfn.TEXTJOIN("_",TRUE,tbl_die_ordering[[#This Row],[Supplier]],tbl_die_ordering[[#This Row],[DIE NO]])</f>
        <v>JIANGSU_14672-214</v>
      </c>
    </row>
    <row r="556" spans="1:33" ht="15.95" customHeight="1">
      <c r="A556" s="86" t="s">
        <v>6</v>
      </c>
      <c r="B556" s="83" t="str">
        <f>_xlfn.XLOOKUP(_xlfn.TEXTJOIN("_",TRUE,tbl_die_ordering[[#This Row],[Supplier]],tbl_die_ordering[[#This Row],[DIE NO]]),[1]Tracker!$AQ:$AQ,[1]Tracker!$W:$W,"")</f>
        <v>7819-25</v>
      </c>
      <c r="C556" s="204" t="s">
        <v>904</v>
      </c>
      <c r="D556" s="177" t="s">
        <v>162</v>
      </c>
      <c r="E556" s="90" t="s">
        <v>905</v>
      </c>
      <c r="F556" s="91">
        <v>45751</v>
      </c>
      <c r="G556" s="353">
        <f>_xlfn.XLOOKUP(_xlfn.TEXTJOIN("_",TRUE,tbl_die_ordering[[#This Row],[Supplier]],tbl_die_ordering[[#This Row],[DIE NO]]),[1]Tracker!$AQ:$AQ,[1]Tracker!$V:$V,"")</f>
        <v>45751</v>
      </c>
      <c r="H556" s="193" t="s">
        <v>94</v>
      </c>
      <c r="I556" s="103">
        <v>0</v>
      </c>
      <c r="J556" s="103">
        <v>0</v>
      </c>
      <c r="K556" s="99">
        <v>45762</v>
      </c>
      <c r="L556" s="99">
        <v>45762</v>
      </c>
      <c r="M556" s="102"/>
      <c r="N556" s="121">
        <f>IFERROR(IF(tbl_die_ordering[[#This Row],[Design Approved Date]]&lt;&gt;"",L556-K556,""),"")</f>
        <v>0</v>
      </c>
      <c r="O556" s="91">
        <v>45762</v>
      </c>
      <c r="P556" s="91">
        <v>45762</v>
      </c>
      <c r="Q556" s="99">
        <v>45762</v>
      </c>
      <c r="R556" s="122">
        <v>112501455</v>
      </c>
      <c r="S556" s="90" t="s">
        <v>101</v>
      </c>
      <c r="T556" s="99">
        <v>45762</v>
      </c>
      <c r="U556" s="110"/>
      <c r="V556" s="111"/>
      <c r="W55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6" s="6">
        <f>IF(AND(tbl_die_ordering[[#This Row],[TYPE]]&lt;&gt;"C",tbl_die_ordering[[#This Row],[Design Approved Date]]&lt;&gt;""),tbl_die_ordering[[#This Row],[Design Approved Date]]-tbl_die_ordering[[#This Row],[Die Requested Date]],0)</f>
        <v>11</v>
      </c>
      <c r="Z556" t="s">
        <v>86</v>
      </c>
      <c r="AA556" s="118"/>
      <c r="AB556" s="82">
        <f>_xlfn.XLOOKUP(_xlfn.TEXTJOIN("_",TRUE,tbl_die_ordering[[#This Row],[Supplier]],tbl_die_ordering[[#This Row],[DIE NO]]),[1]Tracker!$AQ:$AQ,[1]Tracker!$Y:$Y,"")</f>
        <v>142503063</v>
      </c>
      <c r="AC556" s="83">
        <f>_xlfn.XLOOKUP(_xlfn.TEXTJOIN("_",TRUE,tbl_die_ordering[[#This Row],[Supplier]],tbl_die_ordering[[#This Row],[DIE NO]]),[1]Tracker!$AQ:$AQ,[1]Tracker!$AC:$AC,"")</f>
        <v>45764.988020833334</v>
      </c>
      <c r="AD556" s="7"/>
      <c r="AF556" t="str">
        <f>TEXT(tbl_die_ordering[[#This Row],[Die Requested Date]],"mmm")</f>
        <v>Apr</v>
      </c>
      <c r="AG556" t="str">
        <f>_xlfn.TEXTJOIN("_",TRUE,tbl_die_ordering[[#This Row],[Supplier]],tbl_die_ordering[[#This Row],[DIE NO]])</f>
        <v>PDTMC_002089-3501 backer</v>
      </c>
    </row>
    <row r="557" spans="1:33" ht="15.95" customHeight="1">
      <c r="A557" s="86" t="s">
        <v>6</v>
      </c>
      <c r="B557" s="83" t="str">
        <f>_xlfn.XLOOKUP(_xlfn.TEXTJOIN("_",TRUE,tbl_die_ordering[[#This Row],[Supplier]],tbl_die_ordering[[#This Row],[DIE NO]]),[1]Tracker!$AQ:$AQ,[1]Tracker!$W:$W,"")</f>
        <v>7826-25</v>
      </c>
      <c r="C557" s="204" t="s">
        <v>906</v>
      </c>
      <c r="D557" s="177" t="s">
        <v>185</v>
      </c>
      <c r="E557" s="90" t="s">
        <v>196</v>
      </c>
      <c r="F557" s="91">
        <v>45751</v>
      </c>
      <c r="G557" s="353">
        <f>_xlfn.XLOOKUP(_xlfn.TEXTJOIN("_",TRUE,tbl_die_ordering[[#This Row],[Supplier]],tbl_die_ordering[[#This Row],[DIE NO]]),[1]Tracker!$AQ:$AQ,[1]Tracker!$V:$V,"")</f>
        <v>45751</v>
      </c>
      <c r="H557" s="193" t="s">
        <v>90</v>
      </c>
      <c r="I557" s="103">
        <v>4</v>
      </c>
      <c r="J557" s="103">
        <v>4</v>
      </c>
      <c r="K557" s="99">
        <v>45763</v>
      </c>
      <c r="L557" s="99">
        <v>45768</v>
      </c>
      <c r="M557" s="102" t="s">
        <v>186</v>
      </c>
      <c r="N557" s="121">
        <f>IFERROR(IF(tbl_die_ordering[[#This Row],[Design Approved Date]]&lt;&gt;"",L557-K557,""),"")</f>
        <v>5</v>
      </c>
      <c r="O557" s="99">
        <v>45769</v>
      </c>
      <c r="P557" s="91">
        <v>45759</v>
      </c>
      <c r="Q557" s="99">
        <v>45769</v>
      </c>
      <c r="R557" s="122">
        <v>112501566</v>
      </c>
      <c r="S557" s="90" t="s">
        <v>197</v>
      </c>
      <c r="T557" s="99">
        <v>45769</v>
      </c>
      <c r="U557" s="110" t="s">
        <v>907</v>
      </c>
      <c r="V557" s="111"/>
      <c r="W55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7" s="6">
        <f>IF(AND(tbl_die_ordering[[#This Row],[TYPE]]&lt;&gt;"C",tbl_die_ordering[[#This Row],[Design Approved Date]]&lt;&gt;""),tbl_die_ordering[[#This Row],[Design Approved Date]]-tbl_die_ordering[[#This Row],[Die Requested Date]],0)</f>
        <v>17</v>
      </c>
      <c r="Z557" t="s">
        <v>86</v>
      </c>
      <c r="AA557" s="118" t="s">
        <v>343</v>
      </c>
      <c r="AB557" s="82">
        <f>_xlfn.XLOOKUP(_xlfn.TEXTJOIN("_",TRUE,tbl_die_ordering[[#This Row],[Supplier]],tbl_die_ordering[[#This Row],[DIE NO]]),[1]Tracker!$AQ:$AQ,[1]Tracker!$Y:$Y,"")</f>
        <v>142503337</v>
      </c>
      <c r="AC557" s="83">
        <f>_xlfn.XLOOKUP(_xlfn.TEXTJOIN("_",TRUE,tbl_die_ordering[[#This Row],[Supplier]],tbl_die_ordering[[#This Row],[DIE NO]]),[1]Tracker!$AQ:$AQ,[1]Tracker!$AC:$AC,"")</f>
        <v>45778</v>
      </c>
      <c r="AD557" s="7"/>
      <c r="AF557" t="str">
        <f>TEXT(tbl_die_ordering[[#This Row],[Die Requested Date]],"mmm")</f>
        <v>Apr</v>
      </c>
      <c r="AG557" t="str">
        <f>_xlfn.TEXTJOIN("_",TRUE,tbl_die_ordering[[#This Row],[Supplier]],tbl_die_ordering[[#This Row],[DIE NO]])</f>
        <v>COMPES_30299-601</v>
      </c>
    </row>
    <row r="558" spans="1:33" ht="15.95" customHeight="1">
      <c r="A558" s="86" t="s">
        <v>29</v>
      </c>
      <c r="B558" s="83" t="str">
        <f>_xlfn.XLOOKUP(_xlfn.TEXTJOIN("_",TRUE,tbl_die_ordering[[#This Row],[Supplier]],tbl_die_ordering[[#This Row],[DIE NO]]),[1]Tracker!$AQ:$AQ,[1]Tracker!$W:$W,"")</f>
        <v>7827-25</v>
      </c>
      <c r="C558" s="204" t="s">
        <v>908</v>
      </c>
      <c r="D558" s="177" t="s">
        <v>88</v>
      </c>
      <c r="E558" s="90" t="s">
        <v>131</v>
      </c>
      <c r="F558" s="91">
        <v>45754</v>
      </c>
      <c r="G558" s="353">
        <f>_xlfn.XLOOKUP(_xlfn.TEXTJOIN("_",TRUE,tbl_die_ordering[[#This Row],[Supplier]],tbl_die_ordering[[#This Row],[DIE NO]]),[1]Tracker!$AQ:$AQ,[1]Tracker!$V:$V,"")</f>
        <v>45754</v>
      </c>
      <c r="H558" s="193" t="s">
        <v>94</v>
      </c>
      <c r="I558" s="131">
        <v>4</v>
      </c>
      <c r="J558" s="131">
        <v>4</v>
      </c>
      <c r="K558" s="99">
        <v>45754</v>
      </c>
      <c r="L558" s="99">
        <v>45754</v>
      </c>
      <c r="M558" s="102"/>
      <c r="N558" s="121">
        <f>IFERROR(IF(tbl_die_ordering[[#This Row],[Design Approved Date]]&lt;&gt;"",L558-K558,""),"")</f>
        <v>0</v>
      </c>
      <c r="O558" s="91">
        <v>45756</v>
      </c>
      <c r="P558" s="91">
        <v>45759</v>
      </c>
      <c r="Q558" s="99">
        <v>45756</v>
      </c>
      <c r="R558" s="122">
        <v>212500323</v>
      </c>
      <c r="S558" s="90" t="s">
        <v>101</v>
      </c>
      <c r="T558" s="91">
        <v>45756</v>
      </c>
      <c r="U558" s="110"/>
      <c r="V558" s="111"/>
      <c r="W55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8" s="6">
        <f>IF(AND(tbl_die_ordering[[#This Row],[TYPE]]&lt;&gt;"C",tbl_die_ordering[[#This Row],[Design Approved Date]]&lt;&gt;""),tbl_die_ordering[[#This Row],[Design Approved Date]]-tbl_die_ordering[[#This Row],[Die Requested Date]],0)</f>
        <v>0</v>
      </c>
      <c r="Z558" t="s">
        <v>86</v>
      </c>
      <c r="AA558" s="118"/>
      <c r="AB558" s="82">
        <f>_xlfn.XLOOKUP(_xlfn.TEXTJOIN("_",TRUE,tbl_die_ordering[[#This Row],[Supplier]],tbl_die_ordering[[#This Row],[DIE NO]]),[1]Tracker!$AQ:$AQ,[1]Tracker!$Y:$Y,"")</f>
        <v>242500577</v>
      </c>
      <c r="AC558" s="83">
        <f>_xlfn.XLOOKUP(_xlfn.TEXTJOIN("_",TRUE,tbl_die_ordering[[#This Row],[Supplier]],tbl_die_ordering[[#This Row],[DIE NO]]),[1]Tracker!$AQ:$AQ,[1]Tracker!$AC:$AC,"")</f>
        <v>45767.950046296297</v>
      </c>
      <c r="AD558" s="7"/>
      <c r="AF558" t="str">
        <f>TEXT(tbl_die_ordering[[#This Row],[Die Requested Date]],"mmm")</f>
        <v>Apr</v>
      </c>
      <c r="AG558" t="str">
        <f>_xlfn.TEXTJOIN("_",TRUE,tbl_die_ordering[[#This Row],[Supplier]],tbl_die_ordering[[#This Row],[DIE NO]])</f>
        <v>PDTMC_051118-3530</v>
      </c>
    </row>
    <row r="559" spans="1:33" ht="15.95" customHeight="1">
      <c r="A559" s="86" t="s">
        <v>29</v>
      </c>
      <c r="B559" s="83" t="str">
        <f>_xlfn.XLOOKUP(_xlfn.TEXTJOIN("_",TRUE,tbl_die_ordering[[#This Row],[Supplier]],tbl_die_ordering[[#This Row],[DIE NO]]),[1]Tracker!$AQ:$AQ,[1]Tracker!$W:$W,"")</f>
        <v>7827-25</v>
      </c>
      <c r="C559" s="204" t="s">
        <v>909</v>
      </c>
      <c r="D559" s="177" t="s">
        <v>162</v>
      </c>
      <c r="E559" s="90" t="s">
        <v>278</v>
      </c>
      <c r="F559" s="91">
        <v>45754</v>
      </c>
      <c r="G559" s="353">
        <f>_xlfn.XLOOKUP(_xlfn.TEXTJOIN("_",TRUE,tbl_die_ordering[[#This Row],[Supplier]],tbl_die_ordering[[#This Row],[DIE NO]]),[1]Tracker!$AQ:$AQ,[1]Tracker!$V:$V,"")</f>
        <v>45754</v>
      </c>
      <c r="H559" s="193" t="s">
        <v>94</v>
      </c>
      <c r="I559" s="131">
        <v>0</v>
      </c>
      <c r="J559" s="131">
        <v>0</v>
      </c>
      <c r="K559" s="99">
        <v>45754</v>
      </c>
      <c r="L559" s="99">
        <v>45754</v>
      </c>
      <c r="M559" s="102"/>
      <c r="N559" s="121">
        <f>IFERROR(IF(tbl_die_ordering[[#This Row],[Design Approved Date]]&lt;&gt;"",L559-K559,""),"")</f>
        <v>0</v>
      </c>
      <c r="O559" s="91">
        <v>45756</v>
      </c>
      <c r="P559" s="91">
        <v>45771</v>
      </c>
      <c r="Q559" s="99">
        <v>45756</v>
      </c>
      <c r="R559" s="122">
        <v>212500323</v>
      </c>
      <c r="S559" s="90" t="s">
        <v>101</v>
      </c>
      <c r="T559" s="91">
        <v>45771</v>
      </c>
      <c r="U559" s="110"/>
      <c r="V559" s="111"/>
      <c r="W55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59" s="6">
        <f>IF(AND(tbl_die_ordering[[#This Row],[TYPE]]&lt;&gt;"C",tbl_die_ordering[[#This Row],[Design Approved Date]]&lt;&gt;""),tbl_die_ordering[[#This Row],[Design Approved Date]]-tbl_die_ordering[[#This Row],[Die Requested Date]],0)</f>
        <v>0</v>
      </c>
      <c r="Z559" t="s">
        <v>86</v>
      </c>
      <c r="AA559" s="118"/>
      <c r="AB559" s="82">
        <f>_xlfn.XLOOKUP(_xlfn.TEXTJOIN("_",TRUE,tbl_die_ordering[[#This Row],[Supplier]],tbl_die_ordering[[#This Row],[DIE NO]]),[1]Tracker!$AQ:$AQ,[1]Tracker!$Y:$Y,"")</f>
        <v>242500577</v>
      </c>
      <c r="AC559" s="83">
        <f>_xlfn.XLOOKUP(_xlfn.TEXTJOIN("_",TRUE,tbl_die_ordering[[#This Row],[Supplier]],tbl_die_ordering[[#This Row],[DIE NO]]),[1]Tracker!$AQ:$AQ,[1]Tracker!$AC:$AC,"")</f>
        <v>45767.950046296297</v>
      </c>
      <c r="AD559" s="7"/>
      <c r="AF559" t="str">
        <f>TEXT(tbl_die_ordering[[#This Row],[Die Requested Date]],"mmm")</f>
        <v>Apr</v>
      </c>
      <c r="AG559" t="str">
        <f>_xlfn.TEXTJOIN("_",TRUE,tbl_die_ordering[[#This Row],[Supplier]],tbl_die_ordering[[#This Row],[DIE NO]])</f>
        <v>PDTMC_35IC1-051118</v>
      </c>
    </row>
    <row r="560" spans="1:33" ht="15.95" customHeight="1">
      <c r="A560" s="86" t="s">
        <v>29</v>
      </c>
      <c r="B560" s="83" t="str">
        <f>_xlfn.XLOOKUP(_xlfn.TEXTJOIN("_",TRUE,tbl_die_ordering[[#This Row],[Supplier]],tbl_die_ordering[[#This Row],[DIE NO]]),[1]Tracker!$AQ:$AQ,[1]Tracker!$W:$W,"")</f>
        <v>7827-25</v>
      </c>
      <c r="C560" s="204" t="s">
        <v>910</v>
      </c>
      <c r="D560" s="177" t="s">
        <v>88</v>
      </c>
      <c r="E560" s="90" t="s">
        <v>131</v>
      </c>
      <c r="F560" s="91">
        <v>45754</v>
      </c>
      <c r="G560" s="353">
        <f>_xlfn.XLOOKUP(_xlfn.TEXTJOIN("_",TRUE,tbl_die_ordering[[#This Row],[Supplier]],tbl_die_ordering[[#This Row],[DIE NO]]),[1]Tracker!$AQ:$AQ,[1]Tracker!$V:$V,"")</f>
        <v>45754</v>
      </c>
      <c r="H560" s="193" t="s">
        <v>94</v>
      </c>
      <c r="I560" s="131">
        <v>4</v>
      </c>
      <c r="J560" s="131">
        <v>4</v>
      </c>
      <c r="K560" s="99">
        <v>45754</v>
      </c>
      <c r="L560" s="99">
        <v>45754</v>
      </c>
      <c r="M560" s="102"/>
      <c r="N560" s="121">
        <f>IFERROR(IF(tbl_die_ordering[[#This Row],[Design Approved Date]]&lt;&gt;"",L560-K560,""),"")</f>
        <v>0</v>
      </c>
      <c r="O560" s="91">
        <v>45756</v>
      </c>
      <c r="P560" s="91">
        <v>45759</v>
      </c>
      <c r="Q560" s="99">
        <v>45756</v>
      </c>
      <c r="R560" s="122">
        <v>212500323</v>
      </c>
      <c r="S560" s="90" t="s">
        <v>101</v>
      </c>
      <c r="T560" s="91">
        <v>45756</v>
      </c>
      <c r="U560" s="110"/>
      <c r="V560" s="111"/>
      <c r="W56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0" s="6">
        <f>IF(AND(tbl_die_ordering[[#This Row],[TYPE]]&lt;&gt;"C",tbl_die_ordering[[#This Row],[Design Approved Date]]&lt;&gt;""),tbl_die_ordering[[#This Row],[Design Approved Date]]-tbl_die_ordering[[#This Row],[Die Requested Date]],0)</f>
        <v>0</v>
      </c>
      <c r="Z560" t="s">
        <v>86</v>
      </c>
      <c r="AA560" s="118"/>
      <c r="AB560" s="82">
        <f>_xlfn.XLOOKUP(_xlfn.TEXTJOIN("_",TRUE,tbl_die_ordering[[#This Row],[Supplier]],tbl_die_ordering[[#This Row],[DIE NO]]),[1]Tracker!$AQ:$AQ,[1]Tracker!$Y:$Y,"")</f>
        <v>242500577</v>
      </c>
      <c r="AC560" s="83">
        <f>_xlfn.XLOOKUP(_xlfn.TEXTJOIN("_",TRUE,tbl_die_ordering[[#This Row],[Supplier]],tbl_die_ordering[[#This Row],[DIE NO]]),[1]Tracker!$AQ:$AQ,[1]Tracker!$AC:$AC,"")</f>
        <v>45767.950046296297</v>
      </c>
      <c r="AD560" s="7"/>
      <c r="AF560" t="str">
        <f>TEXT(tbl_die_ordering[[#This Row],[Die Requested Date]],"mmm")</f>
        <v>Apr</v>
      </c>
      <c r="AG560" t="str">
        <f>_xlfn.TEXTJOIN("_",TRUE,tbl_die_ordering[[#This Row],[Supplier]],tbl_die_ordering[[#This Row],[DIE NO]])</f>
        <v>PDTMC_051118-3531</v>
      </c>
    </row>
    <row r="561" spans="1:33" ht="15.95" customHeight="1">
      <c r="A561" s="86" t="s">
        <v>29</v>
      </c>
      <c r="B561" s="83" t="str">
        <f>_xlfn.XLOOKUP(_xlfn.TEXTJOIN("_",TRUE,tbl_die_ordering[[#This Row],[Supplier]],tbl_die_ordering[[#This Row],[DIE NO]]),[1]Tracker!$AQ:$AQ,[1]Tracker!$W:$W,"")</f>
        <v>7827-25</v>
      </c>
      <c r="C561" s="204" t="s">
        <v>911</v>
      </c>
      <c r="D561" s="177" t="s">
        <v>88</v>
      </c>
      <c r="E561" s="90" t="s">
        <v>131</v>
      </c>
      <c r="F561" s="91">
        <v>45754</v>
      </c>
      <c r="G561" s="353">
        <f>_xlfn.XLOOKUP(_xlfn.TEXTJOIN("_",TRUE,tbl_die_ordering[[#This Row],[Supplier]],tbl_die_ordering[[#This Row],[DIE NO]]),[1]Tracker!$AQ:$AQ,[1]Tracker!$V:$V,"")</f>
        <v>45754</v>
      </c>
      <c r="H561" s="193" t="s">
        <v>94</v>
      </c>
      <c r="I561" s="131">
        <v>4</v>
      </c>
      <c r="J561" s="131">
        <v>4</v>
      </c>
      <c r="K561" s="99">
        <v>45754</v>
      </c>
      <c r="L561" s="99">
        <v>45754</v>
      </c>
      <c r="M561" s="102"/>
      <c r="N561" s="121">
        <f>IFERROR(IF(tbl_die_ordering[[#This Row],[Design Approved Date]]&lt;&gt;"",L561-K561,""),"")</f>
        <v>0</v>
      </c>
      <c r="O561" s="91">
        <v>45756</v>
      </c>
      <c r="P561" s="91">
        <v>45759</v>
      </c>
      <c r="Q561" s="99">
        <v>45756</v>
      </c>
      <c r="R561" s="122">
        <v>212500323</v>
      </c>
      <c r="S561" s="90" t="s">
        <v>101</v>
      </c>
      <c r="T561" s="91">
        <v>45756</v>
      </c>
      <c r="U561" s="110"/>
      <c r="V561" s="111"/>
      <c r="W56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1" s="6">
        <f>IF(AND(tbl_die_ordering[[#This Row],[TYPE]]&lt;&gt;"C",tbl_die_ordering[[#This Row],[Design Approved Date]]&lt;&gt;""),tbl_die_ordering[[#This Row],[Design Approved Date]]-tbl_die_ordering[[#This Row],[Die Requested Date]],0)</f>
        <v>0</v>
      </c>
      <c r="Z561" t="s">
        <v>86</v>
      </c>
      <c r="AA561" s="118"/>
      <c r="AB561" s="82">
        <f>_xlfn.XLOOKUP(_xlfn.TEXTJOIN("_",TRUE,tbl_die_ordering[[#This Row],[Supplier]],tbl_die_ordering[[#This Row],[DIE NO]]),[1]Tracker!$AQ:$AQ,[1]Tracker!$Y:$Y,"")</f>
        <v>242500577</v>
      </c>
      <c r="AC561" s="83">
        <f>_xlfn.XLOOKUP(_xlfn.TEXTJOIN("_",TRUE,tbl_die_ordering[[#This Row],[Supplier]],tbl_die_ordering[[#This Row],[DIE NO]]),[1]Tracker!$AQ:$AQ,[1]Tracker!$AC:$AC,"")</f>
        <v>45767.950046296297</v>
      </c>
      <c r="AD561" s="7"/>
      <c r="AF561" t="str">
        <f>TEXT(tbl_die_ordering[[#This Row],[Die Requested Date]],"mmm")</f>
        <v>Apr</v>
      </c>
      <c r="AG561" t="str">
        <f>_xlfn.TEXTJOIN("_",TRUE,tbl_die_ordering[[#This Row],[Supplier]],tbl_die_ordering[[#This Row],[DIE NO]])</f>
        <v>PDTMC_051118-3532</v>
      </c>
    </row>
    <row r="562" spans="1:33" ht="15.95" customHeight="1">
      <c r="A562" s="86" t="s">
        <v>29</v>
      </c>
      <c r="B562" s="83" t="str">
        <f>_xlfn.XLOOKUP(_xlfn.TEXTJOIN("_",TRUE,tbl_die_ordering[[#This Row],[Supplier]],tbl_die_ordering[[#This Row],[DIE NO]]),[1]Tracker!$AQ:$AQ,[1]Tracker!$W:$W,"")</f>
        <v>7828-25</v>
      </c>
      <c r="C562" s="204" t="s">
        <v>912</v>
      </c>
      <c r="D562" s="177" t="s">
        <v>88</v>
      </c>
      <c r="E562" s="90" t="s">
        <v>519</v>
      </c>
      <c r="F562" s="91">
        <v>45754</v>
      </c>
      <c r="G562" s="353">
        <f>_xlfn.XLOOKUP(_xlfn.TEXTJOIN("_",TRUE,tbl_die_ordering[[#This Row],[Supplier]],tbl_die_ordering[[#This Row],[DIE NO]]),[1]Tracker!$AQ:$AQ,[1]Tracker!$V:$V,"")</f>
        <v>45754</v>
      </c>
      <c r="H562" s="193" t="s">
        <v>90</v>
      </c>
      <c r="I562" s="131">
        <v>2</v>
      </c>
      <c r="J562" s="131">
        <v>4</v>
      </c>
      <c r="K562" s="99">
        <v>45754</v>
      </c>
      <c r="L562" s="99">
        <v>45754</v>
      </c>
      <c r="M562" s="102"/>
      <c r="N562" s="121">
        <f>IFERROR(IF(tbl_die_ordering[[#This Row],[Design Approved Date]]&lt;&gt;"",L562-K562,""),"")</f>
        <v>0</v>
      </c>
      <c r="O562" s="91">
        <v>45757</v>
      </c>
      <c r="P562" s="91">
        <v>45754</v>
      </c>
      <c r="Q562" s="99">
        <v>45757</v>
      </c>
      <c r="R562" s="122">
        <v>212500336</v>
      </c>
      <c r="S562" s="90" t="s">
        <v>129</v>
      </c>
      <c r="T562" s="91">
        <v>45771</v>
      </c>
      <c r="U562" s="110"/>
      <c r="V562" s="111"/>
      <c r="W56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2" s="6">
        <f>IF(AND(tbl_die_ordering[[#This Row],[TYPE]]&lt;&gt;"C",tbl_die_ordering[[#This Row],[Design Approved Date]]&lt;&gt;""),tbl_die_ordering[[#This Row],[Design Approved Date]]-tbl_die_ordering[[#This Row],[Die Requested Date]],0)</f>
        <v>0</v>
      </c>
      <c r="Z562" t="s">
        <v>86</v>
      </c>
      <c r="AA562" s="118"/>
      <c r="AB562" s="82">
        <f>_xlfn.XLOOKUP(_xlfn.TEXTJOIN("_",TRUE,tbl_die_ordering[[#This Row],[Supplier]],tbl_die_ordering[[#This Row],[DIE NO]]),[1]Tracker!$AQ:$AQ,[1]Tracker!$Y:$Y,"")</f>
        <v>242500543</v>
      </c>
      <c r="AC562" s="83">
        <f>_xlfn.XLOOKUP(_xlfn.TEXTJOIN("_",TRUE,tbl_die_ordering[[#This Row],[Supplier]],tbl_die_ordering[[#This Row],[DIE NO]]),[1]Tracker!$AQ:$AQ,[1]Tracker!$AC:$AC,"")</f>
        <v>45770</v>
      </c>
      <c r="AD562" s="7"/>
      <c r="AF562" t="str">
        <f>TEXT(tbl_die_ordering[[#This Row],[Die Requested Date]],"mmm")</f>
        <v>Apr</v>
      </c>
      <c r="AG562" t="str">
        <f>_xlfn.TEXTJOIN("_",TRUE,tbl_die_ordering[[#This Row],[Supplier]],tbl_die_ordering[[#This Row],[DIE NO]])</f>
        <v>ALMAX_051117-3517</v>
      </c>
    </row>
    <row r="563" spans="1:33" ht="15.95" customHeight="1">
      <c r="A563" s="86" t="s">
        <v>29</v>
      </c>
      <c r="B563" s="83" t="str">
        <f>_xlfn.XLOOKUP(_xlfn.TEXTJOIN("_",TRUE,tbl_die_ordering[[#This Row],[Supplier]],tbl_die_ordering[[#This Row],[DIE NO]]),[1]Tracker!$AQ:$AQ,[1]Tracker!$W:$W,"")</f>
        <v>7828-25</v>
      </c>
      <c r="C563" s="204" t="s">
        <v>913</v>
      </c>
      <c r="D563" s="177" t="s">
        <v>88</v>
      </c>
      <c r="E563" s="90" t="s">
        <v>519</v>
      </c>
      <c r="F563" s="91">
        <v>45754</v>
      </c>
      <c r="G563" s="353">
        <f>_xlfn.XLOOKUP(_xlfn.TEXTJOIN("_",TRUE,tbl_die_ordering[[#This Row],[Supplier]],tbl_die_ordering[[#This Row],[DIE NO]]),[1]Tracker!$AQ:$AQ,[1]Tracker!$V:$V,"")</f>
        <v>45754</v>
      </c>
      <c r="H563" s="193" t="s">
        <v>90</v>
      </c>
      <c r="I563" s="131">
        <v>2</v>
      </c>
      <c r="J563" s="131">
        <v>4</v>
      </c>
      <c r="K563" s="99">
        <v>45754</v>
      </c>
      <c r="L563" s="99">
        <v>45754</v>
      </c>
      <c r="M563" s="102"/>
      <c r="N563" s="121">
        <f>IFERROR(IF(tbl_die_ordering[[#This Row],[Design Approved Date]]&lt;&gt;"",L563-K563,""),"")</f>
        <v>0</v>
      </c>
      <c r="O563" s="91">
        <v>45757</v>
      </c>
      <c r="P563" s="91">
        <v>45754</v>
      </c>
      <c r="Q563" s="99">
        <v>45757</v>
      </c>
      <c r="R563" s="122">
        <v>212500336</v>
      </c>
      <c r="S563" s="90" t="s">
        <v>129</v>
      </c>
      <c r="T563" s="91">
        <v>45771</v>
      </c>
      <c r="U563" s="110"/>
      <c r="V563" s="111"/>
      <c r="W56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3" s="6">
        <f>IF(AND(tbl_die_ordering[[#This Row],[TYPE]]&lt;&gt;"C",tbl_die_ordering[[#This Row],[Design Approved Date]]&lt;&gt;""),tbl_die_ordering[[#This Row],[Design Approved Date]]-tbl_die_ordering[[#This Row],[Die Requested Date]],0)</f>
        <v>0</v>
      </c>
      <c r="Z563" t="s">
        <v>86</v>
      </c>
      <c r="AA563" s="118"/>
      <c r="AB563" s="82">
        <f>_xlfn.XLOOKUP(_xlfn.TEXTJOIN("_",TRUE,tbl_die_ordering[[#This Row],[Supplier]],tbl_die_ordering[[#This Row],[DIE NO]]),[1]Tracker!$AQ:$AQ,[1]Tracker!$Y:$Y,"")</f>
        <v>242500543</v>
      </c>
      <c r="AC563" s="83">
        <f>_xlfn.XLOOKUP(_xlfn.TEXTJOIN("_",TRUE,tbl_die_ordering[[#This Row],[Supplier]],tbl_die_ordering[[#This Row],[DIE NO]]),[1]Tracker!$AQ:$AQ,[1]Tracker!$AC:$AC,"")</f>
        <v>45770</v>
      </c>
      <c r="AD563" s="7"/>
      <c r="AF563" t="str">
        <f>TEXT(tbl_die_ordering[[#This Row],[Die Requested Date]],"mmm")</f>
        <v>Apr</v>
      </c>
      <c r="AG563" t="str">
        <f>_xlfn.TEXTJOIN("_",TRUE,tbl_die_ordering[[#This Row],[Supplier]],tbl_die_ordering[[#This Row],[DIE NO]])</f>
        <v>ALMAX_051117-3518</v>
      </c>
    </row>
    <row r="564" spans="1:33" ht="15.95" customHeight="1">
      <c r="A564" s="86" t="s">
        <v>29</v>
      </c>
      <c r="B564" s="83" t="str">
        <f>_xlfn.XLOOKUP(_xlfn.TEXTJOIN("_",TRUE,tbl_die_ordering[[#This Row],[Supplier]],tbl_die_ordering[[#This Row],[DIE NO]]),[1]Tracker!$AQ:$AQ,[1]Tracker!$W:$W,"")</f>
        <v>7828-25</v>
      </c>
      <c r="C564" s="204" t="s">
        <v>914</v>
      </c>
      <c r="D564" s="177" t="s">
        <v>88</v>
      </c>
      <c r="E564" s="90" t="s">
        <v>519</v>
      </c>
      <c r="F564" s="91">
        <v>45754</v>
      </c>
      <c r="G564" s="353">
        <f>_xlfn.XLOOKUP(_xlfn.TEXTJOIN("_",TRUE,tbl_die_ordering[[#This Row],[Supplier]],tbl_die_ordering[[#This Row],[DIE NO]]),[1]Tracker!$AQ:$AQ,[1]Tracker!$V:$V,"")</f>
        <v>45754</v>
      </c>
      <c r="H564" s="193" t="s">
        <v>90</v>
      </c>
      <c r="I564" s="131">
        <v>2</v>
      </c>
      <c r="J564" s="131">
        <v>4</v>
      </c>
      <c r="K564" s="99">
        <v>45754</v>
      </c>
      <c r="L564" s="99">
        <v>45754</v>
      </c>
      <c r="M564" s="102"/>
      <c r="N564" s="121">
        <f>IFERROR(IF(tbl_die_ordering[[#This Row],[Design Approved Date]]&lt;&gt;"",L564-K564,""),"")</f>
        <v>0</v>
      </c>
      <c r="O564" s="91">
        <v>45757</v>
      </c>
      <c r="P564" s="91">
        <v>45754</v>
      </c>
      <c r="Q564" s="99">
        <v>45757</v>
      </c>
      <c r="R564" s="122">
        <v>212500336</v>
      </c>
      <c r="S564" s="90" t="s">
        <v>129</v>
      </c>
      <c r="T564" s="91">
        <v>45771</v>
      </c>
      <c r="U564" s="110"/>
      <c r="V564" s="111"/>
      <c r="W56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4" s="6">
        <f>IF(AND(tbl_die_ordering[[#This Row],[TYPE]]&lt;&gt;"C",tbl_die_ordering[[#This Row],[Design Approved Date]]&lt;&gt;""),tbl_die_ordering[[#This Row],[Design Approved Date]]-tbl_die_ordering[[#This Row],[Die Requested Date]],0)</f>
        <v>0</v>
      </c>
      <c r="Z564" t="s">
        <v>86</v>
      </c>
      <c r="AA564" s="118"/>
      <c r="AB564" s="82">
        <f>_xlfn.XLOOKUP(_xlfn.TEXTJOIN("_",TRUE,tbl_die_ordering[[#This Row],[Supplier]],tbl_die_ordering[[#This Row],[DIE NO]]),[1]Tracker!$AQ:$AQ,[1]Tracker!$Y:$Y,"")</f>
        <v>242500543</v>
      </c>
      <c r="AC564" s="83">
        <f>_xlfn.XLOOKUP(_xlfn.TEXTJOIN("_",TRUE,tbl_die_ordering[[#This Row],[Supplier]],tbl_die_ordering[[#This Row],[DIE NO]]),[1]Tracker!$AQ:$AQ,[1]Tracker!$AC:$AC,"")</f>
        <v>45770</v>
      </c>
      <c r="AD564" s="7"/>
      <c r="AF564" t="str">
        <f>TEXT(tbl_die_ordering[[#This Row],[Die Requested Date]],"mmm")</f>
        <v>Apr</v>
      </c>
      <c r="AG564" t="str">
        <f>_xlfn.TEXTJOIN("_",TRUE,tbl_die_ordering[[#This Row],[Supplier]],tbl_die_ordering[[#This Row],[DIE NO]])</f>
        <v>ALMAX_051117-3519</v>
      </c>
    </row>
    <row r="565" spans="1:33" ht="15.95" customHeight="1">
      <c r="A565" s="86" t="s">
        <v>29</v>
      </c>
      <c r="B565" s="83" t="str">
        <f>_xlfn.XLOOKUP(_xlfn.TEXTJOIN("_",TRUE,tbl_die_ordering[[#This Row],[Supplier]],tbl_die_ordering[[#This Row],[DIE NO]]),[1]Tracker!$AQ:$AQ,[1]Tracker!$W:$W,"")</f>
        <v>7827-25</v>
      </c>
      <c r="C565" s="204" t="s">
        <v>915</v>
      </c>
      <c r="D565" s="177" t="s">
        <v>162</v>
      </c>
      <c r="E565" s="90" t="s">
        <v>278</v>
      </c>
      <c r="F565" s="91">
        <v>45754</v>
      </c>
      <c r="G565" s="353">
        <f>_xlfn.XLOOKUP(_xlfn.TEXTJOIN("_",TRUE,tbl_die_ordering[[#This Row],[Supplier]],tbl_die_ordering[[#This Row],[DIE NO]]),[1]Tracker!$AQ:$AQ,[1]Tracker!$V:$V,"")</f>
        <v>45754</v>
      </c>
      <c r="H565" s="193" t="s">
        <v>94</v>
      </c>
      <c r="I565" s="131">
        <v>0</v>
      </c>
      <c r="J565" s="131">
        <v>0</v>
      </c>
      <c r="K565" s="99">
        <v>45751</v>
      </c>
      <c r="L565" s="99">
        <v>45756</v>
      </c>
      <c r="M565" s="102"/>
      <c r="N565" s="121">
        <f>IFERROR(IF(tbl_die_ordering[[#This Row],[Design Approved Date]]&lt;&gt;"",L565-K565,""),"")</f>
        <v>5</v>
      </c>
      <c r="O565" s="91">
        <v>45759</v>
      </c>
      <c r="P565" s="91">
        <v>45771</v>
      </c>
      <c r="Q565" s="99">
        <v>45759</v>
      </c>
      <c r="R565" s="122">
        <v>212500358</v>
      </c>
      <c r="S565" s="90" t="s">
        <v>101</v>
      </c>
      <c r="T565" s="91">
        <v>45771</v>
      </c>
      <c r="U565" s="110"/>
      <c r="V565" s="111"/>
      <c r="W56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5" s="6">
        <f>IF(AND(tbl_die_ordering[[#This Row],[TYPE]]&lt;&gt;"C",tbl_die_ordering[[#This Row],[Design Approved Date]]&lt;&gt;""),tbl_die_ordering[[#This Row],[Design Approved Date]]-tbl_die_ordering[[#This Row],[Die Requested Date]],0)</f>
        <v>2</v>
      </c>
      <c r="Z565" t="s">
        <v>86</v>
      </c>
      <c r="AA565" s="118"/>
      <c r="AB565" s="82">
        <f>_xlfn.XLOOKUP(_xlfn.TEXTJOIN("_",TRUE,tbl_die_ordering[[#This Row],[Supplier]],tbl_die_ordering[[#This Row],[DIE NO]]),[1]Tracker!$AQ:$AQ,[1]Tracker!$Y:$Y,"")</f>
        <v>242500605</v>
      </c>
      <c r="AC565" s="83">
        <f>_xlfn.XLOOKUP(_xlfn.TEXTJOIN("_",TRUE,tbl_die_ordering[[#This Row],[Supplier]],tbl_die_ordering[[#This Row],[DIE NO]]),[1]Tracker!$AQ:$AQ,[1]Tracker!$AC:$AC,"")</f>
        <v>45770</v>
      </c>
      <c r="AD565" s="7"/>
      <c r="AF565" t="str">
        <f>TEXT(tbl_die_ordering[[#This Row],[Die Requested Date]],"mmm")</f>
        <v>Apr</v>
      </c>
      <c r="AG565" t="str">
        <f>_xlfn.TEXTJOIN("_",TRUE,tbl_die_ordering[[#This Row],[Supplier]],tbl_die_ordering[[#This Row],[DIE NO]])</f>
        <v>PDTMC_35IC2-051117</v>
      </c>
    </row>
    <row r="566" spans="1:33" ht="15.95" customHeight="1">
      <c r="A566" s="86" t="s">
        <v>29</v>
      </c>
      <c r="B566" s="83" t="str">
        <f>_xlfn.XLOOKUP(_xlfn.TEXTJOIN("_",TRUE,tbl_die_ordering[[#This Row],[Supplier]],tbl_die_ordering[[#This Row],[DIE NO]]),[1]Tracker!$AQ:$AQ,[1]Tracker!$W:$W,"")</f>
        <v>7828-25</v>
      </c>
      <c r="C566" s="204" t="s">
        <v>916</v>
      </c>
      <c r="D566" s="177" t="s">
        <v>88</v>
      </c>
      <c r="E566" s="90" t="s">
        <v>519</v>
      </c>
      <c r="F566" s="91">
        <v>45754</v>
      </c>
      <c r="G566" s="353">
        <f>_xlfn.XLOOKUP(_xlfn.TEXTJOIN("_",TRUE,tbl_die_ordering[[#This Row],[Supplier]],tbl_die_ordering[[#This Row],[DIE NO]]),[1]Tracker!$AQ:$AQ,[1]Tracker!$V:$V,"")</f>
        <v>45754</v>
      </c>
      <c r="H566" s="193" t="s">
        <v>90</v>
      </c>
      <c r="I566" s="131">
        <v>1</v>
      </c>
      <c r="J566" s="131">
        <v>1</v>
      </c>
      <c r="K566" s="99">
        <v>45759</v>
      </c>
      <c r="L566" s="99">
        <v>45768</v>
      </c>
      <c r="M566" s="102"/>
      <c r="N566" s="121">
        <f>IFERROR(IF(tbl_die_ordering[[#This Row],[Design Approved Date]]&lt;&gt;"",L566-K566,""),"")</f>
        <v>9</v>
      </c>
      <c r="O566" s="91">
        <v>45771</v>
      </c>
      <c r="P566" s="91">
        <v>45771</v>
      </c>
      <c r="Q566" s="99">
        <v>45771</v>
      </c>
      <c r="R566" s="122">
        <v>212500440</v>
      </c>
      <c r="S566" s="90" t="s">
        <v>129</v>
      </c>
      <c r="T566" s="91">
        <v>45771</v>
      </c>
      <c r="U566" s="110"/>
      <c r="V566" s="111" t="s">
        <v>917</v>
      </c>
      <c r="W56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6" s="6">
        <f>IF(AND(tbl_die_ordering[[#This Row],[TYPE]]&lt;&gt;"C",tbl_die_ordering[[#This Row],[Design Approved Date]]&lt;&gt;""),tbl_die_ordering[[#This Row],[Design Approved Date]]-tbl_die_ordering[[#This Row],[Die Requested Date]],0)</f>
        <v>14</v>
      </c>
      <c r="Z566" t="s">
        <v>86</v>
      </c>
      <c r="AA566" s="118"/>
      <c r="AB566" s="82">
        <f>_xlfn.XLOOKUP(_xlfn.TEXTJOIN("_",TRUE,tbl_die_ordering[[#This Row],[Supplier]],tbl_die_ordering[[#This Row],[DIE NO]]),[1]Tracker!$AQ:$AQ,[1]Tracker!$Y:$Y,"")</f>
        <v>242500730</v>
      </c>
      <c r="AC566" s="83">
        <f>_xlfn.XLOOKUP(_xlfn.TEXTJOIN("_",TRUE,tbl_die_ordering[[#This Row],[Supplier]],tbl_die_ordering[[#This Row],[DIE NO]]),[1]Tracker!$AQ:$AQ,[1]Tracker!$AC:$AC,"")</f>
        <v>45783</v>
      </c>
      <c r="AD566" s="7"/>
      <c r="AF566" t="str">
        <f>TEXT(tbl_die_ordering[[#This Row],[Die Requested Date]],"mmm")</f>
        <v>Apr</v>
      </c>
      <c r="AG566" t="str">
        <f>_xlfn.TEXTJOIN("_",TRUE,tbl_die_ordering[[#This Row],[Supplier]],tbl_die_ordering[[#This Row],[DIE NO]])</f>
        <v>ALMAX_051134-3503</v>
      </c>
    </row>
    <row r="567" spans="1:33" ht="15.95" customHeight="1">
      <c r="A567" s="86" t="s">
        <v>6</v>
      </c>
      <c r="B567" s="83" t="str">
        <f>_xlfn.XLOOKUP(_xlfn.TEXTJOIN("_",TRUE,tbl_die_ordering[[#This Row],[Supplier]],tbl_die_ordering[[#This Row],[DIE NO]]),[1]Tracker!$AQ:$AQ,[1]Tracker!$W:$W,"")</f>
        <v>7829-25</v>
      </c>
      <c r="C567" s="204" t="s">
        <v>803</v>
      </c>
      <c r="D567" s="177" t="s">
        <v>88</v>
      </c>
      <c r="E567" s="90" t="s">
        <v>103</v>
      </c>
      <c r="F567" s="91">
        <v>45755</v>
      </c>
      <c r="G567" s="353">
        <f>_xlfn.XLOOKUP(_xlfn.TEXTJOIN("_",TRUE,tbl_die_ordering[[#This Row],[Supplier]],tbl_die_ordering[[#This Row],[DIE NO]]),[1]Tracker!$AQ:$AQ,[1]Tracker!$V:$V,"")</f>
        <v>45755</v>
      </c>
      <c r="H567" s="193" t="s">
        <v>90</v>
      </c>
      <c r="I567" s="103">
        <v>3</v>
      </c>
      <c r="J567" s="103">
        <v>3</v>
      </c>
      <c r="K567" s="292">
        <v>45757</v>
      </c>
      <c r="L567" s="292">
        <v>45761</v>
      </c>
      <c r="M567" s="102"/>
      <c r="N567" s="121">
        <f>IFERROR(IF(tbl_die_ordering[[#This Row],[Design Approved Date]]&lt;&gt;"",L567-K567,""),"")</f>
        <v>4</v>
      </c>
      <c r="O567" s="91">
        <v>45762</v>
      </c>
      <c r="P567" s="91">
        <v>45759</v>
      </c>
      <c r="Q567" s="91">
        <v>45762</v>
      </c>
      <c r="R567" s="124">
        <v>112501456</v>
      </c>
      <c r="S567" s="90" t="s">
        <v>167</v>
      </c>
      <c r="T567" s="91">
        <v>45762</v>
      </c>
      <c r="U567" s="293"/>
      <c r="V567" s="114" t="s">
        <v>918</v>
      </c>
      <c r="W56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7" s="12">
        <f>IF(AND(tbl_die_ordering[[#This Row],[TYPE]]&lt;&gt;"C",tbl_die_ordering[[#This Row],[Design Approved Date]]&lt;&gt;""),tbl_die_ordering[[#This Row],[Design Approved Date]]-tbl_die_ordering[[#This Row],[Die Requested Date]],0)</f>
        <v>6</v>
      </c>
      <c r="Z567" t="s">
        <v>86</v>
      </c>
      <c r="AA567" s="118"/>
      <c r="AB567" s="82">
        <f>_xlfn.XLOOKUP(_xlfn.TEXTJOIN("_",TRUE,tbl_die_ordering[[#This Row],[Supplier]],tbl_die_ordering[[#This Row],[DIE NO]]),[1]Tracker!$AQ:$AQ,[1]Tracker!$Y:$Y,"")</f>
        <v>142503194</v>
      </c>
      <c r="AC567" s="83">
        <f>_xlfn.XLOOKUP(_xlfn.TEXTJOIN("_",TRUE,tbl_die_ordering[[#This Row],[Supplier]],tbl_die_ordering[[#This Row],[DIE NO]]),[1]Tracker!$AQ:$AQ,[1]Tracker!$AC:$AC,"")</f>
        <v>45775</v>
      </c>
      <c r="AD567" s="7"/>
      <c r="AF567" t="str">
        <f>TEXT(tbl_die_ordering[[#This Row],[Die Requested Date]],"mmm")</f>
        <v>Apr</v>
      </c>
      <c r="AG567" t="str">
        <f>_xlfn.TEXTJOIN("_",TRUE,tbl_die_ordering[[#This Row],[Supplier]],tbl_die_ordering[[#This Row],[DIE NO]])</f>
        <v>PHOENIX _18073-613</v>
      </c>
    </row>
    <row r="568" spans="1:33" ht="15.95" customHeight="1">
      <c r="A568" s="86" t="s">
        <v>6</v>
      </c>
      <c r="B568" s="83" t="str">
        <f>_xlfn.XLOOKUP(_xlfn.TEXTJOIN("_",TRUE,tbl_die_ordering[[#This Row],[Supplier]],tbl_die_ordering[[#This Row],[DIE NO]]),[1]Tracker!$AQ:$AQ,[1]Tracker!$W:$W,"")</f>
        <v>7833-25</v>
      </c>
      <c r="C568" s="204" t="s">
        <v>919</v>
      </c>
      <c r="D568" s="177" t="s">
        <v>162</v>
      </c>
      <c r="E568" s="90" t="s">
        <v>163</v>
      </c>
      <c r="F568" s="91">
        <v>45757</v>
      </c>
      <c r="G568" s="353">
        <f>_xlfn.XLOOKUP(_xlfn.TEXTJOIN("_",TRUE,tbl_die_ordering[[#This Row],[Supplier]],tbl_die_ordering[[#This Row],[DIE NO]]),[1]Tracker!$AQ:$AQ,[1]Tracker!$V:$V,"")</f>
        <v>45757</v>
      </c>
      <c r="H568" s="193" t="s">
        <v>94</v>
      </c>
      <c r="I568" s="103">
        <v>0</v>
      </c>
      <c r="J568" s="103">
        <v>0</v>
      </c>
      <c r="K568" s="99">
        <v>45759</v>
      </c>
      <c r="L568" s="99">
        <v>45759</v>
      </c>
      <c r="M568" s="102"/>
      <c r="N568" s="121">
        <f>IFERROR(IF(tbl_die_ordering[[#This Row],[Design Approved Date]]&lt;&gt;"",L568-K568,""),"")</f>
        <v>0</v>
      </c>
      <c r="O568" s="91">
        <v>45761</v>
      </c>
      <c r="P568" s="91">
        <v>45759</v>
      </c>
      <c r="Q568" s="99">
        <v>45761</v>
      </c>
      <c r="R568" s="122">
        <v>112501429</v>
      </c>
      <c r="S568" s="90" t="s">
        <v>101</v>
      </c>
      <c r="T568" s="99">
        <v>45761</v>
      </c>
      <c r="U568" s="110"/>
      <c r="V568" s="111"/>
      <c r="W56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8" s="6">
        <f>IF(AND(tbl_die_ordering[[#This Row],[TYPE]]&lt;&gt;"C",tbl_die_ordering[[#This Row],[Design Approved Date]]&lt;&gt;""),tbl_die_ordering[[#This Row],[Design Approved Date]]-tbl_die_ordering[[#This Row],[Die Requested Date]],0)</f>
        <v>2</v>
      </c>
      <c r="Z568" t="s">
        <v>86</v>
      </c>
      <c r="AA568" s="118"/>
      <c r="AB568" s="82">
        <f>_xlfn.XLOOKUP(_xlfn.TEXTJOIN("_",TRUE,tbl_die_ordering[[#This Row],[Supplier]],tbl_die_ordering[[#This Row],[DIE NO]]),[1]Tracker!$AQ:$AQ,[1]Tracker!$Y:$Y,"")</f>
        <v>142503291</v>
      </c>
      <c r="AC568" s="83">
        <f>_xlfn.XLOOKUP(_xlfn.TEXTJOIN("_",TRUE,tbl_die_ordering[[#This Row],[Supplier]],tbl_die_ordering[[#This Row],[DIE NO]]),[1]Tracker!$AQ:$AQ,[1]Tracker!$AC:$AC,"")</f>
        <v>45776</v>
      </c>
      <c r="AD568" s="7"/>
      <c r="AF568" t="str">
        <f>TEXT(tbl_die_ordering[[#This Row],[Die Requested Date]],"mmm")</f>
        <v>Apr</v>
      </c>
      <c r="AG568" t="str">
        <f>_xlfn.TEXTJOIN("_",TRUE,tbl_die_ordering[[#This Row],[Supplier]],tbl_die_ordering[[#This Row],[DIE NO]])</f>
        <v>PDTMC_I-26721</v>
      </c>
    </row>
    <row r="569" spans="1:33" ht="15.95" customHeight="1">
      <c r="A569" s="86" t="s">
        <v>6</v>
      </c>
      <c r="B569" s="83" t="str">
        <f>_xlfn.XLOOKUP(_xlfn.TEXTJOIN("_",TRUE,tbl_die_ordering[[#This Row],[Supplier]],tbl_die_ordering[[#This Row],[DIE NO]]),[1]Tracker!$AQ:$AQ,[1]Tracker!$W:$W,"")</f>
        <v>7832-25</v>
      </c>
      <c r="C569" s="204" t="s">
        <v>920</v>
      </c>
      <c r="D569" s="177" t="s">
        <v>88</v>
      </c>
      <c r="E569" s="93" t="s">
        <v>119</v>
      </c>
      <c r="F569" s="94">
        <v>45757</v>
      </c>
      <c r="G569" s="353">
        <f>_xlfn.XLOOKUP(_xlfn.TEXTJOIN("_",TRUE,tbl_die_ordering[[#This Row],[Supplier]],tbl_die_ordering[[#This Row],[DIE NO]]),[1]Tracker!$AQ:$AQ,[1]Tracker!$V:$V,"")</f>
        <v>45757</v>
      </c>
      <c r="H569" s="194" t="s">
        <v>90</v>
      </c>
      <c r="I569" s="101">
        <v>1</v>
      </c>
      <c r="J569" s="101">
        <v>1</v>
      </c>
      <c r="K569" s="225">
        <v>45758</v>
      </c>
      <c r="L569" s="225">
        <v>45761</v>
      </c>
      <c r="M569" s="105"/>
      <c r="N569" s="121">
        <f>IFERROR(IF(tbl_die_ordering[[#This Row],[Design Approved Date]]&lt;&gt;"",L569-K569,""),"")</f>
        <v>3</v>
      </c>
      <c r="O569" s="94">
        <v>45762</v>
      </c>
      <c r="P569" s="94">
        <v>45759</v>
      </c>
      <c r="Q569" s="94">
        <v>45762</v>
      </c>
      <c r="R569" s="228">
        <v>112501456</v>
      </c>
      <c r="S569" s="93" t="s">
        <v>378</v>
      </c>
      <c r="T569" s="94">
        <v>45762</v>
      </c>
      <c r="U569" s="229"/>
      <c r="V569" s="211"/>
      <c r="W56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69" s="12">
        <f>IF(AND(tbl_die_ordering[[#This Row],[TYPE]]&lt;&gt;"C",tbl_die_ordering[[#This Row],[Design Approved Date]]&lt;&gt;""),tbl_die_ordering[[#This Row],[Design Approved Date]]-tbl_die_ordering[[#This Row],[Die Requested Date]],0)</f>
        <v>4</v>
      </c>
      <c r="Z569" t="s">
        <v>86</v>
      </c>
      <c r="AA569" s="118"/>
      <c r="AB569" s="82">
        <f>_xlfn.XLOOKUP(_xlfn.TEXTJOIN("_",TRUE,tbl_die_ordering[[#This Row],[Supplier]],tbl_die_ordering[[#This Row],[DIE NO]]),[1]Tracker!$AQ:$AQ,[1]Tracker!$Y:$Y,"")</f>
        <v>142503197</v>
      </c>
      <c r="AC569" s="83">
        <f>_xlfn.XLOOKUP(_xlfn.TEXTJOIN("_",TRUE,tbl_die_ordering[[#This Row],[Supplier]],tbl_die_ordering[[#This Row],[DIE NO]]),[1]Tracker!$AQ:$AQ,[1]Tracker!$AC:$AC,"")</f>
        <v>45775</v>
      </c>
      <c r="AD569" s="7"/>
      <c r="AF569" t="str">
        <f>TEXT(tbl_die_ordering[[#This Row],[Die Requested Date]],"mmm")</f>
        <v>Apr</v>
      </c>
      <c r="AG569" t="str">
        <f>_xlfn.TEXTJOIN("_",TRUE,tbl_die_ordering[[#This Row],[Supplier]],tbl_die_ordering[[#This Row],[DIE NO]])</f>
        <v>COMES_06176-403</v>
      </c>
    </row>
    <row r="570" spans="1:33" ht="15.95" customHeight="1">
      <c r="A570" s="86" t="s">
        <v>6</v>
      </c>
      <c r="B570" s="83" t="str">
        <f>_xlfn.XLOOKUP(_xlfn.TEXTJOIN("_",TRUE,tbl_die_ordering[[#This Row],[Supplier]],tbl_die_ordering[[#This Row],[DIE NO]]),[1]Tracker!$AQ:$AQ,[1]Tracker!$W:$W,"")</f>
        <v>7833-25</v>
      </c>
      <c r="C570" s="204" t="s">
        <v>921</v>
      </c>
      <c r="D570" s="177" t="s">
        <v>88</v>
      </c>
      <c r="E570" s="93" t="s">
        <v>111</v>
      </c>
      <c r="F570" s="94">
        <v>45757</v>
      </c>
      <c r="G570" s="353">
        <f>_xlfn.XLOOKUP(_xlfn.TEXTJOIN("_",TRUE,tbl_die_ordering[[#This Row],[Supplier]],tbl_die_ordering[[#This Row],[DIE NO]]),[1]Tracker!$AQ:$AQ,[1]Tracker!$V:$V,"")</f>
        <v>45757</v>
      </c>
      <c r="H570" s="194" t="s">
        <v>94</v>
      </c>
      <c r="I570" s="101">
        <v>1</v>
      </c>
      <c r="J570" s="101">
        <v>1</v>
      </c>
      <c r="K570" s="104">
        <v>45759</v>
      </c>
      <c r="L570" s="104">
        <v>45761</v>
      </c>
      <c r="M570" s="105"/>
      <c r="N570" s="121">
        <f>IFERROR(IF(tbl_die_ordering[[#This Row],[Design Approved Date]]&lt;&gt;"",L570-K570,""),"")</f>
        <v>2</v>
      </c>
      <c r="O570" s="94">
        <v>45762</v>
      </c>
      <c r="P570" s="94">
        <v>45759</v>
      </c>
      <c r="Q570" s="104">
        <v>45762</v>
      </c>
      <c r="R570" s="123">
        <v>112501456</v>
      </c>
      <c r="S570" s="93" t="s">
        <v>101</v>
      </c>
      <c r="T570" s="104">
        <v>45762</v>
      </c>
      <c r="U570" s="112"/>
      <c r="V570" s="113"/>
      <c r="W57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0" s="6">
        <f>IF(AND(tbl_die_ordering[[#This Row],[TYPE]]&lt;&gt;"C",tbl_die_ordering[[#This Row],[Design Approved Date]]&lt;&gt;""),tbl_die_ordering[[#This Row],[Design Approved Date]]-tbl_die_ordering[[#This Row],[Die Requested Date]],0)</f>
        <v>4</v>
      </c>
      <c r="Z570" t="s">
        <v>86</v>
      </c>
      <c r="AA570" s="118" t="s">
        <v>343</v>
      </c>
      <c r="AB570" s="82">
        <f>_xlfn.XLOOKUP(_xlfn.TEXTJOIN("_",TRUE,tbl_die_ordering[[#This Row],[Supplier]],tbl_die_ordering[[#This Row],[DIE NO]]),[1]Tracker!$AQ:$AQ,[1]Tracker!$Y:$Y,"")</f>
        <v>142503120</v>
      </c>
      <c r="AC570" s="83">
        <f>_xlfn.XLOOKUP(_xlfn.TEXTJOIN("_",TRUE,tbl_die_ordering[[#This Row],[Supplier]],tbl_die_ordering[[#This Row],[DIE NO]]),[1]Tracker!$AQ:$AQ,[1]Tracker!$AC:$AC,"")</f>
        <v>45770.562685185185</v>
      </c>
      <c r="AD570" s="7"/>
      <c r="AF570" t="str">
        <f>TEXT(tbl_die_ordering[[#This Row],[Die Requested Date]],"mmm")</f>
        <v>Apr</v>
      </c>
      <c r="AG570" t="str">
        <f>_xlfn.TEXTJOIN("_",TRUE,tbl_die_ordering[[#This Row],[Supplier]],tbl_die_ordering[[#This Row],[DIE NO]])</f>
        <v>PDTMC_05190-502</v>
      </c>
    </row>
    <row r="571" spans="1:33" ht="15.95" customHeight="1">
      <c r="A571" s="86" t="s">
        <v>6</v>
      </c>
      <c r="B571" s="83" t="str">
        <f>_xlfn.XLOOKUP(_xlfn.TEXTJOIN("_",TRUE,tbl_die_ordering[[#This Row],[Supplier]],tbl_die_ordering[[#This Row],[DIE NO]]),[1]Tracker!$AQ:$AQ,[1]Tracker!$W:$W,"")</f>
        <v>7833-25</v>
      </c>
      <c r="C571" s="204" t="s">
        <v>922</v>
      </c>
      <c r="D571" s="177" t="s">
        <v>88</v>
      </c>
      <c r="E571" s="93" t="s">
        <v>111</v>
      </c>
      <c r="F571" s="94">
        <v>45757</v>
      </c>
      <c r="G571" s="353">
        <f>_xlfn.XLOOKUP(_xlfn.TEXTJOIN("_",TRUE,tbl_die_ordering[[#This Row],[Supplier]],tbl_die_ordering[[#This Row],[DIE NO]]),[1]Tracker!$AQ:$AQ,[1]Tracker!$V:$V,"")</f>
        <v>45757</v>
      </c>
      <c r="H571" s="194" t="s">
        <v>94</v>
      </c>
      <c r="I571" s="101">
        <v>0</v>
      </c>
      <c r="J571" s="101">
        <v>0</v>
      </c>
      <c r="K571" s="104">
        <v>45759</v>
      </c>
      <c r="L571" s="104">
        <v>45761</v>
      </c>
      <c r="M571" s="105"/>
      <c r="N571" s="121">
        <f>IFERROR(IF(tbl_die_ordering[[#This Row],[Design Approved Date]]&lt;&gt;"",L571-K571,""),"")</f>
        <v>2</v>
      </c>
      <c r="O571" s="104">
        <v>45762</v>
      </c>
      <c r="P571" s="94">
        <v>45759</v>
      </c>
      <c r="Q571" s="104">
        <v>45762</v>
      </c>
      <c r="R571" s="123">
        <v>112501456</v>
      </c>
      <c r="S571" s="93" t="s">
        <v>101</v>
      </c>
      <c r="T571" s="104">
        <v>45762</v>
      </c>
      <c r="U571" s="112"/>
      <c r="V571" s="113"/>
      <c r="W57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1" s="6">
        <f>IF(AND(tbl_die_ordering[[#This Row],[TYPE]]&lt;&gt;"C",tbl_die_ordering[[#This Row],[Design Approved Date]]&lt;&gt;""),tbl_die_ordering[[#This Row],[Design Approved Date]]-tbl_die_ordering[[#This Row],[Die Requested Date]],0)</f>
        <v>4</v>
      </c>
      <c r="Z571" t="s">
        <v>86</v>
      </c>
      <c r="AA571" s="118"/>
      <c r="AB571" s="82">
        <f>_xlfn.XLOOKUP(_xlfn.TEXTJOIN("_",TRUE,tbl_die_ordering[[#This Row],[Supplier]],tbl_die_ordering[[#This Row],[DIE NO]]),[1]Tracker!$AQ:$AQ,[1]Tracker!$Y:$Y,"")</f>
        <v>142503120</v>
      </c>
      <c r="AC571" s="83">
        <f>_xlfn.XLOOKUP(_xlfn.TEXTJOIN("_",TRUE,tbl_die_ordering[[#This Row],[Supplier]],tbl_die_ordering[[#This Row],[DIE NO]]),[1]Tracker!$AQ:$AQ,[1]Tracker!$AC:$AC,"")</f>
        <v>45770.562685185185</v>
      </c>
      <c r="AD571" s="7"/>
      <c r="AF571" t="str">
        <f>TEXT(tbl_die_ordering[[#This Row],[Die Requested Date]],"mmm")</f>
        <v>Apr</v>
      </c>
      <c r="AG571" t="str">
        <f>_xlfn.TEXTJOIN("_",TRUE,tbl_die_ordering[[#This Row],[Supplier]],tbl_die_ordering[[#This Row],[DIE NO]])</f>
        <v>PDTMC_11597-421</v>
      </c>
    </row>
    <row r="572" spans="1:33" ht="15.95" customHeight="1">
      <c r="A572" s="86" t="s">
        <v>6</v>
      </c>
      <c r="B572" s="83" t="str">
        <f>_xlfn.XLOOKUP(_xlfn.TEXTJOIN("_",TRUE,tbl_die_ordering[[#This Row],[Supplier]],tbl_die_ordering[[#This Row],[DIE NO]]),[1]Tracker!$AQ:$AQ,[1]Tracker!$W:$W,"")</f>
        <v>7833-25</v>
      </c>
      <c r="C572" s="204" t="s">
        <v>923</v>
      </c>
      <c r="D572" s="177" t="s">
        <v>88</v>
      </c>
      <c r="E572" s="93" t="s">
        <v>100</v>
      </c>
      <c r="F572" s="94">
        <v>45757</v>
      </c>
      <c r="G572" s="353">
        <f>_xlfn.XLOOKUP(_xlfn.TEXTJOIN("_",TRUE,tbl_die_ordering[[#This Row],[Supplier]],tbl_die_ordering[[#This Row],[DIE NO]]),[1]Tracker!$AQ:$AQ,[1]Tracker!$V:$V,"")</f>
        <v>45757</v>
      </c>
      <c r="H572" s="194" t="s">
        <v>94</v>
      </c>
      <c r="I572" s="101">
        <v>4</v>
      </c>
      <c r="J572" s="101">
        <v>4</v>
      </c>
      <c r="K572" s="104">
        <v>45759</v>
      </c>
      <c r="L572" s="104">
        <v>45761</v>
      </c>
      <c r="M572" s="105"/>
      <c r="N572" s="121">
        <f>IFERROR(IF(tbl_die_ordering[[#This Row],[Design Approved Date]]&lt;&gt;"",L572-K572,""),"")</f>
        <v>2</v>
      </c>
      <c r="O572" s="104">
        <v>45762</v>
      </c>
      <c r="P572" s="94">
        <v>45759</v>
      </c>
      <c r="Q572" s="104">
        <v>45762</v>
      </c>
      <c r="R572" s="123">
        <v>112501456</v>
      </c>
      <c r="S572" s="93" t="s">
        <v>101</v>
      </c>
      <c r="T572" s="104">
        <v>45762</v>
      </c>
      <c r="U572" s="112"/>
      <c r="V572" s="113"/>
      <c r="W57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2" s="6">
        <f>IF(AND(tbl_die_ordering[[#This Row],[TYPE]]&lt;&gt;"C",tbl_die_ordering[[#This Row],[Design Approved Date]]&lt;&gt;""),tbl_die_ordering[[#This Row],[Design Approved Date]]-tbl_die_ordering[[#This Row],[Die Requested Date]],0)</f>
        <v>4</v>
      </c>
      <c r="Z572" t="s">
        <v>86</v>
      </c>
      <c r="AA572" s="118"/>
      <c r="AB572" s="82">
        <f>_xlfn.XLOOKUP(_xlfn.TEXTJOIN("_",TRUE,tbl_die_ordering[[#This Row],[Supplier]],tbl_die_ordering[[#This Row],[DIE NO]]),[1]Tracker!$AQ:$AQ,[1]Tracker!$Y:$Y,"")</f>
        <v>142503120</v>
      </c>
      <c r="AC572" s="83">
        <f>_xlfn.XLOOKUP(_xlfn.TEXTJOIN("_",TRUE,tbl_die_ordering[[#This Row],[Supplier]],tbl_die_ordering[[#This Row],[DIE NO]]),[1]Tracker!$AQ:$AQ,[1]Tracker!$AC:$AC,"")</f>
        <v>45770.562685185185</v>
      </c>
      <c r="AD572" s="7"/>
      <c r="AF572" t="str">
        <f>TEXT(tbl_die_ordering[[#This Row],[Die Requested Date]],"mmm")</f>
        <v>Apr</v>
      </c>
      <c r="AG572" t="str">
        <f>_xlfn.TEXTJOIN("_",TRUE,tbl_die_ordering[[#This Row],[Supplier]],tbl_die_ordering[[#This Row],[DIE NO]])</f>
        <v>PDTMC_14861-212</v>
      </c>
    </row>
    <row r="573" spans="1:33" ht="15.95" customHeight="1">
      <c r="A573" s="148" t="s">
        <v>6</v>
      </c>
      <c r="B573" s="149" t="str">
        <f>_xlfn.XLOOKUP(_xlfn.TEXTJOIN("_",TRUE,tbl_die_ordering[[#This Row],[Supplier]],tbl_die_ordering[[#This Row],[DIE NO]]),[1]Tracker!$AQ:$AQ,[1]Tracker!$W:$W,"")</f>
        <v>7833-25</v>
      </c>
      <c r="C573" s="205" t="s">
        <v>924</v>
      </c>
      <c r="D573" s="177" t="s">
        <v>88</v>
      </c>
      <c r="E573" s="97" t="s">
        <v>100</v>
      </c>
      <c r="F573" s="220">
        <v>45757</v>
      </c>
      <c r="G573" s="354">
        <f>_xlfn.XLOOKUP(_xlfn.TEXTJOIN("_",TRUE,tbl_die_ordering[[#This Row],[Supplier]],tbl_die_ordering[[#This Row],[DIE NO]]),[1]Tracker!$AQ:$AQ,[1]Tracker!$V:$V,"")</f>
        <v>45757</v>
      </c>
      <c r="H573" s="222" t="s">
        <v>94</v>
      </c>
      <c r="I573" s="224">
        <v>4</v>
      </c>
      <c r="J573" s="224">
        <v>4</v>
      </c>
      <c r="K573" s="226">
        <v>45759</v>
      </c>
      <c r="L573" s="226">
        <v>45761</v>
      </c>
      <c r="M573" s="227"/>
      <c r="N573" s="121">
        <f>IFERROR(IF(tbl_die_ordering[[#This Row],[Design Approved Date]]&lt;&gt;"",L573-K573,""),"")</f>
        <v>2</v>
      </c>
      <c r="O573" s="104">
        <v>45762</v>
      </c>
      <c r="P573" s="94">
        <v>45759</v>
      </c>
      <c r="Q573" s="104">
        <v>45762</v>
      </c>
      <c r="R573" s="123">
        <v>112501456</v>
      </c>
      <c r="S573" s="93" t="s">
        <v>101</v>
      </c>
      <c r="T573" s="104">
        <v>45762</v>
      </c>
      <c r="U573" s="112"/>
      <c r="V573" s="113"/>
      <c r="W57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3" s="6">
        <f>IF(AND(tbl_die_ordering[[#This Row],[TYPE]]&lt;&gt;"C",tbl_die_ordering[[#This Row],[Design Approved Date]]&lt;&gt;""),tbl_die_ordering[[#This Row],[Design Approved Date]]-tbl_die_ordering[[#This Row],[Die Requested Date]],0)</f>
        <v>4</v>
      </c>
      <c r="Z573" t="s">
        <v>86</v>
      </c>
      <c r="AA573" s="118"/>
      <c r="AB573" s="82">
        <f>_xlfn.XLOOKUP(_xlfn.TEXTJOIN("_",TRUE,tbl_die_ordering[[#This Row],[Supplier]],tbl_die_ordering[[#This Row],[DIE NO]]),[1]Tracker!$AQ:$AQ,[1]Tracker!$Y:$Y,"")</f>
        <v>142503120</v>
      </c>
      <c r="AC573" s="83">
        <f>_xlfn.XLOOKUP(_xlfn.TEXTJOIN("_",TRUE,tbl_die_ordering[[#This Row],[Supplier]],tbl_die_ordering[[#This Row],[DIE NO]]),[1]Tracker!$AQ:$AQ,[1]Tracker!$AC:$AC,"")</f>
        <v>45770.562685185185</v>
      </c>
      <c r="AD573" s="7"/>
      <c r="AF573" t="str">
        <f>TEXT(tbl_die_ordering[[#This Row],[Die Requested Date]],"mmm")</f>
        <v>Apr</v>
      </c>
      <c r="AG573" t="str">
        <f>_xlfn.TEXTJOIN("_",TRUE,tbl_die_ordering[[#This Row],[Supplier]],tbl_die_ordering[[#This Row],[DIE NO]])</f>
        <v>PDTMC_14861-213</v>
      </c>
    </row>
    <row r="574" spans="1:33" ht="15.95" customHeight="1">
      <c r="A574" s="86" t="s">
        <v>6</v>
      </c>
      <c r="B574" s="83" t="str">
        <f>_xlfn.XLOOKUP(_xlfn.TEXTJOIN("_",TRUE,tbl_die_ordering[[#This Row],[Supplier]],tbl_die_ordering[[#This Row],[DIE NO]]),[1]Tracker!$AQ:$AQ,[1]Tracker!$W:$W,"")</f>
        <v>7833-25</v>
      </c>
      <c r="C574" s="204" t="s">
        <v>925</v>
      </c>
      <c r="D574" s="177" t="s">
        <v>88</v>
      </c>
      <c r="E574" s="93" t="s">
        <v>103</v>
      </c>
      <c r="F574" s="94">
        <v>45757</v>
      </c>
      <c r="G574" s="353">
        <f>_xlfn.XLOOKUP(_xlfn.TEXTJOIN("_",TRUE,tbl_die_ordering[[#This Row],[Supplier]],tbl_die_ordering[[#This Row],[DIE NO]]),[1]Tracker!$AQ:$AQ,[1]Tracker!$V:$V,"")</f>
        <v>45757</v>
      </c>
      <c r="H574" s="194" t="s">
        <v>94</v>
      </c>
      <c r="I574" s="101">
        <v>1</v>
      </c>
      <c r="J574" s="101">
        <v>1</v>
      </c>
      <c r="K574" s="104">
        <v>45759</v>
      </c>
      <c r="L574" s="104">
        <v>45761</v>
      </c>
      <c r="M574" s="105"/>
      <c r="N574" s="121">
        <f>IFERROR(IF(tbl_die_ordering[[#This Row],[Design Approved Date]]&lt;&gt;"",L574-K574,""),"")</f>
        <v>2</v>
      </c>
      <c r="O574" s="104">
        <v>45762</v>
      </c>
      <c r="P574" s="94">
        <v>45759</v>
      </c>
      <c r="Q574" s="104">
        <v>45762</v>
      </c>
      <c r="R574" s="123">
        <v>112501456</v>
      </c>
      <c r="S574" s="93" t="s">
        <v>101</v>
      </c>
      <c r="T574" s="104">
        <v>45762</v>
      </c>
      <c r="U574" s="112"/>
      <c r="V574" s="113"/>
      <c r="W57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4" s="6">
        <f>IF(AND(tbl_die_ordering[[#This Row],[TYPE]]&lt;&gt;"C",tbl_die_ordering[[#This Row],[Design Approved Date]]&lt;&gt;""),tbl_die_ordering[[#This Row],[Design Approved Date]]-tbl_die_ordering[[#This Row],[Die Requested Date]],0)</f>
        <v>4</v>
      </c>
      <c r="Z574" t="s">
        <v>86</v>
      </c>
      <c r="AA574" s="118"/>
      <c r="AB574" s="82">
        <f>_xlfn.XLOOKUP(_xlfn.TEXTJOIN("_",TRUE,tbl_die_ordering[[#This Row],[Supplier]],tbl_die_ordering[[#This Row],[DIE NO]]),[1]Tracker!$AQ:$AQ,[1]Tracker!$Y:$Y,"")</f>
        <v>142503120</v>
      </c>
      <c r="AC574" s="83">
        <f>_xlfn.XLOOKUP(_xlfn.TEXTJOIN("_",TRUE,tbl_die_ordering[[#This Row],[Supplier]],tbl_die_ordering[[#This Row],[DIE NO]]),[1]Tracker!$AQ:$AQ,[1]Tracker!$AC:$AC,"")</f>
        <v>45770.562685185185</v>
      </c>
      <c r="AD574" s="7"/>
      <c r="AF574" t="str">
        <f>TEXT(tbl_die_ordering[[#This Row],[Die Requested Date]],"mmm")</f>
        <v>Apr</v>
      </c>
      <c r="AG574" t="str">
        <f>_xlfn.TEXTJOIN("_",TRUE,tbl_die_ordering[[#This Row],[Supplier]],tbl_die_ordering[[#This Row],[DIE NO]])</f>
        <v>PDTMC_29145-404</v>
      </c>
    </row>
    <row r="575" spans="1:33" ht="15.95" customHeight="1">
      <c r="A575" s="86" t="s">
        <v>6</v>
      </c>
      <c r="B575" s="83" t="str">
        <f>_xlfn.XLOOKUP(_xlfn.TEXTJOIN("_",TRUE,tbl_die_ordering[[#This Row],[Supplier]],tbl_die_ordering[[#This Row],[DIE NO]]),[1]Tracker!$AQ:$AQ,[1]Tracker!$W:$W,"")</f>
        <v>7833-25</v>
      </c>
      <c r="C575" s="204" t="s">
        <v>926</v>
      </c>
      <c r="D575" s="177" t="s">
        <v>88</v>
      </c>
      <c r="E575" s="93" t="s">
        <v>100</v>
      </c>
      <c r="F575" s="94">
        <v>45757</v>
      </c>
      <c r="G575" s="353">
        <f>_xlfn.XLOOKUP(_xlfn.TEXTJOIN("_",TRUE,tbl_die_ordering[[#This Row],[Supplier]],tbl_die_ordering[[#This Row],[DIE NO]]),[1]Tracker!$AQ:$AQ,[1]Tracker!$V:$V,"")</f>
        <v>45757</v>
      </c>
      <c r="H575" s="194" t="s">
        <v>94</v>
      </c>
      <c r="I575" s="101">
        <v>1</v>
      </c>
      <c r="J575" s="101">
        <v>2</v>
      </c>
      <c r="K575" s="104">
        <v>45761</v>
      </c>
      <c r="L575" s="104">
        <v>45762</v>
      </c>
      <c r="M575" s="105"/>
      <c r="N575" s="121">
        <f>IFERROR(IF(tbl_die_ordering[[#This Row],[Design Approved Date]]&lt;&gt;"",L575-K575,""),"")</f>
        <v>1</v>
      </c>
      <c r="O575" s="104">
        <v>45766</v>
      </c>
      <c r="P575" s="94">
        <v>45759</v>
      </c>
      <c r="Q575" s="104">
        <v>45766</v>
      </c>
      <c r="R575" s="123">
        <v>112501534</v>
      </c>
      <c r="S575" s="93" t="s">
        <v>101</v>
      </c>
      <c r="T575" s="104">
        <v>45766</v>
      </c>
      <c r="U575" s="112"/>
      <c r="V575" s="113" t="s">
        <v>927</v>
      </c>
      <c r="W57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5" s="6">
        <f>IF(AND(tbl_die_ordering[[#This Row],[TYPE]]&lt;&gt;"C",tbl_die_ordering[[#This Row],[Design Approved Date]]&lt;&gt;""),tbl_die_ordering[[#This Row],[Design Approved Date]]-tbl_die_ordering[[#This Row],[Die Requested Date]],0)</f>
        <v>5</v>
      </c>
      <c r="Z575" t="s">
        <v>86</v>
      </c>
      <c r="AA575" s="118"/>
      <c r="AB575" s="82">
        <f>_xlfn.XLOOKUP(_xlfn.TEXTJOIN("_",TRUE,tbl_die_ordering[[#This Row],[Supplier]],tbl_die_ordering[[#This Row],[DIE NO]]),[1]Tracker!$AQ:$AQ,[1]Tracker!$Y:$Y,"")</f>
        <v>142503218</v>
      </c>
      <c r="AC575" s="83">
        <f>_xlfn.XLOOKUP(_xlfn.TEXTJOIN("_",TRUE,tbl_die_ordering[[#This Row],[Supplier]],tbl_die_ordering[[#This Row],[DIE NO]]),[1]Tracker!$AQ:$AQ,[1]Tracker!$AC:$AC,"")</f>
        <v>45776</v>
      </c>
      <c r="AD575" s="7"/>
      <c r="AF575" t="str">
        <f>TEXT(tbl_die_ordering[[#This Row],[Die Requested Date]],"mmm")</f>
        <v>Apr</v>
      </c>
      <c r="AG575" t="str">
        <f>_xlfn.TEXTJOIN("_",TRUE,tbl_die_ordering[[#This Row],[Supplier]],tbl_die_ordering[[#This Row],[DIE NO]])</f>
        <v>PDTMC_28411-502</v>
      </c>
    </row>
    <row r="576" spans="1:33" ht="15.95" customHeight="1">
      <c r="A576" s="86" t="s">
        <v>6</v>
      </c>
      <c r="B576" s="83" t="str">
        <f>_xlfn.XLOOKUP(_xlfn.TEXTJOIN("_",TRUE,tbl_die_ordering[[#This Row],[Supplier]],tbl_die_ordering[[#This Row],[DIE NO]]),[1]Tracker!$AQ:$AQ,[1]Tracker!$W:$W,"")</f>
        <v>7833-25</v>
      </c>
      <c r="C576" s="204" t="s">
        <v>928</v>
      </c>
      <c r="D576" s="177" t="s">
        <v>88</v>
      </c>
      <c r="E576" s="93" t="s">
        <v>323</v>
      </c>
      <c r="F576" s="94">
        <v>45757</v>
      </c>
      <c r="G576" s="353">
        <f>_xlfn.XLOOKUP(_xlfn.TEXTJOIN("_",TRUE,tbl_die_ordering[[#This Row],[Supplier]],tbl_die_ordering[[#This Row],[DIE NO]]),[1]Tracker!$AQ:$AQ,[1]Tracker!$V:$V,"")</f>
        <v>45757</v>
      </c>
      <c r="H576" s="194" t="s">
        <v>94</v>
      </c>
      <c r="I576" s="101">
        <v>0</v>
      </c>
      <c r="J576" s="101">
        <v>0</v>
      </c>
      <c r="K576" s="104">
        <v>45759</v>
      </c>
      <c r="L576" s="104">
        <v>45762</v>
      </c>
      <c r="M576" s="105"/>
      <c r="N576" s="121">
        <f>IFERROR(IF(tbl_die_ordering[[#This Row],[Design Approved Date]]&lt;&gt;"",L576-K576,""),"")</f>
        <v>3</v>
      </c>
      <c r="O576" s="104">
        <v>45766</v>
      </c>
      <c r="P576" s="94">
        <v>45759</v>
      </c>
      <c r="Q576" s="104">
        <v>45766</v>
      </c>
      <c r="R576" s="123">
        <v>112501534</v>
      </c>
      <c r="S576" s="93" t="s">
        <v>101</v>
      </c>
      <c r="T576" s="104">
        <v>45766</v>
      </c>
      <c r="U576" s="112"/>
      <c r="V576" s="113" t="s">
        <v>929</v>
      </c>
      <c r="W57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6" s="6">
        <f>IF(AND(tbl_die_ordering[[#This Row],[TYPE]]&lt;&gt;"C",tbl_die_ordering[[#This Row],[Design Approved Date]]&lt;&gt;""),tbl_die_ordering[[#This Row],[Design Approved Date]]-tbl_die_ordering[[#This Row],[Die Requested Date]],0)</f>
        <v>5</v>
      </c>
      <c r="Z576" t="s">
        <v>86</v>
      </c>
      <c r="AA576" s="118" t="s">
        <v>930</v>
      </c>
      <c r="AB576" s="82">
        <f>_xlfn.XLOOKUP(_xlfn.TEXTJOIN("_",TRUE,tbl_die_ordering[[#This Row],[Supplier]],tbl_die_ordering[[#This Row],[DIE NO]]),[1]Tracker!$AQ:$AQ,[1]Tracker!$Y:$Y,"")</f>
        <v>142503291</v>
      </c>
      <c r="AC576" s="83">
        <f>_xlfn.XLOOKUP(_xlfn.TEXTJOIN("_",TRUE,tbl_die_ordering[[#This Row],[Supplier]],tbl_die_ordering[[#This Row],[DIE NO]]),[1]Tracker!$AQ:$AQ,[1]Tracker!$AC:$AC,"")</f>
        <v>45776</v>
      </c>
      <c r="AD576" s="7"/>
      <c r="AF576" t="str">
        <f>TEXT(tbl_die_ordering[[#This Row],[Die Requested Date]],"mmm")</f>
        <v>Apr</v>
      </c>
      <c r="AG576" t="str">
        <f>_xlfn.TEXTJOIN("_",TRUE,tbl_die_ordering[[#This Row],[Supplier]],tbl_die_ordering[[#This Row],[DIE NO]])</f>
        <v>PDTMC_07046-402</v>
      </c>
    </row>
    <row r="577" spans="1:33" ht="15.95" customHeight="1">
      <c r="A577" s="86" t="s">
        <v>29</v>
      </c>
      <c r="B577" s="83" t="str">
        <f>_xlfn.XLOOKUP(_xlfn.TEXTJOIN("_",TRUE,tbl_die_ordering[[#This Row],[Supplier]],tbl_die_ordering[[#This Row],[DIE NO]]),[1]Tracker!$AQ:$AQ,[1]Tracker!$W:$W,"")</f>
        <v>7830-25</v>
      </c>
      <c r="C577" s="204" t="s">
        <v>931</v>
      </c>
      <c r="D577" s="177" t="s">
        <v>88</v>
      </c>
      <c r="E577" s="93" t="s">
        <v>131</v>
      </c>
      <c r="F577" s="94">
        <v>45757</v>
      </c>
      <c r="G577" s="353">
        <f>_xlfn.XLOOKUP(_xlfn.TEXTJOIN("_",TRUE,tbl_die_ordering[[#This Row],[Supplier]],tbl_die_ordering[[#This Row],[DIE NO]]),[1]Tracker!$AQ:$AQ,[1]Tracker!$V:$V,"")</f>
        <v>45757</v>
      </c>
      <c r="H577" s="194" t="s">
        <v>94</v>
      </c>
      <c r="I577" s="133">
        <v>1</v>
      </c>
      <c r="J577" s="133">
        <v>1</v>
      </c>
      <c r="K577" s="104">
        <v>45758</v>
      </c>
      <c r="L577" s="104">
        <v>45759</v>
      </c>
      <c r="M577" s="105"/>
      <c r="N577" s="121">
        <f>IFERROR(IF(tbl_die_ordering[[#This Row],[Design Approved Date]]&lt;&gt;"",L577-K577,""),"")</f>
        <v>1</v>
      </c>
      <c r="O577" s="94">
        <v>45759</v>
      </c>
      <c r="P577" s="94">
        <v>45759</v>
      </c>
      <c r="Q577" s="104">
        <v>45759</v>
      </c>
      <c r="R577" s="123">
        <v>212500358</v>
      </c>
      <c r="S577" s="93" t="s">
        <v>95</v>
      </c>
      <c r="T577" s="94">
        <v>45759</v>
      </c>
      <c r="U577" s="112"/>
      <c r="V577" s="113"/>
      <c r="W57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7" s="6">
        <f>IF(AND(tbl_die_ordering[[#This Row],[TYPE]]&lt;&gt;"C",tbl_die_ordering[[#This Row],[Design Approved Date]]&lt;&gt;""),tbl_die_ordering[[#This Row],[Design Approved Date]]-tbl_die_ordering[[#This Row],[Die Requested Date]],0)</f>
        <v>2</v>
      </c>
      <c r="Z577" t="s">
        <v>86</v>
      </c>
      <c r="AA577" s="118"/>
      <c r="AB577" s="82">
        <f>_xlfn.XLOOKUP(_xlfn.TEXTJOIN("_",TRUE,tbl_die_ordering[[#This Row],[Supplier]],tbl_die_ordering[[#This Row],[DIE NO]]),[1]Tracker!$AQ:$AQ,[1]Tracker!$Y:$Y,"")</f>
        <v>242500556</v>
      </c>
      <c r="AC577" s="83">
        <f>_xlfn.XLOOKUP(_xlfn.TEXTJOIN("_",TRUE,tbl_die_ordering[[#This Row],[Supplier]],tbl_die_ordering[[#This Row],[DIE NO]]),[1]Tracker!$AQ:$AQ,[1]Tracker!$AC:$AC,"")</f>
        <v>45767.949571759258</v>
      </c>
      <c r="AD577" s="7"/>
      <c r="AF577" t="str">
        <f>TEXT(tbl_die_ordering[[#This Row],[Die Requested Date]],"mmm")</f>
        <v>Apr</v>
      </c>
      <c r="AG577" t="str">
        <f>_xlfn.TEXTJOIN("_",TRUE,tbl_die_ordering[[#This Row],[Supplier]],tbl_die_ordering[[#This Row],[DIE NO]])</f>
        <v>PHME_005501-3511</v>
      </c>
    </row>
    <row r="578" spans="1:33" ht="15.95" customHeight="1">
      <c r="A578" s="86" t="s">
        <v>29</v>
      </c>
      <c r="B578" s="83" t="str">
        <f>_xlfn.XLOOKUP(_xlfn.TEXTJOIN("_",TRUE,tbl_die_ordering[[#This Row],[Supplier]],tbl_die_ordering[[#This Row],[DIE NO]]),[1]Tracker!$AQ:$AQ,[1]Tracker!$W:$W,"")</f>
        <v>7831-25</v>
      </c>
      <c r="C578" s="204" t="s">
        <v>932</v>
      </c>
      <c r="D578" s="177" t="s">
        <v>88</v>
      </c>
      <c r="E578" s="93" t="s">
        <v>119</v>
      </c>
      <c r="F578" s="94">
        <v>45757</v>
      </c>
      <c r="G578" s="353">
        <f>_xlfn.XLOOKUP(_xlfn.TEXTJOIN("_",TRUE,tbl_die_ordering[[#This Row],[Supplier]],tbl_die_ordering[[#This Row],[DIE NO]]),[1]Tracker!$AQ:$AQ,[1]Tracker!$V:$V,"")</f>
        <v>45757</v>
      </c>
      <c r="H578" s="194" t="s">
        <v>94</v>
      </c>
      <c r="I578" s="133">
        <v>0</v>
      </c>
      <c r="J578" s="133">
        <v>0</v>
      </c>
      <c r="K578" s="104">
        <v>45758</v>
      </c>
      <c r="L578" s="104">
        <v>45759</v>
      </c>
      <c r="M578" s="105"/>
      <c r="N578" s="121">
        <f>IFERROR(IF(tbl_die_ordering[[#This Row],[Design Approved Date]]&lt;&gt;"",L578-K578,""),"")</f>
        <v>1</v>
      </c>
      <c r="O578" s="94">
        <v>45759</v>
      </c>
      <c r="P578" s="94">
        <v>45759</v>
      </c>
      <c r="Q578" s="104">
        <v>45759</v>
      </c>
      <c r="R578" s="123">
        <v>212500358</v>
      </c>
      <c r="S578" s="93" t="s">
        <v>101</v>
      </c>
      <c r="T578" s="94">
        <v>45759</v>
      </c>
      <c r="U578" s="112"/>
      <c r="V578" s="113"/>
      <c r="W57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8" s="6">
        <f>IF(AND(tbl_die_ordering[[#This Row],[TYPE]]&lt;&gt;"C",tbl_die_ordering[[#This Row],[Design Approved Date]]&lt;&gt;""),tbl_die_ordering[[#This Row],[Design Approved Date]]-tbl_die_ordering[[#This Row],[Die Requested Date]],0)</f>
        <v>2</v>
      </c>
      <c r="Z578" t="s">
        <v>86</v>
      </c>
      <c r="AA578" s="118"/>
      <c r="AB578" s="82">
        <f>_xlfn.XLOOKUP(_xlfn.TEXTJOIN("_",TRUE,tbl_die_ordering[[#This Row],[Supplier]],tbl_die_ordering[[#This Row],[DIE NO]]),[1]Tracker!$AQ:$AQ,[1]Tracker!$Y:$Y,"")</f>
        <v>242500605</v>
      </c>
      <c r="AC578" s="83">
        <f>_xlfn.XLOOKUP(_xlfn.TEXTJOIN("_",TRUE,tbl_die_ordering[[#This Row],[Supplier]],tbl_die_ordering[[#This Row],[DIE NO]]),[1]Tracker!$AQ:$AQ,[1]Tracker!$AC:$AC,"")</f>
        <v>45770</v>
      </c>
      <c r="AD578" s="7"/>
      <c r="AF578" t="str">
        <f>TEXT(tbl_die_ordering[[#This Row],[Die Requested Date]],"mmm")</f>
        <v>Apr</v>
      </c>
      <c r="AG578" t="str">
        <f>_xlfn.TEXTJOIN("_",TRUE,tbl_die_ordering[[#This Row],[Supplier]],tbl_die_ordering[[#This Row],[DIE NO]])</f>
        <v>PDTMC_007099-2501</v>
      </c>
    </row>
    <row r="579" spans="1:33" ht="15.95" customHeight="1">
      <c r="A579" s="86" t="s">
        <v>29</v>
      </c>
      <c r="B579" s="83" t="str">
        <f>_xlfn.XLOOKUP(_xlfn.TEXTJOIN("_",TRUE,tbl_die_ordering[[#This Row],[Supplier]],tbl_die_ordering[[#This Row],[DIE NO]]),[1]Tracker!$AQ:$AQ,[1]Tracker!$W:$W,"")</f>
        <v>7831-25</v>
      </c>
      <c r="C579" s="204" t="s">
        <v>933</v>
      </c>
      <c r="D579" s="177" t="s">
        <v>88</v>
      </c>
      <c r="E579" s="93" t="s">
        <v>119</v>
      </c>
      <c r="F579" s="94">
        <v>45757</v>
      </c>
      <c r="G579" s="353">
        <f>_xlfn.XLOOKUP(_xlfn.TEXTJOIN("_",TRUE,tbl_die_ordering[[#This Row],[Supplier]],tbl_die_ordering[[#This Row],[DIE NO]]),[1]Tracker!$AQ:$AQ,[1]Tracker!$V:$V,"")</f>
        <v>45757</v>
      </c>
      <c r="H579" s="194" t="s">
        <v>94</v>
      </c>
      <c r="I579" s="133">
        <v>0</v>
      </c>
      <c r="J579" s="133">
        <v>0</v>
      </c>
      <c r="K579" s="104">
        <v>45758</v>
      </c>
      <c r="L579" s="104">
        <v>45759</v>
      </c>
      <c r="M579" s="105"/>
      <c r="N579" s="121">
        <f>IFERROR(IF(tbl_die_ordering[[#This Row],[Design Approved Date]]&lt;&gt;"",L579-K579,""),"")</f>
        <v>1</v>
      </c>
      <c r="O579" s="94">
        <v>45759</v>
      </c>
      <c r="P579" s="94">
        <v>45759</v>
      </c>
      <c r="Q579" s="104">
        <v>45759</v>
      </c>
      <c r="R579" s="123">
        <v>212500358</v>
      </c>
      <c r="S579" s="93" t="s">
        <v>101</v>
      </c>
      <c r="T579" s="94">
        <v>45759</v>
      </c>
      <c r="U579" s="112"/>
      <c r="V579" s="113"/>
      <c r="W57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79" s="6">
        <f>IF(AND(tbl_die_ordering[[#This Row],[TYPE]]&lt;&gt;"C",tbl_die_ordering[[#This Row],[Design Approved Date]]&lt;&gt;""),tbl_die_ordering[[#This Row],[Design Approved Date]]-tbl_die_ordering[[#This Row],[Die Requested Date]],0)</f>
        <v>2</v>
      </c>
      <c r="Z579" t="s">
        <v>86</v>
      </c>
      <c r="AA579" s="118"/>
      <c r="AB579" s="82">
        <f>_xlfn.XLOOKUP(_xlfn.TEXTJOIN("_",TRUE,tbl_die_ordering[[#This Row],[Supplier]],tbl_die_ordering[[#This Row],[DIE NO]]),[1]Tracker!$AQ:$AQ,[1]Tracker!$Y:$Y,"")</f>
        <v>242500605</v>
      </c>
      <c r="AC579" s="83">
        <f>_xlfn.XLOOKUP(_xlfn.TEXTJOIN("_",TRUE,tbl_die_ordering[[#This Row],[Supplier]],tbl_die_ordering[[#This Row],[DIE NO]]),[1]Tracker!$AQ:$AQ,[1]Tracker!$AC:$AC,"")</f>
        <v>45770</v>
      </c>
      <c r="AD579" s="7"/>
      <c r="AF579" t="str">
        <f>TEXT(tbl_die_ordering[[#This Row],[Die Requested Date]],"mmm")</f>
        <v>Apr</v>
      </c>
      <c r="AG579" t="str">
        <f>_xlfn.TEXTJOIN("_",TRUE,tbl_die_ordering[[#This Row],[Supplier]],tbl_die_ordering[[#This Row],[DIE NO]])</f>
        <v>PDTMC_007099-2502</v>
      </c>
    </row>
    <row r="580" spans="1:33" ht="15.95" customHeight="1">
      <c r="A580" s="86" t="s">
        <v>6</v>
      </c>
      <c r="B580" s="83" t="str">
        <f>_xlfn.XLOOKUP(_xlfn.TEXTJOIN("_",TRUE,tbl_die_ordering[[#This Row],[Supplier]],tbl_die_ordering[[#This Row],[DIE NO]]),[1]Tracker!$AQ:$AQ,[1]Tracker!$W:$W,"")</f>
        <v>7835-25</v>
      </c>
      <c r="C580" s="204" t="s">
        <v>934</v>
      </c>
      <c r="D580" s="177" t="s">
        <v>212</v>
      </c>
      <c r="E580" s="93" t="s">
        <v>163</v>
      </c>
      <c r="F580" s="94">
        <v>45758</v>
      </c>
      <c r="G580" s="353">
        <f>_xlfn.XLOOKUP(_xlfn.TEXTJOIN("_",TRUE,tbl_die_ordering[[#This Row],[Supplier]],tbl_die_ordering[[#This Row],[DIE NO]]),[1]Tracker!$AQ:$AQ,[1]Tracker!$V:$V,"")</f>
        <v>45758</v>
      </c>
      <c r="H580" s="194" t="s">
        <v>94</v>
      </c>
      <c r="I580" s="101">
        <v>0</v>
      </c>
      <c r="J580" s="101">
        <v>0</v>
      </c>
      <c r="K580" s="104">
        <v>45759</v>
      </c>
      <c r="L580" s="104" t="s">
        <v>444</v>
      </c>
      <c r="M580" s="105"/>
      <c r="N580" s="121" t="str">
        <f>IFERROR(IF(tbl_die_ordering[[#This Row],[Design Approved Date]]&lt;&gt;"",L580-K580,""),"")</f>
        <v/>
      </c>
      <c r="O580" s="94" t="s">
        <v>444</v>
      </c>
      <c r="P580" s="94">
        <v>45759</v>
      </c>
      <c r="Q580" s="104" t="s">
        <v>444</v>
      </c>
      <c r="R580" s="123" t="s">
        <v>444</v>
      </c>
      <c r="S580" s="93" t="s">
        <v>95</v>
      </c>
      <c r="T580" s="104" t="s">
        <v>444</v>
      </c>
      <c r="U580" s="112"/>
      <c r="V580" s="113" t="s">
        <v>935</v>
      </c>
      <c r="W58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580" s="6">
        <f>IF(AND(tbl_die_ordering[[#This Row],[TYPE]]&lt;&gt;"C",tbl_die_ordering[[#This Row],[Design Approved Date]]&lt;&gt;""),tbl_die_ordering[[#This Row],[Design Approved Date]]-tbl_die_ordering[[#This Row],[Die Requested Date]],0)</f>
        <v>0</v>
      </c>
      <c r="Z580" t="s">
        <v>86</v>
      </c>
      <c r="AA580" s="118"/>
      <c r="AB580" s="82">
        <f>_xlfn.XLOOKUP(_xlfn.TEXTJOIN("_",TRUE,tbl_die_ordering[[#This Row],[Supplier]],tbl_die_ordering[[#This Row],[DIE NO]]),[1]Tracker!$AQ:$AQ,[1]Tracker!$Y:$Y,"")</f>
        <v>0</v>
      </c>
      <c r="AC580" s="83">
        <f>_xlfn.XLOOKUP(_xlfn.TEXTJOIN("_",TRUE,tbl_die_ordering[[#This Row],[Supplier]],tbl_die_ordering[[#This Row],[DIE NO]]),[1]Tracker!$AQ:$AQ,[1]Tracker!$AC:$AC,"")</f>
        <v>0</v>
      </c>
      <c r="AD580" s="7"/>
      <c r="AF580" t="str">
        <f>TEXT(tbl_die_ordering[[#This Row],[Die Requested Date]],"mmm")</f>
        <v>Apr</v>
      </c>
      <c r="AG580" t="str">
        <f>_xlfn.TEXTJOIN("_",TRUE,tbl_die_ordering[[#This Row],[Supplier]],tbl_die_ordering[[#This Row],[DIE NO]])</f>
        <v>PHME_INS-27861</v>
      </c>
    </row>
    <row r="581" spans="1:33" ht="15.95" customHeight="1">
      <c r="A581" s="86" t="s">
        <v>6</v>
      </c>
      <c r="B581" s="83" t="str">
        <f>_xlfn.XLOOKUP(_xlfn.TEXTJOIN("_",TRUE,tbl_die_ordering[[#This Row],[Supplier]],tbl_die_ordering[[#This Row],[DIE NO]]),[1]Tracker!$AQ:$AQ,[1]Tracker!$W:$W,"")</f>
        <v>7835-25</v>
      </c>
      <c r="C581" s="204" t="s">
        <v>936</v>
      </c>
      <c r="D581" s="177" t="s">
        <v>185</v>
      </c>
      <c r="E581" s="93" t="s">
        <v>103</v>
      </c>
      <c r="F581" s="94">
        <v>45758</v>
      </c>
      <c r="G581" s="353">
        <f>_xlfn.XLOOKUP(_xlfn.TEXTJOIN("_",TRUE,tbl_die_ordering[[#This Row],[Supplier]],tbl_die_ordering[[#This Row],[DIE NO]]),[1]Tracker!$AQ:$AQ,[1]Tracker!$V:$V,"")</f>
        <v>45758</v>
      </c>
      <c r="H581" s="194" t="s">
        <v>94</v>
      </c>
      <c r="I581" s="101">
        <v>2</v>
      </c>
      <c r="J581" s="101">
        <v>4</v>
      </c>
      <c r="K581" s="104">
        <v>45759</v>
      </c>
      <c r="L581" s="104">
        <v>45759</v>
      </c>
      <c r="M581" s="105"/>
      <c r="N581" s="121">
        <f>IFERROR(IF(tbl_die_ordering[[#This Row],[Design Approved Date]]&lt;&gt;"",L581-K581,""),"")</f>
        <v>0</v>
      </c>
      <c r="O581" s="94">
        <v>45761</v>
      </c>
      <c r="P581" s="94">
        <v>45759</v>
      </c>
      <c r="Q581" s="104">
        <v>45761</v>
      </c>
      <c r="R581" s="123">
        <v>112501429</v>
      </c>
      <c r="S581" s="93" t="s">
        <v>95</v>
      </c>
      <c r="T581" s="104">
        <v>45761</v>
      </c>
      <c r="U581" s="112" t="s">
        <v>937</v>
      </c>
      <c r="V581" s="113"/>
      <c r="W58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1" s="6">
        <f>IF(AND(tbl_die_ordering[[#This Row],[TYPE]]&lt;&gt;"C",tbl_die_ordering[[#This Row],[Design Approved Date]]&lt;&gt;""),tbl_die_ordering[[#This Row],[Design Approved Date]]-tbl_die_ordering[[#This Row],[Die Requested Date]],0)</f>
        <v>1</v>
      </c>
      <c r="Z581" t="s">
        <v>86</v>
      </c>
      <c r="AA581" s="118" t="s">
        <v>930</v>
      </c>
      <c r="AB581" s="82">
        <f>_xlfn.XLOOKUP(_xlfn.TEXTJOIN("_",TRUE,tbl_die_ordering[[#This Row],[Supplier]],tbl_die_ordering[[#This Row],[DIE NO]]),[1]Tracker!$AQ:$AQ,[1]Tracker!$Y:$Y,"")</f>
        <v>142503125</v>
      </c>
      <c r="AC581" s="83">
        <f>_xlfn.XLOOKUP(_xlfn.TEXTJOIN("_",TRUE,tbl_die_ordering[[#This Row],[Supplier]],tbl_die_ordering[[#This Row],[DIE NO]]),[1]Tracker!$AQ:$AQ,[1]Tracker!$AC:$AC,"")</f>
        <v>45770.381157407406</v>
      </c>
      <c r="AD581" s="7"/>
      <c r="AF581" t="str">
        <f>TEXT(tbl_die_ordering[[#This Row],[Die Requested Date]],"mmm")</f>
        <v>Apr</v>
      </c>
      <c r="AG581" t="str">
        <f>_xlfn.TEXTJOIN("_",TRUE,tbl_die_ordering[[#This Row],[Supplier]],tbl_die_ordering[[#This Row],[DIE NO]])</f>
        <v>PHME_30302-501</v>
      </c>
    </row>
    <row r="582" spans="1:33" ht="15.95" customHeight="1">
      <c r="A582" s="86" t="s">
        <v>6</v>
      </c>
      <c r="B582" s="83" t="str">
        <f>_xlfn.XLOOKUP(_xlfn.TEXTJOIN("_",TRUE,tbl_die_ordering[[#This Row],[Supplier]],tbl_die_ordering[[#This Row],[DIE NO]]),[1]Tracker!$AQ:$AQ,[1]Tracker!$W:$W,"")</f>
        <v>7835-25</v>
      </c>
      <c r="C582" s="204" t="s">
        <v>938</v>
      </c>
      <c r="D582" s="177" t="s">
        <v>162</v>
      </c>
      <c r="E582" s="93" t="s">
        <v>163</v>
      </c>
      <c r="F582" s="94">
        <v>45758</v>
      </c>
      <c r="G582" s="353">
        <f>_xlfn.XLOOKUP(_xlfn.TEXTJOIN("_",TRUE,tbl_die_ordering[[#This Row],[Supplier]],tbl_die_ordering[[#This Row],[DIE NO]]),[1]Tracker!$AQ:$AQ,[1]Tracker!$V:$V,"")</f>
        <v>45758</v>
      </c>
      <c r="H582" s="194" t="s">
        <v>94</v>
      </c>
      <c r="I582" s="101">
        <v>0</v>
      </c>
      <c r="J582" s="101">
        <v>0</v>
      </c>
      <c r="K582" s="104">
        <v>45759</v>
      </c>
      <c r="L582" s="104">
        <v>45759</v>
      </c>
      <c r="M582" s="105"/>
      <c r="N582" s="121">
        <f>IFERROR(IF(tbl_die_ordering[[#This Row],[Design Approved Date]]&lt;&gt;"",L582-K582,""),"")</f>
        <v>0</v>
      </c>
      <c r="O582" s="94">
        <v>45761</v>
      </c>
      <c r="P582" s="94">
        <v>45759</v>
      </c>
      <c r="Q582" s="104">
        <v>45761</v>
      </c>
      <c r="R582" s="123">
        <v>112501429</v>
      </c>
      <c r="S582" s="93" t="s">
        <v>95</v>
      </c>
      <c r="T582" s="94">
        <v>45761</v>
      </c>
      <c r="U582" s="112"/>
      <c r="V582" s="113"/>
      <c r="W5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2" s="6">
        <f>IF(AND(tbl_die_ordering[[#This Row],[TYPE]]&lt;&gt;"C",tbl_die_ordering[[#This Row],[Design Approved Date]]&lt;&gt;""),tbl_die_ordering[[#This Row],[Design Approved Date]]-tbl_die_ordering[[#This Row],[Die Requested Date]],0)</f>
        <v>1</v>
      </c>
      <c r="Z582" t="s">
        <v>86</v>
      </c>
      <c r="AA582" s="118"/>
      <c r="AB582" s="82">
        <f>_xlfn.XLOOKUP(_xlfn.TEXTJOIN("_",TRUE,tbl_die_ordering[[#This Row],[Supplier]],tbl_die_ordering[[#This Row],[DIE NO]]),[1]Tracker!$AQ:$AQ,[1]Tracker!$Y:$Y,"")</f>
        <v>142503125</v>
      </c>
      <c r="AC582" s="83">
        <f>_xlfn.XLOOKUP(_xlfn.TEXTJOIN("_",TRUE,tbl_die_ordering[[#This Row],[Supplier]],tbl_die_ordering[[#This Row],[DIE NO]]),[1]Tracker!$AQ:$AQ,[1]Tracker!$AC:$AC,"")</f>
        <v>45770.381157407406</v>
      </c>
      <c r="AD582" s="7"/>
      <c r="AF582" t="str">
        <f>TEXT(tbl_die_ordering[[#This Row],[Die Requested Date]],"mmm")</f>
        <v>Apr</v>
      </c>
      <c r="AG582" t="str">
        <f>_xlfn.TEXTJOIN("_",TRUE,tbl_die_ordering[[#This Row],[Supplier]],tbl_die_ordering[[#This Row],[DIE NO]])</f>
        <v>PHME_INS-30302</v>
      </c>
    </row>
    <row r="583" spans="1:33" ht="15.95" customHeight="1">
      <c r="A583" s="86" t="s">
        <v>6</v>
      </c>
      <c r="B583" s="83" t="str">
        <f>_xlfn.XLOOKUP(_xlfn.TEXTJOIN("_",TRUE,tbl_die_ordering[[#This Row],[Supplier]],tbl_die_ordering[[#This Row],[DIE NO]]),[1]Tracker!$AQ:$AQ,[1]Tracker!$W:$W,"")</f>
        <v>7836-25</v>
      </c>
      <c r="C583" s="204" t="s">
        <v>939</v>
      </c>
      <c r="D583" s="177" t="s">
        <v>185</v>
      </c>
      <c r="E583" s="93" t="s">
        <v>103</v>
      </c>
      <c r="F583" s="94">
        <v>45758</v>
      </c>
      <c r="G583" s="353">
        <f>_xlfn.XLOOKUP(_xlfn.TEXTJOIN("_",TRUE,tbl_die_ordering[[#This Row],[Supplier]],tbl_die_ordering[[#This Row],[DIE NO]]),[1]Tracker!$AQ:$AQ,[1]Tracker!$V:$V,"")</f>
        <v>45758</v>
      </c>
      <c r="H583" s="194" t="s">
        <v>90</v>
      </c>
      <c r="I583" s="101">
        <v>0</v>
      </c>
      <c r="J583" s="101">
        <v>0</v>
      </c>
      <c r="K583" s="104">
        <v>45758</v>
      </c>
      <c r="L583" s="104">
        <v>45759</v>
      </c>
      <c r="M583" s="105"/>
      <c r="N583" s="121">
        <f>IFERROR(IF(tbl_die_ordering[[#This Row],[Design Approved Date]]&lt;&gt;"",L583-K583,""),"")</f>
        <v>1</v>
      </c>
      <c r="O583" s="104">
        <v>45761</v>
      </c>
      <c r="P583" s="94">
        <v>45759</v>
      </c>
      <c r="Q583" s="104">
        <v>45761</v>
      </c>
      <c r="R583" s="123">
        <v>112501429</v>
      </c>
      <c r="S583" s="93" t="s">
        <v>139</v>
      </c>
      <c r="T583" s="104">
        <v>45761</v>
      </c>
      <c r="U583" s="112" t="s">
        <v>937</v>
      </c>
      <c r="V583" s="113"/>
      <c r="W58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3" s="6">
        <f>IF(AND(tbl_die_ordering[[#This Row],[TYPE]]&lt;&gt;"C",tbl_die_ordering[[#This Row],[Design Approved Date]]&lt;&gt;""),tbl_die_ordering[[#This Row],[Design Approved Date]]-tbl_die_ordering[[#This Row],[Die Requested Date]],0)</f>
        <v>1</v>
      </c>
      <c r="Z583" t="s">
        <v>86</v>
      </c>
      <c r="AA583" s="118" t="s">
        <v>930</v>
      </c>
      <c r="AB583" s="82">
        <f>_xlfn.XLOOKUP(_xlfn.TEXTJOIN("_",TRUE,tbl_die_ordering[[#This Row],[Supplier]],tbl_die_ordering[[#This Row],[DIE NO]]),[1]Tracker!$AQ:$AQ,[1]Tracker!$Y:$Y,"")</f>
        <v>142503201</v>
      </c>
      <c r="AC583" s="83">
        <f>_xlfn.XLOOKUP(_xlfn.TEXTJOIN("_",TRUE,tbl_die_ordering[[#This Row],[Supplier]],tbl_die_ordering[[#This Row],[DIE NO]]),[1]Tracker!$AQ:$AQ,[1]Tracker!$AC:$AC,"")</f>
        <v>45775</v>
      </c>
      <c r="AD583" s="7"/>
      <c r="AF583" t="str">
        <f>TEXT(tbl_die_ordering[[#This Row],[Die Requested Date]],"mmm")</f>
        <v>Apr</v>
      </c>
      <c r="AG583" t="str">
        <f>_xlfn.TEXTJOIN("_",TRUE,tbl_die_ordering[[#This Row],[Supplier]],tbl_die_ordering[[#This Row],[DIE NO]])</f>
        <v>EKSTEK_27862-401</v>
      </c>
    </row>
    <row r="584" spans="1:33" ht="15.95" customHeight="1">
      <c r="A584" s="86" t="s">
        <v>6</v>
      </c>
      <c r="B584" s="83" t="str">
        <f>_xlfn.XLOOKUP(_xlfn.TEXTJOIN("_",TRUE,tbl_die_ordering[[#This Row],[Supplier]],tbl_die_ordering[[#This Row],[DIE NO]]),[1]Tracker!$AQ:$AQ,[1]Tracker!$W:$W,"")</f>
        <v>7836-25</v>
      </c>
      <c r="C584" s="204" t="s">
        <v>940</v>
      </c>
      <c r="D584" s="177" t="s">
        <v>185</v>
      </c>
      <c r="E584" s="93" t="s">
        <v>103</v>
      </c>
      <c r="F584" s="94">
        <v>45758</v>
      </c>
      <c r="G584" s="353">
        <f>_xlfn.XLOOKUP(_xlfn.TEXTJOIN("_",TRUE,tbl_die_ordering[[#This Row],[Supplier]],tbl_die_ordering[[#This Row],[DIE NO]]),[1]Tracker!$AQ:$AQ,[1]Tracker!$V:$V,"")</f>
        <v>45758</v>
      </c>
      <c r="H584" s="194" t="s">
        <v>90</v>
      </c>
      <c r="I584" s="101">
        <v>0</v>
      </c>
      <c r="J584" s="101">
        <v>0</v>
      </c>
      <c r="K584" s="104">
        <v>45758</v>
      </c>
      <c r="L584" s="104">
        <v>45759</v>
      </c>
      <c r="M584" s="105"/>
      <c r="N584" s="121">
        <f>IFERROR(IF(tbl_die_ordering[[#This Row],[Design Approved Date]]&lt;&gt;"",L584-K584,""),"")</f>
        <v>1</v>
      </c>
      <c r="O584" s="104">
        <v>45761</v>
      </c>
      <c r="P584" s="94">
        <v>45759</v>
      </c>
      <c r="Q584" s="104">
        <v>45761</v>
      </c>
      <c r="R584" s="123">
        <v>112501429</v>
      </c>
      <c r="S584" s="93" t="s">
        <v>139</v>
      </c>
      <c r="T584" s="104">
        <v>45761</v>
      </c>
      <c r="U584" s="112" t="s">
        <v>937</v>
      </c>
      <c r="V584" s="113"/>
      <c r="W58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4" s="6">
        <f>IF(AND(tbl_die_ordering[[#This Row],[TYPE]]&lt;&gt;"C",tbl_die_ordering[[#This Row],[Design Approved Date]]&lt;&gt;""),tbl_die_ordering[[#This Row],[Design Approved Date]]-tbl_die_ordering[[#This Row],[Die Requested Date]],0)</f>
        <v>1</v>
      </c>
      <c r="Z584" t="s">
        <v>86</v>
      </c>
      <c r="AA584" s="118"/>
      <c r="AB584" s="82">
        <f>_xlfn.XLOOKUP(_xlfn.TEXTJOIN("_",TRUE,tbl_die_ordering[[#This Row],[Supplier]],tbl_die_ordering[[#This Row],[DIE NO]]),[1]Tracker!$AQ:$AQ,[1]Tracker!$Y:$Y,"")</f>
        <v>142503201</v>
      </c>
      <c r="AC584" s="83">
        <f>_xlfn.XLOOKUP(_xlfn.TEXTJOIN("_",TRUE,tbl_die_ordering[[#This Row],[Supplier]],tbl_die_ordering[[#This Row],[DIE NO]]),[1]Tracker!$AQ:$AQ,[1]Tracker!$AC:$AC,"")</f>
        <v>45775</v>
      </c>
      <c r="AD584" s="7"/>
      <c r="AF584" t="str">
        <f>TEXT(tbl_die_ordering[[#This Row],[Die Requested Date]],"mmm")</f>
        <v>Apr</v>
      </c>
      <c r="AG584" t="str">
        <f>_xlfn.TEXTJOIN("_",TRUE,tbl_die_ordering[[#This Row],[Supplier]],tbl_die_ordering[[#This Row],[DIE NO]])</f>
        <v>EKSTEK_27863-401</v>
      </c>
    </row>
    <row r="585" spans="1:33" ht="15.95" customHeight="1">
      <c r="A585" s="86" t="s">
        <v>6</v>
      </c>
      <c r="B585" s="83" t="str">
        <f>_xlfn.XLOOKUP(_xlfn.TEXTJOIN("_",TRUE,tbl_die_ordering[[#This Row],[Supplier]],tbl_die_ordering[[#This Row],[DIE NO]]),[1]Tracker!$AQ:$AQ,[1]Tracker!$W:$W,"")</f>
        <v>7836-25</v>
      </c>
      <c r="C585" s="204" t="s">
        <v>941</v>
      </c>
      <c r="D585" s="177" t="s">
        <v>185</v>
      </c>
      <c r="E585" s="93" t="s">
        <v>103</v>
      </c>
      <c r="F585" s="94">
        <v>45758</v>
      </c>
      <c r="G585" s="353">
        <f>_xlfn.XLOOKUP(_xlfn.TEXTJOIN("_",TRUE,tbl_die_ordering[[#This Row],[Supplier]],tbl_die_ordering[[#This Row],[DIE NO]]),[1]Tracker!$AQ:$AQ,[1]Tracker!$V:$V,"")</f>
        <v>45758</v>
      </c>
      <c r="H585" s="194" t="s">
        <v>90</v>
      </c>
      <c r="I585" s="101">
        <v>1</v>
      </c>
      <c r="J585" s="101">
        <v>4</v>
      </c>
      <c r="K585" s="104">
        <v>45758</v>
      </c>
      <c r="L585" s="104">
        <v>45759</v>
      </c>
      <c r="M585" s="105"/>
      <c r="N585" s="121">
        <f>IFERROR(IF(tbl_die_ordering[[#This Row],[Design Approved Date]]&lt;&gt;"",L585-K585,""),"")</f>
        <v>1</v>
      </c>
      <c r="O585" s="104">
        <v>45761</v>
      </c>
      <c r="P585" s="94">
        <v>45759</v>
      </c>
      <c r="Q585" s="104">
        <v>45761</v>
      </c>
      <c r="R585" s="123">
        <v>112501429</v>
      </c>
      <c r="S585" s="93" t="s">
        <v>139</v>
      </c>
      <c r="T585" s="104">
        <v>45761</v>
      </c>
      <c r="U585" s="112" t="s">
        <v>937</v>
      </c>
      <c r="V585" s="113"/>
      <c r="W58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5" s="6">
        <f>IF(AND(tbl_die_ordering[[#This Row],[TYPE]]&lt;&gt;"C",tbl_die_ordering[[#This Row],[Design Approved Date]]&lt;&gt;""),tbl_die_ordering[[#This Row],[Design Approved Date]]-tbl_die_ordering[[#This Row],[Die Requested Date]],0)</f>
        <v>1</v>
      </c>
      <c r="Z585" t="s">
        <v>86</v>
      </c>
      <c r="AA585" s="118" t="s">
        <v>930</v>
      </c>
      <c r="AB585" s="82">
        <f>_xlfn.XLOOKUP(_xlfn.TEXTJOIN("_",TRUE,tbl_die_ordering[[#This Row],[Supplier]],tbl_die_ordering[[#This Row],[DIE NO]]),[1]Tracker!$AQ:$AQ,[1]Tracker!$Y:$Y,"")</f>
        <v>142503201</v>
      </c>
      <c r="AC585" s="83">
        <f>_xlfn.XLOOKUP(_xlfn.TEXTJOIN("_",TRUE,tbl_die_ordering[[#This Row],[Supplier]],tbl_die_ordering[[#This Row],[DIE NO]]),[1]Tracker!$AQ:$AQ,[1]Tracker!$AC:$AC,"")</f>
        <v>45775</v>
      </c>
      <c r="AD585" s="7"/>
      <c r="AF585" t="str">
        <f>TEXT(tbl_die_ordering[[#This Row],[Die Requested Date]],"mmm")</f>
        <v>Apr</v>
      </c>
      <c r="AG585" t="str">
        <f>_xlfn.TEXTJOIN("_",TRUE,tbl_die_ordering[[#This Row],[Supplier]],tbl_die_ordering[[#This Row],[DIE NO]])</f>
        <v>EKSTEK_30305-501</v>
      </c>
    </row>
    <row r="586" spans="1:33" ht="15.95" customHeight="1">
      <c r="A586" s="86" t="s">
        <v>6</v>
      </c>
      <c r="B586" s="83" t="str">
        <f>_xlfn.XLOOKUP(_xlfn.TEXTJOIN("_",TRUE,tbl_die_ordering[[#This Row],[Supplier]],tbl_die_ordering[[#This Row],[DIE NO]]),[1]Tracker!$AQ:$AQ,[1]Tracker!$W:$W,"")</f>
        <v>7835-25</v>
      </c>
      <c r="C586" s="204" t="s">
        <v>942</v>
      </c>
      <c r="D586" s="177" t="s">
        <v>185</v>
      </c>
      <c r="E586" s="93" t="s">
        <v>103</v>
      </c>
      <c r="F586" s="94">
        <v>45758</v>
      </c>
      <c r="G586" s="353">
        <f>_xlfn.XLOOKUP(_xlfn.TEXTJOIN("_",TRUE,tbl_die_ordering[[#This Row],[Supplier]],tbl_die_ordering[[#This Row],[DIE NO]]),[1]Tracker!$AQ:$AQ,[1]Tracker!$V:$V,"")</f>
        <v>45758</v>
      </c>
      <c r="H586" s="194" t="s">
        <v>94</v>
      </c>
      <c r="I586" s="101">
        <v>1</v>
      </c>
      <c r="J586" s="101">
        <v>2</v>
      </c>
      <c r="K586" s="104">
        <v>45759</v>
      </c>
      <c r="L586" s="104">
        <v>45761</v>
      </c>
      <c r="M586" s="105"/>
      <c r="N586" s="121">
        <f>IFERROR(IF(tbl_die_ordering[[#This Row],[Design Approved Date]]&lt;&gt;"",L586-K586,""),"")</f>
        <v>2</v>
      </c>
      <c r="O586" s="94">
        <v>45762</v>
      </c>
      <c r="P586" s="94">
        <v>45759</v>
      </c>
      <c r="Q586" s="104">
        <v>45762</v>
      </c>
      <c r="R586" s="123">
        <v>112501456</v>
      </c>
      <c r="S586" s="93" t="s">
        <v>95</v>
      </c>
      <c r="T586" s="104">
        <v>45762</v>
      </c>
      <c r="U586" s="112" t="s">
        <v>937</v>
      </c>
      <c r="V586" s="113"/>
      <c r="W58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6" s="6">
        <f>IF(AND(tbl_die_ordering[[#This Row],[TYPE]]&lt;&gt;"C",tbl_die_ordering[[#This Row],[Design Approved Date]]&lt;&gt;""),tbl_die_ordering[[#This Row],[Design Approved Date]]-tbl_die_ordering[[#This Row],[Die Requested Date]],0)</f>
        <v>3</v>
      </c>
      <c r="Z586" t="s">
        <v>86</v>
      </c>
      <c r="AA586" s="118" t="s">
        <v>930</v>
      </c>
      <c r="AB586" s="82">
        <f>_xlfn.XLOOKUP(_xlfn.TEXTJOIN("_",TRUE,tbl_die_ordering[[#This Row],[Supplier]],tbl_die_ordering[[#This Row],[DIE NO]]),[1]Tracker!$AQ:$AQ,[1]Tracker!$Y:$Y,"")</f>
        <v>142503220</v>
      </c>
      <c r="AC586" s="83">
        <f>_xlfn.XLOOKUP(_xlfn.TEXTJOIN("_",TRUE,tbl_die_ordering[[#This Row],[Supplier]],tbl_die_ordering[[#This Row],[DIE NO]]),[1]Tracker!$AQ:$AQ,[1]Tracker!$AC:$AC,"")</f>
        <v>45776</v>
      </c>
      <c r="AD586" s="7"/>
      <c r="AF586" t="str">
        <f>TEXT(tbl_die_ordering[[#This Row],[Die Requested Date]],"mmm")</f>
        <v>Apr</v>
      </c>
      <c r="AG586" t="str">
        <f>_xlfn.TEXTJOIN("_",TRUE,tbl_die_ordering[[#This Row],[Supplier]],tbl_die_ordering[[#This Row],[DIE NO]])</f>
        <v>PHME_30303-501</v>
      </c>
    </row>
    <row r="587" spans="1:33" ht="15.95" customHeight="1">
      <c r="A587" s="86" t="s">
        <v>6</v>
      </c>
      <c r="B587" s="83" t="str">
        <f>_xlfn.XLOOKUP(_xlfn.TEXTJOIN("_",TRUE,tbl_die_ordering[[#This Row],[Supplier]],tbl_die_ordering[[#This Row],[DIE NO]]),[1]Tracker!$AQ:$AQ,[1]Tracker!$W:$W,"")</f>
        <v>7835-25</v>
      </c>
      <c r="C587" s="204" t="s">
        <v>943</v>
      </c>
      <c r="D587" s="177" t="s">
        <v>185</v>
      </c>
      <c r="E587" s="93" t="s">
        <v>103</v>
      </c>
      <c r="F587" s="94">
        <v>45758</v>
      </c>
      <c r="G587" s="353">
        <f>_xlfn.XLOOKUP(_xlfn.TEXTJOIN("_",TRUE,tbl_die_ordering[[#This Row],[Supplier]],tbl_die_ordering[[#This Row],[DIE NO]]),[1]Tracker!$AQ:$AQ,[1]Tracker!$V:$V,"")</f>
        <v>45758</v>
      </c>
      <c r="H587" s="194" t="s">
        <v>94</v>
      </c>
      <c r="I587" s="101">
        <v>2</v>
      </c>
      <c r="J587" s="101">
        <v>4</v>
      </c>
      <c r="K587" s="104">
        <v>45759</v>
      </c>
      <c r="L587" s="104">
        <v>45762</v>
      </c>
      <c r="M587" s="105"/>
      <c r="N587" s="121">
        <f>IFERROR(IF(tbl_die_ordering[[#This Row],[Design Approved Date]]&lt;&gt;"",L587-K587,""),"")</f>
        <v>3</v>
      </c>
      <c r="O587" s="94">
        <v>45766</v>
      </c>
      <c r="P587" s="94">
        <v>45759</v>
      </c>
      <c r="Q587" s="104">
        <v>45766</v>
      </c>
      <c r="R587" s="123">
        <v>112501534</v>
      </c>
      <c r="S587" s="93" t="s">
        <v>95</v>
      </c>
      <c r="T587" s="104">
        <v>45766</v>
      </c>
      <c r="U587" s="112" t="s">
        <v>937</v>
      </c>
      <c r="V587" s="113"/>
      <c r="W58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7" s="6">
        <f>IF(AND(tbl_die_ordering[[#This Row],[TYPE]]&lt;&gt;"C",tbl_die_ordering[[#This Row],[Design Approved Date]]&lt;&gt;""),tbl_die_ordering[[#This Row],[Design Approved Date]]-tbl_die_ordering[[#This Row],[Die Requested Date]],0)</f>
        <v>4</v>
      </c>
      <c r="Z587" t="s">
        <v>86</v>
      </c>
      <c r="AA587" s="118"/>
      <c r="AB587" s="82">
        <f>_xlfn.XLOOKUP(_xlfn.TEXTJOIN("_",TRUE,tbl_die_ordering[[#This Row],[Supplier]],tbl_die_ordering[[#This Row],[DIE NO]]),[1]Tracker!$AQ:$AQ,[1]Tracker!$Y:$Y,"")</f>
        <v>142503217</v>
      </c>
      <c r="AC587" s="83">
        <f>_xlfn.XLOOKUP(_xlfn.TEXTJOIN("_",TRUE,tbl_die_ordering[[#This Row],[Supplier]],tbl_die_ordering[[#This Row],[DIE NO]]),[1]Tracker!$AQ:$AQ,[1]Tracker!$AC:$AC,"")</f>
        <v>45776</v>
      </c>
      <c r="AD587" s="7"/>
      <c r="AF587" t="str">
        <f>TEXT(tbl_die_ordering[[#This Row],[Die Requested Date]],"mmm")</f>
        <v>Apr</v>
      </c>
      <c r="AG587" t="str">
        <f>_xlfn.TEXTJOIN("_",TRUE,tbl_die_ordering[[#This Row],[Supplier]],tbl_die_ordering[[#This Row],[DIE NO]])</f>
        <v>PHME_30301-401</v>
      </c>
    </row>
    <row r="588" spans="1:33" ht="15.95" customHeight="1">
      <c r="A588" s="86" t="s">
        <v>6</v>
      </c>
      <c r="B588" s="83" t="str">
        <f>_xlfn.XLOOKUP(_xlfn.TEXTJOIN("_",TRUE,tbl_die_ordering[[#This Row],[Supplier]],tbl_die_ordering[[#This Row],[DIE NO]]),[1]Tracker!$AQ:$AQ,[1]Tracker!$W:$W,"")</f>
        <v>7837-25</v>
      </c>
      <c r="C588" s="204" t="s">
        <v>944</v>
      </c>
      <c r="D588" s="177" t="s">
        <v>185</v>
      </c>
      <c r="E588" s="93" t="s">
        <v>119</v>
      </c>
      <c r="F588" s="94">
        <v>45758</v>
      </c>
      <c r="G588" s="353">
        <f>_xlfn.XLOOKUP(_xlfn.TEXTJOIN("_",TRUE,tbl_die_ordering[[#This Row],[Supplier]],tbl_die_ordering[[#This Row],[DIE NO]]),[1]Tracker!$AQ:$AQ,[1]Tracker!$V:$V,"")</f>
        <v>45758</v>
      </c>
      <c r="H588" s="194" t="s">
        <v>94</v>
      </c>
      <c r="I588" s="101">
        <v>2</v>
      </c>
      <c r="J588" s="101">
        <v>2</v>
      </c>
      <c r="K588" s="104">
        <v>45761</v>
      </c>
      <c r="L588" s="104">
        <v>45762</v>
      </c>
      <c r="M588" s="105"/>
      <c r="N588" s="121">
        <f>IFERROR(IF(tbl_die_ordering[[#This Row],[Design Approved Date]]&lt;&gt;"",L588-K588,""),"")</f>
        <v>1</v>
      </c>
      <c r="O588" s="104">
        <v>45766</v>
      </c>
      <c r="P588" s="94">
        <v>45759</v>
      </c>
      <c r="Q588" s="104">
        <v>45766</v>
      </c>
      <c r="R588" s="123">
        <v>112501534</v>
      </c>
      <c r="S588" s="93" t="s">
        <v>101</v>
      </c>
      <c r="T588" s="104">
        <v>45766</v>
      </c>
      <c r="U588" s="112" t="s">
        <v>937</v>
      </c>
      <c r="V588" s="113"/>
      <c r="W58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8" s="6">
        <f>IF(AND(tbl_die_ordering[[#This Row],[TYPE]]&lt;&gt;"C",tbl_die_ordering[[#This Row],[Design Approved Date]]&lt;&gt;""),tbl_die_ordering[[#This Row],[Design Approved Date]]-tbl_die_ordering[[#This Row],[Die Requested Date]],0)</f>
        <v>4</v>
      </c>
      <c r="Z588" t="s">
        <v>86</v>
      </c>
      <c r="AA588" s="118" t="s">
        <v>930</v>
      </c>
      <c r="AB588" s="82">
        <f>_xlfn.XLOOKUP(_xlfn.TEXTJOIN("_",TRUE,tbl_die_ordering[[#This Row],[Supplier]],tbl_die_ordering[[#This Row],[DIE NO]]),[1]Tracker!$AQ:$AQ,[1]Tracker!$Y:$Y,"")</f>
        <v>142503218</v>
      </c>
      <c r="AC588" s="83">
        <f>_xlfn.XLOOKUP(_xlfn.TEXTJOIN("_",TRUE,tbl_die_ordering[[#This Row],[Supplier]],tbl_die_ordering[[#This Row],[DIE NO]]),[1]Tracker!$AQ:$AQ,[1]Tracker!$AC:$AC,"")</f>
        <v>45776</v>
      </c>
      <c r="AD588" s="7"/>
      <c r="AF588" t="str">
        <f>TEXT(tbl_die_ordering[[#This Row],[Die Requested Date]],"mmm")</f>
        <v>Apr</v>
      </c>
      <c r="AG588" t="str">
        <f>_xlfn.TEXTJOIN("_",TRUE,tbl_die_ordering[[#This Row],[Supplier]],tbl_die_ordering[[#This Row],[DIE NO]])</f>
        <v>PDTMC_30300-401</v>
      </c>
    </row>
    <row r="589" spans="1:33" ht="15.95" customHeight="1">
      <c r="A589" s="86" t="s">
        <v>6</v>
      </c>
      <c r="B589" s="83" t="str">
        <f>_xlfn.XLOOKUP(_xlfn.TEXTJOIN("_",TRUE,tbl_die_ordering[[#This Row],[Supplier]],tbl_die_ordering[[#This Row],[DIE NO]]),[1]Tracker!$AQ:$AQ,[1]Tracker!$W:$W,"")</f>
        <v>7837-25</v>
      </c>
      <c r="C589" s="204" t="s">
        <v>945</v>
      </c>
      <c r="D589" s="177" t="s">
        <v>162</v>
      </c>
      <c r="E589" s="93" t="s">
        <v>163</v>
      </c>
      <c r="F589" s="94">
        <v>45758</v>
      </c>
      <c r="G589" s="353">
        <f>_xlfn.XLOOKUP(_xlfn.TEXTJOIN("_",TRUE,tbl_die_ordering[[#This Row],[Supplier]],tbl_die_ordering[[#This Row],[DIE NO]]),[1]Tracker!$AQ:$AQ,[1]Tracker!$V:$V,"")</f>
        <v>45758</v>
      </c>
      <c r="H589" s="194" t="s">
        <v>94</v>
      </c>
      <c r="I589" s="101">
        <v>0</v>
      </c>
      <c r="J589" s="101">
        <v>0</v>
      </c>
      <c r="K589" s="104">
        <v>45761</v>
      </c>
      <c r="L589" s="104">
        <v>45762</v>
      </c>
      <c r="M589" s="105"/>
      <c r="N589" s="121">
        <f>IFERROR(IF(tbl_die_ordering[[#This Row],[Design Approved Date]]&lt;&gt;"",L589-K589,""),"")</f>
        <v>1</v>
      </c>
      <c r="O589" s="104">
        <v>45766</v>
      </c>
      <c r="P589" s="94">
        <v>45759</v>
      </c>
      <c r="Q589" s="104">
        <v>45766</v>
      </c>
      <c r="R589" s="123">
        <v>112501534</v>
      </c>
      <c r="S589" s="93" t="s">
        <v>101</v>
      </c>
      <c r="T589" s="104">
        <v>45766</v>
      </c>
      <c r="U589" s="112"/>
      <c r="V589" s="113"/>
      <c r="W58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89" s="6">
        <f>IF(AND(tbl_die_ordering[[#This Row],[TYPE]]&lt;&gt;"C",tbl_die_ordering[[#This Row],[Design Approved Date]]&lt;&gt;""),tbl_die_ordering[[#This Row],[Design Approved Date]]-tbl_die_ordering[[#This Row],[Die Requested Date]],0)</f>
        <v>4</v>
      </c>
      <c r="Z589" t="s">
        <v>86</v>
      </c>
      <c r="AA589" s="118" t="s">
        <v>930</v>
      </c>
      <c r="AB589" s="82">
        <f>_xlfn.XLOOKUP(_xlfn.TEXTJOIN("_",TRUE,tbl_die_ordering[[#This Row],[Supplier]],tbl_die_ordering[[#This Row],[DIE NO]]),[1]Tracker!$AQ:$AQ,[1]Tracker!$Y:$Y,"")</f>
        <v>142503218</v>
      </c>
      <c r="AC589" s="83">
        <f>_xlfn.XLOOKUP(_xlfn.TEXTJOIN("_",TRUE,tbl_die_ordering[[#This Row],[Supplier]],tbl_die_ordering[[#This Row],[DIE NO]]),[1]Tracker!$AQ:$AQ,[1]Tracker!$AC:$AC,"")</f>
        <v>45776</v>
      </c>
      <c r="AD589" s="7"/>
      <c r="AF589" t="str">
        <f>TEXT(tbl_die_ordering[[#This Row],[Die Requested Date]],"mmm")</f>
        <v>Apr</v>
      </c>
      <c r="AG589" t="str">
        <f>_xlfn.TEXTJOIN("_",TRUE,tbl_die_ordering[[#This Row],[Supplier]],tbl_die_ordering[[#This Row],[DIE NO]])</f>
        <v>PDTMC_INS-30300</v>
      </c>
    </row>
    <row r="590" spans="1:33" ht="15.95" customHeight="1">
      <c r="A590" s="86" t="s">
        <v>6</v>
      </c>
      <c r="B590" s="83" t="str">
        <f>_xlfn.XLOOKUP(_xlfn.TEXTJOIN("_",TRUE,tbl_die_ordering[[#This Row],[Supplier]],tbl_die_ordering[[#This Row],[DIE NO]]),[1]Tracker!$AQ:$AQ,[1]Tracker!$W:$W,"")</f>
        <v>7837-25</v>
      </c>
      <c r="C590" s="204" t="s">
        <v>946</v>
      </c>
      <c r="D590" s="177" t="s">
        <v>185</v>
      </c>
      <c r="E590" s="93" t="s">
        <v>119</v>
      </c>
      <c r="F590" s="94">
        <v>45758</v>
      </c>
      <c r="G590" s="353">
        <f>_xlfn.XLOOKUP(_xlfn.TEXTJOIN("_",TRUE,tbl_die_ordering[[#This Row],[Supplier]],tbl_die_ordering[[#This Row],[DIE NO]]),[1]Tracker!$AQ:$AQ,[1]Tracker!$V:$V,"")</f>
        <v>45758</v>
      </c>
      <c r="H590" s="194" t="s">
        <v>94</v>
      </c>
      <c r="I590" s="101">
        <v>1</v>
      </c>
      <c r="J590" s="101">
        <v>1</v>
      </c>
      <c r="K590" s="104">
        <v>45761</v>
      </c>
      <c r="L590" s="104">
        <v>45762</v>
      </c>
      <c r="M590" s="105"/>
      <c r="N590" s="121">
        <f>IFERROR(IF(tbl_die_ordering[[#This Row],[Design Approved Date]]&lt;&gt;"",L590-K590,""),"")</f>
        <v>1</v>
      </c>
      <c r="O590" s="104">
        <v>45766</v>
      </c>
      <c r="P590" s="94">
        <v>45759</v>
      </c>
      <c r="Q590" s="104">
        <v>45766</v>
      </c>
      <c r="R590" s="123">
        <v>112501534</v>
      </c>
      <c r="S590" s="93" t="s">
        <v>101</v>
      </c>
      <c r="T590" s="104">
        <v>45766</v>
      </c>
      <c r="U590" s="112" t="s">
        <v>937</v>
      </c>
      <c r="V590" s="113" t="s">
        <v>947</v>
      </c>
      <c r="W59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0" s="6">
        <f>IF(AND(tbl_die_ordering[[#This Row],[TYPE]]&lt;&gt;"C",tbl_die_ordering[[#This Row],[Design Approved Date]]&lt;&gt;""),tbl_die_ordering[[#This Row],[Design Approved Date]]-tbl_die_ordering[[#This Row],[Die Requested Date]],0)</f>
        <v>4</v>
      </c>
      <c r="Z590" t="s">
        <v>86</v>
      </c>
      <c r="AA590" s="118" t="s">
        <v>930</v>
      </c>
      <c r="AB590" s="82">
        <f>_xlfn.XLOOKUP(_xlfn.TEXTJOIN("_",TRUE,tbl_die_ordering[[#This Row],[Supplier]],tbl_die_ordering[[#This Row],[DIE NO]]),[1]Tracker!$AQ:$AQ,[1]Tracker!$Y:$Y,"")</f>
        <v>142503218</v>
      </c>
      <c r="AC590" s="83">
        <f>_xlfn.XLOOKUP(_xlfn.TEXTJOIN("_",TRUE,tbl_die_ordering[[#This Row],[Supplier]],tbl_die_ordering[[#This Row],[DIE NO]]),[1]Tracker!$AQ:$AQ,[1]Tracker!$AC:$AC,"")</f>
        <v>45776</v>
      </c>
      <c r="AD590" s="7"/>
      <c r="AF590" t="str">
        <f>TEXT(tbl_die_ordering[[#This Row],[Die Requested Date]],"mmm")</f>
        <v>Apr</v>
      </c>
      <c r="AG590" t="str">
        <f>_xlfn.TEXTJOIN("_",TRUE,tbl_die_ordering[[#This Row],[Supplier]],tbl_die_ordering[[#This Row],[DIE NO]])</f>
        <v>PDTMC_30304-401</v>
      </c>
    </row>
    <row r="591" spans="1:33" ht="15.95" customHeight="1">
      <c r="A591" s="86" t="s">
        <v>6</v>
      </c>
      <c r="B591" s="83" t="str">
        <f>_xlfn.XLOOKUP(_xlfn.TEXTJOIN("_",TRUE,tbl_die_ordering[[#This Row],[Supplier]],tbl_die_ordering[[#This Row],[DIE NO]]),[1]Tracker!$AQ:$AQ,[1]Tracker!$W:$W,"")</f>
        <v>7834-25</v>
      </c>
      <c r="C591" s="204" t="s">
        <v>948</v>
      </c>
      <c r="D591" s="177" t="s">
        <v>88</v>
      </c>
      <c r="E591" s="93" t="s">
        <v>93</v>
      </c>
      <c r="F591" s="94">
        <v>45758</v>
      </c>
      <c r="G591" s="353">
        <f>_xlfn.XLOOKUP(_xlfn.TEXTJOIN("_",TRUE,tbl_die_ordering[[#This Row],[Supplier]],tbl_die_ordering[[#This Row],[DIE NO]]),[1]Tracker!$AQ:$AQ,[1]Tracker!$V:$V,"")</f>
        <v>45758</v>
      </c>
      <c r="H591" s="194" t="s">
        <v>90</v>
      </c>
      <c r="I591" s="101">
        <v>1</v>
      </c>
      <c r="J591" s="101">
        <v>2</v>
      </c>
      <c r="K591" s="104">
        <v>45759</v>
      </c>
      <c r="L591" s="104">
        <v>45764</v>
      </c>
      <c r="M591" s="105"/>
      <c r="N591" s="121">
        <f>IFERROR(IF(tbl_die_ordering[[#This Row],[Design Approved Date]]&lt;&gt;"",L591-K591,""),"")</f>
        <v>5</v>
      </c>
      <c r="O591" s="104">
        <v>45766</v>
      </c>
      <c r="P591" s="94">
        <v>45759</v>
      </c>
      <c r="Q591" s="104">
        <v>45766</v>
      </c>
      <c r="R591" s="123">
        <v>112501535</v>
      </c>
      <c r="S591" s="93" t="s">
        <v>378</v>
      </c>
      <c r="T591" s="104">
        <v>45766</v>
      </c>
      <c r="U591" s="112"/>
      <c r="V591" s="113" t="s">
        <v>949</v>
      </c>
      <c r="W59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1" s="6">
        <f>IF(AND(tbl_die_ordering[[#This Row],[TYPE]]&lt;&gt;"C",tbl_die_ordering[[#This Row],[Design Approved Date]]&lt;&gt;""),tbl_die_ordering[[#This Row],[Design Approved Date]]-tbl_die_ordering[[#This Row],[Die Requested Date]],0)</f>
        <v>6</v>
      </c>
      <c r="Z591" t="s">
        <v>86</v>
      </c>
      <c r="AA591" s="118"/>
      <c r="AB591" s="82">
        <f>_xlfn.XLOOKUP(_xlfn.TEXTJOIN("_",TRUE,tbl_die_ordering[[#This Row],[Supplier]],tbl_die_ordering[[#This Row],[DIE NO]]),[1]Tracker!$AQ:$AQ,[1]Tracker!$Y:$Y,"")</f>
        <v>142503221</v>
      </c>
      <c r="AC591" s="83">
        <f>_xlfn.XLOOKUP(_xlfn.TEXTJOIN("_",TRUE,tbl_die_ordering[[#This Row],[Supplier]],tbl_die_ordering[[#This Row],[DIE NO]]),[1]Tracker!$AQ:$AQ,[1]Tracker!$AC:$AC,"")</f>
        <v>45773</v>
      </c>
      <c r="AD591" s="7"/>
      <c r="AF591" t="str">
        <f>TEXT(tbl_die_ordering[[#This Row],[Die Requested Date]],"mmm")</f>
        <v>Apr</v>
      </c>
      <c r="AG591" t="str">
        <f>_xlfn.TEXTJOIN("_",TRUE,tbl_die_ordering[[#This Row],[Supplier]],tbl_die_ordering[[#This Row],[DIE NO]])</f>
        <v>COMES_13794-279</v>
      </c>
    </row>
    <row r="592" spans="1:33" ht="15.95" customHeight="1">
      <c r="A592" s="86" t="s">
        <v>6</v>
      </c>
      <c r="B592" s="83" t="str">
        <f>_xlfn.XLOOKUP(_xlfn.TEXTJOIN("_",TRUE,tbl_die_ordering[[#This Row],[Supplier]],tbl_die_ordering[[#This Row],[DIE NO]]),[1]Tracker!$AQ:$AQ,[1]Tracker!$W:$W,"")</f>
        <v>7834-25</v>
      </c>
      <c r="C592" s="204" t="s">
        <v>950</v>
      </c>
      <c r="D592" s="177" t="s">
        <v>88</v>
      </c>
      <c r="E592" s="93" t="s">
        <v>550</v>
      </c>
      <c r="F592" s="94">
        <v>45758</v>
      </c>
      <c r="G592" s="353">
        <f>_xlfn.XLOOKUP(_xlfn.TEXTJOIN("_",TRUE,tbl_die_ordering[[#This Row],[Supplier]],tbl_die_ordering[[#This Row],[DIE NO]]),[1]Tracker!$AQ:$AQ,[1]Tracker!$V:$V,"")</f>
        <v>45758</v>
      </c>
      <c r="H592" s="194" t="s">
        <v>90</v>
      </c>
      <c r="I592" s="101">
        <v>1</v>
      </c>
      <c r="J592" s="101">
        <v>2</v>
      </c>
      <c r="K592" s="104">
        <v>45759</v>
      </c>
      <c r="L592" s="104">
        <v>45764</v>
      </c>
      <c r="M592" s="105"/>
      <c r="N592" s="121">
        <f>IFERROR(IF(tbl_die_ordering[[#This Row],[Design Approved Date]]&lt;&gt;"",L592-K592,""),"")</f>
        <v>5</v>
      </c>
      <c r="O592" s="104">
        <v>45766</v>
      </c>
      <c r="P592" s="94">
        <v>45759</v>
      </c>
      <c r="Q592" s="104">
        <v>45766</v>
      </c>
      <c r="R592" s="123">
        <v>112501535</v>
      </c>
      <c r="S592" s="93" t="s">
        <v>378</v>
      </c>
      <c r="T592" s="104">
        <v>45766</v>
      </c>
      <c r="U592" s="112"/>
      <c r="V592" s="113" t="s">
        <v>949</v>
      </c>
      <c r="W59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2" s="6">
        <f>IF(AND(tbl_die_ordering[[#This Row],[TYPE]]&lt;&gt;"C",tbl_die_ordering[[#This Row],[Design Approved Date]]&lt;&gt;""),tbl_die_ordering[[#This Row],[Design Approved Date]]-tbl_die_ordering[[#This Row],[Die Requested Date]],0)</f>
        <v>6</v>
      </c>
      <c r="Z592" t="s">
        <v>86</v>
      </c>
      <c r="AA592" s="118"/>
      <c r="AB592" s="82">
        <f>_xlfn.XLOOKUP(_xlfn.TEXTJOIN("_",TRUE,tbl_die_ordering[[#This Row],[Supplier]],tbl_die_ordering[[#This Row],[DIE NO]]),[1]Tracker!$AQ:$AQ,[1]Tracker!$Y:$Y,"")</f>
        <v>142503221</v>
      </c>
      <c r="AC592" s="83">
        <f>_xlfn.XLOOKUP(_xlfn.TEXTJOIN("_",TRUE,tbl_die_ordering[[#This Row],[Supplier]],tbl_die_ordering[[#This Row],[DIE NO]]),[1]Tracker!$AQ:$AQ,[1]Tracker!$AC:$AC,"")</f>
        <v>45773</v>
      </c>
      <c r="AD592" s="7"/>
      <c r="AF592" t="str">
        <f>TEXT(tbl_die_ordering[[#This Row],[Die Requested Date]],"mmm")</f>
        <v>Apr</v>
      </c>
      <c r="AG592" t="str">
        <f>_xlfn.TEXTJOIN("_",TRUE,tbl_die_ordering[[#This Row],[Supplier]],tbl_die_ordering[[#This Row],[DIE NO]])</f>
        <v>COMES_13940-267</v>
      </c>
    </row>
    <row r="593" spans="1:33" ht="15.95" customHeight="1">
      <c r="A593" s="86" t="s">
        <v>6</v>
      </c>
      <c r="B593" s="83" t="str">
        <f>_xlfn.XLOOKUP(_xlfn.TEXTJOIN("_",TRUE,tbl_die_ordering[[#This Row],[Supplier]],tbl_die_ordering[[#This Row],[DIE NO]]),[1]Tracker!$AQ:$AQ,[1]Tracker!$W:$W,"")</f>
        <v>7835-25</v>
      </c>
      <c r="C593" s="204" t="s">
        <v>951</v>
      </c>
      <c r="D593" s="177" t="s">
        <v>185</v>
      </c>
      <c r="E593" s="93" t="s">
        <v>119</v>
      </c>
      <c r="F593" s="94">
        <v>45758</v>
      </c>
      <c r="G593" s="353">
        <f>_xlfn.XLOOKUP(_xlfn.TEXTJOIN("_",TRUE,tbl_die_ordering[[#This Row],[Supplier]],tbl_die_ordering[[#This Row],[DIE NO]]),[1]Tracker!$AQ:$AQ,[1]Tracker!$V:$V,"")</f>
        <v>45758</v>
      </c>
      <c r="H593" s="194" t="s">
        <v>94</v>
      </c>
      <c r="I593" s="101">
        <v>1</v>
      </c>
      <c r="J593" s="101">
        <v>2</v>
      </c>
      <c r="K593" s="104">
        <v>45759</v>
      </c>
      <c r="L593" s="104">
        <v>45768</v>
      </c>
      <c r="M593" s="105"/>
      <c r="N593" s="121">
        <f>IFERROR(IF(tbl_die_ordering[[#This Row],[Design Approved Date]]&lt;&gt;"",L593-K593,""),"")</f>
        <v>9</v>
      </c>
      <c r="O593" s="94">
        <v>45769</v>
      </c>
      <c r="P593" s="94">
        <v>45759</v>
      </c>
      <c r="Q593" s="104">
        <v>45769</v>
      </c>
      <c r="R593" s="123">
        <v>112501566</v>
      </c>
      <c r="S593" s="93" t="s">
        <v>95</v>
      </c>
      <c r="T593" s="104">
        <v>45769</v>
      </c>
      <c r="U593" s="112" t="s">
        <v>937</v>
      </c>
      <c r="V593" s="113" t="s">
        <v>952</v>
      </c>
      <c r="W59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3" s="6">
        <f>IF(AND(tbl_die_ordering[[#This Row],[TYPE]]&lt;&gt;"C",tbl_die_ordering[[#This Row],[Design Approved Date]]&lt;&gt;""),tbl_die_ordering[[#This Row],[Design Approved Date]]-tbl_die_ordering[[#This Row],[Die Requested Date]],0)</f>
        <v>10</v>
      </c>
      <c r="Z593" t="s">
        <v>86</v>
      </c>
      <c r="AA593" s="118"/>
      <c r="AB593" s="82">
        <f>_xlfn.XLOOKUP(_xlfn.TEXTJOIN("_",TRUE,tbl_die_ordering[[#This Row],[Supplier]],tbl_die_ordering[[#This Row],[DIE NO]]),[1]Tracker!$AQ:$AQ,[1]Tracker!$Y:$Y,"")</f>
        <v>142503292</v>
      </c>
      <c r="AC593" s="83">
        <f>_xlfn.XLOOKUP(_xlfn.TEXTJOIN("_",TRUE,tbl_die_ordering[[#This Row],[Supplier]],tbl_die_ordering[[#This Row],[DIE NO]]),[1]Tracker!$AQ:$AQ,[1]Tracker!$AC:$AC,"")</f>
        <v>45776</v>
      </c>
      <c r="AD593" s="7"/>
      <c r="AF593" t="str">
        <f>TEXT(tbl_die_ordering[[#This Row],[Die Requested Date]],"mmm")</f>
        <v>Apr</v>
      </c>
      <c r="AG593" t="str">
        <f>_xlfn.TEXTJOIN("_",TRUE,tbl_die_ordering[[#This Row],[Supplier]],tbl_die_ordering[[#This Row],[DIE NO]])</f>
        <v>PHME_27861-401</v>
      </c>
    </row>
    <row r="594" spans="1:33" ht="15.95" customHeight="1">
      <c r="A594" s="86" t="s">
        <v>6</v>
      </c>
      <c r="B594" s="83" t="str">
        <f>_xlfn.XLOOKUP(_xlfn.TEXTJOIN("_",TRUE,tbl_die_ordering[[#This Row],[Supplier]],tbl_die_ordering[[#This Row],[DIE NO]]),[1]Tracker!$AQ:$AQ,[1]Tracker!$W:$W,"")</f>
        <v>7839-25</v>
      </c>
      <c r="C594" s="204" t="s">
        <v>953</v>
      </c>
      <c r="D594" s="177" t="s">
        <v>88</v>
      </c>
      <c r="E594" s="93" t="s">
        <v>323</v>
      </c>
      <c r="F594" s="94">
        <v>45759</v>
      </c>
      <c r="G594" s="353">
        <f>_xlfn.XLOOKUP(_xlfn.TEXTJOIN("_",TRUE,tbl_die_ordering[[#This Row],[Supplier]],tbl_die_ordering[[#This Row],[DIE NO]]),[1]Tracker!$AQ:$AQ,[1]Tracker!$V:$V,"")</f>
        <v>45759</v>
      </c>
      <c r="H594" s="194" t="s">
        <v>90</v>
      </c>
      <c r="I594" s="101">
        <v>0</v>
      </c>
      <c r="J594" s="101">
        <v>0</v>
      </c>
      <c r="K594" s="104">
        <v>45761</v>
      </c>
      <c r="L594" s="104">
        <v>45762</v>
      </c>
      <c r="M594" s="105"/>
      <c r="N594" s="121">
        <f>IFERROR(IF(tbl_die_ordering[[#This Row],[Design Approved Date]]&lt;&gt;"",L594-K594,""),"")</f>
        <v>1</v>
      </c>
      <c r="O594" s="94">
        <v>45766</v>
      </c>
      <c r="P594" s="94">
        <v>45761</v>
      </c>
      <c r="Q594" s="104">
        <v>45766</v>
      </c>
      <c r="R594" s="123">
        <v>112501534</v>
      </c>
      <c r="S594" s="93" t="s">
        <v>139</v>
      </c>
      <c r="T594" s="104">
        <v>45766</v>
      </c>
      <c r="U594" s="112"/>
      <c r="V594" s="113"/>
      <c r="W59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4" s="6">
        <f>IF(AND(tbl_die_ordering[[#This Row],[TYPE]]&lt;&gt;"C",tbl_die_ordering[[#This Row],[Design Approved Date]]&lt;&gt;""),tbl_die_ordering[[#This Row],[Design Approved Date]]-tbl_die_ordering[[#This Row],[Die Requested Date]],0)</f>
        <v>3</v>
      </c>
      <c r="Z594" t="s">
        <v>86</v>
      </c>
      <c r="AA594" s="118"/>
      <c r="AB594" s="82">
        <f>_xlfn.XLOOKUP(_xlfn.TEXTJOIN("_",TRUE,tbl_die_ordering[[#This Row],[Supplier]],tbl_die_ordering[[#This Row],[DIE NO]]),[1]Tracker!$AQ:$AQ,[1]Tracker!$Y:$Y,"")</f>
        <v>142503222</v>
      </c>
      <c r="AC594" s="83">
        <f>_xlfn.XLOOKUP(_xlfn.TEXTJOIN("_",TRUE,tbl_die_ordering[[#This Row],[Supplier]],tbl_die_ordering[[#This Row],[DIE NO]]),[1]Tracker!$AQ:$AQ,[1]Tracker!$AC:$AC,"")</f>
        <v>45775</v>
      </c>
      <c r="AD594" s="7"/>
      <c r="AF594" t="str">
        <f>TEXT(tbl_die_ordering[[#This Row],[Die Requested Date]],"mmm")</f>
        <v>Apr</v>
      </c>
      <c r="AG594" t="str">
        <f>_xlfn.TEXTJOIN("_",TRUE,tbl_die_ordering[[#This Row],[Supplier]],tbl_die_ordering[[#This Row],[DIE NO]])</f>
        <v>EKSTEK_10371-505</v>
      </c>
    </row>
    <row r="595" spans="1:33" ht="15.95" customHeight="1">
      <c r="A595" s="86" t="s">
        <v>6</v>
      </c>
      <c r="B595" s="83" t="str">
        <f>_xlfn.XLOOKUP(_xlfn.TEXTJOIN("_",TRUE,tbl_die_ordering[[#This Row],[Supplier]],tbl_die_ordering[[#This Row],[DIE NO]]),[1]Tracker!$AQ:$AQ,[1]Tracker!$W:$W,"")</f>
        <v>7839-25</v>
      </c>
      <c r="C595" s="204" t="s">
        <v>954</v>
      </c>
      <c r="D595" s="177" t="s">
        <v>88</v>
      </c>
      <c r="E595" s="93" t="s">
        <v>219</v>
      </c>
      <c r="F595" s="94">
        <v>45759</v>
      </c>
      <c r="G595" s="353">
        <f>_xlfn.XLOOKUP(_xlfn.TEXTJOIN("_",TRUE,tbl_die_ordering[[#This Row],[Supplier]],tbl_die_ordering[[#This Row],[DIE NO]]),[1]Tracker!$AQ:$AQ,[1]Tracker!$V:$V,"")</f>
        <v>45759</v>
      </c>
      <c r="H595" s="194" t="s">
        <v>90</v>
      </c>
      <c r="I595" s="101">
        <v>1</v>
      </c>
      <c r="J595" s="101">
        <v>2</v>
      </c>
      <c r="K595" s="104">
        <v>45761</v>
      </c>
      <c r="L595" s="104">
        <v>45762</v>
      </c>
      <c r="M595" s="105"/>
      <c r="N595" s="121">
        <f>IFERROR(IF(tbl_die_ordering[[#This Row],[Design Approved Date]]&lt;&gt;"",L595-K595,""),"")</f>
        <v>1</v>
      </c>
      <c r="O595" s="94">
        <v>45766</v>
      </c>
      <c r="P595" s="94">
        <v>45761</v>
      </c>
      <c r="Q595" s="104">
        <v>45766</v>
      </c>
      <c r="R595" s="123">
        <v>112501534</v>
      </c>
      <c r="S595" s="93" t="s">
        <v>139</v>
      </c>
      <c r="T595" s="104">
        <v>45766</v>
      </c>
      <c r="U595" s="112"/>
      <c r="V595" s="113"/>
      <c r="W59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5" s="6">
        <f>IF(AND(tbl_die_ordering[[#This Row],[TYPE]]&lt;&gt;"C",tbl_die_ordering[[#This Row],[Design Approved Date]]&lt;&gt;""),tbl_die_ordering[[#This Row],[Design Approved Date]]-tbl_die_ordering[[#This Row],[Die Requested Date]],0)</f>
        <v>3</v>
      </c>
      <c r="Z595" t="s">
        <v>86</v>
      </c>
      <c r="AA595" s="118" t="s">
        <v>930</v>
      </c>
      <c r="AB595" s="82">
        <f>_xlfn.XLOOKUP(_xlfn.TEXTJOIN("_",TRUE,tbl_die_ordering[[#This Row],[Supplier]],tbl_die_ordering[[#This Row],[DIE NO]]),[1]Tracker!$AQ:$AQ,[1]Tracker!$Y:$Y,"")</f>
        <v>142503222</v>
      </c>
      <c r="AC595" s="83">
        <f>_xlfn.XLOOKUP(_xlfn.TEXTJOIN("_",TRUE,tbl_die_ordering[[#This Row],[Supplier]],tbl_die_ordering[[#This Row],[DIE NO]]),[1]Tracker!$AQ:$AQ,[1]Tracker!$AC:$AC,"")</f>
        <v>45775</v>
      </c>
      <c r="AD595" s="7"/>
      <c r="AF595" t="str">
        <f>TEXT(tbl_die_ordering[[#This Row],[Die Requested Date]],"mmm")</f>
        <v>Apr</v>
      </c>
      <c r="AG595" t="str">
        <f>_xlfn.TEXTJOIN("_",TRUE,tbl_die_ordering[[#This Row],[Supplier]],tbl_die_ordering[[#This Row],[DIE NO]])</f>
        <v>EKSTEK_13126-246</v>
      </c>
    </row>
    <row r="596" spans="1:33" ht="15.95" customHeight="1">
      <c r="A596" s="86" t="s">
        <v>6</v>
      </c>
      <c r="B596" s="83" t="str">
        <f>_xlfn.XLOOKUP(_xlfn.TEXTJOIN("_",TRUE,tbl_die_ordering[[#This Row],[Supplier]],tbl_die_ordering[[#This Row],[DIE NO]]),[1]Tracker!$AQ:$AQ,[1]Tracker!$W:$W,"")</f>
        <v>7839-25</v>
      </c>
      <c r="C596" s="204" t="s">
        <v>955</v>
      </c>
      <c r="D596" s="177" t="s">
        <v>88</v>
      </c>
      <c r="E596" s="93" t="s">
        <v>323</v>
      </c>
      <c r="F596" s="94">
        <v>45759</v>
      </c>
      <c r="G596" s="353">
        <f>_xlfn.XLOOKUP(_xlfn.TEXTJOIN("_",TRUE,tbl_die_ordering[[#This Row],[Supplier]],tbl_die_ordering[[#This Row],[DIE NO]]),[1]Tracker!$AQ:$AQ,[1]Tracker!$V:$V,"")</f>
        <v>45759</v>
      </c>
      <c r="H596" s="194" t="s">
        <v>90</v>
      </c>
      <c r="I596" s="101">
        <v>0</v>
      </c>
      <c r="J596" s="101">
        <v>0</v>
      </c>
      <c r="K596" s="104">
        <v>45761</v>
      </c>
      <c r="L596" s="104">
        <v>45762</v>
      </c>
      <c r="M596" s="105"/>
      <c r="N596" s="121">
        <f>IFERROR(IF(tbl_die_ordering[[#This Row],[Design Approved Date]]&lt;&gt;"",L596-K596,""),"")</f>
        <v>1</v>
      </c>
      <c r="O596" s="94">
        <v>45766</v>
      </c>
      <c r="P596" s="94">
        <v>45761</v>
      </c>
      <c r="Q596" s="94">
        <v>45766</v>
      </c>
      <c r="R596" s="123">
        <v>112501534</v>
      </c>
      <c r="S596" s="93" t="s">
        <v>139</v>
      </c>
      <c r="T596" s="94">
        <v>45766</v>
      </c>
      <c r="U596" s="112"/>
      <c r="V596" s="113"/>
      <c r="W59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6" s="6">
        <f>IF(AND(tbl_die_ordering[[#This Row],[TYPE]]&lt;&gt;"C",tbl_die_ordering[[#This Row],[Design Approved Date]]&lt;&gt;""),tbl_die_ordering[[#This Row],[Design Approved Date]]-tbl_die_ordering[[#This Row],[Die Requested Date]],0)</f>
        <v>3</v>
      </c>
      <c r="Z596" t="s">
        <v>86</v>
      </c>
      <c r="AA596" s="118"/>
      <c r="AB596" s="82">
        <f>_xlfn.XLOOKUP(_xlfn.TEXTJOIN("_",TRUE,tbl_die_ordering[[#This Row],[Supplier]],tbl_die_ordering[[#This Row],[DIE NO]]),[1]Tracker!$AQ:$AQ,[1]Tracker!$Y:$Y,"")</f>
        <v>142503308</v>
      </c>
      <c r="AC596" s="83">
        <f>_xlfn.XLOOKUP(_xlfn.TEXTJOIN("_",TRUE,tbl_die_ordering[[#This Row],[Supplier]],tbl_die_ordering[[#This Row],[DIE NO]]),[1]Tracker!$AQ:$AQ,[1]Tracker!$AC:$AC,"")</f>
        <v>45777</v>
      </c>
      <c r="AD596" s="7"/>
      <c r="AF596" t="str">
        <f>TEXT(tbl_die_ordering[[#This Row],[Die Requested Date]],"mmm")</f>
        <v>Apr</v>
      </c>
      <c r="AG596" t="str">
        <f>_xlfn.TEXTJOIN("_",TRUE,tbl_die_ordering[[#This Row],[Supplier]],tbl_die_ordering[[#This Row],[DIE NO]])</f>
        <v>EKSTEK_26767-404</v>
      </c>
    </row>
    <row r="597" spans="1:33" ht="15.95" customHeight="1">
      <c r="A597" s="86" t="s">
        <v>6</v>
      </c>
      <c r="B597" s="83" t="str">
        <f>_xlfn.XLOOKUP(_xlfn.TEXTJOIN("_",TRUE,tbl_die_ordering[[#This Row],[Supplier]],tbl_die_ordering[[#This Row],[DIE NO]]),[1]Tracker!$AQ:$AQ,[1]Tracker!$W:$W,"")</f>
        <v>7840-25</v>
      </c>
      <c r="C597" s="204" t="s">
        <v>956</v>
      </c>
      <c r="D597" s="177" t="s">
        <v>88</v>
      </c>
      <c r="E597" s="93" t="s">
        <v>321</v>
      </c>
      <c r="F597" s="94">
        <v>45759</v>
      </c>
      <c r="G597" s="353">
        <f>_xlfn.XLOOKUP(_xlfn.TEXTJOIN("_",TRUE,tbl_die_ordering[[#This Row],[Supplier]],tbl_die_ordering[[#This Row],[DIE NO]]),[1]Tracker!$AQ:$AQ,[1]Tracker!$V:$V,"")</f>
        <v>45759</v>
      </c>
      <c r="H597" s="194" t="s">
        <v>94</v>
      </c>
      <c r="I597" s="101">
        <v>0</v>
      </c>
      <c r="J597" s="101">
        <v>0</v>
      </c>
      <c r="K597" s="104">
        <v>45761</v>
      </c>
      <c r="L597" s="104">
        <v>45762</v>
      </c>
      <c r="M597" s="105"/>
      <c r="N597" s="121">
        <f>IFERROR(IF(tbl_die_ordering[[#This Row],[Design Approved Date]]&lt;&gt;"",L597-K597,""),"")</f>
        <v>1</v>
      </c>
      <c r="O597" s="94">
        <v>45766</v>
      </c>
      <c r="P597" s="94">
        <v>45771</v>
      </c>
      <c r="Q597" s="104">
        <v>45766</v>
      </c>
      <c r="R597" s="123">
        <v>112501534</v>
      </c>
      <c r="S597" s="93" t="s">
        <v>101</v>
      </c>
      <c r="T597" s="104">
        <v>45766</v>
      </c>
      <c r="U597" s="112"/>
      <c r="V597" s="113"/>
      <c r="W59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7" s="12">
        <f>IF(AND(tbl_die_ordering[[#This Row],[TYPE]]&lt;&gt;"C",tbl_die_ordering[[#This Row],[Design Approved Date]]&lt;&gt;""),tbl_die_ordering[[#This Row],[Design Approved Date]]-tbl_die_ordering[[#This Row],[Die Requested Date]],0)</f>
        <v>3</v>
      </c>
      <c r="Z597" t="s">
        <v>86</v>
      </c>
      <c r="AA597" s="118"/>
      <c r="AB597" s="82">
        <f>_xlfn.XLOOKUP(_xlfn.TEXTJOIN("_",TRUE,tbl_die_ordering[[#This Row],[Supplier]],tbl_die_ordering[[#This Row],[DIE NO]]),[1]Tracker!$AQ:$AQ,[1]Tracker!$Y:$Y,"")</f>
        <v>142503219</v>
      </c>
      <c r="AC597" s="83">
        <f>_xlfn.XLOOKUP(_xlfn.TEXTJOIN("_",TRUE,tbl_die_ordering[[#This Row],[Supplier]],tbl_die_ordering[[#This Row],[DIE NO]]),[1]Tracker!$AQ:$AQ,[1]Tracker!$AC:$AC,"")</f>
        <v>45776</v>
      </c>
      <c r="AD597" s="7"/>
      <c r="AF597" t="str">
        <f>TEXT(tbl_die_ordering[[#This Row],[Die Requested Date]],"mmm")</f>
        <v>Apr</v>
      </c>
      <c r="AG597" t="str">
        <f>_xlfn.TEXTJOIN("_",TRUE,tbl_die_ordering[[#This Row],[Supplier]],tbl_die_ordering[[#This Row],[DIE NO]])</f>
        <v>PDTMC_10463-510</v>
      </c>
    </row>
    <row r="598" spans="1:33" ht="15.95" customHeight="1">
      <c r="A598" s="86" t="s">
        <v>6</v>
      </c>
      <c r="B598" s="83" t="str">
        <f>_xlfn.XLOOKUP(_xlfn.TEXTJOIN("_",TRUE,tbl_die_ordering[[#This Row],[Supplier]],tbl_die_ordering[[#This Row],[DIE NO]]),[1]Tracker!$AQ:$AQ,[1]Tracker!$W:$W,"")</f>
        <v>7840-25</v>
      </c>
      <c r="C598" s="204" t="s">
        <v>957</v>
      </c>
      <c r="D598" s="177" t="s">
        <v>88</v>
      </c>
      <c r="E598" s="93" t="s">
        <v>221</v>
      </c>
      <c r="F598" s="94">
        <v>45759</v>
      </c>
      <c r="G598" s="353">
        <f>_xlfn.XLOOKUP(_xlfn.TEXTJOIN("_",TRUE,tbl_die_ordering[[#This Row],[Supplier]],tbl_die_ordering[[#This Row],[DIE NO]]),[1]Tracker!$AQ:$AQ,[1]Tracker!$V:$V,"")</f>
        <v>45759</v>
      </c>
      <c r="H598" s="194" t="s">
        <v>94</v>
      </c>
      <c r="I598" s="101">
        <v>0</v>
      </c>
      <c r="J598" s="101">
        <v>0</v>
      </c>
      <c r="K598" s="104">
        <v>45762</v>
      </c>
      <c r="L598" s="104">
        <v>45762</v>
      </c>
      <c r="M598" s="105"/>
      <c r="N598" s="121">
        <f>IFERROR(IF(tbl_die_ordering[[#This Row],[Design Approved Date]]&lt;&gt;"",L598-K598,""),"")</f>
        <v>0</v>
      </c>
      <c r="O598" s="94">
        <v>45766</v>
      </c>
      <c r="P598" s="94">
        <v>45771</v>
      </c>
      <c r="Q598" s="104">
        <v>45766</v>
      </c>
      <c r="R598" s="123">
        <v>112501534</v>
      </c>
      <c r="S598" s="93" t="s">
        <v>101</v>
      </c>
      <c r="T598" s="104">
        <v>45766</v>
      </c>
      <c r="U598" s="112"/>
      <c r="V598" s="113"/>
      <c r="W59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8" s="6">
        <f>IF(AND(tbl_die_ordering[[#This Row],[TYPE]]&lt;&gt;"C",tbl_die_ordering[[#This Row],[Design Approved Date]]&lt;&gt;""),tbl_die_ordering[[#This Row],[Design Approved Date]]-tbl_die_ordering[[#This Row],[Die Requested Date]],0)</f>
        <v>3</v>
      </c>
      <c r="Z598" t="s">
        <v>86</v>
      </c>
      <c r="AA598" s="118"/>
      <c r="AB598" s="82">
        <f>_xlfn.XLOOKUP(_xlfn.TEXTJOIN("_",TRUE,tbl_die_ordering[[#This Row],[Supplier]],tbl_die_ordering[[#This Row],[DIE NO]]),[1]Tracker!$AQ:$AQ,[1]Tracker!$Y:$Y,"")</f>
        <v>142503219</v>
      </c>
      <c r="AC598" s="83">
        <f>_xlfn.XLOOKUP(_xlfn.TEXTJOIN("_",TRUE,tbl_die_ordering[[#This Row],[Supplier]],tbl_die_ordering[[#This Row],[DIE NO]]),[1]Tracker!$AQ:$AQ,[1]Tracker!$AC:$AC,"")</f>
        <v>45776</v>
      </c>
      <c r="AD598" s="7"/>
      <c r="AF598" t="str">
        <f>TEXT(tbl_die_ordering[[#This Row],[Die Requested Date]],"mmm")</f>
        <v>Apr</v>
      </c>
      <c r="AG598" t="str">
        <f>_xlfn.TEXTJOIN("_",TRUE,tbl_die_ordering[[#This Row],[Supplier]],tbl_die_ordering[[#This Row],[DIE NO]])</f>
        <v>PDTMC_26238-204</v>
      </c>
    </row>
    <row r="599" spans="1:33" ht="15.95" customHeight="1">
      <c r="A599" s="86" t="s">
        <v>6</v>
      </c>
      <c r="B599" s="83" t="str">
        <f>_xlfn.XLOOKUP(_xlfn.TEXTJOIN("_",TRUE,tbl_die_ordering[[#This Row],[Supplier]],tbl_die_ordering[[#This Row],[DIE NO]]),[1]Tracker!$AQ:$AQ,[1]Tracker!$W:$W,"")</f>
        <v>7840-25</v>
      </c>
      <c r="C599" s="204" t="s">
        <v>958</v>
      </c>
      <c r="D599" s="177" t="s">
        <v>88</v>
      </c>
      <c r="E599" s="93" t="s">
        <v>321</v>
      </c>
      <c r="F599" s="94">
        <v>45759</v>
      </c>
      <c r="G599" s="353">
        <f>_xlfn.XLOOKUP(_xlfn.TEXTJOIN("_",TRUE,tbl_die_ordering[[#This Row],[Supplier]],tbl_die_ordering[[#This Row],[DIE NO]]),[1]Tracker!$AQ:$AQ,[1]Tracker!$V:$V,"")</f>
        <v>45759</v>
      </c>
      <c r="H599" s="194" t="s">
        <v>94</v>
      </c>
      <c r="I599" s="101">
        <v>1</v>
      </c>
      <c r="J599" s="101">
        <v>6</v>
      </c>
      <c r="K599" s="104">
        <v>45762</v>
      </c>
      <c r="L599" s="104">
        <v>45764</v>
      </c>
      <c r="M599" s="217"/>
      <c r="N599" s="121">
        <f>IFERROR(IF(tbl_die_ordering[[#This Row],[Design Approved Date]]&lt;&gt;"",L599-K599,""),"")</f>
        <v>2</v>
      </c>
      <c r="O599" s="94">
        <v>45766</v>
      </c>
      <c r="P599" s="94">
        <v>45771</v>
      </c>
      <c r="Q599" s="104">
        <v>45766</v>
      </c>
      <c r="R599" s="123">
        <v>112501535</v>
      </c>
      <c r="S599" s="93" t="s">
        <v>101</v>
      </c>
      <c r="T599" s="104">
        <v>45766</v>
      </c>
      <c r="U599" s="112"/>
      <c r="V599" s="113"/>
      <c r="W59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599" s="12">
        <f>IF(AND(tbl_die_ordering[[#This Row],[TYPE]]&lt;&gt;"C",tbl_die_ordering[[#This Row],[Design Approved Date]]&lt;&gt;""),tbl_die_ordering[[#This Row],[Design Approved Date]]-tbl_die_ordering[[#This Row],[Die Requested Date]],0)</f>
        <v>5</v>
      </c>
      <c r="Z599" t="s">
        <v>86</v>
      </c>
      <c r="AA599" s="118"/>
      <c r="AB599" s="82">
        <f>_xlfn.XLOOKUP(_xlfn.TEXTJOIN("_",TRUE,tbl_die_ordering[[#This Row],[Supplier]],tbl_die_ordering[[#This Row],[DIE NO]]),[1]Tracker!$AQ:$AQ,[1]Tracker!$Y:$Y,"")</f>
        <v>142503219</v>
      </c>
      <c r="AC599" s="83">
        <f>_xlfn.XLOOKUP(_xlfn.TEXTJOIN("_",TRUE,tbl_die_ordering[[#This Row],[Supplier]],tbl_die_ordering[[#This Row],[DIE NO]]),[1]Tracker!$AQ:$AQ,[1]Tracker!$AC:$AC,"")</f>
        <v>45776</v>
      </c>
      <c r="AD599" s="7"/>
      <c r="AF599" t="str">
        <f>TEXT(tbl_die_ordering[[#This Row],[Die Requested Date]],"mmm")</f>
        <v>Apr</v>
      </c>
      <c r="AG599" t="str">
        <f>_xlfn.TEXTJOIN("_",TRUE,tbl_die_ordering[[#This Row],[Supplier]],tbl_die_ordering[[#This Row],[DIE NO]])</f>
        <v>PDTMC_05319-401</v>
      </c>
    </row>
    <row r="600" spans="1:33" ht="15.95" customHeight="1">
      <c r="A600" s="86" t="s">
        <v>6</v>
      </c>
      <c r="B600" s="83" t="str">
        <f>_xlfn.XLOOKUP(_xlfn.TEXTJOIN("_",TRUE,tbl_die_ordering[[#This Row],[Supplier]],tbl_die_ordering[[#This Row],[DIE NO]]),[1]Tracker!$AQ:$AQ,[1]Tracker!$W:$W,"")</f>
        <v>7840-25</v>
      </c>
      <c r="C600" s="204" t="s">
        <v>959</v>
      </c>
      <c r="D600" s="177" t="s">
        <v>88</v>
      </c>
      <c r="E600" s="93" t="s">
        <v>221</v>
      </c>
      <c r="F600" s="94">
        <v>45759</v>
      </c>
      <c r="G600" s="353">
        <f>_xlfn.XLOOKUP(_xlfn.TEXTJOIN("_",TRUE,tbl_die_ordering[[#This Row],[Supplier]],tbl_die_ordering[[#This Row],[DIE NO]]),[1]Tracker!$AQ:$AQ,[1]Tracker!$V:$V,"")</f>
        <v>45759</v>
      </c>
      <c r="H600" s="194" t="s">
        <v>94</v>
      </c>
      <c r="I600" s="101">
        <v>0</v>
      </c>
      <c r="J600" s="101">
        <v>0</v>
      </c>
      <c r="K600" s="104">
        <v>45763</v>
      </c>
      <c r="L600" s="104">
        <v>45764</v>
      </c>
      <c r="M600" s="105"/>
      <c r="N600" s="121">
        <f>IFERROR(IF(tbl_die_ordering[[#This Row],[Design Approved Date]]&lt;&gt;"",L600-K600,""),"")</f>
        <v>1</v>
      </c>
      <c r="O600" s="94">
        <v>45766</v>
      </c>
      <c r="P600" s="94">
        <v>45771</v>
      </c>
      <c r="Q600" s="104">
        <v>45766</v>
      </c>
      <c r="R600" s="123">
        <v>112501535</v>
      </c>
      <c r="S600" s="93" t="s">
        <v>101</v>
      </c>
      <c r="T600" s="104">
        <v>45766</v>
      </c>
      <c r="U600" s="112"/>
      <c r="V600" s="113"/>
      <c r="W60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0" s="6">
        <f>IF(AND(tbl_die_ordering[[#This Row],[TYPE]]&lt;&gt;"C",tbl_die_ordering[[#This Row],[Design Approved Date]]&lt;&gt;""),tbl_die_ordering[[#This Row],[Design Approved Date]]-tbl_die_ordering[[#This Row],[Die Requested Date]],0)</f>
        <v>5</v>
      </c>
      <c r="Z600" t="s">
        <v>86</v>
      </c>
      <c r="AA600" s="118"/>
      <c r="AB600" s="82">
        <f>_xlfn.XLOOKUP(_xlfn.TEXTJOIN("_",TRUE,tbl_die_ordering[[#This Row],[Supplier]],tbl_die_ordering[[#This Row],[DIE NO]]),[1]Tracker!$AQ:$AQ,[1]Tracker!$Y:$Y,"")</f>
        <v>142503219</v>
      </c>
      <c r="AC600" s="83">
        <f>_xlfn.XLOOKUP(_xlfn.TEXTJOIN("_",TRUE,tbl_die_ordering[[#This Row],[Supplier]],tbl_die_ordering[[#This Row],[DIE NO]]),[1]Tracker!$AQ:$AQ,[1]Tracker!$AC:$AC,"")</f>
        <v>45776</v>
      </c>
      <c r="AD600" s="7"/>
      <c r="AF600" t="str">
        <f>TEXT(tbl_die_ordering[[#This Row],[Die Requested Date]],"mmm")</f>
        <v>Apr</v>
      </c>
      <c r="AG600" t="str">
        <f>_xlfn.TEXTJOIN("_",TRUE,tbl_die_ordering[[#This Row],[Supplier]],tbl_die_ordering[[#This Row],[DIE NO]])</f>
        <v>PDTMC_26273-203</v>
      </c>
    </row>
    <row r="601" spans="1:33" ht="15.95" customHeight="1">
      <c r="A601" s="86" t="s">
        <v>6</v>
      </c>
      <c r="B601" s="83" t="str">
        <f>_xlfn.XLOOKUP(_xlfn.TEXTJOIN("_",TRUE,tbl_die_ordering[[#This Row],[Supplier]],tbl_die_ordering[[#This Row],[DIE NO]]),[1]Tracker!$AQ:$AQ,[1]Tracker!$W:$W,"")</f>
        <v>7838-25</v>
      </c>
      <c r="C601" s="204" t="s">
        <v>960</v>
      </c>
      <c r="D601" s="177" t="s">
        <v>88</v>
      </c>
      <c r="E601" s="93" t="s">
        <v>221</v>
      </c>
      <c r="F601" s="94">
        <v>45759</v>
      </c>
      <c r="G601" s="353">
        <f>_xlfn.XLOOKUP(_xlfn.TEXTJOIN("_",TRUE,tbl_die_ordering[[#This Row],[Supplier]],tbl_die_ordering[[#This Row],[DIE NO]]),[1]Tracker!$AQ:$AQ,[1]Tracker!$V:$V,"")</f>
        <v>45759</v>
      </c>
      <c r="H601" s="194" t="s">
        <v>90</v>
      </c>
      <c r="I601" s="101">
        <v>1</v>
      </c>
      <c r="J601" s="101">
        <v>4</v>
      </c>
      <c r="K601" s="104">
        <v>45762</v>
      </c>
      <c r="L601" s="104">
        <v>45776</v>
      </c>
      <c r="M601" s="104" t="s">
        <v>186</v>
      </c>
      <c r="N601" s="121">
        <f>IFERROR(IF(tbl_die_ordering[[#This Row],[Design Approved Date]]&lt;&gt;"",L601-K601,""),"")</f>
        <v>14</v>
      </c>
      <c r="O601" s="94">
        <v>45778</v>
      </c>
      <c r="P601" s="94">
        <v>45761</v>
      </c>
      <c r="Q601" s="104">
        <v>45778</v>
      </c>
      <c r="R601" s="123">
        <v>112501775</v>
      </c>
      <c r="S601" s="93" t="s">
        <v>106</v>
      </c>
      <c r="T601" s="104">
        <v>45778</v>
      </c>
      <c r="U601" s="112"/>
      <c r="V601" s="113" t="s">
        <v>961</v>
      </c>
      <c r="W60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1" s="6">
        <f>IF(AND(tbl_die_ordering[[#This Row],[TYPE]]&lt;&gt;"C",tbl_die_ordering[[#This Row],[Design Approved Date]]&lt;&gt;""),tbl_die_ordering[[#This Row],[Design Approved Date]]-tbl_die_ordering[[#This Row],[Die Requested Date]],0)</f>
        <v>17</v>
      </c>
      <c r="Z601" t="s">
        <v>86</v>
      </c>
      <c r="AA601" s="118" t="s">
        <v>930</v>
      </c>
      <c r="AB601" s="82">
        <f>_xlfn.XLOOKUP(_xlfn.TEXTJOIN("_",TRUE,tbl_die_ordering[[#This Row],[Supplier]],tbl_die_ordering[[#This Row],[DIE NO]]),[1]Tracker!$AQ:$AQ,[1]Tracker!$Y:$Y,"")</f>
        <v>142503670</v>
      </c>
      <c r="AC601" s="83">
        <f>_xlfn.XLOOKUP(_xlfn.TEXTJOIN("_",TRUE,tbl_die_ordering[[#This Row],[Supplier]],tbl_die_ordering[[#This Row],[DIE NO]]),[1]Tracker!$AQ:$AQ,[1]Tracker!$AC:$AC,"")</f>
        <v>45785.53738425926</v>
      </c>
      <c r="AD601" s="7"/>
      <c r="AF601" t="str">
        <f>TEXT(tbl_die_ordering[[#This Row],[Die Requested Date]],"mmm")</f>
        <v>Apr</v>
      </c>
      <c r="AG601" t="str">
        <f>_xlfn.TEXTJOIN("_",TRUE,tbl_die_ordering[[#This Row],[Supplier]],tbl_die_ordering[[#This Row],[DIE NO]])</f>
        <v>JIANGSU_17025-203</v>
      </c>
    </row>
    <row r="602" spans="1:33" ht="15.95" customHeight="1">
      <c r="A602" s="86" t="s">
        <v>6</v>
      </c>
      <c r="B602" s="83" t="str">
        <f>_xlfn.XLOOKUP(_xlfn.TEXTJOIN("_",TRUE,tbl_die_ordering[[#This Row],[Supplier]],tbl_die_ordering[[#This Row],[DIE NO]]),[1]Tracker!$AQ:$AQ,[1]Tracker!$W:$W,"")</f>
        <v>7844-25</v>
      </c>
      <c r="C602" s="204" t="s">
        <v>962</v>
      </c>
      <c r="D602" s="177" t="s">
        <v>162</v>
      </c>
      <c r="E602" s="93" t="s">
        <v>963</v>
      </c>
      <c r="F602" s="94">
        <v>45762</v>
      </c>
      <c r="G602" s="353">
        <f>_xlfn.XLOOKUP(_xlfn.TEXTJOIN("_",TRUE,tbl_die_ordering[[#This Row],[Supplier]],tbl_die_ordering[[#This Row],[DIE NO]]),[1]Tracker!$AQ:$AQ,[1]Tracker!$V:$V,"")</f>
        <v>45762</v>
      </c>
      <c r="H602" s="194" t="s">
        <v>90</v>
      </c>
      <c r="I602" s="101">
        <v>0</v>
      </c>
      <c r="J602" s="101">
        <v>0</v>
      </c>
      <c r="K602" s="104">
        <v>45742</v>
      </c>
      <c r="L602" s="104">
        <v>45742</v>
      </c>
      <c r="M602" s="105"/>
      <c r="N602" s="121">
        <f>IFERROR(IF(tbl_die_ordering[[#This Row],[Design Approved Date]]&lt;&gt;"",L602-K602,""),"")</f>
        <v>0</v>
      </c>
      <c r="O602" s="94">
        <v>45762</v>
      </c>
      <c r="P602" s="94">
        <v>45762</v>
      </c>
      <c r="Q602" s="104">
        <v>45762</v>
      </c>
      <c r="R602" s="123">
        <v>112501440</v>
      </c>
      <c r="S602" s="93" t="s">
        <v>197</v>
      </c>
      <c r="T602" s="104">
        <v>45762</v>
      </c>
      <c r="U602" s="112"/>
      <c r="V602" s="113" t="s">
        <v>877</v>
      </c>
      <c r="W60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2" s="6">
        <f>IF(AND(tbl_die_ordering[[#This Row],[TYPE]]&lt;&gt;"C",tbl_die_ordering[[#This Row],[Design Approved Date]]&lt;&gt;""),tbl_die_ordering[[#This Row],[Design Approved Date]]-tbl_die_ordering[[#This Row],[Die Requested Date]],0)</f>
        <v>-20</v>
      </c>
      <c r="Z602" t="s">
        <v>86</v>
      </c>
      <c r="AA602" s="118"/>
      <c r="AB602" s="82">
        <f>_xlfn.XLOOKUP(_xlfn.TEXTJOIN("_",TRUE,tbl_die_ordering[[#This Row],[Supplier]],tbl_die_ordering[[#This Row],[DIE NO]]),[1]Tracker!$AQ:$AQ,[1]Tracker!$Y:$Y,"")</f>
        <v>142503202</v>
      </c>
      <c r="AC602" s="83">
        <f>_xlfn.XLOOKUP(_xlfn.TEXTJOIN("_",TRUE,tbl_die_ordering[[#This Row],[Supplier]],tbl_die_ordering[[#This Row],[DIE NO]]),[1]Tracker!$AQ:$AQ,[1]Tracker!$AC:$AC,"")</f>
        <v>45772</v>
      </c>
      <c r="AD602" s="7"/>
      <c r="AF602" t="str">
        <f>TEXT(tbl_die_ordering[[#This Row],[Die Requested Date]],"mmm")</f>
        <v>Apr</v>
      </c>
      <c r="AG602" t="str">
        <f>_xlfn.TEXTJOIN("_",TRUE,tbl_die_ordering[[#This Row],[Supplier]],tbl_die_ordering[[#This Row],[DIE NO]])</f>
        <v>COMPES_30198-601 BACKER</v>
      </c>
    </row>
    <row r="603" spans="1:33" ht="15.95" customHeight="1">
      <c r="A603" s="86" t="s">
        <v>29</v>
      </c>
      <c r="B603" s="83" t="str">
        <f>_xlfn.XLOOKUP(_xlfn.TEXTJOIN("_",TRUE,tbl_die_ordering[[#This Row],[Supplier]],tbl_die_ordering[[#This Row],[DIE NO]]),[1]Tracker!$AQ:$AQ,[1]Tracker!$W:$W,"")</f>
        <v>7667-25</v>
      </c>
      <c r="C603" s="204" t="s">
        <v>399</v>
      </c>
      <c r="D603" s="177" t="s">
        <v>162</v>
      </c>
      <c r="E603" s="93" t="s">
        <v>400</v>
      </c>
      <c r="F603" s="94">
        <v>45762</v>
      </c>
      <c r="G603" s="353">
        <f>_xlfn.XLOOKUP(_xlfn.TEXTJOIN("_",TRUE,tbl_die_ordering[[#This Row],[Supplier]],tbl_die_ordering[[#This Row],[DIE NO]]),[1]Tracker!$AQ:$AQ,[1]Tracker!$V:$V,"")</f>
        <v>45684</v>
      </c>
      <c r="H603" s="194" t="s">
        <v>94</v>
      </c>
      <c r="I603" s="133">
        <v>0</v>
      </c>
      <c r="J603" s="133">
        <v>0</v>
      </c>
      <c r="K603" s="104">
        <v>45763</v>
      </c>
      <c r="L603" s="104">
        <v>45763</v>
      </c>
      <c r="M603" s="105"/>
      <c r="N603" s="121">
        <f>IFERROR(IF(tbl_die_ordering[[#This Row],[Design Approved Date]]&lt;&gt;"",L603-K603,""),"")</f>
        <v>0</v>
      </c>
      <c r="O603" s="94">
        <v>45766</v>
      </c>
      <c r="P603" s="94">
        <v>45782</v>
      </c>
      <c r="Q603" s="104">
        <v>45766</v>
      </c>
      <c r="R603" s="123">
        <v>212500419</v>
      </c>
      <c r="S603" s="93" t="s">
        <v>101</v>
      </c>
      <c r="T603" s="94">
        <v>45782</v>
      </c>
      <c r="U603" s="112"/>
      <c r="V603" s="113"/>
      <c r="W60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3" s="6">
        <f>IF(AND(tbl_die_ordering[[#This Row],[TYPE]]&lt;&gt;"C",tbl_die_ordering[[#This Row],[Design Approved Date]]&lt;&gt;""),tbl_die_ordering[[#This Row],[Design Approved Date]]-tbl_die_ordering[[#This Row],[Die Requested Date]],0)</f>
        <v>1</v>
      </c>
      <c r="Z603" t="s">
        <v>86</v>
      </c>
      <c r="AA603" s="118"/>
      <c r="AB603" s="82">
        <f>_xlfn.XLOOKUP(_xlfn.TEXTJOIN("_",TRUE,tbl_die_ordering[[#This Row],[Supplier]],tbl_die_ordering[[#This Row],[DIE NO]]),[1]Tracker!$AQ:$AQ,[1]Tracker!$Y:$Y,"")</f>
        <v>242500096</v>
      </c>
      <c r="AC603" s="83">
        <f>_xlfn.XLOOKUP(_xlfn.TEXTJOIN("_",TRUE,tbl_die_ordering[[#This Row],[Supplier]],tbl_die_ordering[[#This Row],[DIE NO]]),[1]Tracker!$AQ:$AQ,[1]Tracker!$AC:$AC,"")</f>
        <v>45741.330405092594</v>
      </c>
      <c r="AD603" s="7"/>
      <c r="AF603" t="str">
        <f>TEXT(tbl_die_ordering[[#This Row],[Die Requested Date]],"mmm")</f>
        <v>Apr</v>
      </c>
      <c r="AG603" t="str">
        <f>_xlfn.TEXTJOIN("_",TRUE,tbl_die_ordering[[#This Row],[Supplier]],tbl_die_ordering[[#This Row],[DIE NO]])</f>
        <v>PDTMC_35RG4</v>
      </c>
    </row>
    <row r="604" spans="1:33" ht="15.95" customHeight="1">
      <c r="A604" s="86" t="s">
        <v>29</v>
      </c>
      <c r="B604" s="83" t="str">
        <f>_xlfn.XLOOKUP(_xlfn.TEXTJOIN("_",TRUE,tbl_die_ordering[[#This Row],[Supplier]],tbl_die_ordering[[#This Row],[DIE NO]]),[1]Tracker!$AQ:$AQ,[1]Tracker!$W:$W,"")</f>
        <v>7842-25</v>
      </c>
      <c r="C604" s="204" t="s">
        <v>964</v>
      </c>
      <c r="D604" s="177" t="s">
        <v>88</v>
      </c>
      <c r="E604" s="93" t="s">
        <v>100</v>
      </c>
      <c r="F604" s="94">
        <v>45762</v>
      </c>
      <c r="G604" s="353">
        <f>_xlfn.XLOOKUP(_xlfn.TEXTJOIN("_",TRUE,tbl_die_ordering[[#This Row],[Supplier]],tbl_die_ordering[[#This Row],[DIE NO]]),[1]Tracker!$AQ:$AQ,[1]Tracker!$V:$V,"")</f>
        <v>45762</v>
      </c>
      <c r="H604" s="194" t="s">
        <v>94</v>
      </c>
      <c r="I604" s="133">
        <v>0</v>
      </c>
      <c r="J604" s="133">
        <v>0</v>
      </c>
      <c r="K604" s="104">
        <v>45762</v>
      </c>
      <c r="L604" s="104">
        <v>45764</v>
      </c>
      <c r="M604" s="105"/>
      <c r="N604" s="121">
        <f>IFERROR(IF(tbl_die_ordering[[#This Row],[Design Approved Date]]&lt;&gt;"",L604-K604,""),"")</f>
        <v>2</v>
      </c>
      <c r="O604" s="94">
        <v>45766</v>
      </c>
      <c r="P604" s="94">
        <v>45771</v>
      </c>
      <c r="Q604" s="104">
        <v>45766</v>
      </c>
      <c r="R604" s="123">
        <v>212500418</v>
      </c>
      <c r="S604" s="93" t="s">
        <v>101</v>
      </c>
      <c r="T604" s="94">
        <v>45771</v>
      </c>
      <c r="U604" s="112"/>
      <c r="V604" s="113"/>
      <c r="W60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4" s="6">
        <f>IF(AND(tbl_die_ordering[[#This Row],[TYPE]]&lt;&gt;"C",tbl_die_ordering[[#This Row],[Design Approved Date]]&lt;&gt;""),tbl_die_ordering[[#This Row],[Design Approved Date]]-tbl_die_ordering[[#This Row],[Die Requested Date]],0)</f>
        <v>2</v>
      </c>
      <c r="Z604" t="s">
        <v>86</v>
      </c>
      <c r="AA604" s="118"/>
      <c r="AB604" s="82">
        <f>_xlfn.XLOOKUP(_xlfn.TEXTJOIN("_",TRUE,tbl_die_ordering[[#This Row],[Supplier]],tbl_die_ordering[[#This Row],[DIE NO]]),[1]Tracker!$AQ:$AQ,[1]Tracker!$Y:$Y,"")</f>
        <v>242500664</v>
      </c>
      <c r="AC604" s="83">
        <f>_xlfn.XLOOKUP(_xlfn.TEXTJOIN("_",TRUE,tbl_die_ordering[[#This Row],[Supplier]],tbl_die_ordering[[#This Row],[DIE NO]]),[1]Tracker!$AQ:$AQ,[1]Tracker!$AC:$AC,"")</f>
        <v>45778</v>
      </c>
      <c r="AD604" s="7"/>
      <c r="AF604" t="str">
        <f>TEXT(tbl_die_ordering[[#This Row],[Die Requested Date]],"mmm")</f>
        <v>Apr</v>
      </c>
      <c r="AG604" t="str">
        <f>_xlfn.TEXTJOIN("_",TRUE,tbl_die_ordering[[#This Row],[Supplier]],tbl_die_ordering[[#This Row],[DIE NO]])</f>
        <v>PDTMC_007208-2511</v>
      </c>
    </row>
    <row r="605" spans="1:33" ht="15.95" customHeight="1">
      <c r="A605" s="86" t="s">
        <v>29</v>
      </c>
      <c r="B605" s="83" t="str">
        <f>_xlfn.XLOOKUP(_xlfn.TEXTJOIN("_",TRUE,tbl_die_ordering[[#This Row],[Supplier]],tbl_die_ordering[[#This Row],[DIE NO]]),[1]Tracker!$AQ:$AQ,[1]Tracker!$W:$W,"")</f>
        <v>7842-25</v>
      </c>
      <c r="C605" s="204" t="s">
        <v>965</v>
      </c>
      <c r="D605" s="177" t="s">
        <v>88</v>
      </c>
      <c r="E605" s="93" t="s">
        <v>119</v>
      </c>
      <c r="F605" s="94">
        <v>45762</v>
      </c>
      <c r="G605" s="353">
        <f>_xlfn.XLOOKUP(_xlfn.TEXTJOIN("_",TRUE,tbl_die_ordering[[#This Row],[Supplier]],tbl_die_ordering[[#This Row],[DIE NO]]),[1]Tracker!$AQ:$AQ,[1]Tracker!$V:$V,"")</f>
        <v>45762</v>
      </c>
      <c r="H605" s="194" t="s">
        <v>94</v>
      </c>
      <c r="I605" s="133">
        <v>0</v>
      </c>
      <c r="J605" s="133">
        <v>0</v>
      </c>
      <c r="K605" s="104">
        <v>45762</v>
      </c>
      <c r="L605" s="104">
        <v>45764</v>
      </c>
      <c r="M605" s="105"/>
      <c r="N605" s="121">
        <f>IFERROR(IF(tbl_die_ordering[[#This Row],[Design Approved Date]]&lt;&gt;"",L605-K605,""),"")</f>
        <v>2</v>
      </c>
      <c r="O605" s="94">
        <v>45766</v>
      </c>
      <c r="P605" s="94">
        <v>45771</v>
      </c>
      <c r="Q605" s="104">
        <v>45766</v>
      </c>
      <c r="R605" s="123">
        <v>212500418</v>
      </c>
      <c r="S605" s="93" t="s">
        <v>101</v>
      </c>
      <c r="T605" s="94">
        <v>45771</v>
      </c>
      <c r="U605" s="112"/>
      <c r="V605" s="113"/>
      <c r="W60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5" s="6">
        <f>IF(AND(tbl_die_ordering[[#This Row],[TYPE]]&lt;&gt;"C",tbl_die_ordering[[#This Row],[Design Approved Date]]&lt;&gt;""),tbl_die_ordering[[#This Row],[Design Approved Date]]-tbl_die_ordering[[#This Row],[Die Requested Date]],0)</f>
        <v>2</v>
      </c>
      <c r="Z605" t="s">
        <v>86</v>
      </c>
      <c r="AA605" s="118"/>
      <c r="AB605" s="82">
        <f>_xlfn.XLOOKUP(_xlfn.TEXTJOIN("_",TRUE,tbl_die_ordering[[#This Row],[Supplier]],tbl_die_ordering[[#This Row],[DIE NO]]),[1]Tracker!$AQ:$AQ,[1]Tracker!$Y:$Y,"")</f>
        <v>242500664</v>
      </c>
      <c r="AC605" s="83">
        <f>_xlfn.XLOOKUP(_xlfn.TEXTJOIN("_",TRUE,tbl_die_ordering[[#This Row],[Supplier]],tbl_die_ordering[[#This Row],[DIE NO]]),[1]Tracker!$AQ:$AQ,[1]Tracker!$AC:$AC,"")</f>
        <v>45778</v>
      </c>
      <c r="AD605" s="7"/>
      <c r="AF605" t="str">
        <f>TEXT(tbl_die_ordering[[#This Row],[Die Requested Date]],"mmm")</f>
        <v>Apr</v>
      </c>
      <c r="AG605" t="str">
        <f>_xlfn.TEXTJOIN("_",TRUE,tbl_die_ordering[[#This Row],[Supplier]],tbl_die_ordering[[#This Row],[DIE NO]])</f>
        <v>PDTMC_013009-2517</v>
      </c>
    </row>
    <row r="606" spans="1:33" ht="15.95" customHeight="1">
      <c r="A606" s="86" t="s">
        <v>29</v>
      </c>
      <c r="B606" s="83" t="str">
        <f>_xlfn.XLOOKUP(_xlfn.TEXTJOIN("_",TRUE,tbl_die_ordering[[#This Row],[Supplier]],tbl_die_ordering[[#This Row],[DIE NO]]),[1]Tracker!$AQ:$AQ,[1]Tracker!$W:$W,"")</f>
        <v>7845-25</v>
      </c>
      <c r="C606" s="204" t="s">
        <v>966</v>
      </c>
      <c r="D606" s="177" t="s">
        <v>162</v>
      </c>
      <c r="E606" s="93" t="s">
        <v>967</v>
      </c>
      <c r="F606" s="94">
        <v>45762</v>
      </c>
      <c r="G606" s="353">
        <f>_xlfn.XLOOKUP(_xlfn.TEXTJOIN("_",TRUE,tbl_die_ordering[[#This Row],[Supplier]],tbl_die_ordering[[#This Row],[DIE NO]]),[1]Tracker!$AQ:$AQ,[1]Tracker!$V:$V,"")</f>
        <v>45762</v>
      </c>
      <c r="H606" s="194" t="s">
        <v>94</v>
      </c>
      <c r="I606" s="133">
        <v>0</v>
      </c>
      <c r="J606" s="133">
        <v>0</v>
      </c>
      <c r="K606" s="104">
        <v>45762</v>
      </c>
      <c r="L606" s="104">
        <v>45764</v>
      </c>
      <c r="M606" s="105"/>
      <c r="N606" s="121">
        <f>IFERROR(IF(tbl_die_ordering[[#This Row],[Design Approved Date]]&lt;&gt;"",L606-K606,""),"")</f>
        <v>2</v>
      </c>
      <c r="O606" s="94">
        <v>45766</v>
      </c>
      <c r="P606" s="94">
        <v>45771</v>
      </c>
      <c r="Q606" s="104">
        <v>45766</v>
      </c>
      <c r="R606" s="123">
        <v>212500418</v>
      </c>
      <c r="S606" s="93" t="s">
        <v>95</v>
      </c>
      <c r="T606" s="94">
        <v>45771</v>
      </c>
      <c r="U606" s="112"/>
      <c r="V606" s="113"/>
      <c r="W60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6" s="6">
        <f>IF(AND(tbl_die_ordering[[#This Row],[TYPE]]&lt;&gt;"C",tbl_die_ordering[[#This Row],[Design Approved Date]]&lt;&gt;""),tbl_die_ordering[[#This Row],[Design Approved Date]]-tbl_die_ordering[[#This Row],[Die Requested Date]],0)</f>
        <v>2</v>
      </c>
      <c r="Z606" t="s">
        <v>86</v>
      </c>
      <c r="AA606" s="118"/>
      <c r="AB606" s="82">
        <f>_xlfn.XLOOKUP(_xlfn.TEXTJOIN("_",TRUE,tbl_die_ordering[[#This Row],[Supplier]],tbl_die_ordering[[#This Row],[DIE NO]]),[1]Tracker!$AQ:$AQ,[1]Tracker!$Y:$Y,"")</f>
        <v>242500645</v>
      </c>
      <c r="AC606" s="83">
        <f>_xlfn.XLOOKUP(_xlfn.TEXTJOIN("_",TRUE,tbl_die_ordering[[#This Row],[Supplier]],tbl_die_ordering[[#This Row],[DIE NO]]),[1]Tracker!$AQ:$AQ,[1]Tracker!$AC:$AC,"")</f>
        <v>45770</v>
      </c>
      <c r="AD606" s="7"/>
      <c r="AF606" t="str">
        <f>TEXT(tbl_die_ordering[[#This Row],[Die Requested Date]],"mmm")</f>
        <v>Apr</v>
      </c>
      <c r="AG606" t="str">
        <f>_xlfn.TEXTJOIN("_",TRUE,tbl_die_ordering[[#This Row],[Supplier]],tbl_die_ordering[[#This Row],[DIE NO]])</f>
        <v>PHME_028953-2501</v>
      </c>
    </row>
    <row r="607" spans="1:33" ht="15.95" customHeight="1">
      <c r="A607" s="86" t="s">
        <v>29</v>
      </c>
      <c r="B607" s="83" t="str">
        <f>_xlfn.XLOOKUP(_xlfn.TEXTJOIN("_",TRUE,tbl_die_ordering[[#This Row],[Supplier]],tbl_die_ordering[[#This Row],[DIE NO]]),[1]Tracker!$AQ:$AQ,[1]Tracker!$W:$W,"")</f>
        <v>7845-25</v>
      </c>
      <c r="C607" s="204" t="s">
        <v>968</v>
      </c>
      <c r="D607" s="177" t="s">
        <v>162</v>
      </c>
      <c r="E607" s="93" t="s">
        <v>969</v>
      </c>
      <c r="F607" s="94">
        <v>45762</v>
      </c>
      <c r="G607" s="353">
        <f>_xlfn.XLOOKUP(_xlfn.TEXTJOIN("_",TRUE,tbl_die_ordering[[#This Row],[Supplier]],tbl_die_ordering[[#This Row],[DIE NO]]),[1]Tracker!$AQ:$AQ,[1]Tracker!$V:$V,"")</f>
        <v>45762</v>
      </c>
      <c r="H607" s="194" t="s">
        <v>94</v>
      </c>
      <c r="I607" s="133">
        <v>0</v>
      </c>
      <c r="J607" s="133">
        <v>0</v>
      </c>
      <c r="K607" s="104">
        <v>45763</v>
      </c>
      <c r="L607" s="104">
        <v>45764</v>
      </c>
      <c r="M607" s="105"/>
      <c r="N607" s="121">
        <f>IFERROR(IF(tbl_die_ordering[[#This Row],[Design Approved Date]]&lt;&gt;"",L607-K607,""),"")</f>
        <v>1</v>
      </c>
      <c r="O607" s="94">
        <v>45766</v>
      </c>
      <c r="P607" s="94">
        <v>45771</v>
      </c>
      <c r="Q607" s="104">
        <v>45766</v>
      </c>
      <c r="R607" s="123">
        <v>212500418</v>
      </c>
      <c r="S607" s="93" t="s">
        <v>95</v>
      </c>
      <c r="T607" s="94">
        <v>45771</v>
      </c>
      <c r="U607" s="112"/>
      <c r="V607" s="113"/>
      <c r="W60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7" s="6">
        <f>IF(AND(tbl_die_ordering[[#This Row],[TYPE]]&lt;&gt;"C",tbl_die_ordering[[#This Row],[Design Approved Date]]&lt;&gt;""),tbl_die_ordering[[#This Row],[Design Approved Date]]-tbl_die_ordering[[#This Row],[Die Requested Date]],0)</f>
        <v>2</v>
      </c>
      <c r="Z607" t="s">
        <v>86</v>
      </c>
      <c r="AA607" s="118"/>
      <c r="AB607" s="82">
        <f>_xlfn.XLOOKUP(_xlfn.TEXTJOIN("_",TRUE,tbl_die_ordering[[#This Row],[Supplier]],tbl_die_ordering[[#This Row],[DIE NO]]),[1]Tracker!$AQ:$AQ,[1]Tracker!$Y:$Y,"")</f>
        <v>242500657</v>
      </c>
      <c r="AC607" s="83">
        <f>_xlfn.XLOOKUP(_xlfn.TEXTJOIN("_",TRUE,tbl_die_ordering[[#This Row],[Supplier]],tbl_die_ordering[[#This Row],[DIE NO]]),[1]Tracker!$AQ:$AQ,[1]Tracker!$AC:$AC,"")</f>
        <v>45776</v>
      </c>
      <c r="AD607" s="7"/>
      <c r="AF607" t="str">
        <f>TEXT(tbl_die_ordering[[#This Row],[Die Requested Date]],"mmm")</f>
        <v>Apr</v>
      </c>
      <c r="AG607" t="str">
        <f>_xlfn.TEXTJOIN("_",TRUE,tbl_die_ordering[[#This Row],[Supplier]],tbl_die_ordering[[#This Row],[DIE NO]])</f>
        <v>PHME_120221-3502</v>
      </c>
    </row>
    <row r="608" spans="1:33" ht="15.95" customHeight="1">
      <c r="A608" s="86" t="s">
        <v>29</v>
      </c>
      <c r="B608" s="83" t="str">
        <f>_xlfn.XLOOKUP(_xlfn.TEXTJOIN("_",TRUE,tbl_die_ordering[[#This Row],[Supplier]],tbl_die_ordering[[#This Row],[DIE NO]]),[1]Tracker!$AQ:$AQ,[1]Tracker!$W:$W,"")</f>
        <v>7842-25</v>
      </c>
      <c r="C608" s="204" t="s">
        <v>970</v>
      </c>
      <c r="D608" s="177" t="s">
        <v>162</v>
      </c>
      <c r="E608" s="93" t="s">
        <v>398</v>
      </c>
      <c r="F608" s="94">
        <v>45762</v>
      </c>
      <c r="G608" s="353">
        <f>_xlfn.XLOOKUP(_xlfn.TEXTJOIN("_",TRUE,tbl_die_ordering[[#This Row],[Supplier]],tbl_die_ordering[[#This Row],[DIE NO]]),[1]Tracker!$AQ:$AQ,[1]Tracker!$V:$V,"")</f>
        <v>45762</v>
      </c>
      <c r="H608" s="194" t="s">
        <v>94</v>
      </c>
      <c r="I608" s="133">
        <v>1</v>
      </c>
      <c r="J608" s="133">
        <v>2</v>
      </c>
      <c r="K608" s="104">
        <v>45763</v>
      </c>
      <c r="L608" s="104">
        <v>45763</v>
      </c>
      <c r="M608" s="105"/>
      <c r="N608" s="121">
        <f>IFERROR(IF(tbl_die_ordering[[#This Row],[Design Approved Date]]&lt;&gt;"",L608-K608,""),"")</f>
        <v>0</v>
      </c>
      <c r="O608" s="94">
        <v>45766</v>
      </c>
      <c r="P608" s="94">
        <v>45782</v>
      </c>
      <c r="Q608" s="104">
        <v>45766</v>
      </c>
      <c r="R608" s="123">
        <v>212500419</v>
      </c>
      <c r="S608" s="93" t="s">
        <v>101</v>
      </c>
      <c r="T608" s="94">
        <v>45782</v>
      </c>
      <c r="U608" s="112"/>
      <c r="V608" s="113"/>
      <c r="W60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8" s="6">
        <f>IF(AND(tbl_die_ordering[[#This Row],[TYPE]]&lt;&gt;"C",tbl_die_ordering[[#This Row],[Design Approved Date]]&lt;&gt;""),tbl_die_ordering[[#This Row],[Design Approved Date]]-tbl_die_ordering[[#This Row],[Die Requested Date]],0)</f>
        <v>1</v>
      </c>
      <c r="Z608" t="s">
        <v>86</v>
      </c>
      <c r="AA608" s="118"/>
      <c r="AB608" s="82">
        <f>_xlfn.XLOOKUP(_xlfn.TEXTJOIN("_",TRUE,tbl_die_ordering[[#This Row],[Supplier]],tbl_die_ordering[[#This Row],[DIE NO]]),[1]Tracker!$AQ:$AQ,[1]Tracker!$Y:$Y,"")</f>
        <v>242500658</v>
      </c>
      <c r="AC608" s="83">
        <f>_xlfn.XLOOKUP(_xlfn.TEXTJOIN("_",TRUE,tbl_die_ordering[[#This Row],[Supplier]],tbl_die_ordering[[#This Row],[DIE NO]]),[1]Tracker!$AQ:$AQ,[1]Tracker!$AC:$AC,"")</f>
        <v>45777</v>
      </c>
      <c r="AD608" s="7"/>
      <c r="AF608" t="str">
        <f>TEXT(tbl_die_ordering[[#This Row],[Die Requested Date]],"mmm")</f>
        <v>Apr</v>
      </c>
      <c r="AG608" t="str">
        <f>_xlfn.TEXTJOIN("_",TRUE,tbl_die_ordering[[#This Row],[Supplier]],tbl_die_ordering[[#This Row],[DIE NO]])</f>
        <v>PDTMC_25RG3</v>
      </c>
    </row>
    <row r="609" spans="1:33" ht="15.95" customHeight="1">
      <c r="A609" s="86" t="s">
        <v>29</v>
      </c>
      <c r="B609" s="83" t="str">
        <f>_xlfn.XLOOKUP(_xlfn.TEXTJOIN("_",TRUE,tbl_die_ordering[[#This Row],[Supplier]],tbl_die_ordering[[#This Row],[DIE NO]]),[1]Tracker!$AQ:$AQ,[1]Tracker!$W:$W,"")</f>
        <v>7842-25</v>
      </c>
      <c r="C609" s="204" t="s">
        <v>971</v>
      </c>
      <c r="D609" s="177" t="s">
        <v>162</v>
      </c>
      <c r="E609" s="93" t="s">
        <v>400</v>
      </c>
      <c r="F609" s="94">
        <v>45762</v>
      </c>
      <c r="G609" s="353">
        <f>_xlfn.XLOOKUP(_xlfn.TEXTJOIN("_",TRUE,tbl_die_ordering[[#This Row],[Supplier]],tbl_die_ordering[[#This Row],[DIE NO]]),[1]Tracker!$AQ:$AQ,[1]Tracker!$V:$V,"")</f>
        <v>45762</v>
      </c>
      <c r="H609" s="194" t="s">
        <v>94</v>
      </c>
      <c r="I609" s="133">
        <v>0</v>
      </c>
      <c r="J609" s="133">
        <v>0</v>
      </c>
      <c r="K609" s="104">
        <v>45763</v>
      </c>
      <c r="L609" s="104">
        <v>45763</v>
      </c>
      <c r="M609" s="105"/>
      <c r="N609" s="121">
        <f>IFERROR(IF(tbl_die_ordering[[#This Row],[Design Approved Date]]&lt;&gt;"",L609-K609,""),"")</f>
        <v>0</v>
      </c>
      <c r="O609" s="94">
        <v>45766</v>
      </c>
      <c r="P609" s="94">
        <v>45782</v>
      </c>
      <c r="Q609" s="104">
        <v>45766</v>
      </c>
      <c r="R609" s="123">
        <v>212500419</v>
      </c>
      <c r="S609" s="93" t="s">
        <v>101</v>
      </c>
      <c r="T609" s="94">
        <v>45782</v>
      </c>
      <c r="U609" s="112"/>
      <c r="V609" s="113"/>
      <c r="W60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09" s="6">
        <f>IF(AND(tbl_die_ordering[[#This Row],[TYPE]]&lt;&gt;"C",tbl_die_ordering[[#This Row],[Design Approved Date]]&lt;&gt;""),tbl_die_ordering[[#This Row],[Design Approved Date]]-tbl_die_ordering[[#This Row],[Die Requested Date]],0)</f>
        <v>1</v>
      </c>
      <c r="Z609" t="s">
        <v>86</v>
      </c>
      <c r="AA609" s="118"/>
      <c r="AB609" s="82">
        <f>_xlfn.XLOOKUP(_xlfn.TEXTJOIN("_",TRUE,tbl_die_ordering[[#This Row],[Supplier]],tbl_die_ordering[[#This Row],[DIE NO]]),[1]Tracker!$AQ:$AQ,[1]Tracker!$Y:$Y,"")</f>
        <v>242500659</v>
      </c>
      <c r="AC609" s="83">
        <f>_xlfn.XLOOKUP(_xlfn.TEXTJOIN("_",TRUE,tbl_die_ordering[[#This Row],[Supplier]],tbl_die_ordering[[#This Row],[DIE NO]]),[1]Tracker!$AQ:$AQ,[1]Tracker!$AC:$AC,"")</f>
        <v>45797</v>
      </c>
      <c r="AD609" s="7"/>
      <c r="AF609" t="str">
        <f>TEXT(tbl_die_ordering[[#This Row],[Die Requested Date]],"mmm")</f>
        <v>Apr</v>
      </c>
      <c r="AG609" t="str">
        <f>_xlfn.TEXTJOIN("_",TRUE,tbl_die_ordering[[#This Row],[Supplier]],tbl_die_ordering[[#This Row],[DIE NO]])</f>
        <v>PDTMC_35RG3</v>
      </c>
    </row>
    <row r="610" spans="1:33" ht="15.95" customHeight="1">
      <c r="A610" s="86" t="s">
        <v>29</v>
      </c>
      <c r="B610" s="83" t="str">
        <f>_xlfn.XLOOKUP(_xlfn.TEXTJOIN("_",TRUE,tbl_die_ordering[[#This Row],[Supplier]],tbl_die_ordering[[#This Row],[DIE NO]]),[1]Tracker!$AQ:$AQ,[1]Tracker!$W:$W,"")</f>
        <v>7842-25</v>
      </c>
      <c r="C610" s="204" t="s">
        <v>972</v>
      </c>
      <c r="D610" s="177" t="s">
        <v>162</v>
      </c>
      <c r="E610" s="93" t="s">
        <v>973</v>
      </c>
      <c r="F610" s="94">
        <v>45762</v>
      </c>
      <c r="G610" s="353">
        <f>_xlfn.XLOOKUP(_xlfn.TEXTJOIN("_",TRUE,tbl_die_ordering[[#This Row],[Supplier]],tbl_die_ordering[[#This Row],[DIE NO]]),[1]Tracker!$AQ:$AQ,[1]Tracker!$V:$V,"")</f>
        <v>45762</v>
      </c>
      <c r="H610" s="194" t="s">
        <v>94</v>
      </c>
      <c r="I610" s="133">
        <v>0</v>
      </c>
      <c r="J610" s="133">
        <v>0</v>
      </c>
      <c r="K610" s="104">
        <v>45763</v>
      </c>
      <c r="L610" s="104">
        <v>45763</v>
      </c>
      <c r="M610" s="105"/>
      <c r="N610" s="121">
        <f>IFERROR(IF(tbl_die_ordering[[#This Row],[Design Approved Date]]&lt;&gt;"",L610-K610,""),"")</f>
        <v>0</v>
      </c>
      <c r="O610" s="94">
        <v>45766</v>
      </c>
      <c r="P610" s="94">
        <v>45782</v>
      </c>
      <c r="Q610" s="104">
        <v>45766</v>
      </c>
      <c r="R610" s="123">
        <v>212500419</v>
      </c>
      <c r="S610" s="93" t="s">
        <v>101</v>
      </c>
      <c r="T610" s="94">
        <v>45782</v>
      </c>
      <c r="U610" s="112"/>
      <c r="V610" s="113"/>
      <c r="W6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0" s="6">
        <f>IF(AND(tbl_die_ordering[[#This Row],[TYPE]]&lt;&gt;"C",tbl_die_ordering[[#This Row],[Design Approved Date]]&lt;&gt;""),tbl_die_ordering[[#This Row],[Design Approved Date]]-tbl_die_ordering[[#This Row],[Die Requested Date]],0)</f>
        <v>1</v>
      </c>
      <c r="Z610" t="s">
        <v>86</v>
      </c>
      <c r="AA610" s="118"/>
      <c r="AB610" s="82">
        <f>_xlfn.XLOOKUP(_xlfn.TEXTJOIN("_",TRUE,tbl_die_ordering[[#This Row],[Supplier]],tbl_die_ordering[[#This Row],[DIE NO]]),[1]Tracker!$AQ:$AQ,[1]Tracker!$Y:$Y,"")</f>
        <v>242500659</v>
      </c>
      <c r="AC610" s="83">
        <f>_xlfn.XLOOKUP(_xlfn.TEXTJOIN("_",TRUE,tbl_die_ordering[[#This Row],[Supplier]],tbl_die_ordering[[#This Row],[DIE NO]]),[1]Tracker!$AQ:$AQ,[1]Tracker!$AC:$AC,"")</f>
        <v>45797</v>
      </c>
      <c r="AD610" s="7"/>
      <c r="AF610" t="str">
        <f>TEXT(tbl_die_ordering[[#This Row],[Die Requested Date]],"mmm")</f>
        <v>Apr</v>
      </c>
      <c r="AG610" t="str">
        <f>_xlfn.TEXTJOIN("_",TRUE,tbl_die_ordering[[#This Row],[Supplier]],tbl_die_ordering[[#This Row],[DIE NO]])</f>
        <v>PDTMC_35RG5</v>
      </c>
    </row>
    <row r="611" spans="1:33" ht="15.95" customHeight="1">
      <c r="A611" s="86" t="s">
        <v>29</v>
      </c>
      <c r="B611" s="83" t="str">
        <f>_xlfn.XLOOKUP(_xlfn.TEXTJOIN("_",TRUE,tbl_die_ordering[[#This Row],[Supplier]],tbl_die_ordering[[#This Row],[DIE NO]]),[1]Tracker!$AQ:$AQ,[1]Tracker!$W:$W,"")</f>
        <v>7842-25</v>
      </c>
      <c r="C611" s="204" t="s">
        <v>974</v>
      </c>
      <c r="D611" s="177" t="s">
        <v>162</v>
      </c>
      <c r="E611" s="93" t="s">
        <v>973</v>
      </c>
      <c r="F611" s="94">
        <v>45762</v>
      </c>
      <c r="G611" s="353">
        <f>_xlfn.XLOOKUP(_xlfn.TEXTJOIN("_",TRUE,tbl_die_ordering[[#This Row],[Supplier]],tbl_die_ordering[[#This Row],[DIE NO]]),[1]Tracker!$AQ:$AQ,[1]Tracker!$V:$V,"")</f>
        <v>45762</v>
      </c>
      <c r="H611" s="194" t="s">
        <v>94</v>
      </c>
      <c r="I611" s="133">
        <v>0</v>
      </c>
      <c r="J611" s="133">
        <v>0</v>
      </c>
      <c r="K611" s="104">
        <v>45763</v>
      </c>
      <c r="L611" s="104">
        <v>45763</v>
      </c>
      <c r="M611" s="105"/>
      <c r="N611" s="121">
        <f>IFERROR(IF(tbl_die_ordering[[#This Row],[Design Approved Date]]&lt;&gt;"",L611-K611,""),"")</f>
        <v>0</v>
      </c>
      <c r="O611" s="94">
        <v>45766</v>
      </c>
      <c r="P611" s="94">
        <v>45782</v>
      </c>
      <c r="Q611" s="104">
        <v>45766</v>
      </c>
      <c r="R611" s="123">
        <v>212500419</v>
      </c>
      <c r="S611" s="93" t="s">
        <v>101</v>
      </c>
      <c r="T611" s="94">
        <v>45782</v>
      </c>
      <c r="U611" s="112"/>
      <c r="V611" s="113"/>
      <c r="W6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1" s="6">
        <f>IF(AND(tbl_die_ordering[[#This Row],[TYPE]]&lt;&gt;"C",tbl_die_ordering[[#This Row],[Design Approved Date]]&lt;&gt;""),tbl_die_ordering[[#This Row],[Design Approved Date]]-tbl_die_ordering[[#This Row],[Die Requested Date]],0)</f>
        <v>1</v>
      </c>
      <c r="Z611" t="s">
        <v>86</v>
      </c>
      <c r="AA611" s="118"/>
      <c r="AB611" s="82">
        <f>_xlfn.XLOOKUP(_xlfn.TEXTJOIN("_",TRUE,tbl_die_ordering[[#This Row],[Supplier]],tbl_die_ordering[[#This Row],[DIE NO]]),[1]Tracker!$AQ:$AQ,[1]Tracker!$Y:$Y,"")</f>
        <v>242500659</v>
      </c>
      <c r="AC611" s="83">
        <f>_xlfn.XLOOKUP(_xlfn.TEXTJOIN("_",TRUE,tbl_die_ordering[[#This Row],[Supplier]],tbl_die_ordering[[#This Row],[DIE NO]]),[1]Tracker!$AQ:$AQ,[1]Tracker!$AC:$AC,"")</f>
        <v>45797</v>
      </c>
      <c r="AD611" s="7"/>
      <c r="AF611" t="str">
        <f>TEXT(tbl_die_ordering[[#This Row],[Die Requested Date]],"mmm")</f>
        <v>Apr</v>
      </c>
      <c r="AG611" t="str">
        <f>_xlfn.TEXTJOIN("_",TRUE,tbl_die_ordering[[#This Row],[Supplier]],tbl_die_ordering[[#This Row],[DIE NO]])</f>
        <v>PDTMC_35RG7</v>
      </c>
    </row>
    <row r="612" spans="1:33" ht="15.95" customHeight="1">
      <c r="A612" s="86" t="s">
        <v>29</v>
      </c>
      <c r="B612" s="83" t="str">
        <f>_xlfn.XLOOKUP(_xlfn.TEXTJOIN("_",TRUE,tbl_die_ordering[[#This Row],[Supplier]],tbl_die_ordering[[#This Row],[DIE NO]]),[1]Tracker!$AQ:$AQ,[1]Tracker!$W:$W,"")</f>
        <v>7841-25</v>
      </c>
      <c r="C612" s="204" t="s">
        <v>975</v>
      </c>
      <c r="D612" s="177" t="s">
        <v>88</v>
      </c>
      <c r="E612" s="93" t="s">
        <v>100</v>
      </c>
      <c r="F612" s="94">
        <v>45762</v>
      </c>
      <c r="G612" s="353">
        <f>_xlfn.XLOOKUP(_xlfn.TEXTJOIN("_",TRUE,tbl_die_ordering[[#This Row],[Supplier]],tbl_die_ordering[[#This Row],[DIE NO]]),[1]Tracker!$AQ:$AQ,[1]Tracker!$V:$V,"")</f>
        <v>45762</v>
      </c>
      <c r="H612" s="194" t="s">
        <v>94</v>
      </c>
      <c r="I612" s="133">
        <v>4</v>
      </c>
      <c r="J612" s="133">
        <v>4</v>
      </c>
      <c r="K612" s="104">
        <v>45762</v>
      </c>
      <c r="L612" s="104">
        <v>45768</v>
      </c>
      <c r="M612" s="105"/>
      <c r="N612" s="121">
        <f>IFERROR(IF(tbl_die_ordering[[#This Row],[Design Approved Date]]&lt;&gt;"",L612-K612,""),"")</f>
        <v>6</v>
      </c>
      <c r="O612" s="94">
        <v>45771</v>
      </c>
      <c r="P612" s="94">
        <v>45771</v>
      </c>
      <c r="Q612" s="104">
        <v>45771</v>
      </c>
      <c r="R612" s="123">
        <v>212500440</v>
      </c>
      <c r="S612" s="93" t="s">
        <v>101</v>
      </c>
      <c r="T612" s="94">
        <v>45771</v>
      </c>
      <c r="U612" s="112"/>
      <c r="V612" s="113"/>
      <c r="W6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2" s="6">
        <f>IF(AND(tbl_die_ordering[[#This Row],[TYPE]]&lt;&gt;"C",tbl_die_ordering[[#This Row],[Design Approved Date]]&lt;&gt;""),tbl_die_ordering[[#This Row],[Design Approved Date]]-tbl_die_ordering[[#This Row],[Die Requested Date]],0)</f>
        <v>6</v>
      </c>
      <c r="Z612" t="s">
        <v>86</v>
      </c>
      <c r="AA612" s="118"/>
      <c r="AB612" s="82">
        <f>_xlfn.XLOOKUP(_xlfn.TEXTJOIN("_",TRUE,tbl_die_ordering[[#This Row],[Supplier]],tbl_die_ordering[[#This Row],[DIE NO]]),[1]Tracker!$AQ:$AQ,[1]Tracker!$Y:$Y,"")</f>
        <v>242500731</v>
      </c>
      <c r="AC612" s="83">
        <f>_xlfn.XLOOKUP(_xlfn.TEXTJOIN("_",TRUE,tbl_die_ordering[[#This Row],[Supplier]],tbl_die_ordering[[#This Row],[DIE NO]]),[1]Tracker!$AQ:$AQ,[1]Tracker!$AC:$AC,"")</f>
        <v>45779</v>
      </c>
      <c r="AD612" s="7"/>
      <c r="AF612" t="str">
        <f>TEXT(tbl_die_ordering[[#This Row],[Die Requested Date]],"mmm")</f>
        <v>Apr</v>
      </c>
      <c r="AG612" t="str">
        <f>_xlfn.TEXTJOIN("_",TRUE,tbl_die_ordering[[#This Row],[Supplier]],tbl_die_ordering[[#This Row],[DIE NO]])</f>
        <v>PDTMC_014855-3504</v>
      </c>
    </row>
    <row r="613" spans="1:33" ht="15.95" customHeight="1">
      <c r="A613" s="86" t="s">
        <v>29</v>
      </c>
      <c r="B613" s="83" t="str">
        <f>_xlfn.XLOOKUP(_xlfn.TEXTJOIN("_",TRUE,tbl_die_ordering[[#This Row],[Supplier]],tbl_die_ordering[[#This Row],[DIE NO]]),[1]Tracker!$AQ:$AQ,[1]Tracker!$W:$W,"")</f>
        <v>7841-25</v>
      </c>
      <c r="C613" s="204" t="s">
        <v>976</v>
      </c>
      <c r="D613" s="177" t="s">
        <v>88</v>
      </c>
      <c r="E613" s="93" t="s">
        <v>100</v>
      </c>
      <c r="F613" s="94">
        <v>45762</v>
      </c>
      <c r="G613" s="353">
        <f>_xlfn.XLOOKUP(_xlfn.TEXTJOIN("_",TRUE,tbl_die_ordering[[#This Row],[Supplier]],tbl_die_ordering[[#This Row],[DIE NO]]),[1]Tracker!$AQ:$AQ,[1]Tracker!$V:$V,"")</f>
        <v>45762</v>
      </c>
      <c r="H613" s="194" t="s">
        <v>94</v>
      </c>
      <c r="I613" s="133">
        <v>4</v>
      </c>
      <c r="J613" s="133">
        <v>4</v>
      </c>
      <c r="K613" s="104">
        <v>45762</v>
      </c>
      <c r="L613" s="104">
        <v>45768</v>
      </c>
      <c r="M613" s="105" t="s">
        <v>186</v>
      </c>
      <c r="N613" s="121">
        <f>IFERROR(IF(tbl_die_ordering[[#This Row],[Design Approved Date]]&lt;&gt;"",L613-K613,""),"")</f>
        <v>6</v>
      </c>
      <c r="O613" s="94">
        <v>45771</v>
      </c>
      <c r="P613" s="94">
        <v>45771</v>
      </c>
      <c r="Q613" s="104">
        <v>45771</v>
      </c>
      <c r="R613" s="123">
        <v>212500440</v>
      </c>
      <c r="S613" s="93" t="s">
        <v>101</v>
      </c>
      <c r="T613" s="94">
        <v>45771</v>
      </c>
      <c r="U613" s="112"/>
      <c r="V613" s="113"/>
      <c r="W6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3" s="6">
        <f>IF(AND(tbl_die_ordering[[#This Row],[TYPE]]&lt;&gt;"C",tbl_die_ordering[[#This Row],[Design Approved Date]]&lt;&gt;""),tbl_die_ordering[[#This Row],[Design Approved Date]]-tbl_die_ordering[[#This Row],[Die Requested Date]],0)</f>
        <v>6</v>
      </c>
      <c r="Z613" t="s">
        <v>86</v>
      </c>
      <c r="AA613" s="118"/>
      <c r="AB613" s="82">
        <f>_xlfn.XLOOKUP(_xlfn.TEXTJOIN("_",TRUE,tbl_die_ordering[[#This Row],[Supplier]],tbl_die_ordering[[#This Row],[DIE NO]]),[1]Tracker!$AQ:$AQ,[1]Tracker!$Y:$Y,"")</f>
        <v>242500731</v>
      </c>
      <c r="AC613" s="83">
        <f>_xlfn.XLOOKUP(_xlfn.TEXTJOIN("_",TRUE,tbl_die_ordering[[#This Row],[Supplier]],tbl_die_ordering[[#This Row],[DIE NO]]),[1]Tracker!$AQ:$AQ,[1]Tracker!$AC:$AC,"")</f>
        <v>45779</v>
      </c>
      <c r="AD613" s="7"/>
      <c r="AF613" t="str">
        <f>TEXT(tbl_die_ordering[[#This Row],[Die Requested Date]],"mmm")</f>
        <v>Apr</v>
      </c>
      <c r="AG613" t="str">
        <f>_xlfn.TEXTJOIN("_",TRUE,tbl_die_ordering[[#This Row],[Supplier]],tbl_die_ordering[[#This Row],[DIE NO]])</f>
        <v>PDTMC_014861-3503</v>
      </c>
    </row>
    <row r="614" spans="1:33" ht="15.95" customHeight="1">
      <c r="A614" s="86" t="s">
        <v>29</v>
      </c>
      <c r="B614" s="83" t="str">
        <f>_xlfn.XLOOKUP(_xlfn.TEXTJOIN("_",TRUE,tbl_die_ordering[[#This Row],[Supplier]],tbl_die_ordering[[#This Row],[DIE NO]]),[1]Tracker!$AQ:$AQ,[1]Tracker!$W:$W,"")</f>
        <v>7843-25</v>
      </c>
      <c r="C614" s="204" t="s">
        <v>977</v>
      </c>
      <c r="D614" s="177" t="s">
        <v>88</v>
      </c>
      <c r="E614" s="93" t="s">
        <v>103</v>
      </c>
      <c r="F614" s="94">
        <v>45762</v>
      </c>
      <c r="G614" s="353">
        <f>_xlfn.XLOOKUP(_xlfn.TEXTJOIN("_",TRUE,tbl_die_ordering[[#This Row],[Supplier]],tbl_die_ordering[[#This Row],[DIE NO]]),[1]Tracker!$AQ:$AQ,[1]Tracker!$V:$V,"")</f>
        <v>45762</v>
      </c>
      <c r="H614" s="194" t="s">
        <v>90</v>
      </c>
      <c r="I614" s="133">
        <v>2</v>
      </c>
      <c r="J614" s="133">
        <v>2</v>
      </c>
      <c r="K614" s="104">
        <v>45762</v>
      </c>
      <c r="L614" s="104">
        <v>45771</v>
      </c>
      <c r="M614" s="105"/>
      <c r="N614" s="121">
        <f>IFERROR(IF(tbl_die_ordering[[#This Row],[Design Approved Date]]&lt;&gt;"",L614-K614,""),"")</f>
        <v>9</v>
      </c>
      <c r="O614" s="94">
        <v>45773</v>
      </c>
      <c r="P614" s="94">
        <v>45787</v>
      </c>
      <c r="Q614" s="104">
        <v>45773</v>
      </c>
      <c r="R614" s="123">
        <v>212500445</v>
      </c>
      <c r="S614" s="93" t="s">
        <v>139</v>
      </c>
      <c r="T614" s="94">
        <v>45787</v>
      </c>
      <c r="U614" s="112"/>
      <c r="V614" s="113"/>
      <c r="W6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4" s="6">
        <f>IF(AND(tbl_die_ordering[[#This Row],[TYPE]]&lt;&gt;"C",tbl_die_ordering[[#This Row],[Design Approved Date]]&lt;&gt;""),tbl_die_ordering[[#This Row],[Design Approved Date]]-tbl_die_ordering[[#This Row],[Die Requested Date]],0)</f>
        <v>9</v>
      </c>
      <c r="Z614" t="s">
        <v>86</v>
      </c>
      <c r="AA614" s="118"/>
      <c r="AB614" s="82">
        <f>_xlfn.XLOOKUP(_xlfn.TEXTJOIN("_",TRUE,tbl_die_ordering[[#This Row],[Supplier]],tbl_die_ordering[[#This Row],[DIE NO]]),[1]Tracker!$AQ:$AQ,[1]Tracker!$Y:$Y,"")</f>
        <v>242500721</v>
      </c>
      <c r="AC614" s="83">
        <f>_xlfn.XLOOKUP(_xlfn.TEXTJOIN("_",TRUE,tbl_die_ordering[[#This Row],[Supplier]],tbl_die_ordering[[#This Row],[DIE NO]]),[1]Tracker!$AQ:$AQ,[1]Tracker!$AC:$AC,"")</f>
        <v>45778</v>
      </c>
      <c r="AD614" s="7"/>
      <c r="AF614" t="str">
        <f>TEXT(tbl_die_ordering[[#This Row],[Die Requested Date]],"mmm")</f>
        <v>Apr</v>
      </c>
      <c r="AG614" t="str">
        <f>_xlfn.TEXTJOIN("_",TRUE,tbl_die_ordering[[#This Row],[Supplier]],tbl_die_ordering[[#This Row],[DIE NO]])</f>
        <v>EKSTEK_013213-2501</v>
      </c>
    </row>
    <row r="615" spans="1:33" ht="15.95" customHeight="1">
      <c r="A615" s="86" t="s">
        <v>6</v>
      </c>
      <c r="B615" s="83" t="str">
        <f>_xlfn.XLOOKUP(_xlfn.TEXTJOIN("_",TRUE,tbl_die_ordering[[#This Row],[Supplier]],tbl_die_ordering[[#This Row],[DIE NO]]),[1]Tracker!$AQ:$AQ,[1]Tracker!$W:$W,"")</f>
        <v>7848-25</v>
      </c>
      <c r="C615" s="204" t="s">
        <v>978</v>
      </c>
      <c r="D615" s="177" t="s">
        <v>212</v>
      </c>
      <c r="E615" s="93" t="s">
        <v>163</v>
      </c>
      <c r="F615" s="94">
        <v>45764</v>
      </c>
      <c r="G615" s="353">
        <f>_xlfn.XLOOKUP(_xlfn.TEXTJOIN("_",TRUE,tbl_die_ordering[[#This Row],[Supplier]],tbl_die_ordering[[#This Row],[DIE NO]]),[1]Tracker!$AQ:$AQ,[1]Tracker!$V:$V,"")</f>
        <v>45764</v>
      </c>
      <c r="H615" s="194" t="s">
        <v>94</v>
      </c>
      <c r="I615" s="101">
        <v>0</v>
      </c>
      <c r="J615" s="101">
        <v>0</v>
      </c>
      <c r="K615" s="104">
        <v>45765</v>
      </c>
      <c r="L615" s="104" t="s">
        <v>444</v>
      </c>
      <c r="M615" s="105"/>
      <c r="N615" s="121" t="str">
        <f>IFERROR(IF(tbl_die_ordering[[#This Row],[Design Approved Date]]&lt;&gt;"",L615-K615,""),"")</f>
        <v/>
      </c>
      <c r="O615" s="94" t="s">
        <v>444</v>
      </c>
      <c r="P615" s="94" t="s">
        <v>444</v>
      </c>
      <c r="Q615" s="104" t="s">
        <v>444</v>
      </c>
      <c r="R615" s="123" t="s">
        <v>444</v>
      </c>
      <c r="S615" s="93" t="s">
        <v>101</v>
      </c>
      <c r="T615" s="104" t="s">
        <v>444</v>
      </c>
      <c r="U615" s="112"/>
      <c r="V615" s="113" t="s">
        <v>979</v>
      </c>
      <c r="W6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615" s="12">
        <f>IF(AND(tbl_die_ordering[[#This Row],[TYPE]]&lt;&gt;"C",tbl_die_ordering[[#This Row],[Design Approved Date]]&lt;&gt;""),tbl_die_ordering[[#This Row],[Design Approved Date]]-tbl_die_ordering[[#This Row],[Die Requested Date]],0)</f>
        <v>0</v>
      </c>
      <c r="Z615" t="s">
        <v>86</v>
      </c>
      <c r="AA615" s="118" t="s">
        <v>930</v>
      </c>
      <c r="AB615" s="82">
        <f>_xlfn.XLOOKUP(_xlfn.TEXTJOIN("_",TRUE,tbl_die_ordering[[#This Row],[Supplier]],tbl_die_ordering[[#This Row],[DIE NO]]),[1]Tracker!$AQ:$AQ,[1]Tracker!$Y:$Y,"")</f>
        <v>0</v>
      </c>
      <c r="AC615" s="83">
        <f>_xlfn.XLOOKUP(_xlfn.TEXTJOIN("_",TRUE,tbl_die_ordering[[#This Row],[Supplier]],tbl_die_ordering[[#This Row],[DIE NO]]),[1]Tracker!$AQ:$AQ,[1]Tracker!$AC:$AC,"")</f>
        <v>0</v>
      </c>
      <c r="AD615" s="7"/>
      <c r="AF615" t="str">
        <f>TEXT(tbl_die_ordering[[#This Row],[Die Requested Date]],"mmm")</f>
        <v>Apr</v>
      </c>
      <c r="AG615" t="str">
        <f>_xlfn.TEXTJOIN("_",TRUE,tbl_die_ordering[[#This Row],[Supplier]],tbl_die_ordering[[#This Row],[DIE NO]])</f>
        <v>PDTMC_INS-30316</v>
      </c>
    </row>
    <row r="616" spans="1:33" ht="15.95" customHeight="1">
      <c r="A616" s="86" t="s">
        <v>6</v>
      </c>
      <c r="B616" s="83" t="str">
        <f>_xlfn.XLOOKUP(_xlfn.TEXTJOIN("_",TRUE,tbl_die_ordering[[#This Row],[Supplier]],tbl_die_ordering[[#This Row],[DIE NO]]),[1]Tracker!$AQ:$AQ,[1]Tracker!$W:$W,"")</f>
        <v>7848-25</v>
      </c>
      <c r="C616" s="204" t="s">
        <v>978</v>
      </c>
      <c r="D616" s="177" t="s">
        <v>212</v>
      </c>
      <c r="E616" s="179" t="s">
        <v>163</v>
      </c>
      <c r="F616" s="94">
        <v>45764</v>
      </c>
      <c r="G616" s="353">
        <f>_xlfn.XLOOKUP(_xlfn.TEXTJOIN("_",TRUE,tbl_die_ordering[[#This Row],[Supplier]],tbl_die_ordering[[#This Row],[DIE NO]]),[1]Tracker!$AQ:$AQ,[1]Tracker!$V:$V,"")</f>
        <v>45764</v>
      </c>
      <c r="H616" s="194" t="s">
        <v>94</v>
      </c>
      <c r="I616" s="101">
        <v>0</v>
      </c>
      <c r="J616" s="101">
        <v>0</v>
      </c>
      <c r="K616" s="104">
        <v>45765</v>
      </c>
      <c r="L616" s="104" t="s">
        <v>444</v>
      </c>
      <c r="M616" s="105"/>
      <c r="N616" s="121" t="str">
        <f>IFERROR(IF(tbl_die_ordering[[#This Row],[Design Approved Date]]&lt;&gt;"",L616-K616,""),"")</f>
        <v/>
      </c>
      <c r="O616" s="94" t="s">
        <v>444</v>
      </c>
      <c r="P616" s="94" t="s">
        <v>444</v>
      </c>
      <c r="Q616" s="104" t="s">
        <v>444</v>
      </c>
      <c r="R616" s="123" t="s">
        <v>444</v>
      </c>
      <c r="S616" s="93" t="s">
        <v>101</v>
      </c>
      <c r="T616" s="104" t="s">
        <v>444</v>
      </c>
      <c r="U616" s="112"/>
      <c r="V616" s="113" t="s">
        <v>980</v>
      </c>
      <c r="W6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616" s="12">
        <f>IF(AND(tbl_die_ordering[[#This Row],[TYPE]]&lt;&gt;"C",tbl_die_ordering[[#This Row],[Design Approved Date]]&lt;&gt;""),tbl_die_ordering[[#This Row],[Design Approved Date]]-tbl_die_ordering[[#This Row],[Die Requested Date]],0)</f>
        <v>0</v>
      </c>
      <c r="Z616" t="s">
        <v>86</v>
      </c>
      <c r="AA616" s="118" t="s">
        <v>930</v>
      </c>
      <c r="AB616" s="82">
        <f>_xlfn.XLOOKUP(_xlfn.TEXTJOIN("_",TRUE,tbl_die_ordering[[#This Row],[Supplier]],tbl_die_ordering[[#This Row],[DIE NO]]),[1]Tracker!$AQ:$AQ,[1]Tracker!$Y:$Y,"")</f>
        <v>0</v>
      </c>
      <c r="AC616" s="83">
        <f>_xlfn.XLOOKUP(_xlfn.TEXTJOIN("_",TRUE,tbl_die_ordering[[#This Row],[Supplier]],tbl_die_ordering[[#This Row],[DIE NO]]),[1]Tracker!$AQ:$AQ,[1]Tracker!$AC:$AC,"")</f>
        <v>0</v>
      </c>
      <c r="AD616" s="7"/>
      <c r="AF616" t="str">
        <f>TEXT(tbl_die_ordering[[#This Row],[Die Requested Date]],"mmm")</f>
        <v>Apr</v>
      </c>
      <c r="AG616" t="str">
        <f>_xlfn.TEXTJOIN("_",TRUE,tbl_die_ordering[[#This Row],[Supplier]],tbl_die_ordering[[#This Row],[DIE NO]])</f>
        <v>PDTMC_INS-30316</v>
      </c>
    </row>
    <row r="617" spans="1:33" ht="15.95" customHeight="1">
      <c r="A617" s="86" t="s">
        <v>6</v>
      </c>
      <c r="B617" s="83" t="str">
        <f>_xlfn.XLOOKUP(_xlfn.TEXTJOIN("_",TRUE,tbl_die_ordering[[#This Row],[Supplier]],tbl_die_ordering[[#This Row],[DIE NO]]),[1]Tracker!$AQ:$AQ,[1]Tracker!$W:$W,"")</f>
        <v>7846-25</v>
      </c>
      <c r="C617" s="204" t="s">
        <v>981</v>
      </c>
      <c r="D617" s="177" t="s">
        <v>185</v>
      </c>
      <c r="E617" s="93" t="s">
        <v>103</v>
      </c>
      <c r="F617" s="94">
        <v>45764</v>
      </c>
      <c r="G617" s="353">
        <f>_xlfn.XLOOKUP(_xlfn.TEXTJOIN("_",TRUE,tbl_die_ordering[[#This Row],[Supplier]],tbl_die_ordering[[#This Row],[DIE NO]]),[1]Tracker!$AQ:$AQ,[1]Tracker!$V:$V,"")</f>
        <v>45764</v>
      </c>
      <c r="H617" s="194" t="s">
        <v>90</v>
      </c>
      <c r="I617" s="101">
        <v>0</v>
      </c>
      <c r="J617" s="101">
        <v>0</v>
      </c>
      <c r="K617" s="104">
        <v>45764</v>
      </c>
      <c r="L617" s="104">
        <v>45765</v>
      </c>
      <c r="M617" s="105"/>
      <c r="N617" s="121">
        <f>IFERROR(IF(tbl_die_ordering[[#This Row],[Design Approved Date]]&lt;&gt;"",L617-K617,""),"")</f>
        <v>1</v>
      </c>
      <c r="O617" s="94">
        <v>45766</v>
      </c>
      <c r="P617" s="94">
        <v>45769</v>
      </c>
      <c r="Q617" s="104">
        <v>45766</v>
      </c>
      <c r="R617" s="123">
        <v>112501535</v>
      </c>
      <c r="S617" s="93" t="s">
        <v>139</v>
      </c>
      <c r="T617" s="94">
        <v>45766</v>
      </c>
      <c r="U617" s="112" t="s">
        <v>937</v>
      </c>
      <c r="V617" s="113"/>
      <c r="W6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7" s="12">
        <f>IF(AND(tbl_die_ordering[[#This Row],[TYPE]]&lt;&gt;"C",tbl_die_ordering[[#This Row],[Design Approved Date]]&lt;&gt;""),tbl_die_ordering[[#This Row],[Design Approved Date]]-tbl_die_ordering[[#This Row],[Die Requested Date]],0)</f>
        <v>1</v>
      </c>
      <c r="AA617" s="118"/>
      <c r="AB617" s="82">
        <f>_xlfn.XLOOKUP(_xlfn.TEXTJOIN("_",TRUE,tbl_die_ordering[[#This Row],[Supplier]],tbl_die_ordering[[#This Row],[DIE NO]]),[1]Tracker!$AQ:$AQ,[1]Tracker!$Y:$Y,"")</f>
        <v>142503308</v>
      </c>
      <c r="AC617" s="83">
        <f>_xlfn.XLOOKUP(_xlfn.TEXTJOIN("_",TRUE,tbl_die_ordering[[#This Row],[Supplier]],tbl_die_ordering[[#This Row],[DIE NO]]),[1]Tracker!$AQ:$AQ,[1]Tracker!$AC:$AC,"")</f>
        <v>45777</v>
      </c>
      <c r="AD617" s="7"/>
      <c r="AF617" t="str">
        <f>TEXT(tbl_die_ordering[[#This Row],[Die Requested Date]],"mmm")</f>
        <v>Apr</v>
      </c>
      <c r="AG617" t="str">
        <f>_xlfn.TEXTJOIN("_",TRUE,tbl_die_ordering[[#This Row],[Supplier]],tbl_die_ordering[[#This Row],[DIE NO]])</f>
        <v>EKSTEK_27871-401</v>
      </c>
    </row>
    <row r="618" spans="1:33" ht="15.95" customHeight="1">
      <c r="A618" s="86" t="s">
        <v>6</v>
      </c>
      <c r="B618" s="83" t="str">
        <f>_xlfn.XLOOKUP(_xlfn.TEXTJOIN("_",TRUE,tbl_die_ordering[[#This Row],[Supplier]],tbl_die_ordering[[#This Row],[DIE NO]]),[1]Tracker!$AQ:$AQ,[1]Tracker!$W:$W,"")</f>
        <v>7846-25</v>
      </c>
      <c r="C618" s="204" t="s">
        <v>982</v>
      </c>
      <c r="D618" s="177" t="s">
        <v>185</v>
      </c>
      <c r="E618" s="93" t="s">
        <v>103</v>
      </c>
      <c r="F618" s="94">
        <v>45764</v>
      </c>
      <c r="G618" s="353">
        <f>_xlfn.XLOOKUP(_xlfn.TEXTJOIN("_",TRUE,tbl_die_ordering[[#This Row],[Supplier]],tbl_die_ordering[[#This Row],[DIE NO]]),[1]Tracker!$AQ:$AQ,[1]Tracker!$V:$V,"")</f>
        <v>45764</v>
      </c>
      <c r="H618" s="194" t="s">
        <v>90</v>
      </c>
      <c r="I618" s="101">
        <v>0</v>
      </c>
      <c r="J618" s="101">
        <v>0</v>
      </c>
      <c r="K618" s="104">
        <v>45764</v>
      </c>
      <c r="L618" s="104">
        <v>45765</v>
      </c>
      <c r="M618" s="105"/>
      <c r="N618" s="121">
        <f>IFERROR(IF(tbl_die_ordering[[#This Row],[Design Approved Date]]&lt;&gt;"",L618-K618,""),"")</f>
        <v>1</v>
      </c>
      <c r="O618" s="94">
        <v>45766</v>
      </c>
      <c r="P618" s="94">
        <v>45769</v>
      </c>
      <c r="Q618" s="104">
        <v>45766</v>
      </c>
      <c r="R618" s="123">
        <v>112501535</v>
      </c>
      <c r="S618" s="93" t="s">
        <v>139</v>
      </c>
      <c r="T618" s="104">
        <v>45766</v>
      </c>
      <c r="U618" s="112" t="s">
        <v>937</v>
      </c>
      <c r="V618" s="113"/>
      <c r="W6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8" s="12">
        <f>IF(AND(tbl_die_ordering[[#This Row],[TYPE]]&lt;&gt;"C",tbl_die_ordering[[#This Row],[Design Approved Date]]&lt;&gt;""),tbl_die_ordering[[#This Row],[Design Approved Date]]-tbl_die_ordering[[#This Row],[Die Requested Date]],0)</f>
        <v>1</v>
      </c>
      <c r="Z618" t="s">
        <v>86</v>
      </c>
      <c r="AA618" s="118" t="s">
        <v>930</v>
      </c>
      <c r="AB618" s="82">
        <f>_xlfn.XLOOKUP(_xlfn.TEXTJOIN("_",TRUE,tbl_die_ordering[[#This Row],[Supplier]],tbl_die_ordering[[#This Row],[DIE NO]]),[1]Tracker!$AQ:$AQ,[1]Tracker!$Y:$Y,"")</f>
        <v>142503308</v>
      </c>
      <c r="AC618" s="83">
        <f>_xlfn.XLOOKUP(_xlfn.TEXTJOIN("_",TRUE,tbl_die_ordering[[#This Row],[Supplier]],tbl_die_ordering[[#This Row],[DIE NO]]),[1]Tracker!$AQ:$AQ,[1]Tracker!$AC:$AC,"")</f>
        <v>45777</v>
      </c>
      <c r="AD618" s="7"/>
      <c r="AF618" t="str">
        <f>TEXT(tbl_die_ordering[[#This Row],[Die Requested Date]],"mmm")</f>
        <v>Apr</v>
      </c>
      <c r="AG618" t="str">
        <f>_xlfn.TEXTJOIN("_",TRUE,tbl_die_ordering[[#This Row],[Supplier]],tbl_die_ordering[[#This Row],[DIE NO]])</f>
        <v>EKSTEK_27873-401</v>
      </c>
    </row>
    <row r="619" spans="1:33" ht="15.95" customHeight="1">
      <c r="A619" s="86" t="s">
        <v>6</v>
      </c>
      <c r="B619" s="83" t="str">
        <f>_xlfn.XLOOKUP(_xlfn.TEXTJOIN("_",TRUE,tbl_die_ordering[[#This Row],[Supplier]],tbl_die_ordering[[#This Row],[DIE NO]]),[1]Tracker!$AQ:$AQ,[1]Tracker!$W:$W,"")</f>
        <v>7847-25</v>
      </c>
      <c r="C619" s="204" t="s">
        <v>983</v>
      </c>
      <c r="D619" s="177" t="s">
        <v>185</v>
      </c>
      <c r="E619" s="93" t="s">
        <v>119</v>
      </c>
      <c r="F619" s="94">
        <v>45764</v>
      </c>
      <c r="G619" s="353">
        <f>_xlfn.XLOOKUP(_xlfn.TEXTJOIN("_",TRUE,tbl_die_ordering[[#This Row],[Supplier]],tbl_die_ordering[[#This Row],[DIE NO]]),[1]Tracker!$AQ:$AQ,[1]Tracker!$V:$V,"")</f>
        <v>45764</v>
      </c>
      <c r="H619" s="194" t="s">
        <v>94</v>
      </c>
      <c r="I619" s="101">
        <v>1</v>
      </c>
      <c r="J619" s="101">
        <v>1</v>
      </c>
      <c r="K619" s="104">
        <v>45765</v>
      </c>
      <c r="L619" s="104">
        <v>45765</v>
      </c>
      <c r="M619" s="105"/>
      <c r="N619" s="121">
        <f>IFERROR(IF(tbl_die_ordering[[#This Row],[Design Approved Date]]&lt;&gt;"",L619-K619,""),"")</f>
        <v>0</v>
      </c>
      <c r="O619" s="94">
        <v>45766</v>
      </c>
      <c r="P619" s="94">
        <v>45769</v>
      </c>
      <c r="Q619" s="104">
        <v>45766</v>
      </c>
      <c r="R619" s="123">
        <v>112501535</v>
      </c>
      <c r="S619" s="93" t="s">
        <v>95</v>
      </c>
      <c r="T619" s="104">
        <v>45766</v>
      </c>
      <c r="U619" s="112" t="s">
        <v>937</v>
      </c>
      <c r="V619" s="113"/>
      <c r="W6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19" s="12">
        <f>IF(AND(tbl_die_ordering[[#This Row],[TYPE]]&lt;&gt;"C",tbl_die_ordering[[#This Row],[Design Approved Date]]&lt;&gt;""),tbl_die_ordering[[#This Row],[Design Approved Date]]-tbl_die_ordering[[#This Row],[Die Requested Date]],0)</f>
        <v>1</v>
      </c>
      <c r="Z619" t="s">
        <v>86</v>
      </c>
      <c r="AA619" s="118" t="s">
        <v>930</v>
      </c>
      <c r="AB619" s="82">
        <f>_xlfn.XLOOKUP(_xlfn.TEXTJOIN("_",TRUE,tbl_die_ordering[[#This Row],[Supplier]],tbl_die_ordering[[#This Row],[DIE NO]]),[1]Tracker!$AQ:$AQ,[1]Tracker!$Y:$Y,"")</f>
        <v>142503224</v>
      </c>
      <c r="AC619" s="83">
        <f>_xlfn.XLOOKUP(_xlfn.TEXTJOIN("_",TRUE,tbl_die_ordering[[#This Row],[Supplier]],tbl_die_ordering[[#This Row],[DIE NO]]),[1]Tracker!$AQ:$AQ,[1]Tracker!$AC:$AC,"")</f>
        <v>45777</v>
      </c>
      <c r="AD619" s="7"/>
      <c r="AF619" t="str">
        <f>TEXT(tbl_die_ordering[[#This Row],[Die Requested Date]],"mmm")</f>
        <v>Apr</v>
      </c>
      <c r="AG619" t="str">
        <f>_xlfn.TEXTJOIN("_",TRUE,tbl_die_ordering[[#This Row],[Supplier]],tbl_die_ordering[[#This Row],[DIE NO]])</f>
        <v>PHME_30318-401</v>
      </c>
    </row>
    <row r="620" spans="1:33" ht="15.95" customHeight="1">
      <c r="A620" s="86" t="s">
        <v>6</v>
      </c>
      <c r="B620" s="83" t="str">
        <f>_xlfn.XLOOKUP(_xlfn.TEXTJOIN("_",TRUE,tbl_die_ordering[[#This Row],[Supplier]],tbl_die_ordering[[#This Row],[DIE NO]]),[1]Tracker!$AQ:$AQ,[1]Tracker!$W:$W,"")</f>
        <v>7847-25</v>
      </c>
      <c r="C620" s="204" t="s">
        <v>984</v>
      </c>
      <c r="D620" s="177" t="s">
        <v>185</v>
      </c>
      <c r="E620" s="93" t="s">
        <v>103</v>
      </c>
      <c r="F620" s="94">
        <v>45764</v>
      </c>
      <c r="G620" s="353">
        <f>_xlfn.XLOOKUP(_xlfn.TEXTJOIN("_",TRUE,tbl_die_ordering[[#This Row],[Supplier]],tbl_die_ordering[[#This Row],[DIE NO]]),[1]Tracker!$AQ:$AQ,[1]Tracker!$V:$V,"")</f>
        <v>45764</v>
      </c>
      <c r="H620" s="194" t="s">
        <v>94</v>
      </c>
      <c r="I620" s="101">
        <v>3</v>
      </c>
      <c r="J620" s="101">
        <v>6</v>
      </c>
      <c r="K620" s="104">
        <v>45765</v>
      </c>
      <c r="L620" s="104">
        <v>45765</v>
      </c>
      <c r="M620" s="105"/>
      <c r="N620" s="121">
        <f>IFERROR(IF(tbl_die_ordering[[#This Row],[Design Approved Date]]&lt;&gt;"",L620-K620,""),"")</f>
        <v>0</v>
      </c>
      <c r="O620" s="94">
        <v>45766</v>
      </c>
      <c r="P620" s="94">
        <v>45769</v>
      </c>
      <c r="Q620" s="104">
        <v>45766</v>
      </c>
      <c r="R620" s="123">
        <v>112501535</v>
      </c>
      <c r="S620" s="93" t="s">
        <v>95</v>
      </c>
      <c r="T620" s="104">
        <v>45766</v>
      </c>
      <c r="U620" s="112" t="s">
        <v>937</v>
      </c>
      <c r="V620" s="113"/>
      <c r="W6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0" s="12">
        <f>IF(AND(tbl_die_ordering[[#This Row],[TYPE]]&lt;&gt;"C",tbl_die_ordering[[#This Row],[Design Approved Date]]&lt;&gt;""),tbl_die_ordering[[#This Row],[Design Approved Date]]-tbl_die_ordering[[#This Row],[Die Requested Date]],0)</f>
        <v>1</v>
      </c>
      <c r="Z620" t="s">
        <v>86</v>
      </c>
      <c r="AA620" s="118" t="s">
        <v>930</v>
      </c>
      <c r="AB620" s="82">
        <f>_xlfn.XLOOKUP(_xlfn.TEXTJOIN("_",TRUE,tbl_die_ordering[[#This Row],[Supplier]],tbl_die_ordering[[#This Row],[DIE NO]]),[1]Tracker!$AQ:$AQ,[1]Tracker!$Y:$Y,"")</f>
        <v>142503224</v>
      </c>
      <c r="AC620" s="83">
        <f>_xlfn.XLOOKUP(_xlfn.TEXTJOIN("_",TRUE,tbl_die_ordering[[#This Row],[Supplier]],tbl_die_ordering[[#This Row],[DIE NO]]),[1]Tracker!$AQ:$AQ,[1]Tracker!$AC:$AC,"")</f>
        <v>45777</v>
      </c>
      <c r="AD620" s="7"/>
      <c r="AF620" t="str">
        <f>TEXT(tbl_die_ordering[[#This Row],[Die Requested Date]],"mmm")</f>
        <v>Apr</v>
      </c>
      <c r="AG620" t="str">
        <f>_xlfn.TEXTJOIN("_",TRUE,tbl_die_ordering[[#This Row],[Supplier]],tbl_die_ordering[[#This Row],[DIE NO]])</f>
        <v>PHME_30319-401</v>
      </c>
    </row>
    <row r="621" spans="1:33" ht="15.95" customHeight="1">
      <c r="A621" s="86" t="s">
        <v>6</v>
      </c>
      <c r="B621" s="83" t="str">
        <f>_xlfn.XLOOKUP(_xlfn.TEXTJOIN("_",TRUE,tbl_die_ordering[[#This Row],[Supplier]],tbl_die_ordering[[#This Row],[DIE NO]]),[1]Tracker!$AQ:$AQ,[1]Tracker!$W:$W,"")</f>
        <v>7847-25</v>
      </c>
      <c r="C621" s="204" t="s">
        <v>985</v>
      </c>
      <c r="D621" s="177" t="s">
        <v>162</v>
      </c>
      <c r="E621" s="93" t="s">
        <v>163</v>
      </c>
      <c r="F621" s="94">
        <v>45764</v>
      </c>
      <c r="G621" s="353">
        <f>_xlfn.XLOOKUP(_xlfn.TEXTJOIN("_",TRUE,tbl_die_ordering[[#This Row],[Supplier]],tbl_die_ordering[[#This Row],[DIE NO]]),[1]Tracker!$AQ:$AQ,[1]Tracker!$V:$V,"")</f>
        <v>45764</v>
      </c>
      <c r="H621" s="194" t="s">
        <v>94</v>
      </c>
      <c r="I621" s="101">
        <v>0</v>
      </c>
      <c r="J621" s="101">
        <v>0</v>
      </c>
      <c r="K621" s="104">
        <v>45765</v>
      </c>
      <c r="L621" s="104">
        <v>45765</v>
      </c>
      <c r="M621" s="105"/>
      <c r="N621" s="121">
        <f>IFERROR(IF(tbl_die_ordering[[#This Row],[Design Approved Date]]&lt;&gt;"",L621-K621,""),"")</f>
        <v>0</v>
      </c>
      <c r="O621" s="94">
        <v>45766</v>
      </c>
      <c r="P621" s="94">
        <v>45771</v>
      </c>
      <c r="Q621" s="104">
        <v>45766</v>
      </c>
      <c r="R621" s="123">
        <v>112501535</v>
      </c>
      <c r="S621" s="93" t="s">
        <v>95</v>
      </c>
      <c r="T621" s="104">
        <v>45766</v>
      </c>
      <c r="U621" s="112"/>
      <c r="V621" s="113"/>
      <c r="W6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1" s="12">
        <f>IF(AND(tbl_die_ordering[[#This Row],[TYPE]]&lt;&gt;"C",tbl_die_ordering[[#This Row],[Design Approved Date]]&lt;&gt;""),tbl_die_ordering[[#This Row],[Design Approved Date]]-tbl_die_ordering[[#This Row],[Die Requested Date]],0)</f>
        <v>1</v>
      </c>
      <c r="Z621" t="s">
        <v>86</v>
      </c>
      <c r="AA621" s="118" t="s">
        <v>930</v>
      </c>
      <c r="AB621" s="82">
        <f>_xlfn.XLOOKUP(_xlfn.TEXTJOIN("_",TRUE,tbl_die_ordering[[#This Row],[Supplier]],tbl_die_ordering[[#This Row],[DIE NO]]),[1]Tracker!$AQ:$AQ,[1]Tracker!$Y:$Y,"")</f>
        <v>142503224</v>
      </c>
      <c r="AC621" s="83">
        <f>_xlfn.XLOOKUP(_xlfn.TEXTJOIN("_",TRUE,tbl_die_ordering[[#This Row],[Supplier]],tbl_die_ordering[[#This Row],[DIE NO]]),[1]Tracker!$AQ:$AQ,[1]Tracker!$AC:$AC,"")</f>
        <v>45777</v>
      </c>
      <c r="AD621" s="7"/>
      <c r="AF621" t="str">
        <f>TEXT(tbl_die_ordering[[#This Row],[Die Requested Date]],"mmm")</f>
        <v>Apr</v>
      </c>
      <c r="AG621" t="str">
        <f>_xlfn.TEXTJOIN("_",TRUE,tbl_die_ordering[[#This Row],[Supplier]],tbl_die_ordering[[#This Row],[DIE NO]])</f>
        <v>PHME_INS-30319</v>
      </c>
    </row>
    <row r="622" spans="1:33" ht="15.95" customHeight="1">
      <c r="A622" s="86" t="s">
        <v>6</v>
      </c>
      <c r="B622" s="83" t="str">
        <f>_xlfn.XLOOKUP(_xlfn.TEXTJOIN("_",TRUE,tbl_die_ordering[[#This Row],[Supplier]],tbl_die_ordering[[#This Row],[DIE NO]]),[1]Tracker!$AQ:$AQ,[1]Tracker!$W:$W,"")</f>
        <v>7847-25</v>
      </c>
      <c r="C622" s="204" t="s">
        <v>986</v>
      </c>
      <c r="D622" s="177" t="s">
        <v>185</v>
      </c>
      <c r="E622" s="93" t="s">
        <v>103</v>
      </c>
      <c r="F622" s="94">
        <v>45764</v>
      </c>
      <c r="G622" s="353">
        <f>_xlfn.XLOOKUP(_xlfn.TEXTJOIN("_",TRUE,tbl_die_ordering[[#This Row],[Supplier]],tbl_die_ordering[[#This Row],[DIE NO]]),[1]Tracker!$AQ:$AQ,[1]Tracker!$V:$V,"")</f>
        <v>45764</v>
      </c>
      <c r="H622" s="194" t="s">
        <v>94</v>
      </c>
      <c r="I622" s="101">
        <v>3</v>
      </c>
      <c r="J622" s="101">
        <v>6</v>
      </c>
      <c r="K622" s="104">
        <v>45765</v>
      </c>
      <c r="L622" s="104">
        <v>45765</v>
      </c>
      <c r="M622" s="105"/>
      <c r="N622" s="121">
        <f>IFERROR(IF(tbl_die_ordering[[#This Row],[Design Approved Date]]&lt;&gt;"",L622-K622,""),"")</f>
        <v>0</v>
      </c>
      <c r="O622" s="94">
        <v>45766</v>
      </c>
      <c r="P622" s="94">
        <v>45769</v>
      </c>
      <c r="Q622" s="104">
        <v>45766</v>
      </c>
      <c r="R622" s="123">
        <v>112501535</v>
      </c>
      <c r="S622" s="93" t="s">
        <v>95</v>
      </c>
      <c r="T622" s="104">
        <v>45766</v>
      </c>
      <c r="U622" s="112" t="s">
        <v>937</v>
      </c>
      <c r="V622" s="113"/>
      <c r="W6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2" s="12">
        <f>IF(AND(tbl_die_ordering[[#This Row],[TYPE]]&lt;&gt;"C",tbl_die_ordering[[#This Row],[Design Approved Date]]&lt;&gt;""),tbl_die_ordering[[#This Row],[Design Approved Date]]-tbl_die_ordering[[#This Row],[Die Requested Date]],0)</f>
        <v>1</v>
      </c>
      <c r="Z622" t="s">
        <v>86</v>
      </c>
      <c r="AA622" s="118" t="s">
        <v>930</v>
      </c>
      <c r="AB622" s="82">
        <f>_xlfn.XLOOKUP(_xlfn.TEXTJOIN("_",TRUE,tbl_die_ordering[[#This Row],[Supplier]],tbl_die_ordering[[#This Row],[DIE NO]]),[1]Tracker!$AQ:$AQ,[1]Tracker!$Y:$Y,"")</f>
        <v>142503224</v>
      </c>
      <c r="AC622" s="83">
        <f>_xlfn.XLOOKUP(_xlfn.TEXTJOIN("_",TRUE,tbl_die_ordering[[#This Row],[Supplier]],tbl_die_ordering[[#This Row],[DIE NO]]),[1]Tracker!$AQ:$AQ,[1]Tracker!$AC:$AC,"")</f>
        <v>45777</v>
      </c>
      <c r="AD622" s="7"/>
      <c r="AF622" t="str">
        <f>TEXT(tbl_die_ordering[[#This Row],[Die Requested Date]],"mmm")</f>
        <v>Apr</v>
      </c>
      <c r="AG622" t="str">
        <f>_xlfn.TEXTJOIN("_",TRUE,tbl_die_ordering[[#This Row],[Supplier]],tbl_die_ordering[[#This Row],[DIE NO]])</f>
        <v>PHME_30323-401</v>
      </c>
    </row>
    <row r="623" spans="1:33" ht="15.95" customHeight="1">
      <c r="A623" s="86" t="s">
        <v>6</v>
      </c>
      <c r="B623" s="83" t="str">
        <f>_xlfn.XLOOKUP(_xlfn.TEXTJOIN("_",TRUE,tbl_die_ordering[[#This Row],[Supplier]],tbl_die_ordering[[#This Row],[DIE NO]]),[1]Tracker!$AQ:$AQ,[1]Tracker!$W:$W,"")</f>
        <v>7846-25</v>
      </c>
      <c r="C623" s="204" t="s">
        <v>987</v>
      </c>
      <c r="D623" s="177" t="s">
        <v>185</v>
      </c>
      <c r="E623" s="93" t="s">
        <v>103</v>
      </c>
      <c r="F623" s="94">
        <v>45764</v>
      </c>
      <c r="G623" s="353">
        <f>_xlfn.XLOOKUP(_xlfn.TEXTJOIN("_",TRUE,tbl_die_ordering[[#This Row],[Supplier]],tbl_die_ordering[[#This Row],[DIE NO]]),[1]Tracker!$AQ:$AQ,[1]Tracker!$V:$V,"")</f>
        <v>45764</v>
      </c>
      <c r="H623" s="194" t="s">
        <v>90</v>
      </c>
      <c r="I623" s="101">
        <v>0</v>
      </c>
      <c r="J623" s="101">
        <v>0</v>
      </c>
      <c r="K623" s="104">
        <v>45764</v>
      </c>
      <c r="L623" s="104">
        <v>45768</v>
      </c>
      <c r="M623" s="105"/>
      <c r="N623" s="121">
        <f>IFERROR(IF(tbl_die_ordering[[#This Row],[Design Approved Date]]&lt;&gt;"",L623-K623,""),"")</f>
        <v>4</v>
      </c>
      <c r="O623" s="94">
        <v>45769</v>
      </c>
      <c r="P623" s="94">
        <v>45769</v>
      </c>
      <c r="Q623" s="104">
        <v>45769</v>
      </c>
      <c r="R623" s="123">
        <v>112501566</v>
      </c>
      <c r="S623" s="93" t="s">
        <v>139</v>
      </c>
      <c r="T623" s="104">
        <v>45769</v>
      </c>
      <c r="U623" s="112" t="s">
        <v>937</v>
      </c>
      <c r="V623" s="113" t="s">
        <v>988</v>
      </c>
      <c r="W6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3" s="12">
        <f>IF(AND(tbl_die_ordering[[#This Row],[TYPE]]&lt;&gt;"C",tbl_die_ordering[[#This Row],[Design Approved Date]]&lt;&gt;""),tbl_die_ordering[[#This Row],[Design Approved Date]]-tbl_die_ordering[[#This Row],[Die Requested Date]],0)</f>
        <v>4</v>
      </c>
      <c r="Z623" t="s">
        <v>86</v>
      </c>
      <c r="AA623" s="118" t="s">
        <v>930</v>
      </c>
      <c r="AB623" s="82">
        <f>_xlfn.XLOOKUP(_xlfn.TEXTJOIN("_",TRUE,tbl_die_ordering[[#This Row],[Supplier]],tbl_die_ordering[[#This Row],[DIE NO]]),[1]Tracker!$AQ:$AQ,[1]Tracker!$Y:$Y,"")</f>
        <v>142503308</v>
      </c>
      <c r="AC623" s="83">
        <f>_xlfn.XLOOKUP(_xlfn.TEXTJOIN("_",TRUE,tbl_die_ordering[[#This Row],[Supplier]],tbl_die_ordering[[#This Row],[DIE NO]]),[1]Tracker!$AQ:$AQ,[1]Tracker!$AC:$AC,"")</f>
        <v>45777</v>
      </c>
      <c r="AD623" s="7"/>
      <c r="AF623" t="str">
        <f>TEXT(tbl_die_ordering[[#This Row],[Die Requested Date]],"mmm")</f>
        <v>Apr</v>
      </c>
      <c r="AG623" t="str">
        <f>_xlfn.TEXTJOIN("_",TRUE,tbl_die_ordering[[#This Row],[Supplier]],tbl_die_ordering[[#This Row],[DIE NO]])</f>
        <v>EKSTEK_27872-401</v>
      </c>
    </row>
    <row r="624" spans="1:33" ht="15.95" customHeight="1">
      <c r="A624" s="86" t="s">
        <v>6</v>
      </c>
      <c r="B624" s="83" t="str">
        <f>_xlfn.XLOOKUP(_xlfn.TEXTJOIN("_",TRUE,tbl_die_ordering[[#This Row],[Supplier]],tbl_die_ordering[[#This Row],[DIE NO]]),[1]Tracker!$AQ:$AQ,[1]Tracker!$W:$W,"")</f>
        <v>7847-25</v>
      </c>
      <c r="C624" s="204" t="s">
        <v>989</v>
      </c>
      <c r="D624" s="177" t="s">
        <v>185</v>
      </c>
      <c r="E624" s="93" t="s">
        <v>103</v>
      </c>
      <c r="F624" s="94">
        <v>45764</v>
      </c>
      <c r="G624" s="353">
        <f>_xlfn.XLOOKUP(_xlfn.TEXTJOIN("_",TRUE,tbl_die_ordering[[#This Row],[Supplier]],tbl_die_ordering[[#This Row],[DIE NO]]),[1]Tracker!$AQ:$AQ,[1]Tracker!$V:$V,"")</f>
        <v>45764</v>
      </c>
      <c r="H624" s="194" t="s">
        <v>94</v>
      </c>
      <c r="I624" s="101">
        <v>3</v>
      </c>
      <c r="J624" s="101">
        <v>3</v>
      </c>
      <c r="K624" s="104">
        <v>45765</v>
      </c>
      <c r="L624" s="104">
        <v>45768</v>
      </c>
      <c r="M624" s="105"/>
      <c r="N624" s="121">
        <f>IFERROR(IF(tbl_die_ordering[[#This Row],[Design Approved Date]]&lt;&gt;"",L624-K624,""),"")</f>
        <v>3</v>
      </c>
      <c r="O624" s="94">
        <v>45769</v>
      </c>
      <c r="P624" s="94">
        <v>45769</v>
      </c>
      <c r="Q624" s="104">
        <v>45769</v>
      </c>
      <c r="R624" s="123">
        <v>112501566</v>
      </c>
      <c r="S624" s="93" t="s">
        <v>95</v>
      </c>
      <c r="T624" s="104">
        <v>45769</v>
      </c>
      <c r="U624" s="112" t="s">
        <v>937</v>
      </c>
      <c r="V624" s="113"/>
      <c r="W6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4" s="12">
        <f>IF(AND(tbl_die_ordering[[#This Row],[TYPE]]&lt;&gt;"C",tbl_die_ordering[[#This Row],[Design Approved Date]]&lt;&gt;""),tbl_die_ordering[[#This Row],[Design Approved Date]]-tbl_die_ordering[[#This Row],[Die Requested Date]],0)</f>
        <v>4</v>
      </c>
      <c r="Z624" t="s">
        <v>86</v>
      </c>
      <c r="AA624" s="118"/>
      <c r="AB624" s="82">
        <f>_xlfn.XLOOKUP(_xlfn.TEXTJOIN("_",TRUE,tbl_die_ordering[[#This Row],[Supplier]],tbl_die_ordering[[#This Row],[DIE NO]]),[1]Tracker!$AQ:$AQ,[1]Tracker!$Y:$Y,"")</f>
        <v>142503292</v>
      </c>
      <c r="AC624" s="83">
        <f>_xlfn.XLOOKUP(_xlfn.TEXTJOIN("_",TRUE,tbl_die_ordering[[#This Row],[Supplier]],tbl_die_ordering[[#This Row],[DIE NO]]),[1]Tracker!$AQ:$AQ,[1]Tracker!$AC:$AC,"")</f>
        <v>45776</v>
      </c>
      <c r="AD624" s="7"/>
      <c r="AF624" t="str">
        <f>TEXT(tbl_die_ordering[[#This Row],[Die Requested Date]],"mmm")</f>
        <v>Apr</v>
      </c>
      <c r="AG624" t="str">
        <f>_xlfn.TEXTJOIN("_",TRUE,tbl_die_ordering[[#This Row],[Supplier]],tbl_die_ordering[[#This Row],[DIE NO]])</f>
        <v>PHME_30322-501</v>
      </c>
    </row>
    <row r="625" spans="1:33" ht="15.95" customHeight="1">
      <c r="A625" s="86" t="s">
        <v>6</v>
      </c>
      <c r="B625" s="83" t="str">
        <f>_xlfn.XLOOKUP(_xlfn.TEXTJOIN("_",TRUE,tbl_die_ordering[[#This Row],[Supplier]],tbl_die_ordering[[#This Row],[DIE NO]]),[1]Tracker!$AQ:$AQ,[1]Tracker!$W:$W,"")</f>
        <v>7848-25</v>
      </c>
      <c r="C625" s="204" t="s">
        <v>990</v>
      </c>
      <c r="D625" s="177" t="s">
        <v>185</v>
      </c>
      <c r="E625" s="93" t="s">
        <v>103</v>
      </c>
      <c r="F625" s="94">
        <v>45764</v>
      </c>
      <c r="G625" s="353">
        <f>_xlfn.XLOOKUP(_xlfn.TEXTJOIN("_",TRUE,tbl_die_ordering[[#This Row],[Supplier]],tbl_die_ordering[[#This Row],[DIE NO]]),[1]Tracker!$AQ:$AQ,[1]Tracker!$V:$V,"")</f>
        <v>45764</v>
      </c>
      <c r="H625" s="194" t="s">
        <v>94</v>
      </c>
      <c r="I625" s="101">
        <v>1</v>
      </c>
      <c r="J625" s="101">
        <v>2</v>
      </c>
      <c r="K625" s="104">
        <v>45765</v>
      </c>
      <c r="L625" s="104">
        <v>45768</v>
      </c>
      <c r="M625" s="105"/>
      <c r="N625" s="121">
        <f>IFERROR(IF(tbl_die_ordering[[#This Row],[Design Approved Date]]&lt;&gt;"",L625-K625,""),"")</f>
        <v>3</v>
      </c>
      <c r="O625" s="94">
        <v>45769</v>
      </c>
      <c r="P625" s="94">
        <v>45769</v>
      </c>
      <c r="Q625" s="104">
        <v>45769</v>
      </c>
      <c r="R625" s="123">
        <v>112501566</v>
      </c>
      <c r="S625" s="93" t="s">
        <v>101</v>
      </c>
      <c r="T625" s="94">
        <v>45769</v>
      </c>
      <c r="U625" s="112" t="s">
        <v>937</v>
      </c>
      <c r="V625" s="113"/>
      <c r="W6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5" s="12">
        <f>IF(AND(tbl_die_ordering[[#This Row],[TYPE]]&lt;&gt;"C",tbl_die_ordering[[#This Row],[Design Approved Date]]&lt;&gt;""),tbl_die_ordering[[#This Row],[Design Approved Date]]-tbl_die_ordering[[#This Row],[Die Requested Date]],0)</f>
        <v>4</v>
      </c>
      <c r="Z625" t="s">
        <v>86</v>
      </c>
      <c r="AA625" s="118"/>
      <c r="AB625" s="82">
        <f>_xlfn.XLOOKUP(_xlfn.TEXTJOIN("_",TRUE,tbl_die_ordering[[#This Row],[Supplier]],tbl_die_ordering[[#This Row],[DIE NO]]),[1]Tracker!$AQ:$AQ,[1]Tracker!$Y:$Y,"")</f>
        <v>142503356</v>
      </c>
      <c r="AC625" s="83">
        <f>_xlfn.XLOOKUP(_xlfn.TEXTJOIN("_",TRUE,tbl_die_ordering[[#This Row],[Supplier]],tbl_die_ordering[[#This Row],[DIE NO]]),[1]Tracker!$AQ:$AQ,[1]Tracker!$AC:$AC,"")</f>
        <v>45778</v>
      </c>
      <c r="AD625" s="7"/>
      <c r="AF625" t="str">
        <f>TEXT(tbl_die_ordering[[#This Row],[Die Requested Date]],"mmm")</f>
        <v>Apr</v>
      </c>
      <c r="AG625" t="str">
        <f>_xlfn.TEXTJOIN("_",TRUE,tbl_die_ordering[[#This Row],[Supplier]],tbl_die_ordering[[#This Row],[DIE NO]])</f>
        <v>PDTMC_30316-501</v>
      </c>
    </row>
    <row r="626" spans="1:33" ht="15.95" customHeight="1">
      <c r="A626" s="86" t="s">
        <v>6</v>
      </c>
      <c r="B626" s="83" t="str">
        <f>_xlfn.XLOOKUP(_xlfn.TEXTJOIN("_",TRUE,tbl_die_ordering[[#This Row],[Supplier]],tbl_die_ordering[[#This Row],[DIE NO]]),[1]Tracker!$AQ:$AQ,[1]Tracker!$W:$W,"")</f>
        <v>7848-25</v>
      </c>
      <c r="C626" s="204" t="s">
        <v>991</v>
      </c>
      <c r="D626" s="177" t="s">
        <v>185</v>
      </c>
      <c r="E626" s="93" t="s">
        <v>119</v>
      </c>
      <c r="F626" s="94">
        <v>45764</v>
      </c>
      <c r="G626" s="353">
        <f>_xlfn.XLOOKUP(_xlfn.TEXTJOIN("_",TRUE,tbl_die_ordering[[#This Row],[Supplier]],tbl_die_ordering[[#This Row],[DIE NO]]),[1]Tracker!$AQ:$AQ,[1]Tracker!$V:$V,"")</f>
        <v>45764</v>
      </c>
      <c r="H626" s="194" t="s">
        <v>94</v>
      </c>
      <c r="I626" s="101">
        <v>2</v>
      </c>
      <c r="J626" s="101">
        <v>2</v>
      </c>
      <c r="K626" s="104">
        <v>45765</v>
      </c>
      <c r="L626" s="104">
        <v>45768</v>
      </c>
      <c r="M626" s="105"/>
      <c r="N626" s="121">
        <f>IFERROR(IF(tbl_die_ordering[[#This Row],[Design Approved Date]]&lt;&gt;"",L626-K626,""),"")</f>
        <v>3</v>
      </c>
      <c r="O626" s="94">
        <v>45769</v>
      </c>
      <c r="P626" s="94">
        <v>45769</v>
      </c>
      <c r="Q626" s="104">
        <v>45769</v>
      </c>
      <c r="R626" s="123">
        <v>112501566</v>
      </c>
      <c r="S626" s="93" t="s">
        <v>101</v>
      </c>
      <c r="T626" s="94">
        <v>45769</v>
      </c>
      <c r="U626" s="112" t="s">
        <v>937</v>
      </c>
      <c r="V626" s="113"/>
      <c r="W6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6" s="12">
        <f>IF(AND(tbl_die_ordering[[#This Row],[TYPE]]&lt;&gt;"C",tbl_die_ordering[[#This Row],[Design Approved Date]]&lt;&gt;""),tbl_die_ordering[[#This Row],[Design Approved Date]]-tbl_die_ordering[[#This Row],[Die Requested Date]],0)</f>
        <v>4</v>
      </c>
      <c r="Z626" t="s">
        <v>86</v>
      </c>
      <c r="AA626" s="118"/>
      <c r="AB626" s="82">
        <f>_xlfn.XLOOKUP(_xlfn.TEXTJOIN("_",TRUE,tbl_die_ordering[[#This Row],[Supplier]],tbl_die_ordering[[#This Row],[DIE NO]]),[1]Tracker!$AQ:$AQ,[1]Tracker!$Y:$Y,"")</f>
        <v>142503291</v>
      </c>
      <c r="AC626" s="83">
        <f>_xlfn.XLOOKUP(_xlfn.TEXTJOIN("_",TRUE,tbl_die_ordering[[#This Row],[Supplier]],tbl_die_ordering[[#This Row],[DIE NO]]),[1]Tracker!$AQ:$AQ,[1]Tracker!$AC:$AC,"")</f>
        <v>45776</v>
      </c>
      <c r="AD626" s="7"/>
      <c r="AF626" t="str">
        <f>TEXT(tbl_die_ordering[[#This Row],[Die Requested Date]],"mmm")</f>
        <v>Apr</v>
      </c>
      <c r="AG626" t="str">
        <f>_xlfn.TEXTJOIN("_",TRUE,tbl_die_ordering[[#This Row],[Supplier]],tbl_die_ordering[[#This Row],[DIE NO]])</f>
        <v>PDTMC_30317-401</v>
      </c>
    </row>
    <row r="627" spans="1:33" ht="15.95" customHeight="1">
      <c r="A627" s="86" t="s">
        <v>6</v>
      </c>
      <c r="B627" s="83" t="str">
        <f>_xlfn.XLOOKUP(_xlfn.TEXTJOIN("_",TRUE,tbl_die_ordering[[#This Row],[Supplier]],tbl_die_ordering[[#This Row],[DIE NO]]),[1]Tracker!$AQ:$AQ,[1]Tracker!$W:$W,"")</f>
        <v>7848-25</v>
      </c>
      <c r="C627" s="204" t="s">
        <v>992</v>
      </c>
      <c r="D627" s="177" t="s">
        <v>185</v>
      </c>
      <c r="E627" s="93" t="s">
        <v>119</v>
      </c>
      <c r="F627" s="94">
        <v>45764</v>
      </c>
      <c r="G627" s="353">
        <f>_xlfn.XLOOKUP(_xlfn.TEXTJOIN("_",TRUE,tbl_die_ordering[[#This Row],[Supplier]],tbl_die_ordering[[#This Row],[DIE NO]]),[1]Tracker!$AQ:$AQ,[1]Tracker!$V:$V,"")</f>
        <v>45764</v>
      </c>
      <c r="H627" s="194" t="s">
        <v>94</v>
      </c>
      <c r="I627" s="101">
        <v>1</v>
      </c>
      <c r="J627" s="101">
        <v>4</v>
      </c>
      <c r="K627" s="104">
        <v>45766</v>
      </c>
      <c r="L627" s="104">
        <v>45768</v>
      </c>
      <c r="M627" s="105"/>
      <c r="N627" s="121">
        <f>IFERROR(IF(tbl_die_ordering[[#This Row],[Design Approved Date]]&lt;&gt;"",L627-K627,""),"")</f>
        <v>2</v>
      </c>
      <c r="O627" s="94">
        <v>45769</v>
      </c>
      <c r="P627" s="94">
        <v>45769</v>
      </c>
      <c r="Q627" s="104">
        <v>45769</v>
      </c>
      <c r="R627" s="123">
        <v>112501566</v>
      </c>
      <c r="S627" s="93" t="s">
        <v>101</v>
      </c>
      <c r="T627" s="104">
        <v>45769</v>
      </c>
      <c r="U627" s="112" t="s">
        <v>937</v>
      </c>
      <c r="V627" s="113"/>
      <c r="W6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7" s="12">
        <f>IF(AND(tbl_die_ordering[[#This Row],[TYPE]]&lt;&gt;"C",tbl_die_ordering[[#This Row],[Design Approved Date]]&lt;&gt;""),tbl_die_ordering[[#This Row],[Design Approved Date]]-tbl_die_ordering[[#This Row],[Die Requested Date]],0)</f>
        <v>4</v>
      </c>
      <c r="Z627" t="s">
        <v>86</v>
      </c>
      <c r="AA627" s="118" t="s">
        <v>930</v>
      </c>
      <c r="AB627" s="82">
        <f>_xlfn.XLOOKUP(_xlfn.TEXTJOIN("_",TRUE,tbl_die_ordering[[#This Row],[Supplier]],tbl_die_ordering[[#This Row],[DIE NO]]),[1]Tracker!$AQ:$AQ,[1]Tracker!$Y:$Y,"")</f>
        <v>142503291</v>
      </c>
      <c r="AC627" s="83">
        <f>_xlfn.XLOOKUP(_xlfn.TEXTJOIN("_",TRUE,tbl_die_ordering[[#This Row],[Supplier]],tbl_die_ordering[[#This Row],[DIE NO]]),[1]Tracker!$AQ:$AQ,[1]Tracker!$AC:$AC,"")</f>
        <v>45776</v>
      </c>
      <c r="AD627" s="7"/>
      <c r="AF627" t="str">
        <f>TEXT(tbl_die_ordering[[#This Row],[Die Requested Date]],"mmm")</f>
        <v>Apr</v>
      </c>
      <c r="AG627" t="str">
        <f>_xlfn.TEXTJOIN("_",TRUE,tbl_die_ordering[[#This Row],[Supplier]],tbl_die_ordering[[#This Row],[DIE NO]])</f>
        <v>PDTMC_30320-401</v>
      </c>
    </row>
    <row r="628" spans="1:33" ht="15.95" customHeight="1">
      <c r="A628" s="86" t="s">
        <v>6</v>
      </c>
      <c r="B628" s="83" t="str">
        <f>_xlfn.XLOOKUP(_xlfn.TEXTJOIN("_",TRUE,tbl_die_ordering[[#This Row],[Supplier]],tbl_die_ordering[[#This Row],[DIE NO]]),[1]Tracker!$AQ:$AQ,[1]Tracker!$W:$W,"")</f>
        <v>7848-25</v>
      </c>
      <c r="C628" s="204" t="s">
        <v>993</v>
      </c>
      <c r="D628" s="177" t="s">
        <v>185</v>
      </c>
      <c r="E628" s="93" t="s">
        <v>119</v>
      </c>
      <c r="F628" s="94">
        <v>45764</v>
      </c>
      <c r="G628" s="353">
        <f>_xlfn.XLOOKUP(_xlfn.TEXTJOIN("_",TRUE,tbl_die_ordering[[#This Row],[Supplier]],tbl_die_ordering[[#This Row],[DIE NO]]),[1]Tracker!$AQ:$AQ,[1]Tracker!$V:$V,"")</f>
        <v>45764</v>
      </c>
      <c r="H628" s="194" t="s">
        <v>94</v>
      </c>
      <c r="I628" s="101">
        <v>1</v>
      </c>
      <c r="J628" s="101">
        <v>4</v>
      </c>
      <c r="K628" s="104">
        <v>45766</v>
      </c>
      <c r="L628" s="104">
        <v>45768</v>
      </c>
      <c r="M628" s="105"/>
      <c r="N628" s="121">
        <f>IFERROR(IF(tbl_die_ordering[[#This Row],[Design Approved Date]]&lt;&gt;"",L628-K628,""),"")</f>
        <v>2</v>
      </c>
      <c r="O628" s="94">
        <v>45769</v>
      </c>
      <c r="P628" s="94">
        <v>45769</v>
      </c>
      <c r="Q628" s="104">
        <v>45769</v>
      </c>
      <c r="R628" s="123">
        <v>112501566</v>
      </c>
      <c r="S628" s="93" t="s">
        <v>101</v>
      </c>
      <c r="T628" s="104">
        <v>45769</v>
      </c>
      <c r="U628" s="112" t="s">
        <v>937</v>
      </c>
      <c r="V628" s="113"/>
      <c r="W6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28" s="12">
        <f>IF(AND(tbl_die_ordering[[#This Row],[TYPE]]&lt;&gt;"C",tbl_die_ordering[[#This Row],[Design Approved Date]]&lt;&gt;""),tbl_die_ordering[[#This Row],[Design Approved Date]]-tbl_die_ordering[[#This Row],[Die Requested Date]],0)</f>
        <v>4</v>
      </c>
      <c r="Z628" t="s">
        <v>86</v>
      </c>
      <c r="AA628" s="118" t="s">
        <v>930</v>
      </c>
      <c r="AB628" s="82">
        <f>_xlfn.XLOOKUP(_xlfn.TEXTJOIN("_",TRUE,tbl_die_ordering[[#This Row],[Supplier]],tbl_die_ordering[[#This Row],[DIE NO]]),[1]Tracker!$AQ:$AQ,[1]Tracker!$Y:$Y,"")</f>
        <v>142503291</v>
      </c>
      <c r="AC628" s="83">
        <f>_xlfn.XLOOKUP(_xlfn.TEXTJOIN("_",TRUE,tbl_die_ordering[[#This Row],[Supplier]],tbl_die_ordering[[#This Row],[DIE NO]]),[1]Tracker!$AQ:$AQ,[1]Tracker!$AC:$AC,"")</f>
        <v>45776</v>
      </c>
      <c r="AD628" s="7"/>
      <c r="AF628" t="str">
        <f>TEXT(tbl_die_ordering[[#This Row],[Die Requested Date]],"mmm")</f>
        <v>Apr</v>
      </c>
      <c r="AG628" t="str">
        <f>_xlfn.TEXTJOIN("_",TRUE,tbl_die_ordering[[#This Row],[Supplier]],tbl_die_ordering[[#This Row],[DIE NO]])</f>
        <v>PDTMC_30321-501</v>
      </c>
    </row>
    <row r="629" spans="1:33" ht="15.95" customHeight="1">
      <c r="A629" s="86" t="s">
        <v>6</v>
      </c>
      <c r="B629" s="83" t="str">
        <f>_xlfn.XLOOKUP(_xlfn.TEXTJOIN("_",TRUE,tbl_die_ordering[[#This Row],[Supplier]],tbl_die_ordering[[#This Row],[DIE NO]]),[1]Tracker!$AQ:$AQ,[1]Tracker!$W:$W,"")</f>
        <v>7856-25</v>
      </c>
      <c r="C629" s="204" t="s">
        <v>994</v>
      </c>
      <c r="D629" s="177" t="s">
        <v>212</v>
      </c>
      <c r="E629" s="93" t="s">
        <v>163</v>
      </c>
      <c r="F629" s="94">
        <v>45765</v>
      </c>
      <c r="G629" s="353">
        <f>_xlfn.XLOOKUP(_xlfn.TEXTJOIN("_",TRUE,tbl_die_ordering[[#This Row],[Supplier]],tbl_die_ordering[[#This Row],[DIE NO]]),[1]Tracker!$AQ:$AQ,[1]Tracker!$V:$V,"")</f>
        <v>45765</v>
      </c>
      <c r="H629" s="194" t="s">
        <v>94</v>
      </c>
      <c r="I629" s="101">
        <v>0</v>
      </c>
      <c r="J629" s="101">
        <v>0</v>
      </c>
      <c r="K629" s="104">
        <v>45766</v>
      </c>
      <c r="L629" s="104" t="s">
        <v>444</v>
      </c>
      <c r="M629" s="105"/>
      <c r="N629" s="121" t="str">
        <f>IFERROR(IF(tbl_die_ordering[[#This Row],[Design Approved Date]]&lt;&gt;"",L629-K629,""),"")</f>
        <v/>
      </c>
      <c r="O629" s="94" t="s">
        <v>444</v>
      </c>
      <c r="P629" s="94" t="s">
        <v>444</v>
      </c>
      <c r="Q629" s="104" t="s">
        <v>444</v>
      </c>
      <c r="R629" s="123" t="s">
        <v>444</v>
      </c>
      <c r="S629" s="93" t="s">
        <v>95</v>
      </c>
      <c r="T629" s="94" t="s">
        <v>444</v>
      </c>
      <c r="U629" s="112"/>
      <c r="V629" s="113" t="s">
        <v>979</v>
      </c>
      <c r="W6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629" s="12">
        <f>IF(AND(tbl_die_ordering[[#This Row],[TYPE]]&lt;&gt;"C",tbl_die_ordering[[#This Row],[Design Approved Date]]&lt;&gt;""),tbl_die_ordering[[#This Row],[Design Approved Date]]-tbl_die_ordering[[#This Row],[Die Requested Date]],0)</f>
        <v>0</v>
      </c>
      <c r="Z629" t="s">
        <v>86</v>
      </c>
      <c r="AA629" s="118"/>
      <c r="AB629" s="82">
        <f>_xlfn.XLOOKUP(_xlfn.TEXTJOIN("_",TRUE,tbl_die_ordering[[#This Row],[Supplier]],tbl_die_ordering[[#This Row],[DIE NO]]),[1]Tracker!$AQ:$AQ,[1]Tracker!$Y:$Y,"")</f>
        <v>0</v>
      </c>
      <c r="AC629" s="83">
        <f>_xlfn.XLOOKUP(_xlfn.TEXTJOIN("_",TRUE,tbl_die_ordering[[#This Row],[Supplier]],tbl_die_ordering[[#This Row],[DIE NO]]),[1]Tracker!$AQ:$AQ,[1]Tracker!$AC:$AC,"")</f>
        <v>0</v>
      </c>
      <c r="AD629" s="7"/>
      <c r="AF629" t="str">
        <f>TEXT(tbl_die_ordering[[#This Row],[Die Requested Date]],"mmm")</f>
        <v>Apr</v>
      </c>
      <c r="AG629" t="str">
        <f>_xlfn.TEXTJOIN("_",TRUE,tbl_die_ordering[[#This Row],[Supplier]],tbl_die_ordering[[#This Row],[DIE NO]])</f>
        <v>PHME_INS-27876</v>
      </c>
    </row>
    <row r="630" spans="1:33" ht="15.95" customHeight="1">
      <c r="A630" s="86" t="s">
        <v>29</v>
      </c>
      <c r="B630" s="83" t="str">
        <f>_xlfn.XLOOKUP(_xlfn.TEXTJOIN("_",TRUE,tbl_die_ordering[[#This Row],[Supplier]],tbl_die_ordering[[#This Row],[DIE NO]]),[1]Tracker!$AQ:$AQ,[1]Tracker!$W:$W,"")</f>
        <v>7849-25</v>
      </c>
      <c r="C630" s="204" t="s">
        <v>995</v>
      </c>
      <c r="D630" s="177" t="s">
        <v>212</v>
      </c>
      <c r="E630" s="93" t="s">
        <v>119</v>
      </c>
      <c r="F630" s="94">
        <v>45765</v>
      </c>
      <c r="G630" s="353">
        <f>_xlfn.XLOOKUP(_xlfn.TEXTJOIN("_",TRUE,tbl_die_ordering[[#This Row],[Supplier]],tbl_die_ordering[[#This Row],[DIE NO]]),[1]Tracker!$AQ:$AQ,[1]Tracker!$V:$V,"")</f>
        <v>45765</v>
      </c>
      <c r="H630" s="194" t="s">
        <v>94</v>
      </c>
      <c r="I630" s="133">
        <v>7</v>
      </c>
      <c r="J630" s="133">
        <v>7</v>
      </c>
      <c r="K630" s="104">
        <v>45770</v>
      </c>
      <c r="L630" s="104"/>
      <c r="M630" s="105" t="s">
        <v>186</v>
      </c>
      <c r="N630" s="121" t="str">
        <f>IFERROR(IF(tbl_die_ordering[[#This Row],[Design Approved Date]]&lt;&gt;"",L630-K630,""),"")</f>
        <v/>
      </c>
      <c r="O630" s="94"/>
      <c r="P630" s="94"/>
      <c r="Q630" s="104"/>
      <c r="R630" s="123"/>
      <c r="S630" s="93" t="s">
        <v>101</v>
      </c>
      <c r="T630" s="94"/>
      <c r="U630" s="112" t="s">
        <v>786</v>
      </c>
      <c r="V630" s="113" t="s">
        <v>996</v>
      </c>
      <c r="W6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630" s="6">
        <f>IF(AND(tbl_die_ordering[[#This Row],[TYPE]]&lt;&gt;"C",tbl_die_ordering[[#This Row],[Design Approved Date]]&lt;&gt;""),tbl_die_ordering[[#This Row],[Design Approved Date]]-tbl_die_ordering[[#This Row],[Die Requested Date]],0)</f>
        <v>0</v>
      </c>
      <c r="Z630" t="s">
        <v>86</v>
      </c>
      <c r="AA630" s="118"/>
      <c r="AB630" s="82">
        <f>_xlfn.XLOOKUP(_xlfn.TEXTJOIN("_",TRUE,tbl_die_ordering[[#This Row],[Supplier]],tbl_die_ordering[[#This Row],[DIE NO]]),[1]Tracker!$AQ:$AQ,[1]Tracker!$Y:$Y,"")</f>
        <v>0</v>
      </c>
      <c r="AC630" s="83">
        <f>_xlfn.XLOOKUP(_xlfn.TEXTJOIN("_",TRUE,tbl_die_ordering[[#This Row],[Supplier]],tbl_die_ordering[[#This Row],[DIE NO]]),[1]Tracker!$AQ:$AQ,[1]Tracker!$AC:$AC,"")</f>
        <v>0</v>
      </c>
      <c r="AD630" s="7"/>
      <c r="AF630" t="str">
        <f>TEXT(tbl_die_ordering[[#This Row],[Die Requested Date]],"mmm")</f>
        <v>Apr</v>
      </c>
      <c r="AG630" t="str">
        <f>_xlfn.TEXTJOIN("_",TRUE,tbl_die_ordering[[#This Row],[Supplier]],tbl_die_ordering[[#This Row],[DIE NO]])</f>
        <v>PDTMC_030308-3501</v>
      </c>
    </row>
    <row r="631" spans="1:33" ht="15.95" customHeight="1">
      <c r="A631" s="86" t="s">
        <v>6</v>
      </c>
      <c r="B631" s="83" t="str">
        <f>_xlfn.XLOOKUP(_xlfn.TEXTJOIN("_",TRUE,tbl_die_ordering[[#This Row],[Supplier]],tbl_die_ordering[[#This Row],[DIE NO]]),[1]Tracker!$AQ:$AQ,[1]Tracker!$W:$W,"")</f>
        <v>7850-25</v>
      </c>
      <c r="C631" s="204" t="s">
        <v>997</v>
      </c>
      <c r="D631" s="177" t="s">
        <v>185</v>
      </c>
      <c r="E631" s="93" t="s">
        <v>103</v>
      </c>
      <c r="F631" s="94">
        <v>45765</v>
      </c>
      <c r="G631" s="353">
        <f>_xlfn.XLOOKUP(_xlfn.TEXTJOIN("_",TRUE,tbl_die_ordering[[#This Row],[Supplier]],tbl_die_ordering[[#This Row],[DIE NO]]),[1]Tracker!$AQ:$AQ,[1]Tracker!$V:$V,"")</f>
        <v>45765</v>
      </c>
      <c r="H631" s="194" t="s">
        <v>90</v>
      </c>
      <c r="I631" s="101">
        <v>0</v>
      </c>
      <c r="J631" s="101">
        <v>0</v>
      </c>
      <c r="K631" s="104">
        <v>45765</v>
      </c>
      <c r="L631" s="104">
        <v>45768</v>
      </c>
      <c r="M631" s="105"/>
      <c r="N631" s="121">
        <f>IFERROR(IF(tbl_die_ordering[[#This Row],[Design Approved Date]]&lt;&gt;"",L631-K631,""),"")</f>
        <v>3</v>
      </c>
      <c r="O631" s="94">
        <v>45769</v>
      </c>
      <c r="P631" s="94">
        <v>45771</v>
      </c>
      <c r="Q631" s="104">
        <v>45769</v>
      </c>
      <c r="R631" s="123">
        <v>112501566</v>
      </c>
      <c r="S631" s="93" t="s">
        <v>139</v>
      </c>
      <c r="T631" s="104">
        <v>45769</v>
      </c>
      <c r="U631" s="112" t="s">
        <v>786</v>
      </c>
      <c r="V631" s="113"/>
      <c r="W6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1" s="12">
        <f>IF(AND(tbl_die_ordering[[#This Row],[TYPE]]&lt;&gt;"C",tbl_die_ordering[[#This Row],[Design Approved Date]]&lt;&gt;""),tbl_die_ordering[[#This Row],[Design Approved Date]]-tbl_die_ordering[[#This Row],[Die Requested Date]],0)</f>
        <v>3</v>
      </c>
      <c r="Z631" t="s">
        <v>86</v>
      </c>
      <c r="AA631" s="118" t="s">
        <v>930</v>
      </c>
      <c r="AB631" s="82">
        <f>_xlfn.XLOOKUP(_xlfn.TEXTJOIN("_",TRUE,tbl_die_ordering[[#This Row],[Supplier]],tbl_die_ordering[[#This Row],[DIE NO]]),[1]Tracker!$AQ:$AQ,[1]Tracker!$Y:$Y,"")</f>
        <v>142503550</v>
      </c>
      <c r="AC631" s="83">
        <f>_xlfn.XLOOKUP(_xlfn.TEXTJOIN("_",TRUE,tbl_die_ordering[[#This Row],[Supplier]],tbl_die_ordering[[#This Row],[DIE NO]]),[1]Tracker!$AQ:$AQ,[1]Tracker!$AC:$AC,"")</f>
        <v>45782</v>
      </c>
      <c r="AD631" s="7"/>
      <c r="AF631" t="str">
        <f>TEXT(tbl_die_ordering[[#This Row],[Die Requested Date]],"mmm")</f>
        <v>Apr</v>
      </c>
      <c r="AG631" t="str">
        <f>_xlfn.TEXTJOIN("_",TRUE,tbl_die_ordering[[#This Row],[Supplier]],tbl_die_ordering[[#This Row],[DIE NO]])</f>
        <v>EKSTEK_27864-401</v>
      </c>
    </row>
    <row r="632" spans="1:33" ht="15.95" customHeight="1">
      <c r="A632" s="86" t="s">
        <v>6</v>
      </c>
      <c r="B632" s="83" t="str">
        <f>_xlfn.XLOOKUP(_xlfn.TEXTJOIN("_",TRUE,tbl_die_ordering[[#This Row],[Supplier]],tbl_die_ordering[[#This Row],[DIE NO]]),[1]Tracker!$AQ:$AQ,[1]Tracker!$W:$W,"")</f>
        <v>7850-25</v>
      </c>
      <c r="C632" s="204" t="s">
        <v>998</v>
      </c>
      <c r="D632" s="177" t="s">
        <v>185</v>
      </c>
      <c r="E632" s="93" t="s">
        <v>103</v>
      </c>
      <c r="F632" s="94">
        <v>45765</v>
      </c>
      <c r="G632" s="353">
        <f>_xlfn.XLOOKUP(_xlfn.TEXTJOIN("_",TRUE,tbl_die_ordering[[#This Row],[Supplier]],tbl_die_ordering[[#This Row],[DIE NO]]),[1]Tracker!$AQ:$AQ,[1]Tracker!$V:$V,"")</f>
        <v>45765</v>
      </c>
      <c r="H632" s="194" t="s">
        <v>90</v>
      </c>
      <c r="I632" s="101">
        <v>0</v>
      </c>
      <c r="J632" s="101">
        <v>0</v>
      </c>
      <c r="K632" s="104">
        <v>45765</v>
      </c>
      <c r="L632" s="104">
        <v>45768</v>
      </c>
      <c r="M632" s="105"/>
      <c r="N632" s="121">
        <f>IFERROR(IF(tbl_die_ordering[[#This Row],[Design Approved Date]]&lt;&gt;"",L632-K632,""),"")</f>
        <v>3</v>
      </c>
      <c r="O632" s="94">
        <v>45769</v>
      </c>
      <c r="P632" s="94">
        <v>45771</v>
      </c>
      <c r="Q632" s="104">
        <v>45769</v>
      </c>
      <c r="R632" s="123">
        <v>112501566</v>
      </c>
      <c r="S632" s="93" t="s">
        <v>139</v>
      </c>
      <c r="T632" s="104">
        <v>45769</v>
      </c>
      <c r="U632" s="112" t="s">
        <v>786</v>
      </c>
      <c r="V632" s="113"/>
      <c r="W6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2" s="12">
        <f>IF(AND(tbl_die_ordering[[#This Row],[TYPE]]&lt;&gt;"C",tbl_die_ordering[[#This Row],[Design Approved Date]]&lt;&gt;""),tbl_die_ordering[[#This Row],[Design Approved Date]]-tbl_die_ordering[[#This Row],[Die Requested Date]],0)</f>
        <v>3</v>
      </c>
      <c r="Z632" t="s">
        <v>86</v>
      </c>
      <c r="AA632" s="118" t="s">
        <v>405</v>
      </c>
      <c r="AB632" s="82">
        <f>_xlfn.XLOOKUP(_xlfn.TEXTJOIN("_",TRUE,tbl_die_ordering[[#This Row],[Supplier]],tbl_die_ordering[[#This Row],[DIE NO]]),[1]Tracker!$AQ:$AQ,[1]Tracker!$Y:$Y,"")</f>
        <v>142503314</v>
      </c>
      <c r="AC632" s="83">
        <f>_xlfn.XLOOKUP(_xlfn.TEXTJOIN("_",TRUE,tbl_die_ordering[[#This Row],[Supplier]],tbl_die_ordering[[#This Row],[DIE NO]]),[1]Tracker!$AQ:$AQ,[1]Tracker!$AC:$AC,"")</f>
        <v>45779</v>
      </c>
      <c r="AD632" s="7"/>
      <c r="AF632" t="str">
        <f>TEXT(tbl_die_ordering[[#This Row],[Die Requested Date]],"mmm")</f>
        <v>Apr</v>
      </c>
      <c r="AG632" t="str">
        <f>_xlfn.TEXTJOIN("_",TRUE,tbl_die_ordering[[#This Row],[Supplier]],tbl_die_ordering[[#This Row],[DIE NO]])</f>
        <v>EKSTEK_27867-401</v>
      </c>
    </row>
    <row r="633" spans="1:33" ht="15.95" customHeight="1">
      <c r="A633" s="86" t="s">
        <v>6</v>
      </c>
      <c r="B633" s="83" t="str">
        <f>_xlfn.XLOOKUP(_xlfn.TEXTJOIN("_",TRUE,tbl_die_ordering[[#This Row],[Supplier]],tbl_die_ordering[[#This Row],[DIE NO]]),[1]Tracker!$AQ:$AQ,[1]Tracker!$W:$W,"")</f>
        <v>7851-25</v>
      </c>
      <c r="C633" s="204" t="s">
        <v>999</v>
      </c>
      <c r="D633" s="177" t="s">
        <v>162</v>
      </c>
      <c r="E633" s="93" t="s">
        <v>163</v>
      </c>
      <c r="F633" s="94">
        <v>45765</v>
      </c>
      <c r="G633" s="353">
        <f>_xlfn.XLOOKUP(_xlfn.TEXTJOIN("_",TRUE,tbl_die_ordering[[#This Row],[Supplier]],tbl_die_ordering[[#This Row],[DIE NO]]),[1]Tracker!$AQ:$AQ,[1]Tracker!$V:$V,"")</f>
        <v>45765</v>
      </c>
      <c r="H633" s="194" t="s">
        <v>94</v>
      </c>
      <c r="I633" s="101">
        <v>0</v>
      </c>
      <c r="J633" s="101">
        <v>0</v>
      </c>
      <c r="K633" s="104">
        <v>45766</v>
      </c>
      <c r="L633" s="104">
        <v>45768</v>
      </c>
      <c r="M633" s="105"/>
      <c r="N633" s="121">
        <f>IFERROR(IF(tbl_die_ordering[[#This Row],[Design Approved Date]]&lt;&gt;"",L633-K633,""),"")</f>
        <v>2</v>
      </c>
      <c r="O633" s="94">
        <v>45769</v>
      </c>
      <c r="P633" s="94">
        <v>45771</v>
      </c>
      <c r="Q633" s="104">
        <v>45769</v>
      </c>
      <c r="R633" s="123">
        <v>112501566</v>
      </c>
      <c r="S633" s="93" t="s">
        <v>101</v>
      </c>
      <c r="T633" s="104">
        <v>45769</v>
      </c>
      <c r="U633" s="112"/>
      <c r="V633" s="113"/>
      <c r="W6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3" s="12">
        <f>IF(AND(tbl_die_ordering[[#This Row],[TYPE]]&lt;&gt;"C",tbl_die_ordering[[#This Row],[Design Approved Date]]&lt;&gt;""),tbl_die_ordering[[#This Row],[Design Approved Date]]-tbl_die_ordering[[#This Row],[Die Requested Date]],0)</f>
        <v>3</v>
      </c>
      <c r="Z633" t="s">
        <v>86</v>
      </c>
      <c r="AA633" s="118" t="s">
        <v>405</v>
      </c>
      <c r="AB633" s="82">
        <f>_xlfn.XLOOKUP(_xlfn.TEXTJOIN("_",TRUE,tbl_die_ordering[[#This Row],[Supplier]],tbl_die_ordering[[#This Row],[DIE NO]]),[1]Tracker!$AQ:$AQ,[1]Tracker!$Y:$Y,"")</f>
        <v>142503303</v>
      </c>
      <c r="AC633" s="83">
        <f>_xlfn.XLOOKUP(_xlfn.TEXTJOIN("_",TRUE,tbl_die_ordering[[#This Row],[Supplier]],tbl_die_ordering[[#This Row],[DIE NO]]),[1]Tracker!$AQ:$AQ,[1]Tracker!$AC:$AC,"")</f>
        <v>45778</v>
      </c>
      <c r="AD633" s="7"/>
      <c r="AF633" t="str">
        <f>TEXT(tbl_die_ordering[[#This Row],[Die Requested Date]],"mmm")</f>
        <v>Apr</v>
      </c>
      <c r="AG633" t="str">
        <f>_xlfn.TEXTJOIN("_",TRUE,tbl_die_ordering[[#This Row],[Supplier]],tbl_die_ordering[[#This Row],[DIE NO]])</f>
        <v>PDTMC_INS-27865</v>
      </c>
    </row>
    <row r="634" spans="1:33" ht="15.95" customHeight="1">
      <c r="A634" s="86" t="s">
        <v>6</v>
      </c>
      <c r="B634" s="83" t="str">
        <f>_xlfn.XLOOKUP(_xlfn.TEXTJOIN("_",TRUE,tbl_die_ordering[[#This Row],[Supplier]],tbl_die_ordering[[#This Row],[DIE NO]]),[1]Tracker!$AQ:$AQ,[1]Tracker!$W:$W,"")</f>
        <v>7851-25</v>
      </c>
      <c r="C634" s="204" t="s">
        <v>1000</v>
      </c>
      <c r="D634" s="177" t="s">
        <v>185</v>
      </c>
      <c r="E634" s="93" t="s">
        <v>103</v>
      </c>
      <c r="F634" s="94">
        <v>45765</v>
      </c>
      <c r="G634" s="353">
        <f>_xlfn.XLOOKUP(_xlfn.TEXTJOIN("_",TRUE,tbl_die_ordering[[#This Row],[Supplier]],tbl_die_ordering[[#This Row],[DIE NO]]),[1]Tracker!$AQ:$AQ,[1]Tracker!$V:$V,"")</f>
        <v>45765</v>
      </c>
      <c r="H634" s="194" t="s">
        <v>94</v>
      </c>
      <c r="I634" s="101">
        <v>0</v>
      </c>
      <c r="J634" s="101">
        <v>0</v>
      </c>
      <c r="K634" s="104">
        <v>45766</v>
      </c>
      <c r="L634" s="104">
        <v>45768</v>
      </c>
      <c r="M634" s="105"/>
      <c r="N634" s="121">
        <f>IFERROR(IF(tbl_die_ordering[[#This Row],[Design Approved Date]]&lt;&gt;"",L634-K634,""),"")</f>
        <v>2</v>
      </c>
      <c r="O634" s="94">
        <v>45769</v>
      </c>
      <c r="P634" s="94">
        <v>45771</v>
      </c>
      <c r="Q634" s="104">
        <v>45769</v>
      </c>
      <c r="R634" s="123">
        <v>112501566</v>
      </c>
      <c r="S634" s="93" t="s">
        <v>101</v>
      </c>
      <c r="T634" s="104">
        <v>45769</v>
      </c>
      <c r="U634" s="112" t="s">
        <v>786</v>
      </c>
      <c r="V634" s="113"/>
      <c r="W6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4" s="12">
        <f>IF(AND(tbl_die_ordering[[#This Row],[TYPE]]&lt;&gt;"C",tbl_die_ordering[[#This Row],[Design Approved Date]]&lt;&gt;""),tbl_die_ordering[[#This Row],[Design Approved Date]]-tbl_die_ordering[[#This Row],[Die Requested Date]],0)</f>
        <v>3</v>
      </c>
      <c r="Z634" t="s">
        <v>86</v>
      </c>
      <c r="AA634" s="118" t="s">
        <v>405</v>
      </c>
      <c r="AB634" s="82">
        <f>_xlfn.XLOOKUP(_xlfn.TEXTJOIN("_",TRUE,tbl_die_ordering[[#This Row],[Supplier]],tbl_die_ordering[[#This Row],[DIE NO]]),[1]Tracker!$AQ:$AQ,[1]Tracker!$Y:$Y,"")</f>
        <v>142503303</v>
      </c>
      <c r="AC634" s="83">
        <f>_xlfn.XLOOKUP(_xlfn.TEXTJOIN("_",TRUE,tbl_die_ordering[[#This Row],[Supplier]],tbl_die_ordering[[#This Row],[DIE NO]]),[1]Tracker!$AQ:$AQ,[1]Tracker!$AC:$AC,"")</f>
        <v>45778</v>
      </c>
      <c r="AD634" s="7"/>
      <c r="AF634" t="str">
        <f>TEXT(tbl_die_ordering[[#This Row],[Die Requested Date]],"mmm")</f>
        <v>Apr</v>
      </c>
      <c r="AG634" t="str">
        <f>_xlfn.TEXTJOIN("_",TRUE,tbl_die_ordering[[#This Row],[Supplier]],tbl_die_ordering[[#This Row],[DIE NO]])</f>
        <v>PDTMC_27866-401</v>
      </c>
    </row>
    <row r="635" spans="1:33" ht="15.95" customHeight="1">
      <c r="A635" s="86" t="s">
        <v>6</v>
      </c>
      <c r="B635" s="83" t="str">
        <f>_xlfn.XLOOKUP(_xlfn.TEXTJOIN("_",TRUE,tbl_die_ordering[[#This Row],[Supplier]],tbl_die_ordering[[#This Row],[DIE NO]]),[1]Tracker!$AQ:$AQ,[1]Tracker!$W:$W,"")</f>
        <v>7851-25</v>
      </c>
      <c r="C635" s="204" t="s">
        <v>1001</v>
      </c>
      <c r="D635" s="177" t="s">
        <v>185</v>
      </c>
      <c r="E635" s="93" t="s">
        <v>111</v>
      </c>
      <c r="F635" s="94">
        <v>45765</v>
      </c>
      <c r="G635" s="353">
        <f>_xlfn.XLOOKUP(_xlfn.TEXTJOIN("_",TRUE,tbl_die_ordering[[#This Row],[Supplier]],tbl_die_ordering[[#This Row],[DIE NO]]),[1]Tracker!$AQ:$AQ,[1]Tracker!$V:$V,"")</f>
        <v>45765</v>
      </c>
      <c r="H635" s="194" t="s">
        <v>94</v>
      </c>
      <c r="I635" s="101">
        <v>0</v>
      </c>
      <c r="J635" s="101">
        <v>0</v>
      </c>
      <c r="K635" s="104">
        <v>45766</v>
      </c>
      <c r="L635" s="104">
        <v>45768</v>
      </c>
      <c r="M635" s="105"/>
      <c r="N635" s="121">
        <f>IFERROR(IF(tbl_die_ordering[[#This Row],[Design Approved Date]]&lt;&gt;"",L635-K635,""),"")</f>
        <v>2</v>
      </c>
      <c r="O635" s="94">
        <v>45769</v>
      </c>
      <c r="P635" s="94">
        <v>45771</v>
      </c>
      <c r="Q635" s="104">
        <v>45769</v>
      </c>
      <c r="R635" s="123">
        <v>112501566</v>
      </c>
      <c r="S635" s="93" t="s">
        <v>101</v>
      </c>
      <c r="T635" s="104">
        <v>45769</v>
      </c>
      <c r="U635" s="112" t="s">
        <v>786</v>
      </c>
      <c r="V635" s="113"/>
      <c r="W6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5" s="12">
        <f>IF(AND(tbl_die_ordering[[#This Row],[TYPE]]&lt;&gt;"C",tbl_die_ordering[[#This Row],[Design Approved Date]]&lt;&gt;""),tbl_die_ordering[[#This Row],[Design Approved Date]]-tbl_die_ordering[[#This Row],[Die Requested Date]],0)</f>
        <v>3</v>
      </c>
      <c r="Z635" t="s">
        <v>86</v>
      </c>
      <c r="AA635" s="118" t="s">
        <v>405</v>
      </c>
      <c r="AB635" s="82">
        <f>_xlfn.XLOOKUP(_xlfn.TEXTJOIN("_",TRUE,tbl_die_ordering[[#This Row],[Supplier]],tbl_die_ordering[[#This Row],[DIE NO]]),[1]Tracker!$AQ:$AQ,[1]Tracker!$Y:$Y,"")</f>
        <v>142503303</v>
      </c>
      <c r="AC635" s="83">
        <f>_xlfn.XLOOKUP(_xlfn.TEXTJOIN("_",TRUE,tbl_die_ordering[[#This Row],[Supplier]],tbl_die_ordering[[#This Row],[DIE NO]]),[1]Tracker!$AQ:$AQ,[1]Tracker!$AC:$AC,"")</f>
        <v>45778</v>
      </c>
      <c r="AD635" s="7"/>
      <c r="AF635" t="str">
        <f>TEXT(tbl_die_ordering[[#This Row],[Die Requested Date]],"mmm")</f>
        <v>Apr</v>
      </c>
      <c r="AG635" t="str">
        <f>_xlfn.TEXTJOIN("_",TRUE,tbl_die_ordering[[#This Row],[Supplier]],tbl_die_ordering[[#This Row],[DIE NO]])</f>
        <v>PDTMC_27869-501</v>
      </c>
    </row>
    <row r="636" spans="1:33" ht="15.95" customHeight="1">
      <c r="A636" s="86" t="s">
        <v>6</v>
      </c>
      <c r="B636" s="83" t="str">
        <f>_xlfn.XLOOKUP(_xlfn.TEXTJOIN("_",TRUE,tbl_die_ordering[[#This Row],[Supplier]],tbl_die_ordering[[#This Row],[DIE NO]]),[1]Tracker!$AQ:$AQ,[1]Tracker!$W:$W,"")</f>
        <v>7850-25</v>
      </c>
      <c r="C636" s="204" t="s">
        <v>1002</v>
      </c>
      <c r="D636" s="177" t="s">
        <v>185</v>
      </c>
      <c r="E636" s="93" t="s">
        <v>103</v>
      </c>
      <c r="F636" s="94">
        <v>45765</v>
      </c>
      <c r="G636" s="353">
        <f>_xlfn.XLOOKUP(_xlfn.TEXTJOIN("_",TRUE,tbl_die_ordering[[#This Row],[Supplier]],tbl_die_ordering[[#This Row],[DIE NO]]),[1]Tracker!$AQ:$AQ,[1]Tracker!$V:$V,"")</f>
        <v>45765</v>
      </c>
      <c r="H636" s="194" t="s">
        <v>90</v>
      </c>
      <c r="I636" s="101">
        <v>1</v>
      </c>
      <c r="J636" s="101">
        <v>2</v>
      </c>
      <c r="K636" s="104">
        <v>45765</v>
      </c>
      <c r="L636" s="104">
        <v>45769</v>
      </c>
      <c r="M636" s="105"/>
      <c r="N636" s="121">
        <f>IFERROR(IF(tbl_die_ordering[[#This Row],[Design Approved Date]]&lt;&gt;"",L636-K636,""),"")</f>
        <v>4</v>
      </c>
      <c r="O636" s="94">
        <v>45771</v>
      </c>
      <c r="P636" s="94">
        <v>45772</v>
      </c>
      <c r="Q636" s="104">
        <v>45771</v>
      </c>
      <c r="R636" s="123">
        <v>112501628</v>
      </c>
      <c r="S636" s="93" t="s">
        <v>139</v>
      </c>
      <c r="T636" s="104">
        <v>45771</v>
      </c>
      <c r="U636" s="112" t="s">
        <v>786</v>
      </c>
      <c r="V636" s="113" t="s">
        <v>1003</v>
      </c>
      <c r="W6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6" s="12">
        <f>IF(AND(tbl_die_ordering[[#This Row],[TYPE]]&lt;&gt;"C",tbl_die_ordering[[#This Row],[Design Approved Date]]&lt;&gt;""),tbl_die_ordering[[#This Row],[Design Approved Date]]-tbl_die_ordering[[#This Row],[Die Requested Date]],0)</f>
        <v>4</v>
      </c>
      <c r="Z636" t="s">
        <v>86</v>
      </c>
      <c r="AA636" s="118" t="s">
        <v>405</v>
      </c>
      <c r="AB636" s="82">
        <f>_xlfn.XLOOKUP(_xlfn.TEXTJOIN("_",TRUE,tbl_die_ordering[[#This Row],[Supplier]],tbl_die_ordering[[#This Row],[DIE NO]]),[1]Tracker!$AQ:$AQ,[1]Tracker!$Y:$Y,"")</f>
        <v>142503314</v>
      </c>
      <c r="AC636" s="83">
        <f>_xlfn.XLOOKUP(_xlfn.TEXTJOIN("_",TRUE,tbl_die_ordering[[#This Row],[Supplier]],tbl_die_ordering[[#This Row],[DIE NO]]),[1]Tracker!$AQ:$AQ,[1]Tracker!$AC:$AC,"")</f>
        <v>45779</v>
      </c>
      <c r="AD636" s="7"/>
      <c r="AF636" t="str">
        <f>TEXT(tbl_die_ordering[[#This Row],[Die Requested Date]],"mmm")</f>
        <v>Apr</v>
      </c>
      <c r="AG636" t="str">
        <f>_xlfn.TEXTJOIN("_",TRUE,tbl_die_ordering[[#This Row],[Supplier]],tbl_die_ordering[[#This Row],[DIE NO]])</f>
        <v>EKSTEK_30306-501</v>
      </c>
    </row>
    <row r="637" spans="1:33" ht="15.95" customHeight="1">
      <c r="A637" s="86" t="s">
        <v>6</v>
      </c>
      <c r="B637" s="83" t="str">
        <f>_xlfn.XLOOKUP(_xlfn.TEXTJOIN("_",TRUE,tbl_die_ordering[[#This Row],[Supplier]],tbl_die_ordering[[#This Row],[DIE NO]]),[1]Tracker!$AQ:$AQ,[1]Tracker!$W:$W,"")</f>
        <v>7851-25</v>
      </c>
      <c r="C637" s="204" t="s">
        <v>1004</v>
      </c>
      <c r="D637" s="177" t="s">
        <v>185</v>
      </c>
      <c r="E637" s="93" t="s">
        <v>321</v>
      </c>
      <c r="F637" s="94">
        <v>45765</v>
      </c>
      <c r="G637" s="353">
        <f>_xlfn.XLOOKUP(_xlfn.TEXTJOIN("_",TRUE,tbl_die_ordering[[#This Row],[Supplier]],tbl_die_ordering[[#This Row],[DIE NO]]),[1]Tracker!$AQ:$AQ,[1]Tracker!$V:$V,"")</f>
        <v>45765</v>
      </c>
      <c r="H637" s="194" t="s">
        <v>94</v>
      </c>
      <c r="I637" s="101">
        <v>0</v>
      </c>
      <c r="J637" s="101">
        <v>0</v>
      </c>
      <c r="K637" s="104">
        <v>45768</v>
      </c>
      <c r="L637" s="104">
        <v>45769</v>
      </c>
      <c r="M637" s="105"/>
      <c r="N637" s="121">
        <f>IFERROR(IF(tbl_die_ordering[[#This Row],[Design Approved Date]]&lt;&gt;"",L637-K637,""),"")</f>
        <v>1</v>
      </c>
      <c r="O637" s="94">
        <v>45771</v>
      </c>
      <c r="P637" s="94">
        <v>45772</v>
      </c>
      <c r="Q637" s="104">
        <v>45771</v>
      </c>
      <c r="R637" s="123">
        <v>112501628</v>
      </c>
      <c r="S637" s="93" t="s">
        <v>101</v>
      </c>
      <c r="T637" s="104">
        <v>45771</v>
      </c>
      <c r="U637" s="112" t="s">
        <v>786</v>
      </c>
      <c r="V637" s="113"/>
      <c r="W63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7" s="12">
        <f>IF(AND(tbl_die_ordering[[#This Row],[TYPE]]&lt;&gt;"C",tbl_die_ordering[[#This Row],[Design Approved Date]]&lt;&gt;""),tbl_die_ordering[[#This Row],[Design Approved Date]]-tbl_die_ordering[[#This Row],[Die Requested Date]],0)</f>
        <v>4</v>
      </c>
      <c r="Z637" t="s">
        <v>86</v>
      </c>
      <c r="AA637" s="118" t="s">
        <v>405</v>
      </c>
      <c r="AB637" s="82">
        <f>_xlfn.XLOOKUP(_xlfn.TEXTJOIN("_",TRUE,tbl_die_ordering[[#This Row],[Supplier]],tbl_die_ordering[[#This Row],[DIE NO]]),[1]Tracker!$AQ:$AQ,[1]Tracker!$Y:$Y,"")</f>
        <v>142503546</v>
      </c>
      <c r="AC637" s="83">
        <f>_xlfn.XLOOKUP(_xlfn.TEXTJOIN("_",TRUE,tbl_die_ordering[[#This Row],[Supplier]],tbl_die_ordering[[#This Row],[DIE NO]]),[1]Tracker!$AQ:$AQ,[1]Tracker!$AC:$AC,"")</f>
        <v>45786</v>
      </c>
      <c r="AD637" s="7"/>
      <c r="AF637" t="str">
        <f>TEXT(tbl_die_ordering[[#This Row],[Die Requested Date]],"mmm")</f>
        <v>Apr</v>
      </c>
      <c r="AG637" t="str">
        <f>_xlfn.TEXTJOIN("_",TRUE,tbl_die_ordering[[#This Row],[Supplier]],tbl_die_ordering[[#This Row],[DIE NO]])</f>
        <v>PDTMC_27870-401</v>
      </c>
    </row>
    <row r="638" spans="1:33" ht="15.95" customHeight="1">
      <c r="A638" s="86" t="s">
        <v>6</v>
      </c>
      <c r="B638" s="83" t="str">
        <f>_xlfn.XLOOKUP(_xlfn.TEXTJOIN("_",TRUE,tbl_die_ordering[[#This Row],[Supplier]],tbl_die_ordering[[#This Row],[DIE NO]]),[1]Tracker!$AQ:$AQ,[1]Tracker!$W:$W,"")</f>
        <v>7852-25</v>
      </c>
      <c r="C638" s="204" t="s">
        <v>1005</v>
      </c>
      <c r="D638" s="177" t="s">
        <v>185</v>
      </c>
      <c r="E638" s="93" t="s">
        <v>260</v>
      </c>
      <c r="F638" s="94">
        <v>45765</v>
      </c>
      <c r="G638" s="353">
        <f>_xlfn.XLOOKUP(_xlfn.TEXTJOIN("_",TRUE,tbl_die_ordering[[#This Row],[Supplier]],tbl_die_ordering[[#This Row],[DIE NO]]),[1]Tracker!$AQ:$AQ,[1]Tracker!$V:$V,"")</f>
        <v>45765</v>
      </c>
      <c r="H638" s="194" t="s">
        <v>94</v>
      </c>
      <c r="I638" s="101">
        <v>0</v>
      </c>
      <c r="J638" s="101">
        <v>0</v>
      </c>
      <c r="K638" s="104">
        <v>45766</v>
      </c>
      <c r="L638" s="104">
        <v>45769</v>
      </c>
      <c r="M638" s="105"/>
      <c r="N638" s="121">
        <f>IFERROR(IF(tbl_die_ordering[[#This Row],[Design Approved Date]]&lt;&gt;"",L638-K638,""),"")</f>
        <v>3</v>
      </c>
      <c r="O638" s="94">
        <v>45771</v>
      </c>
      <c r="P638" s="94">
        <v>45772</v>
      </c>
      <c r="Q638" s="104">
        <v>45771</v>
      </c>
      <c r="R638" s="123">
        <v>112501628</v>
      </c>
      <c r="S638" s="93" t="s">
        <v>95</v>
      </c>
      <c r="T638" s="104">
        <v>45771</v>
      </c>
      <c r="U638" s="112" t="s">
        <v>786</v>
      </c>
      <c r="V638" s="113" t="s">
        <v>1006</v>
      </c>
      <c r="W63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8" s="12">
        <f>IF(AND(tbl_die_ordering[[#This Row],[TYPE]]&lt;&gt;"C",tbl_die_ordering[[#This Row],[Design Approved Date]]&lt;&gt;""),tbl_die_ordering[[#This Row],[Design Approved Date]]-tbl_die_ordering[[#This Row],[Die Requested Date]],0)</f>
        <v>4</v>
      </c>
      <c r="Z638" t="s">
        <v>86</v>
      </c>
      <c r="AA638" s="118" t="s">
        <v>405</v>
      </c>
      <c r="AB638" s="82">
        <f>_xlfn.XLOOKUP(_xlfn.TEXTJOIN("_",TRUE,tbl_die_ordering[[#This Row],[Supplier]],tbl_die_ordering[[#This Row],[DIE NO]]),[1]Tracker!$AQ:$AQ,[1]Tracker!$Y:$Y,"")</f>
        <v>142503543</v>
      </c>
      <c r="AC638" s="83">
        <f>_xlfn.XLOOKUP(_xlfn.TEXTJOIN("_",TRUE,tbl_die_ordering[[#This Row],[Supplier]],tbl_die_ordering[[#This Row],[DIE NO]]),[1]Tracker!$AQ:$AQ,[1]Tracker!$AC:$AC,"")</f>
        <v>45784</v>
      </c>
      <c r="AD638" s="7"/>
      <c r="AF638" t="str">
        <f>TEXT(tbl_die_ordering[[#This Row],[Die Requested Date]],"mmm")</f>
        <v>Apr</v>
      </c>
      <c r="AG638" t="str">
        <f>_xlfn.TEXTJOIN("_",TRUE,tbl_die_ordering[[#This Row],[Supplier]],tbl_die_ordering[[#This Row],[DIE NO]])</f>
        <v>PHME_27868-501</v>
      </c>
    </row>
    <row r="639" spans="1:33" ht="15.95" customHeight="1">
      <c r="A639" s="86" t="s">
        <v>6</v>
      </c>
      <c r="B639" s="83" t="str">
        <f>_xlfn.XLOOKUP(_xlfn.TEXTJOIN("_",TRUE,tbl_die_ordering[[#This Row],[Supplier]],tbl_die_ordering[[#This Row],[DIE NO]]),[1]Tracker!$AQ:$AQ,[1]Tracker!$W:$W,"")</f>
        <v>7853-25</v>
      </c>
      <c r="C639" s="204" t="s">
        <v>1007</v>
      </c>
      <c r="D639" s="177" t="s">
        <v>185</v>
      </c>
      <c r="E639" s="93" t="s">
        <v>321</v>
      </c>
      <c r="F639" s="94">
        <v>45765</v>
      </c>
      <c r="G639" s="353">
        <f>_xlfn.XLOOKUP(_xlfn.TEXTJOIN("_",TRUE,tbl_die_ordering[[#This Row],[Supplier]],tbl_die_ordering[[#This Row],[DIE NO]]),[1]Tracker!$AQ:$AQ,[1]Tracker!$V:$V,"")</f>
        <v>45765</v>
      </c>
      <c r="H639" s="194" t="s">
        <v>94</v>
      </c>
      <c r="I639" s="101">
        <v>4</v>
      </c>
      <c r="J639" s="101">
        <v>4</v>
      </c>
      <c r="K639" s="104">
        <v>45769</v>
      </c>
      <c r="L639" s="104">
        <v>45769</v>
      </c>
      <c r="M639" s="105"/>
      <c r="N639" s="121">
        <f>IFERROR(IF(tbl_die_ordering[[#This Row],[Design Approved Date]]&lt;&gt;"",L639-K639,""),"")</f>
        <v>0</v>
      </c>
      <c r="O639" s="94">
        <v>45771</v>
      </c>
      <c r="P639" s="94">
        <v>45772</v>
      </c>
      <c r="Q639" s="104">
        <v>45771</v>
      </c>
      <c r="R639" s="123">
        <v>112501628</v>
      </c>
      <c r="S639" s="93" t="s">
        <v>101</v>
      </c>
      <c r="T639" s="104">
        <v>45771</v>
      </c>
      <c r="U639" s="112" t="s">
        <v>786</v>
      </c>
      <c r="V639" s="113"/>
      <c r="W63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39" s="12">
        <f>IF(AND(tbl_die_ordering[[#This Row],[TYPE]]&lt;&gt;"C",tbl_die_ordering[[#This Row],[Design Approved Date]]&lt;&gt;""),tbl_die_ordering[[#This Row],[Design Approved Date]]-tbl_die_ordering[[#This Row],[Die Requested Date]],0)</f>
        <v>4</v>
      </c>
      <c r="Z639" t="s">
        <v>86</v>
      </c>
      <c r="AA639" s="118" t="s">
        <v>405</v>
      </c>
      <c r="AB639" s="82">
        <f>_xlfn.XLOOKUP(_xlfn.TEXTJOIN("_",TRUE,tbl_die_ordering[[#This Row],[Supplier]],tbl_die_ordering[[#This Row],[DIE NO]]),[1]Tracker!$AQ:$AQ,[1]Tracker!$Y:$Y,"")</f>
        <v>142503547</v>
      </c>
      <c r="AC639" s="83">
        <f>_xlfn.XLOOKUP(_xlfn.TEXTJOIN("_",TRUE,tbl_die_ordering[[#This Row],[Supplier]],tbl_die_ordering[[#This Row],[DIE NO]]),[1]Tracker!$AQ:$AQ,[1]Tracker!$AC:$AC,"")</f>
        <v>45796.724872685183</v>
      </c>
      <c r="AD639" s="7"/>
      <c r="AF639" t="str">
        <f>TEXT(tbl_die_ordering[[#This Row],[Die Requested Date]],"mmm")</f>
        <v>Apr</v>
      </c>
      <c r="AG639" t="str">
        <f>_xlfn.TEXTJOIN("_",TRUE,tbl_die_ordering[[#This Row],[Supplier]],tbl_die_ordering[[#This Row],[DIE NO]])</f>
        <v>PDTMC_30307-501</v>
      </c>
    </row>
    <row r="640" spans="1:33" ht="15.95" customHeight="1">
      <c r="A640" s="86" t="s">
        <v>6</v>
      </c>
      <c r="B640" s="83" t="str">
        <f>_xlfn.XLOOKUP(_xlfn.TEXTJOIN("_",TRUE,tbl_die_ordering[[#This Row],[Supplier]],tbl_die_ordering[[#This Row],[DIE NO]]),[1]Tracker!$AQ:$AQ,[1]Tracker!$W:$W,"")</f>
        <v>7853-25</v>
      </c>
      <c r="C640" s="204" t="s">
        <v>1008</v>
      </c>
      <c r="D640" s="177" t="s">
        <v>185</v>
      </c>
      <c r="E640" s="93" t="s">
        <v>321</v>
      </c>
      <c r="F640" s="94">
        <v>45765</v>
      </c>
      <c r="G640" s="353">
        <f>_xlfn.XLOOKUP(_xlfn.TEXTJOIN("_",TRUE,tbl_die_ordering[[#This Row],[Supplier]],tbl_die_ordering[[#This Row],[DIE NO]]),[1]Tracker!$AQ:$AQ,[1]Tracker!$V:$V,"")</f>
        <v>45765</v>
      </c>
      <c r="H640" s="194" t="s">
        <v>94</v>
      </c>
      <c r="I640" s="101">
        <v>1</v>
      </c>
      <c r="J640" s="101">
        <v>4</v>
      </c>
      <c r="K640" s="104">
        <v>45768</v>
      </c>
      <c r="L640" s="104">
        <v>45769</v>
      </c>
      <c r="M640" s="105"/>
      <c r="N640" s="121">
        <f>IFERROR(IF(tbl_die_ordering[[#This Row],[Design Approved Date]]&lt;&gt;"",L640-K640,""),"")</f>
        <v>1</v>
      </c>
      <c r="O640" s="94">
        <v>45771</v>
      </c>
      <c r="P640" s="94">
        <v>45772</v>
      </c>
      <c r="Q640" s="104">
        <v>45771</v>
      </c>
      <c r="R640" s="123">
        <v>112501628</v>
      </c>
      <c r="S640" s="93" t="s">
        <v>101</v>
      </c>
      <c r="T640" s="104">
        <v>45771</v>
      </c>
      <c r="U640" s="112" t="s">
        <v>786</v>
      </c>
      <c r="V640" s="113"/>
      <c r="W64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0" s="12">
        <f>IF(AND(tbl_die_ordering[[#This Row],[TYPE]]&lt;&gt;"C",tbl_die_ordering[[#This Row],[Design Approved Date]]&lt;&gt;""),tbl_die_ordering[[#This Row],[Design Approved Date]]-tbl_die_ordering[[#This Row],[Die Requested Date]],0)</f>
        <v>4</v>
      </c>
      <c r="Z640" t="s">
        <v>86</v>
      </c>
      <c r="AA640" s="118" t="s">
        <v>405</v>
      </c>
      <c r="AB640" s="82">
        <f>_xlfn.XLOOKUP(_xlfn.TEXTJOIN("_",TRUE,tbl_die_ordering[[#This Row],[Supplier]],tbl_die_ordering[[#This Row],[DIE NO]]),[1]Tracker!$AQ:$AQ,[1]Tracker!$Y:$Y,"")</f>
        <v>142503752</v>
      </c>
      <c r="AC640" s="83">
        <f>_xlfn.XLOOKUP(_xlfn.TEXTJOIN("_",TRUE,tbl_die_ordering[[#This Row],[Supplier]],tbl_die_ordering[[#This Row],[DIE NO]]),[1]Tracker!$AQ:$AQ,[1]Tracker!$AC:$AC,"")</f>
        <v>45786</v>
      </c>
      <c r="AD640" s="7"/>
      <c r="AF640" t="str">
        <f>TEXT(tbl_die_ordering[[#This Row],[Die Requested Date]],"mmm")</f>
        <v>Apr</v>
      </c>
      <c r="AG640" t="str">
        <f>_xlfn.TEXTJOIN("_",TRUE,tbl_die_ordering[[#This Row],[Supplier]],tbl_die_ordering[[#This Row],[DIE NO]])</f>
        <v>PDTMC_30309-501</v>
      </c>
    </row>
    <row r="641" spans="1:33" ht="15.95" customHeight="1">
      <c r="A641" s="86" t="s">
        <v>6</v>
      </c>
      <c r="B641" s="83" t="str">
        <f>_xlfn.XLOOKUP(_xlfn.TEXTJOIN("_",TRUE,tbl_die_ordering[[#This Row],[Supplier]],tbl_die_ordering[[#This Row],[DIE NO]]),[1]Tracker!$AQ:$AQ,[1]Tracker!$W:$W,"")</f>
        <v>7853-25</v>
      </c>
      <c r="C641" s="204" t="s">
        <v>1009</v>
      </c>
      <c r="D641" s="177" t="s">
        <v>185</v>
      </c>
      <c r="E641" s="93" t="s">
        <v>260</v>
      </c>
      <c r="F641" s="94">
        <v>45765</v>
      </c>
      <c r="G641" s="353">
        <f>_xlfn.XLOOKUP(_xlfn.TEXTJOIN("_",TRUE,tbl_die_ordering[[#This Row],[Supplier]],tbl_die_ordering[[#This Row],[DIE NO]]),[1]Tracker!$AQ:$AQ,[1]Tracker!$V:$V,"")</f>
        <v>45765</v>
      </c>
      <c r="H641" s="194" t="s">
        <v>94</v>
      </c>
      <c r="I641" s="101">
        <v>1</v>
      </c>
      <c r="J641" s="101">
        <v>2</v>
      </c>
      <c r="K641" s="104">
        <v>45769</v>
      </c>
      <c r="L641" s="104">
        <v>45769</v>
      </c>
      <c r="M641" s="105"/>
      <c r="N641" s="121">
        <f>IFERROR(IF(tbl_die_ordering[[#This Row],[Design Approved Date]]&lt;&gt;"",L641-K641,""),"")</f>
        <v>0</v>
      </c>
      <c r="O641" s="94">
        <v>45771</v>
      </c>
      <c r="P641" s="94">
        <v>45772</v>
      </c>
      <c r="Q641" s="104">
        <v>45771</v>
      </c>
      <c r="R641" s="123">
        <v>112501628</v>
      </c>
      <c r="S641" s="93" t="s">
        <v>101</v>
      </c>
      <c r="T641" s="104">
        <v>45771</v>
      </c>
      <c r="U641" s="112" t="s">
        <v>786</v>
      </c>
      <c r="V641" s="113"/>
      <c r="W64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1" s="12">
        <f>IF(AND(tbl_die_ordering[[#This Row],[TYPE]]&lt;&gt;"C",tbl_die_ordering[[#This Row],[Design Approved Date]]&lt;&gt;""),tbl_die_ordering[[#This Row],[Design Approved Date]]-tbl_die_ordering[[#This Row],[Die Requested Date]],0)</f>
        <v>4</v>
      </c>
      <c r="Z641" t="s">
        <v>86</v>
      </c>
      <c r="AA641" s="118" t="s">
        <v>405</v>
      </c>
      <c r="AB641" s="82">
        <f>_xlfn.XLOOKUP(_xlfn.TEXTJOIN("_",TRUE,tbl_die_ordering[[#This Row],[Supplier]],tbl_die_ordering[[#This Row],[DIE NO]]),[1]Tracker!$AQ:$AQ,[1]Tracker!$Y:$Y,"")</f>
        <v>142503752</v>
      </c>
      <c r="AC641" s="83">
        <f>_xlfn.XLOOKUP(_xlfn.TEXTJOIN("_",TRUE,tbl_die_ordering[[#This Row],[Supplier]],tbl_die_ordering[[#This Row],[DIE NO]]),[1]Tracker!$AQ:$AQ,[1]Tracker!$AC:$AC,"")</f>
        <v>45786</v>
      </c>
      <c r="AD641" s="7"/>
      <c r="AF641" t="str">
        <f>TEXT(tbl_die_ordering[[#This Row],[Die Requested Date]],"mmm")</f>
        <v>Apr</v>
      </c>
      <c r="AG641" t="str">
        <f>_xlfn.TEXTJOIN("_",TRUE,tbl_die_ordering[[#This Row],[Supplier]],tbl_die_ordering[[#This Row],[DIE NO]])</f>
        <v>PDTMC_30310-501</v>
      </c>
    </row>
    <row r="642" spans="1:33" ht="15.95" customHeight="1">
      <c r="A642" s="86" t="s">
        <v>6</v>
      </c>
      <c r="B642" s="83" t="str">
        <f>_xlfn.XLOOKUP(_xlfn.TEXTJOIN("_",TRUE,tbl_die_ordering[[#This Row],[Supplier]],tbl_die_ordering[[#This Row],[DIE NO]]),[1]Tracker!$AQ:$AQ,[1]Tracker!$W:$W,"")</f>
        <v>7856-25</v>
      </c>
      <c r="C642" s="204" t="s">
        <v>1010</v>
      </c>
      <c r="D642" s="177" t="s">
        <v>185</v>
      </c>
      <c r="E642" s="93" t="s">
        <v>103</v>
      </c>
      <c r="F642" s="94">
        <v>45765</v>
      </c>
      <c r="G642" s="353">
        <f>_xlfn.XLOOKUP(_xlfn.TEXTJOIN("_",TRUE,tbl_die_ordering[[#This Row],[Supplier]],tbl_die_ordering[[#This Row],[DIE NO]]),[1]Tracker!$AQ:$AQ,[1]Tracker!$V:$V,"")</f>
        <v>45765</v>
      </c>
      <c r="H642" s="194" t="s">
        <v>94</v>
      </c>
      <c r="I642" s="101">
        <v>0</v>
      </c>
      <c r="J642" s="101">
        <v>0</v>
      </c>
      <c r="K642" s="104">
        <v>45766</v>
      </c>
      <c r="L642" s="104">
        <v>45769</v>
      </c>
      <c r="M642" s="105"/>
      <c r="N642" s="121">
        <f>IFERROR(IF(tbl_die_ordering[[#This Row],[Design Approved Date]]&lt;&gt;"",L642-K642,""),"")</f>
        <v>3</v>
      </c>
      <c r="O642" s="94">
        <v>45771</v>
      </c>
      <c r="P642" s="94">
        <v>45772</v>
      </c>
      <c r="Q642" s="104">
        <v>45771</v>
      </c>
      <c r="R642" s="123">
        <v>112501628</v>
      </c>
      <c r="S642" s="93" t="s">
        <v>95</v>
      </c>
      <c r="T642" s="104">
        <v>45771</v>
      </c>
      <c r="U642" s="112" t="s">
        <v>1011</v>
      </c>
      <c r="V642" s="113" t="s">
        <v>1012</v>
      </c>
      <c r="W64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2" s="12">
        <f>IF(AND(tbl_die_ordering[[#This Row],[TYPE]]&lt;&gt;"C",tbl_die_ordering[[#This Row],[Design Approved Date]]&lt;&gt;""),tbl_die_ordering[[#This Row],[Design Approved Date]]-tbl_die_ordering[[#This Row],[Die Requested Date]],0)</f>
        <v>4</v>
      </c>
      <c r="Z642" t="s">
        <v>86</v>
      </c>
      <c r="AA642" s="118" t="s">
        <v>405</v>
      </c>
      <c r="AB642" s="82">
        <f>_xlfn.XLOOKUP(_xlfn.TEXTJOIN("_",TRUE,tbl_die_ordering[[#This Row],[Supplier]],tbl_die_ordering[[#This Row],[DIE NO]]),[1]Tracker!$AQ:$AQ,[1]Tracker!$Y:$Y,"")</f>
        <v>142503545</v>
      </c>
      <c r="AC642" s="83">
        <f>_xlfn.XLOOKUP(_xlfn.TEXTJOIN("_",TRUE,tbl_die_ordering[[#This Row],[Supplier]],tbl_die_ordering[[#This Row],[DIE NO]]),[1]Tracker!$AQ:$AQ,[1]Tracker!$AC:$AC,"")</f>
        <v>45785.577245370368</v>
      </c>
      <c r="AD642" s="7"/>
      <c r="AF642" t="str">
        <f>TEXT(tbl_die_ordering[[#This Row],[Die Requested Date]],"mmm")</f>
        <v>Apr</v>
      </c>
      <c r="AG642" t="str">
        <f>_xlfn.TEXTJOIN("_",TRUE,tbl_die_ordering[[#This Row],[Supplier]],tbl_die_ordering[[#This Row],[DIE NO]])</f>
        <v>PHME_27876-401</v>
      </c>
    </row>
    <row r="643" spans="1:33" ht="15.95" customHeight="1">
      <c r="A643" s="86" t="s">
        <v>6</v>
      </c>
      <c r="B643" s="83" t="str">
        <f>_xlfn.XLOOKUP(_xlfn.TEXTJOIN("_",TRUE,tbl_die_ordering[[#This Row],[Supplier]],tbl_die_ordering[[#This Row],[DIE NO]]),[1]Tracker!$AQ:$AQ,[1]Tracker!$W:$W,"")</f>
        <v>7857-25</v>
      </c>
      <c r="C643" s="204" t="s">
        <v>1013</v>
      </c>
      <c r="D643" s="177" t="s">
        <v>185</v>
      </c>
      <c r="E643" s="93" t="s">
        <v>119</v>
      </c>
      <c r="F643" s="94">
        <v>45765</v>
      </c>
      <c r="G643" s="353">
        <f>_xlfn.XLOOKUP(_xlfn.TEXTJOIN("_",TRUE,tbl_die_ordering[[#This Row],[Supplier]],tbl_die_ordering[[#This Row],[DIE NO]]),[1]Tracker!$AQ:$AQ,[1]Tracker!$V:$V,"")</f>
        <v>45765</v>
      </c>
      <c r="H643" s="194" t="s">
        <v>94</v>
      </c>
      <c r="I643" s="101">
        <v>0</v>
      </c>
      <c r="J643" s="101">
        <v>0</v>
      </c>
      <c r="K643" s="104">
        <v>45768</v>
      </c>
      <c r="L643" s="104">
        <v>45769</v>
      </c>
      <c r="M643" s="105"/>
      <c r="N643" s="121">
        <f>IFERROR(IF(tbl_die_ordering[[#This Row],[Design Approved Date]]&lt;&gt;"",L643-K643,""),"")</f>
        <v>1</v>
      </c>
      <c r="O643" s="94">
        <v>45771</v>
      </c>
      <c r="P643" s="94">
        <v>45772</v>
      </c>
      <c r="Q643" s="104">
        <v>45771</v>
      </c>
      <c r="R643" s="123">
        <v>112501628</v>
      </c>
      <c r="S643" s="93" t="s">
        <v>101</v>
      </c>
      <c r="T643" s="104">
        <v>45771</v>
      </c>
      <c r="U643" s="112" t="s">
        <v>1011</v>
      </c>
      <c r="V643" s="113"/>
      <c r="W64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3" s="12">
        <f>IF(AND(tbl_die_ordering[[#This Row],[TYPE]]&lt;&gt;"C",tbl_die_ordering[[#This Row],[Design Approved Date]]&lt;&gt;""),tbl_die_ordering[[#This Row],[Design Approved Date]]-tbl_die_ordering[[#This Row],[Die Requested Date]],0)</f>
        <v>4</v>
      </c>
      <c r="Z643" t="s">
        <v>86</v>
      </c>
      <c r="AA643" s="118" t="s">
        <v>405</v>
      </c>
      <c r="AB643" s="82">
        <f>_xlfn.XLOOKUP(_xlfn.TEXTJOIN("_",TRUE,tbl_die_ordering[[#This Row],[Supplier]],tbl_die_ordering[[#This Row],[DIE NO]]),[1]Tracker!$AQ:$AQ,[1]Tracker!$Y:$Y,"")</f>
        <v>142503549</v>
      </c>
      <c r="AC643" s="83">
        <f>_xlfn.XLOOKUP(_xlfn.TEXTJOIN("_",TRUE,tbl_die_ordering[[#This Row],[Supplier]],tbl_die_ordering[[#This Row],[DIE NO]]),[1]Tracker!$AQ:$AQ,[1]Tracker!$AC:$AC,"")</f>
        <v>45792</v>
      </c>
      <c r="AD643" s="7"/>
      <c r="AF643" t="str">
        <f>TEXT(tbl_die_ordering[[#This Row],[Die Requested Date]],"mmm")</f>
        <v>Apr</v>
      </c>
      <c r="AG643" t="str">
        <f>_xlfn.TEXTJOIN("_",TRUE,tbl_die_ordering[[#This Row],[Supplier]],tbl_die_ordering[[#This Row],[DIE NO]])</f>
        <v>PDTMC_27874-401</v>
      </c>
    </row>
    <row r="644" spans="1:33" ht="15.95" customHeight="1">
      <c r="A644" s="86" t="s">
        <v>6</v>
      </c>
      <c r="B644" s="83" t="str">
        <f>_xlfn.XLOOKUP(_xlfn.TEXTJOIN("_",TRUE,tbl_die_ordering[[#This Row],[Supplier]],tbl_die_ordering[[#This Row],[DIE NO]]),[1]Tracker!$AQ:$AQ,[1]Tracker!$W:$W,"")</f>
        <v>7857-25</v>
      </c>
      <c r="C644" s="204" t="s">
        <v>1014</v>
      </c>
      <c r="D644" s="177" t="s">
        <v>185</v>
      </c>
      <c r="E644" s="93" t="s">
        <v>111</v>
      </c>
      <c r="F644" s="94">
        <v>45765</v>
      </c>
      <c r="G644" s="353">
        <f>_xlfn.XLOOKUP(_xlfn.TEXTJOIN("_",TRUE,tbl_die_ordering[[#This Row],[Supplier]],tbl_die_ordering[[#This Row],[DIE NO]]),[1]Tracker!$AQ:$AQ,[1]Tracker!$V:$V,"")</f>
        <v>45765</v>
      </c>
      <c r="H644" s="194" t="s">
        <v>94</v>
      </c>
      <c r="I644" s="101">
        <v>0</v>
      </c>
      <c r="J644" s="101">
        <v>0</v>
      </c>
      <c r="K644" s="104">
        <v>45769</v>
      </c>
      <c r="L644" s="104">
        <v>45769</v>
      </c>
      <c r="M644" s="105"/>
      <c r="N644" s="121">
        <f>IFERROR(IF(tbl_die_ordering[[#This Row],[Design Approved Date]]&lt;&gt;"",L644-K644,""),"")</f>
        <v>0</v>
      </c>
      <c r="O644" s="94">
        <v>45771</v>
      </c>
      <c r="P644" s="94">
        <v>45772</v>
      </c>
      <c r="Q644" s="104">
        <v>45771</v>
      </c>
      <c r="R644" s="123">
        <v>112501628</v>
      </c>
      <c r="S644" s="93" t="s">
        <v>101</v>
      </c>
      <c r="T644" s="104">
        <v>45771</v>
      </c>
      <c r="U644" s="112" t="s">
        <v>1011</v>
      </c>
      <c r="V644" s="113"/>
      <c r="W64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4" s="12">
        <f>IF(AND(tbl_die_ordering[[#This Row],[TYPE]]&lt;&gt;"C",tbl_die_ordering[[#This Row],[Design Approved Date]]&lt;&gt;""),tbl_die_ordering[[#This Row],[Design Approved Date]]-tbl_die_ordering[[#This Row],[Die Requested Date]],0)</f>
        <v>4</v>
      </c>
      <c r="Z644" t="s">
        <v>86</v>
      </c>
      <c r="AA644" s="118" t="s">
        <v>405</v>
      </c>
      <c r="AB644" s="82">
        <f>_xlfn.XLOOKUP(_xlfn.TEXTJOIN("_",TRUE,tbl_die_ordering[[#This Row],[Supplier]],tbl_die_ordering[[#This Row],[DIE NO]]),[1]Tracker!$AQ:$AQ,[1]Tracker!$Y:$Y,"")</f>
        <v>142503549</v>
      </c>
      <c r="AC644" s="83">
        <f>_xlfn.XLOOKUP(_xlfn.TEXTJOIN("_",TRUE,tbl_die_ordering[[#This Row],[Supplier]],tbl_die_ordering[[#This Row],[DIE NO]]),[1]Tracker!$AQ:$AQ,[1]Tracker!$AC:$AC,"")</f>
        <v>45792</v>
      </c>
      <c r="AD644" s="7"/>
      <c r="AF644" t="str">
        <f>TEXT(tbl_die_ordering[[#This Row],[Die Requested Date]],"mmm")</f>
        <v>Apr</v>
      </c>
      <c r="AG644" t="str">
        <f>_xlfn.TEXTJOIN("_",TRUE,tbl_die_ordering[[#This Row],[Supplier]],tbl_die_ordering[[#This Row],[DIE NO]])</f>
        <v>PDTMC_27879-501</v>
      </c>
    </row>
    <row r="645" spans="1:33" ht="15.95" customHeight="1">
      <c r="A645" s="86" t="s">
        <v>6</v>
      </c>
      <c r="B645" s="83" t="str">
        <f>_xlfn.XLOOKUP(_xlfn.TEXTJOIN("_",TRUE,tbl_die_ordering[[#This Row],[Supplier]],tbl_die_ordering[[#This Row],[DIE NO]]),[1]Tracker!$AQ:$AQ,[1]Tracker!$W:$W,"")</f>
        <v>7851-25</v>
      </c>
      <c r="C645" s="204" t="s">
        <v>1015</v>
      </c>
      <c r="D645" s="177" t="s">
        <v>185</v>
      </c>
      <c r="E645" s="93" t="s">
        <v>119</v>
      </c>
      <c r="F645" s="94">
        <v>45765</v>
      </c>
      <c r="G645" s="353">
        <f>_xlfn.XLOOKUP(_xlfn.TEXTJOIN("_",TRUE,tbl_die_ordering[[#This Row],[Supplier]],tbl_die_ordering[[#This Row],[DIE NO]]),[1]Tracker!$AQ:$AQ,[1]Tracker!$V:$V,"")</f>
        <v>45765</v>
      </c>
      <c r="H645" s="194" t="s">
        <v>94</v>
      </c>
      <c r="I645" s="101">
        <v>0</v>
      </c>
      <c r="J645" s="101">
        <v>0</v>
      </c>
      <c r="K645" s="104">
        <v>45766</v>
      </c>
      <c r="L645" s="104">
        <v>45771</v>
      </c>
      <c r="M645" s="105"/>
      <c r="N645" s="121">
        <f>IFERROR(IF(tbl_die_ordering[[#This Row],[Design Approved Date]]&lt;&gt;"",L645-K645,""),"")</f>
        <v>5</v>
      </c>
      <c r="O645" s="94">
        <v>45773</v>
      </c>
      <c r="P645" s="94">
        <v>45773</v>
      </c>
      <c r="Q645" s="104">
        <v>45773</v>
      </c>
      <c r="R645" s="123">
        <v>112501660</v>
      </c>
      <c r="S645" s="93" t="s">
        <v>101</v>
      </c>
      <c r="T645" s="104">
        <v>45773</v>
      </c>
      <c r="U645" s="112" t="s">
        <v>786</v>
      </c>
      <c r="V645" s="113" t="s">
        <v>1016</v>
      </c>
      <c r="W64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5" s="12">
        <f>IF(AND(tbl_die_ordering[[#This Row],[TYPE]]&lt;&gt;"C",tbl_die_ordering[[#This Row],[Design Approved Date]]&lt;&gt;""),tbl_die_ordering[[#This Row],[Design Approved Date]]-tbl_die_ordering[[#This Row],[Die Requested Date]],0)</f>
        <v>6</v>
      </c>
      <c r="Z645" t="s">
        <v>86</v>
      </c>
      <c r="AA645" s="118" t="s">
        <v>405</v>
      </c>
      <c r="AB645" s="82">
        <f>_xlfn.XLOOKUP(_xlfn.TEXTJOIN("_",TRUE,tbl_die_ordering[[#This Row],[Supplier]],tbl_die_ordering[[#This Row],[DIE NO]]),[1]Tracker!$AQ:$AQ,[1]Tracker!$Y:$Y,"")</f>
        <v>142503546</v>
      </c>
      <c r="AC645" s="83">
        <f>_xlfn.XLOOKUP(_xlfn.TEXTJOIN("_",TRUE,tbl_die_ordering[[#This Row],[Supplier]],tbl_die_ordering[[#This Row],[DIE NO]]),[1]Tracker!$AQ:$AQ,[1]Tracker!$AC:$AC,"")</f>
        <v>45786</v>
      </c>
      <c r="AD645" s="7"/>
      <c r="AF645" t="str">
        <f>TEXT(tbl_die_ordering[[#This Row],[Die Requested Date]],"mmm")</f>
        <v>Apr</v>
      </c>
      <c r="AG645" t="str">
        <f>_xlfn.TEXTJOIN("_",TRUE,tbl_die_ordering[[#This Row],[Supplier]],tbl_die_ordering[[#This Row],[DIE NO]])</f>
        <v>PDTMC_27865-401</v>
      </c>
    </row>
    <row r="646" spans="1:33" ht="15.95" customHeight="1">
      <c r="A646" s="86" t="s">
        <v>6</v>
      </c>
      <c r="B646" s="83" t="str">
        <f>_xlfn.XLOOKUP(_xlfn.TEXTJOIN("_",TRUE,tbl_die_ordering[[#This Row],[Supplier]],tbl_die_ordering[[#This Row],[DIE NO]]),[1]Tracker!$AQ:$AQ,[1]Tracker!$W:$W,"")</f>
        <v>7853-25</v>
      </c>
      <c r="C646" s="204" t="s">
        <v>1017</v>
      </c>
      <c r="D646" s="177" t="s">
        <v>185</v>
      </c>
      <c r="E646" s="93" t="s">
        <v>321</v>
      </c>
      <c r="F646" s="94">
        <v>45765</v>
      </c>
      <c r="G646" s="353">
        <f>_xlfn.XLOOKUP(_xlfn.TEXTJOIN("_",TRUE,tbl_die_ordering[[#This Row],[Supplier]],tbl_die_ordering[[#This Row],[DIE NO]]),[1]Tracker!$AQ:$AQ,[1]Tracker!$V:$V,"")</f>
        <v>45765</v>
      </c>
      <c r="H646" s="194" t="s">
        <v>94</v>
      </c>
      <c r="I646" s="101">
        <v>2</v>
      </c>
      <c r="J646" s="101">
        <v>2</v>
      </c>
      <c r="K646" s="104">
        <v>45770</v>
      </c>
      <c r="L646" s="104">
        <v>45771</v>
      </c>
      <c r="M646" s="105" t="s">
        <v>186</v>
      </c>
      <c r="N646" s="121">
        <f>IFERROR(IF(tbl_die_ordering[[#This Row],[Design Approved Date]]&lt;&gt;"",L646-K646,""),"")</f>
        <v>1</v>
      </c>
      <c r="O646" s="94">
        <v>45773</v>
      </c>
      <c r="P646" s="94">
        <v>45773</v>
      </c>
      <c r="Q646" s="104">
        <v>45773</v>
      </c>
      <c r="R646" s="123">
        <v>112501660</v>
      </c>
      <c r="S646" s="93" t="s">
        <v>101</v>
      </c>
      <c r="T646" s="104">
        <v>45773</v>
      </c>
      <c r="U646" s="112" t="s">
        <v>786</v>
      </c>
      <c r="V646" s="113"/>
      <c r="W64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6" s="12">
        <f>IF(AND(tbl_die_ordering[[#This Row],[TYPE]]&lt;&gt;"C",tbl_die_ordering[[#This Row],[Design Approved Date]]&lt;&gt;""),tbl_die_ordering[[#This Row],[Design Approved Date]]-tbl_die_ordering[[#This Row],[Die Requested Date]],0)</f>
        <v>6</v>
      </c>
      <c r="Z646" t="s">
        <v>86</v>
      </c>
      <c r="AA646" s="118" t="s">
        <v>405</v>
      </c>
      <c r="AB646" s="82">
        <f>_xlfn.XLOOKUP(_xlfn.TEXTJOIN("_",TRUE,tbl_die_ordering[[#This Row],[Supplier]],tbl_die_ordering[[#This Row],[DIE NO]]),[1]Tracker!$AQ:$AQ,[1]Tracker!$Y:$Y,"")</f>
        <v>142503548</v>
      </c>
      <c r="AC646" s="83">
        <f>_xlfn.XLOOKUP(_xlfn.TEXTJOIN("_",TRUE,tbl_die_ordering[[#This Row],[Supplier]],tbl_die_ordering[[#This Row],[DIE NO]]),[1]Tracker!$AQ:$AQ,[1]Tracker!$AC:$AC,"")</f>
        <v>45783</v>
      </c>
      <c r="AD646" s="7"/>
      <c r="AF646" t="str">
        <f>TEXT(tbl_die_ordering[[#This Row],[Die Requested Date]],"mmm")</f>
        <v>Apr</v>
      </c>
      <c r="AG646" t="str">
        <f>_xlfn.TEXTJOIN("_",TRUE,tbl_die_ordering[[#This Row],[Supplier]],tbl_die_ordering[[#This Row],[DIE NO]])</f>
        <v>PDTMC_30312-401</v>
      </c>
    </row>
    <row r="647" spans="1:33" ht="15.95" customHeight="1">
      <c r="A647" s="86" t="s">
        <v>6</v>
      </c>
      <c r="B647" s="83" t="str">
        <f>_xlfn.XLOOKUP(_xlfn.TEXTJOIN("_",TRUE,tbl_die_ordering[[#This Row],[Supplier]],tbl_die_ordering[[#This Row],[DIE NO]]),[1]Tracker!$AQ:$AQ,[1]Tracker!$W:$W,"")</f>
        <v>7857-25</v>
      </c>
      <c r="C647" s="204" t="s">
        <v>1018</v>
      </c>
      <c r="D647" s="177" t="s">
        <v>185</v>
      </c>
      <c r="E647" s="93" t="s">
        <v>103</v>
      </c>
      <c r="F647" s="94">
        <v>45765</v>
      </c>
      <c r="G647" s="353">
        <f>_xlfn.XLOOKUP(_xlfn.TEXTJOIN("_",TRUE,tbl_die_ordering[[#This Row],[Supplier]],tbl_die_ordering[[#This Row],[DIE NO]]),[1]Tracker!$AQ:$AQ,[1]Tracker!$V:$V,"")</f>
        <v>45765</v>
      </c>
      <c r="H647" s="194" t="s">
        <v>94</v>
      </c>
      <c r="I647" s="101">
        <v>1</v>
      </c>
      <c r="J647" s="101">
        <v>1</v>
      </c>
      <c r="K647" s="104">
        <v>45770</v>
      </c>
      <c r="L647" s="104">
        <v>45771</v>
      </c>
      <c r="M647" s="105"/>
      <c r="N647" s="121">
        <f>IFERROR(IF(tbl_die_ordering[[#This Row],[Design Approved Date]]&lt;&gt;"",L647-K647,""),"")</f>
        <v>1</v>
      </c>
      <c r="O647" s="94">
        <v>45773</v>
      </c>
      <c r="P647" s="94">
        <v>45773</v>
      </c>
      <c r="Q647" s="104">
        <v>45773</v>
      </c>
      <c r="R647" s="123">
        <v>112501660</v>
      </c>
      <c r="S647" s="93" t="s">
        <v>101</v>
      </c>
      <c r="T647" s="104">
        <v>45773</v>
      </c>
      <c r="U647" s="112" t="s">
        <v>1011</v>
      </c>
      <c r="V647" s="113"/>
      <c r="W64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7" s="12">
        <f>IF(AND(tbl_die_ordering[[#This Row],[TYPE]]&lt;&gt;"C",tbl_die_ordering[[#This Row],[Design Approved Date]]&lt;&gt;""),tbl_die_ordering[[#This Row],[Design Approved Date]]-tbl_die_ordering[[#This Row],[Die Requested Date]],0)</f>
        <v>6</v>
      </c>
      <c r="Z647" t="s">
        <v>86</v>
      </c>
      <c r="AA647" s="118" t="s">
        <v>405</v>
      </c>
      <c r="AB647" s="82">
        <f>_xlfn.XLOOKUP(_xlfn.TEXTJOIN("_",TRUE,tbl_die_ordering[[#This Row],[Supplier]],tbl_die_ordering[[#This Row],[DIE NO]]),[1]Tracker!$AQ:$AQ,[1]Tracker!$Y:$Y,"")</f>
        <v>142503686</v>
      </c>
      <c r="AC647" s="83">
        <f>_xlfn.XLOOKUP(_xlfn.TEXTJOIN("_",TRUE,tbl_die_ordering[[#This Row],[Supplier]],tbl_die_ordering[[#This Row],[DIE NO]]),[1]Tracker!$AQ:$AQ,[1]Tracker!$AC:$AC,"")</f>
        <v>45786</v>
      </c>
      <c r="AD647" s="7"/>
      <c r="AF647" t="str">
        <f>TEXT(tbl_die_ordering[[#This Row],[Die Requested Date]],"mmm")</f>
        <v>Apr</v>
      </c>
      <c r="AG647" t="str">
        <f>_xlfn.TEXTJOIN("_",TRUE,tbl_die_ordering[[#This Row],[Supplier]],tbl_die_ordering[[#This Row],[DIE NO]])</f>
        <v>PDTMC_30328-501</v>
      </c>
    </row>
    <row r="648" spans="1:33" ht="15.95" customHeight="1">
      <c r="A648" s="86" t="s">
        <v>6</v>
      </c>
      <c r="B648" s="83" t="str">
        <f>_xlfn.XLOOKUP(_xlfn.TEXTJOIN("_",TRUE,tbl_die_ordering[[#This Row],[Supplier]],tbl_die_ordering[[#This Row],[DIE NO]]),[1]Tracker!$AQ:$AQ,[1]Tracker!$W:$W,"")</f>
        <v>7857-25</v>
      </c>
      <c r="C648" s="204" t="s">
        <v>1019</v>
      </c>
      <c r="D648" s="177" t="s">
        <v>162</v>
      </c>
      <c r="E648" s="93" t="s">
        <v>163</v>
      </c>
      <c r="F648" s="94">
        <v>45765</v>
      </c>
      <c r="G648" s="353">
        <f>_xlfn.XLOOKUP(_xlfn.TEXTJOIN("_",TRUE,tbl_die_ordering[[#This Row],[Supplier]],tbl_die_ordering[[#This Row],[DIE NO]]),[1]Tracker!$AQ:$AQ,[1]Tracker!$V:$V,"")</f>
        <v>45765</v>
      </c>
      <c r="H648" s="194" t="s">
        <v>94</v>
      </c>
      <c r="I648" s="101">
        <v>0</v>
      </c>
      <c r="J648" s="101">
        <v>0</v>
      </c>
      <c r="K648" s="104">
        <v>45770</v>
      </c>
      <c r="L648" s="104">
        <v>45771</v>
      </c>
      <c r="M648" s="105"/>
      <c r="N648" s="121">
        <f>IFERROR(IF(tbl_die_ordering[[#This Row],[Design Approved Date]]&lt;&gt;"",L648-K648,""),"")</f>
        <v>1</v>
      </c>
      <c r="O648" s="94">
        <v>45773</v>
      </c>
      <c r="P648" s="94">
        <v>45773</v>
      </c>
      <c r="Q648" s="104">
        <v>45773</v>
      </c>
      <c r="R648" s="123">
        <v>112501660</v>
      </c>
      <c r="S648" s="93" t="s">
        <v>101</v>
      </c>
      <c r="T648" s="104">
        <v>45773</v>
      </c>
      <c r="U648" s="112"/>
      <c r="V648" s="113"/>
      <c r="W64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8" s="12">
        <f>IF(AND(tbl_die_ordering[[#This Row],[TYPE]]&lt;&gt;"C",tbl_die_ordering[[#This Row],[Design Approved Date]]&lt;&gt;""),tbl_die_ordering[[#This Row],[Design Approved Date]]-tbl_die_ordering[[#This Row],[Die Requested Date]],0)</f>
        <v>6</v>
      </c>
      <c r="Z648" t="s">
        <v>86</v>
      </c>
      <c r="AA648" s="118"/>
      <c r="AB648" s="82">
        <f>_xlfn.XLOOKUP(_xlfn.TEXTJOIN("_",TRUE,tbl_die_ordering[[#This Row],[Supplier]],tbl_die_ordering[[#This Row],[DIE NO]]),[1]Tracker!$AQ:$AQ,[1]Tracker!$Y:$Y,"")</f>
        <v>142503686</v>
      </c>
      <c r="AC648" s="83">
        <f>_xlfn.XLOOKUP(_xlfn.TEXTJOIN("_",TRUE,tbl_die_ordering[[#This Row],[Supplier]],tbl_die_ordering[[#This Row],[DIE NO]]),[1]Tracker!$AQ:$AQ,[1]Tracker!$AC:$AC,"")</f>
        <v>45786</v>
      </c>
      <c r="AD648" s="7"/>
      <c r="AF648" t="str">
        <f>TEXT(tbl_die_ordering[[#This Row],[Die Requested Date]],"mmm")</f>
        <v>Apr</v>
      </c>
      <c r="AG648" t="str">
        <f>_xlfn.TEXTJOIN("_",TRUE,tbl_die_ordering[[#This Row],[Supplier]],tbl_die_ordering[[#This Row],[DIE NO]])</f>
        <v>PDTMC_INS-30328</v>
      </c>
    </row>
    <row r="649" spans="1:33" ht="15.95" customHeight="1">
      <c r="A649" s="86" t="s">
        <v>6</v>
      </c>
      <c r="B649" s="83" t="str">
        <f>_xlfn.XLOOKUP(_xlfn.TEXTJOIN("_",TRUE,tbl_die_ordering[[#This Row],[Supplier]],tbl_die_ordering[[#This Row],[DIE NO]]),[1]Tracker!$AQ:$AQ,[1]Tracker!$W:$W,"")</f>
        <v>7851-25</v>
      </c>
      <c r="C649" s="204" t="s">
        <v>1020</v>
      </c>
      <c r="D649" s="177" t="s">
        <v>185</v>
      </c>
      <c r="E649" s="93" t="s">
        <v>119</v>
      </c>
      <c r="F649" s="94">
        <v>45765</v>
      </c>
      <c r="G649" s="353">
        <f>_xlfn.XLOOKUP(_xlfn.TEXTJOIN("_",TRUE,tbl_die_ordering[[#This Row],[Supplier]],tbl_die_ordering[[#This Row],[DIE NO]]),[1]Tracker!$AQ:$AQ,[1]Tracker!$V:$V,"")</f>
        <v>45765</v>
      </c>
      <c r="H649" s="194" t="s">
        <v>94</v>
      </c>
      <c r="I649" s="101">
        <v>1</v>
      </c>
      <c r="J649" s="101">
        <v>4</v>
      </c>
      <c r="K649" s="104">
        <v>45769</v>
      </c>
      <c r="L649" s="104">
        <v>45773</v>
      </c>
      <c r="M649" s="105"/>
      <c r="N649" s="121">
        <f>IFERROR(IF(tbl_die_ordering[[#This Row],[Design Approved Date]]&lt;&gt;"",L649-K649,""),"")</f>
        <v>4</v>
      </c>
      <c r="O649" s="94">
        <v>45776</v>
      </c>
      <c r="P649" s="94">
        <v>45777</v>
      </c>
      <c r="Q649" s="104">
        <v>45776</v>
      </c>
      <c r="R649" s="123">
        <v>112501699</v>
      </c>
      <c r="S649" s="93" t="s">
        <v>101</v>
      </c>
      <c r="T649" s="104">
        <v>45776</v>
      </c>
      <c r="U649" s="112" t="s">
        <v>786</v>
      </c>
      <c r="V649" s="113"/>
      <c r="W64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49" s="12">
        <f>IF(AND(tbl_die_ordering[[#This Row],[TYPE]]&lt;&gt;"C",tbl_die_ordering[[#This Row],[Design Approved Date]]&lt;&gt;""),tbl_die_ordering[[#This Row],[Design Approved Date]]-tbl_die_ordering[[#This Row],[Die Requested Date]],0)</f>
        <v>8</v>
      </c>
      <c r="Z649" t="s">
        <v>86</v>
      </c>
      <c r="AA649" s="118" t="s">
        <v>405</v>
      </c>
      <c r="AB649" s="82">
        <f>_xlfn.XLOOKUP(_xlfn.TEXTJOIN("_",TRUE,tbl_die_ordering[[#This Row],[Supplier]],tbl_die_ordering[[#This Row],[DIE NO]]),[1]Tracker!$AQ:$AQ,[1]Tracker!$Y:$Y,"")</f>
        <v>142503646</v>
      </c>
      <c r="AC649" s="83">
        <f>_xlfn.XLOOKUP(_xlfn.TEXTJOIN("_",TRUE,tbl_die_ordering[[#This Row],[Supplier]],tbl_die_ordering[[#This Row],[DIE NO]]),[1]Tracker!$AQ:$AQ,[1]Tracker!$AC:$AC,"")</f>
        <v>45784</v>
      </c>
      <c r="AD649" s="7"/>
      <c r="AF649" t="str">
        <f>TEXT(tbl_die_ordering[[#This Row],[Die Requested Date]],"mmm")</f>
        <v>Apr</v>
      </c>
      <c r="AG649" t="str">
        <f>_xlfn.TEXTJOIN("_",TRUE,tbl_die_ordering[[#This Row],[Supplier]],tbl_die_ordering[[#This Row],[DIE NO]])</f>
        <v>PDTMC_30315-401</v>
      </c>
    </row>
    <row r="650" spans="1:33" ht="15.95" customHeight="1">
      <c r="A650" s="86" t="s">
        <v>6</v>
      </c>
      <c r="B650" s="83" t="str">
        <f>_xlfn.XLOOKUP(_xlfn.TEXTJOIN("_",TRUE,tbl_die_ordering[[#This Row],[Supplier]],tbl_die_ordering[[#This Row],[DIE NO]]),[1]Tracker!$AQ:$AQ,[1]Tracker!$W:$W,"")</f>
        <v>7853-25</v>
      </c>
      <c r="C650" s="204" t="s">
        <v>1021</v>
      </c>
      <c r="D650" s="177" t="s">
        <v>185</v>
      </c>
      <c r="E650" s="93" t="s">
        <v>260</v>
      </c>
      <c r="F650" s="94">
        <v>45765</v>
      </c>
      <c r="G650" s="353">
        <f>_xlfn.XLOOKUP(_xlfn.TEXTJOIN("_",TRUE,tbl_die_ordering[[#This Row],[Supplier]],tbl_die_ordering[[#This Row],[DIE NO]]),[1]Tracker!$AQ:$AQ,[1]Tracker!$V:$V,"")</f>
        <v>45765</v>
      </c>
      <c r="H650" s="194" t="s">
        <v>94</v>
      </c>
      <c r="I650" s="101">
        <v>1</v>
      </c>
      <c r="J650" s="101">
        <v>1</v>
      </c>
      <c r="K650" s="104">
        <v>45770</v>
      </c>
      <c r="L650" s="104">
        <v>45773</v>
      </c>
      <c r="M650" s="105"/>
      <c r="N650" s="121">
        <f>IFERROR(IF(tbl_die_ordering[[#This Row],[Design Approved Date]]&lt;&gt;"",L650-K650,""),"")</f>
        <v>3</v>
      </c>
      <c r="O650" s="94">
        <v>45776</v>
      </c>
      <c r="P650" s="94">
        <v>45777</v>
      </c>
      <c r="Q650" s="104">
        <v>45776</v>
      </c>
      <c r="R650" s="123">
        <v>112501699</v>
      </c>
      <c r="S650" s="93" t="s">
        <v>101</v>
      </c>
      <c r="T650" s="104">
        <v>45776</v>
      </c>
      <c r="U650" s="112" t="s">
        <v>786</v>
      </c>
      <c r="V650" s="113" t="s">
        <v>1022</v>
      </c>
      <c r="W65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0" s="12">
        <f>IF(AND(tbl_die_ordering[[#This Row],[TYPE]]&lt;&gt;"C",tbl_die_ordering[[#This Row],[Design Approved Date]]&lt;&gt;""),tbl_die_ordering[[#This Row],[Design Approved Date]]-tbl_die_ordering[[#This Row],[Die Requested Date]],0)</f>
        <v>8</v>
      </c>
      <c r="Z650" t="s">
        <v>86</v>
      </c>
      <c r="AA650" s="118" t="s">
        <v>405</v>
      </c>
      <c r="AB650" s="82">
        <f>_xlfn.XLOOKUP(_xlfn.TEXTJOIN("_",TRUE,tbl_die_ordering[[#This Row],[Supplier]],tbl_die_ordering[[#This Row],[DIE NO]]),[1]Tracker!$AQ:$AQ,[1]Tracker!$Y:$Y,"")</f>
        <v>142503548</v>
      </c>
      <c r="AC650" s="83">
        <f>_xlfn.XLOOKUP(_xlfn.TEXTJOIN("_",TRUE,tbl_die_ordering[[#This Row],[Supplier]],tbl_die_ordering[[#This Row],[DIE NO]]),[1]Tracker!$AQ:$AQ,[1]Tracker!$AC:$AC,"")</f>
        <v>45783</v>
      </c>
      <c r="AD650" s="7"/>
      <c r="AF650" t="str">
        <f>TEXT(tbl_die_ordering[[#This Row],[Die Requested Date]],"mmm")</f>
        <v>Apr</v>
      </c>
      <c r="AG650" t="str">
        <f>_xlfn.TEXTJOIN("_",TRUE,tbl_die_ordering[[#This Row],[Supplier]],tbl_die_ordering[[#This Row],[DIE NO]])</f>
        <v>PDTMC_30311-501</v>
      </c>
    </row>
    <row r="651" spans="1:33" ht="15.95" customHeight="1">
      <c r="A651" s="86" t="s">
        <v>6</v>
      </c>
      <c r="B651" s="83" t="str">
        <f>_xlfn.XLOOKUP(_xlfn.TEXTJOIN("_",TRUE,tbl_die_ordering[[#This Row],[Supplier]],tbl_die_ordering[[#This Row],[DIE NO]]),[1]Tracker!$AQ:$AQ,[1]Tracker!$W:$W,"")</f>
        <v>7853-25</v>
      </c>
      <c r="C651" s="204" t="s">
        <v>1023</v>
      </c>
      <c r="D651" s="177" t="s">
        <v>185</v>
      </c>
      <c r="E651" s="93" t="s">
        <v>323</v>
      </c>
      <c r="F651" s="94">
        <v>45765</v>
      </c>
      <c r="G651" s="353">
        <f>_xlfn.XLOOKUP(_xlfn.TEXTJOIN("_",TRUE,tbl_die_ordering[[#This Row],[Supplier]],tbl_die_ordering[[#This Row],[DIE NO]]),[1]Tracker!$AQ:$AQ,[1]Tracker!$V:$V,"")</f>
        <v>45765</v>
      </c>
      <c r="H651" s="194" t="s">
        <v>94</v>
      </c>
      <c r="I651" s="101">
        <v>1</v>
      </c>
      <c r="J651" s="101">
        <v>1</v>
      </c>
      <c r="K651" s="104">
        <v>45770</v>
      </c>
      <c r="L651" s="104">
        <v>45773</v>
      </c>
      <c r="M651" s="105"/>
      <c r="N651" s="121">
        <f>IFERROR(IF(tbl_die_ordering[[#This Row],[Design Approved Date]]&lt;&gt;"",L651-K651,""),"")</f>
        <v>3</v>
      </c>
      <c r="O651" s="94">
        <v>45776</v>
      </c>
      <c r="P651" s="94">
        <v>45777</v>
      </c>
      <c r="Q651" s="104">
        <v>45776</v>
      </c>
      <c r="R651" s="123">
        <v>112501699</v>
      </c>
      <c r="S651" s="93" t="s">
        <v>101</v>
      </c>
      <c r="T651" s="104">
        <v>45776</v>
      </c>
      <c r="U651" s="112" t="s">
        <v>786</v>
      </c>
      <c r="V651" s="113"/>
      <c r="W65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1" s="12">
        <f>IF(AND(tbl_die_ordering[[#This Row],[TYPE]]&lt;&gt;"C",tbl_die_ordering[[#This Row],[Design Approved Date]]&lt;&gt;""),tbl_die_ordering[[#This Row],[Design Approved Date]]-tbl_die_ordering[[#This Row],[Die Requested Date]],0)</f>
        <v>8</v>
      </c>
      <c r="Z651" t="s">
        <v>86</v>
      </c>
      <c r="AA651" s="118" t="s">
        <v>405</v>
      </c>
      <c r="AB651" s="82">
        <f>_xlfn.XLOOKUP(_xlfn.TEXTJOIN("_",TRUE,tbl_die_ordering[[#This Row],[Supplier]],tbl_die_ordering[[#This Row],[DIE NO]]),[1]Tracker!$AQ:$AQ,[1]Tracker!$Y:$Y,"")</f>
        <v>142503548</v>
      </c>
      <c r="AC651" s="83">
        <f>_xlfn.XLOOKUP(_xlfn.TEXTJOIN("_",TRUE,tbl_die_ordering[[#This Row],[Supplier]],tbl_die_ordering[[#This Row],[DIE NO]]),[1]Tracker!$AQ:$AQ,[1]Tracker!$AC:$AC,"")</f>
        <v>45783</v>
      </c>
      <c r="AD651" s="7"/>
      <c r="AF651" t="str">
        <f>TEXT(tbl_die_ordering[[#This Row],[Die Requested Date]],"mmm")</f>
        <v>Apr</v>
      </c>
      <c r="AG651" t="str">
        <f>_xlfn.TEXTJOIN("_",TRUE,tbl_die_ordering[[#This Row],[Supplier]],tbl_die_ordering[[#This Row],[DIE NO]])</f>
        <v>PDTMC_30314-401</v>
      </c>
    </row>
    <row r="652" spans="1:33" ht="15.95" customHeight="1">
      <c r="A652" s="86" t="s">
        <v>6</v>
      </c>
      <c r="B652" s="83" t="str">
        <f>_xlfn.XLOOKUP(_xlfn.TEXTJOIN("_",TRUE,tbl_die_ordering[[#This Row],[Supplier]],tbl_die_ordering[[#This Row],[DIE NO]]),[1]Tracker!$AQ:$AQ,[1]Tracker!$W:$W,"")</f>
        <v>7856-25</v>
      </c>
      <c r="C652" s="204" t="s">
        <v>1024</v>
      </c>
      <c r="D652" s="177" t="s">
        <v>185</v>
      </c>
      <c r="E652" s="93" t="s">
        <v>111</v>
      </c>
      <c r="F652" s="94">
        <v>45765</v>
      </c>
      <c r="G652" s="353">
        <f>_xlfn.XLOOKUP(_xlfn.TEXTJOIN("_",TRUE,tbl_die_ordering[[#This Row],[Supplier]],tbl_die_ordering[[#This Row],[DIE NO]]),[1]Tracker!$AQ:$AQ,[1]Tracker!$V:$V,"")</f>
        <v>45765</v>
      </c>
      <c r="H652" s="194" t="s">
        <v>94</v>
      </c>
      <c r="I652" s="101">
        <v>2</v>
      </c>
      <c r="J652" s="101">
        <v>2</v>
      </c>
      <c r="K652" s="104">
        <v>45768</v>
      </c>
      <c r="L652" s="104">
        <v>45773</v>
      </c>
      <c r="M652" s="105" t="s">
        <v>186</v>
      </c>
      <c r="N652" s="121">
        <f>IFERROR(IF(tbl_die_ordering[[#This Row],[Design Approved Date]]&lt;&gt;"",L652-K652,""),"")</f>
        <v>5</v>
      </c>
      <c r="O652" s="94">
        <v>45776</v>
      </c>
      <c r="P652" s="94">
        <v>45777</v>
      </c>
      <c r="Q652" s="104">
        <v>45776</v>
      </c>
      <c r="R652" s="123">
        <v>112501699</v>
      </c>
      <c r="S652" s="93" t="s">
        <v>95</v>
      </c>
      <c r="T652" s="104">
        <v>45776</v>
      </c>
      <c r="U652" s="112" t="s">
        <v>1011</v>
      </c>
      <c r="V652" s="113"/>
      <c r="W65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2" s="12">
        <f>IF(AND(tbl_die_ordering[[#This Row],[TYPE]]&lt;&gt;"C",tbl_die_ordering[[#This Row],[Design Approved Date]]&lt;&gt;""),tbl_die_ordering[[#This Row],[Design Approved Date]]-tbl_die_ordering[[#This Row],[Die Requested Date]],0)</f>
        <v>8</v>
      </c>
      <c r="Z652" t="s">
        <v>86</v>
      </c>
      <c r="AA652" s="118" t="s">
        <v>405</v>
      </c>
      <c r="AB652" s="82">
        <f>_xlfn.XLOOKUP(_xlfn.TEXTJOIN("_",TRUE,tbl_die_ordering[[#This Row],[Supplier]],tbl_die_ordering[[#This Row],[DIE NO]]),[1]Tracker!$AQ:$AQ,[1]Tracker!$Y:$Y,"")</f>
        <v>142503545</v>
      </c>
      <c r="AC652" s="83">
        <f>_xlfn.XLOOKUP(_xlfn.TEXTJOIN("_",TRUE,tbl_die_ordering[[#This Row],[Supplier]],tbl_die_ordering[[#This Row],[DIE NO]]),[1]Tracker!$AQ:$AQ,[1]Tracker!$AC:$AC,"")</f>
        <v>45785.577245370368</v>
      </c>
      <c r="AD652" s="7"/>
      <c r="AF652" t="str">
        <f>TEXT(tbl_die_ordering[[#This Row],[Die Requested Date]],"mmm")</f>
        <v>Apr</v>
      </c>
      <c r="AG652" t="str">
        <f>_xlfn.TEXTJOIN("_",TRUE,tbl_die_ordering[[#This Row],[Supplier]],tbl_die_ordering[[#This Row],[DIE NO]])</f>
        <v>PHME_30326-501</v>
      </c>
    </row>
    <row r="653" spans="1:33" ht="15.95" customHeight="1">
      <c r="A653" s="86" t="s">
        <v>6</v>
      </c>
      <c r="B653" s="83" t="str">
        <f>_xlfn.XLOOKUP(_xlfn.TEXTJOIN("_",TRUE,tbl_die_ordering[[#This Row],[Supplier]],tbl_die_ordering[[#This Row],[DIE NO]]),[1]Tracker!$AQ:$AQ,[1]Tracker!$W:$W,"")</f>
        <v>7856-25</v>
      </c>
      <c r="C653" s="204" t="s">
        <v>1025</v>
      </c>
      <c r="D653" s="177" t="s">
        <v>185</v>
      </c>
      <c r="E653" s="93" t="s">
        <v>111</v>
      </c>
      <c r="F653" s="94">
        <v>45765</v>
      </c>
      <c r="G653" s="353">
        <f>_xlfn.XLOOKUP(_xlfn.TEXTJOIN("_",TRUE,tbl_die_ordering[[#This Row],[Supplier]],tbl_die_ordering[[#This Row],[DIE NO]]),[1]Tracker!$AQ:$AQ,[1]Tracker!$V:$V,"")</f>
        <v>45765</v>
      </c>
      <c r="H653" s="194" t="s">
        <v>94</v>
      </c>
      <c r="I653" s="101">
        <v>1</v>
      </c>
      <c r="J653" s="101">
        <v>1</v>
      </c>
      <c r="K653" s="104">
        <v>45769</v>
      </c>
      <c r="L653" s="104">
        <v>45773</v>
      </c>
      <c r="M653" s="105" t="s">
        <v>186</v>
      </c>
      <c r="N653" s="121">
        <f>IFERROR(IF(tbl_die_ordering[[#This Row],[Design Approved Date]]&lt;&gt;"",L653-K653,""),"")</f>
        <v>4</v>
      </c>
      <c r="O653" s="94">
        <v>45776</v>
      </c>
      <c r="P653" s="94">
        <v>45777</v>
      </c>
      <c r="Q653" s="104">
        <v>45776</v>
      </c>
      <c r="R653" s="123">
        <v>112501699</v>
      </c>
      <c r="S653" s="93" t="s">
        <v>95</v>
      </c>
      <c r="T653" s="104">
        <v>45776</v>
      </c>
      <c r="U653" s="112" t="s">
        <v>1011</v>
      </c>
      <c r="V653" s="113"/>
      <c r="W65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3" s="12">
        <f>IF(AND(tbl_die_ordering[[#This Row],[TYPE]]&lt;&gt;"C",tbl_die_ordering[[#This Row],[Design Approved Date]]&lt;&gt;""),tbl_die_ordering[[#This Row],[Design Approved Date]]-tbl_die_ordering[[#This Row],[Die Requested Date]],0)</f>
        <v>8</v>
      </c>
      <c r="Z653" t="s">
        <v>86</v>
      </c>
      <c r="AA653" s="118" t="s">
        <v>405</v>
      </c>
      <c r="AB653" s="82">
        <f>_xlfn.XLOOKUP(_xlfn.TEXTJOIN("_",TRUE,tbl_die_ordering[[#This Row],[Supplier]],tbl_die_ordering[[#This Row],[DIE NO]]),[1]Tracker!$AQ:$AQ,[1]Tracker!$Y:$Y,"")</f>
        <v>142503545</v>
      </c>
      <c r="AC653" s="83">
        <f>_xlfn.XLOOKUP(_xlfn.TEXTJOIN("_",TRUE,tbl_die_ordering[[#This Row],[Supplier]],tbl_die_ordering[[#This Row],[DIE NO]]),[1]Tracker!$AQ:$AQ,[1]Tracker!$AC:$AC,"")</f>
        <v>45785.577245370368</v>
      </c>
      <c r="AD653" s="7"/>
      <c r="AF653" t="str">
        <f>TEXT(tbl_die_ordering[[#This Row],[Die Requested Date]],"mmm")</f>
        <v>Apr</v>
      </c>
      <c r="AG653" t="str">
        <f>_xlfn.TEXTJOIN("_",TRUE,tbl_die_ordering[[#This Row],[Supplier]],tbl_die_ordering[[#This Row],[DIE NO]])</f>
        <v>PHME_30327-401</v>
      </c>
    </row>
    <row r="654" spans="1:33" ht="15.95" customHeight="1">
      <c r="A654" s="86" t="s">
        <v>6</v>
      </c>
      <c r="B654" s="83" t="str">
        <f>_xlfn.XLOOKUP(_xlfn.TEXTJOIN("_",TRUE,tbl_die_ordering[[#This Row],[Supplier]],tbl_die_ordering[[#This Row],[DIE NO]]),[1]Tracker!$AQ:$AQ,[1]Tracker!$W:$W,"")</f>
        <v>7857-25</v>
      </c>
      <c r="C654" s="204" t="s">
        <v>1026</v>
      </c>
      <c r="D654" s="177" t="s">
        <v>185</v>
      </c>
      <c r="E654" s="97" t="s">
        <v>111</v>
      </c>
      <c r="F654" s="94">
        <v>45765</v>
      </c>
      <c r="G654" s="353">
        <f>_xlfn.XLOOKUP(_xlfn.TEXTJOIN("_",TRUE,tbl_die_ordering[[#This Row],[Supplier]],tbl_die_ordering[[#This Row],[DIE NO]]),[1]Tracker!$AQ:$AQ,[1]Tracker!$V:$V,"")</f>
        <v>45765</v>
      </c>
      <c r="H654" s="194" t="s">
        <v>94</v>
      </c>
      <c r="I654" s="101">
        <v>0</v>
      </c>
      <c r="J654" s="101">
        <v>0</v>
      </c>
      <c r="K654" s="104">
        <v>45768</v>
      </c>
      <c r="L654" s="104">
        <v>45773</v>
      </c>
      <c r="M654" s="105"/>
      <c r="N654" s="121">
        <f>IFERROR(IF(tbl_die_ordering[[#This Row],[Design Approved Date]]&lt;&gt;"",L654-K654,""),"")</f>
        <v>5</v>
      </c>
      <c r="O654" s="94">
        <v>45776</v>
      </c>
      <c r="P654" s="94">
        <v>45777</v>
      </c>
      <c r="Q654" s="104">
        <v>45776</v>
      </c>
      <c r="R654" s="123">
        <v>112501699</v>
      </c>
      <c r="S654" s="93" t="s">
        <v>101</v>
      </c>
      <c r="T654" s="104">
        <v>45776</v>
      </c>
      <c r="U654" s="112" t="s">
        <v>1011</v>
      </c>
      <c r="V654" s="113" t="s">
        <v>1027</v>
      </c>
      <c r="W65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4" s="12">
        <f>IF(AND(tbl_die_ordering[[#This Row],[TYPE]]&lt;&gt;"C",tbl_die_ordering[[#This Row],[Design Approved Date]]&lt;&gt;""),tbl_die_ordering[[#This Row],[Design Approved Date]]-tbl_die_ordering[[#This Row],[Die Requested Date]],0)</f>
        <v>8</v>
      </c>
      <c r="Z654" t="s">
        <v>86</v>
      </c>
      <c r="AA654" s="118" t="s">
        <v>405</v>
      </c>
      <c r="AB654" s="82">
        <f>_xlfn.XLOOKUP(_xlfn.TEXTJOIN("_",TRUE,tbl_die_ordering[[#This Row],[Supplier]],tbl_die_ordering[[#This Row],[DIE NO]]),[1]Tracker!$AQ:$AQ,[1]Tracker!$Y:$Y,"")</f>
        <v>142503549</v>
      </c>
      <c r="AC654" s="83">
        <f>_xlfn.XLOOKUP(_xlfn.TEXTJOIN("_",TRUE,tbl_die_ordering[[#This Row],[Supplier]],tbl_die_ordering[[#This Row],[DIE NO]]),[1]Tracker!$AQ:$AQ,[1]Tracker!$AC:$AC,"")</f>
        <v>45792</v>
      </c>
      <c r="AD654" s="7"/>
      <c r="AF654" t="str">
        <f>TEXT(tbl_die_ordering[[#This Row],[Die Requested Date]],"mmm")</f>
        <v>Apr</v>
      </c>
      <c r="AG654" t="str">
        <f>_xlfn.TEXTJOIN("_",TRUE,tbl_die_ordering[[#This Row],[Supplier]],tbl_die_ordering[[#This Row],[DIE NO]])</f>
        <v>PDTMC_27875-401</v>
      </c>
    </row>
    <row r="655" spans="1:33" ht="15.95" customHeight="1">
      <c r="A655" s="86" t="s">
        <v>6</v>
      </c>
      <c r="B655" s="83" t="str">
        <f>_xlfn.XLOOKUP(_xlfn.TEXTJOIN("_",TRUE,tbl_die_ordering[[#This Row],[Supplier]],tbl_die_ordering[[#This Row],[DIE NO]]),[1]Tracker!$AQ:$AQ,[1]Tracker!$W:$W,"")</f>
        <v>7857-25</v>
      </c>
      <c r="C655" s="204" t="s">
        <v>1028</v>
      </c>
      <c r="D655" s="177" t="s">
        <v>185</v>
      </c>
      <c r="E655" s="93" t="s">
        <v>111</v>
      </c>
      <c r="F655" s="94">
        <v>45765</v>
      </c>
      <c r="G655" s="353">
        <f>_xlfn.XLOOKUP(_xlfn.TEXTJOIN("_",TRUE,tbl_die_ordering[[#This Row],[Supplier]],tbl_die_ordering[[#This Row],[DIE NO]]),[1]Tracker!$AQ:$AQ,[1]Tracker!$V:$V,"")</f>
        <v>45765</v>
      </c>
      <c r="H655" s="194" t="s">
        <v>94</v>
      </c>
      <c r="I655" s="101">
        <v>1</v>
      </c>
      <c r="J655" s="101">
        <v>1</v>
      </c>
      <c r="K655" s="104">
        <v>45770</v>
      </c>
      <c r="L655" s="104">
        <v>45773</v>
      </c>
      <c r="M655" s="105"/>
      <c r="N655" s="121">
        <f>IFERROR(IF(tbl_die_ordering[[#This Row],[Design Approved Date]]&lt;&gt;"",L655-K655,""),"")</f>
        <v>3</v>
      </c>
      <c r="O655" s="94">
        <v>45776</v>
      </c>
      <c r="P655" s="94">
        <v>45777</v>
      </c>
      <c r="Q655" s="104">
        <v>45776</v>
      </c>
      <c r="R655" s="123">
        <v>112501699</v>
      </c>
      <c r="S655" s="93" t="s">
        <v>101</v>
      </c>
      <c r="T655" s="104">
        <v>45776</v>
      </c>
      <c r="U655" s="112" t="s">
        <v>1011</v>
      </c>
      <c r="V655" s="113"/>
      <c r="W65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5" s="12">
        <f>IF(AND(tbl_die_ordering[[#This Row],[TYPE]]&lt;&gt;"C",tbl_die_ordering[[#This Row],[Design Approved Date]]&lt;&gt;""),tbl_die_ordering[[#This Row],[Design Approved Date]]-tbl_die_ordering[[#This Row],[Die Requested Date]],0)</f>
        <v>8</v>
      </c>
      <c r="Z655" t="s">
        <v>86</v>
      </c>
      <c r="AA655" s="118" t="s">
        <v>405</v>
      </c>
      <c r="AB655" s="82">
        <f>_xlfn.XLOOKUP(_xlfn.TEXTJOIN("_",TRUE,tbl_die_ordering[[#This Row],[Supplier]],tbl_die_ordering[[#This Row],[DIE NO]]),[1]Tracker!$AQ:$AQ,[1]Tracker!$Y:$Y,"")</f>
        <v>142503646</v>
      </c>
      <c r="AC655" s="83">
        <f>_xlfn.XLOOKUP(_xlfn.TEXTJOIN("_",TRUE,tbl_die_ordering[[#This Row],[Supplier]],tbl_die_ordering[[#This Row],[DIE NO]]),[1]Tracker!$AQ:$AQ,[1]Tracker!$AC:$AC,"")</f>
        <v>45784</v>
      </c>
      <c r="AD655" s="7"/>
      <c r="AF655" t="str">
        <f>TEXT(tbl_die_ordering[[#This Row],[Die Requested Date]],"mmm")</f>
        <v>Apr</v>
      </c>
      <c r="AG655" t="str">
        <f>_xlfn.TEXTJOIN("_",TRUE,tbl_die_ordering[[#This Row],[Supplier]],tbl_die_ordering[[#This Row],[DIE NO]])</f>
        <v>PDTMC_30329-401</v>
      </c>
    </row>
    <row r="656" spans="1:33" ht="15.95" customHeight="1">
      <c r="A656" s="86" t="s">
        <v>6</v>
      </c>
      <c r="B656" s="83" t="str">
        <f>_xlfn.XLOOKUP(_xlfn.TEXTJOIN("_",TRUE,tbl_die_ordering[[#This Row],[Supplier]],tbl_die_ordering[[#This Row],[DIE NO]]),[1]Tracker!$AQ:$AQ,[1]Tracker!$W:$W,"")</f>
        <v>7856-25</v>
      </c>
      <c r="C656" s="204" t="s">
        <v>1029</v>
      </c>
      <c r="D656" s="177" t="s">
        <v>185</v>
      </c>
      <c r="E656" s="93" t="s">
        <v>111</v>
      </c>
      <c r="F656" s="94">
        <v>45765</v>
      </c>
      <c r="G656" s="353">
        <f>_xlfn.XLOOKUP(_xlfn.TEXTJOIN("_",TRUE,tbl_die_ordering[[#This Row],[Supplier]],tbl_die_ordering[[#This Row],[DIE NO]]),[1]Tracker!$AQ:$AQ,[1]Tracker!$V:$V,"")</f>
        <v>45765</v>
      </c>
      <c r="H656" s="194" t="s">
        <v>94</v>
      </c>
      <c r="I656" s="101">
        <v>0</v>
      </c>
      <c r="J656" s="101">
        <v>0</v>
      </c>
      <c r="K656" s="104">
        <v>45768</v>
      </c>
      <c r="L656" s="104">
        <v>45776</v>
      </c>
      <c r="M656" s="105" t="s">
        <v>186</v>
      </c>
      <c r="N656" s="121">
        <f>IFERROR(IF(tbl_die_ordering[[#This Row],[Design Approved Date]]&lt;&gt;"",L656-K656,""),"")</f>
        <v>8</v>
      </c>
      <c r="O656" s="94">
        <v>45778</v>
      </c>
      <c r="P656" s="94">
        <v>45778</v>
      </c>
      <c r="Q656" s="94">
        <v>45778</v>
      </c>
      <c r="R656" s="123">
        <v>112501775</v>
      </c>
      <c r="S656" s="93" t="s">
        <v>95</v>
      </c>
      <c r="T656" s="94">
        <v>45778</v>
      </c>
      <c r="U656" s="112" t="s">
        <v>1011</v>
      </c>
      <c r="V656" s="113"/>
      <c r="W65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6" s="12">
        <f>IF(AND(tbl_die_ordering[[#This Row],[TYPE]]&lt;&gt;"C",tbl_die_ordering[[#This Row],[Design Approved Date]]&lt;&gt;""),tbl_die_ordering[[#This Row],[Design Approved Date]]-tbl_die_ordering[[#This Row],[Die Requested Date]],0)</f>
        <v>11</v>
      </c>
      <c r="Z656" t="s">
        <v>86</v>
      </c>
      <c r="AA656" s="118" t="s">
        <v>405</v>
      </c>
      <c r="AB656" s="82">
        <f>_xlfn.XLOOKUP(_xlfn.TEXTJOIN("_",TRUE,tbl_die_ordering[[#This Row],[Supplier]],tbl_die_ordering[[#This Row],[DIE NO]]),[1]Tracker!$AQ:$AQ,[1]Tracker!$Y:$Y,"")</f>
        <v>142503633</v>
      </c>
      <c r="AC656" s="83">
        <f>_xlfn.XLOOKUP(_xlfn.TEXTJOIN("_",TRUE,tbl_die_ordering[[#This Row],[Supplier]],tbl_die_ordering[[#This Row],[DIE NO]]),[1]Tracker!$AQ:$AQ,[1]Tracker!$AC:$AC,"")</f>
        <v>45783</v>
      </c>
      <c r="AD656" s="7"/>
      <c r="AF656" t="str">
        <f>TEXT(tbl_die_ordering[[#This Row],[Die Requested Date]],"mmm")</f>
        <v>Apr</v>
      </c>
      <c r="AG656" t="str">
        <f>_xlfn.TEXTJOIN("_",TRUE,tbl_die_ordering[[#This Row],[Supplier]],tbl_die_ordering[[#This Row],[DIE NO]])</f>
        <v>PHME_27878-501</v>
      </c>
    </row>
    <row r="657" spans="1:33" ht="15.95" customHeight="1">
      <c r="A657" s="86" t="s">
        <v>29</v>
      </c>
      <c r="B657" s="83" t="str">
        <f>_xlfn.XLOOKUP(_xlfn.TEXTJOIN("_",TRUE,tbl_die_ordering[[#This Row],[Supplier]],tbl_die_ordering[[#This Row],[DIE NO]]),[1]Tracker!$AQ:$AQ,[1]Tracker!$W:$W,"")</f>
        <v>7854-25</v>
      </c>
      <c r="C657" s="204" t="s">
        <v>1030</v>
      </c>
      <c r="D657" s="177" t="s">
        <v>185</v>
      </c>
      <c r="E657" s="93" t="s">
        <v>321</v>
      </c>
      <c r="F657" s="94">
        <v>45765</v>
      </c>
      <c r="G657" s="353">
        <f>_xlfn.XLOOKUP(_xlfn.TEXTJOIN("_",TRUE,tbl_die_ordering[[#This Row],[Supplier]],tbl_die_ordering[[#This Row],[DIE NO]]),[1]Tracker!$AQ:$AQ,[1]Tracker!$V:$V,"")</f>
        <v>45765</v>
      </c>
      <c r="H657" s="194" t="s">
        <v>94</v>
      </c>
      <c r="I657" s="133">
        <v>0</v>
      </c>
      <c r="J657" s="133">
        <v>0</v>
      </c>
      <c r="K657" s="104">
        <v>45766</v>
      </c>
      <c r="L657" s="104">
        <v>45769</v>
      </c>
      <c r="M657" s="105"/>
      <c r="N657" s="121">
        <f>IFERROR(IF(tbl_die_ordering[[#This Row],[Design Approved Date]]&lt;&gt;"",L657-K657,""),"")</f>
        <v>3</v>
      </c>
      <c r="O657" s="94">
        <v>45771</v>
      </c>
      <c r="P657" s="94">
        <v>45786</v>
      </c>
      <c r="Q657" s="104">
        <v>45771</v>
      </c>
      <c r="R657" s="123">
        <v>212500440</v>
      </c>
      <c r="S657" s="93" t="s">
        <v>101</v>
      </c>
      <c r="T657" s="94">
        <v>45786</v>
      </c>
      <c r="U657" s="112" t="s">
        <v>1011</v>
      </c>
      <c r="V657" s="113"/>
      <c r="W65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7" s="6">
        <f>IF(AND(tbl_die_ordering[[#This Row],[TYPE]]&lt;&gt;"C",tbl_die_ordering[[#This Row],[Design Approved Date]]&lt;&gt;""),tbl_die_ordering[[#This Row],[Design Approved Date]]-tbl_die_ordering[[#This Row],[Die Requested Date]],0)</f>
        <v>4</v>
      </c>
      <c r="Z657" t="s">
        <v>86</v>
      </c>
      <c r="AA657" s="118"/>
      <c r="AB657" s="82">
        <f>_xlfn.XLOOKUP(_xlfn.TEXTJOIN("_",TRUE,tbl_die_ordering[[#This Row],[Supplier]],tbl_die_ordering[[#This Row],[DIE NO]]),[1]Tracker!$AQ:$AQ,[1]Tracker!$Y:$Y,"")</f>
        <v>242500731</v>
      </c>
      <c r="AC657" s="83">
        <f>_xlfn.XLOOKUP(_xlfn.TEXTJOIN("_",TRUE,tbl_die_ordering[[#This Row],[Supplier]],tbl_die_ordering[[#This Row],[DIE NO]]),[1]Tracker!$AQ:$AQ,[1]Tracker!$AC:$AC,"")</f>
        <v>45779</v>
      </c>
      <c r="AD657" s="7"/>
      <c r="AF657" t="str">
        <f>TEXT(tbl_die_ordering[[#This Row],[Die Requested Date]],"mmm")</f>
        <v>Apr</v>
      </c>
      <c r="AG657" t="str">
        <f>_xlfn.TEXTJOIN("_",TRUE,tbl_die_ordering[[#This Row],[Supplier]],tbl_die_ordering[[#This Row],[DIE NO]])</f>
        <v>PDTMC_027877-2501</v>
      </c>
    </row>
    <row r="658" spans="1:33" ht="15.95" customHeight="1">
      <c r="A658" s="86" t="s">
        <v>29</v>
      </c>
      <c r="B658" s="83" t="str">
        <f>_xlfn.XLOOKUP(_xlfn.TEXTJOIN("_",TRUE,tbl_die_ordering[[#This Row],[Supplier]],tbl_die_ordering[[#This Row],[DIE NO]]),[1]Tracker!$AQ:$AQ,[1]Tracker!$W:$W,"")</f>
        <v>7855-25</v>
      </c>
      <c r="C658" s="204" t="s">
        <v>1031</v>
      </c>
      <c r="D658" s="177" t="s">
        <v>185</v>
      </c>
      <c r="E658" s="93" t="s">
        <v>321</v>
      </c>
      <c r="F658" s="94">
        <v>45765</v>
      </c>
      <c r="G658" s="353">
        <f>_xlfn.XLOOKUP(_xlfn.TEXTJOIN("_",TRUE,tbl_die_ordering[[#This Row],[Supplier]],tbl_die_ordering[[#This Row],[DIE NO]]),[1]Tracker!$AQ:$AQ,[1]Tracker!$V:$V,"")</f>
        <v>45765</v>
      </c>
      <c r="H658" s="194" t="s">
        <v>94</v>
      </c>
      <c r="I658" s="133">
        <v>3</v>
      </c>
      <c r="J658" s="133">
        <v>3</v>
      </c>
      <c r="K658" s="104">
        <v>45768</v>
      </c>
      <c r="L658" s="104">
        <v>45771</v>
      </c>
      <c r="M658" s="105" t="s">
        <v>186</v>
      </c>
      <c r="N658" s="121">
        <f>IFERROR(IF(tbl_die_ordering[[#This Row],[Design Approved Date]]&lt;&gt;"",L658-K658,""),"")</f>
        <v>3</v>
      </c>
      <c r="O658" s="94">
        <v>45773</v>
      </c>
      <c r="P658" s="94">
        <v>45790</v>
      </c>
      <c r="Q658" s="104">
        <v>45773</v>
      </c>
      <c r="R658" s="123">
        <v>212500445</v>
      </c>
      <c r="S658" s="93" t="s">
        <v>95</v>
      </c>
      <c r="T658" s="94">
        <v>45790</v>
      </c>
      <c r="U658" s="112" t="s">
        <v>1011</v>
      </c>
      <c r="V658" s="113"/>
      <c r="W65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8" s="6">
        <f>IF(AND(tbl_die_ordering[[#This Row],[TYPE]]&lt;&gt;"C",tbl_die_ordering[[#This Row],[Design Approved Date]]&lt;&gt;""),tbl_die_ordering[[#This Row],[Design Approved Date]]-tbl_die_ordering[[#This Row],[Die Requested Date]],0)</f>
        <v>6</v>
      </c>
      <c r="Z658" t="s">
        <v>86</v>
      </c>
      <c r="AA658" s="118"/>
      <c r="AB658" s="82">
        <f>_xlfn.XLOOKUP(_xlfn.TEXTJOIN("_",TRUE,tbl_die_ordering[[#This Row],[Supplier]],tbl_die_ordering[[#This Row],[DIE NO]]),[1]Tracker!$AQ:$AQ,[1]Tracker!$Y:$Y,"")</f>
        <v>242500723</v>
      </c>
      <c r="AC658" s="83">
        <f>_xlfn.XLOOKUP(_xlfn.TEXTJOIN("_",TRUE,tbl_die_ordering[[#This Row],[Supplier]],tbl_die_ordering[[#This Row],[DIE NO]]),[1]Tracker!$AQ:$AQ,[1]Tracker!$AC:$AC,"")</f>
        <v>45784</v>
      </c>
      <c r="AD658" s="7"/>
      <c r="AF658" t="str">
        <f>TEXT(tbl_die_ordering[[#This Row],[Die Requested Date]],"mmm")</f>
        <v>Apr</v>
      </c>
      <c r="AG658" t="str">
        <f>_xlfn.TEXTJOIN("_",TRUE,tbl_die_ordering[[#This Row],[Supplier]],tbl_die_ordering[[#This Row],[DIE NO]])</f>
        <v>PHME_030324-3501</v>
      </c>
    </row>
    <row r="659" spans="1:33" ht="15.95" customHeight="1">
      <c r="A659" s="86" t="s">
        <v>29</v>
      </c>
      <c r="B659" s="83" t="str">
        <f>_xlfn.XLOOKUP(_xlfn.TEXTJOIN("_",TRUE,tbl_die_ordering[[#This Row],[Supplier]],tbl_die_ordering[[#This Row],[DIE NO]]),[1]Tracker!$AQ:$AQ,[1]Tracker!$W:$W,"")</f>
        <v>7855-25</v>
      </c>
      <c r="C659" s="204" t="s">
        <v>1032</v>
      </c>
      <c r="D659" s="177" t="s">
        <v>185</v>
      </c>
      <c r="E659" s="93" t="s">
        <v>321</v>
      </c>
      <c r="F659" s="94">
        <v>45765</v>
      </c>
      <c r="G659" s="353">
        <f>_xlfn.XLOOKUP(_xlfn.TEXTJOIN("_",TRUE,tbl_die_ordering[[#This Row],[Supplier]],tbl_die_ordering[[#This Row],[DIE NO]]),[1]Tracker!$AQ:$AQ,[1]Tracker!$V:$V,"")</f>
        <v>45765</v>
      </c>
      <c r="H659" s="194" t="s">
        <v>94</v>
      </c>
      <c r="I659" s="133">
        <v>3</v>
      </c>
      <c r="J659" s="133">
        <v>3</v>
      </c>
      <c r="K659" s="104">
        <v>45769</v>
      </c>
      <c r="L659" s="104">
        <v>45773</v>
      </c>
      <c r="M659" s="105" t="s">
        <v>186</v>
      </c>
      <c r="N659" s="121">
        <f>IFERROR(IF(tbl_die_ordering[[#This Row],[Design Approved Date]]&lt;&gt;"",L659-K659,""),"")</f>
        <v>4</v>
      </c>
      <c r="O659" s="94">
        <v>45777</v>
      </c>
      <c r="P659" s="94">
        <v>45786</v>
      </c>
      <c r="Q659" s="104">
        <v>45777</v>
      </c>
      <c r="R659" s="123">
        <v>212500461</v>
      </c>
      <c r="S659" s="93" t="s">
        <v>95</v>
      </c>
      <c r="T659" s="94">
        <v>45786</v>
      </c>
      <c r="U659" s="112" t="s">
        <v>1011</v>
      </c>
      <c r="V659" s="113"/>
      <c r="W65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59" s="6">
        <f>IF(AND(tbl_die_ordering[[#This Row],[TYPE]]&lt;&gt;"C",tbl_die_ordering[[#This Row],[Design Approved Date]]&lt;&gt;""),tbl_die_ordering[[#This Row],[Design Approved Date]]-tbl_die_ordering[[#This Row],[Die Requested Date]],0)</f>
        <v>8</v>
      </c>
      <c r="Z659" t="s">
        <v>86</v>
      </c>
      <c r="AA659" s="118"/>
      <c r="AB659" s="82">
        <f>_xlfn.XLOOKUP(_xlfn.TEXTJOIN("_",TRUE,tbl_die_ordering[[#This Row],[Supplier]],tbl_die_ordering[[#This Row],[DIE NO]]),[1]Tracker!$AQ:$AQ,[1]Tracker!$Y:$Y,"")</f>
        <v>242500761</v>
      </c>
      <c r="AC659" s="83">
        <f>_xlfn.XLOOKUP(_xlfn.TEXTJOIN("_",TRUE,tbl_die_ordering[[#This Row],[Supplier]],tbl_die_ordering[[#This Row],[DIE NO]]),[1]Tracker!$AQ:$AQ,[1]Tracker!$AC:$AC,"")</f>
        <v>45783</v>
      </c>
      <c r="AD659" s="7"/>
      <c r="AF659" t="str">
        <f>TEXT(tbl_die_ordering[[#This Row],[Die Requested Date]],"mmm")</f>
        <v>Apr</v>
      </c>
      <c r="AG659" t="str">
        <f>_xlfn.TEXTJOIN("_",TRUE,tbl_die_ordering[[#This Row],[Supplier]],tbl_die_ordering[[#This Row],[DIE NO]])</f>
        <v>PHME_030325-3501</v>
      </c>
    </row>
    <row r="660" spans="1:33" ht="15.95" customHeight="1">
      <c r="A660" s="86" t="s">
        <v>6</v>
      </c>
      <c r="B660" s="83" t="str">
        <f>_xlfn.XLOOKUP(_xlfn.TEXTJOIN("_",TRUE,tbl_die_ordering[[#This Row],[Supplier]],tbl_die_ordering[[#This Row],[DIE NO]]),[1]Tracker!$AQ:$AQ,[1]Tracker!$W:$W,"")</f>
        <v>7862-25</v>
      </c>
      <c r="C660" s="204" t="s">
        <v>1033</v>
      </c>
      <c r="D660" s="177" t="s">
        <v>88</v>
      </c>
      <c r="E660" s="93" t="s">
        <v>221</v>
      </c>
      <c r="F660" s="94">
        <v>45768</v>
      </c>
      <c r="G660" s="353">
        <f>_xlfn.XLOOKUP(_xlfn.TEXTJOIN("_",TRUE,tbl_die_ordering[[#This Row],[Supplier]],tbl_die_ordering[[#This Row],[DIE NO]]),[1]Tracker!$AQ:$AQ,[1]Tracker!$V:$V,"")</f>
        <v>45768</v>
      </c>
      <c r="H660" s="194" t="s">
        <v>94</v>
      </c>
      <c r="I660" s="101">
        <v>0</v>
      </c>
      <c r="J660" s="101">
        <v>0</v>
      </c>
      <c r="K660" s="104">
        <v>45769</v>
      </c>
      <c r="L660" s="104">
        <v>45769</v>
      </c>
      <c r="M660" s="105"/>
      <c r="N660" s="121">
        <f>IFERROR(IF(tbl_die_ordering[[#This Row],[Design Approved Date]]&lt;&gt;"",L660-K660,""),"")</f>
        <v>0</v>
      </c>
      <c r="O660" s="94">
        <v>45771</v>
      </c>
      <c r="P660" s="94">
        <v>45772</v>
      </c>
      <c r="Q660" s="104">
        <v>45771</v>
      </c>
      <c r="R660" s="123">
        <v>112501628</v>
      </c>
      <c r="S660" s="93" t="s">
        <v>95</v>
      </c>
      <c r="T660" s="104">
        <v>45771</v>
      </c>
      <c r="U660" s="112"/>
      <c r="V660" s="113"/>
      <c r="W66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0" s="12">
        <f>IF(AND(tbl_die_ordering[[#This Row],[TYPE]]&lt;&gt;"C",tbl_die_ordering[[#This Row],[Design Approved Date]]&lt;&gt;""),tbl_die_ordering[[#This Row],[Design Approved Date]]-tbl_die_ordering[[#This Row],[Die Requested Date]],0)</f>
        <v>1</v>
      </c>
      <c r="Z660" t="s">
        <v>86</v>
      </c>
      <c r="AA660" s="118"/>
      <c r="AB660" s="82">
        <f>_xlfn.XLOOKUP(_xlfn.TEXTJOIN("_",TRUE,tbl_die_ordering[[#This Row],[Supplier]],tbl_die_ordering[[#This Row],[DIE NO]]),[1]Tracker!$AQ:$AQ,[1]Tracker!$Y:$Y,"")</f>
        <v>142503543</v>
      </c>
      <c r="AC660" s="83">
        <f>_xlfn.XLOOKUP(_xlfn.TEXTJOIN("_",TRUE,tbl_die_ordering[[#This Row],[Supplier]],tbl_die_ordering[[#This Row],[DIE NO]]),[1]Tracker!$AQ:$AQ,[1]Tracker!$AC:$AC,"")</f>
        <v>45784</v>
      </c>
      <c r="AD660" s="7"/>
      <c r="AF660" t="str">
        <f>TEXT(tbl_die_ordering[[#This Row],[Die Requested Date]],"mmm")</f>
        <v>Apr</v>
      </c>
      <c r="AG660" t="str">
        <f>_xlfn.TEXTJOIN("_",TRUE,tbl_die_ordering[[#This Row],[Supplier]],tbl_die_ordering[[#This Row],[DIE NO]])</f>
        <v>PHME_26272-204</v>
      </c>
    </row>
    <row r="661" spans="1:33" ht="15.95" customHeight="1">
      <c r="A661" s="86" t="s">
        <v>6</v>
      </c>
      <c r="B661" s="83" t="str">
        <f>_xlfn.XLOOKUP(_xlfn.TEXTJOIN("_",TRUE,tbl_die_ordering[[#This Row],[Supplier]],tbl_die_ordering[[#This Row],[DIE NO]]),[1]Tracker!$AQ:$AQ,[1]Tracker!$W:$W,"")</f>
        <v>7862-25</v>
      </c>
      <c r="C661" s="204" t="s">
        <v>1034</v>
      </c>
      <c r="D661" s="177" t="s">
        <v>88</v>
      </c>
      <c r="E661" s="93" t="s">
        <v>221</v>
      </c>
      <c r="F661" s="94">
        <v>45768</v>
      </c>
      <c r="G661" s="353">
        <f>_xlfn.XLOOKUP(_xlfn.TEXTJOIN("_",TRUE,tbl_die_ordering[[#This Row],[Supplier]],tbl_die_ordering[[#This Row],[DIE NO]]),[1]Tracker!$AQ:$AQ,[1]Tracker!$V:$V,"")</f>
        <v>45768</v>
      </c>
      <c r="H661" s="194" t="s">
        <v>94</v>
      </c>
      <c r="I661" s="101">
        <v>0</v>
      </c>
      <c r="J661" s="101">
        <v>0</v>
      </c>
      <c r="K661" s="104">
        <v>45769</v>
      </c>
      <c r="L661" s="104">
        <v>45769</v>
      </c>
      <c r="M661" s="105"/>
      <c r="N661" s="121">
        <f>IFERROR(IF(tbl_die_ordering[[#This Row],[Design Approved Date]]&lt;&gt;"",L661-K661,""),"")</f>
        <v>0</v>
      </c>
      <c r="O661" s="94">
        <v>45771</v>
      </c>
      <c r="P661" s="94">
        <v>45772</v>
      </c>
      <c r="Q661" s="104">
        <v>45771</v>
      </c>
      <c r="R661" s="123">
        <v>112501628</v>
      </c>
      <c r="S661" s="93" t="s">
        <v>95</v>
      </c>
      <c r="T661" s="104">
        <v>45771</v>
      </c>
      <c r="U661" s="112"/>
      <c r="V661" s="113"/>
      <c r="W66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1" s="12">
        <f>IF(AND(tbl_die_ordering[[#This Row],[TYPE]]&lt;&gt;"C",tbl_die_ordering[[#This Row],[Design Approved Date]]&lt;&gt;""),tbl_die_ordering[[#This Row],[Design Approved Date]]-tbl_die_ordering[[#This Row],[Die Requested Date]],0)</f>
        <v>1</v>
      </c>
      <c r="Z661" t="s">
        <v>86</v>
      </c>
      <c r="AA661" s="118"/>
      <c r="AB661" s="82">
        <f>_xlfn.XLOOKUP(_xlfn.TEXTJOIN("_",TRUE,tbl_die_ordering[[#This Row],[Supplier]],tbl_die_ordering[[#This Row],[DIE NO]]),[1]Tracker!$AQ:$AQ,[1]Tracker!$Y:$Y,"")</f>
        <v>142503543</v>
      </c>
      <c r="AC661" s="83">
        <f>_xlfn.XLOOKUP(_xlfn.TEXTJOIN("_",TRUE,tbl_die_ordering[[#This Row],[Supplier]],tbl_die_ordering[[#This Row],[DIE NO]]),[1]Tracker!$AQ:$AQ,[1]Tracker!$AC:$AC,"")</f>
        <v>45784</v>
      </c>
      <c r="AD661" s="7"/>
      <c r="AF661" t="str">
        <f>TEXT(tbl_die_ordering[[#This Row],[Die Requested Date]],"mmm")</f>
        <v>Apr</v>
      </c>
      <c r="AG661" t="str">
        <f>_xlfn.TEXTJOIN("_",TRUE,tbl_die_ordering[[#This Row],[Supplier]],tbl_die_ordering[[#This Row],[DIE NO]])</f>
        <v>PHME_26272-601</v>
      </c>
    </row>
    <row r="662" spans="1:33" ht="15.95" customHeight="1">
      <c r="A662" s="86" t="s">
        <v>6</v>
      </c>
      <c r="B662" s="83" t="str">
        <f>_xlfn.XLOOKUP(_xlfn.TEXTJOIN("_",TRUE,tbl_die_ordering[[#This Row],[Supplier]],tbl_die_ordering[[#This Row],[DIE NO]]),[1]Tracker!$AQ:$AQ,[1]Tracker!$W:$W,"")</f>
        <v>7863-25</v>
      </c>
      <c r="C662" s="204" t="s">
        <v>1035</v>
      </c>
      <c r="D662" s="177" t="s">
        <v>88</v>
      </c>
      <c r="E662" s="93" t="s">
        <v>221</v>
      </c>
      <c r="F662" s="94">
        <v>45768</v>
      </c>
      <c r="G662" s="353">
        <f>_xlfn.XLOOKUP(_xlfn.TEXTJOIN("_",TRUE,tbl_die_ordering[[#This Row],[Supplier]],tbl_die_ordering[[#This Row],[DIE NO]]),[1]Tracker!$AQ:$AQ,[1]Tracker!$V:$V,"")</f>
        <v>45768</v>
      </c>
      <c r="H662" s="194" t="s">
        <v>90</v>
      </c>
      <c r="I662" s="101">
        <v>1</v>
      </c>
      <c r="J662" s="101">
        <v>2</v>
      </c>
      <c r="K662" s="104">
        <v>45768</v>
      </c>
      <c r="L662" s="104">
        <v>45770</v>
      </c>
      <c r="M662" s="105"/>
      <c r="N662" s="121">
        <f>IFERROR(IF(tbl_die_ordering[[#This Row],[Design Approved Date]]&lt;&gt;"",L662-K662,""),"")</f>
        <v>2</v>
      </c>
      <c r="O662" s="94">
        <v>45771</v>
      </c>
      <c r="P662" s="94">
        <v>45772</v>
      </c>
      <c r="Q662" s="104">
        <v>45771</v>
      </c>
      <c r="R662" s="123">
        <v>112501628</v>
      </c>
      <c r="S662" s="93" t="s">
        <v>139</v>
      </c>
      <c r="T662" s="94">
        <v>45771</v>
      </c>
      <c r="U662" s="112"/>
      <c r="V662" s="113"/>
      <c r="W66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2" s="12">
        <f>IF(AND(tbl_die_ordering[[#This Row],[TYPE]]&lt;&gt;"C",tbl_die_ordering[[#This Row],[Design Approved Date]]&lt;&gt;""),tbl_die_ordering[[#This Row],[Design Approved Date]]-tbl_die_ordering[[#This Row],[Die Requested Date]],0)</f>
        <v>2</v>
      </c>
      <c r="Z662" t="s">
        <v>86</v>
      </c>
      <c r="AA662" s="118"/>
      <c r="AB662" s="82">
        <f>_xlfn.XLOOKUP(_xlfn.TEXTJOIN("_",TRUE,tbl_die_ordering[[#This Row],[Supplier]],tbl_die_ordering[[#This Row],[DIE NO]]),[1]Tracker!$AQ:$AQ,[1]Tracker!$Y:$Y,"")</f>
        <v>142503669</v>
      </c>
      <c r="AC662" s="83">
        <f>_xlfn.XLOOKUP(_xlfn.TEXTJOIN("_",TRUE,tbl_die_ordering[[#This Row],[Supplier]],tbl_die_ordering[[#This Row],[DIE NO]]),[1]Tracker!$AQ:$AQ,[1]Tracker!$AC:$AC,"")</f>
        <v>45785</v>
      </c>
      <c r="AD662" s="7"/>
      <c r="AF662" t="str">
        <f>TEXT(tbl_die_ordering[[#This Row],[Die Requested Date]],"mmm")</f>
        <v>Apr</v>
      </c>
      <c r="AG662" t="str">
        <f>_xlfn.TEXTJOIN("_",TRUE,tbl_die_ordering[[#This Row],[Supplier]],tbl_die_ordering[[#This Row],[DIE NO]])</f>
        <v>EKSTEK_120221-602</v>
      </c>
    </row>
    <row r="663" spans="1:33" ht="15.95" customHeight="1">
      <c r="A663" s="86" t="s">
        <v>6</v>
      </c>
      <c r="B663" s="83" t="str">
        <f>_xlfn.XLOOKUP(_xlfn.TEXTJOIN("_",TRUE,tbl_die_ordering[[#This Row],[Supplier]],tbl_die_ordering[[#This Row],[DIE NO]]),[1]Tracker!$AQ:$AQ,[1]Tracker!$W:$W,"")</f>
        <v>7859-25</v>
      </c>
      <c r="C663" s="204" t="s">
        <v>1036</v>
      </c>
      <c r="D663" s="177" t="s">
        <v>88</v>
      </c>
      <c r="E663" s="93" t="s">
        <v>323</v>
      </c>
      <c r="F663" s="94">
        <v>45768</v>
      </c>
      <c r="G663" s="353">
        <f>_xlfn.XLOOKUP(_xlfn.TEXTJOIN("_",TRUE,tbl_die_ordering[[#This Row],[Supplier]],tbl_die_ordering[[#This Row],[DIE NO]]),[1]Tracker!$AQ:$AQ,[1]Tracker!$V:$V,"")</f>
        <v>45768</v>
      </c>
      <c r="H663" s="194" t="s">
        <v>94</v>
      </c>
      <c r="I663" s="101">
        <v>1</v>
      </c>
      <c r="J663" s="101">
        <v>1</v>
      </c>
      <c r="K663" s="104">
        <v>45769</v>
      </c>
      <c r="L663" s="104">
        <v>45771</v>
      </c>
      <c r="M663" s="105"/>
      <c r="N663" s="121">
        <f>IFERROR(IF(tbl_die_ordering[[#This Row],[Design Approved Date]]&lt;&gt;"",L663-K663,""),"")</f>
        <v>2</v>
      </c>
      <c r="O663" s="94">
        <v>45773</v>
      </c>
      <c r="P663" s="94">
        <v>45773</v>
      </c>
      <c r="Q663" s="104">
        <v>45773</v>
      </c>
      <c r="R663" s="123">
        <v>112501660</v>
      </c>
      <c r="S663" s="93" t="s">
        <v>101</v>
      </c>
      <c r="T663" s="104">
        <v>45773</v>
      </c>
      <c r="U663" s="112"/>
      <c r="V663" s="113"/>
      <c r="W66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3" s="12">
        <f>IF(AND(tbl_die_ordering[[#This Row],[TYPE]]&lt;&gt;"C",tbl_die_ordering[[#This Row],[Design Approved Date]]&lt;&gt;""),tbl_die_ordering[[#This Row],[Design Approved Date]]-tbl_die_ordering[[#This Row],[Die Requested Date]],0)</f>
        <v>3</v>
      </c>
      <c r="Z663" t="s">
        <v>86</v>
      </c>
      <c r="AA663" s="118"/>
      <c r="AB663" s="82">
        <f>_xlfn.XLOOKUP(_xlfn.TEXTJOIN("_",TRUE,tbl_die_ordering[[#This Row],[Supplier]],tbl_die_ordering[[#This Row],[DIE NO]]),[1]Tracker!$AQ:$AQ,[1]Tracker!$Y:$Y,"")</f>
        <v>142503627</v>
      </c>
      <c r="AC663" s="83">
        <f>_xlfn.XLOOKUP(_xlfn.TEXTJOIN("_",TRUE,tbl_die_ordering[[#This Row],[Supplier]],tbl_die_ordering[[#This Row],[DIE NO]]),[1]Tracker!$AQ:$AQ,[1]Tracker!$AC:$AC,"")</f>
        <v>45785</v>
      </c>
      <c r="AD663" s="7"/>
      <c r="AF663" t="str">
        <f>TEXT(tbl_die_ordering[[#This Row],[Die Requested Date]],"mmm")</f>
        <v>Apr</v>
      </c>
      <c r="AG663" t="str">
        <f>_xlfn.TEXTJOIN("_",TRUE,tbl_die_ordering[[#This Row],[Supplier]],tbl_die_ordering[[#This Row],[DIE NO]])</f>
        <v>PDTMC_05050-403</v>
      </c>
    </row>
    <row r="664" spans="1:33" ht="15.95" customHeight="1">
      <c r="A664" s="86" t="s">
        <v>6</v>
      </c>
      <c r="B664" s="83" t="str">
        <f>_xlfn.XLOOKUP(_xlfn.TEXTJOIN("_",TRUE,tbl_die_ordering[[#This Row],[Supplier]],tbl_die_ordering[[#This Row],[DIE NO]]),[1]Tracker!$AQ:$AQ,[1]Tracker!$W:$W,"")</f>
        <v>7859-25</v>
      </c>
      <c r="C664" s="204" t="s">
        <v>1037</v>
      </c>
      <c r="D664" s="177" t="s">
        <v>88</v>
      </c>
      <c r="E664" s="93" t="s">
        <v>260</v>
      </c>
      <c r="F664" s="94">
        <v>45768</v>
      </c>
      <c r="G664" s="353">
        <f>_xlfn.XLOOKUP(_xlfn.TEXTJOIN("_",TRUE,tbl_die_ordering[[#This Row],[Supplier]],tbl_die_ordering[[#This Row],[DIE NO]]),[1]Tracker!$AQ:$AQ,[1]Tracker!$V:$V,"")</f>
        <v>45768</v>
      </c>
      <c r="H664" s="194" t="s">
        <v>94</v>
      </c>
      <c r="I664" s="101">
        <v>1</v>
      </c>
      <c r="J664" s="101">
        <v>1</v>
      </c>
      <c r="K664" s="104">
        <v>45769</v>
      </c>
      <c r="L664" s="104">
        <v>45771</v>
      </c>
      <c r="M664" s="105"/>
      <c r="N664" s="121">
        <f>IFERROR(IF(tbl_die_ordering[[#This Row],[Design Approved Date]]&lt;&gt;"",L664-K664,""),"")</f>
        <v>2</v>
      </c>
      <c r="O664" s="94">
        <v>45773</v>
      </c>
      <c r="P664" s="94">
        <v>45773</v>
      </c>
      <c r="Q664" s="104">
        <v>45773</v>
      </c>
      <c r="R664" s="123">
        <v>112501660</v>
      </c>
      <c r="S664" s="93" t="s">
        <v>101</v>
      </c>
      <c r="T664" s="104">
        <v>45773</v>
      </c>
      <c r="U664" s="112"/>
      <c r="V664" s="113"/>
      <c r="W66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4" s="12">
        <f>IF(AND(tbl_die_ordering[[#This Row],[TYPE]]&lt;&gt;"C",tbl_die_ordering[[#This Row],[Design Approved Date]]&lt;&gt;""),tbl_die_ordering[[#This Row],[Design Approved Date]]-tbl_die_ordering[[#This Row],[Die Requested Date]],0)</f>
        <v>3</v>
      </c>
      <c r="Z664" t="s">
        <v>86</v>
      </c>
      <c r="AA664" s="118"/>
      <c r="AB664" s="82">
        <f>_xlfn.XLOOKUP(_xlfn.TEXTJOIN("_",TRUE,tbl_die_ordering[[#This Row],[Supplier]],tbl_die_ordering[[#This Row],[DIE NO]]),[1]Tracker!$AQ:$AQ,[1]Tracker!$Y:$Y,"")</f>
        <v>142503627</v>
      </c>
      <c r="AC664" s="83">
        <f>_xlfn.XLOOKUP(_xlfn.TEXTJOIN("_",TRUE,tbl_die_ordering[[#This Row],[Supplier]],tbl_die_ordering[[#This Row],[DIE NO]]),[1]Tracker!$AQ:$AQ,[1]Tracker!$AC:$AC,"")</f>
        <v>45785</v>
      </c>
      <c r="AD664" s="7"/>
      <c r="AF664" t="str">
        <f>TEXT(tbl_die_ordering[[#This Row],[Die Requested Date]],"mmm")</f>
        <v>Apr</v>
      </c>
      <c r="AG664" t="str">
        <f>_xlfn.TEXTJOIN("_",TRUE,tbl_die_ordering[[#This Row],[Supplier]],tbl_die_ordering[[#This Row],[DIE NO]])</f>
        <v>PDTMC_13036-509</v>
      </c>
    </row>
    <row r="665" spans="1:33" ht="15.95" customHeight="1">
      <c r="A665" s="86" t="s">
        <v>6</v>
      </c>
      <c r="B665" s="83" t="str">
        <f>_xlfn.XLOOKUP(_xlfn.TEXTJOIN("_",TRUE,tbl_die_ordering[[#This Row],[Supplier]],tbl_die_ordering[[#This Row],[DIE NO]]),[1]Tracker!$AQ:$AQ,[1]Tracker!$W:$W,"")</f>
        <v>7859-25</v>
      </c>
      <c r="C665" s="204" t="s">
        <v>1038</v>
      </c>
      <c r="D665" s="177" t="s">
        <v>88</v>
      </c>
      <c r="E665" s="93" t="s">
        <v>221</v>
      </c>
      <c r="F665" s="94">
        <v>45768</v>
      </c>
      <c r="G665" s="353">
        <f>_xlfn.XLOOKUP(_xlfn.TEXTJOIN("_",TRUE,tbl_die_ordering[[#This Row],[Supplier]],tbl_die_ordering[[#This Row],[DIE NO]]),[1]Tracker!$AQ:$AQ,[1]Tracker!$V:$V,"")</f>
        <v>45768</v>
      </c>
      <c r="H665" s="194" t="s">
        <v>94</v>
      </c>
      <c r="I665" s="101">
        <v>1</v>
      </c>
      <c r="J665" s="101">
        <v>1</v>
      </c>
      <c r="K665" s="104">
        <v>45769</v>
      </c>
      <c r="L665" s="104">
        <v>45771</v>
      </c>
      <c r="M665" s="105"/>
      <c r="N665" s="121">
        <f>IFERROR(IF(tbl_die_ordering[[#This Row],[Design Approved Date]]&lt;&gt;"",L665-K665,""),"")</f>
        <v>2</v>
      </c>
      <c r="O665" s="94">
        <v>45773</v>
      </c>
      <c r="P665" s="94">
        <v>45773</v>
      </c>
      <c r="Q665" s="104">
        <v>45773</v>
      </c>
      <c r="R665" s="123">
        <v>112501660</v>
      </c>
      <c r="S665" s="93" t="s">
        <v>101</v>
      </c>
      <c r="T665" s="104">
        <v>45773</v>
      </c>
      <c r="U665" s="112"/>
      <c r="V665" s="113"/>
      <c r="W66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5" s="12">
        <f>IF(AND(tbl_die_ordering[[#This Row],[TYPE]]&lt;&gt;"C",tbl_die_ordering[[#This Row],[Design Approved Date]]&lt;&gt;""),tbl_die_ordering[[#This Row],[Design Approved Date]]-tbl_die_ordering[[#This Row],[Die Requested Date]],0)</f>
        <v>3</v>
      </c>
      <c r="Z665" t="s">
        <v>86</v>
      </c>
      <c r="AA665" s="118"/>
      <c r="AB665" s="82">
        <f>_xlfn.XLOOKUP(_xlfn.TEXTJOIN("_",TRUE,tbl_die_ordering[[#This Row],[Supplier]],tbl_die_ordering[[#This Row],[DIE NO]]),[1]Tracker!$AQ:$AQ,[1]Tracker!$Y:$Y,"")</f>
        <v>142503627</v>
      </c>
      <c r="AC665" s="83">
        <f>_xlfn.XLOOKUP(_xlfn.TEXTJOIN("_",TRUE,tbl_die_ordering[[#This Row],[Supplier]],tbl_die_ordering[[#This Row],[DIE NO]]),[1]Tracker!$AQ:$AQ,[1]Tracker!$AC:$AC,"")</f>
        <v>45785</v>
      </c>
      <c r="AD665" s="7"/>
      <c r="AF665" t="str">
        <f>TEXT(tbl_die_ordering[[#This Row],[Die Requested Date]],"mmm")</f>
        <v>Apr</v>
      </c>
      <c r="AG665" t="str">
        <f>_xlfn.TEXTJOIN("_",TRUE,tbl_die_ordering[[#This Row],[Supplier]],tbl_die_ordering[[#This Row],[DIE NO]])</f>
        <v>PDTMC_13938-222</v>
      </c>
    </row>
    <row r="666" spans="1:33" ht="15.95" customHeight="1">
      <c r="A666" s="86" t="s">
        <v>6</v>
      </c>
      <c r="B666" s="83" t="str">
        <f>_xlfn.XLOOKUP(_xlfn.TEXTJOIN("_",TRUE,tbl_die_ordering[[#This Row],[Supplier]],tbl_die_ordering[[#This Row],[DIE NO]]),[1]Tracker!$AQ:$AQ,[1]Tracker!$W:$W,"")</f>
        <v>7859-25</v>
      </c>
      <c r="C666" s="204" t="s">
        <v>1039</v>
      </c>
      <c r="D666" s="177" t="s">
        <v>88</v>
      </c>
      <c r="E666" s="93" t="s">
        <v>219</v>
      </c>
      <c r="F666" s="94">
        <v>45768</v>
      </c>
      <c r="G666" s="353">
        <f>_xlfn.XLOOKUP(_xlfn.TEXTJOIN("_",TRUE,tbl_die_ordering[[#This Row],[Supplier]],tbl_die_ordering[[#This Row],[DIE NO]]),[1]Tracker!$AQ:$AQ,[1]Tracker!$V:$V,"")</f>
        <v>45768</v>
      </c>
      <c r="H666" s="194" t="s">
        <v>94</v>
      </c>
      <c r="I666" s="101">
        <v>1</v>
      </c>
      <c r="J666" s="101">
        <v>1</v>
      </c>
      <c r="K666" s="104">
        <v>45769</v>
      </c>
      <c r="L666" s="104">
        <v>45771</v>
      </c>
      <c r="M666" s="105"/>
      <c r="N666" s="121">
        <f>IFERROR(IF(tbl_die_ordering[[#This Row],[Design Approved Date]]&lt;&gt;"",L666-K666,""),"")</f>
        <v>2</v>
      </c>
      <c r="O666" s="94">
        <v>45773</v>
      </c>
      <c r="P666" s="94">
        <v>45775</v>
      </c>
      <c r="Q666" s="94">
        <v>45773</v>
      </c>
      <c r="R666" s="123">
        <v>112501660</v>
      </c>
      <c r="S666" s="93" t="s">
        <v>101</v>
      </c>
      <c r="T666" s="94">
        <v>45773</v>
      </c>
      <c r="U666" s="112"/>
      <c r="V666" s="113"/>
      <c r="W66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6" s="12">
        <f>IF(AND(tbl_die_ordering[[#This Row],[TYPE]]&lt;&gt;"C",tbl_die_ordering[[#This Row],[Design Approved Date]]&lt;&gt;""),tbl_die_ordering[[#This Row],[Design Approved Date]]-tbl_die_ordering[[#This Row],[Die Requested Date]],0)</f>
        <v>3</v>
      </c>
      <c r="Z666" t="s">
        <v>86</v>
      </c>
      <c r="AA666" s="118"/>
      <c r="AB666" s="82">
        <f>_xlfn.XLOOKUP(_xlfn.TEXTJOIN("_",TRUE,tbl_die_ordering[[#This Row],[Supplier]],tbl_die_ordering[[#This Row],[DIE NO]]),[1]Tracker!$AQ:$AQ,[1]Tracker!$Y:$Y,"")</f>
        <v>142503627</v>
      </c>
      <c r="AC666" s="83">
        <f>_xlfn.XLOOKUP(_xlfn.TEXTJOIN("_",TRUE,tbl_die_ordering[[#This Row],[Supplier]],tbl_die_ordering[[#This Row],[DIE NO]]),[1]Tracker!$AQ:$AQ,[1]Tracker!$AC:$AC,"")</f>
        <v>45785</v>
      </c>
      <c r="AD666" s="7"/>
      <c r="AF666" t="str">
        <f>TEXT(tbl_die_ordering[[#This Row],[Die Requested Date]],"mmm")</f>
        <v>Apr</v>
      </c>
      <c r="AG666" t="str">
        <f>_xlfn.TEXTJOIN("_",TRUE,tbl_die_ordering[[#This Row],[Supplier]],tbl_die_ordering[[#This Row],[DIE NO]])</f>
        <v>PDTMC_29898-203</v>
      </c>
    </row>
    <row r="667" spans="1:33" ht="15.95" customHeight="1">
      <c r="A667" s="86" t="s">
        <v>6</v>
      </c>
      <c r="B667" s="83" t="str">
        <f>_xlfn.XLOOKUP(_xlfn.TEXTJOIN("_",TRUE,tbl_die_ordering[[#This Row],[Supplier]],tbl_die_ordering[[#This Row],[DIE NO]]),[1]Tracker!$AQ:$AQ,[1]Tracker!$W:$W,"")</f>
        <v>7861-25</v>
      </c>
      <c r="C667" s="204" t="s">
        <v>1040</v>
      </c>
      <c r="D667" s="177" t="s">
        <v>88</v>
      </c>
      <c r="E667" s="93" t="s">
        <v>196</v>
      </c>
      <c r="F667" s="94">
        <v>45768</v>
      </c>
      <c r="G667" s="353">
        <f>_xlfn.XLOOKUP(_xlfn.TEXTJOIN("_",TRUE,tbl_die_ordering[[#This Row],[Supplier]],tbl_die_ordering[[#This Row],[DIE NO]]),[1]Tracker!$AQ:$AQ,[1]Tracker!$V:$V,"")</f>
        <v>45768</v>
      </c>
      <c r="H667" s="194" t="s">
        <v>90</v>
      </c>
      <c r="I667" s="101">
        <v>1</v>
      </c>
      <c r="J667" s="101">
        <v>1</v>
      </c>
      <c r="K667" s="104">
        <v>45770</v>
      </c>
      <c r="L667" s="104">
        <v>45771</v>
      </c>
      <c r="M667" s="105"/>
      <c r="N667" s="121">
        <f>IFERROR(IF(tbl_die_ordering[[#This Row],[Design Approved Date]]&lt;&gt;"",L667-K667,""),"")</f>
        <v>1</v>
      </c>
      <c r="O667" s="94">
        <v>45773</v>
      </c>
      <c r="P667" s="94">
        <v>45775</v>
      </c>
      <c r="Q667" s="104">
        <v>45773</v>
      </c>
      <c r="R667" s="123">
        <v>112501660</v>
      </c>
      <c r="S667" s="93" t="s">
        <v>197</v>
      </c>
      <c r="T667" s="104">
        <v>45773</v>
      </c>
      <c r="U667" s="112"/>
      <c r="V667" s="113"/>
      <c r="W66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7" s="12">
        <f>IF(AND(tbl_die_ordering[[#This Row],[TYPE]]&lt;&gt;"C",tbl_die_ordering[[#This Row],[Design Approved Date]]&lt;&gt;""),tbl_die_ordering[[#This Row],[Design Approved Date]]-tbl_die_ordering[[#This Row],[Die Requested Date]],0)</f>
        <v>3</v>
      </c>
      <c r="Z667" t="s">
        <v>86</v>
      </c>
      <c r="AA667" s="118"/>
      <c r="AB667" s="82">
        <f>_xlfn.XLOOKUP(_xlfn.TEXTJOIN("_",TRUE,tbl_die_ordering[[#This Row],[Supplier]],tbl_die_ordering[[#This Row],[DIE NO]]),[1]Tracker!$AQ:$AQ,[1]Tracker!$Y:$Y,"")</f>
        <v>142503585</v>
      </c>
      <c r="AC667" s="83">
        <f>_xlfn.XLOOKUP(_xlfn.TEXTJOIN("_",TRUE,tbl_die_ordering[[#This Row],[Supplier]],tbl_die_ordering[[#This Row],[DIE NO]]),[1]Tracker!$AQ:$AQ,[1]Tracker!$AC:$AC,"")</f>
        <v>45783</v>
      </c>
      <c r="AD667" s="7"/>
      <c r="AF667" t="str">
        <f>TEXT(tbl_die_ordering[[#This Row],[Die Requested Date]],"mmm")</f>
        <v>Apr</v>
      </c>
      <c r="AG667" t="str">
        <f>_xlfn.TEXTJOIN("_",TRUE,tbl_die_ordering[[#This Row],[Supplier]],tbl_die_ordering[[#This Row],[DIE NO]])</f>
        <v>COMPES_19551-606</v>
      </c>
    </row>
    <row r="668" spans="1:33" ht="15.95" customHeight="1">
      <c r="A668" s="86" t="s">
        <v>6</v>
      </c>
      <c r="B668" s="83" t="str">
        <f>_xlfn.XLOOKUP(_xlfn.TEXTJOIN("_",TRUE,tbl_die_ordering[[#This Row],[Supplier]],tbl_die_ordering[[#This Row],[DIE NO]]),[1]Tracker!$AQ:$AQ,[1]Tracker!$W:$W,"")</f>
        <v>7862-25</v>
      </c>
      <c r="C668" s="204" t="s">
        <v>1041</v>
      </c>
      <c r="D668" s="177" t="s">
        <v>88</v>
      </c>
      <c r="E668" s="93" t="s">
        <v>260</v>
      </c>
      <c r="F668" s="94">
        <v>45768</v>
      </c>
      <c r="G668" s="353">
        <f>_xlfn.XLOOKUP(_xlfn.TEXTJOIN("_",TRUE,tbl_die_ordering[[#This Row],[Supplier]],tbl_die_ordering[[#This Row],[DIE NO]]),[1]Tracker!$AQ:$AQ,[1]Tracker!$V:$V,"")</f>
        <v>45768</v>
      </c>
      <c r="H668" s="194" t="s">
        <v>94</v>
      </c>
      <c r="I668" s="101">
        <v>0</v>
      </c>
      <c r="J668" s="101">
        <v>0</v>
      </c>
      <c r="K668" s="104">
        <v>45770</v>
      </c>
      <c r="L668" s="104">
        <v>45773</v>
      </c>
      <c r="M668" s="105"/>
      <c r="N668" s="121">
        <f>IFERROR(IF(tbl_die_ordering[[#This Row],[Design Approved Date]]&lt;&gt;"",L668-K668,""),"")</f>
        <v>3</v>
      </c>
      <c r="O668" s="94">
        <v>45776</v>
      </c>
      <c r="P668" s="94">
        <v>45778</v>
      </c>
      <c r="Q668" s="104">
        <v>45776</v>
      </c>
      <c r="R668" s="123">
        <v>112501699</v>
      </c>
      <c r="S668" s="93" t="s">
        <v>95</v>
      </c>
      <c r="T668" s="104">
        <v>45776</v>
      </c>
      <c r="U668" s="112"/>
      <c r="V668" s="113"/>
      <c r="W66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8" s="12">
        <f>IF(AND(tbl_die_ordering[[#This Row],[TYPE]]&lt;&gt;"C",tbl_die_ordering[[#This Row],[Design Approved Date]]&lt;&gt;""),tbl_die_ordering[[#This Row],[Design Approved Date]]-tbl_die_ordering[[#This Row],[Die Requested Date]],0)</f>
        <v>5</v>
      </c>
      <c r="Z668" t="s">
        <v>86</v>
      </c>
      <c r="AA668" s="118"/>
      <c r="AB668" s="82">
        <f>_xlfn.XLOOKUP(_xlfn.TEXTJOIN("_",TRUE,tbl_die_ordering[[#This Row],[Supplier]],tbl_die_ordering[[#This Row],[DIE NO]]),[1]Tracker!$AQ:$AQ,[1]Tracker!$Y:$Y,"")</f>
        <v>142503543</v>
      </c>
      <c r="AC668" s="83">
        <f>_xlfn.XLOOKUP(_xlfn.TEXTJOIN("_",TRUE,tbl_die_ordering[[#This Row],[Supplier]],tbl_die_ordering[[#This Row],[DIE NO]]),[1]Tracker!$AQ:$AQ,[1]Tracker!$AC:$AC,"")</f>
        <v>45784</v>
      </c>
      <c r="AD668" s="7"/>
      <c r="AF668" t="str">
        <f>TEXT(tbl_die_ordering[[#This Row],[Die Requested Date]],"mmm")</f>
        <v>Apr</v>
      </c>
      <c r="AG668" t="str">
        <f>_xlfn.TEXTJOIN("_",TRUE,tbl_die_ordering[[#This Row],[Supplier]],tbl_die_ordering[[#This Row],[DIE NO]])</f>
        <v>PHME_090419-401</v>
      </c>
    </row>
    <row r="669" spans="1:33" ht="15.95" customHeight="1">
      <c r="A669" s="86" t="s">
        <v>6</v>
      </c>
      <c r="B669" s="83" t="str">
        <f>_xlfn.XLOOKUP(_xlfn.TEXTJOIN("_",TRUE,tbl_die_ordering[[#This Row],[Supplier]],tbl_die_ordering[[#This Row],[DIE NO]]),[1]Tracker!$AQ:$AQ,[1]Tracker!$W:$W,"")</f>
        <v>7860-25</v>
      </c>
      <c r="C669" s="204" t="s">
        <v>1042</v>
      </c>
      <c r="D669" s="177" t="s">
        <v>88</v>
      </c>
      <c r="E669" s="93" t="s">
        <v>321</v>
      </c>
      <c r="F669" s="94">
        <v>45768</v>
      </c>
      <c r="G669" s="353">
        <f>_xlfn.XLOOKUP(_xlfn.TEXTJOIN("_",TRUE,tbl_die_ordering[[#This Row],[Supplier]],tbl_die_ordering[[#This Row],[DIE NO]]),[1]Tracker!$AQ:$AQ,[1]Tracker!$V:$V,"")</f>
        <v>45768</v>
      </c>
      <c r="H669" s="194" t="s">
        <v>90</v>
      </c>
      <c r="I669" s="101">
        <v>1</v>
      </c>
      <c r="J669" s="101">
        <v>2</v>
      </c>
      <c r="K669" s="104">
        <v>45773</v>
      </c>
      <c r="L669" s="104">
        <v>45777</v>
      </c>
      <c r="M669" s="105"/>
      <c r="N669" s="121">
        <f>IFERROR(IF(tbl_die_ordering[[#This Row],[Design Approved Date]]&lt;&gt;"",L669-K669,""),"")</f>
        <v>4</v>
      </c>
      <c r="O669" s="94">
        <v>45778</v>
      </c>
      <c r="P669" s="94">
        <v>45778</v>
      </c>
      <c r="Q669" s="104">
        <v>45778</v>
      </c>
      <c r="R669" s="123">
        <v>112501775</v>
      </c>
      <c r="S669" s="93" t="s">
        <v>378</v>
      </c>
      <c r="T669" s="104">
        <v>45778</v>
      </c>
      <c r="U669" s="112"/>
      <c r="V669" s="113" t="s">
        <v>1043</v>
      </c>
      <c r="W66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69" s="12">
        <f>IF(AND(tbl_die_ordering[[#This Row],[TYPE]]&lt;&gt;"C",tbl_die_ordering[[#This Row],[Design Approved Date]]&lt;&gt;""),tbl_die_ordering[[#This Row],[Design Approved Date]]-tbl_die_ordering[[#This Row],[Die Requested Date]],0)</f>
        <v>9</v>
      </c>
      <c r="Z669" t="s">
        <v>86</v>
      </c>
      <c r="AA669" s="118"/>
      <c r="AB669" s="82">
        <f>_xlfn.XLOOKUP(_xlfn.TEXTJOIN("_",TRUE,tbl_die_ordering[[#This Row],[Supplier]],tbl_die_ordering[[#This Row],[DIE NO]]),[1]Tracker!$AQ:$AQ,[1]Tracker!$Y:$Y,"")</f>
        <v>142503659</v>
      </c>
      <c r="AC669" s="83">
        <f>_xlfn.XLOOKUP(_xlfn.TEXTJOIN("_",TRUE,tbl_die_ordering[[#This Row],[Supplier]],tbl_die_ordering[[#This Row],[DIE NO]]),[1]Tracker!$AQ:$AQ,[1]Tracker!$AC:$AC,"")</f>
        <v>45785.570763888885</v>
      </c>
      <c r="AD669" s="7"/>
      <c r="AF669" t="str">
        <f>TEXT(tbl_die_ordering[[#This Row],[Die Requested Date]],"mmm")</f>
        <v>Apr</v>
      </c>
      <c r="AG669" t="str">
        <f>_xlfn.TEXTJOIN("_",TRUE,tbl_die_ordering[[#This Row],[Supplier]],tbl_die_ordering[[#This Row],[DIE NO]])</f>
        <v>COMES_14501-403</v>
      </c>
    </row>
    <row r="670" spans="1:33" ht="15.95" customHeight="1">
      <c r="A670" s="86" t="s">
        <v>6</v>
      </c>
      <c r="B670" s="83" t="str">
        <f>_xlfn.XLOOKUP(_xlfn.TEXTJOIN("_",TRUE,tbl_die_ordering[[#This Row],[Supplier]],tbl_die_ordering[[#This Row],[DIE NO]]),[1]Tracker!$AQ:$AQ,[1]Tracker!$W:$W,"")</f>
        <v>7859-25</v>
      </c>
      <c r="C670" s="204" t="s">
        <v>1044</v>
      </c>
      <c r="D670" s="177" t="s">
        <v>88</v>
      </c>
      <c r="E670" s="93" t="s">
        <v>260</v>
      </c>
      <c r="F670" s="94">
        <v>45768</v>
      </c>
      <c r="G670" s="353">
        <f>_xlfn.XLOOKUP(_xlfn.TEXTJOIN("_",TRUE,tbl_die_ordering[[#This Row],[Supplier]],tbl_die_ordering[[#This Row],[DIE NO]]),[1]Tracker!$AQ:$AQ,[1]Tracker!$V:$V,"")</f>
        <v>45768</v>
      </c>
      <c r="H670" s="194" t="s">
        <v>94</v>
      </c>
      <c r="I670" s="101">
        <v>0</v>
      </c>
      <c r="J670" s="101">
        <v>0</v>
      </c>
      <c r="K670" s="104">
        <v>45772</v>
      </c>
      <c r="L670" s="104">
        <v>45785</v>
      </c>
      <c r="M670" s="105"/>
      <c r="N670" s="121">
        <f>IFERROR(IF(tbl_die_ordering[[#This Row],[Design Approved Date]]&lt;&gt;"",L670-K670,""),"")</f>
        <v>13</v>
      </c>
      <c r="O670" s="94">
        <v>45787</v>
      </c>
      <c r="P670" s="94">
        <v>45790</v>
      </c>
      <c r="Q670" s="104">
        <v>45787</v>
      </c>
      <c r="R670" s="123">
        <v>112501917</v>
      </c>
      <c r="S670" s="93" t="s">
        <v>101</v>
      </c>
      <c r="T670" s="104">
        <v>45790</v>
      </c>
      <c r="U670" s="112"/>
      <c r="V670" s="113" t="s">
        <v>1045</v>
      </c>
      <c r="W67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0" s="12">
        <f>IF(AND(tbl_die_ordering[[#This Row],[TYPE]]&lt;&gt;"C",tbl_die_ordering[[#This Row],[Design Approved Date]]&lt;&gt;""),tbl_die_ordering[[#This Row],[Design Approved Date]]-tbl_die_ordering[[#This Row],[Die Requested Date]],0)</f>
        <v>17</v>
      </c>
      <c r="Z670" t="s">
        <v>86</v>
      </c>
      <c r="AA670" s="118"/>
      <c r="AB670" s="82">
        <f>_xlfn.XLOOKUP(_xlfn.TEXTJOIN("_",TRUE,tbl_die_ordering[[#This Row],[Supplier]],tbl_die_ordering[[#This Row],[DIE NO]]),[1]Tracker!$AQ:$AQ,[1]Tracker!$Y:$Y,"")</f>
        <v>142503905</v>
      </c>
      <c r="AC670" s="83">
        <f>_xlfn.XLOOKUP(_xlfn.TEXTJOIN("_",TRUE,tbl_die_ordering[[#This Row],[Supplier]],tbl_die_ordering[[#This Row],[DIE NO]]),[1]Tracker!$AQ:$AQ,[1]Tracker!$AC:$AC,"")</f>
        <v>45797.36619212963</v>
      </c>
      <c r="AD670" s="7"/>
      <c r="AF670" t="str">
        <f>TEXT(tbl_die_ordering[[#This Row],[Die Requested Date]],"mmm")</f>
        <v>Apr</v>
      </c>
      <c r="AG670" t="str">
        <f>_xlfn.TEXTJOIN("_",TRUE,tbl_die_ordering[[#This Row],[Supplier]],tbl_die_ordering[[#This Row],[DIE NO]])</f>
        <v>PDTMC_27407-502</v>
      </c>
    </row>
    <row r="671" spans="1:33" ht="15.95" customHeight="1">
      <c r="A671" s="86" t="s">
        <v>6</v>
      </c>
      <c r="B671" s="83" t="str">
        <f>_xlfn.XLOOKUP(_xlfn.TEXTJOIN("_",TRUE,tbl_die_ordering[[#This Row],[Supplier]],tbl_die_ordering[[#This Row],[DIE NO]]),[1]Tracker!$AQ:$AQ,[1]Tracker!$W:$W,"")</f>
        <v>7859-25</v>
      </c>
      <c r="C671" s="204" t="s">
        <v>1046</v>
      </c>
      <c r="D671" s="177" t="s">
        <v>162</v>
      </c>
      <c r="E671" s="93" t="s">
        <v>1047</v>
      </c>
      <c r="F671" s="94">
        <v>45768</v>
      </c>
      <c r="G671" s="353">
        <f>_xlfn.XLOOKUP(_xlfn.TEXTJOIN("_",TRUE,tbl_die_ordering[[#This Row],[Supplier]],tbl_die_ordering[[#This Row],[DIE NO]]),[1]Tracker!$AQ:$AQ,[1]Tracker!$V:$V,"")</f>
        <v>45768</v>
      </c>
      <c r="H671" s="194" t="s">
        <v>94</v>
      </c>
      <c r="I671" s="101">
        <v>0</v>
      </c>
      <c r="J671" s="101">
        <v>0</v>
      </c>
      <c r="K671" s="104">
        <v>45770</v>
      </c>
      <c r="L671" s="104">
        <v>45779</v>
      </c>
      <c r="M671" s="105"/>
      <c r="N671" s="121">
        <f>IFERROR(IF(tbl_die_ordering[[#This Row],[Design Approved Date]]&lt;&gt;"",L671-K671,""),"")</f>
        <v>9</v>
      </c>
      <c r="O671" s="94">
        <v>45782</v>
      </c>
      <c r="P671" s="94">
        <v>45786</v>
      </c>
      <c r="Q671" s="104">
        <v>45782</v>
      </c>
      <c r="R671" s="123">
        <v>112501833</v>
      </c>
      <c r="S671" s="93" t="s">
        <v>101</v>
      </c>
      <c r="T671" s="104">
        <v>45782</v>
      </c>
      <c r="U671" s="112"/>
      <c r="V671" s="113" t="s">
        <v>1048</v>
      </c>
      <c r="W67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1" s="12">
        <f>IF(AND(tbl_die_ordering[[#This Row],[TYPE]]&lt;&gt;"C",tbl_die_ordering[[#This Row],[Design Approved Date]]&lt;&gt;""),tbl_die_ordering[[#This Row],[Design Approved Date]]-tbl_die_ordering[[#This Row],[Die Requested Date]],0)</f>
        <v>11</v>
      </c>
      <c r="Z671" t="s">
        <v>86</v>
      </c>
      <c r="AA671" s="118"/>
      <c r="AB671" s="82">
        <f>_xlfn.XLOOKUP(_xlfn.TEXTJOIN("_",TRUE,tbl_die_ordering[[#This Row],[Supplier]],tbl_die_ordering[[#This Row],[DIE NO]]),[1]Tracker!$AQ:$AQ,[1]Tracker!$Y:$Y,"")</f>
        <v>142503905</v>
      </c>
      <c r="AC671" s="83">
        <f>_xlfn.XLOOKUP(_xlfn.TEXTJOIN("_",TRUE,tbl_die_ordering[[#This Row],[Supplier]],tbl_die_ordering[[#This Row],[DIE NO]]),[1]Tracker!$AQ:$AQ,[1]Tracker!$AC:$AC,"")</f>
        <v>45797.36619212963</v>
      </c>
      <c r="AD671" s="7"/>
      <c r="AF671" t="str">
        <f>TEXT(tbl_die_ordering[[#This Row],[Die Requested Date]],"mmm")</f>
        <v>Apr</v>
      </c>
      <c r="AG671" t="str">
        <f>_xlfn.TEXTJOIN("_",TRUE,tbl_die_ordering[[#This Row],[Supplier]],tbl_die_ordering[[#This Row],[DIE NO]])</f>
        <v>PDTMC_Die ring-2 355X200</v>
      </c>
    </row>
    <row r="672" spans="1:33" ht="15.95" customHeight="1">
      <c r="A672" s="86" t="s">
        <v>6</v>
      </c>
      <c r="B672" s="83" t="str">
        <f>_xlfn.XLOOKUP(_xlfn.TEXTJOIN("_",TRUE,tbl_die_ordering[[#This Row],[Supplier]],tbl_die_ordering[[#This Row],[DIE NO]]),[1]Tracker!$AQ:$AQ,[1]Tracker!$W:$W,"")</f>
        <v>7872-25</v>
      </c>
      <c r="C672" s="204" t="s">
        <v>1049</v>
      </c>
      <c r="D672" s="177" t="s">
        <v>88</v>
      </c>
      <c r="E672" s="93" t="s">
        <v>89</v>
      </c>
      <c r="F672" s="94">
        <v>45769</v>
      </c>
      <c r="G672" s="353">
        <f>_xlfn.XLOOKUP(_xlfn.TEXTJOIN("_",TRUE,tbl_die_ordering[[#This Row],[Supplier]],tbl_die_ordering[[#This Row],[DIE NO]]),[1]Tracker!$AQ:$AQ,[1]Tracker!$V:$V,"")</f>
        <v>45769</v>
      </c>
      <c r="H672" s="194" t="s">
        <v>94</v>
      </c>
      <c r="I672" s="101">
        <v>5</v>
      </c>
      <c r="J672" s="101">
        <v>5</v>
      </c>
      <c r="K672" s="104">
        <v>45770</v>
      </c>
      <c r="L672" s="104">
        <v>45770</v>
      </c>
      <c r="M672" s="105"/>
      <c r="N672" s="121">
        <f>IFERROR(IF(tbl_die_ordering[[#This Row],[Design Approved Date]]&lt;&gt;"",L672-K672,""),"")</f>
        <v>0</v>
      </c>
      <c r="O672" s="94">
        <v>45770</v>
      </c>
      <c r="P672" s="94">
        <v>45771</v>
      </c>
      <c r="Q672" s="104">
        <v>45770</v>
      </c>
      <c r="R672" s="123">
        <v>112501601</v>
      </c>
      <c r="S672" s="93" t="s">
        <v>95</v>
      </c>
      <c r="T672" s="104">
        <v>45771</v>
      </c>
      <c r="U672" s="112"/>
      <c r="V672" s="113"/>
      <c r="W67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2" s="12">
        <f>IF(AND(tbl_die_ordering[[#This Row],[TYPE]]&lt;&gt;"C",tbl_die_ordering[[#This Row],[Design Approved Date]]&lt;&gt;""),tbl_die_ordering[[#This Row],[Design Approved Date]]-tbl_die_ordering[[#This Row],[Die Requested Date]],0)</f>
        <v>1</v>
      </c>
      <c r="Z672" t="s">
        <v>86</v>
      </c>
      <c r="AA672" s="118"/>
      <c r="AB672" s="82">
        <f>_xlfn.XLOOKUP(_xlfn.TEXTJOIN("_",TRUE,tbl_die_ordering[[#This Row],[Supplier]],tbl_die_ordering[[#This Row],[DIE NO]]),[1]Tracker!$AQ:$AQ,[1]Tracker!$Y:$Y,"")</f>
        <v>142503288</v>
      </c>
      <c r="AC672" s="83">
        <f>_xlfn.XLOOKUP(_xlfn.TEXTJOIN("_",TRUE,tbl_die_ordering[[#This Row],[Supplier]],tbl_die_ordering[[#This Row],[DIE NO]]),[1]Tracker!$AQ:$AQ,[1]Tracker!$AC:$AC,"")</f>
        <v>45775</v>
      </c>
      <c r="AD672" s="7"/>
      <c r="AF672" t="str">
        <f>TEXT(tbl_die_ordering[[#This Row],[Die Requested Date]],"mmm")</f>
        <v>Apr</v>
      </c>
      <c r="AG672" t="str">
        <f>_xlfn.TEXTJOIN("_",TRUE,tbl_die_ordering[[#This Row],[Supplier]],tbl_die_ordering[[#This Row],[DIE NO]])</f>
        <v>PHME_30217-601</v>
      </c>
    </row>
    <row r="673" spans="1:33" ht="15.95" customHeight="1">
      <c r="A673" s="86" t="s">
        <v>6</v>
      </c>
      <c r="B673" s="83" t="str">
        <f>_xlfn.XLOOKUP(_xlfn.TEXTJOIN("_",TRUE,tbl_die_ordering[[#This Row],[Supplier]],tbl_die_ordering[[#This Row],[DIE NO]]),[1]Tracker!$AQ:$AQ,[1]Tracker!$W:$W,"")</f>
        <v>7870-25</v>
      </c>
      <c r="C673" s="204" t="s">
        <v>1050</v>
      </c>
      <c r="D673" s="177" t="s">
        <v>88</v>
      </c>
      <c r="E673" s="93" t="s">
        <v>103</v>
      </c>
      <c r="F673" s="94">
        <v>45769</v>
      </c>
      <c r="G673" s="353">
        <f>_xlfn.XLOOKUP(_xlfn.TEXTJOIN("_",TRUE,tbl_die_ordering[[#This Row],[Supplier]],tbl_die_ordering[[#This Row],[DIE NO]]),[1]Tracker!$AQ:$AQ,[1]Tracker!$V:$V,"")</f>
        <v>45769</v>
      </c>
      <c r="H673" s="194" t="s">
        <v>94</v>
      </c>
      <c r="I673" s="101">
        <v>2</v>
      </c>
      <c r="J673" s="101">
        <v>8</v>
      </c>
      <c r="K673" s="104">
        <v>45769</v>
      </c>
      <c r="L673" s="104">
        <v>45769</v>
      </c>
      <c r="M673" s="105"/>
      <c r="N673" s="121">
        <f>IFERROR(IF(tbl_die_ordering[[#This Row],[Design Approved Date]]&lt;&gt;"",L673-K673,""),"")</f>
        <v>0</v>
      </c>
      <c r="O673" s="94">
        <v>45771</v>
      </c>
      <c r="P673" s="94">
        <v>45772</v>
      </c>
      <c r="Q673" s="104">
        <v>45771</v>
      </c>
      <c r="R673" s="123">
        <v>112501628</v>
      </c>
      <c r="S673" s="93" t="s">
        <v>95</v>
      </c>
      <c r="T673" s="104">
        <v>45771</v>
      </c>
      <c r="U673" s="112"/>
      <c r="V673" s="113"/>
      <c r="W67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3" s="12">
        <f>IF(AND(tbl_die_ordering[[#This Row],[TYPE]]&lt;&gt;"C",tbl_die_ordering[[#This Row],[Design Approved Date]]&lt;&gt;""),tbl_die_ordering[[#This Row],[Design Approved Date]]-tbl_die_ordering[[#This Row],[Die Requested Date]],0)</f>
        <v>0</v>
      </c>
      <c r="Z673" t="s">
        <v>86</v>
      </c>
      <c r="AA673" s="118"/>
      <c r="AB673" s="82">
        <f>_xlfn.XLOOKUP(_xlfn.TEXTJOIN("_",TRUE,tbl_die_ordering[[#This Row],[Supplier]],tbl_die_ordering[[#This Row],[DIE NO]]),[1]Tracker!$AQ:$AQ,[1]Tracker!$Y:$Y,"")</f>
        <v>142503437</v>
      </c>
      <c r="AC673" s="83">
        <f>_xlfn.XLOOKUP(_xlfn.TEXTJOIN("_",TRUE,tbl_die_ordering[[#This Row],[Supplier]],tbl_die_ordering[[#This Row],[DIE NO]]),[1]Tracker!$AQ:$AQ,[1]Tracker!$AC:$AC,"")</f>
        <v>45778</v>
      </c>
      <c r="AD673" s="7"/>
      <c r="AF673" t="str">
        <f>TEXT(tbl_die_ordering[[#This Row],[Die Requested Date]],"mmm")</f>
        <v>Apr</v>
      </c>
      <c r="AG673" t="str">
        <f>_xlfn.TEXTJOIN("_",TRUE,tbl_die_ordering[[#This Row],[Supplier]],tbl_die_ordering[[#This Row],[DIE NO]])</f>
        <v>PHME_15085-501</v>
      </c>
    </row>
    <row r="674" spans="1:33" ht="15.95" customHeight="1">
      <c r="A674" s="86" t="s">
        <v>6</v>
      </c>
      <c r="B674" s="83" t="str">
        <f>_xlfn.XLOOKUP(_xlfn.TEXTJOIN("_",TRUE,tbl_die_ordering[[#This Row],[Supplier]],tbl_die_ordering[[#This Row],[DIE NO]]),[1]Tracker!$AQ:$AQ,[1]Tracker!$W:$W,"")</f>
        <v>7871-25</v>
      </c>
      <c r="C674" s="204" t="s">
        <v>1051</v>
      </c>
      <c r="D674" s="177" t="s">
        <v>162</v>
      </c>
      <c r="E674" s="93" t="s">
        <v>1052</v>
      </c>
      <c r="F674" s="94">
        <v>45769</v>
      </c>
      <c r="G674" s="353">
        <f>_xlfn.XLOOKUP(_xlfn.TEXTJOIN("_",TRUE,tbl_die_ordering[[#This Row],[Supplier]],tbl_die_ordering[[#This Row],[DIE NO]]),[1]Tracker!$AQ:$AQ,[1]Tracker!$V:$V,"")</f>
        <v>45769</v>
      </c>
      <c r="H674" s="194" t="s">
        <v>94</v>
      </c>
      <c r="I674" s="101">
        <v>0</v>
      </c>
      <c r="J674" s="101">
        <v>0</v>
      </c>
      <c r="K674" s="104">
        <v>45769</v>
      </c>
      <c r="L674" s="104">
        <v>45769</v>
      </c>
      <c r="M674" s="105"/>
      <c r="N674" s="121">
        <f>IFERROR(IF(tbl_die_ordering[[#This Row],[Design Approved Date]]&lt;&gt;"",L674-K674,""),"")</f>
        <v>0</v>
      </c>
      <c r="O674" s="94">
        <v>45771</v>
      </c>
      <c r="P674" s="94">
        <v>45772</v>
      </c>
      <c r="Q674" s="104">
        <v>45771</v>
      </c>
      <c r="R674" s="123">
        <v>112501628</v>
      </c>
      <c r="S674" s="93" t="s">
        <v>101</v>
      </c>
      <c r="T674" s="104">
        <v>45771</v>
      </c>
      <c r="U674" s="112"/>
      <c r="V674" s="113"/>
      <c r="W67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4" s="12">
        <f>IF(AND(tbl_die_ordering[[#This Row],[TYPE]]&lt;&gt;"C",tbl_die_ordering[[#This Row],[Design Approved Date]]&lt;&gt;""),tbl_die_ordering[[#This Row],[Design Approved Date]]-tbl_die_ordering[[#This Row],[Die Requested Date]],0)</f>
        <v>0</v>
      </c>
      <c r="Z674" t="s">
        <v>86</v>
      </c>
      <c r="AA674" s="118"/>
      <c r="AB674" s="82">
        <f>_xlfn.XLOOKUP(_xlfn.TEXTJOIN("_",TRUE,tbl_die_ordering[[#This Row],[Supplier]],tbl_die_ordering[[#This Row],[DIE NO]]),[1]Tracker!$AQ:$AQ,[1]Tracker!$Y:$Y,"")</f>
        <v>142503438</v>
      </c>
      <c r="AC674" s="83">
        <f>_xlfn.XLOOKUP(_xlfn.TEXTJOIN("_",TRUE,tbl_die_ordering[[#This Row],[Supplier]],tbl_die_ordering[[#This Row],[DIE NO]]),[1]Tracker!$AQ:$AQ,[1]Tracker!$AC:$AC,"")</f>
        <v>45778</v>
      </c>
      <c r="AD674" s="7"/>
      <c r="AF674" t="str">
        <f>TEXT(tbl_die_ordering[[#This Row],[Die Requested Date]],"mmm")</f>
        <v>Apr</v>
      </c>
      <c r="AG674" t="str">
        <f>_xlfn.TEXTJOIN("_",TRUE,tbl_die_ordering[[#This Row],[Supplier]],tbl_die_ordering[[#This Row],[DIE NO]])</f>
        <v>PDTMC_27844-502</v>
      </c>
    </row>
    <row r="675" spans="1:33" ht="15.95" customHeight="1">
      <c r="A675" s="86" t="s">
        <v>6</v>
      </c>
      <c r="B675" s="83" t="str">
        <f>_xlfn.XLOOKUP(_xlfn.TEXTJOIN("_",TRUE,tbl_die_ordering[[#This Row],[Supplier]],tbl_die_ordering[[#This Row],[DIE NO]]),[1]Tracker!$AQ:$AQ,[1]Tracker!$W:$W,"")</f>
        <v>7864-25</v>
      </c>
      <c r="C675" s="204" t="s">
        <v>1053</v>
      </c>
      <c r="D675" s="177" t="s">
        <v>185</v>
      </c>
      <c r="E675" s="93" t="s">
        <v>321</v>
      </c>
      <c r="F675" s="94">
        <v>45769</v>
      </c>
      <c r="G675" s="353">
        <f>_xlfn.XLOOKUP(_xlfn.TEXTJOIN("_",TRUE,tbl_die_ordering[[#This Row],[Supplier]],tbl_die_ordering[[#This Row],[DIE NO]]),[1]Tracker!$AQ:$AQ,[1]Tracker!$V:$V,"")</f>
        <v>45769</v>
      </c>
      <c r="H675" s="194" t="s">
        <v>90</v>
      </c>
      <c r="I675" s="101">
        <v>0</v>
      </c>
      <c r="J675" s="101">
        <v>0</v>
      </c>
      <c r="K675" s="104">
        <v>45769</v>
      </c>
      <c r="L675" s="104">
        <v>45772</v>
      </c>
      <c r="M675" s="105"/>
      <c r="N675" s="121">
        <f>IFERROR(IF(tbl_die_ordering[[#This Row],[Design Approved Date]]&lt;&gt;"",L675-K675,""),"")</f>
        <v>3</v>
      </c>
      <c r="O675" s="94">
        <v>45773</v>
      </c>
      <c r="P675" s="94">
        <v>45775</v>
      </c>
      <c r="Q675" s="104">
        <v>45773</v>
      </c>
      <c r="R675" s="123">
        <v>112501660</v>
      </c>
      <c r="S675" s="93" t="s">
        <v>139</v>
      </c>
      <c r="T675" s="104">
        <v>45773</v>
      </c>
      <c r="U675" s="112" t="s">
        <v>66</v>
      </c>
      <c r="V675" s="113" t="s">
        <v>1054</v>
      </c>
      <c r="W67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5" s="12">
        <f>IF(AND(tbl_die_ordering[[#This Row],[TYPE]]&lt;&gt;"C",tbl_die_ordering[[#This Row],[Design Approved Date]]&lt;&gt;""),tbl_die_ordering[[#This Row],[Design Approved Date]]-tbl_die_ordering[[#This Row],[Die Requested Date]],0)</f>
        <v>3</v>
      </c>
      <c r="Z675" t="s">
        <v>86</v>
      </c>
      <c r="AA675" s="118" t="s">
        <v>343</v>
      </c>
      <c r="AB675" s="82">
        <f>_xlfn.XLOOKUP(_xlfn.TEXTJOIN("_",TRUE,tbl_die_ordering[[#This Row],[Supplier]],tbl_die_ordering[[#This Row],[DIE NO]]),[1]Tracker!$AQ:$AQ,[1]Tracker!$Y:$Y,"")</f>
        <v>142503669</v>
      </c>
      <c r="AC675" s="83">
        <f>_xlfn.XLOOKUP(_xlfn.TEXTJOIN("_",TRUE,tbl_die_ordering[[#This Row],[Supplier]],tbl_die_ordering[[#This Row],[DIE NO]]),[1]Tracker!$AQ:$AQ,[1]Tracker!$AC:$AC,"")</f>
        <v>45785</v>
      </c>
      <c r="AD675" s="7"/>
      <c r="AF675" t="str">
        <f>TEXT(tbl_die_ordering[[#This Row],[Die Requested Date]],"mmm")</f>
        <v>Apr</v>
      </c>
      <c r="AG675" t="str">
        <f>_xlfn.TEXTJOIN("_",TRUE,tbl_die_ordering[[#This Row],[Supplier]],tbl_die_ordering[[#This Row],[DIE NO]])</f>
        <v>EKSTEK_27880-401</v>
      </c>
    </row>
    <row r="676" spans="1:33" ht="15.95" customHeight="1">
      <c r="A676" s="86" t="s">
        <v>6</v>
      </c>
      <c r="B676" s="83" t="str">
        <f>_xlfn.XLOOKUP(_xlfn.TEXTJOIN("_",TRUE,tbl_die_ordering[[#This Row],[Supplier]],tbl_die_ordering[[#This Row],[DIE NO]]),[1]Tracker!$AQ:$AQ,[1]Tracker!$W:$W,"")</f>
        <v>7864-25</v>
      </c>
      <c r="C676" s="204" t="s">
        <v>1055</v>
      </c>
      <c r="D676" s="177" t="s">
        <v>185</v>
      </c>
      <c r="E676" s="93" t="s">
        <v>260</v>
      </c>
      <c r="F676" s="94">
        <v>45769</v>
      </c>
      <c r="G676" s="353">
        <f>_xlfn.XLOOKUP(_xlfn.TEXTJOIN("_",TRUE,tbl_die_ordering[[#This Row],[Supplier]],tbl_die_ordering[[#This Row],[DIE NO]]),[1]Tracker!$AQ:$AQ,[1]Tracker!$V:$V,"")</f>
        <v>45769</v>
      </c>
      <c r="H676" s="194" t="s">
        <v>90</v>
      </c>
      <c r="I676" s="101">
        <v>0</v>
      </c>
      <c r="J676" s="101">
        <v>0</v>
      </c>
      <c r="K676" s="104">
        <v>45769</v>
      </c>
      <c r="L676" s="104">
        <v>45771</v>
      </c>
      <c r="M676" s="105"/>
      <c r="N676" s="121">
        <f>IFERROR(IF(tbl_die_ordering[[#This Row],[Design Approved Date]]&lt;&gt;"",L676-K676,""),"")</f>
        <v>2</v>
      </c>
      <c r="O676" s="94">
        <v>45773</v>
      </c>
      <c r="P676" s="94">
        <v>45777</v>
      </c>
      <c r="Q676" s="104">
        <v>45773</v>
      </c>
      <c r="R676" s="123">
        <v>112501660</v>
      </c>
      <c r="S676" s="93" t="s">
        <v>139</v>
      </c>
      <c r="T676" s="104">
        <v>45773</v>
      </c>
      <c r="U676" s="112" t="s">
        <v>66</v>
      </c>
      <c r="V676" s="113"/>
      <c r="W67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6" s="12">
        <f>IF(AND(tbl_die_ordering[[#This Row],[TYPE]]&lt;&gt;"C",tbl_die_ordering[[#This Row],[Design Approved Date]]&lt;&gt;""),tbl_die_ordering[[#This Row],[Design Approved Date]]-tbl_die_ordering[[#This Row],[Die Requested Date]],0)</f>
        <v>2</v>
      </c>
      <c r="Z676" t="s">
        <v>86</v>
      </c>
      <c r="AA676" s="118" t="s">
        <v>343</v>
      </c>
      <c r="AB676" s="82">
        <f>_xlfn.XLOOKUP(_xlfn.TEXTJOIN("_",TRUE,tbl_die_ordering[[#This Row],[Supplier]],tbl_die_ordering[[#This Row],[DIE NO]]),[1]Tracker!$AQ:$AQ,[1]Tracker!$Y:$Y,"")</f>
        <v>142503500</v>
      </c>
      <c r="AC676" s="83">
        <f>_xlfn.XLOOKUP(_xlfn.TEXTJOIN("_",TRUE,tbl_die_ordering[[#This Row],[Supplier]],tbl_die_ordering[[#This Row],[DIE NO]]),[1]Tracker!$AQ:$AQ,[1]Tracker!$AC:$AC,"")</f>
        <v>45952</v>
      </c>
      <c r="AD676" s="7"/>
      <c r="AF676" t="str">
        <f>TEXT(tbl_die_ordering[[#This Row],[Die Requested Date]],"mmm")</f>
        <v>Apr</v>
      </c>
      <c r="AG676" t="str">
        <f>_xlfn.TEXTJOIN("_",TRUE,tbl_die_ordering[[#This Row],[Supplier]],tbl_die_ordering[[#This Row],[DIE NO]])</f>
        <v>EKSTEK_27882-501</v>
      </c>
    </row>
    <row r="677" spans="1:33" ht="15.95" customHeight="1">
      <c r="A677" s="86" t="s">
        <v>6</v>
      </c>
      <c r="B677" s="83" t="str">
        <f>_xlfn.XLOOKUP(_xlfn.TEXTJOIN("_",TRUE,tbl_die_ordering[[#This Row],[Supplier]],tbl_die_ordering[[#This Row],[DIE NO]]),[1]Tracker!$AQ:$AQ,[1]Tracker!$W:$W,"")</f>
        <v>7864-25</v>
      </c>
      <c r="C677" s="204" t="s">
        <v>1056</v>
      </c>
      <c r="D677" s="177" t="s">
        <v>185</v>
      </c>
      <c r="E677" s="93" t="s">
        <v>321</v>
      </c>
      <c r="F677" s="94">
        <v>45769</v>
      </c>
      <c r="G677" s="353">
        <f>_xlfn.XLOOKUP(_xlfn.TEXTJOIN("_",TRUE,tbl_die_ordering[[#This Row],[Supplier]],tbl_die_ordering[[#This Row],[DIE NO]]),[1]Tracker!$AQ:$AQ,[1]Tracker!$V:$V,"")</f>
        <v>45769</v>
      </c>
      <c r="H677" s="194" t="s">
        <v>90</v>
      </c>
      <c r="I677" s="101">
        <v>0</v>
      </c>
      <c r="J677" s="101">
        <v>0</v>
      </c>
      <c r="K677" s="104">
        <v>45769</v>
      </c>
      <c r="L677" s="104">
        <v>45771</v>
      </c>
      <c r="M677" s="105"/>
      <c r="N677" s="121">
        <f>IFERROR(IF(tbl_die_ordering[[#This Row],[Design Approved Date]]&lt;&gt;"",L677-K677,""),"")</f>
        <v>2</v>
      </c>
      <c r="O677" s="94">
        <v>45773</v>
      </c>
      <c r="P677" s="94">
        <v>45777</v>
      </c>
      <c r="Q677" s="104">
        <v>45773</v>
      </c>
      <c r="R677" s="123">
        <v>112501660</v>
      </c>
      <c r="S677" s="93" t="s">
        <v>139</v>
      </c>
      <c r="T677" s="104">
        <v>45773</v>
      </c>
      <c r="U677" s="112" t="s">
        <v>1057</v>
      </c>
      <c r="V677" s="113"/>
      <c r="W67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7" s="12">
        <f>IF(AND(tbl_die_ordering[[#This Row],[TYPE]]&lt;&gt;"C",tbl_die_ordering[[#This Row],[Design Approved Date]]&lt;&gt;""),tbl_die_ordering[[#This Row],[Design Approved Date]]-tbl_die_ordering[[#This Row],[Die Requested Date]],0)</f>
        <v>2</v>
      </c>
      <c r="Z677" t="s">
        <v>86</v>
      </c>
      <c r="AA677" s="118" t="s">
        <v>343</v>
      </c>
      <c r="AB677" s="82">
        <f>_xlfn.XLOOKUP(_xlfn.TEXTJOIN("_",TRUE,tbl_die_ordering[[#This Row],[Supplier]],tbl_die_ordering[[#This Row],[DIE NO]]),[1]Tracker!$AQ:$AQ,[1]Tracker!$Y:$Y,"")</f>
        <v>142503500</v>
      </c>
      <c r="AC677" s="83">
        <f>_xlfn.XLOOKUP(_xlfn.TEXTJOIN("_",TRUE,tbl_die_ordering[[#This Row],[Supplier]],tbl_die_ordering[[#This Row],[DIE NO]]),[1]Tracker!$AQ:$AQ,[1]Tracker!$AC:$AC,"")</f>
        <v>45952</v>
      </c>
      <c r="AD677" s="7"/>
      <c r="AF677" t="str">
        <f>TEXT(tbl_die_ordering[[#This Row],[Die Requested Date]],"mmm")</f>
        <v>Apr</v>
      </c>
      <c r="AG677" t="str">
        <f>_xlfn.TEXTJOIN("_",TRUE,tbl_die_ordering[[#This Row],[Supplier]],tbl_die_ordering[[#This Row],[DIE NO]])</f>
        <v>EKSTEK_27888-401</v>
      </c>
    </row>
    <row r="678" spans="1:33" ht="15.95" customHeight="1">
      <c r="A678" s="86" t="s">
        <v>6</v>
      </c>
      <c r="B678" s="83" t="str">
        <f>_xlfn.XLOOKUP(_xlfn.TEXTJOIN("_",TRUE,tbl_die_ordering[[#This Row],[Supplier]],tbl_die_ordering[[#This Row],[DIE NO]]),[1]Tracker!$AQ:$AQ,[1]Tracker!$W:$W,"")</f>
        <v>7865-25</v>
      </c>
      <c r="C678" s="204" t="s">
        <v>1058</v>
      </c>
      <c r="D678" s="177" t="s">
        <v>185</v>
      </c>
      <c r="E678" s="93" t="s">
        <v>260</v>
      </c>
      <c r="F678" s="94">
        <v>45769</v>
      </c>
      <c r="G678" s="353">
        <f>_xlfn.XLOOKUP(_xlfn.TEXTJOIN("_",TRUE,tbl_die_ordering[[#This Row],[Supplier]],tbl_die_ordering[[#This Row],[DIE NO]]),[1]Tracker!$AQ:$AQ,[1]Tracker!$V:$V,"")</f>
        <v>45769</v>
      </c>
      <c r="H678" s="194" t="s">
        <v>94</v>
      </c>
      <c r="I678" s="101">
        <v>0</v>
      </c>
      <c r="J678" s="101">
        <v>0</v>
      </c>
      <c r="K678" s="104">
        <v>45771</v>
      </c>
      <c r="L678" s="104">
        <v>45771</v>
      </c>
      <c r="M678" s="105"/>
      <c r="N678" s="121">
        <f>IFERROR(IF(tbl_die_ordering[[#This Row],[Design Approved Date]]&lt;&gt;"",L678-K678,""),"")</f>
        <v>0</v>
      </c>
      <c r="O678" s="94">
        <v>45773</v>
      </c>
      <c r="P678" s="94">
        <v>45777</v>
      </c>
      <c r="Q678" s="104">
        <v>45773</v>
      </c>
      <c r="R678" s="123">
        <v>112501660</v>
      </c>
      <c r="S678" s="93" t="s">
        <v>95</v>
      </c>
      <c r="T678" s="104">
        <v>45773</v>
      </c>
      <c r="U678" s="112" t="s">
        <v>1057</v>
      </c>
      <c r="V678" s="113"/>
      <c r="W67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8" s="12">
        <f>IF(AND(tbl_die_ordering[[#This Row],[TYPE]]&lt;&gt;"C",tbl_die_ordering[[#This Row],[Design Approved Date]]&lt;&gt;""),tbl_die_ordering[[#This Row],[Design Approved Date]]-tbl_die_ordering[[#This Row],[Die Requested Date]],0)</f>
        <v>2</v>
      </c>
      <c r="Z678" t="s">
        <v>86</v>
      </c>
      <c r="AA678" s="118" t="s">
        <v>343</v>
      </c>
      <c r="AB678" s="82">
        <f>_xlfn.XLOOKUP(_xlfn.TEXTJOIN("_",TRUE,tbl_die_ordering[[#This Row],[Supplier]],tbl_die_ordering[[#This Row],[DIE NO]]),[1]Tracker!$AQ:$AQ,[1]Tracker!$Y:$Y,"")</f>
        <v>142503543</v>
      </c>
      <c r="AC678" s="83">
        <f>_xlfn.XLOOKUP(_xlfn.TEXTJOIN("_",TRUE,tbl_die_ordering[[#This Row],[Supplier]],tbl_die_ordering[[#This Row],[DIE NO]]),[1]Tracker!$AQ:$AQ,[1]Tracker!$AC:$AC,"")</f>
        <v>45784</v>
      </c>
      <c r="AD678" s="7"/>
      <c r="AF678" t="str">
        <f>TEXT(tbl_die_ordering[[#This Row],[Die Requested Date]],"mmm")</f>
        <v>Apr</v>
      </c>
      <c r="AG678" t="str">
        <f>_xlfn.TEXTJOIN("_",TRUE,tbl_die_ordering[[#This Row],[Supplier]],tbl_die_ordering[[#This Row],[DIE NO]])</f>
        <v>PHME_27889-401</v>
      </c>
    </row>
    <row r="679" spans="1:33" ht="15.95" customHeight="1">
      <c r="A679" s="86" t="s">
        <v>6</v>
      </c>
      <c r="B679" s="83" t="str">
        <f>_xlfn.XLOOKUP(_xlfn.TEXTJOIN("_",TRUE,tbl_die_ordering[[#This Row],[Supplier]],tbl_die_ordering[[#This Row],[DIE NO]]),[1]Tracker!$AQ:$AQ,[1]Tracker!$W:$W,"")</f>
        <v>7865-25</v>
      </c>
      <c r="C679" s="204" t="s">
        <v>1059</v>
      </c>
      <c r="D679" s="177" t="s">
        <v>185</v>
      </c>
      <c r="E679" s="93" t="s">
        <v>321</v>
      </c>
      <c r="F679" s="94">
        <v>45769</v>
      </c>
      <c r="G679" s="353">
        <f>_xlfn.XLOOKUP(_xlfn.TEXTJOIN("_",TRUE,tbl_die_ordering[[#This Row],[Supplier]],tbl_die_ordering[[#This Row],[DIE NO]]),[1]Tracker!$AQ:$AQ,[1]Tracker!$V:$V,"")</f>
        <v>45769</v>
      </c>
      <c r="H679" s="194" t="s">
        <v>94</v>
      </c>
      <c r="I679" s="101">
        <v>0</v>
      </c>
      <c r="J679" s="101">
        <v>0</v>
      </c>
      <c r="K679" s="104">
        <v>45770</v>
      </c>
      <c r="L679" s="104">
        <v>45771</v>
      </c>
      <c r="M679" s="105"/>
      <c r="N679" s="121">
        <f>IFERROR(IF(tbl_die_ordering[[#This Row],[Design Approved Date]]&lt;&gt;"",L679-K679,""),"")</f>
        <v>1</v>
      </c>
      <c r="O679" s="94">
        <v>45773</v>
      </c>
      <c r="P679" s="94">
        <v>45777</v>
      </c>
      <c r="Q679" s="104">
        <v>45773</v>
      </c>
      <c r="R679" s="123">
        <v>112501660</v>
      </c>
      <c r="S679" s="93" t="s">
        <v>95</v>
      </c>
      <c r="T679" s="104">
        <v>45773</v>
      </c>
      <c r="U679" s="112" t="s">
        <v>1057</v>
      </c>
      <c r="V679" s="113"/>
      <c r="W67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79" s="12">
        <f>IF(AND(tbl_die_ordering[[#This Row],[TYPE]]&lt;&gt;"C",tbl_die_ordering[[#This Row],[Design Approved Date]]&lt;&gt;""),tbl_die_ordering[[#This Row],[Design Approved Date]]-tbl_die_ordering[[#This Row],[Die Requested Date]],0)</f>
        <v>2</v>
      </c>
      <c r="Z679" t="s">
        <v>86</v>
      </c>
      <c r="AA679" s="118" t="s">
        <v>343</v>
      </c>
      <c r="AB679" s="82">
        <f>_xlfn.XLOOKUP(_xlfn.TEXTJOIN("_",TRUE,tbl_die_ordering[[#This Row],[Supplier]],tbl_die_ordering[[#This Row],[DIE NO]]),[1]Tracker!$AQ:$AQ,[1]Tracker!$Y:$Y,"")</f>
        <v>142503544</v>
      </c>
      <c r="AC679" s="83">
        <f>_xlfn.XLOOKUP(_xlfn.TEXTJOIN("_",TRUE,tbl_die_ordering[[#This Row],[Supplier]],tbl_die_ordering[[#This Row],[DIE NO]]),[1]Tracker!$AQ:$AQ,[1]Tracker!$AC:$AC,"")</f>
        <v>45784</v>
      </c>
      <c r="AD679" s="7"/>
      <c r="AF679" t="str">
        <f>TEXT(tbl_die_ordering[[#This Row],[Die Requested Date]],"mmm")</f>
        <v>Apr</v>
      </c>
      <c r="AG679" t="str">
        <f>_xlfn.TEXTJOIN("_",TRUE,tbl_die_ordering[[#This Row],[Supplier]],tbl_die_ordering[[#This Row],[DIE NO]])</f>
        <v>PHME_27890-401</v>
      </c>
    </row>
    <row r="680" spans="1:33" ht="15.95" customHeight="1">
      <c r="A680" s="86" t="s">
        <v>6</v>
      </c>
      <c r="B680" s="83" t="str">
        <f>_xlfn.XLOOKUP(_xlfn.TEXTJOIN("_",TRUE,tbl_die_ordering[[#This Row],[Supplier]],tbl_die_ordering[[#This Row],[DIE NO]]),[1]Tracker!$AQ:$AQ,[1]Tracker!$W:$W,"")</f>
        <v>7865-25</v>
      </c>
      <c r="C680" s="204" t="s">
        <v>1060</v>
      </c>
      <c r="D680" s="177" t="s">
        <v>185</v>
      </c>
      <c r="E680" s="93" t="s">
        <v>219</v>
      </c>
      <c r="F680" s="94">
        <v>45769</v>
      </c>
      <c r="G680" s="353">
        <f>_xlfn.XLOOKUP(_xlfn.TEXTJOIN("_",TRUE,tbl_die_ordering[[#This Row],[Supplier]],tbl_die_ordering[[#This Row],[DIE NO]]),[1]Tracker!$AQ:$AQ,[1]Tracker!$V:$V,"")</f>
        <v>45769</v>
      </c>
      <c r="H680" s="194" t="s">
        <v>94</v>
      </c>
      <c r="I680" s="101">
        <v>0</v>
      </c>
      <c r="J680" s="101">
        <v>0</v>
      </c>
      <c r="K680" s="104">
        <v>45770</v>
      </c>
      <c r="L680" s="104">
        <v>45771</v>
      </c>
      <c r="M680" s="105"/>
      <c r="N680" s="121">
        <f>IFERROR(IF(tbl_die_ordering[[#This Row],[Design Approved Date]]&lt;&gt;"",L680-K680,""),"")</f>
        <v>1</v>
      </c>
      <c r="O680" s="94">
        <v>45773</v>
      </c>
      <c r="P680" s="94">
        <v>45777</v>
      </c>
      <c r="Q680" s="104">
        <v>45773</v>
      </c>
      <c r="R680" s="123">
        <v>112501660</v>
      </c>
      <c r="S680" s="93" t="s">
        <v>95</v>
      </c>
      <c r="T680" s="104">
        <v>45773</v>
      </c>
      <c r="U680" s="112" t="s">
        <v>1057</v>
      </c>
      <c r="V680" s="113"/>
      <c r="W68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0" s="12">
        <f>IF(AND(tbl_die_ordering[[#This Row],[TYPE]]&lt;&gt;"C",tbl_die_ordering[[#This Row],[Design Approved Date]]&lt;&gt;""),tbl_die_ordering[[#This Row],[Design Approved Date]]-tbl_die_ordering[[#This Row],[Die Requested Date]],0)</f>
        <v>2</v>
      </c>
      <c r="Z680" t="s">
        <v>86</v>
      </c>
      <c r="AA680" s="118" t="s">
        <v>343</v>
      </c>
      <c r="AB680" s="82">
        <f>_xlfn.XLOOKUP(_xlfn.TEXTJOIN("_",TRUE,tbl_die_ordering[[#This Row],[Supplier]],tbl_die_ordering[[#This Row],[DIE NO]]),[1]Tracker!$AQ:$AQ,[1]Tracker!$Y:$Y,"")</f>
        <v>142503544</v>
      </c>
      <c r="AC680" s="83">
        <f>_xlfn.XLOOKUP(_xlfn.TEXTJOIN("_",TRUE,tbl_die_ordering[[#This Row],[Supplier]],tbl_die_ordering[[#This Row],[DIE NO]]),[1]Tracker!$AQ:$AQ,[1]Tracker!$AC:$AC,"")</f>
        <v>45784</v>
      </c>
      <c r="AD680" s="7"/>
      <c r="AF680" t="str">
        <f>TEXT(tbl_die_ordering[[#This Row],[Die Requested Date]],"mmm")</f>
        <v>Apr</v>
      </c>
      <c r="AG680" t="str">
        <f>_xlfn.TEXTJOIN("_",TRUE,tbl_die_ordering[[#This Row],[Supplier]],tbl_die_ordering[[#This Row],[DIE NO]])</f>
        <v>PHME_27891-501</v>
      </c>
    </row>
    <row r="681" spans="1:33" ht="15.95" customHeight="1">
      <c r="A681" s="86" t="s">
        <v>6</v>
      </c>
      <c r="B681" s="83" t="str">
        <f>_xlfn.XLOOKUP(_xlfn.TEXTJOIN("_",TRUE,tbl_die_ordering[[#This Row],[Supplier]],tbl_die_ordering[[#This Row],[DIE NO]]),[1]Tracker!$AQ:$AQ,[1]Tracker!$W:$W,"")</f>
        <v>7865-25</v>
      </c>
      <c r="C681" s="204" t="s">
        <v>1061</v>
      </c>
      <c r="D681" s="177" t="s">
        <v>185</v>
      </c>
      <c r="E681" s="93" t="s">
        <v>321</v>
      </c>
      <c r="F681" s="94">
        <v>45769</v>
      </c>
      <c r="G681" s="353">
        <f>_xlfn.XLOOKUP(_xlfn.TEXTJOIN("_",TRUE,tbl_die_ordering[[#This Row],[Supplier]],tbl_die_ordering[[#This Row],[DIE NO]]),[1]Tracker!$AQ:$AQ,[1]Tracker!$V:$V,"")</f>
        <v>45769</v>
      </c>
      <c r="H681" s="194" t="s">
        <v>94</v>
      </c>
      <c r="I681" s="101">
        <v>0</v>
      </c>
      <c r="J681" s="101">
        <v>0</v>
      </c>
      <c r="K681" s="104">
        <v>45770</v>
      </c>
      <c r="L681" s="104">
        <v>45771</v>
      </c>
      <c r="M681" s="105"/>
      <c r="N681" s="121">
        <f>IFERROR(IF(tbl_die_ordering[[#This Row],[Design Approved Date]]&lt;&gt;"",L681-K681,""),"")</f>
        <v>1</v>
      </c>
      <c r="O681" s="94">
        <v>45773</v>
      </c>
      <c r="P681" s="94">
        <v>45777</v>
      </c>
      <c r="Q681" s="104">
        <v>45773</v>
      </c>
      <c r="R681" s="123">
        <v>112501660</v>
      </c>
      <c r="S681" s="93" t="s">
        <v>95</v>
      </c>
      <c r="T681" s="104">
        <v>45773</v>
      </c>
      <c r="U681" s="112" t="s">
        <v>1057</v>
      </c>
      <c r="V681" s="113"/>
      <c r="W68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1" s="12">
        <f>IF(AND(tbl_die_ordering[[#This Row],[TYPE]]&lt;&gt;"C",tbl_die_ordering[[#This Row],[Design Approved Date]]&lt;&gt;""),tbl_die_ordering[[#This Row],[Design Approved Date]]-tbl_die_ordering[[#This Row],[Die Requested Date]],0)</f>
        <v>2</v>
      </c>
      <c r="Z681" t="s">
        <v>86</v>
      </c>
      <c r="AA681" s="118" t="s">
        <v>343</v>
      </c>
      <c r="AB681" s="82">
        <f>_xlfn.XLOOKUP(_xlfn.TEXTJOIN("_",TRUE,tbl_die_ordering[[#This Row],[Supplier]],tbl_die_ordering[[#This Row],[DIE NO]]),[1]Tracker!$AQ:$AQ,[1]Tracker!$Y:$Y,"")</f>
        <v>142503544</v>
      </c>
      <c r="AC681" s="83">
        <f>_xlfn.XLOOKUP(_xlfn.TEXTJOIN("_",TRUE,tbl_die_ordering[[#This Row],[Supplier]],tbl_die_ordering[[#This Row],[DIE NO]]),[1]Tracker!$AQ:$AQ,[1]Tracker!$AC:$AC,"")</f>
        <v>45784</v>
      </c>
      <c r="AD681" s="7"/>
      <c r="AF681" t="str">
        <f>TEXT(tbl_die_ordering[[#This Row],[Die Requested Date]],"mmm")</f>
        <v>Apr</v>
      </c>
      <c r="AG681" t="str">
        <f>_xlfn.TEXTJOIN("_",TRUE,tbl_die_ordering[[#This Row],[Supplier]],tbl_die_ordering[[#This Row],[DIE NO]])</f>
        <v>PHME_27892-401</v>
      </c>
    </row>
    <row r="682" spans="1:33" ht="15.95" customHeight="1">
      <c r="A682" s="86" t="s">
        <v>6</v>
      </c>
      <c r="B682" s="83" t="str">
        <f>_xlfn.XLOOKUP(_xlfn.TEXTJOIN("_",TRUE,tbl_die_ordering[[#This Row],[Supplier]],tbl_die_ordering[[#This Row],[DIE NO]]),[1]Tracker!$AQ:$AQ,[1]Tracker!$W:$W,"")</f>
        <v>7864-25</v>
      </c>
      <c r="C682" s="204" t="s">
        <v>1062</v>
      </c>
      <c r="D682" s="177" t="s">
        <v>185</v>
      </c>
      <c r="E682" s="93" t="s">
        <v>321</v>
      </c>
      <c r="F682" s="94">
        <v>45769</v>
      </c>
      <c r="G682" s="353">
        <f>_xlfn.XLOOKUP(_xlfn.TEXTJOIN("_",TRUE,tbl_die_ordering[[#This Row],[Supplier]],tbl_die_ordering[[#This Row],[DIE NO]]),[1]Tracker!$AQ:$AQ,[1]Tracker!$V:$V,"")</f>
        <v>45769</v>
      </c>
      <c r="H682" s="194" t="s">
        <v>90</v>
      </c>
      <c r="I682" s="101">
        <v>0</v>
      </c>
      <c r="J682" s="101">
        <v>0</v>
      </c>
      <c r="K682" s="104">
        <v>45769</v>
      </c>
      <c r="L682" s="104">
        <v>45773</v>
      </c>
      <c r="M682" s="105"/>
      <c r="N682" s="121">
        <f>IFERROR(IF(tbl_die_ordering[[#This Row],[Design Approved Date]]&lt;&gt;"",L682-K682,""),"")</f>
        <v>4</v>
      </c>
      <c r="O682" s="94">
        <v>45776</v>
      </c>
      <c r="P682" s="94">
        <v>45778</v>
      </c>
      <c r="Q682" s="104">
        <v>45776</v>
      </c>
      <c r="R682" s="123">
        <v>112501699</v>
      </c>
      <c r="S682" s="93" t="s">
        <v>139</v>
      </c>
      <c r="T682" s="104">
        <v>45776</v>
      </c>
      <c r="U682" s="112" t="s">
        <v>66</v>
      </c>
      <c r="V682" s="113" t="s">
        <v>1063</v>
      </c>
      <c r="W68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2" s="12">
        <f>IF(AND(tbl_die_ordering[[#This Row],[TYPE]]&lt;&gt;"C",tbl_die_ordering[[#This Row],[Design Approved Date]]&lt;&gt;""),tbl_die_ordering[[#This Row],[Design Approved Date]]-tbl_die_ordering[[#This Row],[Die Requested Date]],0)</f>
        <v>4</v>
      </c>
      <c r="Z682" t="s">
        <v>86</v>
      </c>
      <c r="AA682" s="118" t="s">
        <v>343</v>
      </c>
      <c r="AB682" s="82">
        <f>_xlfn.XLOOKUP(_xlfn.TEXTJOIN("_",TRUE,tbl_die_ordering[[#This Row],[Supplier]],tbl_die_ordering[[#This Row],[DIE NO]]),[1]Tracker!$AQ:$AQ,[1]Tracker!$Y:$Y,"")</f>
        <v>142503500</v>
      </c>
      <c r="AC682" s="83">
        <f>_xlfn.XLOOKUP(_xlfn.TEXTJOIN("_",TRUE,tbl_die_ordering[[#This Row],[Supplier]],tbl_die_ordering[[#This Row],[DIE NO]]),[1]Tracker!$AQ:$AQ,[1]Tracker!$AC:$AC,"")</f>
        <v>45952</v>
      </c>
      <c r="AD682" s="7"/>
      <c r="AF682" t="str">
        <f>TEXT(tbl_die_ordering[[#This Row],[Die Requested Date]],"mmm")</f>
        <v>Apr</v>
      </c>
      <c r="AG682" t="str">
        <f>_xlfn.TEXTJOIN("_",TRUE,tbl_die_ordering[[#This Row],[Supplier]],tbl_die_ordering[[#This Row],[DIE NO]])</f>
        <v>EKSTEK_27883-401</v>
      </c>
    </row>
    <row r="683" spans="1:33" ht="15.95" customHeight="1">
      <c r="A683" s="86" t="s">
        <v>6</v>
      </c>
      <c r="B683" s="83" t="str">
        <f>_xlfn.XLOOKUP(_xlfn.TEXTJOIN("_",TRUE,tbl_die_ordering[[#This Row],[Supplier]],tbl_die_ordering[[#This Row],[DIE NO]]),[1]Tracker!$AQ:$AQ,[1]Tracker!$W:$W,"")</f>
        <v>7864-25</v>
      </c>
      <c r="C683" s="204" t="s">
        <v>1064</v>
      </c>
      <c r="D683" s="177" t="s">
        <v>185</v>
      </c>
      <c r="E683" s="93" t="s">
        <v>321</v>
      </c>
      <c r="F683" s="94">
        <v>45769</v>
      </c>
      <c r="G683" s="353">
        <f>_xlfn.XLOOKUP(_xlfn.TEXTJOIN("_",TRUE,tbl_die_ordering[[#This Row],[Supplier]],tbl_die_ordering[[#This Row],[DIE NO]]),[1]Tracker!$AQ:$AQ,[1]Tracker!$V:$V,"")</f>
        <v>45769</v>
      </c>
      <c r="H683" s="194" t="s">
        <v>90</v>
      </c>
      <c r="I683" s="101">
        <v>1</v>
      </c>
      <c r="J683" s="101">
        <v>6</v>
      </c>
      <c r="K683" s="104">
        <v>45769</v>
      </c>
      <c r="L683" s="104">
        <v>45773</v>
      </c>
      <c r="M683" s="105"/>
      <c r="N683" s="121">
        <f>IFERROR(IF(tbl_die_ordering[[#This Row],[Design Approved Date]]&lt;&gt;"",L683-K683,""),"")</f>
        <v>4</v>
      </c>
      <c r="O683" s="94">
        <v>45776</v>
      </c>
      <c r="P683" s="94">
        <v>45778</v>
      </c>
      <c r="Q683" s="104">
        <v>45776</v>
      </c>
      <c r="R683" s="123">
        <v>112501699</v>
      </c>
      <c r="S683" s="93" t="s">
        <v>139</v>
      </c>
      <c r="T683" s="104">
        <v>45776</v>
      </c>
      <c r="U683" s="112" t="s">
        <v>66</v>
      </c>
      <c r="V683" s="113"/>
      <c r="W68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3" s="12">
        <f>IF(AND(tbl_die_ordering[[#This Row],[TYPE]]&lt;&gt;"C",tbl_die_ordering[[#This Row],[Design Approved Date]]&lt;&gt;""),tbl_die_ordering[[#This Row],[Design Approved Date]]-tbl_die_ordering[[#This Row],[Die Requested Date]],0)</f>
        <v>4</v>
      </c>
      <c r="Z683" t="s">
        <v>86</v>
      </c>
      <c r="AA683" s="118" t="s">
        <v>343</v>
      </c>
      <c r="AB683" s="82">
        <f>_xlfn.XLOOKUP(_xlfn.TEXTJOIN("_",TRUE,tbl_die_ordering[[#This Row],[Supplier]],tbl_die_ordering[[#This Row],[DIE NO]]),[1]Tracker!$AQ:$AQ,[1]Tracker!$Y:$Y,"")</f>
        <v>142503500</v>
      </c>
      <c r="AC683" s="83">
        <f>_xlfn.XLOOKUP(_xlfn.TEXTJOIN("_",TRUE,tbl_die_ordering[[#This Row],[Supplier]],tbl_die_ordering[[#This Row],[DIE NO]]),[1]Tracker!$AQ:$AQ,[1]Tracker!$AC:$AC,"")</f>
        <v>45952</v>
      </c>
      <c r="AD683" s="7"/>
      <c r="AF683" t="str">
        <f>TEXT(tbl_die_ordering[[#This Row],[Die Requested Date]],"mmm")</f>
        <v>Apr</v>
      </c>
      <c r="AG683" t="str">
        <f>_xlfn.TEXTJOIN("_",TRUE,tbl_die_ordering[[#This Row],[Supplier]],tbl_die_ordering[[#This Row],[DIE NO]])</f>
        <v>EKSTEK_30338-401</v>
      </c>
    </row>
    <row r="684" spans="1:33" ht="15.95" customHeight="1">
      <c r="A684" s="86" t="s">
        <v>6</v>
      </c>
      <c r="B684" s="83" t="str">
        <f>_xlfn.XLOOKUP(_xlfn.TEXTJOIN("_",TRUE,tbl_die_ordering[[#This Row],[Supplier]],tbl_die_ordering[[#This Row],[DIE NO]]),[1]Tracker!$AQ:$AQ,[1]Tracker!$W:$W,"")</f>
        <v>7865-25</v>
      </c>
      <c r="C684" s="204" t="s">
        <v>1065</v>
      </c>
      <c r="D684" s="177" t="s">
        <v>185</v>
      </c>
      <c r="E684" s="93" t="s">
        <v>260</v>
      </c>
      <c r="F684" s="94">
        <v>45769</v>
      </c>
      <c r="G684" s="353">
        <f>_xlfn.XLOOKUP(_xlfn.TEXTJOIN("_",TRUE,tbl_die_ordering[[#This Row],[Supplier]],tbl_die_ordering[[#This Row],[DIE NO]]),[1]Tracker!$AQ:$AQ,[1]Tracker!$V:$V,"")</f>
        <v>45769</v>
      </c>
      <c r="H684" s="194" t="s">
        <v>94</v>
      </c>
      <c r="I684" s="101">
        <v>1</v>
      </c>
      <c r="J684" s="101">
        <v>4</v>
      </c>
      <c r="K684" s="104">
        <v>45770</v>
      </c>
      <c r="L684" s="104">
        <v>45773</v>
      </c>
      <c r="M684" s="105"/>
      <c r="N684" s="121">
        <f>IFERROR(IF(tbl_die_ordering[[#This Row],[Design Approved Date]]&lt;&gt;"",L684-K684,""),"")</f>
        <v>3</v>
      </c>
      <c r="O684" s="94">
        <v>45776</v>
      </c>
      <c r="P684" s="94">
        <v>45778</v>
      </c>
      <c r="Q684" s="104">
        <v>45776</v>
      </c>
      <c r="R684" s="123">
        <v>112501699</v>
      </c>
      <c r="S684" s="93" t="s">
        <v>95</v>
      </c>
      <c r="T684" s="104">
        <v>45776</v>
      </c>
      <c r="U684" s="112" t="s">
        <v>66</v>
      </c>
      <c r="V684" s="113"/>
      <c r="W68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4" s="12">
        <f>IF(AND(tbl_die_ordering[[#This Row],[TYPE]]&lt;&gt;"C",tbl_die_ordering[[#This Row],[Design Approved Date]]&lt;&gt;""),tbl_die_ordering[[#This Row],[Design Approved Date]]-tbl_die_ordering[[#This Row],[Die Requested Date]],0)</f>
        <v>4</v>
      </c>
      <c r="Z684" t="s">
        <v>86</v>
      </c>
      <c r="AA684" s="118" t="s">
        <v>343</v>
      </c>
      <c r="AB684" s="82">
        <f>_xlfn.XLOOKUP(_xlfn.TEXTJOIN("_",TRUE,tbl_die_ordering[[#This Row],[Supplier]],tbl_die_ordering[[#This Row],[DIE NO]]),[1]Tracker!$AQ:$AQ,[1]Tracker!$Y:$Y,"")</f>
        <v>142503544</v>
      </c>
      <c r="AC684" s="83">
        <f>_xlfn.XLOOKUP(_xlfn.TEXTJOIN("_",TRUE,tbl_die_ordering[[#This Row],[Supplier]],tbl_die_ordering[[#This Row],[DIE NO]]),[1]Tracker!$AQ:$AQ,[1]Tracker!$AC:$AC,"")</f>
        <v>45784</v>
      </c>
      <c r="AD684" s="7"/>
      <c r="AF684" t="str">
        <f>TEXT(tbl_die_ordering[[#This Row],[Die Requested Date]],"mmm")</f>
        <v>Apr</v>
      </c>
      <c r="AG684" t="str">
        <f>_xlfn.TEXTJOIN("_",TRUE,tbl_die_ordering[[#This Row],[Supplier]],tbl_die_ordering[[#This Row],[DIE NO]])</f>
        <v>PHME_30339-501</v>
      </c>
    </row>
    <row r="685" spans="1:33" ht="15.95" customHeight="1">
      <c r="A685" s="86" t="s">
        <v>6</v>
      </c>
      <c r="B685" s="83" t="str">
        <f>_xlfn.XLOOKUP(_xlfn.TEXTJOIN("_",TRUE,tbl_die_ordering[[#This Row],[Supplier]],tbl_die_ordering[[#This Row],[DIE NO]]),[1]Tracker!$AQ:$AQ,[1]Tracker!$W:$W,"")</f>
        <v>7865-25</v>
      </c>
      <c r="C685" s="204" t="s">
        <v>1066</v>
      </c>
      <c r="D685" s="177" t="s">
        <v>185</v>
      </c>
      <c r="E685" s="93" t="s">
        <v>260</v>
      </c>
      <c r="F685" s="94">
        <v>45769</v>
      </c>
      <c r="G685" s="353">
        <f>_xlfn.XLOOKUP(_xlfn.TEXTJOIN("_",TRUE,tbl_die_ordering[[#This Row],[Supplier]],tbl_die_ordering[[#This Row],[DIE NO]]),[1]Tracker!$AQ:$AQ,[1]Tracker!$V:$V,"")</f>
        <v>45769</v>
      </c>
      <c r="H685" s="194" t="s">
        <v>94</v>
      </c>
      <c r="I685" s="101">
        <v>1</v>
      </c>
      <c r="J685" s="101">
        <v>4</v>
      </c>
      <c r="K685" s="104">
        <v>45770</v>
      </c>
      <c r="L685" s="104">
        <v>45773</v>
      </c>
      <c r="M685" s="105"/>
      <c r="N685" s="121">
        <f>IFERROR(IF(tbl_die_ordering[[#This Row],[Design Approved Date]]&lt;&gt;"",L685-K685,""),"")</f>
        <v>3</v>
      </c>
      <c r="O685" s="94">
        <v>45776</v>
      </c>
      <c r="P685" s="94">
        <v>45778</v>
      </c>
      <c r="Q685" s="104">
        <v>45776</v>
      </c>
      <c r="R685" s="123">
        <v>112501699</v>
      </c>
      <c r="S685" s="93" t="s">
        <v>95</v>
      </c>
      <c r="T685" s="104">
        <v>45776</v>
      </c>
      <c r="U685" s="112" t="s">
        <v>66</v>
      </c>
      <c r="V685" s="113"/>
      <c r="W68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5" s="12">
        <f>IF(AND(tbl_die_ordering[[#This Row],[TYPE]]&lt;&gt;"C",tbl_die_ordering[[#This Row],[Design Approved Date]]&lt;&gt;""),tbl_die_ordering[[#This Row],[Design Approved Date]]-tbl_die_ordering[[#This Row],[Die Requested Date]],0)</f>
        <v>4</v>
      </c>
      <c r="Z685" t="s">
        <v>86</v>
      </c>
      <c r="AA685" s="118" t="s">
        <v>343</v>
      </c>
      <c r="AB685" s="82">
        <f>_xlfn.XLOOKUP(_xlfn.TEXTJOIN("_",TRUE,tbl_die_ordering[[#This Row],[Supplier]],tbl_die_ordering[[#This Row],[DIE NO]]),[1]Tracker!$AQ:$AQ,[1]Tracker!$Y:$Y,"")</f>
        <v>142503544</v>
      </c>
      <c r="AC685" s="83">
        <f>_xlfn.XLOOKUP(_xlfn.TEXTJOIN("_",TRUE,tbl_die_ordering[[#This Row],[Supplier]],tbl_die_ordering[[#This Row],[DIE NO]]),[1]Tracker!$AQ:$AQ,[1]Tracker!$AC:$AC,"")</f>
        <v>45784</v>
      </c>
      <c r="AD685" s="7"/>
      <c r="AF685" t="str">
        <f>TEXT(tbl_die_ordering[[#This Row],[Die Requested Date]],"mmm")</f>
        <v>Apr</v>
      </c>
      <c r="AG685" t="str">
        <f>_xlfn.TEXTJOIN("_",TRUE,tbl_die_ordering[[#This Row],[Supplier]],tbl_die_ordering[[#This Row],[DIE NO]])</f>
        <v>PHME_30340-501</v>
      </c>
    </row>
    <row r="686" spans="1:33" ht="15.95" customHeight="1">
      <c r="A686" s="86" t="s">
        <v>6</v>
      </c>
      <c r="B686" s="83" t="str">
        <f>_xlfn.XLOOKUP(_xlfn.TEXTJOIN("_",TRUE,tbl_die_ordering[[#This Row],[Supplier]],tbl_die_ordering[[#This Row],[DIE NO]]),[1]Tracker!$AQ:$AQ,[1]Tracker!$W:$W,"")</f>
        <v>7866-25</v>
      </c>
      <c r="C686" s="204" t="s">
        <v>1067</v>
      </c>
      <c r="D686" s="177" t="s">
        <v>185</v>
      </c>
      <c r="E686" s="93" t="s">
        <v>321</v>
      </c>
      <c r="F686" s="94">
        <v>45769</v>
      </c>
      <c r="G686" s="353">
        <f>_xlfn.XLOOKUP(_xlfn.TEXTJOIN("_",TRUE,tbl_die_ordering[[#This Row],[Supplier]],tbl_die_ordering[[#This Row],[DIE NO]]),[1]Tracker!$AQ:$AQ,[1]Tracker!$V:$V,"")</f>
        <v>45769</v>
      </c>
      <c r="H686" s="194" t="s">
        <v>94</v>
      </c>
      <c r="I686" s="101">
        <v>0</v>
      </c>
      <c r="J686" s="101">
        <v>0</v>
      </c>
      <c r="K686" s="104">
        <v>45771</v>
      </c>
      <c r="L686" s="104">
        <v>45773</v>
      </c>
      <c r="M686" s="105"/>
      <c r="N686" s="121">
        <f>IFERROR(IF(tbl_die_ordering[[#This Row],[Design Approved Date]]&lt;&gt;"",L686-K686,""),"")</f>
        <v>2</v>
      </c>
      <c r="O686" s="94">
        <v>45776</v>
      </c>
      <c r="P686" s="94">
        <v>45778</v>
      </c>
      <c r="Q686" s="104">
        <v>45776</v>
      </c>
      <c r="R686" s="123">
        <v>112501699</v>
      </c>
      <c r="S686" s="93" t="s">
        <v>101</v>
      </c>
      <c r="T686" s="104">
        <v>45776</v>
      </c>
      <c r="U686" s="112" t="s">
        <v>66</v>
      </c>
      <c r="V686" s="113"/>
      <c r="W68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6" s="12">
        <f>IF(AND(tbl_die_ordering[[#This Row],[TYPE]]&lt;&gt;"C",tbl_die_ordering[[#This Row],[Design Approved Date]]&lt;&gt;""),tbl_die_ordering[[#This Row],[Design Approved Date]]-tbl_die_ordering[[#This Row],[Die Requested Date]],0)</f>
        <v>4</v>
      </c>
      <c r="Z686" t="s">
        <v>86</v>
      </c>
      <c r="AA686" s="118" t="s">
        <v>343</v>
      </c>
      <c r="AB686" s="82">
        <f>_xlfn.XLOOKUP(_xlfn.TEXTJOIN("_",TRUE,tbl_die_ordering[[#This Row],[Supplier]],tbl_die_ordering[[#This Row],[DIE NO]]),[1]Tracker!$AQ:$AQ,[1]Tracker!$Y:$Y,"")</f>
        <v>142503645</v>
      </c>
      <c r="AC686" s="83">
        <f>_xlfn.XLOOKUP(_xlfn.TEXTJOIN("_",TRUE,tbl_die_ordering[[#This Row],[Supplier]],tbl_die_ordering[[#This Row],[DIE NO]]),[1]Tracker!$AQ:$AQ,[1]Tracker!$AC:$AC,"")</f>
        <v>45784</v>
      </c>
      <c r="AD686" s="7"/>
      <c r="AF686" t="str">
        <f>TEXT(tbl_die_ordering[[#This Row],[Die Requested Date]],"mmm")</f>
        <v>Apr</v>
      </c>
      <c r="AG686" t="str">
        <f>_xlfn.TEXTJOIN("_",TRUE,tbl_die_ordering[[#This Row],[Supplier]],tbl_die_ordering[[#This Row],[DIE NO]])</f>
        <v>PDTMC_27884-501</v>
      </c>
    </row>
    <row r="687" spans="1:33" ht="15.95" customHeight="1">
      <c r="A687" s="86" t="s">
        <v>6</v>
      </c>
      <c r="B687" s="83" t="str">
        <f>_xlfn.XLOOKUP(_xlfn.TEXTJOIN("_",TRUE,tbl_die_ordering[[#This Row],[Supplier]],tbl_die_ordering[[#This Row],[DIE NO]]),[1]Tracker!$AQ:$AQ,[1]Tracker!$W:$W,"")</f>
        <v>7866-25</v>
      </c>
      <c r="C687" s="204" t="s">
        <v>1068</v>
      </c>
      <c r="D687" s="177" t="s">
        <v>185</v>
      </c>
      <c r="E687" s="93" t="s">
        <v>321</v>
      </c>
      <c r="F687" s="94">
        <v>45769</v>
      </c>
      <c r="G687" s="353">
        <f>_xlfn.XLOOKUP(_xlfn.TEXTJOIN("_",TRUE,tbl_die_ordering[[#This Row],[Supplier]],tbl_die_ordering[[#This Row],[DIE NO]]),[1]Tracker!$AQ:$AQ,[1]Tracker!$V:$V,"")</f>
        <v>45769</v>
      </c>
      <c r="H687" s="194" t="s">
        <v>94</v>
      </c>
      <c r="I687" s="101">
        <v>0</v>
      </c>
      <c r="J687" s="101">
        <v>0</v>
      </c>
      <c r="K687" s="104">
        <v>45771</v>
      </c>
      <c r="L687" s="104">
        <v>45773</v>
      </c>
      <c r="M687" s="105"/>
      <c r="N687" s="121">
        <f>IFERROR(IF(tbl_die_ordering[[#This Row],[Design Approved Date]]&lt;&gt;"",L687-K687,""),"")</f>
        <v>2</v>
      </c>
      <c r="O687" s="94">
        <v>45776</v>
      </c>
      <c r="P687" s="94">
        <v>45778</v>
      </c>
      <c r="Q687" s="104">
        <v>45776</v>
      </c>
      <c r="R687" s="123">
        <v>112501699</v>
      </c>
      <c r="S687" s="93" t="s">
        <v>101</v>
      </c>
      <c r="T687" s="104">
        <v>45776</v>
      </c>
      <c r="U687" s="112" t="s">
        <v>1057</v>
      </c>
      <c r="V687" s="113"/>
      <c r="W68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7" s="12">
        <f>IF(AND(tbl_die_ordering[[#This Row],[TYPE]]&lt;&gt;"C",tbl_die_ordering[[#This Row],[Design Approved Date]]&lt;&gt;""),tbl_die_ordering[[#This Row],[Design Approved Date]]-tbl_die_ordering[[#This Row],[Die Requested Date]],0)</f>
        <v>4</v>
      </c>
      <c r="Z687" t="s">
        <v>86</v>
      </c>
      <c r="AA687" s="118" t="s">
        <v>343</v>
      </c>
      <c r="AB687" s="82">
        <f>_xlfn.XLOOKUP(_xlfn.TEXTJOIN("_",TRUE,tbl_die_ordering[[#This Row],[Supplier]],tbl_die_ordering[[#This Row],[DIE NO]]),[1]Tracker!$AQ:$AQ,[1]Tracker!$Y:$Y,"")</f>
        <v>142503645</v>
      </c>
      <c r="AC687" s="83">
        <f>_xlfn.XLOOKUP(_xlfn.TEXTJOIN("_",TRUE,tbl_die_ordering[[#This Row],[Supplier]],tbl_die_ordering[[#This Row],[DIE NO]]),[1]Tracker!$AQ:$AQ,[1]Tracker!$AC:$AC,"")</f>
        <v>45784</v>
      </c>
      <c r="AD687" s="7"/>
      <c r="AF687" t="str">
        <f>TEXT(tbl_die_ordering[[#This Row],[Die Requested Date]],"mmm")</f>
        <v>Apr</v>
      </c>
      <c r="AG687" t="str">
        <f>_xlfn.TEXTJOIN("_",TRUE,tbl_die_ordering[[#This Row],[Supplier]],tbl_die_ordering[[#This Row],[DIE NO]])</f>
        <v>PDTMC_27886-501</v>
      </c>
    </row>
    <row r="688" spans="1:33" ht="15.95" customHeight="1">
      <c r="A688" s="86" t="s">
        <v>6</v>
      </c>
      <c r="B688" s="83" t="str">
        <f>_xlfn.XLOOKUP(_xlfn.TEXTJOIN("_",TRUE,tbl_die_ordering[[#This Row],[Supplier]],tbl_die_ordering[[#This Row],[DIE NO]]),[1]Tracker!$AQ:$AQ,[1]Tracker!$W:$W,"")</f>
        <v>7866-25</v>
      </c>
      <c r="C688" s="204" t="s">
        <v>1069</v>
      </c>
      <c r="D688" s="177" t="s">
        <v>185</v>
      </c>
      <c r="E688" s="93" t="s">
        <v>321</v>
      </c>
      <c r="F688" s="94">
        <v>45769</v>
      </c>
      <c r="G688" s="353">
        <f>_xlfn.XLOOKUP(_xlfn.TEXTJOIN("_",TRUE,tbl_die_ordering[[#This Row],[Supplier]],tbl_die_ordering[[#This Row],[DIE NO]]),[1]Tracker!$AQ:$AQ,[1]Tracker!$V:$V,"")</f>
        <v>45769</v>
      </c>
      <c r="H688" s="194" t="s">
        <v>94</v>
      </c>
      <c r="I688" s="101">
        <v>1</v>
      </c>
      <c r="J688" s="101">
        <v>2</v>
      </c>
      <c r="K688" s="104">
        <v>45772</v>
      </c>
      <c r="L688" s="104">
        <v>45773</v>
      </c>
      <c r="M688" s="105"/>
      <c r="N688" s="121">
        <f>IFERROR(IF(tbl_die_ordering[[#This Row],[Design Approved Date]]&lt;&gt;"",L688-K688,""),"")</f>
        <v>1</v>
      </c>
      <c r="O688" s="94">
        <v>45776</v>
      </c>
      <c r="P688" s="94">
        <v>45778</v>
      </c>
      <c r="Q688" s="104">
        <v>45776</v>
      </c>
      <c r="R688" s="123">
        <v>112501699</v>
      </c>
      <c r="S688" s="93" t="s">
        <v>101</v>
      </c>
      <c r="T688" s="104">
        <v>45776</v>
      </c>
      <c r="U688" s="112" t="s">
        <v>66</v>
      </c>
      <c r="V688" s="113" t="s">
        <v>1070</v>
      </c>
      <c r="W68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8" s="12">
        <f>IF(AND(tbl_die_ordering[[#This Row],[TYPE]]&lt;&gt;"C",tbl_die_ordering[[#This Row],[Design Approved Date]]&lt;&gt;""),tbl_die_ordering[[#This Row],[Design Approved Date]]-tbl_die_ordering[[#This Row],[Die Requested Date]],0)</f>
        <v>4</v>
      </c>
      <c r="Z688" t="s">
        <v>86</v>
      </c>
      <c r="AA688" s="118" t="s">
        <v>343</v>
      </c>
      <c r="AB688" s="82">
        <f>_xlfn.XLOOKUP(_xlfn.TEXTJOIN("_",TRUE,tbl_die_ordering[[#This Row],[Supplier]],tbl_die_ordering[[#This Row],[DIE NO]]),[1]Tracker!$AQ:$AQ,[1]Tracker!$Y:$Y,"")</f>
        <v>142503646</v>
      </c>
      <c r="AC688" s="83">
        <f>_xlfn.XLOOKUP(_xlfn.TEXTJOIN("_",TRUE,tbl_die_ordering[[#This Row],[Supplier]],tbl_die_ordering[[#This Row],[DIE NO]]),[1]Tracker!$AQ:$AQ,[1]Tracker!$AC:$AC,"")</f>
        <v>45784</v>
      </c>
      <c r="AD688" s="7"/>
      <c r="AF688" t="str">
        <f>TEXT(tbl_die_ordering[[#This Row],[Die Requested Date]],"mmm")</f>
        <v>Apr</v>
      </c>
      <c r="AG688" t="str">
        <f>_xlfn.TEXTJOIN("_",TRUE,tbl_die_ordering[[#This Row],[Supplier]],tbl_die_ordering[[#This Row],[DIE NO]])</f>
        <v>PDTMC_30337-401</v>
      </c>
    </row>
    <row r="689" spans="1:33" ht="15.95" customHeight="1">
      <c r="A689" s="86" t="s">
        <v>6</v>
      </c>
      <c r="B689" s="83" t="str">
        <f>_xlfn.XLOOKUP(_xlfn.TEXTJOIN("_",TRUE,tbl_die_ordering[[#This Row],[Supplier]],tbl_die_ordering[[#This Row],[DIE NO]]),[1]Tracker!$AQ:$AQ,[1]Tracker!$W:$W,"")</f>
        <v>7866-25</v>
      </c>
      <c r="C689" s="204" t="s">
        <v>1071</v>
      </c>
      <c r="D689" s="177" t="s">
        <v>185</v>
      </c>
      <c r="E689" s="93" t="s">
        <v>321</v>
      </c>
      <c r="F689" s="94">
        <v>45769</v>
      </c>
      <c r="G689" s="353">
        <f>_xlfn.XLOOKUP(_xlfn.TEXTJOIN("_",TRUE,tbl_die_ordering[[#This Row],[Supplier]],tbl_die_ordering[[#This Row],[DIE NO]]),[1]Tracker!$AQ:$AQ,[1]Tracker!$V:$V,"")</f>
        <v>45769</v>
      </c>
      <c r="H689" s="194" t="s">
        <v>94</v>
      </c>
      <c r="I689" s="101">
        <v>0</v>
      </c>
      <c r="J689" s="101">
        <v>0</v>
      </c>
      <c r="K689" s="104">
        <v>45775</v>
      </c>
      <c r="L689" s="104">
        <v>45776</v>
      </c>
      <c r="M689" s="105"/>
      <c r="N689" s="121">
        <f>IFERROR(IF(tbl_die_ordering[[#This Row],[Design Approved Date]]&lt;&gt;"",L689-K689,""),"")</f>
        <v>1</v>
      </c>
      <c r="O689" s="94">
        <v>45777</v>
      </c>
      <c r="P689" s="94">
        <v>45778</v>
      </c>
      <c r="Q689" s="104">
        <v>45777</v>
      </c>
      <c r="R689" s="123">
        <v>112501728</v>
      </c>
      <c r="S689" s="93" t="s">
        <v>101</v>
      </c>
      <c r="T689" s="104">
        <v>45777</v>
      </c>
      <c r="U689" s="112" t="s">
        <v>1057</v>
      </c>
      <c r="V689" s="113"/>
      <c r="W68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89" s="12">
        <f>IF(AND(tbl_die_ordering[[#This Row],[TYPE]]&lt;&gt;"C",tbl_die_ordering[[#This Row],[Design Approved Date]]&lt;&gt;""),tbl_die_ordering[[#This Row],[Design Approved Date]]-tbl_die_ordering[[#This Row],[Die Requested Date]],0)</f>
        <v>7</v>
      </c>
      <c r="Z689" t="s">
        <v>86</v>
      </c>
      <c r="AA689" s="118" t="s">
        <v>343</v>
      </c>
      <c r="AB689" s="82">
        <f>_xlfn.XLOOKUP(_xlfn.TEXTJOIN("_",TRUE,tbl_die_ordering[[#This Row],[Supplier]],tbl_die_ordering[[#This Row],[DIE NO]]),[1]Tracker!$AQ:$AQ,[1]Tracker!$Y:$Y,"")</f>
        <v>142503645</v>
      </c>
      <c r="AC689" s="83">
        <f>_xlfn.XLOOKUP(_xlfn.TEXTJOIN("_",TRUE,tbl_die_ordering[[#This Row],[Supplier]],tbl_die_ordering[[#This Row],[DIE NO]]),[1]Tracker!$AQ:$AQ,[1]Tracker!$AC:$AC,"")</f>
        <v>45784</v>
      </c>
      <c r="AD689" s="7"/>
      <c r="AF689" t="str">
        <f>TEXT(tbl_die_ordering[[#This Row],[Die Requested Date]],"mmm")</f>
        <v>Apr</v>
      </c>
      <c r="AG689" t="str">
        <f>_xlfn.TEXTJOIN("_",TRUE,tbl_die_ordering[[#This Row],[Supplier]],tbl_die_ordering[[#This Row],[DIE NO]])</f>
        <v>PDTMC_27885-501</v>
      </c>
    </row>
    <row r="690" spans="1:33" ht="15.95" customHeight="1">
      <c r="A690" s="86" t="s">
        <v>6</v>
      </c>
      <c r="B690" s="83" t="str">
        <f>_xlfn.XLOOKUP(_xlfn.TEXTJOIN("_",TRUE,tbl_die_ordering[[#This Row],[Supplier]],tbl_die_ordering[[#This Row],[DIE NO]]),[1]Tracker!$AQ:$AQ,[1]Tracker!$W:$W,"")</f>
        <v>7866-25</v>
      </c>
      <c r="C690" s="204" t="s">
        <v>1072</v>
      </c>
      <c r="D690" s="177" t="s">
        <v>185</v>
      </c>
      <c r="E690" s="93" t="s">
        <v>221</v>
      </c>
      <c r="F690" s="94">
        <v>45769</v>
      </c>
      <c r="G690" s="353">
        <f>_xlfn.XLOOKUP(_xlfn.TEXTJOIN("_",TRUE,tbl_die_ordering[[#This Row],[Supplier]],tbl_die_ordering[[#This Row],[DIE NO]]),[1]Tracker!$AQ:$AQ,[1]Tracker!$V:$V,"")</f>
        <v>45769</v>
      </c>
      <c r="H690" s="194" t="s">
        <v>94</v>
      </c>
      <c r="I690" s="101">
        <v>0</v>
      </c>
      <c r="J690" s="101">
        <v>0</v>
      </c>
      <c r="K690" s="104">
        <v>45772</v>
      </c>
      <c r="L690" s="104">
        <v>45775</v>
      </c>
      <c r="M690" s="105"/>
      <c r="N690" s="121">
        <f>IFERROR(IF(tbl_die_ordering[[#This Row],[Design Approved Date]]&lt;&gt;"",L690-K690,""),"")</f>
        <v>3</v>
      </c>
      <c r="O690" s="94">
        <v>45777</v>
      </c>
      <c r="P690" s="94">
        <v>45778</v>
      </c>
      <c r="Q690" s="104">
        <v>45777</v>
      </c>
      <c r="R690" s="123">
        <v>112501728</v>
      </c>
      <c r="S690" s="93" t="s">
        <v>101</v>
      </c>
      <c r="T690" s="104">
        <v>45777</v>
      </c>
      <c r="U690" s="112" t="s">
        <v>1057</v>
      </c>
      <c r="V690" s="113"/>
      <c r="W69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0" s="12">
        <f>IF(AND(tbl_die_ordering[[#This Row],[TYPE]]&lt;&gt;"C",tbl_die_ordering[[#This Row],[Design Approved Date]]&lt;&gt;""),tbl_die_ordering[[#This Row],[Design Approved Date]]-tbl_die_ordering[[#This Row],[Die Requested Date]],0)</f>
        <v>6</v>
      </c>
      <c r="Z690" t="s">
        <v>86</v>
      </c>
      <c r="AA690" s="118" t="s">
        <v>343</v>
      </c>
      <c r="AB690" s="82">
        <f>_xlfn.XLOOKUP(_xlfn.TEXTJOIN("_",TRUE,tbl_die_ordering[[#This Row],[Supplier]],tbl_die_ordering[[#This Row],[DIE NO]]),[1]Tracker!$AQ:$AQ,[1]Tracker!$Y:$Y,"")</f>
        <v>142503645</v>
      </c>
      <c r="AC690" s="83">
        <f>_xlfn.XLOOKUP(_xlfn.TEXTJOIN("_",TRUE,tbl_die_ordering[[#This Row],[Supplier]],tbl_die_ordering[[#This Row],[DIE NO]]),[1]Tracker!$AQ:$AQ,[1]Tracker!$AC:$AC,"")</f>
        <v>45784</v>
      </c>
      <c r="AD690" s="7"/>
      <c r="AF690" t="str">
        <f>TEXT(tbl_die_ordering[[#This Row],[Die Requested Date]],"mmm")</f>
        <v>Apr</v>
      </c>
      <c r="AG690" t="str">
        <f>_xlfn.TEXTJOIN("_",TRUE,tbl_die_ordering[[#This Row],[Supplier]],tbl_die_ordering[[#This Row],[DIE NO]])</f>
        <v>PDTMC_27887-201</v>
      </c>
    </row>
    <row r="691" spans="1:33" ht="15.95" customHeight="1">
      <c r="A691" s="86" t="s">
        <v>6</v>
      </c>
      <c r="B691" s="83" t="str">
        <f>_xlfn.XLOOKUP(_xlfn.TEXTJOIN("_",TRUE,tbl_die_ordering[[#This Row],[Supplier]],tbl_die_ordering[[#This Row],[DIE NO]]),[1]Tracker!$AQ:$AQ,[1]Tracker!$W:$W,"")</f>
        <v>7866-25</v>
      </c>
      <c r="C691" s="204" t="s">
        <v>1073</v>
      </c>
      <c r="D691" s="177" t="s">
        <v>185</v>
      </c>
      <c r="E691" s="93" t="s">
        <v>321</v>
      </c>
      <c r="F691" s="94">
        <v>45769</v>
      </c>
      <c r="G691" s="353">
        <f>_xlfn.XLOOKUP(_xlfn.TEXTJOIN("_",TRUE,tbl_die_ordering[[#This Row],[Supplier]],tbl_die_ordering[[#This Row],[DIE NO]]),[1]Tracker!$AQ:$AQ,[1]Tracker!$V:$V,"")</f>
        <v>45769</v>
      </c>
      <c r="H691" s="194" t="s">
        <v>94</v>
      </c>
      <c r="I691" s="101">
        <v>1</v>
      </c>
      <c r="J691" s="101">
        <v>2</v>
      </c>
      <c r="K691" s="104">
        <v>45772</v>
      </c>
      <c r="L691" s="104">
        <v>45775</v>
      </c>
      <c r="M691" s="105"/>
      <c r="N691" s="121">
        <f>IFERROR(IF(tbl_die_ordering[[#This Row],[Design Approved Date]]&lt;&gt;"",L691-K691,""),"")</f>
        <v>3</v>
      </c>
      <c r="O691" s="94">
        <v>45777</v>
      </c>
      <c r="P691" s="94">
        <v>45778</v>
      </c>
      <c r="Q691" s="104">
        <v>45777</v>
      </c>
      <c r="R691" s="123">
        <v>112501728</v>
      </c>
      <c r="S691" s="93" t="s">
        <v>101</v>
      </c>
      <c r="T691" s="104">
        <v>45777</v>
      </c>
      <c r="U691" s="112" t="s">
        <v>66</v>
      </c>
      <c r="V691" s="113" t="s">
        <v>1074</v>
      </c>
      <c r="W69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1" s="12">
        <f>IF(AND(tbl_die_ordering[[#This Row],[TYPE]]&lt;&gt;"C",tbl_die_ordering[[#This Row],[Design Approved Date]]&lt;&gt;""),tbl_die_ordering[[#This Row],[Design Approved Date]]-tbl_die_ordering[[#This Row],[Die Requested Date]],0)</f>
        <v>6</v>
      </c>
      <c r="Z691" t="s">
        <v>86</v>
      </c>
      <c r="AA691" s="118" t="s">
        <v>343</v>
      </c>
      <c r="AB691" s="82">
        <f>_xlfn.XLOOKUP(_xlfn.TEXTJOIN("_",TRUE,tbl_die_ordering[[#This Row],[Supplier]],tbl_die_ordering[[#This Row],[DIE NO]]),[1]Tracker!$AQ:$AQ,[1]Tracker!$Y:$Y,"")</f>
        <v>142503645</v>
      </c>
      <c r="AC691" s="83">
        <f>_xlfn.XLOOKUP(_xlfn.TEXTJOIN("_",TRUE,tbl_die_ordering[[#This Row],[Supplier]],tbl_die_ordering[[#This Row],[DIE NO]]),[1]Tracker!$AQ:$AQ,[1]Tracker!$AC:$AC,"")</f>
        <v>45784</v>
      </c>
      <c r="AD691" s="7"/>
      <c r="AF691" t="str">
        <f>TEXT(tbl_die_ordering[[#This Row],[Die Requested Date]],"mmm")</f>
        <v>Apr</v>
      </c>
      <c r="AG691" t="str">
        <f>_xlfn.TEXTJOIN("_",TRUE,tbl_die_ordering[[#This Row],[Supplier]],tbl_die_ordering[[#This Row],[DIE NO]])</f>
        <v>PDTMC_30335-401</v>
      </c>
    </row>
    <row r="692" spans="1:33" ht="15.95" customHeight="1">
      <c r="A692" s="86" t="s">
        <v>29</v>
      </c>
      <c r="B692" s="83" t="str">
        <f>_xlfn.XLOOKUP(_xlfn.TEXTJOIN("_",TRUE,tbl_die_ordering[[#This Row],[Supplier]],tbl_die_ordering[[#This Row],[DIE NO]]),[1]Tracker!$AQ:$AQ,[1]Tracker!$W:$W,"")</f>
        <v>7867-25</v>
      </c>
      <c r="C692" s="204" t="s">
        <v>1075</v>
      </c>
      <c r="D692" s="177" t="s">
        <v>185</v>
      </c>
      <c r="E692" s="93" t="s">
        <v>321</v>
      </c>
      <c r="F692" s="94">
        <v>45769</v>
      </c>
      <c r="G692" s="353">
        <f>_xlfn.XLOOKUP(_xlfn.TEXTJOIN("_",TRUE,tbl_die_ordering[[#This Row],[Supplier]],tbl_die_ordering[[#This Row],[DIE NO]]),[1]Tracker!$AQ:$AQ,[1]Tracker!$V:$V,"")</f>
        <v>45769</v>
      </c>
      <c r="H692" s="194" t="s">
        <v>90</v>
      </c>
      <c r="I692" s="133">
        <v>0</v>
      </c>
      <c r="J692" s="133">
        <v>0</v>
      </c>
      <c r="K692" s="104">
        <v>45769</v>
      </c>
      <c r="L692" s="104">
        <v>45773</v>
      </c>
      <c r="M692" s="105"/>
      <c r="N692" s="121">
        <f>IFERROR(IF(tbl_die_ordering[[#This Row],[Design Approved Date]]&lt;&gt;"",L692-K692,""),"")</f>
        <v>4</v>
      </c>
      <c r="O692" s="94">
        <v>45777</v>
      </c>
      <c r="P692" s="94">
        <v>45806</v>
      </c>
      <c r="Q692" s="104">
        <v>45777</v>
      </c>
      <c r="R692" s="123">
        <v>212500461</v>
      </c>
      <c r="S692" s="93" t="s">
        <v>139</v>
      </c>
      <c r="T692" s="94">
        <v>45806</v>
      </c>
      <c r="U692" s="112" t="s">
        <v>66</v>
      </c>
      <c r="V692" s="113" t="s">
        <v>1076</v>
      </c>
      <c r="W69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2" s="6">
        <f>IF(AND(tbl_die_ordering[[#This Row],[TYPE]]&lt;&gt;"C",tbl_die_ordering[[#This Row],[Design Approved Date]]&lt;&gt;""),tbl_die_ordering[[#This Row],[Design Approved Date]]-tbl_die_ordering[[#This Row],[Die Requested Date]],0)</f>
        <v>4</v>
      </c>
      <c r="Z692" t="s">
        <v>86</v>
      </c>
      <c r="AA692" s="118"/>
      <c r="AB692" s="82">
        <f>_xlfn.XLOOKUP(_xlfn.TEXTJOIN("_",TRUE,tbl_die_ordering[[#This Row],[Supplier]],tbl_die_ordering[[#This Row],[DIE NO]]),[1]Tracker!$AQ:$AQ,[1]Tracker!$Y:$Y,"")</f>
        <v>242500758</v>
      </c>
      <c r="AC692" s="83">
        <f>_xlfn.XLOOKUP(_xlfn.TEXTJOIN("_",TRUE,tbl_die_ordering[[#This Row],[Supplier]],tbl_die_ordering[[#This Row],[DIE NO]]),[1]Tracker!$AQ:$AQ,[1]Tracker!$AC:$AC,"")</f>
        <v>45783</v>
      </c>
      <c r="AD692" s="7"/>
      <c r="AF692" t="str">
        <f>TEXT(tbl_die_ordering[[#This Row],[Die Requested Date]],"mmm")</f>
        <v>Apr</v>
      </c>
      <c r="AG692" t="str">
        <f>_xlfn.TEXTJOIN("_",TRUE,tbl_die_ordering[[#This Row],[Supplier]],tbl_die_ordering[[#This Row],[DIE NO]])</f>
        <v>EKSTEK_027881-2501</v>
      </c>
    </row>
    <row r="693" spans="1:33" ht="15.95" customHeight="1">
      <c r="A693" s="86" t="s">
        <v>29</v>
      </c>
      <c r="B693" s="83" t="str">
        <f>_xlfn.XLOOKUP(_xlfn.TEXTJOIN("_",TRUE,tbl_die_ordering[[#This Row],[Supplier]],tbl_die_ordering[[#This Row],[DIE NO]]),[1]Tracker!$AQ:$AQ,[1]Tracker!$W:$W,"")</f>
        <v>7868-25</v>
      </c>
      <c r="C693" s="204" t="s">
        <v>1077</v>
      </c>
      <c r="D693" s="177" t="s">
        <v>185</v>
      </c>
      <c r="E693" s="93" t="s">
        <v>93</v>
      </c>
      <c r="F693" s="94">
        <v>45769</v>
      </c>
      <c r="G693" s="353">
        <f>_xlfn.XLOOKUP(_xlfn.TEXTJOIN("_",TRUE,tbl_die_ordering[[#This Row],[Supplier]],tbl_die_ordering[[#This Row],[DIE NO]]),[1]Tracker!$AQ:$AQ,[1]Tracker!$V:$V,"")</f>
        <v>45769</v>
      </c>
      <c r="H693" s="194" t="s">
        <v>94</v>
      </c>
      <c r="I693" s="133">
        <v>2</v>
      </c>
      <c r="J693" s="133">
        <v>2</v>
      </c>
      <c r="K693" s="104">
        <v>45771</v>
      </c>
      <c r="L693" s="104">
        <v>45773</v>
      </c>
      <c r="M693" s="105"/>
      <c r="N693" s="121">
        <f>IFERROR(IF(tbl_die_ordering[[#This Row],[Design Approved Date]]&lt;&gt;"",L693-K693,""),"")</f>
        <v>2</v>
      </c>
      <c r="O693" s="94">
        <v>45777</v>
      </c>
      <c r="P693" s="94">
        <v>45790</v>
      </c>
      <c r="Q693" s="104">
        <v>45777</v>
      </c>
      <c r="R693" s="123">
        <v>212500461</v>
      </c>
      <c r="S693" s="93" t="s">
        <v>95</v>
      </c>
      <c r="T693" s="94">
        <v>45790</v>
      </c>
      <c r="U693" s="112" t="s">
        <v>66</v>
      </c>
      <c r="V693" s="113"/>
      <c r="W69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3" s="6">
        <f>IF(AND(tbl_die_ordering[[#This Row],[TYPE]]&lt;&gt;"C",tbl_die_ordering[[#This Row],[Design Approved Date]]&lt;&gt;""),tbl_die_ordering[[#This Row],[Design Approved Date]]-tbl_die_ordering[[#This Row],[Die Requested Date]],0)</f>
        <v>4</v>
      </c>
      <c r="Z693" t="s">
        <v>86</v>
      </c>
      <c r="AA693" s="118"/>
      <c r="AB693" s="82">
        <f>_xlfn.XLOOKUP(_xlfn.TEXTJOIN("_",TRUE,tbl_die_ordering[[#This Row],[Supplier]],tbl_die_ordering[[#This Row],[DIE NO]]),[1]Tracker!$AQ:$AQ,[1]Tracker!$Y:$Y,"")</f>
        <v>242500757</v>
      </c>
      <c r="AC693" s="83">
        <f>_xlfn.XLOOKUP(_xlfn.TEXTJOIN("_",TRUE,tbl_die_ordering[[#This Row],[Supplier]],tbl_die_ordering[[#This Row],[DIE NO]]),[1]Tracker!$AQ:$AQ,[1]Tracker!$AC:$AC,"")</f>
        <v>45785</v>
      </c>
      <c r="AD693" s="7"/>
      <c r="AF693" t="str">
        <f>TEXT(tbl_die_ordering[[#This Row],[Die Requested Date]],"mmm")</f>
        <v>Apr</v>
      </c>
      <c r="AG693" t="str">
        <f>_xlfn.TEXTJOIN("_",TRUE,tbl_die_ordering[[#This Row],[Supplier]],tbl_die_ordering[[#This Row],[DIE NO]])</f>
        <v>PHME_030330-3501</v>
      </c>
    </row>
    <row r="694" spans="1:33" ht="15.95" customHeight="1">
      <c r="A694" s="86" t="s">
        <v>29</v>
      </c>
      <c r="B694" s="83" t="str">
        <f>_xlfn.XLOOKUP(_xlfn.TEXTJOIN("_",TRUE,tbl_die_ordering[[#This Row],[Supplier]],tbl_die_ordering[[#This Row],[DIE NO]]),[1]Tracker!$AQ:$AQ,[1]Tracker!$W:$W,"")</f>
        <v>7868-25</v>
      </c>
      <c r="C694" s="204" t="s">
        <v>1078</v>
      </c>
      <c r="D694" s="177" t="s">
        <v>185</v>
      </c>
      <c r="E694" s="93" t="s">
        <v>89</v>
      </c>
      <c r="F694" s="94">
        <v>45769</v>
      </c>
      <c r="G694" s="353">
        <f>_xlfn.XLOOKUP(_xlfn.TEXTJOIN("_",TRUE,tbl_die_ordering[[#This Row],[Supplier]],tbl_die_ordering[[#This Row],[DIE NO]]),[1]Tracker!$AQ:$AQ,[1]Tracker!$V:$V,"")</f>
        <v>45769</v>
      </c>
      <c r="H694" s="194" t="s">
        <v>94</v>
      </c>
      <c r="I694" s="133">
        <v>2</v>
      </c>
      <c r="J694" s="133">
        <v>2</v>
      </c>
      <c r="K694" s="104">
        <v>45771</v>
      </c>
      <c r="L694" s="104">
        <v>45773</v>
      </c>
      <c r="M694" s="105"/>
      <c r="N694" s="121">
        <f>IFERROR(IF(tbl_die_ordering[[#This Row],[Design Approved Date]]&lt;&gt;"",L694-K694,""),"")</f>
        <v>2</v>
      </c>
      <c r="O694" s="94">
        <v>45777</v>
      </c>
      <c r="P694" s="94">
        <v>45790</v>
      </c>
      <c r="Q694" s="104">
        <v>45777</v>
      </c>
      <c r="R694" s="123">
        <v>212500461</v>
      </c>
      <c r="S694" s="93" t="s">
        <v>95</v>
      </c>
      <c r="T694" s="94">
        <v>45790</v>
      </c>
      <c r="U694" s="112" t="s">
        <v>66</v>
      </c>
      <c r="V694" s="113"/>
      <c r="W69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4" s="6">
        <f>IF(AND(tbl_die_ordering[[#This Row],[TYPE]]&lt;&gt;"C",tbl_die_ordering[[#This Row],[Design Approved Date]]&lt;&gt;""),tbl_die_ordering[[#This Row],[Design Approved Date]]-tbl_die_ordering[[#This Row],[Die Requested Date]],0)</f>
        <v>4</v>
      </c>
      <c r="Z694" t="s">
        <v>86</v>
      </c>
      <c r="AA694" s="118"/>
      <c r="AB694" s="82">
        <f>_xlfn.XLOOKUP(_xlfn.TEXTJOIN("_",TRUE,tbl_die_ordering[[#This Row],[Supplier]],tbl_die_ordering[[#This Row],[DIE NO]]),[1]Tracker!$AQ:$AQ,[1]Tracker!$Y:$Y,"")</f>
        <v>242500757</v>
      </c>
      <c r="AC694" s="83">
        <f>_xlfn.XLOOKUP(_xlfn.TEXTJOIN("_",TRUE,tbl_die_ordering[[#This Row],[Supplier]],tbl_die_ordering[[#This Row],[DIE NO]]),[1]Tracker!$AQ:$AQ,[1]Tracker!$AC:$AC,"")</f>
        <v>45785</v>
      </c>
      <c r="AD694" s="7"/>
      <c r="AF694" t="str">
        <f>TEXT(tbl_die_ordering[[#This Row],[Die Requested Date]],"mmm")</f>
        <v>Apr</v>
      </c>
      <c r="AG694" t="str">
        <f>_xlfn.TEXTJOIN("_",TRUE,tbl_die_ordering[[#This Row],[Supplier]],tbl_die_ordering[[#This Row],[DIE NO]])</f>
        <v>PHME_030331-3501</v>
      </c>
    </row>
    <row r="695" spans="1:33" ht="15.95" customHeight="1">
      <c r="A695" s="86" t="s">
        <v>29</v>
      </c>
      <c r="B695" s="83" t="str">
        <f>_xlfn.XLOOKUP(_xlfn.TEXTJOIN("_",TRUE,tbl_die_ordering[[#This Row],[Supplier]],tbl_die_ordering[[#This Row],[DIE NO]]),[1]Tracker!$AQ:$AQ,[1]Tracker!$W:$W,"")</f>
        <v>7868-25</v>
      </c>
      <c r="C695" s="204" t="s">
        <v>1079</v>
      </c>
      <c r="D695" s="177" t="s">
        <v>162</v>
      </c>
      <c r="E695" s="93" t="s">
        <v>278</v>
      </c>
      <c r="F695" s="94">
        <v>45769</v>
      </c>
      <c r="G695" s="353">
        <f>_xlfn.XLOOKUP(_xlfn.TEXTJOIN("_",TRUE,tbl_die_ordering[[#This Row],[Supplier]],tbl_die_ordering[[#This Row],[DIE NO]]),[1]Tracker!$AQ:$AQ,[1]Tracker!$V:$V,"")</f>
        <v>45769</v>
      </c>
      <c r="H695" s="194" t="s">
        <v>94</v>
      </c>
      <c r="I695" s="133">
        <v>0</v>
      </c>
      <c r="J695" s="133">
        <v>0</v>
      </c>
      <c r="K695" s="104">
        <v>45771</v>
      </c>
      <c r="L695" s="104">
        <v>45773</v>
      </c>
      <c r="M695" s="105"/>
      <c r="N695" s="121">
        <f>IFERROR(IF(tbl_die_ordering[[#This Row],[Design Approved Date]]&lt;&gt;"",L695-K695,""),"")</f>
        <v>2</v>
      </c>
      <c r="O695" s="94">
        <v>45777</v>
      </c>
      <c r="P695" s="94">
        <v>45782</v>
      </c>
      <c r="Q695" s="104">
        <v>45777</v>
      </c>
      <c r="R695" s="123">
        <v>212500461</v>
      </c>
      <c r="S695" s="93" t="s">
        <v>95</v>
      </c>
      <c r="T695" s="94">
        <v>45782</v>
      </c>
      <c r="U695" s="112"/>
      <c r="V695" s="113"/>
      <c r="W69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5" s="6">
        <f>IF(AND(tbl_die_ordering[[#This Row],[TYPE]]&lt;&gt;"C",tbl_die_ordering[[#This Row],[Design Approved Date]]&lt;&gt;""),tbl_die_ordering[[#This Row],[Design Approved Date]]-tbl_die_ordering[[#This Row],[Die Requested Date]],0)</f>
        <v>4</v>
      </c>
      <c r="Z695" t="s">
        <v>86</v>
      </c>
      <c r="AA695" s="118"/>
      <c r="AB695" s="82">
        <f>_xlfn.XLOOKUP(_xlfn.TEXTJOIN("_",TRUE,tbl_die_ordering[[#This Row],[Supplier]],tbl_die_ordering[[#This Row],[DIE NO]]),[1]Tracker!$AQ:$AQ,[1]Tracker!$Y:$Y,"")</f>
        <v>242500757</v>
      </c>
      <c r="AC695" s="83">
        <f>_xlfn.XLOOKUP(_xlfn.TEXTJOIN("_",TRUE,tbl_die_ordering[[#This Row],[Supplier]],tbl_die_ordering[[#This Row],[DIE NO]]),[1]Tracker!$AQ:$AQ,[1]Tracker!$AC:$AC,"")</f>
        <v>45785</v>
      </c>
      <c r="AD695" s="7"/>
      <c r="AF695" t="str">
        <f>TEXT(tbl_die_ordering[[#This Row],[Die Requested Date]],"mmm")</f>
        <v>Apr</v>
      </c>
      <c r="AG695" t="str">
        <f>_xlfn.TEXTJOIN("_",TRUE,tbl_die_ordering[[#This Row],[Supplier]],tbl_die_ordering[[#This Row],[DIE NO]])</f>
        <v>PHME_35IC1-030331</v>
      </c>
    </row>
    <row r="696" spans="1:33" ht="15.95" customHeight="1">
      <c r="A696" s="86" t="s">
        <v>29</v>
      </c>
      <c r="B696" s="83" t="str">
        <f>_xlfn.XLOOKUP(_xlfn.TEXTJOIN("_",TRUE,tbl_die_ordering[[#This Row],[Supplier]],tbl_die_ordering[[#This Row],[DIE NO]]),[1]Tracker!$AQ:$AQ,[1]Tracker!$W:$W,"")</f>
        <v>7868-25</v>
      </c>
      <c r="C696" s="204" t="s">
        <v>1080</v>
      </c>
      <c r="D696" s="177" t="s">
        <v>185</v>
      </c>
      <c r="E696" s="93" t="s">
        <v>115</v>
      </c>
      <c r="F696" s="94">
        <v>45769</v>
      </c>
      <c r="G696" s="353">
        <f>_xlfn.XLOOKUP(_xlfn.TEXTJOIN("_",TRUE,tbl_die_ordering[[#This Row],[Supplier]],tbl_die_ordering[[#This Row],[DIE NO]]),[1]Tracker!$AQ:$AQ,[1]Tracker!$V:$V,"")</f>
        <v>45769</v>
      </c>
      <c r="H696" s="194" t="s">
        <v>94</v>
      </c>
      <c r="I696" s="133">
        <v>1</v>
      </c>
      <c r="J696" s="133">
        <v>1</v>
      </c>
      <c r="K696" s="104">
        <v>45770</v>
      </c>
      <c r="L696" s="104">
        <v>45773</v>
      </c>
      <c r="M696" s="105"/>
      <c r="N696" s="121">
        <f>IFERROR(IF(tbl_die_ordering[[#This Row],[Design Approved Date]]&lt;&gt;"",L696-K696,""),"")</f>
        <v>3</v>
      </c>
      <c r="O696" s="94">
        <v>45777</v>
      </c>
      <c r="P696" s="94">
        <v>45790</v>
      </c>
      <c r="Q696" s="104">
        <v>45777</v>
      </c>
      <c r="R696" s="123">
        <v>212500461</v>
      </c>
      <c r="S696" s="93" t="s">
        <v>95</v>
      </c>
      <c r="T696" s="94">
        <v>45790</v>
      </c>
      <c r="U696" s="112" t="s">
        <v>66</v>
      </c>
      <c r="V696" s="113"/>
      <c r="W69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6" s="6">
        <f>IF(AND(tbl_die_ordering[[#This Row],[TYPE]]&lt;&gt;"C",tbl_die_ordering[[#This Row],[Design Approved Date]]&lt;&gt;""),tbl_die_ordering[[#This Row],[Design Approved Date]]-tbl_die_ordering[[#This Row],[Die Requested Date]],0)</f>
        <v>4</v>
      </c>
      <c r="Z696" t="s">
        <v>86</v>
      </c>
      <c r="AA696" s="118"/>
      <c r="AB696" s="82">
        <f>_xlfn.XLOOKUP(_xlfn.TEXTJOIN("_",TRUE,tbl_die_ordering[[#This Row],[Supplier]],tbl_die_ordering[[#This Row],[DIE NO]]),[1]Tracker!$AQ:$AQ,[1]Tracker!$Y:$Y,"")</f>
        <v>242500757</v>
      </c>
      <c r="AC696" s="83">
        <f>_xlfn.XLOOKUP(_xlfn.TEXTJOIN("_",TRUE,tbl_die_ordering[[#This Row],[Supplier]],tbl_die_ordering[[#This Row],[DIE NO]]),[1]Tracker!$AQ:$AQ,[1]Tracker!$AC:$AC,"")</f>
        <v>45785</v>
      </c>
      <c r="AD696" s="7"/>
      <c r="AF696" t="str">
        <f>TEXT(tbl_die_ordering[[#This Row],[Die Requested Date]],"mmm")</f>
        <v>Apr</v>
      </c>
      <c r="AG696" t="str">
        <f>_xlfn.TEXTJOIN("_",TRUE,tbl_die_ordering[[#This Row],[Supplier]],tbl_die_ordering[[#This Row],[DIE NO]])</f>
        <v>PHME_030332-3501</v>
      </c>
    </row>
    <row r="697" spans="1:33" ht="15.95" customHeight="1">
      <c r="A697" s="86" t="s">
        <v>29</v>
      </c>
      <c r="B697" s="83" t="str">
        <f>_xlfn.XLOOKUP(_xlfn.TEXTJOIN("_",TRUE,tbl_die_ordering[[#This Row],[Supplier]],tbl_die_ordering[[#This Row],[DIE NO]]),[1]Tracker!$AQ:$AQ,[1]Tracker!$W:$W,"")</f>
        <v>7868-25</v>
      </c>
      <c r="C697" s="204" t="s">
        <v>1081</v>
      </c>
      <c r="D697" s="177" t="s">
        <v>162</v>
      </c>
      <c r="E697" s="93" t="s">
        <v>163</v>
      </c>
      <c r="F697" s="94">
        <v>45769</v>
      </c>
      <c r="G697" s="353">
        <f>_xlfn.XLOOKUP(_xlfn.TEXTJOIN("_",TRUE,tbl_die_ordering[[#This Row],[Supplier]],tbl_die_ordering[[#This Row],[DIE NO]]),[1]Tracker!$AQ:$AQ,[1]Tracker!$V:$V,"")</f>
        <v>45769</v>
      </c>
      <c r="H697" s="194" t="s">
        <v>94</v>
      </c>
      <c r="I697" s="133">
        <v>0</v>
      </c>
      <c r="J697" s="133">
        <v>0</v>
      </c>
      <c r="K697" s="104">
        <v>45770</v>
      </c>
      <c r="L697" s="104">
        <v>45773</v>
      </c>
      <c r="M697" s="105"/>
      <c r="N697" s="121">
        <f>IFERROR(IF(tbl_die_ordering[[#This Row],[Design Approved Date]]&lt;&gt;"",L697-K697,""),"")</f>
        <v>3</v>
      </c>
      <c r="O697" s="94">
        <v>45777</v>
      </c>
      <c r="P697" s="94">
        <v>45782</v>
      </c>
      <c r="Q697" s="104">
        <v>45777</v>
      </c>
      <c r="R697" s="123">
        <v>212500461</v>
      </c>
      <c r="S697" s="93" t="s">
        <v>95</v>
      </c>
      <c r="T697" s="94">
        <v>45782</v>
      </c>
      <c r="U697" s="112"/>
      <c r="V697" s="113"/>
      <c r="W69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7" s="6">
        <f>IF(AND(tbl_die_ordering[[#This Row],[TYPE]]&lt;&gt;"C",tbl_die_ordering[[#This Row],[Design Approved Date]]&lt;&gt;""),tbl_die_ordering[[#This Row],[Design Approved Date]]-tbl_die_ordering[[#This Row],[Die Requested Date]],0)</f>
        <v>4</v>
      </c>
      <c r="Z697" t="s">
        <v>86</v>
      </c>
      <c r="AA697" s="118"/>
      <c r="AB697" s="82">
        <f>_xlfn.XLOOKUP(_xlfn.TEXTJOIN("_",TRUE,tbl_die_ordering[[#This Row],[Supplier]],tbl_die_ordering[[#This Row],[DIE NO]]),[1]Tracker!$AQ:$AQ,[1]Tracker!$Y:$Y,"")</f>
        <v>242500757</v>
      </c>
      <c r="AC697" s="83">
        <f>_xlfn.XLOOKUP(_xlfn.TEXTJOIN("_",TRUE,tbl_die_ordering[[#This Row],[Supplier]],tbl_die_ordering[[#This Row],[DIE NO]]),[1]Tracker!$AQ:$AQ,[1]Tracker!$AC:$AC,"")</f>
        <v>45785</v>
      </c>
      <c r="AD697" s="7"/>
      <c r="AF697" t="str">
        <f>TEXT(tbl_die_ordering[[#This Row],[Die Requested Date]],"mmm")</f>
        <v>Apr</v>
      </c>
      <c r="AG697" t="str">
        <f>_xlfn.TEXTJOIN("_",TRUE,tbl_die_ordering[[#This Row],[Supplier]],tbl_die_ordering[[#This Row],[DIE NO]])</f>
        <v>PHME_35IC1-030332</v>
      </c>
    </row>
    <row r="698" spans="1:33" ht="15.95" customHeight="1">
      <c r="A698" s="86" t="s">
        <v>29</v>
      </c>
      <c r="B698" s="83" t="str">
        <f>_xlfn.XLOOKUP(_xlfn.TEXTJOIN("_",TRUE,tbl_die_ordering[[#This Row],[Supplier]],tbl_die_ordering[[#This Row],[DIE NO]]),[1]Tracker!$AQ:$AQ,[1]Tracker!$W:$W,"")</f>
        <v>7868-25</v>
      </c>
      <c r="C698" s="204" t="s">
        <v>1082</v>
      </c>
      <c r="D698" s="177" t="s">
        <v>185</v>
      </c>
      <c r="E698" s="93" t="s">
        <v>89</v>
      </c>
      <c r="F698" s="94">
        <v>45769</v>
      </c>
      <c r="G698" s="353">
        <f>_xlfn.XLOOKUP(_xlfn.TEXTJOIN("_",TRUE,tbl_die_ordering[[#This Row],[Supplier]],tbl_die_ordering[[#This Row],[DIE NO]]),[1]Tracker!$AQ:$AQ,[1]Tracker!$V:$V,"")</f>
        <v>45769</v>
      </c>
      <c r="H698" s="194" t="s">
        <v>94</v>
      </c>
      <c r="I698" s="133">
        <v>2</v>
      </c>
      <c r="J698" s="133">
        <v>2</v>
      </c>
      <c r="K698" s="104">
        <v>45771</v>
      </c>
      <c r="L698" s="104">
        <v>45773</v>
      </c>
      <c r="M698" s="105"/>
      <c r="N698" s="121">
        <f>IFERROR(IF(tbl_die_ordering[[#This Row],[Design Approved Date]]&lt;&gt;"",L698-K698,""),"")</f>
        <v>2</v>
      </c>
      <c r="O698" s="94">
        <v>45777</v>
      </c>
      <c r="P698" s="94">
        <v>45790</v>
      </c>
      <c r="Q698" s="104">
        <v>45777</v>
      </c>
      <c r="R698" s="123">
        <v>212500461</v>
      </c>
      <c r="S698" s="93" t="s">
        <v>95</v>
      </c>
      <c r="T698" s="94">
        <v>45790</v>
      </c>
      <c r="U698" s="112" t="s">
        <v>66</v>
      </c>
      <c r="V698" s="113"/>
      <c r="W69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8" s="6">
        <f>IF(AND(tbl_die_ordering[[#This Row],[TYPE]]&lt;&gt;"C",tbl_die_ordering[[#This Row],[Design Approved Date]]&lt;&gt;""),tbl_die_ordering[[#This Row],[Design Approved Date]]-tbl_die_ordering[[#This Row],[Die Requested Date]],0)</f>
        <v>4</v>
      </c>
      <c r="Z698" t="s">
        <v>86</v>
      </c>
      <c r="AA698" s="118"/>
      <c r="AB698" s="82">
        <f>_xlfn.XLOOKUP(_xlfn.TEXTJOIN("_",TRUE,tbl_die_ordering[[#This Row],[Supplier]],tbl_die_ordering[[#This Row],[DIE NO]]),[1]Tracker!$AQ:$AQ,[1]Tracker!$Y:$Y,"")</f>
        <v>242500757</v>
      </c>
      <c r="AC698" s="83">
        <f>_xlfn.XLOOKUP(_xlfn.TEXTJOIN("_",TRUE,tbl_die_ordering[[#This Row],[Supplier]],tbl_die_ordering[[#This Row],[DIE NO]]),[1]Tracker!$AQ:$AQ,[1]Tracker!$AC:$AC,"")</f>
        <v>45785</v>
      </c>
      <c r="AD698" s="7"/>
      <c r="AF698" t="str">
        <f>TEXT(tbl_die_ordering[[#This Row],[Die Requested Date]],"mmm")</f>
        <v>Apr</v>
      </c>
      <c r="AG698" t="str">
        <f>_xlfn.TEXTJOIN("_",TRUE,tbl_die_ordering[[#This Row],[Supplier]],tbl_die_ordering[[#This Row],[DIE NO]])</f>
        <v>PHME_030333-3501</v>
      </c>
    </row>
    <row r="699" spans="1:33" ht="15.95" customHeight="1">
      <c r="A699" s="86" t="s">
        <v>29</v>
      </c>
      <c r="B699" s="83" t="str">
        <f>_xlfn.XLOOKUP(_xlfn.TEXTJOIN("_",TRUE,tbl_die_ordering[[#This Row],[Supplier]],tbl_die_ordering[[#This Row],[DIE NO]]),[1]Tracker!$AQ:$AQ,[1]Tracker!$W:$W,"")</f>
        <v>7869-25</v>
      </c>
      <c r="C699" s="204" t="s">
        <v>1083</v>
      </c>
      <c r="D699" s="177" t="s">
        <v>185</v>
      </c>
      <c r="E699" s="93" t="s">
        <v>103</v>
      </c>
      <c r="F699" s="94">
        <v>45769</v>
      </c>
      <c r="G699" s="353">
        <f>_xlfn.XLOOKUP(_xlfn.TEXTJOIN("_",TRUE,tbl_die_ordering[[#This Row],[Supplier]],tbl_die_ordering[[#This Row],[DIE NO]]),[1]Tracker!$AQ:$AQ,[1]Tracker!$V:$V,"")</f>
        <v>45769</v>
      </c>
      <c r="H699" s="194" t="s">
        <v>94</v>
      </c>
      <c r="I699" s="133">
        <v>1</v>
      </c>
      <c r="J699" s="133">
        <v>4</v>
      </c>
      <c r="K699" s="104">
        <v>45771</v>
      </c>
      <c r="L699" s="104">
        <v>45773</v>
      </c>
      <c r="M699" s="105"/>
      <c r="N699" s="121">
        <f>IFERROR(IF(tbl_die_ordering[[#This Row],[Design Approved Date]]&lt;&gt;"",L699-K699,""),"")</f>
        <v>2</v>
      </c>
      <c r="O699" s="94">
        <v>45777</v>
      </c>
      <c r="P699" s="94">
        <v>45790</v>
      </c>
      <c r="Q699" s="104">
        <v>45777</v>
      </c>
      <c r="R699" s="123">
        <v>212500461</v>
      </c>
      <c r="S699" s="93" t="s">
        <v>101</v>
      </c>
      <c r="T699" s="94">
        <v>45790</v>
      </c>
      <c r="U699" s="112" t="s">
        <v>66</v>
      </c>
      <c r="V699" s="113" t="s">
        <v>1084</v>
      </c>
      <c r="W69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699" s="6">
        <f>IF(AND(tbl_die_ordering[[#This Row],[TYPE]]&lt;&gt;"C",tbl_die_ordering[[#This Row],[Design Approved Date]]&lt;&gt;""),tbl_die_ordering[[#This Row],[Design Approved Date]]-tbl_die_ordering[[#This Row],[Die Requested Date]],0)</f>
        <v>4</v>
      </c>
      <c r="Z699" t="s">
        <v>86</v>
      </c>
      <c r="AA699" s="118"/>
      <c r="AB699" s="82">
        <f>_xlfn.XLOOKUP(_xlfn.TEXTJOIN("_",TRUE,tbl_die_ordering[[#This Row],[Supplier]],tbl_die_ordering[[#This Row],[DIE NO]]),[1]Tracker!$AQ:$AQ,[1]Tracker!$Y:$Y,"")</f>
        <v>242500775</v>
      </c>
      <c r="AC699" s="83">
        <f>_xlfn.XLOOKUP(_xlfn.TEXTJOIN("_",TRUE,tbl_die_ordering[[#This Row],[Supplier]],tbl_die_ordering[[#This Row],[DIE NO]]),[1]Tracker!$AQ:$AQ,[1]Tracker!$AC:$AC,"")</f>
        <v>45785</v>
      </c>
      <c r="AD699" s="7"/>
      <c r="AF699" t="str">
        <f>TEXT(tbl_die_ordering[[#This Row],[Die Requested Date]],"mmm")</f>
        <v>Apr</v>
      </c>
      <c r="AG699" t="str">
        <f>_xlfn.TEXTJOIN("_",TRUE,tbl_die_ordering[[#This Row],[Supplier]],tbl_die_ordering[[#This Row],[DIE NO]])</f>
        <v>PDTMC_030334-2501</v>
      </c>
    </row>
    <row r="700" spans="1:33" ht="15.95" customHeight="1">
      <c r="A700" s="86" t="s">
        <v>29</v>
      </c>
      <c r="B700" s="83" t="str">
        <f>_xlfn.XLOOKUP(_xlfn.TEXTJOIN("_",TRUE,tbl_die_ordering[[#This Row],[Supplier]],tbl_die_ordering[[#This Row],[DIE NO]]),[1]Tracker!$AQ:$AQ,[1]Tracker!$W:$W,"")</f>
        <v>7869-25</v>
      </c>
      <c r="C700" s="204" t="s">
        <v>1085</v>
      </c>
      <c r="D700" s="177" t="s">
        <v>185</v>
      </c>
      <c r="E700" s="93" t="s">
        <v>103</v>
      </c>
      <c r="F700" s="94">
        <v>45769</v>
      </c>
      <c r="G700" s="353">
        <f>_xlfn.XLOOKUP(_xlfn.TEXTJOIN("_",TRUE,tbl_die_ordering[[#This Row],[Supplier]],tbl_die_ordering[[#This Row],[DIE NO]]),[1]Tracker!$AQ:$AQ,[1]Tracker!$V:$V,"")</f>
        <v>45769</v>
      </c>
      <c r="H700" s="194" t="s">
        <v>94</v>
      </c>
      <c r="I700" s="133">
        <v>1</v>
      </c>
      <c r="J700" s="133">
        <v>4</v>
      </c>
      <c r="K700" s="104">
        <v>45771</v>
      </c>
      <c r="L700" s="104">
        <v>45773</v>
      </c>
      <c r="M700" s="105"/>
      <c r="N700" s="121">
        <f>IFERROR(IF(tbl_die_ordering[[#This Row],[Design Approved Date]]&lt;&gt;"",L700-K700,""),"")</f>
        <v>2</v>
      </c>
      <c r="O700" s="94">
        <v>45777</v>
      </c>
      <c r="P700" s="94">
        <v>45787</v>
      </c>
      <c r="Q700" s="104">
        <v>45777</v>
      </c>
      <c r="R700" s="123">
        <v>212500461</v>
      </c>
      <c r="S700" s="93" t="s">
        <v>101</v>
      </c>
      <c r="T700" s="94">
        <v>45787</v>
      </c>
      <c r="U700" s="112" t="s">
        <v>66</v>
      </c>
      <c r="V700" s="113" t="s">
        <v>1084</v>
      </c>
      <c r="W70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0" s="6">
        <f>IF(AND(tbl_die_ordering[[#This Row],[TYPE]]&lt;&gt;"C",tbl_die_ordering[[#This Row],[Design Approved Date]]&lt;&gt;""),tbl_die_ordering[[#This Row],[Design Approved Date]]-tbl_die_ordering[[#This Row],[Die Requested Date]],0)</f>
        <v>4</v>
      </c>
      <c r="Z700" t="s">
        <v>86</v>
      </c>
      <c r="AA700" s="118"/>
      <c r="AB700" s="82">
        <f>_xlfn.XLOOKUP(_xlfn.TEXTJOIN("_",TRUE,tbl_die_ordering[[#This Row],[Supplier]],tbl_die_ordering[[#This Row],[DIE NO]]),[1]Tracker!$AQ:$AQ,[1]Tracker!$Y:$Y,"")</f>
        <v>242500775</v>
      </c>
      <c r="AC700" s="83">
        <f>_xlfn.XLOOKUP(_xlfn.TEXTJOIN("_",TRUE,tbl_die_ordering[[#This Row],[Supplier]],tbl_die_ordering[[#This Row],[DIE NO]]),[1]Tracker!$AQ:$AQ,[1]Tracker!$AC:$AC,"")</f>
        <v>45785</v>
      </c>
      <c r="AD700" s="7"/>
      <c r="AF700" t="str">
        <f>TEXT(tbl_die_ordering[[#This Row],[Die Requested Date]],"mmm")</f>
        <v>Apr</v>
      </c>
      <c r="AG700" t="str">
        <f>_xlfn.TEXTJOIN("_",TRUE,tbl_die_ordering[[#This Row],[Supplier]],tbl_die_ordering[[#This Row],[DIE NO]])</f>
        <v>PDTMC_030336-2501</v>
      </c>
    </row>
    <row r="701" spans="1:33" ht="15.95" customHeight="1">
      <c r="A701" s="86" t="s">
        <v>6</v>
      </c>
      <c r="B701" s="83" t="str">
        <f>_xlfn.XLOOKUP(_xlfn.TEXTJOIN("_",TRUE,tbl_die_ordering[[#This Row],[Supplier]],tbl_die_ordering[[#This Row],[DIE NO]]),[1]Tracker!$AQ:$AQ,[1]Tracker!$W:$W,"")</f>
        <v>7872-25</v>
      </c>
      <c r="C701" s="204" t="s">
        <v>1086</v>
      </c>
      <c r="D701" s="177" t="s">
        <v>88</v>
      </c>
      <c r="E701" s="93" t="s">
        <v>278</v>
      </c>
      <c r="F701" s="94">
        <v>45770</v>
      </c>
      <c r="G701" s="353">
        <f>_xlfn.XLOOKUP(_xlfn.TEXTJOIN("_",TRUE,tbl_die_ordering[[#This Row],[Supplier]],tbl_die_ordering[[#This Row],[DIE NO]]),[1]Tracker!$AQ:$AQ,[1]Tracker!$V:$V,"")</f>
        <v>45769</v>
      </c>
      <c r="H701" s="194" t="s">
        <v>94</v>
      </c>
      <c r="I701" s="101">
        <v>0</v>
      </c>
      <c r="J701" s="101">
        <v>0</v>
      </c>
      <c r="K701" s="104">
        <v>45770</v>
      </c>
      <c r="L701" s="104">
        <v>45770</v>
      </c>
      <c r="M701" s="105"/>
      <c r="N701" s="121">
        <f>IFERROR(IF(tbl_die_ordering[[#This Row],[Design Approved Date]]&lt;&gt;"",L701-K701,""),"")</f>
        <v>0</v>
      </c>
      <c r="O701" s="104">
        <v>45770</v>
      </c>
      <c r="P701" s="94">
        <v>45771</v>
      </c>
      <c r="Q701" s="104">
        <v>45770</v>
      </c>
      <c r="R701" s="123">
        <v>112501601</v>
      </c>
      <c r="S701" s="93" t="s">
        <v>95</v>
      </c>
      <c r="T701" s="104">
        <v>45771</v>
      </c>
      <c r="U701" s="112"/>
      <c r="V701" s="113"/>
      <c r="W70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1" s="12">
        <f>IF(AND(tbl_die_ordering[[#This Row],[TYPE]]&lt;&gt;"C",tbl_die_ordering[[#This Row],[Design Approved Date]]&lt;&gt;""),tbl_die_ordering[[#This Row],[Design Approved Date]]-tbl_die_ordering[[#This Row],[Die Requested Date]],0)</f>
        <v>0</v>
      </c>
      <c r="Z701" t="s">
        <v>86</v>
      </c>
      <c r="AA701" s="118"/>
      <c r="AB701" s="82">
        <f>_xlfn.XLOOKUP(_xlfn.TEXTJOIN("_",TRUE,tbl_die_ordering[[#This Row],[Supplier]],tbl_die_ordering[[#This Row],[DIE NO]]),[1]Tracker!$AQ:$AQ,[1]Tracker!$Y:$Y,"")</f>
        <v>142503288</v>
      </c>
      <c r="AC701" s="83">
        <f>_xlfn.XLOOKUP(_xlfn.TEXTJOIN("_",TRUE,tbl_die_ordering[[#This Row],[Supplier]],tbl_die_ordering[[#This Row],[DIE NO]]),[1]Tracker!$AQ:$AQ,[1]Tracker!$AC:$AC,"")</f>
        <v>45775</v>
      </c>
      <c r="AD701" s="7"/>
      <c r="AF701" t="str">
        <f>TEXT(tbl_die_ordering[[#This Row],[Die Requested Date]],"mmm")</f>
        <v>Apr</v>
      </c>
      <c r="AG701" t="str">
        <f>_xlfn.TEXTJOIN("_",TRUE,tbl_die_ordering[[#This Row],[Supplier]],tbl_die_ordering[[#This Row],[DIE NO]])</f>
        <v>PHME_INS-30217</v>
      </c>
    </row>
    <row r="702" spans="1:33" ht="15.95" customHeight="1">
      <c r="A702" s="86" t="s">
        <v>6</v>
      </c>
      <c r="B702" s="83" t="str">
        <f>_xlfn.XLOOKUP(_xlfn.TEXTJOIN("_",TRUE,tbl_die_ordering[[#This Row],[Supplier]],tbl_die_ordering[[#This Row],[DIE NO]]),[1]Tracker!$AQ:$AQ,[1]Tracker!$W:$W,"")</f>
        <v>7874-25</v>
      </c>
      <c r="C702" s="204" t="s">
        <v>1087</v>
      </c>
      <c r="D702" s="177" t="s">
        <v>185</v>
      </c>
      <c r="E702" s="93" t="s">
        <v>443</v>
      </c>
      <c r="F702" s="94">
        <v>45770</v>
      </c>
      <c r="G702" s="353">
        <f>_xlfn.XLOOKUP(_xlfn.TEXTJOIN("_",TRUE,tbl_die_ordering[[#This Row],[Supplier]],tbl_die_ordering[[#This Row],[DIE NO]]),[1]Tracker!$AQ:$AQ,[1]Tracker!$V:$V,"")</f>
        <v>45770</v>
      </c>
      <c r="H702" s="194" t="s">
        <v>90</v>
      </c>
      <c r="I702" s="101">
        <v>5</v>
      </c>
      <c r="J702" s="101">
        <v>5</v>
      </c>
      <c r="K702" s="104">
        <v>45785</v>
      </c>
      <c r="L702" s="104">
        <v>45786</v>
      </c>
      <c r="M702" s="105"/>
      <c r="N702" s="121">
        <f>IFERROR(IF(tbl_die_ordering[[#This Row],[Design Approved Date]]&lt;&gt;"",L702-K702,""),"")</f>
        <v>1</v>
      </c>
      <c r="O702" s="94">
        <v>45787</v>
      </c>
      <c r="P702" s="94">
        <v>45790</v>
      </c>
      <c r="Q702" s="104">
        <v>45787</v>
      </c>
      <c r="R702" s="123">
        <v>112501917</v>
      </c>
      <c r="S702" s="93" t="s">
        <v>197</v>
      </c>
      <c r="T702" s="94">
        <v>45790</v>
      </c>
      <c r="U702" s="112" t="s">
        <v>1088</v>
      </c>
      <c r="V702" s="113" t="s">
        <v>1089</v>
      </c>
      <c r="W70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2" s="12">
        <f>IF(AND(tbl_die_ordering[[#This Row],[TYPE]]&lt;&gt;"C",tbl_die_ordering[[#This Row],[Design Approved Date]]&lt;&gt;""),tbl_die_ordering[[#This Row],[Design Approved Date]]-tbl_die_ordering[[#This Row],[Die Requested Date]],0)</f>
        <v>16</v>
      </c>
      <c r="Z702" t="s">
        <v>86</v>
      </c>
      <c r="AA702" s="118" t="s">
        <v>343</v>
      </c>
      <c r="AB702" s="82">
        <f>_xlfn.XLOOKUP(_xlfn.TEXTJOIN("_",TRUE,tbl_die_ordering[[#This Row],[Supplier]],tbl_die_ordering[[#This Row],[DIE NO]]),[1]Tracker!$AQ:$AQ,[1]Tracker!$Y:$Y,"")</f>
        <v>142503875</v>
      </c>
      <c r="AC702" s="83">
        <f>_xlfn.XLOOKUP(_xlfn.TEXTJOIN("_",TRUE,tbl_die_ordering[[#This Row],[Supplier]],tbl_die_ordering[[#This Row],[DIE NO]]),[1]Tracker!$AQ:$AQ,[1]Tracker!$AC:$AC,"")</f>
        <v>45792</v>
      </c>
      <c r="AD702" s="7"/>
      <c r="AF702" t="str">
        <f>TEXT(tbl_die_ordering[[#This Row],[Die Requested Date]],"mmm")</f>
        <v>Apr</v>
      </c>
      <c r="AG702" t="str">
        <f>_xlfn.TEXTJOIN("_",TRUE,tbl_die_ordering[[#This Row],[Supplier]],tbl_die_ordering[[#This Row],[DIE NO]])</f>
        <v>COMPES_30341-601</v>
      </c>
    </row>
    <row r="703" spans="1:33" ht="15.95" customHeight="1">
      <c r="A703" s="86" t="s">
        <v>29</v>
      </c>
      <c r="B703" s="83" t="str">
        <f>_xlfn.XLOOKUP(_xlfn.TEXTJOIN("_",TRUE,tbl_die_ordering[[#This Row],[Supplier]],tbl_die_ordering[[#This Row],[DIE NO]]),[1]Tracker!$AQ:$AQ,[1]Tracker!$W:$W,"")</f>
        <v>7873-25</v>
      </c>
      <c r="C703" s="204" t="s">
        <v>1090</v>
      </c>
      <c r="D703" s="177" t="s">
        <v>162</v>
      </c>
      <c r="E703" s="93" t="s">
        <v>1091</v>
      </c>
      <c r="F703" s="94">
        <v>45770</v>
      </c>
      <c r="G703" s="353">
        <f>_xlfn.XLOOKUP(_xlfn.TEXTJOIN("_",TRUE,tbl_die_ordering[[#This Row],[Supplier]],tbl_die_ordering[[#This Row],[DIE NO]]),[1]Tracker!$AQ:$AQ,[1]Tracker!$V:$V,"")</f>
        <v>45770</v>
      </c>
      <c r="H703" s="194" t="s">
        <v>94</v>
      </c>
      <c r="I703" s="133">
        <v>0</v>
      </c>
      <c r="J703" s="133">
        <v>0</v>
      </c>
      <c r="K703" s="104">
        <v>45770</v>
      </c>
      <c r="L703" s="104">
        <v>45770</v>
      </c>
      <c r="M703" s="105"/>
      <c r="N703" s="121">
        <f>IFERROR(IF(tbl_die_ordering[[#This Row],[Design Approved Date]]&lt;&gt;"",L703-K703,""),"")</f>
        <v>0</v>
      </c>
      <c r="O703" s="94">
        <v>45773</v>
      </c>
      <c r="P703" s="94">
        <v>45787</v>
      </c>
      <c r="Q703" s="104">
        <v>45773</v>
      </c>
      <c r="R703" s="123">
        <v>212500445</v>
      </c>
      <c r="S703" s="93" t="s">
        <v>95</v>
      </c>
      <c r="T703" s="94">
        <v>45787</v>
      </c>
      <c r="U703" s="112"/>
      <c r="V703" s="113"/>
      <c r="W70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3" s="6">
        <f>IF(AND(tbl_die_ordering[[#This Row],[TYPE]]&lt;&gt;"C",tbl_die_ordering[[#This Row],[Design Approved Date]]&lt;&gt;""),tbl_die_ordering[[#This Row],[Design Approved Date]]-tbl_die_ordering[[#This Row],[Die Requested Date]],0)</f>
        <v>0</v>
      </c>
      <c r="Z703" t="s">
        <v>86</v>
      </c>
      <c r="AA703" s="118"/>
      <c r="AB703" s="82">
        <f>_xlfn.XLOOKUP(_xlfn.TEXTJOIN("_",TRUE,tbl_die_ordering[[#This Row],[Supplier]],tbl_die_ordering[[#This Row],[DIE NO]]),[1]Tracker!$AQ:$AQ,[1]Tracker!$Y:$Y,"")</f>
        <v>242500689</v>
      </c>
      <c r="AC703" s="83">
        <f>_xlfn.XLOOKUP(_xlfn.TEXTJOIN("_",TRUE,tbl_die_ordering[[#This Row],[Supplier]],tbl_die_ordering[[#This Row],[DIE NO]]),[1]Tracker!$AQ:$AQ,[1]Tracker!$AC:$AC,"")</f>
        <v>45777</v>
      </c>
      <c r="AD703" s="7"/>
      <c r="AF703" t="str">
        <f>TEXT(tbl_die_ordering[[#This Row],[Die Requested Date]],"mmm")</f>
        <v>Apr</v>
      </c>
      <c r="AG703" t="str">
        <f>_xlfn.TEXTJOIN("_",TRUE,tbl_die_ordering[[#This Row],[Supplier]],tbl_die_ordering[[#This Row],[DIE NO]])</f>
        <v>PHME_026118-2501 backer</v>
      </c>
    </row>
    <row r="704" spans="1:33" ht="15.95" customHeight="1">
      <c r="A704" s="86" t="s">
        <v>6</v>
      </c>
      <c r="B704" s="83" t="str">
        <f>_xlfn.XLOOKUP(_xlfn.TEXTJOIN("_",TRUE,tbl_die_ordering[[#This Row],[Supplier]],tbl_die_ordering[[#This Row],[DIE NO]]),[1]Tracker!$AQ:$AQ,[1]Tracker!$W:$W,"")</f>
        <v>7875-25</v>
      </c>
      <c r="C704" s="204" t="s">
        <v>1092</v>
      </c>
      <c r="D704" s="177" t="s">
        <v>185</v>
      </c>
      <c r="E704" s="93" t="s">
        <v>119</v>
      </c>
      <c r="F704" s="94">
        <v>45771</v>
      </c>
      <c r="G704" s="353">
        <f>_xlfn.XLOOKUP(_xlfn.TEXTJOIN("_",TRUE,tbl_die_ordering[[#This Row],[Supplier]],tbl_die_ordering[[#This Row],[DIE NO]]),[1]Tracker!$AQ:$AQ,[1]Tracker!$V:$V,"")</f>
        <v>45772</v>
      </c>
      <c r="H704" s="194" t="s">
        <v>94</v>
      </c>
      <c r="I704" s="101">
        <v>0</v>
      </c>
      <c r="J704" s="101">
        <v>0</v>
      </c>
      <c r="K704" s="104">
        <v>45772</v>
      </c>
      <c r="L704" s="104">
        <v>45773</v>
      </c>
      <c r="M704" s="105"/>
      <c r="N704" s="121">
        <f>IFERROR(IF(tbl_die_ordering[[#This Row],[Design Approved Date]]&lt;&gt;"",L704-K704,""),"")</f>
        <v>1</v>
      </c>
      <c r="O704" s="94">
        <v>45776</v>
      </c>
      <c r="P704" s="94">
        <v>45778</v>
      </c>
      <c r="Q704" s="104">
        <v>45776</v>
      </c>
      <c r="R704" s="123">
        <v>112501699</v>
      </c>
      <c r="S704" s="93" t="s">
        <v>95</v>
      </c>
      <c r="T704" s="104">
        <v>45776</v>
      </c>
      <c r="U704" s="112" t="s">
        <v>1093</v>
      </c>
      <c r="V704" s="113"/>
      <c r="W70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4" s="12">
        <f>IF(AND(tbl_die_ordering[[#This Row],[TYPE]]&lt;&gt;"C",tbl_die_ordering[[#This Row],[Design Approved Date]]&lt;&gt;""),tbl_die_ordering[[#This Row],[Design Approved Date]]-tbl_die_ordering[[#This Row],[Die Requested Date]],0)</f>
        <v>2</v>
      </c>
      <c r="Z704" t="s">
        <v>86</v>
      </c>
      <c r="AA704" s="118" t="s">
        <v>405</v>
      </c>
      <c r="AB704" s="82">
        <f>_xlfn.XLOOKUP(_xlfn.TEXTJOIN("_",TRUE,tbl_die_ordering[[#This Row],[Supplier]],tbl_die_ordering[[#This Row],[DIE NO]]),[1]Tracker!$AQ:$AQ,[1]Tracker!$Y:$Y,"")</f>
        <v>142503545</v>
      </c>
      <c r="AC704" s="83">
        <f>_xlfn.XLOOKUP(_xlfn.TEXTJOIN("_",TRUE,tbl_die_ordering[[#This Row],[Supplier]],tbl_die_ordering[[#This Row],[DIE NO]]),[1]Tracker!$AQ:$AQ,[1]Tracker!$AC:$AC,"")</f>
        <v>45785.577245370368</v>
      </c>
      <c r="AD704" s="7"/>
      <c r="AF704" t="str">
        <f>TEXT(tbl_die_ordering[[#This Row],[Die Requested Date]],"mmm")</f>
        <v>Apr</v>
      </c>
      <c r="AG704" t="str">
        <f>_xlfn.TEXTJOIN("_",TRUE,tbl_die_ordering[[#This Row],[Supplier]],tbl_die_ordering[[#This Row],[DIE NO]])</f>
        <v>PHME_27893-401</v>
      </c>
    </row>
    <row r="705" spans="1:35" ht="15.95" customHeight="1">
      <c r="A705" s="86" t="s">
        <v>6</v>
      </c>
      <c r="B705" s="83" t="str">
        <f>_xlfn.XLOOKUP(_xlfn.TEXTJOIN("_",TRUE,tbl_die_ordering[[#This Row],[Supplier]],tbl_die_ordering[[#This Row],[DIE NO]]),[1]Tracker!$AQ:$AQ,[1]Tracker!$W:$W,"")</f>
        <v>7875-25</v>
      </c>
      <c r="C705" s="204" t="s">
        <v>1094</v>
      </c>
      <c r="D705" s="177" t="s">
        <v>162</v>
      </c>
      <c r="E705" s="93" t="s">
        <v>163</v>
      </c>
      <c r="F705" s="94">
        <v>45771</v>
      </c>
      <c r="G705" s="353">
        <f>_xlfn.XLOOKUP(_xlfn.TEXTJOIN("_",TRUE,tbl_die_ordering[[#This Row],[Supplier]],tbl_die_ordering[[#This Row],[DIE NO]]),[1]Tracker!$AQ:$AQ,[1]Tracker!$V:$V,"")</f>
        <v>45772</v>
      </c>
      <c r="H705" s="194" t="s">
        <v>94</v>
      </c>
      <c r="I705" s="101">
        <v>0</v>
      </c>
      <c r="J705" s="101">
        <v>0</v>
      </c>
      <c r="K705" s="104">
        <v>45772</v>
      </c>
      <c r="L705" s="104">
        <v>45773</v>
      </c>
      <c r="M705" s="105"/>
      <c r="N705" s="121">
        <f>IFERROR(IF(tbl_die_ordering[[#This Row],[Design Approved Date]]&lt;&gt;"",L705-K705,""),"")</f>
        <v>1</v>
      </c>
      <c r="O705" s="94">
        <v>45776</v>
      </c>
      <c r="P705" s="94">
        <v>45778</v>
      </c>
      <c r="Q705" s="104">
        <v>45776</v>
      </c>
      <c r="R705" s="123">
        <v>112501699</v>
      </c>
      <c r="S705" s="93" t="s">
        <v>95</v>
      </c>
      <c r="T705" s="104">
        <v>45776</v>
      </c>
      <c r="U705" s="112"/>
      <c r="V705" s="113"/>
      <c r="W70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5" s="12">
        <f>IF(AND(tbl_die_ordering[[#This Row],[TYPE]]&lt;&gt;"C",tbl_die_ordering[[#This Row],[Design Approved Date]]&lt;&gt;""),tbl_die_ordering[[#This Row],[Design Approved Date]]-tbl_die_ordering[[#This Row],[Die Requested Date]],0)</f>
        <v>2</v>
      </c>
      <c r="Z705" t="s">
        <v>86</v>
      </c>
      <c r="AA705" s="118"/>
      <c r="AB705" s="82">
        <f>_xlfn.XLOOKUP(_xlfn.TEXTJOIN("_",TRUE,tbl_die_ordering[[#This Row],[Supplier]],tbl_die_ordering[[#This Row],[DIE NO]]),[1]Tracker!$AQ:$AQ,[1]Tracker!$Y:$Y,"")</f>
        <v>142503545</v>
      </c>
      <c r="AC705" s="83">
        <f>_xlfn.XLOOKUP(_xlfn.TEXTJOIN("_",TRUE,tbl_die_ordering[[#This Row],[Supplier]],tbl_die_ordering[[#This Row],[DIE NO]]),[1]Tracker!$AQ:$AQ,[1]Tracker!$AC:$AC,"")</f>
        <v>45785.577245370368</v>
      </c>
      <c r="AD705" s="7"/>
      <c r="AF705" t="str">
        <f>TEXT(tbl_die_ordering[[#This Row],[Die Requested Date]],"mmm")</f>
        <v>Apr</v>
      </c>
      <c r="AG705" t="str">
        <f>_xlfn.TEXTJOIN("_",TRUE,tbl_die_ordering[[#This Row],[Supplier]],tbl_die_ordering[[#This Row],[DIE NO]])</f>
        <v>PHME_INS-27893</v>
      </c>
    </row>
    <row r="706" spans="1:35" ht="15.95" customHeight="1">
      <c r="A706" s="86" t="s">
        <v>6</v>
      </c>
      <c r="B706" s="83" t="str">
        <f>_xlfn.XLOOKUP(_xlfn.TEXTJOIN("_",TRUE,tbl_die_ordering[[#This Row],[Supplier]],tbl_die_ordering[[#This Row],[DIE NO]]),[1]Tracker!$AQ:$AQ,[1]Tracker!$W:$W,"")</f>
        <v>7876-25</v>
      </c>
      <c r="C706" s="204" t="s">
        <v>1095</v>
      </c>
      <c r="D706" s="177" t="s">
        <v>185</v>
      </c>
      <c r="E706" s="93" t="s">
        <v>119</v>
      </c>
      <c r="F706" s="94">
        <v>45771</v>
      </c>
      <c r="G706" s="353">
        <f>_xlfn.XLOOKUP(_xlfn.TEXTJOIN("_",TRUE,tbl_die_ordering[[#This Row],[Supplier]],tbl_die_ordering[[#This Row],[DIE NO]]),[1]Tracker!$AQ:$AQ,[1]Tracker!$V:$V,"")</f>
        <v>45772</v>
      </c>
      <c r="H706" s="194" t="s">
        <v>94</v>
      </c>
      <c r="I706" s="101">
        <v>0</v>
      </c>
      <c r="J706" s="101">
        <v>0</v>
      </c>
      <c r="K706" s="104">
        <v>45773</v>
      </c>
      <c r="L706" s="104">
        <v>45775</v>
      </c>
      <c r="M706" s="105"/>
      <c r="N706" s="121">
        <f>IFERROR(IF(tbl_die_ordering[[#This Row],[Design Approved Date]]&lt;&gt;"",L706-K706,""),"")</f>
        <v>2</v>
      </c>
      <c r="O706" s="94">
        <v>45777</v>
      </c>
      <c r="P706" s="94">
        <v>45778</v>
      </c>
      <c r="Q706" s="104">
        <v>45777</v>
      </c>
      <c r="R706" s="123">
        <v>112501728</v>
      </c>
      <c r="S706" s="93" t="s">
        <v>101</v>
      </c>
      <c r="T706" s="104">
        <v>45777</v>
      </c>
      <c r="U706" s="112" t="s">
        <v>1093</v>
      </c>
      <c r="V706" s="113" t="s">
        <v>1096</v>
      </c>
      <c r="W70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6" s="12">
        <f>IF(AND(tbl_die_ordering[[#This Row],[TYPE]]&lt;&gt;"C",tbl_die_ordering[[#This Row],[Design Approved Date]]&lt;&gt;""),tbl_die_ordering[[#This Row],[Design Approved Date]]-tbl_die_ordering[[#This Row],[Die Requested Date]],0)</f>
        <v>4</v>
      </c>
      <c r="Z706" t="s">
        <v>86</v>
      </c>
      <c r="AA706" s="118" t="s">
        <v>405</v>
      </c>
      <c r="AB706" s="82">
        <f>_xlfn.XLOOKUP(_xlfn.TEXTJOIN("_",TRUE,tbl_die_ordering[[#This Row],[Supplier]],tbl_die_ordering[[#This Row],[DIE NO]]),[1]Tracker!$AQ:$AQ,[1]Tracker!$Y:$Y,"")</f>
        <v>142503648</v>
      </c>
      <c r="AC706" s="83">
        <f>_xlfn.XLOOKUP(_xlfn.TEXTJOIN("_",TRUE,tbl_die_ordering[[#This Row],[Supplier]],tbl_die_ordering[[#This Row],[DIE NO]]),[1]Tracker!$AQ:$AQ,[1]Tracker!$AC:$AC,"")</f>
        <v>45785.468912037039</v>
      </c>
      <c r="AD706" s="7"/>
      <c r="AF706" t="str">
        <f>TEXT(tbl_die_ordering[[#This Row],[Die Requested Date]],"mmm")</f>
        <v>Apr</v>
      </c>
      <c r="AG706" t="str">
        <f>_xlfn.TEXTJOIN("_",TRUE,tbl_die_ordering[[#This Row],[Supplier]],tbl_die_ordering[[#This Row],[DIE NO]])</f>
        <v>PDTMC_27894-501</v>
      </c>
    </row>
    <row r="707" spans="1:35" ht="15.95" customHeight="1">
      <c r="A707" s="86" t="s">
        <v>29</v>
      </c>
      <c r="B707" s="83" t="str">
        <f>_xlfn.XLOOKUP(_xlfn.TEXTJOIN("_",TRUE,tbl_die_ordering[[#This Row],[Supplier]],tbl_die_ordering[[#This Row],[DIE NO]]),[1]Tracker!$AQ:$AQ,[1]Tracker!$W:$W,"")</f>
        <v>7882-25</v>
      </c>
      <c r="C707" s="204" t="s">
        <v>1097</v>
      </c>
      <c r="D707" s="177" t="s">
        <v>88</v>
      </c>
      <c r="E707" s="93" t="s">
        <v>89</v>
      </c>
      <c r="F707" s="94">
        <v>45771</v>
      </c>
      <c r="G707" s="353">
        <f>_xlfn.XLOOKUP(_xlfn.TEXTJOIN("_",TRUE,tbl_die_ordering[[#This Row],[Supplier]],tbl_die_ordering[[#This Row],[DIE NO]]),[1]Tracker!$AQ:$AQ,[1]Tracker!$V:$V,"")</f>
        <v>45772</v>
      </c>
      <c r="H707" s="194" t="s">
        <v>94</v>
      </c>
      <c r="I707" s="133">
        <v>1</v>
      </c>
      <c r="J707" s="133">
        <v>1</v>
      </c>
      <c r="K707" s="104">
        <v>45772</v>
      </c>
      <c r="L707" s="104">
        <v>45776</v>
      </c>
      <c r="M707" s="105"/>
      <c r="N707" s="121">
        <f>IFERROR(IF(tbl_die_ordering[[#This Row],[Design Approved Date]]&lt;&gt;"",L707-K707,""),"")</f>
        <v>4</v>
      </c>
      <c r="O707" s="94">
        <v>45777</v>
      </c>
      <c r="P707" s="94">
        <v>45782</v>
      </c>
      <c r="Q707" s="104">
        <v>45777</v>
      </c>
      <c r="R707" s="123">
        <v>212500464</v>
      </c>
      <c r="S707" s="93" t="s">
        <v>95</v>
      </c>
      <c r="T707" s="94">
        <v>45782</v>
      </c>
      <c r="U707" s="112"/>
      <c r="V707" s="113"/>
      <c r="W70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7" s="6">
        <f>IF(AND(tbl_die_ordering[[#This Row],[TYPE]]&lt;&gt;"C",tbl_die_ordering[[#This Row],[Design Approved Date]]&lt;&gt;""),tbl_die_ordering[[#This Row],[Design Approved Date]]-tbl_die_ordering[[#This Row],[Die Requested Date]],0)</f>
        <v>5</v>
      </c>
      <c r="Z707" t="s">
        <v>86</v>
      </c>
      <c r="AA707" s="118"/>
      <c r="AB707" s="82">
        <f>_xlfn.XLOOKUP(_xlfn.TEXTJOIN("_",TRUE,tbl_die_ordering[[#This Row],[Supplier]],tbl_die_ordering[[#This Row],[DIE NO]]),[1]Tracker!$AQ:$AQ,[1]Tracker!$Y:$Y,"")</f>
        <v>242500761</v>
      </c>
      <c r="AC707" s="83">
        <f>_xlfn.XLOOKUP(_xlfn.TEXTJOIN("_",TRUE,tbl_die_ordering[[#This Row],[Supplier]],tbl_die_ordering[[#This Row],[DIE NO]]),[1]Tracker!$AQ:$AQ,[1]Tracker!$AC:$AC,"")</f>
        <v>45783</v>
      </c>
      <c r="AD707" s="7"/>
      <c r="AF707" t="str">
        <f>TEXT(tbl_die_ordering[[#This Row],[Die Requested Date]],"mmm")</f>
        <v>Apr</v>
      </c>
      <c r="AG707" t="str">
        <f>_xlfn.TEXTJOIN("_",TRUE,tbl_die_ordering[[#This Row],[Supplier]],tbl_die_ordering[[#This Row],[DIE NO]])</f>
        <v>PHME_029969-3502</v>
      </c>
    </row>
    <row r="708" spans="1:35" ht="15.95" customHeight="1">
      <c r="A708" s="86" t="s">
        <v>29</v>
      </c>
      <c r="B708" s="83" t="str">
        <f>_xlfn.XLOOKUP(_xlfn.TEXTJOIN("_",TRUE,tbl_die_ordering[[#This Row],[Supplier]],tbl_die_ordering[[#This Row],[DIE NO]]),[1]Tracker!$AQ:$AQ,[1]Tracker!$W:$W,"")</f>
        <v>7884-25</v>
      </c>
      <c r="C708" s="204" t="s">
        <v>1098</v>
      </c>
      <c r="D708" s="177" t="s">
        <v>88</v>
      </c>
      <c r="E708" s="93" t="s">
        <v>189</v>
      </c>
      <c r="F708" s="94">
        <v>45771</v>
      </c>
      <c r="G708" s="353">
        <f>_xlfn.XLOOKUP(_xlfn.TEXTJOIN("_",TRUE,tbl_die_ordering[[#This Row],[Supplier]],tbl_die_ordering[[#This Row],[DIE NO]]),[1]Tracker!$AQ:$AQ,[1]Tracker!$V:$V,"")</f>
        <v>45772</v>
      </c>
      <c r="H708" s="194" t="s">
        <v>94</v>
      </c>
      <c r="I708" s="133">
        <v>2</v>
      </c>
      <c r="J708" s="133">
        <v>2</v>
      </c>
      <c r="K708" s="104">
        <v>45775</v>
      </c>
      <c r="L708" s="104">
        <v>45776</v>
      </c>
      <c r="M708" s="105"/>
      <c r="N708" s="121">
        <f>IFERROR(IF(tbl_die_ordering[[#This Row],[Design Approved Date]]&lt;&gt;"",L708-K708,""),"")</f>
        <v>1</v>
      </c>
      <c r="O708" s="94">
        <v>45778</v>
      </c>
      <c r="P708" s="94">
        <v>45782</v>
      </c>
      <c r="Q708" s="104">
        <v>45778</v>
      </c>
      <c r="R708" s="123">
        <v>212500469</v>
      </c>
      <c r="S708" s="93" t="s">
        <v>101</v>
      </c>
      <c r="T708" s="94">
        <v>45782</v>
      </c>
      <c r="U708" s="112"/>
      <c r="V708" s="113"/>
      <c r="W70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8" s="6">
        <f>IF(AND(tbl_die_ordering[[#This Row],[TYPE]]&lt;&gt;"C",tbl_die_ordering[[#This Row],[Design Approved Date]]&lt;&gt;""),tbl_die_ordering[[#This Row],[Design Approved Date]]-tbl_die_ordering[[#This Row],[Die Requested Date]],0)</f>
        <v>5</v>
      </c>
      <c r="Z708" t="s">
        <v>86</v>
      </c>
      <c r="AA708" s="118"/>
      <c r="AB708" s="82">
        <f>_xlfn.XLOOKUP(_xlfn.TEXTJOIN("_",TRUE,tbl_die_ordering[[#This Row],[Supplier]],tbl_die_ordering[[#This Row],[DIE NO]]),[1]Tracker!$AQ:$AQ,[1]Tracker!$Y:$Y,"")</f>
        <v>242500806</v>
      </c>
      <c r="AC708" s="83">
        <f>_xlfn.XLOOKUP(_xlfn.TEXTJOIN("_",TRUE,tbl_die_ordering[[#This Row],[Supplier]],tbl_die_ordering[[#This Row],[DIE NO]]),[1]Tracker!$AQ:$AQ,[1]Tracker!$AC:$AC,"")</f>
        <v>45789</v>
      </c>
      <c r="AD708" s="7"/>
      <c r="AF708" t="str">
        <f>TEXT(tbl_die_ordering[[#This Row],[Die Requested Date]],"mmm")</f>
        <v>Apr</v>
      </c>
      <c r="AG708" t="str">
        <f>_xlfn.TEXTJOIN("_",TRUE,tbl_die_ordering[[#This Row],[Supplier]],tbl_die_ordering[[#This Row],[DIE NO]])</f>
        <v>PDTMC_051138-3502</v>
      </c>
    </row>
    <row r="709" spans="1:35" ht="15.95" customHeight="1">
      <c r="A709" s="86" t="s">
        <v>29</v>
      </c>
      <c r="B709" s="83" t="str">
        <f>_xlfn.XLOOKUP(_xlfn.TEXTJOIN("_",TRUE,tbl_die_ordering[[#This Row],[Supplier]],tbl_die_ordering[[#This Row],[DIE NO]]),[1]Tracker!$AQ:$AQ,[1]Tracker!$W:$W,"")</f>
        <v>7884-25</v>
      </c>
      <c r="C709" s="204" t="s">
        <v>1099</v>
      </c>
      <c r="D709" s="177" t="s">
        <v>88</v>
      </c>
      <c r="E709" s="93" t="s">
        <v>135</v>
      </c>
      <c r="F709" s="94">
        <v>45771</v>
      </c>
      <c r="G709" s="353">
        <f>_xlfn.XLOOKUP(_xlfn.TEXTJOIN("_",TRUE,tbl_die_ordering[[#This Row],[Supplier]],tbl_die_ordering[[#This Row],[DIE NO]]),[1]Tracker!$AQ:$AQ,[1]Tracker!$V:$V,"")</f>
        <v>45772</v>
      </c>
      <c r="H709" s="194" t="s">
        <v>94</v>
      </c>
      <c r="I709" s="133">
        <v>1</v>
      </c>
      <c r="J709" s="133">
        <v>1</v>
      </c>
      <c r="K709" s="104">
        <v>45775</v>
      </c>
      <c r="L709" s="104">
        <v>45776</v>
      </c>
      <c r="M709" s="105"/>
      <c r="N709" s="121">
        <f>IFERROR(IF(tbl_die_ordering[[#This Row],[Design Approved Date]]&lt;&gt;"",L709-K709,""),"")</f>
        <v>1</v>
      </c>
      <c r="O709" s="94">
        <v>45778</v>
      </c>
      <c r="P709" s="94">
        <v>45782</v>
      </c>
      <c r="Q709" s="104">
        <v>45778</v>
      </c>
      <c r="R709" s="123">
        <v>212500469</v>
      </c>
      <c r="S709" s="93" t="s">
        <v>101</v>
      </c>
      <c r="T709" s="94">
        <v>45782</v>
      </c>
      <c r="U709" s="112"/>
      <c r="V709" s="113"/>
      <c r="W70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09" s="6">
        <f>IF(AND(tbl_die_ordering[[#This Row],[TYPE]]&lt;&gt;"C",tbl_die_ordering[[#This Row],[Design Approved Date]]&lt;&gt;""),tbl_die_ordering[[#This Row],[Design Approved Date]]-tbl_die_ordering[[#This Row],[Die Requested Date]],0)</f>
        <v>5</v>
      </c>
      <c r="Z709" t="s">
        <v>86</v>
      </c>
      <c r="AA709" s="118"/>
      <c r="AB709" s="82">
        <f>_xlfn.XLOOKUP(_xlfn.TEXTJOIN("_",TRUE,tbl_die_ordering[[#This Row],[Supplier]],tbl_die_ordering[[#This Row],[DIE NO]]),[1]Tracker!$AQ:$AQ,[1]Tracker!$Y:$Y,"")</f>
        <v>242500806</v>
      </c>
      <c r="AC709" s="83">
        <f>_xlfn.XLOOKUP(_xlfn.TEXTJOIN("_",TRUE,tbl_die_ordering[[#This Row],[Supplier]],tbl_die_ordering[[#This Row],[DIE NO]]),[1]Tracker!$AQ:$AQ,[1]Tracker!$AC:$AC,"")</f>
        <v>45789</v>
      </c>
      <c r="AD709" s="7"/>
      <c r="AF709" t="str">
        <f>TEXT(tbl_die_ordering[[#This Row],[Die Requested Date]],"mmm")</f>
        <v>Apr</v>
      </c>
      <c r="AG709" t="str">
        <f>_xlfn.TEXTJOIN("_",TRUE,tbl_die_ordering[[#This Row],[Supplier]],tbl_die_ordering[[#This Row],[DIE NO]])</f>
        <v>PDTMC_051139-2502</v>
      </c>
    </row>
    <row r="710" spans="1:35" ht="15.95" customHeight="1">
      <c r="A710" s="86" t="s">
        <v>29</v>
      </c>
      <c r="B710" s="83" t="str">
        <f>_xlfn.XLOOKUP(_xlfn.TEXTJOIN("_",TRUE,tbl_die_ordering[[#This Row],[Supplier]],tbl_die_ordering[[#This Row],[DIE NO]]),[1]Tracker!$AQ:$AQ,[1]Tracker!$W:$W,"")</f>
        <v>7884-25</v>
      </c>
      <c r="C710" s="204" t="s">
        <v>1100</v>
      </c>
      <c r="D710" s="177" t="s">
        <v>88</v>
      </c>
      <c r="E710" s="93" t="s">
        <v>135</v>
      </c>
      <c r="F710" s="94">
        <v>45771</v>
      </c>
      <c r="G710" s="353">
        <f>_xlfn.XLOOKUP(_xlfn.TEXTJOIN("_",TRUE,tbl_die_ordering[[#This Row],[Supplier]],tbl_die_ordering[[#This Row],[DIE NO]]),[1]Tracker!$AQ:$AQ,[1]Tracker!$V:$V,"")</f>
        <v>45772</v>
      </c>
      <c r="H710" s="194" t="s">
        <v>94</v>
      </c>
      <c r="I710" s="133">
        <v>1</v>
      </c>
      <c r="J710" s="133">
        <v>1</v>
      </c>
      <c r="K710" s="104">
        <v>45775</v>
      </c>
      <c r="L710" s="104">
        <v>45776</v>
      </c>
      <c r="M710" s="105"/>
      <c r="N710" s="121">
        <f>IFERROR(IF(tbl_die_ordering[[#This Row],[Design Approved Date]]&lt;&gt;"",L710-K710,""),"")</f>
        <v>1</v>
      </c>
      <c r="O710" s="94">
        <v>45778</v>
      </c>
      <c r="P710" s="94">
        <v>45782</v>
      </c>
      <c r="Q710" s="104">
        <v>45778</v>
      </c>
      <c r="R710" s="123">
        <v>212500469</v>
      </c>
      <c r="S710" s="93" t="s">
        <v>101</v>
      </c>
      <c r="T710" s="94">
        <v>45782</v>
      </c>
      <c r="U710" s="112"/>
      <c r="V710" s="113"/>
      <c r="W7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0" s="6">
        <f>IF(AND(tbl_die_ordering[[#This Row],[TYPE]]&lt;&gt;"C",tbl_die_ordering[[#This Row],[Design Approved Date]]&lt;&gt;""),tbl_die_ordering[[#This Row],[Design Approved Date]]-tbl_die_ordering[[#This Row],[Die Requested Date]],0)</f>
        <v>5</v>
      </c>
      <c r="Z710" t="s">
        <v>86</v>
      </c>
      <c r="AA710" s="118"/>
      <c r="AB710" s="82">
        <f>_xlfn.XLOOKUP(_xlfn.TEXTJOIN("_",TRUE,tbl_die_ordering[[#This Row],[Supplier]],tbl_die_ordering[[#This Row],[DIE NO]]),[1]Tracker!$AQ:$AQ,[1]Tracker!$Y:$Y,"")</f>
        <v>242500806</v>
      </c>
      <c r="AC710" s="83">
        <f>_xlfn.XLOOKUP(_xlfn.TEXTJOIN("_",TRUE,tbl_die_ordering[[#This Row],[Supplier]],tbl_die_ordering[[#This Row],[DIE NO]]),[1]Tracker!$AQ:$AQ,[1]Tracker!$AC:$AC,"")</f>
        <v>45789</v>
      </c>
      <c r="AD710" s="7"/>
      <c r="AF710" t="str">
        <f>TEXT(tbl_die_ordering[[#This Row],[Die Requested Date]],"mmm")</f>
        <v>Apr</v>
      </c>
      <c r="AG710" t="str">
        <f>_xlfn.TEXTJOIN("_",TRUE,tbl_die_ordering[[#This Row],[Supplier]],tbl_die_ordering[[#This Row],[DIE NO]])</f>
        <v>PDTMC_051140-2502</v>
      </c>
    </row>
    <row r="711" spans="1:35" ht="15.95" customHeight="1">
      <c r="A711" s="86" t="s">
        <v>29</v>
      </c>
      <c r="B711" s="83" t="str">
        <f>_xlfn.XLOOKUP(_xlfn.TEXTJOIN("_",TRUE,tbl_die_ordering[[#This Row],[Supplier]],tbl_die_ordering[[#This Row],[DIE NO]]),[1]Tracker!$AQ:$AQ,[1]Tracker!$W:$W,"")</f>
        <v>7883-25</v>
      </c>
      <c r="C711" s="204" t="s">
        <v>1101</v>
      </c>
      <c r="D711" s="177" t="s">
        <v>88</v>
      </c>
      <c r="E711" s="93" t="s">
        <v>115</v>
      </c>
      <c r="F711" s="94">
        <v>45771</v>
      </c>
      <c r="G711" s="353">
        <f>_xlfn.XLOOKUP(_xlfn.TEXTJOIN("_",TRUE,tbl_die_ordering[[#This Row],[Supplier]],tbl_die_ordering[[#This Row],[DIE NO]]),[1]Tracker!$AQ:$AQ,[1]Tracker!$V:$V,"")</f>
        <v>45772</v>
      </c>
      <c r="H711" s="194" t="s">
        <v>90</v>
      </c>
      <c r="I711" s="133">
        <v>1</v>
      </c>
      <c r="J711" s="133">
        <v>1</v>
      </c>
      <c r="K711" s="104">
        <v>45777</v>
      </c>
      <c r="L711" s="104">
        <v>45779</v>
      </c>
      <c r="M711" s="105"/>
      <c r="N711" s="121">
        <f>IFERROR(IF(tbl_die_ordering[[#This Row],[Design Approved Date]]&lt;&gt;"",L711-K711,""),"")</f>
        <v>2</v>
      </c>
      <c r="O711" s="94">
        <v>45782</v>
      </c>
      <c r="P711" s="94">
        <v>45787</v>
      </c>
      <c r="Q711" s="104">
        <v>45782</v>
      </c>
      <c r="R711" s="123">
        <v>212500489</v>
      </c>
      <c r="S711" s="93" t="s">
        <v>197</v>
      </c>
      <c r="T711" s="94">
        <v>37386</v>
      </c>
      <c r="U711" s="112"/>
      <c r="V711" s="113"/>
      <c r="W7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1" s="6">
        <f>IF(AND(tbl_die_ordering[[#This Row],[TYPE]]&lt;&gt;"C",tbl_die_ordering[[#This Row],[Design Approved Date]]&lt;&gt;""),tbl_die_ordering[[#This Row],[Design Approved Date]]-tbl_die_ordering[[#This Row],[Die Requested Date]],0)</f>
        <v>8</v>
      </c>
      <c r="Z711" t="s">
        <v>86</v>
      </c>
      <c r="AA711" s="118"/>
      <c r="AB711" s="82">
        <f>_xlfn.XLOOKUP(_xlfn.TEXTJOIN("_",TRUE,tbl_die_ordering[[#This Row],[Supplier]],tbl_die_ordering[[#This Row],[DIE NO]]),[1]Tracker!$AQ:$AQ,[1]Tracker!$Y:$Y,"")</f>
        <v>242500824</v>
      </c>
      <c r="AC711" s="83">
        <f>_xlfn.XLOOKUP(_xlfn.TEXTJOIN("_",TRUE,tbl_die_ordering[[#This Row],[Supplier]],tbl_die_ordering[[#This Row],[DIE NO]]),[1]Tracker!$AQ:$AQ,[1]Tracker!$AC:$AC,"")</f>
        <v>45790</v>
      </c>
      <c r="AD711" s="7"/>
      <c r="AF711" t="str">
        <f>TEXT(tbl_die_ordering[[#This Row],[Die Requested Date]],"mmm")</f>
        <v>Apr</v>
      </c>
      <c r="AG711" t="str">
        <f>_xlfn.TEXTJOIN("_",TRUE,tbl_die_ordering[[#This Row],[Supplier]],tbl_die_ordering[[#This Row],[DIE NO]])</f>
        <v>COMPES_029986-3502</v>
      </c>
    </row>
    <row r="712" spans="1:35" ht="15.95" customHeight="1">
      <c r="A712" s="86" t="s">
        <v>29</v>
      </c>
      <c r="B712" s="83" t="str">
        <f>_xlfn.XLOOKUP(_xlfn.TEXTJOIN("_",TRUE,tbl_die_ordering[[#This Row],[Supplier]],tbl_die_ordering[[#This Row],[DIE NO]]),[1]Tracker!$AQ:$AQ,[1]Tracker!$W:$W,"")</f>
        <v>7881-25</v>
      </c>
      <c r="C712" s="204" t="s">
        <v>1102</v>
      </c>
      <c r="D712" s="177" t="s">
        <v>88</v>
      </c>
      <c r="E712" s="93" t="s">
        <v>1103</v>
      </c>
      <c r="F712" s="94">
        <v>45771</v>
      </c>
      <c r="G712" s="353">
        <f>_xlfn.XLOOKUP(_xlfn.TEXTJOIN("_",TRUE,tbl_die_ordering[[#This Row],[Supplier]],tbl_die_ordering[[#This Row],[DIE NO]]),[1]Tracker!$AQ:$AQ,[1]Tracker!$V:$V,"")</f>
        <v>45772</v>
      </c>
      <c r="H712" s="194" t="s">
        <v>90</v>
      </c>
      <c r="I712" s="133">
        <v>0</v>
      </c>
      <c r="J712" s="133">
        <v>0</v>
      </c>
      <c r="K712" s="104">
        <v>45776</v>
      </c>
      <c r="L712" s="104">
        <v>45822</v>
      </c>
      <c r="M712" s="105" t="s">
        <v>186</v>
      </c>
      <c r="N712" s="121">
        <f>IFERROR(IF(tbl_die_ordering[[#This Row],[Design Approved Date]]&lt;&gt;"",L712-K712,""),"")</f>
        <v>46</v>
      </c>
      <c r="O712" s="104">
        <v>45826</v>
      </c>
      <c r="P712" s="94">
        <v>45829</v>
      </c>
      <c r="Q712" s="104">
        <v>45826</v>
      </c>
      <c r="R712" s="123" t="s">
        <v>1104</v>
      </c>
      <c r="S712" s="93" t="s">
        <v>378</v>
      </c>
      <c r="T712" s="104">
        <v>45826</v>
      </c>
      <c r="U712" s="112"/>
      <c r="V712" s="113" t="s">
        <v>1105</v>
      </c>
      <c r="W7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2" s="6">
        <f>IF(AND(tbl_die_ordering[[#This Row],[TYPE]]&lt;&gt;"C",tbl_die_ordering[[#This Row],[Design Approved Date]]&lt;&gt;""),tbl_die_ordering[[#This Row],[Design Approved Date]]-tbl_die_ordering[[#This Row],[Die Requested Date]],0)</f>
        <v>51</v>
      </c>
      <c r="Z712" t="s">
        <v>86</v>
      </c>
      <c r="AA712" s="118"/>
      <c r="AB712" s="82">
        <f>_xlfn.XLOOKUP(_xlfn.TEXTJOIN("_",TRUE,tbl_die_ordering[[#This Row],[Supplier]],tbl_die_ordering[[#This Row],[DIE NO]]),[1]Tracker!$AQ:$AQ,[1]Tracker!$Y:$Y,"")</f>
        <v>242501332</v>
      </c>
      <c r="AC712" s="83">
        <f>_xlfn.XLOOKUP(_xlfn.TEXTJOIN("_",TRUE,tbl_die_ordering[[#This Row],[Supplier]],tbl_die_ordering[[#This Row],[DIE NO]]),[1]Tracker!$AQ:$AQ,[1]Tracker!$AC:$AC,"")</f>
        <v>45838</v>
      </c>
      <c r="AD712" s="7"/>
      <c r="AF712" t="str">
        <f>TEXT(tbl_die_ordering[[#This Row],[Die Requested Date]],"mmm")</f>
        <v>Apr</v>
      </c>
      <c r="AG712" t="str">
        <f>_xlfn.TEXTJOIN("_",TRUE,tbl_die_ordering[[#This Row],[Supplier]],tbl_die_ordering[[#This Row],[DIE NO]])</f>
        <v>COMES_024216-3503</v>
      </c>
      <c r="AI712" t="s">
        <v>1106</v>
      </c>
    </row>
    <row r="713" spans="1:35" ht="15.95" customHeight="1">
      <c r="A713" s="86" t="s">
        <v>6</v>
      </c>
      <c r="B713" s="83" t="s">
        <v>336</v>
      </c>
      <c r="C713" s="204" t="s">
        <v>1107</v>
      </c>
      <c r="D713" s="177" t="s">
        <v>212</v>
      </c>
      <c r="E713" s="93" t="s">
        <v>526</v>
      </c>
      <c r="F713" s="94">
        <v>45772</v>
      </c>
      <c r="G713" s="353" t="str">
        <f>_xlfn.XLOOKUP(_xlfn.TEXTJOIN("_",TRUE,tbl_die_ordering[[#This Row],[Supplier]],tbl_die_ordering[[#This Row],[DIE NO]]),[1]Tracker!$AQ:$AQ,[1]Tracker!$V:$V,"")</f>
        <v/>
      </c>
      <c r="H713" s="194" t="s">
        <v>94</v>
      </c>
      <c r="I713" s="101">
        <v>0</v>
      </c>
      <c r="J713" s="101">
        <v>0</v>
      </c>
      <c r="K713" s="104" t="s">
        <v>444</v>
      </c>
      <c r="L713" s="104" t="s">
        <v>444</v>
      </c>
      <c r="M713" s="105"/>
      <c r="N713" s="121" t="str">
        <f>IFERROR(IF(tbl_die_ordering[[#This Row],[Design Approved Date]]&lt;&gt;"",L713-K713,""),"")</f>
        <v/>
      </c>
      <c r="O713" s="94">
        <v>45776</v>
      </c>
      <c r="P713" s="94" t="s">
        <v>444</v>
      </c>
      <c r="Q713" s="104">
        <v>45776</v>
      </c>
      <c r="R713" s="123">
        <v>112501699</v>
      </c>
      <c r="S713" s="93" t="s">
        <v>95</v>
      </c>
      <c r="T713" s="181" t="s">
        <v>444</v>
      </c>
      <c r="U713" s="112"/>
      <c r="V713" s="113" t="s">
        <v>1108</v>
      </c>
      <c r="W7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713" s="12">
        <f>IF(AND(tbl_die_ordering[[#This Row],[TYPE]]&lt;&gt;"C",tbl_die_ordering[[#This Row],[Design Approved Date]]&lt;&gt;""),tbl_die_ordering[[#This Row],[Design Approved Date]]-tbl_die_ordering[[#This Row],[Die Requested Date]],0)</f>
        <v>0</v>
      </c>
      <c r="Z713" t="s">
        <v>86</v>
      </c>
      <c r="AA713" s="118"/>
      <c r="AB713" s="82" t="str">
        <f>_xlfn.XLOOKUP(_xlfn.TEXTJOIN("_",TRUE,tbl_die_ordering[[#This Row],[Supplier]],tbl_die_ordering[[#This Row],[DIE NO]]),[1]Tracker!$AQ:$AQ,[1]Tracker!$Y:$Y,"")</f>
        <v/>
      </c>
      <c r="AC713" s="83" t="str">
        <f>_xlfn.XLOOKUP(_xlfn.TEXTJOIN("_",TRUE,tbl_die_ordering[[#This Row],[Supplier]],tbl_die_ordering[[#This Row],[DIE NO]]),[1]Tracker!$AQ:$AQ,[1]Tracker!$AC:$AC,"")</f>
        <v/>
      </c>
      <c r="AD713" s="7"/>
      <c r="AF713" t="str">
        <f>TEXT(tbl_die_ordering[[#This Row],[Die Requested Date]],"mmm")</f>
        <v>Apr</v>
      </c>
      <c r="AG713" t="str">
        <f>_xlfn.TEXTJOIN("_",TRUE,tbl_die_ordering[[#This Row],[Supplier]],tbl_die_ordering[[#This Row],[DIE NO]])</f>
        <v>PHME_INS-27895</v>
      </c>
    </row>
    <row r="714" spans="1:35" ht="15.95" customHeight="1">
      <c r="A714" s="86" t="s">
        <v>6</v>
      </c>
      <c r="B714" s="83" t="str">
        <f>_xlfn.XLOOKUP(_xlfn.TEXTJOIN("_",TRUE,tbl_die_ordering[[#This Row],[Supplier]],tbl_die_ordering[[#This Row],[DIE NO]]),[1]Tracker!$AQ:$AQ,[1]Tracker!$W:$W,"")</f>
        <v>7880-25</v>
      </c>
      <c r="C714" s="204" t="s">
        <v>1109</v>
      </c>
      <c r="D714" s="177" t="s">
        <v>185</v>
      </c>
      <c r="E714" s="93" t="s">
        <v>791</v>
      </c>
      <c r="F714" s="94">
        <v>45772</v>
      </c>
      <c r="G714" s="353">
        <f>_xlfn.XLOOKUP(_xlfn.TEXTJOIN("_",TRUE,tbl_die_ordering[[#This Row],[Supplier]],tbl_die_ordering[[#This Row],[DIE NO]]),[1]Tracker!$AQ:$AQ,[1]Tracker!$V:$V,"")</f>
        <v>45772</v>
      </c>
      <c r="H714" s="194" t="s">
        <v>94</v>
      </c>
      <c r="I714" s="101">
        <v>0</v>
      </c>
      <c r="J714" s="101">
        <v>0</v>
      </c>
      <c r="K714" s="104">
        <v>45772</v>
      </c>
      <c r="L714" s="104">
        <v>45773</v>
      </c>
      <c r="M714" s="105" t="s">
        <v>186</v>
      </c>
      <c r="N714" s="121">
        <f>IFERROR(IF(tbl_die_ordering[[#This Row],[Design Approved Date]]&lt;&gt;"",L714-K714,""),"")</f>
        <v>1</v>
      </c>
      <c r="O714" s="94">
        <v>45776</v>
      </c>
      <c r="P714" s="94">
        <v>45778</v>
      </c>
      <c r="Q714" s="104">
        <v>45776</v>
      </c>
      <c r="R714" s="123">
        <v>112501699</v>
      </c>
      <c r="S714" s="93" t="s">
        <v>95</v>
      </c>
      <c r="T714" s="104">
        <v>45776</v>
      </c>
      <c r="U714" s="112" t="s">
        <v>1110</v>
      </c>
      <c r="V714" s="113" t="s">
        <v>1111</v>
      </c>
      <c r="W7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4" s="12">
        <f>IF(AND(tbl_die_ordering[[#This Row],[TYPE]]&lt;&gt;"C",tbl_die_ordering[[#This Row],[Design Approved Date]]&lt;&gt;""),tbl_die_ordering[[#This Row],[Design Approved Date]]-tbl_die_ordering[[#This Row],[Die Requested Date]],0)</f>
        <v>1</v>
      </c>
      <c r="Z714" t="s">
        <v>86</v>
      </c>
      <c r="AA714" s="118" t="s">
        <v>343</v>
      </c>
      <c r="AB714" s="82">
        <f>_xlfn.XLOOKUP(_xlfn.TEXTJOIN("_",TRUE,tbl_die_ordering[[#This Row],[Supplier]],tbl_die_ordering[[#This Row],[DIE NO]]),[1]Tracker!$AQ:$AQ,[1]Tracker!$Y:$Y,"")</f>
        <v>142503632</v>
      </c>
      <c r="AC714" s="83">
        <f>_xlfn.XLOOKUP(_xlfn.TEXTJOIN("_",TRUE,tbl_die_ordering[[#This Row],[Supplier]],tbl_die_ordering[[#This Row],[DIE NO]]),[1]Tracker!$AQ:$AQ,[1]Tracker!$AC:$AC,"")</f>
        <v>45789</v>
      </c>
      <c r="AD714" s="7"/>
      <c r="AF714" t="str">
        <f>TEXT(tbl_die_ordering[[#This Row],[Die Requested Date]],"mmm")</f>
        <v>Apr</v>
      </c>
      <c r="AG714" t="str">
        <f>_xlfn.TEXTJOIN("_",TRUE,tbl_die_ordering[[#This Row],[Supplier]],tbl_die_ordering[[#This Row],[DIE NO]])</f>
        <v>PHME_27895-601</v>
      </c>
    </row>
    <row r="715" spans="1:35" ht="15.95" customHeight="1">
      <c r="A715" s="86" t="s">
        <v>6</v>
      </c>
      <c r="B715" s="83" t="str">
        <f>_xlfn.XLOOKUP(_xlfn.TEXTJOIN("_",TRUE,tbl_die_ordering[[#This Row],[Supplier]],tbl_die_ordering[[#This Row],[DIE NO]]),[1]Tracker!$AQ:$AQ,[1]Tracker!$W:$W,"")</f>
        <v>7878-25</v>
      </c>
      <c r="C715" s="204" t="s">
        <v>1112</v>
      </c>
      <c r="D715" s="177" t="s">
        <v>162</v>
      </c>
      <c r="E715" s="93" t="s">
        <v>170</v>
      </c>
      <c r="F715" s="94">
        <v>45772</v>
      </c>
      <c r="G715" s="353">
        <f>_xlfn.XLOOKUP(_xlfn.TEXTJOIN("_",TRUE,tbl_die_ordering[[#This Row],[Supplier]],tbl_die_ordering[[#This Row],[DIE NO]]),[1]Tracker!$AQ:$AQ,[1]Tracker!$V:$V,"")</f>
        <v>45772</v>
      </c>
      <c r="H715" s="194" t="s">
        <v>90</v>
      </c>
      <c r="I715" s="101">
        <v>0</v>
      </c>
      <c r="J715" s="101">
        <v>0</v>
      </c>
      <c r="K715" s="104">
        <v>45775</v>
      </c>
      <c r="L715" s="104">
        <v>45776</v>
      </c>
      <c r="M715" s="105"/>
      <c r="N715" s="121">
        <f>IFERROR(IF(tbl_die_ordering[[#This Row],[Design Approved Date]]&lt;&gt;"",L715-K715,""),"")</f>
        <v>1</v>
      </c>
      <c r="O715" s="94">
        <v>45777</v>
      </c>
      <c r="P715" s="94">
        <v>45778</v>
      </c>
      <c r="Q715" s="104">
        <v>45777</v>
      </c>
      <c r="R715" s="123">
        <v>112501728</v>
      </c>
      <c r="S715" s="93" t="s">
        <v>197</v>
      </c>
      <c r="T715" s="104">
        <v>45777</v>
      </c>
      <c r="U715" s="112"/>
      <c r="V715" s="113"/>
      <c r="W7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5" s="12">
        <f>IF(AND(tbl_die_ordering[[#This Row],[TYPE]]&lt;&gt;"C",tbl_die_ordering[[#This Row],[Design Approved Date]]&lt;&gt;""),tbl_die_ordering[[#This Row],[Design Approved Date]]-tbl_die_ordering[[#This Row],[Die Requested Date]],0)</f>
        <v>4</v>
      </c>
      <c r="Z715" t="s">
        <v>86</v>
      </c>
      <c r="AA715" s="118"/>
      <c r="AB715" s="82">
        <f>_xlfn.XLOOKUP(_xlfn.TEXTJOIN("_",TRUE,tbl_die_ordering[[#This Row],[Supplier]],tbl_die_ordering[[#This Row],[DIE NO]]),[1]Tracker!$AQ:$AQ,[1]Tracker!$Y:$Y,"")</f>
        <v>142503663</v>
      </c>
      <c r="AC715" s="83">
        <f>_xlfn.XLOOKUP(_xlfn.TEXTJOIN("_",TRUE,tbl_die_ordering[[#This Row],[Supplier]],tbl_die_ordering[[#This Row],[DIE NO]]),[1]Tracker!$AQ:$AQ,[1]Tracker!$AC:$AC,"")</f>
        <v>45786.260405092595</v>
      </c>
      <c r="AD715" s="7"/>
      <c r="AF715" t="str">
        <f>TEXT(tbl_die_ordering[[#This Row],[Die Requested Date]],"mmm")</f>
        <v>Apr</v>
      </c>
      <c r="AG715" t="str">
        <f>_xlfn.TEXTJOIN("_",TRUE,tbl_die_ordering[[#This Row],[Supplier]],tbl_die_ordering[[#This Row],[DIE NO]])</f>
        <v>COMPES_BOL-6-1-C</v>
      </c>
    </row>
    <row r="716" spans="1:35" ht="15.95" customHeight="1">
      <c r="A716" s="86" t="s">
        <v>6</v>
      </c>
      <c r="B716" s="83" t="str">
        <f>_xlfn.XLOOKUP(_xlfn.TEXTJOIN("_",TRUE,tbl_die_ordering[[#This Row],[Supplier]],tbl_die_ordering[[#This Row],[DIE NO]]),[1]Tracker!$AQ:$AQ,[1]Tracker!$W:$W,"")</f>
        <v>7879-25</v>
      </c>
      <c r="C716" s="204" t="s">
        <v>1113</v>
      </c>
      <c r="D716" s="177" t="s">
        <v>88</v>
      </c>
      <c r="E716" s="93" t="s">
        <v>119</v>
      </c>
      <c r="F716" s="94">
        <v>45772</v>
      </c>
      <c r="G716" s="353">
        <f>_xlfn.XLOOKUP(_xlfn.TEXTJOIN("_",TRUE,tbl_die_ordering[[#This Row],[Supplier]],tbl_die_ordering[[#This Row],[DIE NO]]),[1]Tracker!$AQ:$AQ,[1]Tracker!$V:$V,"")</f>
        <v>45772</v>
      </c>
      <c r="H716" s="194" t="s">
        <v>94</v>
      </c>
      <c r="I716" s="101">
        <v>1</v>
      </c>
      <c r="J716" s="101">
        <v>2</v>
      </c>
      <c r="K716" s="104">
        <v>45775</v>
      </c>
      <c r="L716" s="104">
        <v>45776</v>
      </c>
      <c r="M716" s="105"/>
      <c r="N716" s="121">
        <f>IFERROR(IF(tbl_die_ordering[[#This Row],[Design Approved Date]]&lt;&gt;"",L716-K716,""),"")</f>
        <v>1</v>
      </c>
      <c r="O716" s="94">
        <v>45777</v>
      </c>
      <c r="P716" s="94">
        <v>45778</v>
      </c>
      <c r="Q716" s="104">
        <v>45777</v>
      </c>
      <c r="R716" s="123">
        <v>112501728</v>
      </c>
      <c r="S716" s="93" t="s">
        <v>101</v>
      </c>
      <c r="T716" s="104">
        <v>45777</v>
      </c>
      <c r="U716" s="112"/>
      <c r="V716" s="113"/>
      <c r="W7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6" s="12">
        <f>IF(AND(tbl_die_ordering[[#This Row],[TYPE]]&lt;&gt;"C",tbl_die_ordering[[#This Row],[Design Approved Date]]&lt;&gt;""),tbl_die_ordering[[#This Row],[Design Approved Date]]-tbl_die_ordering[[#This Row],[Die Requested Date]],0)</f>
        <v>4</v>
      </c>
      <c r="Z716" t="s">
        <v>86</v>
      </c>
      <c r="AA716" s="118"/>
      <c r="AB716" s="82">
        <f>_xlfn.XLOOKUP(_xlfn.TEXTJOIN("_",TRUE,tbl_die_ordering[[#This Row],[Supplier]],tbl_die_ordering[[#This Row],[DIE NO]]),[1]Tracker!$AQ:$AQ,[1]Tracker!$Y:$Y,"")</f>
        <v>142503649</v>
      </c>
      <c r="AC716" s="83">
        <f>_xlfn.XLOOKUP(_xlfn.TEXTJOIN("_",TRUE,tbl_die_ordering[[#This Row],[Supplier]],tbl_die_ordering[[#This Row],[DIE NO]]),[1]Tracker!$AQ:$AQ,[1]Tracker!$AC:$AC,"")</f>
        <v>45785.580451388887</v>
      </c>
      <c r="AD716" s="7"/>
      <c r="AF716" t="str">
        <f>TEXT(tbl_die_ordering[[#This Row],[Die Requested Date]],"mmm")</f>
        <v>Apr</v>
      </c>
      <c r="AG716" t="str">
        <f>_xlfn.TEXTJOIN("_",TRUE,tbl_die_ordering[[#This Row],[Supplier]],tbl_die_ordering[[#This Row],[DIE NO]])</f>
        <v>PDTMC_05019-406</v>
      </c>
    </row>
    <row r="717" spans="1:35" ht="15.95" customHeight="1">
      <c r="A717" s="86" t="s">
        <v>6</v>
      </c>
      <c r="B717" s="83" t="str">
        <f>_xlfn.XLOOKUP(_xlfn.TEXTJOIN("_",TRUE,tbl_die_ordering[[#This Row],[Supplier]],tbl_die_ordering[[#This Row],[DIE NO]]),[1]Tracker!$AQ:$AQ,[1]Tracker!$W:$W,"")</f>
        <v>7879-25</v>
      </c>
      <c r="C717" s="204" t="s">
        <v>1114</v>
      </c>
      <c r="D717" s="177" t="s">
        <v>88</v>
      </c>
      <c r="E717" s="93" t="s">
        <v>93</v>
      </c>
      <c r="F717" s="94">
        <v>45772</v>
      </c>
      <c r="G717" s="353">
        <f>_xlfn.XLOOKUP(_xlfn.TEXTJOIN("_",TRUE,tbl_die_ordering[[#This Row],[Supplier]],tbl_die_ordering[[#This Row],[DIE NO]]),[1]Tracker!$AQ:$AQ,[1]Tracker!$V:$V,"")</f>
        <v>45772</v>
      </c>
      <c r="H717" s="194" t="s">
        <v>94</v>
      </c>
      <c r="I717" s="101">
        <v>0</v>
      </c>
      <c r="J717" s="101">
        <v>0</v>
      </c>
      <c r="K717" s="104">
        <v>45776</v>
      </c>
      <c r="L717" s="104">
        <v>45782</v>
      </c>
      <c r="M717" s="105"/>
      <c r="N717" s="121">
        <f>IFERROR(IF(tbl_die_ordering[[#This Row],[Design Approved Date]]&lt;&gt;"",L717-K717,""),"")</f>
        <v>6</v>
      </c>
      <c r="O717" s="94">
        <v>45777</v>
      </c>
      <c r="P717" s="94">
        <v>45803</v>
      </c>
      <c r="Q717" s="104">
        <v>45777</v>
      </c>
      <c r="R717" s="123">
        <v>112501741</v>
      </c>
      <c r="S717" s="93" t="s">
        <v>101</v>
      </c>
      <c r="T717" s="94">
        <v>45803</v>
      </c>
      <c r="U717" s="112"/>
      <c r="V717" s="113" t="s">
        <v>1115</v>
      </c>
      <c r="W7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7" s="12">
        <f>IF(AND(tbl_die_ordering[[#This Row],[TYPE]]&lt;&gt;"C",tbl_die_ordering[[#This Row],[Design Approved Date]]&lt;&gt;""),tbl_die_ordering[[#This Row],[Design Approved Date]]-tbl_die_ordering[[#This Row],[Die Requested Date]],0)</f>
        <v>10</v>
      </c>
      <c r="Z717" t="s">
        <v>86</v>
      </c>
      <c r="AA717" s="118"/>
      <c r="AB717" s="82">
        <f>_xlfn.XLOOKUP(_xlfn.TEXTJOIN("_",TRUE,tbl_die_ordering[[#This Row],[Supplier]],tbl_die_ordering[[#This Row],[DIE NO]]),[1]Tracker!$AQ:$AQ,[1]Tracker!$Y:$Y,"")</f>
        <v>142503649</v>
      </c>
      <c r="AC717" s="83">
        <f>_xlfn.XLOOKUP(_xlfn.TEXTJOIN("_",TRUE,tbl_die_ordering[[#This Row],[Supplier]],tbl_die_ordering[[#This Row],[DIE NO]]),[1]Tracker!$AQ:$AQ,[1]Tracker!$AC:$AC,"")</f>
        <v>45785.580451388887</v>
      </c>
      <c r="AD717" s="7"/>
      <c r="AF717" t="str">
        <f>TEXT(tbl_die_ordering[[#This Row],[Die Requested Date]],"mmm")</f>
        <v>Apr</v>
      </c>
      <c r="AG717" t="str">
        <f>_xlfn.TEXTJOIN("_",TRUE,tbl_die_ordering[[#This Row],[Supplier]],tbl_die_ordering[[#This Row],[DIE NO]])</f>
        <v>PDTMC_27461-602</v>
      </c>
    </row>
    <row r="718" spans="1:35" ht="15.95" customHeight="1">
      <c r="A718" s="86" t="s">
        <v>6</v>
      </c>
      <c r="B718" s="83" t="str">
        <f>_xlfn.XLOOKUP(_xlfn.TEXTJOIN("_",TRUE,tbl_die_ordering[[#This Row],[Supplier]],tbl_die_ordering[[#This Row],[DIE NO]]),[1]Tracker!$AQ:$AQ,[1]Tracker!$W:$W,"")</f>
        <v>7877-25</v>
      </c>
      <c r="C718" s="204" t="s">
        <v>1116</v>
      </c>
      <c r="D718" s="177" t="s">
        <v>88</v>
      </c>
      <c r="E718" s="93" t="s">
        <v>103</v>
      </c>
      <c r="F718" s="94">
        <v>45772</v>
      </c>
      <c r="G718" s="353">
        <f>_xlfn.XLOOKUP(_xlfn.TEXTJOIN("_",TRUE,tbl_die_ordering[[#This Row],[Supplier]],tbl_die_ordering[[#This Row],[DIE NO]]),[1]Tracker!$AQ:$AQ,[1]Tracker!$V:$V,"")</f>
        <v>45772</v>
      </c>
      <c r="H718" s="194" t="s">
        <v>90</v>
      </c>
      <c r="I718" s="101">
        <v>1</v>
      </c>
      <c r="J718" s="101">
        <v>1</v>
      </c>
      <c r="K718" s="104">
        <v>45776</v>
      </c>
      <c r="L718" s="104">
        <v>45777</v>
      </c>
      <c r="M718" s="105"/>
      <c r="N718" s="121">
        <f>IFERROR(IF(tbl_die_ordering[[#This Row],[Design Approved Date]]&lt;&gt;"",L718-K718,""),"")</f>
        <v>1</v>
      </c>
      <c r="O718" s="94">
        <v>45778</v>
      </c>
      <c r="P718" s="94">
        <v>45778</v>
      </c>
      <c r="Q718" s="94">
        <v>45778</v>
      </c>
      <c r="R718" s="123">
        <v>112501775</v>
      </c>
      <c r="S718" s="93" t="s">
        <v>378</v>
      </c>
      <c r="T718" s="94">
        <v>45778</v>
      </c>
      <c r="U718" s="112"/>
      <c r="V718" s="113"/>
      <c r="W7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8" s="12">
        <f>IF(AND(tbl_die_ordering[[#This Row],[TYPE]]&lt;&gt;"C",tbl_die_ordering[[#This Row],[Design Approved Date]]&lt;&gt;""),tbl_die_ordering[[#This Row],[Design Approved Date]]-tbl_die_ordering[[#This Row],[Die Requested Date]],0)</f>
        <v>5</v>
      </c>
      <c r="Z718" t="s">
        <v>86</v>
      </c>
      <c r="AA718" s="118"/>
      <c r="AB718" s="82">
        <f>_xlfn.XLOOKUP(_xlfn.TEXTJOIN("_",TRUE,tbl_die_ordering[[#This Row],[Supplier]],tbl_die_ordering[[#This Row],[DIE NO]]),[1]Tracker!$AQ:$AQ,[1]Tracker!$Y:$Y,"")</f>
        <v>142503659</v>
      </c>
      <c r="AC718" s="83">
        <f>_xlfn.XLOOKUP(_xlfn.TEXTJOIN("_",TRUE,tbl_die_ordering[[#This Row],[Supplier]],tbl_die_ordering[[#This Row],[DIE NO]]),[1]Tracker!$AQ:$AQ,[1]Tracker!$AC:$AC,"")</f>
        <v>45785.570763888885</v>
      </c>
      <c r="AD718" s="7"/>
      <c r="AF718" t="str">
        <f>TEXT(tbl_die_ordering[[#This Row],[Die Requested Date]],"mmm")</f>
        <v>Apr</v>
      </c>
      <c r="AG718" t="str">
        <f>_xlfn.TEXTJOIN("_",TRUE,tbl_die_ordering[[#This Row],[Supplier]],tbl_die_ordering[[#This Row],[DIE NO]])</f>
        <v>COMES_05417-502</v>
      </c>
    </row>
    <row r="719" spans="1:35" ht="15.95" customHeight="1">
      <c r="A719" s="86" t="s">
        <v>29</v>
      </c>
      <c r="B719" s="83" t="str">
        <f>_xlfn.XLOOKUP(_xlfn.TEXTJOIN("_",TRUE,tbl_die_ordering[[#This Row],[Supplier]],tbl_die_ordering[[#This Row],[DIE NO]]),[1]Tracker!$AQ:$AQ,[1]Tracker!$W:$W,"")</f>
        <v>7885-25</v>
      </c>
      <c r="C719" s="204" t="s">
        <v>1117</v>
      </c>
      <c r="D719" s="177" t="s">
        <v>88</v>
      </c>
      <c r="E719" s="93" t="s">
        <v>93</v>
      </c>
      <c r="F719" s="94">
        <v>45776</v>
      </c>
      <c r="G719" s="353">
        <f>_xlfn.XLOOKUP(_xlfn.TEXTJOIN("_",TRUE,tbl_die_ordering[[#This Row],[Supplier]],tbl_die_ordering[[#This Row],[DIE NO]]),[1]Tracker!$AQ:$AQ,[1]Tracker!$V:$V,"")</f>
        <v>45776</v>
      </c>
      <c r="H719" s="194" t="s">
        <v>94</v>
      </c>
      <c r="I719" s="133">
        <v>0</v>
      </c>
      <c r="J719" s="133">
        <v>0</v>
      </c>
      <c r="K719" s="104">
        <v>45777</v>
      </c>
      <c r="L719" s="104">
        <v>45777</v>
      </c>
      <c r="M719" s="105"/>
      <c r="N719" s="121">
        <f>IFERROR(IF(tbl_die_ordering[[#This Row],[Design Approved Date]]&lt;&gt;"",L719-K719,""),"")</f>
        <v>0</v>
      </c>
      <c r="O719" s="94">
        <v>45778</v>
      </c>
      <c r="P719" s="94">
        <v>45782</v>
      </c>
      <c r="Q719" s="104">
        <v>45778</v>
      </c>
      <c r="R719" s="123">
        <v>212500469</v>
      </c>
      <c r="S719" s="93" t="s">
        <v>95</v>
      </c>
      <c r="T719" s="94">
        <v>45782</v>
      </c>
      <c r="U719" s="112"/>
      <c r="V719" s="113"/>
      <c r="W7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19" s="6">
        <f>IF(AND(tbl_die_ordering[[#This Row],[TYPE]]&lt;&gt;"C",tbl_die_ordering[[#This Row],[Design Approved Date]]&lt;&gt;""),tbl_die_ordering[[#This Row],[Design Approved Date]]-tbl_die_ordering[[#This Row],[Die Requested Date]],0)</f>
        <v>1</v>
      </c>
      <c r="AA719" s="118"/>
      <c r="AB719" s="82">
        <f>_xlfn.XLOOKUP(_xlfn.TEXTJOIN("_",TRUE,tbl_die_ordering[[#This Row],[Supplier]],tbl_die_ordering[[#This Row],[DIE NO]]),[1]Tracker!$AQ:$AQ,[1]Tracker!$Y:$Y,"")</f>
        <v>242500808</v>
      </c>
      <c r="AC719" s="83">
        <f>_xlfn.XLOOKUP(_xlfn.TEXTJOIN("_",TRUE,tbl_die_ordering[[#This Row],[Supplier]],tbl_die_ordering[[#This Row],[DIE NO]]),[1]Tracker!$AQ:$AQ,[1]Tracker!$AC:$AC,"")</f>
        <v>45792</v>
      </c>
      <c r="AD719" s="7"/>
      <c r="AF719" t="str">
        <f>TEXT(tbl_die_ordering[[#This Row],[Die Requested Date]],"mmm")</f>
        <v>Apr</v>
      </c>
      <c r="AG719" t="str">
        <f>_xlfn.TEXTJOIN("_",TRUE,tbl_die_ordering[[#This Row],[Supplier]],tbl_die_ordering[[#This Row],[DIE NO]])</f>
        <v>PHME_027047-3501</v>
      </c>
    </row>
    <row r="720" spans="1:35" ht="15.95" customHeight="1">
      <c r="A720" s="86" t="s">
        <v>29</v>
      </c>
      <c r="B720" s="83" t="str">
        <f>_xlfn.XLOOKUP(_xlfn.TEXTJOIN("_",TRUE,tbl_die_ordering[[#This Row],[Supplier]],tbl_die_ordering[[#This Row],[DIE NO]]),[1]Tracker!$AQ:$AQ,[1]Tracker!$W:$W,"")</f>
        <v>7885-25</v>
      </c>
      <c r="C720" s="204" t="s">
        <v>1118</v>
      </c>
      <c r="D720" s="177" t="s">
        <v>162</v>
      </c>
      <c r="E720" s="93" t="s">
        <v>278</v>
      </c>
      <c r="F720" s="94">
        <v>45776</v>
      </c>
      <c r="G720" s="353">
        <f>_xlfn.XLOOKUP(_xlfn.TEXTJOIN("_",TRUE,tbl_die_ordering[[#This Row],[Supplier]],tbl_die_ordering[[#This Row],[DIE NO]]),[1]Tracker!$AQ:$AQ,[1]Tracker!$V:$V,"")</f>
        <v>45776</v>
      </c>
      <c r="H720" s="194" t="s">
        <v>94</v>
      </c>
      <c r="I720" s="133">
        <v>0</v>
      </c>
      <c r="J720" s="133">
        <v>0</v>
      </c>
      <c r="K720" s="104">
        <v>45777</v>
      </c>
      <c r="L720" s="104">
        <v>45777</v>
      </c>
      <c r="M720" s="105"/>
      <c r="N720" s="121">
        <f>IFERROR(IF(tbl_die_ordering[[#This Row],[Design Approved Date]]&lt;&gt;"",L720-K720,""),"")</f>
        <v>0</v>
      </c>
      <c r="O720" s="94">
        <v>45778</v>
      </c>
      <c r="P720" s="94">
        <v>45782</v>
      </c>
      <c r="Q720" s="104">
        <v>45778</v>
      </c>
      <c r="R720" s="123">
        <v>212500469</v>
      </c>
      <c r="S720" s="93" t="s">
        <v>95</v>
      </c>
      <c r="T720" s="94">
        <v>45782</v>
      </c>
      <c r="U720" s="112"/>
      <c r="V720" s="113"/>
      <c r="W7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0" s="6">
        <f>IF(AND(tbl_die_ordering[[#This Row],[TYPE]]&lt;&gt;"C",tbl_die_ordering[[#This Row],[Design Approved Date]]&lt;&gt;""),tbl_die_ordering[[#This Row],[Design Approved Date]]-tbl_die_ordering[[#This Row],[Die Requested Date]],0)</f>
        <v>1</v>
      </c>
      <c r="AA720" s="118"/>
      <c r="AB720" s="82">
        <f>_xlfn.XLOOKUP(_xlfn.TEXTJOIN("_",TRUE,tbl_die_ordering[[#This Row],[Supplier]],tbl_die_ordering[[#This Row],[DIE NO]]),[1]Tracker!$AQ:$AQ,[1]Tracker!$Y:$Y,"")</f>
        <v>242500808</v>
      </c>
      <c r="AC720" s="83">
        <f>_xlfn.XLOOKUP(_xlfn.TEXTJOIN("_",TRUE,tbl_die_ordering[[#This Row],[Supplier]],tbl_die_ordering[[#This Row],[DIE NO]]),[1]Tracker!$AQ:$AQ,[1]Tracker!$AC:$AC,"")</f>
        <v>45792</v>
      </c>
      <c r="AD720" s="7"/>
      <c r="AF720" t="str">
        <f>TEXT(tbl_die_ordering[[#This Row],[Die Requested Date]],"mmm")</f>
        <v>Apr</v>
      </c>
      <c r="AG720" t="str">
        <f>_xlfn.TEXTJOIN("_",TRUE,tbl_die_ordering[[#This Row],[Supplier]],tbl_die_ordering[[#This Row],[DIE NO]])</f>
        <v>PHME_35IC1-27047</v>
      </c>
    </row>
    <row r="721" spans="1:33" ht="15.95" customHeight="1">
      <c r="A721" s="86" t="s">
        <v>29</v>
      </c>
      <c r="B721" s="83" t="str">
        <f>_xlfn.XLOOKUP(_xlfn.TEXTJOIN("_",TRUE,tbl_die_ordering[[#This Row],[Supplier]],tbl_die_ordering[[#This Row],[DIE NO]]),[1]Tracker!$AQ:$AQ,[1]Tracker!$W:$W,"")</f>
        <v>7885-25</v>
      </c>
      <c r="C721" s="204" t="s">
        <v>1119</v>
      </c>
      <c r="D721" s="177" t="s">
        <v>88</v>
      </c>
      <c r="E721" s="93" t="s">
        <v>103</v>
      </c>
      <c r="F721" s="94">
        <v>45776</v>
      </c>
      <c r="G721" s="353">
        <f>_xlfn.XLOOKUP(_xlfn.TEXTJOIN("_",TRUE,tbl_die_ordering[[#This Row],[Supplier]],tbl_die_ordering[[#This Row],[DIE NO]]),[1]Tracker!$AQ:$AQ,[1]Tracker!$V:$V,"")</f>
        <v>45776</v>
      </c>
      <c r="H721" s="194" t="s">
        <v>94</v>
      </c>
      <c r="I721" s="133">
        <v>0</v>
      </c>
      <c r="J721" s="133">
        <v>0</v>
      </c>
      <c r="K721" s="104">
        <v>45777</v>
      </c>
      <c r="L721" s="104">
        <v>45779</v>
      </c>
      <c r="M721" s="105"/>
      <c r="N721" s="121">
        <f>IFERROR(IF(tbl_die_ordering[[#This Row],[Design Approved Date]]&lt;&gt;"",L721-K721,""),"")</f>
        <v>2</v>
      </c>
      <c r="O721" s="94">
        <v>45782</v>
      </c>
      <c r="P721" s="94">
        <v>45787</v>
      </c>
      <c r="Q721" s="104">
        <v>45782</v>
      </c>
      <c r="R721" s="123">
        <v>212500489</v>
      </c>
      <c r="S721" s="93" t="s">
        <v>95</v>
      </c>
      <c r="T721" s="94">
        <v>45787</v>
      </c>
      <c r="U721" s="112"/>
      <c r="V721" s="113"/>
      <c r="W7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1" s="6">
        <f>IF(AND(tbl_die_ordering[[#This Row],[TYPE]]&lt;&gt;"C",tbl_die_ordering[[#This Row],[Design Approved Date]]&lt;&gt;""),tbl_die_ordering[[#This Row],[Design Approved Date]]-tbl_die_ordering[[#This Row],[Die Requested Date]],0)</f>
        <v>3</v>
      </c>
      <c r="AA721" s="118"/>
      <c r="AB721" s="82">
        <f>_xlfn.XLOOKUP(_xlfn.TEXTJOIN("_",TRUE,tbl_die_ordering[[#This Row],[Supplier]],tbl_die_ordering[[#This Row],[DIE NO]]),[1]Tracker!$AQ:$AQ,[1]Tracker!$Y:$Y,"")</f>
        <v>242500808</v>
      </c>
      <c r="AC721" s="83">
        <f>_xlfn.XLOOKUP(_xlfn.TEXTJOIN("_",TRUE,tbl_die_ordering[[#This Row],[Supplier]],tbl_die_ordering[[#This Row],[DIE NO]]),[1]Tracker!$AQ:$AQ,[1]Tracker!$AC:$AC,"")</f>
        <v>45792</v>
      </c>
      <c r="AD721" s="7"/>
      <c r="AF721" t="str">
        <f>TEXT(tbl_die_ordering[[#This Row],[Die Requested Date]],"mmm")</f>
        <v>Apr</v>
      </c>
      <c r="AG721" t="str">
        <f>_xlfn.TEXTJOIN("_",TRUE,tbl_die_ordering[[#This Row],[Supplier]],tbl_die_ordering[[#This Row],[DIE NO]])</f>
        <v>PHME_027048-2501</v>
      </c>
    </row>
    <row r="722" spans="1:33" ht="15.95" customHeight="1">
      <c r="A722" s="86" t="s">
        <v>29</v>
      </c>
      <c r="B722" s="83" t="str">
        <f>_xlfn.XLOOKUP(_xlfn.TEXTJOIN("_",TRUE,tbl_die_ordering[[#This Row],[Supplier]],tbl_die_ordering[[#This Row],[DIE NO]]),[1]Tracker!$AQ:$AQ,[1]Tracker!$W:$W,"")</f>
        <v>7885-25</v>
      </c>
      <c r="C722" s="204" t="s">
        <v>1120</v>
      </c>
      <c r="D722" s="177" t="s">
        <v>162</v>
      </c>
      <c r="E722" s="93" t="s">
        <v>163</v>
      </c>
      <c r="F722" s="94">
        <v>45776</v>
      </c>
      <c r="G722" s="353">
        <f>_xlfn.XLOOKUP(_xlfn.TEXTJOIN("_",TRUE,tbl_die_ordering[[#This Row],[Supplier]],tbl_die_ordering[[#This Row],[DIE NO]]),[1]Tracker!$AQ:$AQ,[1]Tracker!$V:$V,"")</f>
        <v>45776</v>
      </c>
      <c r="H722" s="194" t="s">
        <v>94</v>
      </c>
      <c r="I722" s="133">
        <v>0</v>
      </c>
      <c r="J722" s="133">
        <v>0</v>
      </c>
      <c r="K722" s="104">
        <v>45777</v>
      </c>
      <c r="L722" s="104">
        <v>45779</v>
      </c>
      <c r="M722" s="105"/>
      <c r="N722" s="121">
        <f>IFERROR(IF(tbl_die_ordering[[#This Row],[Design Approved Date]]&lt;&gt;"",L722-K722,""),"")</f>
        <v>2</v>
      </c>
      <c r="O722" s="94">
        <v>45782</v>
      </c>
      <c r="P722" s="94">
        <v>45782</v>
      </c>
      <c r="Q722" s="104">
        <v>45782</v>
      </c>
      <c r="R722" s="123">
        <v>212500489</v>
      </c>
      <c r="S722" s="93" t="s">
        <v>95</v>
      </c>
      <c r="T722" s="94">
        <v>45782</v>
      </c>
      <c r="U722" s="112"/>
      <c r="V722" s="113"/>
      <c r="W7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2" s="6">
        <f>IF(AND(tbl_die_ordering[[#This Row],[TYPE]]&lt;&gt;"C",tbl_die_ordering[[#This Row],[Design Approved Date]]&lt;&gt;""),tbl_die_ordering[[#This Row],[Design Approved Date]]-tbl_die_ordering[[#This Row],[Die Requested Date]],0)</f>
        <v>3</v>
      </c>
      <c r="AA722" s="118"/>
      <c r="AB722" s="82">
        <f>_xlfn.XLOOKUP(_xlfn.TEXTJOIN("_",TRUE,tbl_die_ordering[[#This Row],[Supplier]],tbl_die_ordering[[#This Row],[DIE NO]]),[1]Tracker!$AQ:$AQ,[1]Tracker!$Y:$Y,"")</f>
        <v>242500808</v>
      </c>
      <c r="AC722" s="83">
        <f>_xlfn.XLOOKUP(_xlfn.TEXTJOIN("_",TRUE,tbl_die_ordering[[#This Row],[Supplier]],tbl_die_ordering[[#This Row],[DIE NO]]),[1]Tracker!$AQ:$AQ,[1]Tracker!$AC:$AC,"")</f>
        <v>45792</v>
      </c>
      <c r="AD722" s="7"/>
      <c r="AF722" t="str">
        <f>TEXT(tbl_die_ordering[[#This Row],[Die Requested Date]],"mmm")</f>
        <v>Apr</v>
      </c>
      <c r="AG722" t="str">
        <f>_xlfn.TEXTJOIN("_",TRUE,tbl_die_ordering[[#This Row],[Supplier]],tbl_die_ordering[[#This Row],[DIE NO]])</f>
        <v>PHME_35IC1-027048</v>
      </c>
    </row>
    <row r="723" spans="1:33" ht="15.95" customHeight="1">
      <c r="A723" s="86" t="s">
        <v>6</v>
      </c>
      <c r="B723" s="83" t="str">
        <f>_xlfn.XLOOKUP(_xlfn.TEXTJOIN("_",TRUE,tbl_die_ordering[[#This Row],[Supplier]],tbl_die_ordering[[#This Row],[DIE NO]]),[1]Tracker!$AQ:$AQ,[1]Tracker!$W:$W,"")</f>
        <v>7886-25</v>
      </c>
      <c r="C723" s="204" t="s">
        <v>1107</v>
      </c>
      <c r="D723" s="177" t="s">
        <v>162</v>
      </c>
      <c r="E723" s="93" t="s">
        <v>526</v>
      </c>
      <c r="F723" s="94">
        <v>45776</v>
      </c>
      <c r="G723" s="353">
        <f>_xlfn.XLOOKUP(_xlfn.TEXTJOIN("_",TRUE,tbl_die_ordering[[#This Row],[Supplier]],tbl_die_ordering[[#This Row],[DIE NO]]),[1]Tracker!$AQ:$AQ,[1]Tracker!$V:$V,"")</f>
        <v>45777</v>
      </c>
      <c r="H723" s="194" t="s">
        <v>94</v>
      </c>
      <c r="I723" s="101">
        <v>0</v>
      </c>
      <c r="J723" s="101">
        <v>0</v>
      </c>
      <c r="K723" s="104">
        <v>45777</v>
      </c>
      <c r="L723" s="104">
        <v>45777</v>
      </c>
      <c r="M723" s="105"/>
      <c r="N723" s="121">
        <f>IFERROR(IF(tbl_die_ordering[[#This Row],[Design Approved Date]]&lt;&gt;"",L723-K723,""),"")</f>
        <v>0</v>
      </c>
      <c r="O723" s="94">
        <v>45777</v>
      </c>
      <c r="P723" s="94">
        <v>45778</v>
      </c>
      <c r="Q723" s="104">
        <v>45777</v>
      </c>
      <c r="R723" s="123">
        <v>112501728</v>
      </c>
      <c r="S723" s="93" t="s">
        <v>101</v>
      </c>
      <c r="T723" s="94">
        <v>45807</v>
      </c>
      <c r="U723" s="112"/>
      <c r="V723" s="113"/>
      <c r="W7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3" s="12">
        <f>IF(AND(tbl_die_ordering[[#This Row],[TYPE]]&lt;&gt;"C",tbl_die_ordering[[#This Row],[Design Approved Date]]&lt;&gt;""),tbl_die_ordering[[#This Row],[Design Approved Date]]-tbl_die_ordering[[#This Row],[Die Requested Date]],0)</f>
        <v>1</v>
      </c>
      <c r="Z723" t="s">
        <v>86</v>
      </c>
      <c r="AA723" s="118"/>
      <c r="AB723" s="82">
        <f>_xlfn.XLOOKUP(_xlfn.TEXTJOIN("_",TRUE,tbl_die_ordering[[#This Row],[Supplier]],tbl_die_ordering[[#This Row],[DIE NO]]),[1]Tracker!$AQ:$AQ,[1]Tracker!$Y:$Y,"")</f>
        <v>142503734</v>
      </c>
      <c r="AC723" s="83">
        <f>_xlfn.XLOOKUP(_xlfn.TEXTJOIN("_",TRUE,tbl_die_ordering[[#This Row],[Supplier]],tbl_die_ordering[[#This Row],[DIE NO]]),[1]Tracker!$AQ:$AQ,[1]Tracker!$AC:$AC,"")</f>
        <v>45786</v>
      </c>
      <c r="AD723" s="7"/>
      <c r="AF723" t="str">
        <f>TEXT(tbl_die_ordering[[#This Row],[Die Requested Date]],"mmm")</f>
        <v>Apr</v>
      </c>
      <c r="AG723" t="str">
        <f>_xlfn.TEXTJOIN("_",TRUE,tbl_die_ordering[[#This Row],[Supplier]],tbl_die_ordering[[#This Row],[DIE NO]])</f>
        <v>PDTMC_INS-27895</v>
      </c>
    </row>
    <row r="724" spans="1:33" ht="15.95" customHeight="1">
      <c r="A724" s="86" t="s">
        <v>6</v>
      </c>
      <c r="B724" s="83" t="str">
        <f>_xlfn.XLOOKUP(_xlfn.TEXTJOIN("_",TRUE,tbl_die_ordering[[#This Row],[Supplier]],tbl_die_ordering[[#This Row],[DIE NO]]),[1]Tracker!$AQ:$AQ,[1]Tracker!$W:$W,"")</f>
        <v>7887-25</v>
      </c>
      <c r="C724" s="204" t="s">
        <v>1121</v>
      </c>
      <c r="D724" s="177" t="s">
        <v>88</v>
      </c>
      <c r="E724" s="93" t="s">
        <v>89</v>
      </c>
      <c r="F724" s="94">
        <v>45777</v>
      </c>
      <c r="G724" s="353">
        <f>_xlfn.XLOOKUP(_xlfn.TEXTJOIN("_",TRUE,tbl_die_ordering[[#This Row],[Supplier]],tbl_die_ordering[[#This Row],[DIE NO]]),[1]Tracker!$AQ:$AQ,[1]Tracker!$V:$V,"")</f>
        <v>45777</v>
      </c>
      <c r="H724" s="194" t="s">
        <v>94</v>
      </c>
      <c r="I724" s="101">
        <v>1</v>
      </c>
      <c r="J724" s="101">
        <v>1</v>
      </c>
      <c r="K724" s="104">
        <v>45777</v>
      </c>
      <c r="L724" s="104">
        <v>45777</v>
      </c>
      <c r="M724" s="105"/>
      <c r="N724" s="121">
        <f>IFERROR(IF(tbl_die_ordering[[#This Row],[Design Approved Date]]&lt;&gt;"",L724-K724,""),"")</f>
        <v>0</v>
      </c>
      <c r="O724" s="94">
        <v>45778</v>
      </c>
      <c r="P724" s="94">
        <v>45778</v>
      </c>
      <c r="Q724" s="94">
        <v>45778</v>
      </c>
      <c r="R724" s="123">
        <v>112501775</v>
      </c>
      <c r="S724" s="93" t="s">
        <v>95</v>
      </c>
      <c r="T724" s="94">
        <v>45778</v>
      </c>
      <c r="U724" s="112"/>
      <c r="V724" s="113"/>
      <c r="W7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4" s="12">
        <f>IF(AND(tbl_die_ordering[[#This Row],[TYPE]]&lt;&gt;"C",tbl_die_ordering[[#This Row],[Design Approved Date]]&lt;&gt;""),tbl_die_ordering[[#This Row],[Design Approved Date]]-tbl_die_ordering[[#This Row],[Die Requested Date]],0)</f>
        <v>0</v>
      </c>
      <c r="Z724" t="s">
        <v>86</v>
      </c>
      <c r="AA724" s="118"/>
      <c r="AB724" s="82">
        <f>_xlfn.XLOOKUP(_xlfn.TEXTJOIN("_",TRUE,tbl_die_ordering[[#This Row],[Supplier]],tbl_die_ordering[[#This Row],[DIE NO]]),[1]Tracker!$AQ:$AQ,[1]Tracker!$Y:$Y,"")</f>
        <v>142503630</v>
      </c>
      <c r="AC724" s="83">
        <f>_xlfn.XLOOKUP(_xlfn.TEXTJOIN("_",TRUE,tbl_die_ordering[[#This Row],[Supplier]],tbl_die_ordering[[#This Row],[DIE NO]]),[1]Tracker!$AQ:$AQ,[1]Tracker!$AC:$AC,"")</f>
        <v>45785.534108796295</v>
      </c>
      <c r="AD724" s="7"/>
      <c r="AF724" t="str">
        <f>TEXT(tbl_die_ordering[[#This Row],[Die Requested Date]],"mmm")</f>
        <v>Apr</v>
      </c>
      <c r="AG724" t="str">
        <f>_xlfn.TEXTJOIN("_",TRUE,tbl_die_ordering[[#This Row],[Supplier]],tbl_die_ordering[[#This Row],[DIE NO]])</f>
        <v>PHME_05416-602</v>
      </c>
    </row>
    <row r="725" spans="1:33" ht="15.95" customHeight="1">
      <c r="A725" s="86" t="s">
        <v>29</v>
      </c>
      <c r="B725" s="83" t="str">
        <f>_xlfn.XLOOKUP(_xlfn.TEXTJOIN("_",TRUE,tbl_die_ordering[[#This Row],[Supplier]],tbl_die_ordering[[#This Row],[DIE NO]]),[1]Tracker!$AQ:$AQ,[1]Tracker!$W:$W,"")</f>
        <v>7889-25</v>
      </c>
      <c r="C725" s="204" t="s">
        <v>966</v>
      </c>
      <c r="D725" s="177" t="s">
        <v>162</v>
      </c>
      <c r="E725" s="93" t="s">
        <v>1122</v>
      </c>
      <c r="F725" s="94">
        <v>45777</v>
      </c>
      <c r="G725" s="353">
        <f>_xlfn.XLOOKUP(_xlfn.TEXTJOIN("_",TRUE,tbl_die_ordering[[#This Row],[Supplier]],tbl_die_ordering[[#This Row],[DIE NO]]),[1]Tracker!$AQ:$AQ,[1]Tracker!$V:$V,"")</f>
        <v>45778</v>
      </c>
      <c r="H725" s="194" t="s">
        <v>94</v>
      </c>
      <c r="I725" s="133">
        <v>0</v>
      </c>
      <c r="J725" s="133">
        <v>0</v>
      </c>
      <c r="K725" s="104">
        <v>45777</v>
      </c>
      <c r="L725" s="104">
        <v>45777</v>
      </c>
      <c r="M725" s="105"/>
      <c r="N725" s="121">
        <f>IFERROR(IF(tbl_die_ordering[[#This Row],[Design Approved Date]]&lt;&gt;"",L725-K725,""),"")</f>
        <v>0</v>
      </c>
      <c r="O725" s="94">
        <v>45782</v>
      </c>
      <c r="P725" s="94">
        <v>45786</v>
      </c>
      <c r="Q725" s="104">
        <v>45782</v>
      </c>
      <c r="R725" s="123">
        <v>212500489</v>
      </c>
      <c r="S725" s="93" t="s">
        <v>101</v>
      </c>
      <c r="T725" s="94">
        <v>45786</v>
      </c>
      <c r="U725" s="112"/>
      <c r="V725" s="113" t="s">
        <v>1123</v>
      </c>
      <c r="W7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5" s="6">
        <f>IF(AND(tbl_die_ordering[[#This Row],[TYPE]]&lt;&gt;"C",tbl_die_ordering[[#This Row],[Design Approved Date]]&lt;&gt;""),tbl_die_ordering[[#This Row],[Design Approved Date]]-tbl_die_ordering[[#This Row],[Die Requested Date]],0)</f>
        <v>0</v>
      </c>
      <c r="AA725" s="118"/>
      <c r="AB725" s="82">
        <f>_xlfn.XLOOKUP(_xlfn.TEXTJOIN("_",TRUE,tbl_die_ordering[[#This Row],[Supplier]],tbl_die_ordering[[#This Row],[DIE NO]]),[1]Tracker!$AQ:$AQ,[1]Tracker!$Y:$Y,"")</f>
        <v>242500825</v>
      </c>
      <c r="AC725" s="83">
        <f>_xlfn.XLOOKUP(_xlfn.TEXTJOIN("_",TRUE,tbl_die_ordering[[#This Row],[Supplier]],tbl_die_ordering[[#This Row],[DIE NO]]),[1]Tracker!$AQ:$AQ,[1]Tracker!$AC:$AC,"")</f>
        <v>45788</v>
      </c>
      <c r="AD725" s="7"/>
      <c r="AF725" t="str">
        <f>TEXT(tbl_die_ordering[[#This Row],[Die Requested Date]],"mmm")</f>
        <v>Apr</v>
      </c>
      <c r="AG725" t="str">
        <f>_xlfn.TEXTJOIN("_",TRUE,tbl_die_ordering[[#This Row],[Supplier]],tbl_die_ordering[[#This Row],[DIE NO]])</f>
        <v>PDTMC_028953-2501</v>
      </c>
    </row>
    <row r="726" spans="1:33" ht="15.95" customHeight="1">
      <c r="A726" s="86" t="s">
        <v>29</v>
      </c>
      <c r="B726" s="83" t="str">
        <f>_xlfn.XLOOKUP(_xlfn.TEXTJOIN("_",TRUE,tbl_die_ordering[[#This Row],[Supplier]],tbl_die_ordering[[#This Row],[DIE NO]]),[1]Tracker!$AQ:$AQ,[1]Tracker!$W:$W,"")</f>
        <v>7891-25</v>
      </c>
      <c r="C726" s="204" t="s">
        <v>1124</v>
      </c>
      <c r="D726" s="177" t="s">
        <v>88</v>
      </c>
      <c r="E726" s="93" t="s">
        <v>131</v>
      </c>
      <c r="F726" s="94">
        <v>45778</v>
      </c>
      <c r="G726" s="353">
        <f>_xlfn.XLOOKUP(_xlfn.TEXTJOIN("_",TRUE,tbl_die_ordering[[#This Row],[Supplier]],tbl_die_ordering[[#This Row],[DIE NO]]),[1]Tracker!$AQ:$AQ,[1]Tracker!$V:$V,"")</f>
        <v>45778</v>
      </c>
      <c r="H726" s="194" t="s">
        <v>94</v>
      </c>
      <c r="I726" s="133">
        <v>4</v>
      </c>
      <c r="J726" s="133">
        <v>4</v>
      </c>
      <c r="K726" s="104">
        <v>45779</v>
      </c>
      <c r="L726" s="104">
        <v>45782</v>
      </c>
      <c r="M726" s="105"/>
      <c r="N726" s="121">
        <f>IFERROR(IF(tbl_die_ordering[[#This Row],[Design Approved Date]]&lt;&gt;"",L726-K726,""),"")</f>
        <v>3</v>
      </c>
      <c r="O726" s="94">
        <v>45786</v>
      </c>
      <c r="P726" s="94">
        <v>45787</v>
      </c>
      <c r="Q726" s="104">
        <v>45786</v>
      </c>
      <c r="R726" s="123">
        <v>212500512</v>
      </c>
      <c r="S726" s="93" t="s">
        <v>101</v>
      </c>
      <c r="T726" s="94">
        <v>45787</v>
      </c>
      <c r="U726" s="112"/>
      <c r="V726" s="113"/>
      <c r="W7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6" s="6">
        <f>IF(AND(tbl_die_ordering[[#This Row],[TYPE]]&lt;&gt;"C",tbl_die_ordering[[#This Row],[Design Approved Date]]&lt;&gt;""),tbl_die_ordering[[#This Row],[Design Approved Date]]-tbl_die_ordering[[#This Row],[Die Requested Date]],0)</f>
        <v>4</v>
      </c>
      <c r="AA726" s="118"/>
      <c r="AB726" s="82">
        <f>_xlfn.XLOOKUP(_xlfn.TEXTJOIN("_",TRUE,tbl_die_ordering[[#This Row],[Supplier]],tbl_die_ordering[[#This Row],[DIE NO]]),[1]Tracker!$AQ:$AQ,[1]Tracker!$Y:$Y,"")</f>
        <v>242500877</v>
      </c>
      <c r="AC726" s="83">
        <f>_xlfn.XLOOKUP(_xlfn.TEXTJOIN("_",TRUE,tbl_die_ordering[[#This Row],[Supplier]],tbl_die_ordering[[#This Row],[DIE NO]]),[1]Tracker!$AQ:$AQ,[1]Tracker!$AC:$AC,"")</f>
        <v>45797</v>
      </c>
      <c r="AD726" s="7"/>
      <c r="AF726" t="str">
        <f>TEXT(tbl_die_ordering[[#This Row],[Die Requested Date]],"mmm")</f>
        <v>May</v>
      </c>
      <c r="AG726" t="str">
        <f>_xlfn.TEXTJOIN("_",TRUE,tbl_die_ordering[[#This Row],[Supplier]],tbl_die_ordering[[#This Row],[DIE NO]])</f>
        <v>PDTMC_051118-3533</v>
      </c>
    </row>
    <row r="727" spans="1:33" ht="15.95" customHeight="1">
      <c r="A727" s="86" t="s">
        <v>29</v>
      </c>
      <c r="B727" s="83" t="str">
        <f>_xlfn.XLOOKUP(_xlfn.TEXTJOIN("_",TRUE,tbl_die_ordering[[#This Row],[Supplier]],tbl_die_ordering[[#This Row],[DIE NO]]),[1]Tracker!$AQ:$AQ,[1]Tracker!$W:$W,"")</f>
        <v>7891-25</v>
      </c>
      <c r="C727" s="204" t="s">
        <v>1125</v>
      </c>
      <c r="D727" s="177" t="s">
        <v>88</v>
      </c>
      <c r="E727" s="93" t="s">
        <v>131</v>
      </c>
      <c r="F727" s="94">
        <v>45778</v>
      </c>
      <c r="G727" s="353">
        <f>_xlfn.XLOOKUP(_xlfn.TEXTJOIN("_",TRUE,tbl_die_ordering[[#This Row],[Supplier]],tbl_die_ordering[[#This Row],[DIE NO]]),[1]Tracker!$AQ:$AQ,[1]Tracker!$V:$V,"")</f>
        <v>45778</v>
      </c>
      <c r="H727" s="194" t="s">
        <v>94</v>
      </c>
      <c r="I727" s="133">
        <v>4</v>
      </c>
      <c r="J727" s="133">
        <v>4</v>
      </c>
      <c r="K727" s="104">
        <v>45779</v>
      </c>
      <c r="L727" s="104">
        <v>45782</v>
      </c>
      <c r="M727" s="105"/>
      <c r="N727" s="121">
        <f>IFERROR(IF(tbl_die_ordering[[#This Row],[Design Approved Date]]&lt;&gt;"",L727-K727,""),"")</f>
        <v>3</v>
      </c>
      <c r="O727" s="94">
        <v>45786</v>
      </c>
      <c r="P727" s="94">
        <v>45787</v>
      </c>
      <c r="Q727" s="104">
        <v>45786</v>
      </c>
      <c r="R727" s="123">
        <v>212500512</v>
      </c>
      <c r="S727" s="93" t="s">
        <v>101</v>
      </c>
      <c r="T727" s="94">
        <v>45787</v>
      </c>
      <c r="U727" s="112"/>
      <c r="V727" s="113"/>
      <c r="W7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7" s="6">
        <f>IF(AND(tbl_die_ordering[[#This Row],[TYPE]]&lt;&gt;"C",tbl_die_ordering[[#This Row],[Design Approved Date]]&lt;&gt;""),tbl_die_ordering[[#This Row],[Design Approved Date]]-tbl_die_ordering[[#This Row],[Die Requested Date]],0)</f>
        <v>4</v>
      </c>
      <c r="AA727" s="118"/>
      <c r="AB727" s="82">
        <f>_xlfn.XLOOKUP(_xlfn.TEXTJOIN("_",TRUE,tbl_die_ordering[[#This Row],[Supplier]],tbl_die_ordering[[#This Row],[DIE NO]]),[1]Tracker!$AQ:$AQ,[1]Tracker!$Y:$Y,"")</f>
        <v>242500877</v>
      </c>
      <c r="AC727" s="83">
        <f>_xlfn.XLOOKUP(_xlfn.TEXTJOIN("_",TRUE,tbl_die_ordering[[#This Row],[Supplier]],tbl_die_ordering[[#This Row],[DIE NO]]),[1]Tracker!$AQ:$AQ,[1]Tracker!$AC:$AC,"")</f>
        <v>45797</v>
      </c>
      <c r="AD727" s="7"/>
      <c r="AF727" t="str">
        <f>TEXT(tbl_die_ordering[[#This Row],[Die Requested Date]],"mmm")</f>
        <v>May</v>
      </c>
      <c r="AG727" t="str">
        <f>_xlfn.TEXTJOIN("_",TRUE,tbl_die_ordering[[#This Row],[Supplier]],tbl_die_ordering[[#This Row],[DIE NO]])</f>
        <v>PDTMC_051118-3534</v>
      </c>
    </row>
    <row r="728" spans="1:33" ht="15.95" customHeight="1">
      <c r="A728" s="86" t="s">
        <v>29</v>
      </c>
      <c r="B728" s="83" t="str">
        <f>_xlfn.XLOOKUP(_xlfn.TEXTJOIN("_",TRUE,tbl_die_ordering[[#This Row],[Supplier]],tbl_die_ordering[[#This Row],[DIE NO]]),[1]Tracker!$AQ:$AQ,[1]Tracker!$W:$W,"")</f>
        <v>7892-25</v>
      </c>
      <c r="C728" s="204" t="s">
        <v>1126</v>
      </c>
      <c r="D728" s="177" t="s">
        <v>88</v>
      </c>
      <c r="E728" s="93" t="s">
        <v>103</v>
      </c>
      <c r="F728" s="94">
        <v>45778</v>
      </c>
      <c r="G728" s="353">
        <f>_xlfn.XLOOKUP(_xlfn.TEXTJOIN("_",TRUE,tbl_die_ordering[[#This Row],[Supplier]],tbl_die_ordering[[#This Row],[DIE NO]]),[1]Tracker!$AQ:$AQ,[1]Tracker!$V:$V,"")</f>
        <v>45778</v>
      </c>
      <c r="H728" s="194" t="s">
        <v>94</v>
      </c>
      <c r="I728" s="133">
        <v>1</v>
      </c>
      <c r="J728" s="133">
        <v>2</v>
      </c>
      <c r="K728" s="104">
        <v>45780</v>
      </c>
      <c r="L728" s="104">
        <v>45782</v>
      </c>
      <c r="M728" s="105"/>
      <c r="N728" s="121">
        <f>IFERROR(IF(tbl_die_ordering[[#This Row],[Design Approved Date]]&lt;&gt;"",L728-K728,""),"")</f>
        <v>2</v>
      </c>
      <c r="O728" s="94">
        <v>45786</v>
      </c>
      <c r="P728" s="94">
        <v>45787</v>
      </c>
      <c r="Q728" s="104">
        <v>45786</v>
      </c>
      <c r="R728" s="123">
        <v>212500512</v>
      </c>
      <c r="S728" s="93" t="s">
        <v>101</v>
      </c>
      <c r="T728" s="94">
        <v>45787</v>
      </c>
      <c r="U728" s="112"/>
      <c r="V728" s="113"/>
      <c r="W7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8" s="6">
        <f>IF(AND(tbl_die_ordering[[#This Row],[TYPE]]&lt;&gt;"C",tbl_die_ordering[[#This Row],[Design Approved Date]]&lt;&gt;""),tbl_die_ordering[[#This Row],[Design Approved Date]]-tbl_die_ordering[[#This Row],[Die Requested Date]],0)</f>
        <v>4</v>
      </c>
      <c r="AA728" s="118"/>
      <c r="AB728" s="82">
        <f>_xlfn.XLOOKUP(_xlfn.TEXTJOIN("_",TRUE,tbl_die_ordering[[#This Row],[Supplier]],tbl_die_ordering[[#This Row],[DIE NO]]),[1]Tracker!$AQ:$AQ,[1]Tracker!$Y:$Y,"")</f>
        <v>242500932</v>
      </c>
      <c r="AC728" s="83">
        <f>_xlfn.XLOOKUP(_xlfn.TEXTJOIN("_",TRUE,tbl_die_ordering[[#This Row],[Supplier]],tbl_die_ordering[[#This Row],[DIE NO]]),[1]Tracker!$AQ:$AQ,[1]Tracker!$AC:$AC,"")</f>
        <v>45804</v>
      </c>
      <c r="AD728" s="7"/>
      <c r="AF728" t="str">
        <f>TEXT(tbl_die_ordering[[#This Row],[Die Requested Date]],"mmm")</f>
        <v>May</v>
      </c>
      <c r="AG728" t="str">
        <f>_xlfn.TEXTJOIN("_",TRUE,tbl_die_ordering[[#This Row],[Supplier]],tbl_die_ordering[[#This Row],[DIE NO]])</f>
        <v>PDTMC_051141-2503</v>
      </c>
    </row>
    <row r="729" spans="1:33" ht="15.95" customHeight="1">
      <c r="A729" s="86" t="s">
        <v>29</v>
      </c>
      <c r="B729" s="83" t="str">
        <f>_xlfn.XLOOKUP(_xlfn.TEXTJOIN("_",TRUE,tbl_die_ordering[[#This Row],[Supplier]],tbl_die_ordering[[#This Row],[DIE NO]]),[1]Tracker!$AQ:$AQ,[1]Tracker!$W:$W,"")</f>
        <v>7890-25</v>
      </c>
      <c r="C729" s="204" t="s">
        <v>1127</v>
      </c>
      <c r="D729" s="177" t="s">
        <v>88</v>
      </c>
      <c r="E729" s="93" t="s">
        <v>519</v>
      </c>
      <c r="F729" s="94">
        <v>45778</v>
      </c>
      <c r="G729" s="353">
        <f>_xlfn.XLOOKUP(_xlfn.TEXTJOIN("_",TRUE,tbl_die_ordering[[#This Row],[Supplier]],tbl_die_ordering[[#This Row],[DIE NO]]),[1]Tracker!$AQ:$AQ,[1]Tracker!$V:$V,"")</f>
        <v>45778</v>
      </c>
      <c r="H729" s="194" t="s">
        <v>90</v>
      </c>
      <c r="I729" s="133">
        <v>2</v>
      </c>
      <c r="J729" s="133">
        <v>4</v>
      </c>
      <c r="K729" s="104">
        <v>45783</v>
      </c>
      <c r="L729" s="104">
        <v>45786</v>
      </c>
      <c r="M729" s="105"/>
      <c r="N729" s="121">
        <f>IFERROR(IF(tbl_die_ordering[[#This Row],[Design Approved Date]]&lt;&gt;"",L729-K729,""),"")</f>
        <v>3</v>
      </c>
      <c r="O729" s="94">
        <v>45787</v>
      </c>
      <c r="P729" s="94">
        <v>45783</v>
      </c>
      <c r="Q729" s="104">
        <v>45787</v>
      </c>
      <c r="R729" s="123">
        <v>212500523</v>
      </c>
      <c r="S729" s="93" t="s">
        <v>197</v>
      </c>
      <c r="T729" s="94">
        <v>45787</v>
      </c>
      <c r="U729" s="112"/>
      <c r="V729" s="113"/>
      <c r="W7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29" s="6">
        <f>IF(AND(tbl_die_ordering[[#This Row],[TYPE]]&lt;&gt;"C",tbl_die_ordering[[#This Row],[Design Approved Date]]&lt;&gt;""),tbl_die_ordering[[#This Row],[Design Approved Date]]-tbl_die_ordering[[#This Row],[Die Requested Date]],0)</f>
        <v>8</v>
      </c>
      <c r="AA729" s="118"/>
      <c r="AB729" s="82">
        <f>_xlfn.XLOOKUP(_xlfn.TEXTJOIN("_",TRUE,tbl_die_ordering[[#This Row],[Supplier]],tbl_die_ordering[[#This Row],[DIE NO]]),[1]Tracker!$AQ:$AQ,[1]Tracker!$Y:$Y,"")</f>
        <v>242500921</v>
      </c>
      <c r="AC729" s="83">
        <f>_xlfn.XLOOKUP(_xlfn.TEXTJOIN("_",TRUE,tbl_die_ordering[[#This Row],[Supplier]],tbl_die_ordering[[#This Row],[DIE NO]]),[1]Tracker!$AQ:$AQ,[1]Tracker!$AC:$AC,"")</f>
        <v>45798</v>
      </c>
      <c r="AD729" s="7"/>
      <c r="AF729" t="str">
        <f>TEXT(tbl_die_ordering[[#This Row],[Die Requested Date]],"mmm")</f>
        <v>May</v>
      </c>
      <c r="AG729" t="str">
        <f>_xlfn.TEXTJOIN("_",TRUE,tbl_die_ordering[[#This Row],[Supplier]],tbl_die_ordering[[#This Row],[DIE NO]])</f>
        <v>COMPES_051117-3520</v>
      </c>
    </row>
    <row r="730" spans="1:33" ht="15.95" customHeight="1">
      <c r="A730" s="86" t="s">
        <v>29</v>
      </c>
      <c r="B730" s="83" t="str">
        <f>_xlfn.XLOOKUP(_xlfn.TEXTJOIN("_",TRUE,tbl_die_ordering[[#This Row],[Supplier]],tbl_die_ordering[[#This Row],[DIE NO]]),[1]Tracker!$AQ:$AQ,[1]Tracker!$W:$W,"")</f>
        <v>7890-25</v>
      </c>
      <c r="C730" s="204" t="s">
        <v>1128</v>
      </c>
      <c r="D730" s="177" t="s">
        <v>88</v>
      </c>
      <c r="E730" s="93" t="s">
        <v>519</v>
      </c>
      <c r="F730" s="94">
        <v>45778</v>
      </c>
      <c r="G730" s="353">
        <f>_xlfn.XLOOKUP(_xlfn.TEXTJOIN("_",TRUE,tbl_die_ordering[[#This Row],[Supplier]],tbl_die_ordering[[#This Row],[DIE NO]]),[1]Tracker!$AQ:$AQ,[1]Tracker!$V:$V,"")</f>
        <v>45778</v>
      </c>
      <c r="H730" s="194" t="s">
        <v>90</v>
      </c>
      <c r="I730" s="133">
        <v>2</v>
      </c>
      <c r="J730" s="133">
        <v>4</v>
      </c>
      <c r="K730" s="104">
        <v>45791</v>
      </c>
      <c r="L730" s="104">
        <v>45791</v>
      </c>
      <c r="M730" s="105"/>
      <c r="N730" s="121">
        <f>IFERROR(IF(tbl_die_ordering[[#This Row],[Design Approved Date]]&lt;&gt;"",L730-K730,""),"")</f>
        <v>0</v>
      </c>
      <c r="O730" s="94">
        <v>45792</v>
      </c>
      <c r="P730" s="94">
        <v>45790</v>
      </c>
      <c r="Q730" s="104">
        <v>45792</v>
      </c>
      <c r="R730" s="123">
        <v>212500547</v>
      </c>
      <c r="S730" s="93" t="s">
        <v>197</v>
      </c>
      <c r="T730" s="94">
        <v>45792</v>
      </c>
      <c r="U730" s="112"/>
      <c r="V730" s="113" t="s">
        <v>1129</v>
      </c>
      <c r="W7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0" s="6">
        <f>IF(AND(tbl_die_ordering[[#This Row],[TYPE]]&lt;&gt;"C",tbl_die_ordering[[#This Row],[Design Approved Date]]&lt;&gt;""),tbl_die_ordering[[#This Row],[Design Approved Date]]-tbl_die_ordering[[#This Row],[Die Requested Date]],0)</f>
        <v>13</v>
      </c>
      <c r="AA730" s="118"/>
      <c r="AB730" s="82">
        <f>_xlfn.XLOOKUP(_xlfn.TEXTJOIN("_",TRUE,tbl_die_ordering[[#This Row],[Supplier]],tbl_die_ordering[[#This Row],[DIE NO]]),[1]Tracker!$AQ:$AQ,[1]Tracker!$Y:$Y,"")</f>
        <v>242500921</v>
      </c>
      <c r="AC730" s="83">
        <f>_xlfn.XLOOKUP(_xlfn.TEXTJOIN("_",TRUE,tbl_die_ordering[[#This Row],[Supplier]],tbl_die_ordering[[#This Row],[DIE NO]]),[1]Tracker!$AQ:$AQ,[1]Tracker!$AC:$AC,"")</f>
        <v>45798</v>
      </c>
      <c r="AD730" s="7"/>
      <c r="AF730" t="str">
        <f>TEXT(tbl_die_ordering[[#This Row],[Die Requested Date]],"mmm")</f>
        <v>May</v>
      </c>
      <c r="AG730" t="str">
        <f>_xlfn.TEXTJOIN("_",TRUE,tbl_die_ordering[[#This Row],[Supplier]],tbl_die_ordering[[#This Row],[DIE NO]])</f>
        <v>COMPES_051117-3521</v>
      </c>
    </row>
    <row r="731" spans="1:33" ht="15.95" customHeight="1">
      <c r="A731" s="86" t="s">
        <v>6</v>
      </c>
      <c r="B731" s="83" t="str">
        <f>_xlfn.XLOOKUP(_xlfn.TEXTJOIN("_",TRUE,tbl_die_ordering[[#This Row],[Supplier]],tbl_die_ordering[[#This Row],[DIE NO]]),[1]Tracker!$AQ:$AQ,[1]Tracker!$W:$W,"")</f>
        <v>7894-25</v>
      </c>
      <c r="C731" s="204" t="s">
        <v>1130</v>
      </c>
      <c r="D731" s="177" t="s">
        <v>88</v>
      </c>
      <c r="E731" s="93" t="s">
        <v>100</v>
      </c>
      <c r="F731" s="94">
        <v>45778</v>
      </c>
      <c r="G731" s="353">
        <f>_xlfn.XLOOKUP(_xlfn.TEXTJOIN("_",TRUE,tbl_die_ordering[[#This Row],[Supplier]],tbl_die_ordering[[#This Row],[DIE NO]]),[1]Tracker!$AQ:$AQ,[1]Tracker!$V:$V,"")</f>
        <v>45779</v>
      </c>
      <c r="H731" s="194" t="s">
        <v>94</v>
      </c>
      <c r="I731" s="101">
        <v>1</v>
      </c>
      <c r="J731" s="101">
        <v>1</v>
      </c>
      <c r="K731" s="104">
        <v>45779</v>
      </c>
      <c r="L731" s="104">
        <v>45780</v>
      </c>
      <c r="M731" s="105"/>
      <c r="N731" s="121">
        <f>IFERROR(IF(tbl_die_ordering[[#This Row],[Design Approved Date]]&lt;&gt;"",L731-K731,""),"")</f>
        <v>1</v>
      </c>
      <c r="O731" s="94">
        <v>45782</v>
      </c>
      <c r="P731" s="94">
        <v>45786</v>
      </c>
      <c r="Q731" s="104">
        <v>45782</v>
      </c>
      <c r="R731" s="123">
        <v>112501833</v>
      </c>
      <c r="S731" s="93" t="s">
        <v>101</v>
      </c>
      <c r="T731" s="94">
        <v>45782</v>
      </c>
      <c r="U731" s="112"/>
      <c r="V731" s="113"/>
      <c r="W7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1" s="12">
        <f>IF(AND(tbl_die_ordering[[#This Row],[TYPE]]&lt;&gt;"C",tbl_die_ordering[[#This Row],[Design Approved Date]]&lt;&gt;""),tbl_die_ordering[[#This Row],[Design Approved Date]]-tbl_die_ordering[[#This Row],[Die Requested Date]],0)</f>
        <v>2</v>
      </c>
      <c r="Z731" t="s">
        <v>86</v>
      </c>
      <c r="AA731" s="118"/>
      <c r="AB731" s="82">
        <f>_xlfn.XLOOKUP(_xlfn.TEXTJOIN("_",TRUE,tbl_die_ordering[[#This Row],[Supplier]],tbl_die_ordering[[#This Row],[DIE NO]]),[1]Tracker!$AQ:$AQ,[1]Tracker!$Y:$Y,"")</f>
        <v>142503921</v>
      </c>
      <c r="AC731" s="83">
        <f>_xlfn.XLOOKUP(_xlfn.TEXTJOIN("_",TRUE,tbl_die_ordering[[#This Row],[Supplier]],tbl_die_ordering[[#This Row],[DIE NO]]),[1]Tracker!$AQ:$AQ,[1]Tracker!$AC:$AC,"")</f>
        <v>45797.70925925926</v>
      </c>
      <c r="AD731" s="7"/>
      <c r="AF731" t="str">
        <f>TEXT(tbl_die_ordering[[#This Row],[Die Requested Date]],"mmm")</f>
        <v>May</v>
      </c>
      <c r="AG731" t="str">
        <f>_xlfn.TEXTJOIN("_",TRUE,tbl_die_ordering[[#This Row],[Supplier]],tbl_die_ordering[[#This Row],[DIE NO]])</f>
        <v>PDTMC_05411-503</v>
      </c>
    </row>
    <row r="732" spans="1:33" ht="15.95" customHeight="1">
      <c r="A732" s="86" t="s">
        <v>6</v>
      </c>
      <c r="B732" s="83" t="str">
        <f>_xlfn.XLOOKUP(_xlfn.TEXTJOIN("_",TRUE,tbl_die_ordering[[#This Row],[Supplier]],tbl_die_ordering[[#This Row],[DIE NO]]),[1]Tracker!$AQ:$AQ,[1]Tracker!$W:$W,"")</f>
        <v>7895-25</v>
      </c>
      <c r="C732" s="204" t="s">
        <v>1131</v>
      </c>
      <c r="D732" s="177" t="s">
        <v>88</v>
      </c>
      <c r="E732" s="93" t="s">
        <v>221</v>
      </c>
      <c r="F732" s="94">
        <v>45778</v>
      </c>
      <c r="G732" s="353">
        <f>_xlfn.XLOOKUP(_xlfn.TEXTJOIN("_",TRUE,tbl_die_ordering[[#This Row],[Supplier]],tbl_die_ordering[[#This Row],[DIE NO]]),[1]Tracker!$AQ:$AQ,[1]Tracker!$V:$V,"")</f>
        <v>45779</v>
      </c>
      <c r="H732" s="194" t="s">
        <v>94</v>
      </c>
      <c r="I732" s="101">
        <v>0</v>
      </c>
      <c r="J732" s="101">
        <v>2</v>
      </c>
      <c r="K732" s="104">
        <v>45779</v>
      </c>
      <c r="L732" s="104">
        <v>45780</v>
      </c>
      <c r="M732" s="105"/>
      <c r="N732" s="121">
        <f>IFERROR(IF(tbl_die_ordering[[#This Row],[Design Approved Date]]&lt;&gt;"",L732-K732,""),"")</f>
        <v>1</v>
      </c>
      <c r="O732" s="94">
        <v>45782</v>
      </c>
      <c r="P732" s="94">
        <v>45786</v>
      </c>
      <c r="Q732" s="104">
        <v>45782</v>
      </c>
      <c r="R732" s="123">
        <v>112501833</v>
      </c>
      <c r="S732" s="93" t="s">
        <v>95</v>
      </c>
      <c r="T732" s="94">
        <v>45782</v>
      </c>
      <c r="U732" s="112"/>
      <c r="V732" s="113"/>
      <c r="W7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2" s="12">
        <f>IF(AND(tbl_die_ordering[[#This Row],[TYPE]]&lt;&gt;"C",tbl_die_ordering[[#This Row],[Design Approved Date]]&lt;&gt;""),tbl_die_ordering[[#This Row],[Design Approved Date]]-tbl_die_ordering[[#This Row],[Die Requested Date]],0)</f>
        <v>2</v>
      </c>
      <c r="Z732" t="s">
        <v>86</v>
      </c>
      <c r="AA732" s="118"/>
      <c r="AB732" s="82">
        <f>_xlfn.XLOOKUP(_xlfn.TEXTJOIN("_",TRUE,tbl_die_ordering[[#This Row],[Supplier]],tbl_die_ordering[[#This Row],[DIE NO]]),[1]Tracker!$AQ:$AQ,[1]Tracker!$Y:$Y,"")</f>
        <v>142503751</v>
      </c>
      <c r="AC732" s="83">
        <f>_xlfn.XLOOKUP(_xlfn.TEXTJOIN("_",TRUE,tbl_die_ordering[[#This Row],[Supplier]],tbl_die_ordering[[#This Row],[DIE NO]]),[1]Tracker!$AQ:$AQ,[1]Tracker!$AC:$AC,"")</f>
        <v>45789</v>
      </c>
      <c r="AD732" s="7"/>
      <c r="AF732" t="str">
        <f>TEXT(tbl_die_ordering[[#This Row],[Die Requested Date]],"mmm")</f>
        <v>May</v>
      </c>
      <c r="AG732" t="str">
        <f>_xlfn.TEXTJOIN("_",TRUE,tbl_die_ordering[[#This Row],[Supplier]],tbl_die_ordering[[#This Row],[DIE NO]])</f>
        <v>PHME_13035-214</v>
      </c>
    </row>
    <row r="733" spans="1:33" ht="15.95" customHeight="1">
      <c r="A733" s="86" t="s">
        <v>6</v>
      </c>
      <c r="B733" s="83" t="str">
        <f>_xlfn.XLOOKUP(_xlfn.TEXTJOIN("_",TRUE,tbl_die_ordering[[#This Row],[Supplier]],tbl_die_ordering[[#This Row],[DIE NO]]),[1]Tracker!$AQ:$AQ,[1]Tracker!$W:$W,"")</f>
        <v>7894-25</v>
      </c>
      <c r="C733" s="204" t="s">
        <v>1132</v>
      </c>
      <c r="D733" s="177" t="s">
        <v>88</v>
      </c>
      <c r="E733" s="93" t="s">
        <v>100</v>
      </c>
      <c r="F733" s="94">
        <v>45778</v>
      </c>
      <c r="G733" s="353">
        <f>_xlfn.XLOOKUP(_xlfn.TEXTJOIN("_",TRUE,tbl_die_ordering[[#This Row],[Supplier]],tbl_die_ordering[[#This Row],[DIE NO]]),[1]Tracker!$AQ:$AQ,[1]Tracker!$V:$V,"")</f>
        <v>45779</v>
      </c>
      <c r="H733" s="194" t="s">
        <v>94</v>
      </c>
      <c r="I733" s="101">
        <v>0</v>
      </c>
      <c r="J733" s="101">
        <v>0</v>
      </c>
      <c r="K733" s="104">
        <v>45780</v>
      </c>
      <c r="L733" s="104">
        <v>45784</v>
      </c>
      <c r="M733" s="105"/>
      <c r="N733" s="121">
        <f>IFERROR(IF(tbl_die_ordering[[#This Row],[Design Approved Date]]&lt;&gt;"",L733-K733,""),"")</f>
        <v>4</v>
      </c>
      <c r="O733" s="94">
        <v>45787</v>
      </c>
      <c r="P733" s="94">
        <v>45790</v>
      </c>
      <c r="Q733" s="104">
        <v>45787</v>
      </c>
      <c r="R733" s="123">
        <v>112501917</v>
      </c>
      <c r="S733" s="93" t="s">
        <v>101</v>
      </c>
      <c r="T733" s="104">
        <v>45790</v>
      </c>
      <c r="U733" s="112"/>
      <c r="V733" s="113"/>
      <c r="W7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3" s="12">
        <f>IF(AND(tbl_die_ordering[[#This Row],[TYPE]]&lt;&gt;"C",tbl_die_ordering[[#This Row],[Design Approved Date]]&lt;&gt;""),tbl_die_ordering[[#This Row],[Design Approved Date]]-tbl_die_ordering[[#This Row],[Die Requested Date]],0)</f>
        <v>6</v>
      </c>
      <c r="Z733" t="s">
        <v>86</v>
      </c>
      <c r="AA733" s="118"/>
      <c r="AB733" s="82">
        <f>_xlfn.XLOOKUP(_xlfn.TEXTJOIN("_",TRUE,tbl_die_ordering[[#This Row],[Supplier]],tbl_die_ordering[[#This Row],[DIE NO]]),[1]Tracker!$AQ:$AQ,[1]Tracker!$Y:$Y,"")</f>
        <v>142503921</v>
      </c>
      <c r="AC733" s="83">
        <f>_xlfn.XLOOKUP(_xlfn.TEXTJOIN("_",TRUE,tbl_die_ordering[[#This Row],[Supplier]],tbl_die_ordering[[#This Row],[DIE NO]]),[1]Tracker!$AQ:$AQ,[1]Tracker!$AC:$AC,"")</f>
        <v>45797.70925925926</v>
      </c>
      <c r="AD733" s="7"/>
      <c r="AF733" t="str">
        <f>TEXT(tbl_die_ordering[[#This Row],[Die Requested Date]],"mmm")</f>
        <v>May</v>
      </c>
      <c r="AG733" t="str">
        <f>_xlfn.TEXTJOIN("_",TRUE,tbl_die_ordering[[#This Row],[Supplier]],tbl_die_ordering[[#This Row],[DIE NO]])</f>
        <v>PDTMC_07208-606</v>
      </c>
    </row>
    <row r="734" spans="1:33" ht="15.95" customHeight="1">
      <c r="A734" s="86" t="s">
        <v>6</v>
      </c>
      <c r="B734" s="83" t="str">
        <f>_xlfn.XLOOKUP(_xlfn.TEXTJOIN("_",TRUE,tbl_die_ordering[[#This Row],[Supplier]],tbl_die_ordering[[#This Row],[DIE NO]]),[1]Tracker!$AQ:$AQ,[1]Tracker!$W:$W,"")</f>
        <v>7896-25</v>
      </c>
      <c r="C734" s="204" t="s">
        <v>1133</v>
      </c>
      <c r="D734" s="177" t="s">
        <v>88</v>
      </c>
      <c r="E734" s="93" t="s">
        <v>100</v>
      </c>
      <c r="F734" s="94">
        <v>45778</v>
      </c>
      <c r="G734" s="353">
        <f>_xlfn.XLOOKUP(_xlfn.TEXTJOIN("_",TRUE,tbl_die_ordering[[#This Row],[Supplier]],tbl_die_ordering[[#This Row],[DIE NO]]),[1]Tracker!$AQ:$AQ,[1]Tracker!$V:$V,"")</f>
        <v>45779</v>
      </c>
      <c r="H734" s="194" t="s">
        <v>90</v>
      </c>
      <c r="I734" s="101">
        <v>0</v>
      </c>
      <c r="J734" s="101">
        <v>4</v>
      </c>
      <c r="K734" s="104">
        <v>45781</v>
      </c>
      <c r="L734" s="104">
        <v>45784</v>
      </c>
      <c r="M734" s="105"/>
      <c r="N734" s="121">
        <f>IFERROR(IF(tbl_die_ordering[[#This Row],[Design Approved Date]]&lt;&gt;"",L734-K734,""),"")</f>
        <v>3</v>
      </c>
      <c r="O734" s="94">
        <v>45787</v>
      </c>
      <c r="P734" s="94">
        <v>45790</v>
      </c>
      <c r="Q734" s="104">
        <v>45787</v>
      </c>
      <c r="R734" s="123">
        <v>112501917</v>
      </c>
      <c r="S734" s="93" t="s">
        <v>106</v>
      </c>
      <c r="T734" s="104">
        <v>45790</v>
      </c>
      <c r="U734" s="112"/>
      <c r="V734" s="113" t="s">
        <v>1134</v>
      </c>
      <c r="W7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4" s="12">
        <f>IF(AND(tbl_die_ordering[[#This Row],[TYPE]]&lt;&gt;"C",tbl_die_ordering[[#This Row],[Design Approved Date]]&lt;&gt;""),tbl_die_ordering[[#This Row],[Design Approved Date]]-tbl_die_ordering[[#This Row],[Die Requested Date]],0)</f>
        <v>6</v>
      </c>
      <c r="Z734" t="s">
        <v>86</v>
      </c>
      <c r="AA734" s="118"/>
      <c r="AB734" s="82">
        <f>_xlfn.XLOOKUP(_xlfn.TEXTJOIN("_",TRUE,tbl_die_ordering[[#This Row],[Supplier]],tbl_die_ordering[[#This Row],[DIE NO]]),[1]Tracker!$AQ:$AQ,[1]Tracker!$Y:$Y,"")</f>
        <v>142503870</v>
      </c>
      <c r="AC734" s="83">
        <f>_xlfn.XLOOKUP(_xlfn.TEXTJOIN("_",TRUE,tbl_die_ordering[[#This Row],[Supplier]],tbl_die_ordering[[#This Row],[DIE NO]]),[1]Tracker!$AQ:$AQ,[1]Tracker!$AC:$AC,"")</f>
        <v>45796</v>
      </c>
      <c r="AD734" s="7"/>
      <c r="AF734" t="str">
        <f>TEXT(tbl_die_ordering[[#This Row],[Die Requested Date]],"mmm")</f>
        <v>May</v>
      </c>
      <c r="AG734" t="str">
        <f>_xlfn.TEXTJOIN("_",TRUE,tbl_die_ordering[[#This Row],[Supplier]],tbl_die_ordering[[#This Row],[DIE NO]])</f>
        <v>JIANGSU_15807-203</v>
      </c>
    </row>
    <row r="735" spans="1:33" ht="15.95" customHeight="1">
      <c r="A735" s="86" t="s">
        <v>6</v>
      </c>
      <c r="B735" s="83" t="str">
        <f>_xlfn.XLOOKUP(_xlfn.TEXTJOIN("_",TRUE,tbl_die_ordering[[#This Row],[Supplier]],tbl_die_ordering[[#This Row],[DIE NO]]),[1]Tracker!$AQ:$AQ,[1]Tracker!$W:$W,"")</f>
        <v>7894-25</v>
      </c>
      <c r="C735" s="204" t="s">
        <v>1135</v>
      </c>
      <c r="D735" s="177" t="s">
        <v>88</v>
      </c>
      <c r="E735" s="93" t="s">
        <v>103</v>
      </c>
      <c r="F735" s="94">
        <v>45778</v>
      </c>
      <c r="G735" s="353">
        <f>_xlfn.XLOOKUP(_xlfn.TEXTJOIN("_",TRUE,tbl_die_ordering[[#This Row],[Supplier]],tbl_die_ordering[[#This Row],[DIE NO]]),[1]Tracker!$AQ:$AQ,[1]Tracker!$V:$V,"")</f>
        <v>45779</v>
      </c>
      <c r="H735" s="194" t="s">
        <v>94</v>
      </c>
      <c r="I735" s="101">
        <v>1</v>
      </c>
      <c r="J735" s="101">
        <v>2</v>
      </c>
      <c r="K735" s="104">
        <v>45780</v>
      </c>
      <c r="L735" s="104">
        <v>45791</v>
      </c>
      <c r="M735" s="105" t="s">
        <v>186</v>
      </c>
      <c r="N735" s="121">
        <f>IFERROR(IF(tbl_die_ordering[[#This Row],[Design Approved Date]]&lt;&gt;"",L735-K735,""),"")</f>
        <v>11</v>
      </c>
      <c r="O735" s="94">
        <v>45792</v>
      </c>
      <c r="P735" s="94">
        <v>45792</v>
      </c>
      <c r="Q735" s="94">
        <v>45792</v>
      </c>
      <c r="R735" s="123">
        <v>112501974</v>
      </c>
      <c r="S735" s="93" t="s">
        <v>101</v>
      </c>
      <c r="T735" s="94">
        <v>45792</v>
      </c>
      <c r="U735" s="112"/>
      <c r="V735" s="113" t="s">
        <v>1136</v>
      </c>
      <c r="W7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5" s="12">
        <f>IF(AND(tbl_die_ordering[[#This Row],[TYPE]]&lt;&gt;"C",tbl_die_ordering[[#This Row],[Design Approved Date]]&lt;&gt;""),tbl_die_ordering[[#This Row],[Design Approved Date]]-tbl_die_ordering[[#This Row],[Die Requested Date]],0)</f>
        <v>13</v>
      </c>
      <c r="Z735" t="s">
        <v>86</v>
      </c>
      <c r="AA735" s="118"/>
      <c r="AB735" s="82">
        <f>_xlfn.XLOOKUP(_xlfn.TEXTJOIN("_",TRUE,tbl_die_ordering[[#This Row],[Supplier]],tbl_die_ordering[[#This Row],[DIE NO]]),[1]Tracker!$AQ:$AQ,[1]Tracker!$Y:$Y,"")</f>
        <v>142504012</v>
      </c>
      <c r="AC735" s="83">
        <f>_xlfn.XLOOKUP(_xlfn.TEXTJOIN("_",TRUE,tbl_die_ordering[[#This Row],[Supplier]],tbl_die_ordering[[#This Row],[DIE NO]]),[1]Tracker!$AQ:$AQ,[1]Tracker!$AC:$AC,"")</f>
        <v>45797.415381944447</v>
      </c>
      <c r="AD735" s="7"/>
      <c r="AF735" t="str">
        <f>TEXT(tbl_die_ordering[[#This Row],[Die Requested Date]],"mmm")</f>
        <v>May</v>
      </c>
      <c r="AG735" t="str">
        <f>_xlfn.TEXTJOIN("_",TRUE,tbl_die_ordering[[#This Row],[Supplier]],tbl_die_ordering[[#This Row],[DIE NO]])</f>
        <v>PDTMC_05075-501</v>
      </c>
    </row>
    <row r="736" spans="1:33" ht="15.95" customHeight="1">
      <c r="A736" s="86" t="s">
        <v>29</v>
      </c>
      <c r="B736" s="83" t="str">
        <f>_xlfn.XLOOKUP(_xlfn.TEXTJOIN("_",TRUE,tbl_die_ordering[[#This Row],[Supplier]],tbl_die_ordering[[#This Row],[DIE NO]]),[1]Tracker!$AQ:$AQ,[1]Tracker!$W:$W,"")</f>
        <v>7893-25</v>
      </c>
      <c r="C736" s="204" t="s">
        <v>1137</v>
      </c>
      <c r="D736" s="177" t="s">
        <v>88</v>
      </c>
      <c r="E736" s="93" t="s">
        <v>93</v>
      </c>
      <c r="F736" s="94">
        <v>45778</v>
      </c>
      <c r="G736" s="353">
        <f>_xlfn.XLOOKUP(_xlfn.TEXTJOIN("_",TRUE,tbl_die_ordering[[#This Row],[Supplier]],tbl_die_ordering[[#This Row],[DIE NO]]),[1]Tracker!$AQ:$AQ,[1]Tracker!$V:$V,"")</f>
        <v>45779</v>
      </c>
      <c r="H736" s="194" t="s">
        <v>90</v>
      </c>
      <c r="I736" s="133">
        <v>1</v>
      </c>
      <c r="J736" s="133">
        <v>1</v>
      </c>
      <c r="K736" s="104">
        <v>45785</v>
      </c>
      <c r="L736" s="104">
        <v>45786</v>
      </c>
      <c r="M736" s="105"/>
      <c r="N736" s="121">
        <f>IFERROR(IF(tbl_die_ordering[[#This Row],[Design Approved Date]]&lt;&gt;"",L736-K736,""),"")</f>
        <v>1</v>
      </c>
      <c r="O736" s="94">
        <v>45787</v>
      </c>
      <c r="P736" s="94">
        <v>45790</v>
      </c>
      <c r="Q736" s="104">
        <v>45787</v>
      </c>
      <c r="R736" s="123">
        <v>212500524</v>
      </c>
      <c r="S736" s="93" t="s">
        <v>197</v>
      </c>
      <c r="T736" s="94">
        <v>45790</v>
      </c>
      <c r="U736" s="112"/>
      <c r="V736" s="113"/>
      <c r="W7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6" s="6">
        <f>IF(AND(tbl_die_ordering[[#This Row],[TYPE]]&lt;&gt;"C",tbl_die_ordering[[#This Row],[Design Approved Date]]&lt;&gt;""),tbl_die_ordering[[#This Row],[Design Approved Date]]-tbl_die_ordering[[#This Row],[Die Requested Date]],0)</f>
        <v>8</v>
      </c>
      <c r="AA736" s="118"/>
      <c r="AB736" s="82">
        <f>_xlfn.XLOOKUP(_xlfn.TEXTJOIN("_",TRUE,tbl_die_ordering[[#This Row],[Supplier]],tbl_die_ordering[[#This Row],[DIE NO]]),[1]Tracker!$AQ:$AQ,[1]Tracker!$Y:$Y,"")</f>
        <v>242500921</v>
      </c>
      <c r="AC736" s="83">
        <f>_xlfn.XLOOKUP(_xlfn.TEXTJOIN("_",TRUE,tbl_die_ordering[[#This Row],[Supplier]],tbl_die_ordering[[#This Row],[DIE NO]]),[1]Tracker!$AQ:$AQ,[1]Tracker!$AC:$AC,"")</f>
        <v>45798</v>
      </c>
      <c r="AD736" s="7"/>
      <c r="AF736" t="str">
        <f>TEXT(tbl_die_ordering[[#This Row],[Die Requested Date]],"mmm")</f>
        <v>May</v>
      </c>
      <c r="AG736" t="str">
        <f>_xlfn.TEXTJOIN("_",TRUE,tbl_die_ordering[[#This Row],[Supplier]],tbl_die_ordering[[#This Row],[DIE NO]])</f>
        <v>COMPES_030286-3502</v>
      </c>
    </row>
    <row r="737" spans="1:33" ht="15.95" customHeight="1">
      <c r="A737" s="86" t="s">
        <v>29</v>
      </c>
      <c r="B737" s="83" t="str">
        <f>_xlfn.XLOOKUP(_xlfn.TEXTJOIN("_",TRUE,tbl_die_ordering[[#This Row],[Supplier]],tbl_die_ordering[[#This Row],[DIE NO]]),[1]Tracker!$AQ:$AQ,[1]Tracker!$W:$W,"")</f>
        <v>7893-25</v>
      </c>
      <c r="C737" s="204" t="s">
        <v>1138</v>
      </c>
      <c r="D737" s="177" t="s">
        <v>88</v>
      </c>
      <c r="E737" s="93" t="s">
        <v>93</v>
      </c>
      <c r="F737" s="94">
        <v>45778</v>
      </c>
      <c r="G737" s="353">
        <f>_xlfn.XLOOKUP(_xlfn.TEXTJOIN("_",TRUE,tbl_die_ordering[[#This Row],[Supplier]],tbl_die_ordering[[#This Row],[DIE NO]]),[1]Tracker!$AQ:$AQ,[1]Tracker!$V:$V,"")</f>
        <v>45779</v>
      </c>
      <c r="H737" s="194" t="s">
        <v>90</v>
      </c>
      <c r="I737" s="133">
        <v>1</v>
      </c>
      <c r="J737" s="133">
        <v>1</v>
      </c>
      <c r="K737" s="104">
        <v>45785</v>
      </c>
      <c r="L737" s="104">
        <v>45786</v>
      </c>
      <c r="M737" s="105"/>
      <c r="N737" s="121">
        <f>IFERROR(IF(tbl_die_ordering[[#This Row],[Design Approved Date]]&lt;&gt;"",L737-K737,""),"")</f>
        <v>1</v>
      </c>
      <c r="O737" s="94">
        <v>45790</v>
      </c>
      <c r="P737" s="94">
        <v>45790</v>
      </c>
      <c r="Q737" s="104">
        <v>45790</v>
      </c>
      <c r="R737" s="123">
        <v>212500530</v>
      </c>
      <c r="S737" s="93" t="s">
        <v>197</v>
      </c>
      <c r="T737" s="94">
        <v>45790</v>
      </c>
      <c r="U737" s="112"/>
      <c r="V737" s="113"/>
      <c r="W73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7" s="6">
        <f>IF(AND(tbl_die_ordering[[#This Row],[TYPE]]&lt;&gt;"C",tbl_die_ordering[[#This Row],[Design Approved Date]]&lt;&gt;""),tbl_die_ordering[[#This Row],[Design Approved Date]]-tbl_die_ordering[[#This Row],[Die Requested Date]],0)</f>
        <v>8</v>
      </c>
      <c r="AA737" s="118"/>
      <c r="AB737" s="82">
        <f>_xlfn.XLOOKUP(_xlfn.TEXTJOIN("_",TRUE,tbl_die_ordering[[#This Row],[Supplier]],tbl_die_ordering[[#This Row],[DIE NO]]),[1]Tracker!$AQ:$AQ,[1]Tracker!$Y:$Y,"")</f>
        <v>242500921</v>
      </c>
      <c r="AC737" s="83">
        <f>_xlfn.XLOOKUP(_xlfn.TEXTJOIN("_",TRUE,tbl_die_ordering[[#This Row],[Supplier]],tbl_die_ordering[[#This Row],[DIE NO]]),[1]Tracker!$AQ:$AQ,[1]Tracker!$AC:$AC,"")</f>
        <v>45798</v>
      </c>
      <c r="AD737" s="7"/>
      <c r="AF737" t="str">
        <f>TEXT(tbl_die_ordering[[#This Row],[Die Requested Date]],"mmm")</f>
        <v>May</v>
      </c>
      <c r="AG737" t="str">
        <f>_xlfn.TEXTJOIN("_",TRUE,tbl_die_ordering[[#This Row],[Supplier]],tbl_die_ordering[[#This Row],[DIE NO]])</f>
        <v>COMPES_030287-3502</v>
      </c>
    </row>
    <row r="738" spans="1:33" ht="15.95" customHeight="1">
      <c r="A738" s="86" t="s">
        <v>6</v>
      </c>
      <c r="B738" s="83" t="str">
        <f>_xlfn.XLOOKUP(_xlfn.TEXTJOIN("_",TRUE,tbl_die_ordering[[#This Row],[Supplier]],tbl_die_ordering[[#This Row],[DIE NO]]),[1]Tracker!$AQ:$AQ,[1]Tracker!$W:$W,"")</f>
        <v>7899-25</v>
      </c>
      <c r="C738" s="204" t="s">
        <v>1139</v>
      </c>
      <c r="D738" s="177" t="s">
        <v>185</v>
      </c>
      <c r="E738" s="93" t="s">
        <v>103</v>
      </c>
      <c r="F738" s="94">
        <v>45779</v>
      </c>
      <c r="G738" s="353">
        <f>_xlfn.XLOOKUP(_xlfn.TEXTJOIN("_",TRUE,tbl_die_ordering[[#This Row],[Supplier]],tbl_die_ordering[[#This Row],[DIE NO]]),[1]Tracker!$AQ:$AQ,[1]Tracker!$V:$V,"")</f>
        <v>45779</v>
      </c>
      <c r="H738" s="194" t="s">
        <v>90</v>
      </c>
      <c r="I738" s="101">
        <v>0</v>
      </c>
      <c r="J738" s="101">
        <v>0</v>
      </c>
      <c r="K738" s="104">
        <v>45779</v>
      </c>
      <c r="L738" s="104">
        <v>45782</v>
      </c>
      <c r="M738" s="105"/>
      <c r="N738" s="121">
        <f>IFERROR(IF(tbl_die_ordering[[#This Row],[Design Approved Date]]&lt;&gt;"",L738-K738,""),"")</f>
        <v>3</v>
      </c>
      <c r="O738" s="94">
        <v>45786</v>
      </c>
      <c r="P738" s="94">
        <v>45786</v>
      </c>
      <c r="Q738" s="104">
        <v>45786</v>
      </c>
      <c r="R738" s="123">
        <v>112501897</v>
      </c>
      <c r="S738" s="93" t="s">
        <v>139</v>
      </c>
      <c r="T738" s="94">
        <v>45786</v>
      </c>
      <c r="U738" s="112" t="s">
        <v>61</v>
      </c>
      <c r="V738" s="113" t="s">
        <v>1140</v>
      </c>
      <c r="W73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8" s="12">
        <f>IF(AND(tbl_die_ordering[[#This Row],[TYPE]]&lt;&gt;"C",tbl_die_ordering[[#This Row],[Design Approved Date]]&lt;&gt;""),tbl_die_ordering[[#This Row],[Design Approved Date]]-tbl_die_ordering[[#This Row],[Die Requested Date]],0)</f>
        <v>3</v>
      </c>
      <c r="Z738" t="s">
        <v>86</v>
      </c>
      <c r="AA738" s="118" t="s">
        <v>405</v>
      </c>
      <c r="AB738" s="82">
        <f>_xlfn.XLOOKUP(_xlfn.TEXTJOIN("_",TRUE,tbl_die_ordering[[#This Row],[Supplier]],tbl_die_ordering[[#This Row],[DIE NO]]),[1]Tracker!$AQ:$AQ,[1]Tracker!$Y:$Y,"")</f>
        <v>142503820</v>
      </c>
      <c r="AC738" s="83">
        <f>_xlfn.XLOOKUP(_xlfn.TEXTJOIN("_",TRUE,tbl_die_ordering[[#This Row],[Supplier]],tbl_die_ordering[[#This Row],[DIE NO]]),[1]Tracker!$AQ:$AQ,[1]Tracker!$AC:$AC,"")</f>
        <v>45790</v>
      </c>
      <c r="AD738" s="7"/>
      <c r="AF738" t="str">
        <f>TEXT(tbl_die_ordering[[#This Row],[Die Requested Date]],"mmm")</f>
        <v>May</v>
      </c>
      <c r="AG738" t="str">
        <f>_xlfn.TEXTJOIN("_",TRUE,tbl_die_ordering[[#This Row],[Supplier]],tbl_die_ordering[[#This Row],[DIE NO]])</f>
        <v>EKSTEK_27904-401</v>
      </c>
    </row>
    <row r="739" spans="1:33" ht="15.95" customHeight="1">
      <c r="A739" s="86" t="s">
        <v>6</v>
      </c>
      <c r="B739" s="83" t="str">
        <f>_xlfn.XLOOKUP(_xlfn.TEXTJOIN("_",TRUE,tbl_die_ordering[[#This Row],[Supplier]],tbl_die_ordering[[#This Row],[DIE NO]]),[1]Tracker!$AQ:$AQ,[1]Tracker!$W:$W,"")</f>
        <v>7899-25</v>
      </c>
      <c r="C739" s="204" t="s">
        <v>1141</v>
      </c>
      <c r="D739" s="177" t="s">
        <v>185</v>
      </c>
      <c r="E739" s="93" t="s">
        <v>119</v>
      </c>
      <c r="F739" s="94">
        <v>45779</v>
      </c>
      <c r="G739" s="353">
        <f>_xlfn.XLOOKUP(_xlfn.TEXTJOIN("_",TRUE,tbl_die_ordering[[#This Row],[Supplier]],tbl_die_ordering[[#This Row],[DIE NO]]),[1]Tracker!$AQ:$AQ,[1]Tracker!$V:$V,"")</f>
        <v>45779</v>
      </c>
      <c r="H739" s="194" t="s">
        <v>90</v>
      </c>
      <c r="I739" s="101">
        <v>0</v>
      </c>
      <c r="J739" s="101">
        <v>0</v>
      </c>
      <c r="K739" s="104">
        <v>45779</v>
      </c>
      <c r="L739" s="104">
        <v>45780</v>
      </c>
      <c r="M739" s="105"/>
      <c r="N739" s="121">
        <f>IFERROR(IF(tbl_die_ordering[[#This Row],[Design Approved Date]]&lt;&gt;"",L739-K739,""),"")</f>
        <v>1</v>
      </c>
      <c r="O739" s="94">
        <v>45786</v>
      </c>
      <c r="P739" s="94">
        <v>45790</v>
      </c>
      <c r="Q739" s="104">
        <v>45786</v>
      </c>
      <c r="R739" s="123">
        <v>112501897</v>
      </c>
      <c r="S739" s="93" t="s">
        <v>139</v>
      </c>
      <c r="T739" s="94">
        <v>45790</v>
      </c>
      <c r="U739" s="112" t="s">
        <v>61</v>
      </c>
      <c r="V739" s="113"/>
      <c r="W73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39" s="12">
        <f>IF(AND(tbl_die_ordering[[#This Row],[TYPE]]&lt;&gt;"C",tbl_die_ordering[[#This Row],[Design Approved Date]]&lt;&gt;""),tbl_die_ordering[[#This Row],[Design Approved Date]]-tbl_die_ordering[[#This Row],[Die Requested Date]],0)</f>
        <v>1</v>
      </c>
      <c r="Z739" t="s">
        <v>86</v>
      </c>
      <c r="AA739" s="118" t="s">
        <v>405</v>
      </c>
      <c r="AB739" s="82">
        <f>_xlfn.XLOOKUP(_xlfn.TEXTJOIN("_",TRUE,tbl_die_ordering[[#This Row],[Supplier]],tbl_die_ordering[[#This Row],[DIE NO]]),[1]Tracker!$AQ:$AQ,[1]Tracker!$Y:$Y,"")</f>
        <v>142503820</v>
      </c>
      <c r="AC739" s="83">
        <f>_xlfn.XLOOKUP(_xlfn.TEXTJOIN("_",TRUE,tbl_die_ordering[[#This Row],[Supplier]],tbl_die_ordering[[#This Row],[DIE NO]]),[1]Tracker!$AQ:$AQ,[1]Tracker!$AC:$AC,"")</f>
        <v>45790</v>
      </c>
      <c r="AD739" s="7"/>
      <c r="AF739" t="str">
        <f>TEXT(tbl_die_ordering[[#This Row],[Die Requested Date]],"mmm")</f>
        <v>May</v>
      </c>
      <c r="AG739" t="str">
        <f>_xlfn.TEXTJOIN("_",TRUE,tbl_die_ordering[[#This Row],[Supplier]],tbl_die_ordering[[#This Row],[DIE NO]])</f>
        <v>EKSTEK_27905-401</v>
      </c>
    </row>
    <row r="740" spans="1:33" ht="15.95" customHeight="1">
      <c r="A740" s="86" t="s">
        <v>6</v>
      </c>
      <c r="B740" s="83" t="str">
        <f>_xlfn.XLOOKUP(_xlfn.TEXTJOIN("_",TRUE,tbl_die_ordering[[#This Row],[Supplier]],tbl_die_ordering[[#This Row],[DIE NO]]),[1]Tracker!$AQ:$AQ,[1]Tracker!$W:$W,"")</f>
        <v>7897-25</v>
      </c>
      <c r="C740" s="204" t="s">
        <v>1142</v>
      </c>
      <c r="D740" s="177" t="s">
        <v>185</v>
      </c>
      <c r="E740" s="93" t="s">
        <v>119</v>
      </c>
      <c r="F740" s="94">
        <v>45779</v>
      </c>
      <c r="G740" s="353">
        <f>_xlfn.XLOOKUP(_xlfn.TEXTJOIN("_",TRUE,tbl_die_ordering[[#This Row],[Supplier]],tbl_die_ordering[[#This Row],[DIE NO]]),[1]Tracker!$AQ:$AQ,[1]Tracker!$V:$V,"")</f>
        <v>45779</v>
      </c>
      <c r="H740" s="194" t="s">
        <v>94</v>
      </c>
      <c r="I740" s="101">
        <v>1</v>
      </c>
      <c r="J740" s="101">
        <v>1</v>
      </c>
      <c r="K740" s="104">
        <v>45785</v>
      </c>
      <c r="L740" s="104">
        <v>45789</v>
      </c>
      <c r="M740" s="105"/>
      <c r="N740" s="121">
        <f>IFERROR(IF(tbl_die_ordering[[#This Row],[Design Approved Date]]&lt;&gt;"",L740-K740,""),"")</f>
        <v>4</v>
      </c>
      <c r="O740" s="94">
        <v>45790</v>
      </c>
      <c r="P740" s="94">
        <v>45790</v>
      </c>
      <c r="Q740" s="104">
        <v>45790</v>
      </c>
      <c r="R740" s="123">
        <v>112501949</v>
      </c>
      <c r="S740" s="93" t="s">
        <v>101</v>
      </c>
      <c r="T740" s="94">
        <v>45790</v>
      </c>
      <c r="U740" s="112" t="s">
        <v>61</v>
      </c>
      <c r="V740" s="113" t="s">
        <v>1143</v>
      </c>
      <c r="W74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0" s="12">
        <f>IF(AND(tbl_die_ordering[[#This Row],[TYPE]]&lt;&gt;"C",tbl_die_ordering[[#This Row],[Design Approved Date]]&lt;&gt;""),tbl_die_ordering[[#This Row],[Design Approved Date]]-tbl_die_ordering[[#This Row],[Die Requested Date]],0)</f>
        <v>10</v>
      </c>
      <c r="Z740" t="s">
        <v>86</v>
      </c>
      <c r="AA740" s="118" t="s">
        <v>405</v>
      </c>
      <c r="AB740" s="82">
        <f>_xlfn.XLOOKUP(_xlfn.TEXTJOIN("_",TRUE,tbl_die_ordering[[#This Row],[Supplier]],tbl_die_ordering[[#This Row],[DIE NO]]),[1]Tracker!$AQ:$AQ,[1]Tracker!$Y:$Y,"")</f>
        <v>142504161</v>
      </c>
      <c r="AC740" s="83">
        <f>_xlfn.XLOOKUP(_xlfn.TEXTJOIN("_",TRUE,tbl_die_ordering[[#This Row],[Supplier]],tbl_die_ordering[[#This Row],[DIE NO]]),[1]Tracker!$AQ:$AQ,[1]Tracker!$AC:$AC,"")</f>
        <v>45800.350046296298</v>
      </c>
      <c r="AD740" s="7"/>
      <c r="AF740" t="str">
        <f>TEXT(tbl_die_ordering[[#This Row],[Die Requested Date]],"mmm")</f>
        <v>May</v>
      </c>
      <c r="AG740" t="str">
        <f>_xlfn.TEXTJOIN("_",TRUE,tbl_die_ordering[[#This Row],[Supplier]],tbl_die_ordering[[#This Row],[DIE NO]])</f>
        <v>PDTMC_30357-401</v>
      </c>
    </row>
    <row r="741" spans="1:33" ht="15.95" customHeight="1">
      <c r="A741" s="86" t="s">
        <v>6</v>
      </c>
      <c r="B741" s="83" t="str">
        <f>_xlfn.XLOOKUP(_xlfn.TEXTJOIN("_",TRUE,tbl_die_ordering[[#This Row],[Supplier]],tbl_die_ordering[[#This Row],[DIE NO]]),[1]Tracker!$AQ:$AQ,[1]Tracker!$W:$W,"")</f>
        <v>7897-25</v>
      </c>
      <c r="C741" s="204" t="s">
        <v>1144</v>
      </c>
      <c r="D741" s="177" t="s">
        <v>185</v>
      </c>
      <c r="E741" s="179" t="s">
        <v>119</v>
      </c>
      <c r="F741" s="94">
        <v>45779</v>
      </c>
      <c r="G741" s="353">
        <f>_xlfn.XLOOKUP(_xlfn.TEXTJOIN("_",TRUE,tbl_die_ordering[[#This Row],[Supplier]],tbl_die_ordering[[#This Row],[DIE NO]]),[1]Tracker!$AQ:$AQ,[1]Tracker!$V:$V,"")</f>
        <v>45779</v>
      </c>
      <c r="H741" s="194" t="s">
        <v>94</v>
      </c>
      <c r="I741" s="101">
        <v>1</v>
      </c>
      <c r="J741" s="101">
        <v>1</v>
      </c>
      <c r="K741" s="104">
        <v>45785</v>
      </c>
      <c r="L741" s="104">
        <v>45789</v>
      </c>
      <c r="M741" s="105"/>
      <c r="N741" s="121">
        <f>IFERROR(IF(tbl_die_ordering[[#This Row],[Design Approved Date]]&lt;&gt;"",L741-K741,""),"")</f>
        <v>4</v>
      </c>
      <c r="O741" s="94">
        <v>45790</v>
      </c>
      <c r="P741" s="94">
        <v>45790</v>
      </c>
      <c r="Q741" s="104">
        <v>45790</v>
      </c>
      <c r="R741" s="123">
        <v>112501949</v>
      </c>
      <c r="S741" s="93" t="s">
        <v>101</v>
      </c>
      <c r="T741" s="94">
        <v>45790</v>
      </c>
      <c r="U741" s="112" t="s">
        <v>61</v>
      </c>
      <c r="V741" s="113" t="s">
        <v>1143</v>
      </c>
      <c r="W74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1" s="12">
        <f>IF(AND(tbl_die_ordering[[#This Row],[TYPE]]&lt;&gt;"C",tbl_die_ordering[[#This Row],[Design Approved Date]]&lt;&gt;""),tbl_die_ordering[[#This Row],[Design Approved Date]]-tbl_die_ordering[[#This Row],[Die Requested Date]],0)</f>
        <v>10</v>
      </c>
      <c r="Z741" t="s">
        <v>86</v>
      </c>
      <c r="AA741" s="118" t="s">
        <v>405</v>
      </c>
      <c r="AB741" s="82">
        <f>_xlfn.XLOOKUP(_xlfn.TEXTJOIN("_",TRUE,tbl_die_ordering[[#This Row],[Supplier]],tbl_die_ordering[[#This Row],[DIE NO]]),[1]Tracker!$AQ:$AQ,[1]Tracker!$Y:$Y,"")</f>
        <v>142504161</v>
      </c>
      <c r="AC741" s="83">
        <f>_xlfn.XLOOKUP(_xlfn.TEXTJOIN("_",TRUE,tbl_die_ordering[[#This Row],[Supplier]],tbl_die_ordering[[#This Row],[DIE NO]]),[1]Tracker!$AQ:$AQ,[1]Tracker!$AC:$AC,"")</f>
        <v>45800.350046296298</v>
      </c>
      <c r="AD741" s="7"/>
      <c r="AF741" t="str">
        <f>TEXT(tbl_die_ordering[[#This Row],[Die Requested Date]],"mmm")</f>
        <v>May</v>
      </c>
      <c r="AG741" t="str">
        <f>_xlfn.TEXTJOIN("_",TRUE,tbl_die_ordering[[#This Row],[Supplier]],tbl_die_ordering[[#This Row],[DIE NO]])</f>
        <v>PDTMC_30358-401</v>
      </c>
    </row>
    <row r="742" spans="1:33" ht="15.95" customHeight="1">
      <c r="A742" s="86" t="s">
        <v>6</v>
      </c>
      <c r="B742" s="83" t="str">
        <f>_xlfn.XLOOKUP(_xlfn.TEXTJOIN("_",TRUE,tbl_die_ordering[[#This Row],[Supplier]],tbl_die_ordering[[#This Row],[DIE NO]]),[1]Tracker!$AQ:$AQ,[1]Tracker!$W:$W,"")</f>
        <v>7897-25</v>
      </c>
      <c r="C742" s="204" t="s">
        <v>1145</v>
      </c>
      <c r="D742" s="177" t="s">
        <v>185</v>
      </c>
      <c r="E742" s="93" t="s">
        <v>119</v>
      </c>
      <c r="F742" s="94">
        <v>45779</v>
      </c>
      <c r="G742" s="353">
        <f>_xlfn.XLOOKUP(_xlfn.TEXTJOIN("_",TRUE,tbl_die_ordering[[#This Row],[Supplier]],tbl_die_ordering[[#This Row],[DIE NO]]),[1]Tracker!$AQ:$AQ,[1]Tracker!$V:$V,"")</f>
        <v>45779</v>
      </c>
      <c r="H742" s="194" t="s">
        <v>94</v>
      </c>
      <c r="I742" s="101">
        <v>1</v>
      </c>
      <c r="J742" s="101">
        <v>1</v>
      </c>
      <c r="K742" s="104">
        <v>45785</v>
      </c>
      <c r="L742" s="104">
        <v>45786</v>
      </c>
      <c r="M742" s="105"/>
      <c r="N742" s="121">
        <f>IFERROR(IF(tbl_die_ordering[[#This Row],[Design Approved Date]]&lt;&gt;"",L742-K742,""),"")</f>
        <v>1</v>
      </c>
      <c r="O742" s="94">
        <v>45790</v>
      </c>
      <c r="P742" s="94">
        <v>45790</v>
      </c>
      <c r="Q742" s="104">
        <v>45790</v>
      </c>
      <c r="R742" s="123">
        <v>112501949</v>
      </c>
      <c r="S742" s="93" t="s">
        <v>101</v>
      </c>
      <c r="T742" s="94">
        <v>45790</v>
      </c>
      <c r="U742" s="112" t="s">
        <v>61</v>
      </c>
      <c r="V742" s="113" t="s">
        <v>1143</v>
      </c>
      <c r="W74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2" s="12">
        <f>IF(AND(tbl_die_ordering[[#This Row],[TYPE]]&lt;&gt;"C",tbl_die_ordering[[#This Row],[Design Approved Date]]&lt;&gt;""),tbl_die_ordering[[#This Row],[Design Approved Date]]-tbl_die_ordering[[#This Row],[Die Requested Date]],0)</f>
        <v>7</v>
      </c>
      <c r="Z742" t="s">
        <v>86</v>
      </c>
      <c r="AA742" s="118" t="s">
        <v>405</v>
      </c>
      <c r="AB742" s="82">
        <f>_xlfn.XLOOKUP(_xlfn.TEXTJOIN("_",TRUE,tbl_die_ordering[[#This Row],[Supplier]],tbl_die_ordering[[#This Row],[DIE NO]]),[1]Tracker!$AQ:$AQ,[1]Tracker!$Y:$Y,"")</f>
        <v>142504161</v>
      </c>
      <c r="AC742" s="83">
        <f>_xlfn.XLOOKUP(_xlfn.TEXTJOIN("_",TRUE,tbl_die_ordering[[#This Row],[Supplier]],tbl_die_ordering[[#This Row],[DIE NO]]),[1]Tracker!$AQ:$AQ,[1]Tracker!$AC:$AC,"")</f>
        <v>45800.350046296298</v>
      </c>
      <c r="AD742" s="7"/>
      <c r="AF742" t="str">
        <f>TEXT(tbl_die_ordering[[#This Row],[Die Requested Date]],"mmm")</f>
        <v>May</v>
      </c>
      <c r="AG742" t="str">
        <f>_xlfn.TEXTJOIN("_",TRUE,tbl_die_ordering[[#This Row],[Supplier]],tbl_die_ordering[[#This Row],[DIE NO]])</f>
        <v>PDTMC_30359-401</v>
      </c>
    </row>
    <row r="743" spans="1:33" ht="15.95" customHeight="1">
      <c r="A743" s="86" t="s">
        <v>6</v>
      </c>
      <c r="B743" s="83" t="str">
        <f>_xlfn.XLOOKUP(_xlfn.TEXTJOIN("_",TRUE,tbl_die_ordering[[#This Row],[Supplier]],tbl_die_ordering[[#This Row],[DIE NO]]),[1]Tracker!$AQ:$AQ,[1]Tracker!$W:$W,"")</f>
        <v>7898-25</v>
      </c>
      <c r="C743" s="204" t="s">
        <v>1146</v>
      </c>
      <c r="D743" s="177" t="s">
        <v>185</v>
      </c>
      <c r="E743" s="93" t="s">
        <v>119</v>
      </c>
      <c r="F743" s="94">
        <v>45779</v>
      </c>
      <c r="G743" s="353">
        <f>_xlfn.XLOOKUP(_xlfn.TEXTJOIN("_",TRUE,tbl_die_ordering[[#This Row],[Supplier]],tbl_die_ordering[[#This Row],[DIE NO]]),[1]Tracker!$AQ:$AQ,[1]Tracker!$V:$V,"")</f>
        <v>45779</v>
      </c>
      <c r="H743" s="194" t="s">
        <v>94</v>
      </c>
      <c r="I743" s="101">
        <v>1</v>
      </c>
      <c r="J743" s="101">
        <v>1</v>
      </c>
      <c r="K743" s="104">
        <v>45784</v>
      </c>
      <c r="L743" s="104">
        <v>45789</v>
      </c>
      <c r="M743" s="105"/>
      <c r="N743" s="121">
        <f>IFERROR(IF(tbl_die_ordering[[#This Row],[Design Approved Date]]&lt;&gt;"",L743-K743,""),"")</f>
        <v>5</v>
      </c>
      <c r="O743" s="94">
        <v>45790</v>
      </c>
      <c r="P743" s="94">
        <v>45790</v>
      </c>
      <c r="Q743" s="104">
        <v>45790</v>
      </c>
      <c r="R743" s="123">
        <v>112501949</v>
      </c>
      <c r="S743" s="93" t="s">
        <v>101</v>
      </c>
      <c r="T743" s="94">
        <v>45790</v>
      </c>
      <c r="U743" s="112" t="s">
        <v>61</v>
      </c>
      <c r="V743" s="113" t="s">
        <v>1147</v>
      </c>
      <c r="W74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3" s="12">
        <f>IF(AND(tbl_die_ordering[[#This Row],[TYPE]]&lt;&gt;"C",tbl_die_ordering[[#This Row],[Design Approved Date]]&lt;&gt;""),tbl_die_ordering[[#This Row],[Design Approved Date]]-tbl_die_ordering[[#This Row],[Die Requested Date]],0)</f>
        <v>10</v>
      </c>
      <c r="Z743" t="s">
        <v>86</v>
      </c>
      <c r="AA743" s="118" t="s">
        <v>405</v>
      </c>
      <c r="AB743" s="82">
        <f>_xlfn.XLOOKUP(_xlfn.TEXTJOIN("_",TRUE,tbl_die_ordering[[#This Row],[Supplier]],tbl_die_ordering[[#This Row],[DIE NO]]),[1]Tracker!$AQ:$AQ,[1]Tracker!$Y:$Y,"")</f>
        <v>142504163</v>
      </c>
      <c r="AC743" s="83">
        <f>_xlfn.XLOOKUP(_xlfn.TEXTJOIN("_",TRUE,tbl_die_ordering[[#This Row],[Supplier]],tbl_die_ordering[[#This Row],[DIE NO]]),[1]Tracker!$AQ:$AQ,[1]Tracker!$AC:$AC,"")</f>
        <v>45800.354178240741</v>
      </c>
      <c r="AD743" s="7"/>
      <c r="AF743" t="str">
        <f>TEXT(tbl_die_ordering[[#This Row],[Die Requested Date]],"mmm")</f>
        <v>May</v>
      </c>
      <c r="AG743" t="str">
        <f>_xlfn.TEXTJOIN("_",TRUE,tbl_die_ordering[[#This Row],[Supplier]],tbl_die_ordering[[#This Row],[DIE NO]])</f>
        <v>PDTMC_30361-401</v>
      </c>
    </row>
    <row r="744" spans="1:33" ht="15.95" customHeight="1">
      <c r="A744" s="86" t="s">
        <v>6</v>
      </c>
      <c r="B744" s="83" t="str">
        <f>_xlfn.XLOOKUP(_xlfn.TEXTJOIN("_",TRUE,tbl_die_ordering[[#This Row],[Supplier]],tbl_die_ordering[[#This Row],[DIE NO]]),[1]Tracker!$AQ:$AQ,[1]Tracker!$W:$W,"")</f>
        <v>7898-25</v>
      </c>
      <c r="C744" s="204" t="s">
        <v>1148</v>
      </c>
      <c r="D744" s="177" t="s">
        <v>185</v>
      </c>
      <c r="E744" s="93" t="s">
        <v>103</v>
      </c>
      <c r="F744" s="94">
        <v>45779</v>
      </c>
      <c r="G744" s="353">
        <f>_xlfn.XLOOKUP(_xlfn.TEXTJOIN("_",TRUE,tbl_die_ordering[[#This Row],[Supplier]],tbl_die_ordering[[#This Row],[DIE NO]]),[1]Tracker!$AQ:$AQ,[1]Tracker!$V:$V,"")</f>
        <v>45779</v>
      </c>
      <c r="H744" s="194" t="s">
        <v>94</v>
      </c>
      <c r="I744" s="101">
        <v>1</v>
      </c>
      <c r="J744" s="101">
        <v>1</v>
      </c>
      <c r="K744" s="104">
        <v>45784</v>
      </c>
      <c r="L744" s="104">
        <v>45789</v>
      </c>
      <c r="M744" s="105"/>
      <c r="N744" s="121">
        <f>IFERROR(IF(tbl_die_ordering[[#This Row],[Design Approved Date]]&lt;&gt;"",L744-K744,""),"")</f>
        <v>5</v>
      </c>
      <c r="O744" s="94">
        <v>45790</v>
      </c>
      <c r="P744" s="94">
        <v>45792</v>
      </c>
      <c r="Q744" s="104">
        <v>45790</v>
      </c>
      <c r="R744" s="123">
        <v>112501949</v>
      </c>
      <c r="S744" s="93" t="s">
        <v>101</v>
      </c>
      <c r="T744" s="94">
        <v>45792</v>
      </c>
      <c r="U744" s="112" t="s">
        <v>61</v>
      </c>
      <c r="V744" s="113" t="s">
        <v>1147</v>
      </c>
      <c r="W74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4" s="12">
        <f>IF(AND(tbl_die_ordering[[#This Row],[TYPE]]&lt;&gt;"C",tbl_die_ordering[[#This Row],[Design Approved Date]]&lt;&gt;""),tbl_die_ordering[[#This Row],[Design Approved Date]]-tbl_die_ordering[[#This Row],[Die Requested Date]],0)</f>
        <v>10</v>
      </c>
      <c r="Z744" t="s">
        <v>86</v>
      </c>
      <c r="AA744" s="118" t="s">
        <v>405</v>
      </c>
      <c r="AB744" s="82">
        <f>_xlfn.XLOOKUP(_xlfn.TEXTJOIN("_",TRUE,tbl_die_ordering[[#This Row],[Supplier]],tbl_die_ordering[[#This Row],[DIE NO]]),[1]Tracker!$AQ:$AQ,[1]Tracker!$Y:$Y,"")</f>
        <v>142504163</v>
      </c>
      <c r="AC744" s="83">
        <f>_xlfn.XLOOKUP(_xlfn.TEXTJOIN("_",TRUE,tbl_die_ordering[[#This Row],[Supplier]],tbl_die_ordering[[#This Row],[DIE NO]]),[1]Tracker!$AQ:$AQ,[1]Tracker!$AC:$AC,"")</f>
        <v>45800.354178240741</v>
      </c>
      <c r="AD744" s="7"/>
      <c r="AF744" t="str">
        <f>TEXT(tbl_die_ordering[[#This Row],[Die Requested Date]],"mmm")</f>
        <v>May</v>
      </c>
      <c r="AG744" t="str">
        <f>_xlfn.TEXTJOIN("_",TRUE,tbl_die_ordering[[#This Row],[Supplier]],tbl_die_ordering[[#This Row],[DIE NO]])</f>
        <v>PDTMC_30362-501</v>
      </c>
    </row>
    <row r="745" spans="1:33" ht="15.95" customHeight="1">
      <c r="A745" s="86" t="s">
        <v>6</v>
      </c>
      <c r="B745" s="83" t="str">
        <f>_xlfn.XLOOKUP(_xlfn.TEXTJOIN("_",TRUE,tbl_die_ordering[[#This Row],[Supplier]],tbl_die_ordering[[#This Row],[DIE NO]]),[1]Tracker!$AQ:$AQ,[1]Tracker!$W:$W,"")</f>
        <v>7898-25</v>
      </c>
      <c r="C745" s="204" t="s">
        <v>1149</v>
      </c>
      <c r="D745" s="177" t="s">
        <v>185</v>
      </c>
      <c r="E745" s="93" t="s">
        <v>119</v>
      </c>
      <c r="F745" s="94">
        <v>45779</v>
      </c>
      <c r="G745" s="353">
        <f>_xlfn.XLOOKUP(_xlfn.TEXTJOIN("_",TRUE,tbl_die_ordering[[#This Row],[Supplier]],tbl_die_ordering[[#This Row],[DIE NO]]),[1]Tracker!$AQ:$AQ,[1]Tracker!$V:$V,"")</f>
        <v>45779</v>
      </c>
      <c r="H745" s="194" t="s">
        <v>94</v>
      </c>
      <c r="I745" s="101">
        <v>1</v>
      </c>
      <c r="J745" s="101">
        <v>1</v>
      </c>
      <c r="K745" s="104">
        <v>45784</v>
      </c>
      <c r="L745" s="104">
        <v>45789</v>
      </c>
      <c r="M745" s="105"/>
      <c r="N745" s="121">
        <f>IFERROR(IF(tbl_die_ordering[[#This Row],[Design Approved Date]]&lt;&gt;"",L745-K745,""),"")</f>
        <v>5</v>
      </c>
      <c r="O745" s="94">
        <v>45790</v>
      </c>
      <c r="P745" s="94">
        <v>45792</v>
      </c>
      <c r="Q745" s="104">
        <v>45790</v>
      </c>
      <c r="R745" s="123">
        <v>112501949</v>
      </c>
      <c r="S745" s="93" t="s">
        <v>101</v>
      </c>
      <c r="T745" s="94">
        <v>45792</v>
      </c>
      <c r="U745" s="112" t="s">
        <v>61</v>
      </c>
      <c r="V745" s="113" t="s">
        <v>1147</v>
      </c>
      <c r="W74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5" s="12">
        <f>IF(AND(tbl_die_ordering[[#This Row],[TYPE]]&lt;&gt;"C",tbl_die_ordering[[#This Row],[Design Approved Date]]&lt;&gt;""),tbl_die_ordering[[#This Row],[Design Approved Date]]-tbl_die_ordering[[#This Row],[Die Requested Date]],0)</f>
        <v>10</v>
      </c>
      <c r="Z745" t="s">
        <v>86</v>
      </c>
      <c r="AA745" s="118" t="s">
        <v>405</v>
      </c>
      <c r="AB745" s="82">
        <f>_xlfn.XLOOKUP(_xlfn.TEXTJOIN("_",TRUE,tbl_die_ordering[[#This Row],[Supplier]],tbl_die_ordering[[#This Row],[DIE NO]]),[1]Tracker!$AQ:$AQ,[1]Tracker!$Y:$Y,"")</f>
        <v>142504163</v>
      </c>
      <c r="AC745" s="83">
        <f>_xlfn.XLOOKUP(_xlfn.TEXTJOIN("_",TRUE,tbl_die_ordering[[#This Row],[Supplier]],tbl_die_ordering[[#This Row],[DIE NO]]),[1]Tracker!$AQ:$AQ,[1]Tracker!$AC:$AC,"")</f>
        <v>45800.354178240741</v>
      </c>
      <c r="AD745" s="7"/>
      <c r="AF745" t="str">
        <f>TEXT(tbl_die_ordering[[#This Row],[Die Requested Date]],"mmm")</f>
        <v>May</v>
      </c>
      <c r="AG745" t="str">
        <f>_xlfn.TEXTJOIN("_",TRUE,tbl_die_ordering[[#This Row],[Supplier]],tbl_die_ordering[[#This Row],[DIE NO]])</f>
        <v>PDTMC_30363-401</v>
      </c>
    </row>
    <row r="746" spans="1:33" ht="15.95" customHeight="1">
      <c r="A746" s="86" t="s">
        <v>6</v>
      </c>
      <c r="B746" s="83" t="str">
        <f>_xlfn.XLOOKUP(_xlfn.TEXTJOIN("_",TRUE,tbl_die_ordering[[#This Row],[Supplier]],tbl_die_ordering[[#This Row],[DIE NO]]),[1]Tracker!$AQ:$AQ,[1]Tracker!$W:$W,"")</f>
        <v>7898-25</v>
      </c>
      <c r="C746" s="204" t="s">
        <v>1150</v>
      </c>
      <c r="D746" s="177" t="s">
        <v>185</v>
      </c>
      <c r="E746" s="93" t="s">
        <v>103</v>
      </c>
      <c r="F746" s="94">
        <v>45779</v>
      </c>
      <c r="G746" s="353">
        <f>_xlfn.XLOOKUP(_xlfn.TEXTJOIN("_",TRUE,tbl_die_ordering[[#This Row],[Supplier]],tbl_die_ordering[[#This Row],[DIE NO]]),[1]Tracker!$AQ:$AQ,[1]Tracker!$V:$V,"")</f>
        <v>45779</v>
      </c>
      <c r="H746" s="194" t="s">
        <v>94</v>
      </c>
      <c r="I746" s="101">
        <v>2</v>
      </c>
      <c r="J746" s="101">
        <v>2</v>
      </c>
      <c r="K746" s="104">
        <v>45783</v>
      </c>
      <c r="L746" s="104">
        <v>45792</v>
      </c>
      <c r="M746" s="105" t="s">
        <v>186</v>
      </c>
      <c r="N746" s="121">
        <f>IFERROR(IF(tbl_die_ordering[[#This Row],[Design Approved Date]]&lt;&gt;"",L746-K746,""),"")</f>
        <v>9</v>
      </c>
      <c r="O746" s="94">
        <v>45794</v>
      </c>
      <c r="P746" s="94">
        <v>45796</v>
      </c>
      <c r="Q746" s="104">
        <v>45794</v>
      </c>
      <c r="R746" s="123">
        <v>112502019</v>
      </c>
      <c r="S746" s="93" t="s">
        <v>101</v>
      </c>
      <c r="T746" s="94">
        <v>45796</v>
      </c>
      <c r="U746" s="112" t="s">
        <v>61</v>
      </c>
      <c r="V746" s="113" t="s">
        <v>1151</v>
      </c>
      <c r="W74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6" s="12">
        <f>IF(AND(tbl_die_ordering[[#This Row],[TYPE]]&lt;&gt;"C",tbl_die_ordering[[#This Row],[Design Approved Date]]&lt;&gt;""),tbl_die_ordering[[#This Row],[Design Approved Date]]-tbl_die_ordering[[#This Row],[Die Requested Date]],0)</f>
        <v>13</v>
      </c>
      <c r="Z746" t="s">
        <v>86</v>
      </c>
      <c r="AA746" s="118" t="s">
        <v>405</v>
      </c>
      <c r="AB746" s="82">
        <f>_xlfn.XLOOKUP(_xlfn.TEXTJOIN("_",TRUE,tbl_die_ordering[[#This Row],[Supplier]],tbl_die_ordering[[#This Row],[DIE NO]]),[1]Tracker!$AQ:$AQ,[1]Tracker!$Y:$Y,"")</f>
        <v>142504163</v>
      </c>
      <c r="AC746" s="83">
        <f>_xlfn.XLOOKUP(_xlfn.TEXTJOIN("_",TRUE,tbl_die_ordering[[#This Row],[Supplier]],tbl_die_ordering[[#This Row],[DIE NO]]),[1]Tracker!$AQ:$AQ,[1]Tracker!$AC:$AC,"")</f>
        <v>45800.354178240741</v>
      </c>
      <c r="AD746" s="7"/>
      <c r="AF746" t="str">
        <f>TEXT(tbl_die_ordering[[#This Row],[Die Requested Date]],"mmm")</f>
        <v>May</v>
      </c>
      <c r="AG746" t="str">
        <f>_xlfn.TEXTJOIN("_",TRUE,tbl_die_ordering[[#This Row],[Supplier]],tbl_die_ordering[[#This Row],[DIE NO]])</f>
        <v>PDTMC_30360-501</v>
      </c>
    </row>
    <row r="747" spans="1:33" ht="15.95" customHeight="1">
      <c r="A747" s="86" t="s">
        <v>6</v>
      </c>
      <c r="B747" s="83" t="str">
        <f>_xlfn.XLOOKUP(_xlfn.TEXTJOIN("_",TRUE,tbl_die_ordering[[#This Row],[Supplier]],tbl_die_ordering[[#This Row],[DIE NO]]),[1]Tracker!$AQ:$AQ,[1]Tracker!$W:$W,"")</f>
        <v>7897-25</v>
      </c>
      <c r="C747" s="204" t="s">
        <v>1152</v>
      </c>
      <c r="D747" s="177" t="s">
        <v>162</v>
      </c>
      <c r="E747" s="93" t="s">
        <v>163</v>
      </c>
      <c r="F747" s="94">
        <v>45779</v>
      </c>
      <c r="G747" s="353">
        <f>_xlfn.XLOOKUP(_xlfn.TEXTJOIN("_",TRUE,tbl_die_ordering[[#This Row],[Supplier]],tbl_die_ordering[[#This Row],[DIE NO]]),[1]Tracker!$AQ:$AQ,[1]Tracker!$V:$V,"")</f>
        <v>45779</v>
      </c>
      <c r="H747" s="194" t="s">
        <v>94</v>
      </c>
      <c r="I747" s="101">
        <v>0</v>
      </c>
      <c r="J747" s="101">
        <v>0</v>
      </c>
      <c r="K747" s="104">
        <v>45791</v>
      </c>
      <c r="L747" s="104">
        <v>45806</v>
      </c>
      <c r="M747" s="105"/>
      <c r="N747" s="121">
        <f>IFERROR(IF(tbl_die_ordering[[#This Row],[Design Approved Date]]&lt;&gt;"",L747-K747,""),"")</f>
        <v>15</v>
      </c>
      <c r="O747" s="94">
        <v>45806</v>
      </c>
      <c r="P747" s="94">
        <v>45806</v>
      </c>
      <c r="Q747" s="104">
        <v>45806</v>
      </c>
      <c r="R747" s="123" t="s">
        <v>1153</v>
      </c>
      <c r="S747" s="93" t="s">
        <v>101</v>
      </c>
      <c r="T747" s="104">
        <v>45806</v>
      </c>
      <c r="U747" s="112"/>
      <c r="V747" s="113" t="s">
        <v>1154</v>
      </c>
      <c r="W74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7" s="12">
        <f>IF(AND(tbl_die_ordering[[#This Row],[TYPE]]&lt;&gt;"C",tbl_die_ordering[[#This Row],[Design Approved Date]]&lt;&gt;""),tbl_die_ordering[[#This Row],[Design Approved Date]]-tbl_die_ordering[[#This Row],[Die Requested Date]],0)</f>
        <v>27</v>
      </c>
      <c r="Z747" t="s">
        <v>86</v>
      </c>
      <c r="AA747" s="118"/>
      <c r="AB747" s="82">
        <f>_xlfn.XLOOKUP(_xlfn.TEXTJOIN("_",TRUE,tbl_die_ordering[[#This Row],[Supplier]],tbl_die_ordering[[#This Row],[DIE NO]]),[1]Tracker!$AQ:$AQ,[1]Tracker!$Y:$Y,"")</f>
        <v>142504666</v>
      </c>
      <c r="AC747" s="83">
        <f>_xlfn.XLOOKUP(_xlfn.TEXTJOIN("_",TRUE,tbl_die_ordering[[#This Row],[Supplier]],tbl_die_ordering[[#This Row],[DIE NO]]),[1]Tracker!$AQ:$AQ,[1]Tracker!$AC:$AC,"")</f>
        <v>45817</v>
      </c>
      <c r="AD747" s="7"/>
      <c r="AF747" t="str">
        <f>TEXT(tbl_die_ordering[[#This Row],[Die Requested Date]],"mmm")</f>
        <v>May</v>
      </c>
      <c r="AG747" t="str">
        <f>_xlfn.TEXTJOIN("_",TRUE,tbl_die_ordering[[#This Row],[Supplier]],tbl_die_ordering[[#This Row],[DIE NO]])</f>
        <v>PDTMC_INS-30358</v>
      </c>
    </row>
    <row r="748" spans="1:33" ht="15.95" customHeight="1">
      <c r="A748" s="86" t="s">
        <v>6</v>
      </c>
      <c r="B748" s="83" t="str">
        <f>_xlfn.XLOOKUP(_xlfn.TEXTJOIN("_",TRUE,tbl_die_ordering[[#This Row],[Supplier]],tbl_die_ordering[[#This Row],[DIE NO]]),[1]Tracker!$AQ:$AQ,[1]Tracker!$W:$W,"")</f>
        <v>7901-25</v>
      </c>
      <c r="C748" s="204" t="s">
        <v>1155</v>
      </c>
      <c r="D748" s="177" t="s">
        <v>88</v>
      </c>
      <c r="E748" s="93" t="s">
        <v>111</v>
      </c>
      <c r="F748" s="94">
        <v>45780</v>
      </c>
      <c r="G748" s="353">
        <f>_xlfn.XLOOKUP(_xlfn.TEXTJOIN("_",TRUE,tbl_die_ordering[[#This Row],[Supplier]],tbl_die_ordering[[#This Row],[DIE NO]]),[1]Tracker!$AQ:$AQ,[1]Tracker!$V:$V,"")</f>
        <v>45782</v>
      </c>
      <c r="H748" s="194" t="s">
        <v>90</v>
      </c>
      <c r="I748" s="101">
        <v>0</v>
      </c>
      <c r="J748" s="101">
        <v>0</v>
      </c>
      <c r="K748" s="104">
        <v>45783</v>
      </c>
      <c r="L748" s="104">
        <v>45784</v>
      </c>
      <c r="M748" s="105"/>
      <c r="N748" s="121">
        <f>IFERROR(IF(tbl_die_ordering[[#This Row],[Design Approved Date]]&lt;&gt;"",L748-K748,""),"")</f>
        <v>1</v>
      </c>
      <c r="O748" s="94">
        <v>45787</v>
      </c>
      <c r="P748" s="94">
        <v>45792</v>
      </c>
      <c r="Q748" s="104">
        <v>45787</v>
      </c>
      <c r="R748" s="123">
        <v>112501917</v>
      </c>
      <c r="S748" s="93" t="s">
        <v>106</v>
      </c>
      <c r="T748" s="94">
        <v>45792</v>
      </c>
      <c r="U748" s="112"/>
      <c r="V748" s="113"/>
      <c r="W74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8" s="12">
        <f>IF(AND(tbl_die_ordering[[#This Row],[TYPE]]&lt;&gt;"C",tbl_die_ordering[[#This Row],[Design Approved Date]]&lt;&gt;""),tbl_die_ordering[[#This Row],[Design Approved Date]]-tbl_die_ordering[[#This Row],[Die Requested Date]],0)</f>
        <v>4</v>
      </c>
      <c r="Z748" t="s">
        <v>86</v>
      </c>
      <c r="AA748" s="118"/>
      <c r="AB748" s="82">
        <f>_xlfn.XLOOKUP(_xlfn.TEXTJOIN("_",TRUE,tbl_die_ordering[[#This Row],[Supplier]],tbl_die_ordering[[#This Row],[DIE NO]]),[1]Tracker!$AQ:$AQ,[1]Tracker!$Y:$Y,"")</f>
        <v>142503870</v>
      </c>
      <c r="AC748" s="83">
        <f>_xlfn.XLOOKUP(_xlfn.TEXTJOIN("_",TRUE,tbl_die_ordering[[#This Row],[Supplier]],tbl_die_ordering[[#This Row],[DIE NO]]),[1]Tracker!$AQ:$AQ,[1]Tracker!$AC:$AC,"")</f>
        <v>45796</v>
      </c>
      <c r="AD748" s="7"/>
      <c r="AF748" t="str">
        <f>TEXT(tbl_die_ordering[[#This Row],[Die Requested Date]],"mmm")</f>
        <v>May</v>
      </c>
      <c r="AG748" t="str">
        <f>_xlfn.TEXTJOIN("_",TRUE,tbl_die_ordering[[#This Row],[Supplier]],tbl_die_ordering[[#This Row],[DIE NO]])</f>
        <v>JIANGSU_10429-401</v>
      </c>
    </row>
    <row r="749" spans="1:33" ht="15.95" customHeight="1">
      <c r="A749" s="86" t="s">
        <v>6</v>
      </c>
      <c r="B749" s="83" t="str">
        <f>_xlfn.XLOOKUP(_xlfn.TEXTJOIN("_",TRUE,tbl_die_ordering[[#This Row],[Supplier]],tbl_die_ordering[[#This Row],[DIE NO]]),[1]Tracker!$AQ:$AQ,[1]Tracker!$W:$W,"")</f>
        <v>7903-25</v>
      </c>
      <c r="C749" s="204" t="s">
        <v>1156</v>
      </c>
      <c r="D749" s="177" t="s">
        <v>88</v>
      </c>
      <c r="E749" s="93" t="s">
        <v>119</v>
      </c>
      <c r="F749" s="94">
        <v>45780</v>
      </c>
      <c r="G749" s="353">
        <f>_xlfn.XLOOKUP(_xlfn.TEXTJOIN("_",TRUE,tbl_die_ordering[[#This Row],[Supplier]],tbl_die_ordering[[#This Row],[DIE NO]]),[1]Tracker!$AQ:$AQ,[1]Tracker!$V:$V,"")</f>
        <v>45782</v>
      </c>
      <c r="H749" s="194" t="s">
        <v>90</v>
      </c>
      <c r="I749" s="101">
        <v>1</v>
      </c>
      <c r="J749" s="101">
        <v>1</v>
      </c>
      <c r="K749" s="104">
        <v>45783</v>
      </c>
      <c r="L749" s="104">
        <v>45784</v>
      </c>
      <c r="M749" s="105"/>
      <c r="N749" s="121">
        <f>IFERROR(IF(tbl_die_ordering[[#This Row],[Design Approved Date]]&lt;&gt;"",L749-K749,""),"")</f>
        <v>1</v>
      </c>
      <c r="O749" s="94">
        <v>45787</v>
      </c>
      <c r="P749" s="94">
        <v>45792</v>
      </c>
      <c r="Q749" s="104">
        <v>45787</v>
      </c>
      <c r="R749" s="123">
        <v>112501917</v>
      </c>
      <c r="S749" s="93" t="s">
        <v>139</v>
      </c>
      <c r="T749" s="94">
        <v>45792</v>
      </c>
      <c r="U749" s="112"/>
      <c r="V749" s="113"/>
      <c r="W74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49" s="12">
        <f>IF(AND(tbl_die_ordering[[#This Row],[TYPE]]&lt;&gt;"C",tbl_die_ordering[[#This Row],[Design Approved Date]]&lt;&gt;""),tbl_die_ordering[[#This Row],[Design Approved Date]]-tbl_die_ordering[[#This Row],[Die Requested Date]],0)</f>
        <v>4</v>
      </c>
      <c r="Z749" t="s">
        <v>86</v>
      </c>
      <c r="AA749" s="118"/>
      <c r="AB749" s="82">
        <f>_xlfn.XLOOKUP(_xlfn.TEXTJOIN("_",TRUE,tbl_die_ordering[[#This Row],[Supplier]],tbl_die_ordering[[#This Row],[DIE NO]]),[1]Tracker!$AQ:$AQ,[1]Tracker!$Y:$Y,"")</f>
        <v>142503873</v>
      </c>
      <c r="AC749" s="83">
        <f>_xlfn.XLOOKUP(_xlfn.TEXTJOIN("_",TRUE,tbl_die_ordering[[#This Row],[Supplier]],tbl_die_ordering[[#This Row],[DIE NO]]),[1]Tracker!$AQ:$AQ,[1]Tracker!$AC:$AC,"")</f>
        <v>45791</v>
      </c>
      <c r="AD749" s="7"/>
      <c r="AF749" t="str">
        <f>TEXT(tbl_die_ordering[[#This Row],[Die Requested Date]],"mmm")</f>
        <v>May</v>
      </c>
      <c r="AG749" t="str">
        <f>_xlfn.TEXTJOIN("_",TRUE,tbl_die_ordering[[#This Row],[Supplier]],tbl_die_ordering[[#This Row],[DIE NO]])</f>
        <v>EKSTEK_13794-523</v>
      </c>
    </row>
    <row r="750" spans="1:33" ht="15.95" customHeight="1">
      <c r="A750" s="86" t="s">
        <v>6</v>
      </c>
      <c r="B750" s="83" t="str">
        <f>_xlfn.XLOOKUP(_xlfn.TEXTJOIN("_",TRUE,tbl_die_ordering[[#This Row],[Supplier]],tbl_die_ordering[[#This Row],[DIE NO]]),[1]Tracker!$AQ:$AQ,[1]Tracker!$W:$W,"")</f>
        <v>7904-25</v>
      </c>
      <c r="C750" s="204" t="s">
        <v>1157</v>
      </c>
      <c r="D750" s="177" t="s">
        <v>88</v>
      </c>
      <c r="E750" s="93" t="s">
        <v>119</v>
      </c>
      <c r="F750" s="94">
        <v>45780</v>
      </c>
      <c r="G750" s="353">
        <f>_xlfn.XLOOKUP(_xlfn.TEXTJOIN("_",TRUE,tbl_die_ordering[[#This Row],[Supplier]],tbl_die_ordering[[#This Row],[DIE NO]]),[1]Tracker!$AQ:$AQ,[1]Tracker!$V:$V,"")</f>
        <v>45782</v>
      </c>
      <c r="H750" s="194" t="s">
        <v>90</v>
      </c>
      <c r="I750" s="101">
        <v>1</v>
      </c>
      <c r="J750" s="101">
        <v>4</v>
      </c>
      <c r="K750" s="104">
        <v>45783</v>
      </c>
      <c r="L750" s="104">
        <v>45786</v>
      </c>
      <c r="M750" s="105"/>
      <c r="N750" s="121">
        <f>IFERROR(IF(tbl_die_ordering[[#This Row],[Design Approved Date]]&lt;&gt;"",L750-K750,""),"")</f>
        <v>3</v>
      </c>
      <c r="O750" s="94">
        <v>45790</v>
      </c>
      <c r="P750" s="94">
        <v>45792</v>
      </c>
      <c r="Q750" s="104">
        <v>45790</v>
      </c>
      <c r="R750" s="123">
        <v>112501949</v>
      </c>
      <c r="S750" s="93" t="s">
        <v>378</v>
      </c>
      <c r="T750" s="94">
        <v>45792</v>
      </c>
      <c r="U750" s="112"/>
      <c r="V750" s="113" t="s">
        <v>1158</v>
      </c>
      <c r="W75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0" s="12">
        <f>IF(AND(tbl_die_ordering[[#This Row],[TYPE]]&lt;&gt;"C",tbl_die_ordering[[#This Row],[Design Approved Date]]&lt;&gt;""),tbl_die_ordering[[#This Row],[Design Approved Date]]-tbl_die_ordering[[#This Row],[Die Requested Date]],0)</f>
        <v>6</v>
      </c>
      <c r="Z750" t="s">
        <v>86</v>
      </c>
      <c r="AA750" s="118"/>
      <c r="AB750" s="82">
        <f>_xlfn.XLOOKUP(_xlfn.TEXTJOIN("_",TRUE,tbl_die_ordering[[#This Row],[Supplier]],tbl_die_ordering[[#This Row],[DIE NO]]),[1]Tracker!$AQ:$AQ,[1]Tracker!$Y:$Y,"")</f>
        <v>142504009</v>
      </c>
      <c r="AC750" s="83">
        <f>_xlfn.XLOOKUP(_xlfn.TEXTJOIN("_",TRUE,tbl_die_ordering[[#This Row],[Supplier]],tbl_die_ordering[[#This Row],[DIE NO]]),[1]Tracker!$AQ:$AQ,[1]Tracker!$AC:$AC,"")</f>
        <v>45797.258483796293</v>
      </c>
      <c r="AD750" s="7"/>
      <c r="AF750" t="str">
        <f>TEXT(tbl_die_ordering[[#This Row],[Die Requested Date]],"mmm")</f>
        <v>May</v>
      </c>
      <c r="AG750" t="str">
        <f>_xlfn.TEXTJOIN("_",TRUE,tbl_die_ordering[[#This Row],[Supplier]],tbl_die_ordering[[#This Row],[DIE NO]])</f>
        <v>COMES_16090-405</v>
      </c>
    </row>
    <row r="751" spans="1:33" ht="15.95" customHeight="1">
      <c r="A751" s="86" t="s">
        <v>6</v>
      </c>
      <c r="B751" s="83" t="str">
        <f>_xlfn.XLOOKUP(_xlfn.TEXTJOIN("_",TRUE,tbl_die_ordering[[#This Row],[Supplier]],tbl_die_ordering[[#This Row],[DIE NO]]),[1]Tracker!$AQ:$AQ,[1]Tracker!$W:$W,"")</f>
        <v>7902-25</v>
      </c>
      <c r="C751" s="204" t="s">
        <v>1159</v>
      </c>
      <c r="D751" s="177" t="s">
        <v>88</v>
      </c>
      <c r="E751" s="93" t="s">
        <v>100</v>
      </c>
      <c r="F751" s="94">
        <v>45780</v>
      </c>
      <c r="G751" s="353">
        <f>_xlfn.XLOOKUP(_xlfn.TEXTJOIN("_",TRUE,tbl_die_ordering[[#This Row],[Supplier]],tbl_die_ordering[[#This Row],[DIE NO]]),[1]Tracker!$AQ:$AQ,[1]Tracker!$V:$V,"")</f>
        <v>45782</v>
      </c>
      <c r="H751" s="194" t="s">
        <v>94</v>
      </c>
      <c r="I751" s="101">
        <v>1</v>
      </c>
      <c r="J751" s="101">
        <v>4</v>
      </c>
      <c r="K751" s="104">
        <v>45785</v>
      </c>
      <c r="L751" s="104">
        <v>45786</v>
      </c>
      <c r="M751" s="105"/>
      <c r="N751" s="121">
        <f>IFERROR(IF(tbl_die_ordering[[#This Row],[Design Approved Date]]&lt;&gt;"",L751-K751,""),"")</f>
        <v>1</v>
      </c>
      <c r="O751" s="94">
        <v>45790</v>
      </c>
      <c r="P751" s="94">
        <v>45792</v>
      </c>
      <c r="Q751" s="104">
        <v>45790</v>
      </c>
      <c r="R751" s="123">
        <v>112501949</v>
      </c>
      <c r="S751" s="93" t="s">
        <v>101</v>
      </c>
      <c r="T751" s="94">
        <v>45792</v>
      </c>
      <c r="U751" s="112"/>
      <c r="V751" s="113" t="s">
        <v>1158</v>
      </c>
      <c r="W75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1" s="12">
        <f>IF(AND(tbl_die_ordering[[#This Row],[TYPE]]&lt;&gt;"C",tbl_die_ordering[[#This Row],[Design Approved Date]]&lt;&gt;""),tbl_die_ordering[[#This Row],[Design Approved Date]]-tbl_die_ordering[[#This Row],[Die Requested Date]],0)</f>
        <v>6</v>
      </c>
      <c r="Z751" t="s">
        <v>86</v>
      </c>
      <c r="AA751" s="118"/>
      <c r="AB751" s="82">
        <f>_xlfn.XLOOKUP(_xlfn.TEXTJOIN("_",TRUE,tbl_die_ordering[[#This Row],[Supplier]],tbl_die_ordering[[#This Row],[DIE NO]]),[1]Tracker!$AQ:$AQ,[1]Tracker!$Y:$Y,"")</f>
        <v>142504101</v>
      </c>
      <c r="AC751" s="83">
        <f>_xlfn.XLOOKUP(_xlfn.TEXTJOIN("_",TRUE,tbl_die_ordering[[#This Row],[Supplier]],tbl_die_ordering[[#This Row],[DIE NO]]),[1]Tracker!$AQ:$AQ,[1]Tracker!$AC:$AC,"")</f>
        <v>45799</v>
      </c>
      <c r="AD751" s="7"/>
      <c r="AF751" t="str">
        <f>TEXT(tbl_die_ordering[[#This Row],[Die Requested Date]],"mmm")</f>
        <v>May</v>
      </c>
      <c r="AG751" t="str">
        <f>_xlfn.TEXTJOIN("_",TRUE,tbl_die_ordering[[#This Row],[Supplier]],tbl_die_ordering[[#This Row],[DIE NO]])</f>
        <v>PDTMC_13785-205</v>
      </c>
    </row>
    <row r="752" spans="1:33" ht="15.95" customHeight="1">
      <c r="A752" s="86" t="s">
        <v>29</v>
      </c>
      <c r="B752" s="83" t="str">
        <f>_xlfn.XLOOKUP(_xlfn.TEXTJOIN("_",TRUE,tbl_die_ordering[[#This Row],[Supplier]],tbl_die_ordering[[#This Row],[DIE NO]]),[1]Tracker!$AQ:$AQ,[1]Tracker!$W:$W,"")</f>
        <v>7900-25</v>
      </c>
      <c r="C752" s="204" t="s">
        <v>1160</v>
      </c>
      <c r="D752" s="177" t="s">
        <v>185</v>
      </c>
      <c r="E752" s="93" t="s">
        <v>645</v>
      </c>
      <c r="F752" s="94">
        <v>45780</v>
      </c>
      <c r="G752" s="353">
        <f>_xlfn.XLOOKUP(_xlfn.TEXTJOIN("_",TRUE,tbl_die_ordering[[#This Row],[Supplier]],tbl_die_ordering[[#This Row],[DIE NO]]),[1]Tracker!$AQ:$AQ,[1]Tracker!$V:$V,"")</f>
        <v>45782</v>
      </c>
      <c r="H752" s="194" t="s">
        <v>94</v>
      </c>
      <c r="I752" s="133">
        <v>4</v>
      </c>
      <c r="J752" s="133">
        <v>4</v>
      </c>
      <c r="K752" s="104">
        <v>45786</v>
      </c>
      <c r="L752" s="104">
        <v>45797</v>
      </c>
      <c r="M752" s="105" t="s">
        <v>186</v>
      </c>
      <c r="N752" s="121">
        <f>IFERROR(IF(tbl_die_ordering[[#This Row],[Design Approved Date]]&lt;&gt;"",L752-K752,""),"")</f>
        <v>11</v>
      </c>
      <c r="O752" s="94">
        <v>45799</v>
      </c>
      <c r="P752" s="94">
        <v>45803</v>
      </c>
      <c r="Q752" s="104">
        <v>45799</v>
      </c>
      <c r="R752" s="123">
        <v>212500582</v>
      </c>
      <c r="S752" s="93" t="s">
        <v>101</v>
      </c>
      <c r="T752" s="94">
        <v>45799</v>
      </c>
      <c r="U752" s="112" t="s">
        <v>187</v>
      </c>
      <c r="V752" s="113" t="s">
        <v>1161</v>
      </c>
      <c r="W75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2" s="6">
        <f>IF(AND(tbl_die_ordering[[#This Row],[TYPE]]&lt;&gt;"C",tbl_die_ordering[[#This Row],[Design Approved Date]]&lt;&gt;""),tbl_die_ordering[[#This Row],[Design Approved Date]]-tbl_die_ordering[[#This Row],[Die Requested Date]],0)</f>
        <v>17</v>
      </c>
      <c r="AA752" s="118"/>
      <c r="AB752" s="82">
        <f>_xlfn.XLOOKUP(_xlfn.TEXTJOIN("_",TRUE,tbl_die_ordering[[#This Row],[Supplier]],tbl_die_ordering[[#This Row],[DIE NO]]),[1]Tracker!$AQ:$AQ,[1]Tracker!$Y:$Y,"")</f>
        <v>242501044</v>
      </c>
      <c r="AC752" s="83">
        <f>_xlfn.XLOOKUP(_xlfn.TEXTJOIN("_",TRUE,tbl_die_ordering[[#This Row],[Supplier]],tbl_die_ordering[[#This Row],[DIE NO]]),[1]Tracker!$AQ:$AQ,[1]Tracker!$AC:$AC,"")</f>
        <v>45805</v>
      </c>
      <c r="AD752" s="7"/>
      <c r="AF752" t="str">
        <f>TEXT(tbl_die_ordering[[#This Row],[Die Requested Date]],"mmm")</f>
        <v>May</v>
      </c>
      <c r="AG752" t="str">
        <f>_xlfn.TEXTJOIN("_",TRUE,tbl_die_ordering[[#This Row],[Supplier]],tbl_die_ordering[[#This Row],[DIE NO]])</f>
        <v>PDTMC_051143-3501</v>
      </c>
    </row>
    <row r="753" spans="1:33" ht="15.95" customHeight="1">
      <c r="A753" s="86" t="s">
        <v>6</v>
      </c>
      <c r="B753" s="83" t="str">
        <f>_xlfn.XLOOKUP(_xlfn.TEXTJOIN("_",TRUE,tbl_die_ordering[[#This Row],[Supplier]],tbl_die_ordering[[#This Row],[DIE NO]]),[1]Tracker!$AQ:$AQ,[1]Tracker!$W:$W,"")</f>
        <v>7905-25</v>
      </c>
      <c r="C753" s="204" t="s">
        <v>1162</v>
      </c>
      <c r="D753" s="177" t="s">
        <v>185</v>
      </c>
      <c r="E753" s="93" t="s">
        <v>260</v>
      </c>
      <c r="F753" s="94">
        <v>45783</v>
      </c>
      <c r="G753" s="353">
        <f>_xlfn.XLOOKUP(_xlfn.TEXTJOIN("_",TRUE,tbl_die_ordering[[#This Row],[Supplier]],tbl_die_ordering[[#This Row],[DIE NO]]),[1]Tracker!$AQ:$AQ,[1]Tracker!$V:$V,"")</f>
        <v>45783</v>
      </c>
      <c r="H753" s="194" t="s">
        <v>94</v>
      </c>
      <c r="I753" s="101">
        <v>0</v>
      </c>
      <c r="J753" s="101">
        <v>0</v>
      </c>
      <c r="K753" s="104">
        <v>45783</v>
      </c>
      <c r="L753" s="104">
        <v>45785</v>
      </c>
      <c r="M753" s="105"/>
      <c r="N753" s="121">
        <f>IFERROR(IF(tbl_die_ordering[[#This Row],[Design Approved Date]]&lt;&gt;"",L753-K753,""),"")</f>
        <v>2</v>
      </c>
      <c r="O753" s="94">
        <v>45786</v>
      </c>
      <c r="P753" s="94">
        <v>45792</v>
      </c>
      <c r="Q753" s="104">
        <v>45786</v>
      </c>
      <c r="R753" s="123">
        <v>112501897</v>
      </c>
      <c r="S753" s="93" t="s">
        <v>139</v>
      </c>
      <c r="T753" s="94">
        <v>45792</v>
      </c>
      <c r="U753" s="112" t="s">
        <v>1163</v>
      </c>
      <c r="V753" s="113"/>
      <c r="W75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3" s="12">
        <f>IF(AND(tbl_die_ordering[[#This Row],[TYPE]]&lt;&gt;"C",tbl_die_ordering[[#This Row],[Design Approved Date]]&lt;&gt;""),tbl_die_ordering[[#This Row],[Design Approved Date]]-tbl_die_ordering[[#This Row],[Die Requested Date]],0)</f>
        <v>2</v>
      </c>
      <c r="Z753" t="s">
        <v>86</v>
      </c>
      <c r="AA753" s="118" t="s">
        <v>405</v>
      </c>
      <c r="AB753" s="82">
        <f>_xlfn.XLOOKUP(_xlfn.TEXTJOIN("_",TRUE,tbl_die_ordering[[#This Row],[Supplier]],tbl_die_ordering[[#This Row],[DIE NO]]),[1]Tracker!$AQ:$AQ,[1]Tracker!$Y:$Y,"")</f>
        <v>142503821</v>
      </c>
      <c r="AC753" s="83">
        <f>_xlfn.XLOOKUP(_xlfn.TEXTJOIN("_",TRUE,tbl_die_ordering[[#This Row],[Supplier]],tbl_die_ordering[[#This Row],[DIE NO]]),[1]Tracker!$AQ:$AQ,[1]Tracker!$AC:$AC,"")</f>
        <v>45790</v>
      </c>
      <c r="AD753" s="7"/>
      <c r="AF753" t="str">
        <f>TEXT(tbl_die_ordering[[#This Row],[Die Requested Date]],"mmm")</f>
        <v>May</v>
      </c>
      <c r="AG753" t="str">
        <f>_xlfn.TEXTJOIN("_",TRUE,tbl_die_ordering[[#This Row],[Supplier]],tbl_die_ordering[[#This Row],[DIE NO]])</f>
        <v>EKSTEK_27908-401</v>
      </c>
    </row>
    <row r="754" spans="1:33" ht="15.95" customHeight="1">
      <c r="A754" s="86" t="s">
        <v>6</v>
      </c>
      <c r="B754" s="83" t="str">
        <f>_xlfn.XLOOKUP(_xlfn.TEXTJOIN("_",TRUE,tbl_die_ordering[[#This Row],[Supplier]],tbl_die_ordering[[#This Row],[DIE NO]]),[1]Tracker!$AQ:$AQ,[1]Tracker!$W:$W,"")</f>
        <v>7906-25</v>
      </c>
      <c r="C754" s="204" t="s">
        <v>1164</v>
      </c>
      <c r="D754" s="177" t="s">
        <v>185</v>
      </c>
      <c r="E754" s="93" t="s">
        <v>321</v>
      </c>
      <c r="F754" s="94">
        <v>45783</v>
      </c>
      <c r="G754" s="353">
        <f>_xlfn.XLOOKUP(_xlfn.TEXTJOIN("_",TRUE,tbl_die_ordering[[#This Row],[Supplier]],tbl_die_ordering[[#This Row],[DIE NO]]),[1]Tracker!$AQ:$AQ,[1]Tracker!$V:$V,"")</f>
        <v>45783</v>
      </c>
      <c r="H754" s="194" t="s">
        <v>94</v>
      </c>
      <c r="I754" s="101">
        <v>0</v>
      </c>
      <c r="J754" s="101">
        <v>0</v>
      </c>
      <c r="K754" s="104">
        <v>45785</v>
      </c>
      <c r="L754" s="104">
        <v>45786</v>
      </c>
      <c r="M754" s="105"/>
      <c r="N754" s="121">
        <f>IFERROR(IF(tbl_die_ordering[[#This Row],[Design Approved Date]]&lt;&gt;"",L754-K754,""),"")</f>
        <v>1</v>
      </c>
      <c r="O754" s="94">
        <v>45790</v>
      </c>
      <c r="P754" s="94">
        <v>45792</v>
      </c>
      <c r="Q754" s="104">
        <v>45790</v>
      </c>
      <c r="R754" s="123">
        <v>112501949</v>
      </c>
      <c r="S754" s="93" t="s">
        <v>101</v>
      </c>
      <c r="T754" s="94">
        <v>45792</v>
      </c>
      <c r="U754" s="112" t="s">
        <v>1163</v>
      </c>
      <c r="V754" s="113"/>
      <c r="W75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4" s="12">
        <f>IF(AND(tbl_die_ordering[[#This Row],[TYPE]]&lt;&gt;"C",tbl_die_ordering[[#This Row],[Design Approved Date]]&lt;&gt;""),tbl_die_ordering[[#This Row],[Design Approved Date]]-tbl_die_ordering[[#This Row],[Die Requested Date]],0)</f>
        <v>3</v>
      </c>
      <c r="Z754" t="s">
        <v>86</v>
      </c>
      <c r="AA754" s="118" t="s">
        <v>405</v>
      </c>
      <c r="AB754" s="82">
        <f>_xlfn.XLOOKUP(_xlfn.TEXTJOIN("_",TRUE,tbl_die_ordering[[#This Row],[Supplier]],tbl_die_ordering[[#This Row],[DIE NO]]),[1]Tracker!$AQ:$AQ,[1]Tracker!$Y:$Y,"")</f>
        <v>142504166</v>
      </c>
      <c r="AC754" s="83">
        <f>_xlfn.XLOOKUP(_xlfn.TEXTJOIN("_",TRUE,tbl_die_ordering[[#This Row],[Supplier]],tbl_die_ordering[[#This Row],[DIE NO]]),[1]Tracker!$AQ:$AQ,[1]Tracker!$AC:$AC,"")</f>
        <v>45800.35224537037</v>
      </c>
      <c r="AD754" s="7"/>
      <c r="AF754" t="str">
        <f>TEXT(tbl_die_ordering[[#This Row],[Die Requested Date]],"mmm")</f>
        <v>May</v>
      </c>
      <c r="AG754" t="str">
        <f>_xlfn.TEXTJOIN("_",TRUE,tbl_die_ordering[[#This Row],[Supplier]],tbl_die_ordering[[#This Row],[DIE NO]])</f>
        <v>PDTMC_27906-501</v>
      </c>
    </row>
    <row r="755" spans="1:33" ht="15.95" customHeight="1">
      <c r="A755" s="86" t="s">
        <v>6</v>
      </c>
      <c r="B755" s="83" t="str">
        <f>_xlfn.XLOOKUP(_xlfn.TEXTJOIN("_",TRUE,tbl_die_ordering[[#This Row],[Supplier]],tbl_die_ordering[[#This Row],[DIE NO]]),[1]Tracker!$AQ:$AQ,[1]Tracker!$W:$W,"")</f>
        <v>7906-25</v>
      </c>
      <c r="C755" s="204" t="s">
        <v>1165</v>
      </c>
      <c r="D755" s="177" t="s">
        <v>185</v>
      </c>
      <c r="E755" s="93" t="s">
        <v>321</v>
      </c>
      <c r="F755" s="94">
        <v>45783</v>
      </c>
      <c r="G755" s="353">
        <f>_xlfn.XLOOKUP(_xlfn.TEXTJOIN("_",TRUE,tbl_die_ordering[[#This Row],[Supplier]],tbl_die_ordering[[#This Row],[DIE NO]]),[1]Tracker!$AQ:$AQ,[1]Tracker!$V:$V,"")</f>
        <v>45783</v>
      </c>
      <c r="H755" s="194" t="s">
        <v>94</v>
      </c>
      <c r="I755" s="101">
        <v>0</v>
      </c>
      <c r="J755" s="101">
        <v>0</v>
      </c>
      <c r="K755" s="104">
        <v>45785</v>
      </c>
      <c r="L755" s="104">
        <v>45789</v>
      </c>
      <c r="M755" s="105"/>
      <c r="N755" s="121">
        <f>IFERROR(IF(tbl_die_ordering[[#This Row],[Design Approved Date]]&lt;&gt;"",L755-K755,""),"")</f>
        <v>4</v>
      </c>
      <c r="O755" s="94">
        <v>45790</v>
      </c>
      <c r="P755" s="94">
        <v>45792</v>
      </c>
      <c r="Q755" s="104">
        <v>45790</v>
      </c>
      <c r="R755" s="123">
        <v>112501949</v>
      </c>
      <c r="S755" s="93" t="s">
        <v>101</v>
      </c>
      <c r="T755" s="94">
        <v>45792</v>
      </c>
      <c r="U755" s="112" t="s">
        <v>1163</v>
      </c>
      <c r="V755" s="113"/>
      <c r="W75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5" s="12">
        <f>IF(AND(tbl_die_ordering[[#This Row],[TYPE]]&lt;&gt;"C",tbl_die_ordering[[#This Row],[Design Approved Date]]&lt;&gt;""),tbl_die_ordering[[#This Row],[Design Approved Date]]-tbl_die_ordering[[#This Row],[Die Requested Date]],0)</f>
        <v>6</v>
      </c>
      <c r="Z755" t="s">
        <v>86</v>
      </c>
      <c r="AA755" s="118" t="s">
        <v>405</v>
      </c>
      <c r="AB755" s="82">
        <f>_xlfn.XLOOKUP(_xlfn.TEXTJOIN("_",TRUE,tbl_die_ordering[[#This Row],[Supplier]],tbl_die_ordering[[#This Row],[DIE NO]]),[1]Tracker!$AQ:$AQ,[1]Tracker!$Y:$Y,"")</f>
        <v>142504166</v>
      </c>
      <c r="AC755" s="83">
        <f>_xlfn.XLOOKUP(_xlfn.TEXTJOIN("_",TRUE,tbl_die_ordering[[#This Row],[Supplier]],tbl_die_ordering[[#This Row],[DIE NO]]),[1]Tracker!$AQ:$AQ,[1]Tracker!$AC:$AC,"")</f>
        <v>45800.35224537037</v>
      </c>
      <c r="AD755" s="7"/>
      <c r="AF755" t="str">
        <f>TEXT(tbl_die_ordering[[#This Row],[Die Requested Date]],"mmm")</f>
        <v>May</v>
      </c>
      <c r="AG755" t="str">
        <f>_xlfn.TEXTJOIN("_",TRUE,tbl_die_ordering[[#This Row],[Supplier]],tbl_die_ordering[[#This Row],[DIE NO]])</f>
        <v>PDTMC_27907-401</v>
      </c>
    </row>
    <row r="756" spans="1:33" ht="15.95" customHeight="1">
      <c r="A756" s="86" t="s">
        <v>6</v>
      </c>
      <c r="B756" s="83" t="str">
        <f>_xlfn.XLOOKUP(_xlfn.TEXTJOIN("_",TRUE,tbl_die_ordering[[#This Row],[Supplier]],tbl_die_ordering[[#This Row],[DIE NO]]),[1]Tracker!$AQ:$AQ,[1]Tracker!$W:$W,"")</f>
        <v>7907-25</v>
      </c>
      <c r="C756" s="204" t="s">
        <v>762</v>
      </c>
      <c r="D756" s="177" t="s">
        <v>88</v>
      </c>
      <c r="E756" s="93" t="s">
        <v>1166</v>
      </c>
      <c r="F756" s="94">
        <v>45783</v>
      </c>
      <c r="G756" s="353">
        <f>_xlfn.XLOOKUP(_xlfn.TEXTJOIN("_",TRUE,tbl_die_ordering[[#This Row],[Supplier]],tbl_die_ordering[[#This Row],[DIE NO]]),[1]Tracker!$AQ:$AQ,[1]Tracker!$V:$V,"")</f>
        <v>45783</v>
      </c>
      <c r="H756" s="194" t="s">
        <v>90</v>
      </c>
      <c r="I756" s="101">
        <v>4</v>
      </c>
      <c r="J756" s="101">
        <v>4</v>
      </c>
      <c r="K756" s="104">
        <v>45785</v>
      </c>
      <c r="L756" s="104">
        <v>45801</v>
      </c>
      <c r="M756" s="105" t="s">
        <v>186</v>
      </c>
      <c r="N756" s="121">
        <f>IFERROR(IF(tbl_die_ordering[[#This Row],[Design Approved Date]]&lt;&gt;"",L756-K756,""),"")</f>
        <v>16</v>
      </c>
      <c r="O756" s="94">
        <v>45801</v>
      </c>
      <c r="P756" s="94">
        <v>45739</v>
      </c>
      <c r="Q756" s="104">
        <v>45801</v>
      </c>
      <c r="R756" s="123">
        <v>112502151</v>
      </c>
      <c r="S756" s="93" t="s">
        <v>197</v>
      </c>
      <c r="T756" s="94">
        <v>45801</v>
      </c>
      <c r="U756" s="112"/>
      <c r="V756" s="113" t="s">
        <v>1167</v>
      </c>
      <c r="W75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6" s="12">
        <f>IF(AND(tbl_die_ordering[[#This Row],[TYPE]]&lt;&gt;"C",tbl_die_ordering[[#This Row],[Design Approved Date]]&lt;&gt;""),tbl_die_ordering[[#This Row],[Design Approved Date]]-tbl_die_ordering[[#This Row],[Die Requested Date]],0)</f>
        <v>18</v>
      </c>
      <c r="Z756" t="s">
        <v>86</v>
      </c>
      <c r="AA756" s="118"/>
      <c r="AB756" s="82">
        <f>_xlfn.XLOOKUP(_xlfn.TEXTJOIN("_",TRUE,tbl_die_ordering[[#This Row],[Supplier]],tbl_die_ordering[[#This Row],[DIE NO]]),[1]Tracker!$AQ:$AQ,[1]Tracker!$Y:$Y,"")</f>
        <v>142504671</v>
      </c>
      <c r="AC756" s="83">
        <f>_xlfn.XLOOKUP(_xlfn.TEXTJOIN("_",TRUE,tbl_die_ordering[[#This Row],[Supplier]],tbl_die_ordering[[#This Row],[DIE NO]]),[1]Tracker!$AQ:$AQ,[1]Tracker!$AC:$AC,"")</f>
        <v>45818.393159722225</v>
      </c>
      <c r="AD756" s="7"/>
      <c r="AF756" t="str">
        <f>TEXT(tbl_die_ordering[[#This Row],[Die Requested Date]],"mmm")</f>
        <v>May</v>
      </c>
      <c r="AG756" t="str">
        <f>_xlfn.TEXTJOIN("_",TRUE,tbl_die_ordering[[#This Row],[Supplier]],tbl_die_ordering[[#This Row],[DIE NO]])</f>
        <v>COMPES_51117-601</v>
      </c>
    </row>
    <row r="757" spans="1:33" ht="15.95" customHeight="1">
      <c r="A757" s="86" t="s">
        <v>6</v>
      </c>
      <c r="B757" s="83" t="s">
        <v>1168</v>
      </c>
      <c r="C757" s="204" t="s">
        <v>1169</v>
      </c>
      <c r="D757" s="177" t="s">
        <v>162</v>
      </c>
      <c r="E757" s="93" t="s">
        <v>278</v>
      </c>
      <c r="F757" s="94">
        <v>45783</v>
      </c>
      <c r="G757" s="353">
        <f>_xlfn.XLOOKUP(_xlfn.TEXTJOIN("_",TRUE,tbl_die_ordering[[#This Row],[Supplier]],tbl_die_ordering[[#This Row],[DIE NO]]),[1]Tracker!$AQ:$AQ,[1]Tracker!$V:$V,"")</f>
        <v>45783</v>
      </c>
      <c r="H757" s="194" t="s">
        <v>90</v>
      </c>
      <c r="I757" s="133">
        <v>0</v>
      </c>
      <c r="J757" s="133">
        <v>0</v>
      </c>
      <c r="K757" s="104">
        <v>45785</v>
      </c>
      <c r="L757" s="104">
        <v>45806</v>
      </c>
      <c r="M757" s="105"/>
      <c r="N757" s="121">
        <f>IFERROR(IF(tbl_die_ordering[[#This Row],[Design Approved Date]]&lt;&gt;"",L757-K757,""),"")</f>
        <v>21</v>
      </c>
      <c r="O757" s="94">
        <v>45806</v>
      </c>
      <c r="P757" s="94">
        <v>45806</v>
      </c>
      <c r="Q757" s="104">
        <v>45806</v>
      </c>
      <c r="R757" s="123" t="s">
        <v>1153</v>
      </c>
      <c r="S757" s="93" t="s">
        <v>197</v>
      </c>
      <c r="T757" s="104">
        <v>45806</v>
      </c>
      <c r="U757" s="112"/>
      <c r="V757" s="113" t="s">
        <v>1170</v>
      </c>
      <c r="W75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7" s="12">
        <f>IF(AND(tbl_die_ordering[[#This Row],[TYPE]]&lt;&gt;"C",tbl_die_ordering[[#This Row],[Design Approved Date]]&lt;&gt;""),tbl_die_ordering[[#This Row],[Design Approved Date]]-tbl_die_ordering[[#This Row],[Die Requested Date]],0)</f>
        <v>23</v>
      </c>
      <c r="AA757" s="118"/>
      <c r="AB757" s="82">
        <f>_xlfn.XLOOKUP(_xlfn.TEXTJOIN("_",TRUE,tbl_die_ordering[[#This Row],[Supplier]],tbl_die_ordering[[#This Row],[DIE NO]]),[1]Tracker!$AQ:$AQ,[1]Tracker!$Y:$Y,"")</f>
        <v>142504671</v>
      </c>
      <c r="AC757" s="83">
        <f>_xlfn.XLOOKUP(_xlfn.TEXTJOIN("_",TRUE,tbl_die_ordering[[#This Row],[Supplier]],tbl_die_ordering[[#This Row],[DIE NO]]),[1]Tracker!$AQ:$AQ,[1]Tracker!$AC:$AC,"")</f>
        <v>45818.393159722225</v>
      </c>
      <c r="AD757" s="7"/>
      <c r="AF757" t="str">
        <f>TEXT(tbl_die_ordering[[#This Row],[Die Requested Date]],"mmm")</f>
        <v>May</v>
      </c>
      <c r="AG757" t="str">
        <f>_xlfn.TEXTJOIN("_",TRUE,tbl_die_ordering[[#This Row],[Supplier]],tbl_die_ordering[[#This Row],[DIE NO]])</f>
        <v>COMPES_Ins-51117</v>
      </c>
    </row>
    <row r="758" spans="1:33" ht="15.95" customHeight="1">
      <c r="A758" s="86" t="s">
        <v>6</v>
      </c>
      <c r="B758" s="83" t="str">
        <f>_xlfn.XLOOKUP(_xlfn.TEXTJOIN("_",TRUE,tbl_die_ordering[[#This Row],[Supplier]],tbl_die_ordering[[#This Row],[DIE NO]]),[1]Tracker!$AQ:$AQ,[1]Tracker!$W:$W,"")</f>
        <v>7908-25</v>
      </c>
      <c r="C758" s="204" t="s">
        <v>1171</v>
      </c>
      <c r="D758" s="177" t="s">
        <v>185</v>
      </c>
      <c r="E758" s="93" t="s">
        <v>115</v>
      </c>
      <c r="F758" s="94">
        <v>45783</v>
      </c>
      <c r="G758" s="353">
        <f>_xlfn.XLOOKUP(_xlfn.TEXTJOIN("_",TRUE,tbl_die_ordering[[#This Row],[Supplier]],tbl_die_ordering[[#This Row],[DIE NO]]),[1]Tracker!$AQ:$AQ,[1]Tracker!$V:$V,"")</f>
        <v>45784</v>
      </c>
      <c r="H758" s="194" t="s">
        <v>94</v>
      </c>
      <c r="I758" s="101">
        <v>1</v>
      </c>
      <c r="J758" s="101">
        <v>1</v>
      </c>
      <c r="K758" s="104">
        <v>45784</v>
      </c>
      <c r="L758" s="104">
        <v>45786</v>
      </c>
      <c r="M758" s="105"/>
      <c r="N758" s="121">
        <f>IFERROR(IF(tbl_die_ordering[[#This Row],[Design Approved Date]]&lt;&gt;"",L758-K758,""),"")</f>
        <v>2</v>
      </c>
      <c r="O758" s="94">
        <v>45787</v>
      </c>
      <c r="P758" s="94">
        <v>45796</v>
      </c>
      <c r="Q758" s="104">
        <v>45787</v>
      </c>
      <c r="R758" s="123">
        <v>112501917</v>
      </c>
      <c r="S758" s="93" t="s">
        <v>95</v>
      </c>
      <c r="T758" s="94">
        <v>45796</v>
      </c>
      <c r="U758" s="112" t="s">
        <v>1172</v>
      </c>
      <c r="V758" s="113"/>
      <c r="W7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8" s="12">
        <f>IF(AND(tbl_die_ordering[[#This Row],[TYPE]]&lt;&gt;"C",tbl_die_ordering[[#This Row],[Design Approved Date]]&lt;&gt;""),tbl_die_ordering[[#This Row],[Design Approved Date]]-tbl_die_ordering[[#This Row],[Die Requested Date]],0)</f>
        <v>3</v>
      </c>
      <c r="Z758" t="s">
        <v>86</v>
      </c>
      <c r="AA758" s="118" t="s">
        <v>405</v>
      </c>
      <c r="AB758" s="82">
        <f>_xlfn.XLOOKUP(_xlfn.TEXTJOIN("_",TRUE,tbl_die_ordering[[#This Row],[Supplier]],tbl_die_ordering[[#This Row],[DIE NO]]),[1]Tracker!$AQ:$AQ,[1]Tracker!$Y:$Y,"")</f>
        <v>142504058</v>
      </c>
      <c r="AC758" s="83">
        <f>_xlfn.XLOOKUP(_xlfn.TEXTJOIN("_",TRUE,tbl_die_ordering[[#This Row],[Supplier]],tbl_die_ordering[[#This Row],[DIE NO]]),[1]Tracker!$AQ:$AQ,[1]Tracker!$AC:$AC,"")</f>
        <v>45797.707280092596</v>
      </c>
      <c r="AD758" s="7"/>
      <c r="AF758" t="str">
        <f>TEXT(tbl_die_ordering[[#This Row],[Die Requested Date]],"mmm")</f>
        <v>May</v>
      </c>
      <c r="AG758" t="str">
        <f>_xlfn.TEXTJOIN("_",TRUE,tbl_die_ordering[[#This Row],[Supplier]],tbl_die_ordering[[#This Row],[DIE NO]])</f>
        <v>PHME_06257-601</v>
      </c>
    </row>
    <row r="759" spans="1:33" ht="15.95" customHeight="1">
      <c r="A759" s="86" t="s">
        <v>6</v>
      </c>
      <c r="B759" s="83" t="str">
        <f>_xlfn.XLOOKUP(_xlfn.TEXTJOIN("_",TRUE,tbl_die_ordering[[#This Row],[Supplier]],tbl_die_ordering[[#This Row],[DIE NO]]),[1]Tracker!$AQ:$AQ,[1]Tracker!$W:$W,"")</f>
        <v>7909-25</v>
      </c>
      <c r="C759" s="204" t="s">
        <v>1173</v>
      </c>
      <c r="D759" s="177" t="s">
        <v>185</v>
      </c>
      <c r="E759" s="93" t="s">
        <v>260</v>
      </c>
      <c r="F759" s="94">
        <v>45784</v>
      </c>
      <c r="G759" s="353">
        <f>_xlfn.XLOOKUP(_xlfn.TEXTJOIN("_",TRUE,tbl_die_ordering[[#This Row],[Supplier]],tbl_die_ordering[[#This Row],[DIE NO]]),[1]Tracker!$AQ:$AQ,[1]Tracker!$V:$V,"")</f>
        <v>45785</v>
      </c>
      <c r="H759" s="194" t="s">
        <v>90</v>
      </c>
      <c r="I759" s="101">
        <v>0</v>
      </c>
      <c r="J759" s="101">
        <v>0</v>
      </c>
      <c r="K759" s="104">
        <v>45786</v>
      </c>
      <c r="L759" s="104">
        <v>45786</v>
      </c>
      <c r="M759" s="105"/>
      <c r="N759" s="121">
        <f>IFERROR(IF(tbl_die_ordering[[#This Row],[Design Approved Date]]&lt;&gt;"",L759-K759,""),"")</f>
        <v>0</v>
      </c>
      <c r="O759" s="94">
        <v>45790</v>
      </c>
      <c r="P759" s="94">
        <v>45796</v>
      </c>
      <c r="Q759" s="104">
        <v>45790</v>
      </c>
      <c r="R759" s="123">
        <v>112501949</v>
      </c>
      <c r="S759" s="93" t="s">
        <v>139</v>
      </c>
      <c r="T759" s="94">
        <v>45796</v>
      </c>
      <c r="U759" s="112" t="s">
        <v>661</v>
      </c>
      <c r="V759" s="113"/>
      <c r="W75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59" s="12">
        <f>IF(AND(tbl_die_ordering[[#This Row],[TYPE]]&lt;&gt;"C",tbl_die_ordering[[#This Row],[Design Approved Date]]&lt;&gt;""),tbl_die_ordering[[#This Row],[Design Approved Date]]-tbl_die_ordering[[#This Row],[Die Requested Date]],0)</f>
        <v>2</v>
      </c>
      <c r="Z759" t="s">
        <v>86</v>
      </c>
      <c r="AA759" s="118" t="s">
        <v>224</v>
      </c>
      <c r="AB759" s="82">
        <f>_xlfn.XLOOKUP(_xlfn.TEXTJOIN("_",TRUE,tbl_die_ordering[[#This Row],[Supplier]],tbl_die_ordering[[#This Row],[DIE NO]]),[1]Tracker!$AQ:$AQ,[1]Tracker!$Y:$Y,"")</f>
        <v>142504008</v>
      </c>
      <c r="AC759" s="83">
        <f>_xlfn.XLOOKUP(_xlfn.TEXTJOIN("_",TRUE,tbl_die_ordering[[#This Row],[Supplier]],tbl_die_ordering[[#This Row],[DIE NO]]),[1]Tracker!$AQ:$AQ,[1]Tracker!$AC:$AC,"")</f>
        <v>45799</v>
      </c>
      <c r="AD759" s="7"/>
      <c r="AF759" t="str">
        <f>TEXT(tbl_die_ordering[[#This Row],[Die Requested Date]],"mmm")</f>
        <v>May</v>
      </c>
      <c r="AG759" t="str">
        <f>_xlfn.TEXTJOIN("_",TRUE,tbl_die_ordering[[#This Row],[Supplier]],tbl_die_ordering[[#This Row],[DIE NO]])</f>
        <v>EKSTEK_27897-401</v>
      </c>
    </row>
    <row r="760" spans="1:33" ht="15.95" customHeight="1">
      <c r="A760" s="86" t="s">
        <v>6</v>
      </c>
      <c r="B760" s="83" t="str">
        <f>_xlfn.XLOOKUP(_xlfn.TEXTJOIN("_",TRUE,tbl_die_ordering[[#This Row],[Supplier]],tbl_die_ordering[[#This Row],[DIE NO]]),[1]Tracker!$AQ:$AQ,[1]Tracker!$W:$W,"")</f>
        <v>7909-25</v>
      </c>
      <c r="C760" s="204" t="s">
        <v>1174</v>
      </c>
      <c r="D760" s="177" t="s">
        <v>185</v>
      </c>
      <c r="E760" s="93" t="s">
        <v>260</v>
      </c>
      <c r="F760" s="94">
        <v>45784</v>
      </c>
      <c r="G760" s="353">
        <f>_xlfn.XLOOKUP(_xlfn.TEXTJOIN("_",TRUE,tbl_die_ordering[[#This Row],[Supplier]],tbl_die_ordering[[#This Row],[DIE NO]]),[1]Tracker!$AQ:$AQ,[1]Tracker!$V:$V,"")</f>
        <v>45785</v>
      </c>
      <c r="H760" s="194" t="s">
        <v>90</v>
      </c>
      <c r="I760" s="101">
        <v>0</v>
      </c>
      <c r="J760" s="101">
        <v>0</v>
      </c>
      <c r="K760" s="104">
        <v>45786</v>
      </c>
      <c r="L760" s="104">
        <v>45786</v>
      </c>
      <c r="M760" s="105"/>
      <c r="N760" s="121">
        <f>IFERROR(IF(tbl_die_ordering[[#This Row],[Design Approved Date]]&lt;&gt;"",L760-K760,""),"")</f>
        <v>0</v>
      </c>
      <c r="O760" s="94">
        <v>45790</v>
      </c>
      <c r="P760" s="94">
        <v>45796</v>
      </c>
      <c r="Q760" s="104">
        <v>45790</v>
      </c>
      <c r="R760" s="123">
        <v>112501949</v>
      </c>
      <c r="S760" s="93" t="s">
        <v>139</v>
      </c>
      <c r="T760" s="94">
        <v>45796</v>
      </c>
      <c r="U760" s="112" t="s">
        <v>661</v>
      </c>
      <c r="V760" s="113"/>
      <c r="W76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0" s="12">
        <f>IF(AND(tbl_die_ordering[[#This Row],[TYPE]]&lt;&gt;"C",tbl_die_ordering[[#This Row],[Design Approved Date]]&lt;&gt;""),tbl_die_ordering[[#This Row],[Design Approved Date]]-tbl_die_ordering[[#This Row],[Die Requested Date]],0)</f>
        <v>2</v>
      </c>
      <c r="Z760" t="s">
        <v>86</v>
      </c>
      <c r="AA760" s="118" t="s">
        <v>224</v>
      </c>
      <c r="AB760" s="82">
        <f>_xlfn.XLOOKUP(_xlfn.TEXTJOIN("_",TRUE,tbl_die_ordering[[#This Row],[Supplier]],tbl_die_ordering[[#This Row],[DIE NO]]),[1]Tracker!$AQ:$AQ,[1]Tracker!$Y:$Y,"")</f>
        <v>142504008</v>
      </c>
      <c r="AC760" s="83">
        <f>_xlfn.XLOOKUP(_xlfn.TEXTJOIN("_",TRUE,tbl_die_ordering[[#This Row],[Supplier]],tbl_die_ordering[[#This Row],[DIE NO]]),[1]Tracker!$AQ:$AQ,[1]Tracker!$AC:$AC,"")</f>
        <v>45799</v>
      </c>
      <c r="AD760" s="7"/>
      <c r="AF760" t="str">
        <f>TEXT(tbl_die_ordering[[#This Row],[Die Requested Date]],"mmm")</f>
        <v>May</v>
      </c>
      <c r="AG760" t="str">
        <f>_xlfn.TEXTJOIN("_",TRUE,tbl_die_ordering[[#This Row],[Supplier]],tbl_die_ordering[[#This Row],[DIE NO]])</f>
        <v>EKSTEK_27901-501</v>
      </c>
    </row>
    <row r="761" spans="1:33" ht="15.95" customHeight="1">
      <c r="A761" s="86" t="s">
        <v>6</v>
      </c>
      <c r="B761" s="83" t="str">
        <f>_xlfn.XLOOKUP(_xlfn.TEXTJOIN("_",TRUE,tbl_die_ordering[[#This Row],[Supplier]],tbl_die_ordering[[#This Row],[DIE NO]]),[1]Tracker!$AQ:$AQ,[1]Tracker!$W:$W,"")</f>
        <v>7909-25</v>
      </c>
      <c r="C761" s="204" t="s">
        <v>1175</v>
      </c>
      <c r="D761" s="177" t="s">
        <v>185</v>
      </c>
      <c r="E761" s="179" t="s">
        <v>260</v>
      </c>
      <c r="F761" s="94">
        <v>45784</v>
      </c>
      <c r="G761" s="353">
        <f>_xlfn.XLOOKUP(_xlfn.TEXTJOIN("_",TRUE,tbl_die_ordering[[#This Row],[Supplier]],tbl_die_ordering[[#This Row],[DIE NO]]),[1]Tracker!$AQ:$AQ,[1]Tracker!$V:$V,"")</f>
        <v>45785</v>
      </c>
      <c r="H761" s="194" t="s">
        <v>90</v>
      </c>
      <c r="I761" s="101">
        <v>1</v>
      </c>
      <c r="J761" s="101">
        <v>4</v>
      </c>
      <c r="K761" s="104">
        <v>45786</v>
      </c>
      <c r="L761" s="104">
        <v>45800</v>
      </c>
      <c r="M761" s="105" t="s">
        <v>186</v>
      </c>
      <c r="N761" s="121">
        <f>IFERROR(IF(tbl_die_ordering[[#This Row],[Design Approved Date]]&lt;&gt;"",L761-K761,""),"")</f>
        <v>14</v>
      </c>
      <c r="O761" s="94">
        <v>45801</v>
      </c>
      <c r="P761" s="94">
        <v>45803</v>
      </c>
      <c r="Q761" s="104">
        <v>45801</v>
      </c>
      <c r="R761" s="123">
        <v>112502149</v>
      </c>
      <c r="S761" s="93" t="s">
        <v>139</v>
      </c>
      <c r="T761" s="94">
        <v>45801</v>
      </c>
      <c r="U761" s="112" t="s">
        <v>661</v>
      </c>
      <c r="V761" s="113" t="s">
        <v>1176</v>
      </c>
      <c r="W76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1" s="12">
        <f>IF(AND(tbl_die_ordering[[#This Row],[TYPE]]&lt;&gt;"C",tbl_die_ordering[[#This Row],[Design Approved Date]]&lt;&gt;""),tbl_die_ordering[[#This Row],[Design Approved Date]]-tbl_die_ordering[[#This Row],[Die Requested Date]],0)</f>
        <v>16</v>
      </c>
      <c r="Z761" t="s">
        <v>86</v>
      </c>
      <c r="AA761" s="118" t="s">
        <v>224</v>
      </c>
      <c r="AB761" s="82">
        <f>_xlfn.XLOOKUP(_xlfn.TEXTJOIN("_",TRUE,tbl_die_ordering[[#This Row],[Supplier]],tbl_die_ordering[[#This Row],[DIE NO]]),[1]Tracker!$AQ:$AQ,[1]Tracker!$Y:$Y,"")</f>
        <v>142504400</v>
      </c>
      <c r="AC761" s="83">
        <f>_xlfn.XLOOKUP(_xlfn.TEXTJOIN("_",TRUE,tbl_die_ordering[[#This Row],[Supplier]],tbl_die_ordering[[#This Row],[DIE NO]]),[1]Tracker!$AQ:$AQ,[1]Tracker!$AC:$AC,"")</f>
        <v>45810</v>
      </c>
      <c r="AD761" s="7"/>
      <c r="AF761" t="str">
        <f>TEXT(tbl_die_ordering[[#This Row],[Die Requested Date]],"mmm")</f>
        <v>May</v>
      </c>
      <c r="AG761" t="str">
        <f>_xlfn.TEXTJOIN("_",TRUE,tbl_die_ordering[[#This Row],[Supplier]],tbl_die_ordering[[#This Row],[DIE NO]])</f>
        <v>EKSTEK_30355-501</v>
      </c>
    </row>
    <row r="762" spans="1:33" ht="15.95" customHeight="1">
      <c r="A762" s="86" t="s">
        <v>6</v>
      </c>
      <c r="B762" s="83" t="str">
        <f>_xlfn.XLOOKUP(_xlfn.TEXTJOIN("_",TRUE,tbl_die_ordering[[#This Row],[Supplier]],tbl_die_ordering[[#This Row],[DIE NO]]),[1]Tracker!$AQ:$AQ,[1]Tracker!$W:$W,"")</f>
        <v>7913-25</v>
      </c>
      <c r="C762" s="204" t="s">
        <v>1177</v>
      </c>
      <c r="D762" s="177" t="s">
        <v>88</v>
      </c>
      <c r="E762" s="93" t="s">
        <v>119</v>
      </c>
      <c r="F762" s="94">
        <v>45786</v>
      </c>
      <c r="G762" s="353">
        <f>_xlfn.XLOOKUP(_xlfn.TEXTJOIN("_",TRUE,tbl_die_ordering[[#This Row],[Supplier]],tbl_die_ordering[[#This Row],[DIE NO]]),[1]Tracker!$AQ:$AQ,[1]Tracker!$V:$V,"")</f>
        <v>45786</v>
      </c>
      <c r="H762" s="194" t="s">
        <v>90</v>
      </c>
      <c r="I762" s="101">
        <v>0</v>
      </c>
      <c r="J762" s="101">
        <v>0</v>
      </c>
      <c r="K762" s="104">
        <v>45789</v>
      </c>
      <c r="L762" s="104">
        <v>45789</v>
      </c>
      <c r="M762" s="105"/>
      <c r="N762" s="121">
        <f>IFERROR(IF(tbl_die_ordering[[#This Row],[Design Approved Date]]&lt;&gt;"",L762-K762,""),"")</f>
        <v>0</v>
      </c>
      <c r="O762" s="94">
        <v>45790</v>
      </c>
      <c r="P762" s="94">
        <v>45796</v>
      </c>
      <c r="Q762" s="104">
        <v>45790</v>
      </c>
      <c r="R762" s="123">
        <v>112501949</v>
      </c>
      <c r="S762" s="93" t="s">
        <v>139</v>
      </c>
      <c r="T762" s="94">
        <v>45796</v>
      </c>
      <c r="U762" s="112"/>
      <c r="V762" s="113"/>
      <c r="W76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2" s="12">
        <f>IF(AND(tbl_die_ordering[[#This Row],[TYPE]]&lt;&gt;"C",tbl_die_ordering[[#This Row],[Design Approved Date]]&lt;&gt;""),tbl_die_ordering[[#This Row],[Design Approved Date]]-tbl_die_ordering[[#This Row],[Die Requested Date]],0)</f>
        <v>3</v>
      </c>
      <c r="Z762" t="s">
        <v>86</v>
      </c>
      <c r="AA762" s="118"/>
      <c r="AB762" s="82">
        <f>_xlfn.XLOOKUP(_xlfn.TEXTJOIN("_",TRUE,tbl_die_ordering[[#This Row],[Supplier]],tbl_die_ordering[[#This Row],[DIE NO]]),[1]Tracker!$AQ:$AQ,[1]Tracker!$Y:$Y,"")</f>
        <v>142504008</v>
      </c>
      <c r="AC762" s="83">
        <f>_xlfn.XLOOKUP(_xlfn.TEXTJOIN("_",TRUE,tbl_die_ordering[[#This Row],[Supplier]],tbl_die_ordering[[#This Row],[DIE NO]]),[1]Tracker!$AQ:$AQ,[1]Tracker!$AC:$AC,"")</f>
        <v>45799</v>
      </c>
      <c r="AD762" s="7"/>
      <c r="AF762" t="str">
        <f>TEXT(tbl_die_ordering[[#This Row],[Die Requested Date]],"mmm")</f>
        <v>May</v>
      </c>
      <c r="AG762" t="str">
        <f>_xlfn.TEXTJOIN("_",TRUE,tbl_die_ordering[[#This Row],[Supplier]],tbl_die_ordering[[#This Row],[DIE NO]])</f>
        <v>EKSTEK_10016-401</v>
      </c>
    </row>
    <row r="763" spans="1:33" ht="15.95" customHeight="1">
      <c r="A763" s="86" t="s">
        <v>6</v>
      </c>
      <c r="B763" s="83" t="str">
        <f>_xlfn.XLOOKUP(_xlfn.TEXTJOIN("_",TRUE,tbl_die_ordering[[#This Row],[Supplier]],tbl_die_ordering[[#This Row],[DIE NO]]),[1]Tracker!$AQ:$AQ,[1]Tracker!$W:$W,"")</f>
        <v>7915-25</v>
      </c>
      <c r="C763" s="204" t="s">
        <v>1178</v>
      </c>
      <c r="D763" s="177" t="s">
        <v>185</v>
      </c>
      <c r="E763" s="93" t="s">
        <v>260</v>
      </c>
      <c r="F763" s="94">
        <v>45786</v>
      </c>
      <c r="G763" s="353">
        <f>_xlfn.XLOOKUP(_xlfn.TEXTJOIN("_",TRUE,tbl_die_ordering[[#This Row],[Supplier]],tbl_die_ordering[[#This Row],[DIE NO]]),[1]Tracker!$AQ:$AQ,[1]Tracker!$V:$V,"")</f>
        <v>45786</v>
      </c>
      <c r="H763" s="194" t="s">
        <v>90</v>
      </c>
      <c r="I763" s="101">
        <v>0</v>
      </c>
      <c r="J763" s="101">
        <v>0</v>
      </c>
      <c r="K763" s="104">
        <v>45789</v>
      </c>
      <c r="L763" s="104">
        <v>45789</v>
      </c>
      <c r="M763" s="105"/>
      <c r="N763" s="121">
        <f>IFERROR(IF(tbl_die_ordering[[#This Row],[Design Approved Date]]&lt;&gt;"",L763-K763,""),"")</f>
        <v>0</v>
      </c>
      <c r="O763" s="94">
        <v>45790</v>
      </c>
      <c r="P763" s="94">
        <v>45796</v>
      </c>
      <c r="Q763" s="104">
        <v>45790</v>
      </c>
      <c r="R763" s="123">
        <v>112501949</v>
      </c>
      <c r="S763" s="93" t="s">
        <v>139</v>
      </c>
      <c r="T763" s="94">
        <v>45796</v>
      </c>
      <c r="U763" s="112" t="s">
        <v>1179</v>
      </c>
      <c r="V763" s="113"/>
      <c r="W76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3" s="12">
        <f>IF(AND(tbl_die_ordering[[#This Row],[TYPE]]&lt;&gt;"C",tbl_die_ordering[[#This Row],[Design Approved Date]]&lt;&gt;""),tbl_die_ordering[[#This Row],[Design Approved Date]]-tbl_die_ordering[[#This Row],[Die Requested Date]],0)</f>
        <v>3</v>
      </c>
      <c r="Z763" t="s">
        <v>86</v>
      </c>
      <c r="AA763" s="118" t="s">
        <v>405</v>
      </c>
      <c r="AB763" s="82">
        <f>_xlfn.XLOOKUP(_xlfn.TEXTJOIN("_",TRUE,tbl_die_ordering[[#This Row],[Supplier]],tbl_die_ordering[[#This Row],[DIE NO]]),[1]Tracker!$AQ:$AQ,[1]Tracker!$Y:$Y,"")</f>
        <v>142504008</v>
      </c>
      <c r="AC763" s="83">
        <f>_xlfn.XLOOKUP(_xlfn.TEXTJOIN("_",TRUE,tbl_die_ordering[[#This Row],[Supplier]],tbl_die_ordering[[#This Row],[DIE NO]]),[1]Tracker!$AQ:$AQ,[1]Tracker!$AC:$AC,"")</f>
        <v>45799</v>
      </c>
      <c r="AD763" s="7"/>
      <c r="AF763" t="str">
        <f>TEXT(tbl_die_ordering[[#This Row],[Die Requested Date]],"mmm")</f>
        <v>May</v>
      </c>
      <c r="AG763" t="str">
        <f>_xlfn.TEXTJOIN("_",TRUE,tbl_die_ordering[[#This Row],[Supplier]],tbl_die_ordering[[#This Row],[DIE NO]])</f>
        <v>EKSTEK_27909-401</v>
      </c>
    </row>
    <row r="764" spans="1:33" ht="15.95" customHeight="1">
      <c r="A764" s="86" t="s">
        <v>6</v>
      </c>
      <c r="B764" s="83" t="str">
        <f>_xlfn.XLOOKUP(_xlfn.TEXTJOIN("_",TRUE,tbl_die_ordering[[#This Row],[Supplier]],tbl_die_ordering[[#This Row],[DIE NO]]),[1]Tracker!$AQ:$AQ,[1]Tracker!$W:$W,"")</f>
        <v>7910-25</v>
      </c>
      <c r="C764" s="204" t="s">
        <v>1180</v>
      </c>
      <c r="D764" s="177" t="s">
        <v>88</v>
      </c>
      <c r="E764" s="93" t="s">
        <v>100</v>
      </c>
      <c r="F764" s="94">
        <v>45786</v>
      </c>
      <c r="G764" s="353">
        <f>_xlfn.XLOOKUP(_xlfn.TEXTJOIN("_",TRUE,tbl_die_ordering[[#This Row],[Supplier]],tbl_die_ordering[[#This Row],[DIE NO]]),[1]Tracker!$AQ:$AQ,[1]Tracker!$V:$V,"")</f>
        <v>45786</v>
      </c>
      <c r="H764" s="194" t="s">
        <v>94</v>
      </c>
      <c r="I764" s="101">
        <v>1</v>
      </c>
      <c r="J764" s="101">
        <v>1</v>
      </c>
      <c r="K764" s="104">
        <v>45789</v>
      </c>
      <c r="L764" s="104">
        <v>45791</v>
      </c>
      <c r="M764" s="105"/>
      <c r="N764" s="121">
        <f>IFERROR(IF(tbl_die_ordering[[#This Row],[Design Approved Date]]&lt;&gt;"",L764-K764,""),"")</f>
        <v>2</v>
      </c>
      <c r="O764" s="94">
        <v>45792</v>
      </c>
      <c r="P764" s="94">
        <v>45796</v>
      </c>
      <c r="Q764" s="94">
        <v>45792</v>
      </c>
      <c r="R764" s="123">
        <v>112501974</v>
      </c>
      <c r="S764" s="93" t="s">
        <v>101</v>
      </c>
      <c r="T764" s="94">
        <v>45796</v>
      </c>
      <c r="U764" s="112"/>
      <c r="V764" s="113"/>
      <c r="W76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4" s="12">
        <f>IF(AND(tbl_die_ordering[[#This Row],[TYPE]]&lt;&gt;"C",tbl_die_ordering[[#This Row],[Design Approved Date]]&lt;&gt;""),tbl_die_ordering[[#This Row],[Design Approved Date]]-tbl_die_ordering[[#This Row],[Die Requested Date]],0)</f>
        <v>5</v>
      </c>
      <c r="Z764" t="s">
        <v>86</v>
      </c>
      <c r="AA764" s="118"/>
      <c r="AB764" s="82">
        <f>_xlfn.XLOOKUP(_xlfn.TEXTJOIN("_",TRUE,tbl_die_ordering[[#This Row],[Supplier]],tbl_die_ordering[[#This Row],[DIE NO]]),[1]Tracker!$AQ:$AQ,[1]Tracker!$Y:$Y,"")</f>
        <v>142504168</v>
      </c>
      <c r="AC764" s="83">
        <f>_xlfn.XLOOKUP(_xlfn.TEXTJOIN("_",TRUE,tbl_die_ordering[[#This Row],[Supplier]],tbl_die_ordering[[#This Row],[DIE NO]]),[1]Tracker!$AQ:$AQ,[1]Tracker!$AC:$AC,"")</f>
        <v>45800.351770833331</v>
      </c>
      <c r="AD764" s="7"/>
      <c r="AF764" t="str">
        <f>TEXT(tbl_die_ordering[[#This Row],[Die Requested Date]],"mmm")</f>
        <v>May</v>
      </c>
      <c r="AG764" t="str">
        <f>_xlfn.TEXTJOIN("_",TRUE,tbl_die_ordering[[#This Row],[Supplier]],tbl_die_ordering[[#This Row],[DIE NO]])</f>
        <v>PDTMC_05067-505</v>
      </c>
    </row>
    <row r="765" spans="1:33" ht="15.95" customHeight="1">
      <c r="A765" s="86" t="s">
        <v>6</v>
      </c>
      <c r="B765" s="83" t="str">
        <f>_xlfn.XLOOKUP(_xlfn.TEXTJOIN("_",TRUE,tbl_die_ordering[[#This Row],[Supplier]],tbl_die_ordering[[#This Row],[DIE NO]]),[1]Tracker!$AQ:$AQ,[1]Tracker!$W:$W,"")</f>
        <v>7910-25</v>
      </c>
      <c r="C765" s="204" t="s">
        <v>1181</v>
      </c>
      <c r="D765" s="177" t="s">
        <v>88</v>
      </c>
      <c r="E765" s="93" t="s">
        <v>119</v>
      </c>
      <c r="F765" s="94">
        <v>45786</v>
      </c>
      <c r="G765" s="353">
        <f>_xlfn.XLOOKUP(_xlfn.TEXTJOIN("_",TRUE,tbl_die_ordering[[#This Row],[Supplier]],tbl_die_ordering[[#This Row],[DIE NO]]),[1]Tracker!$AQ:$AQ,[1]Tracker!$V:$V,"")</f>
        <v>45786</v>
      </c>
      <c r="H765" s="194" t="s">
        <v>94</v>
      </c>
      <c r="I765" s="101">
        <v>1</v>
      </c>
      <c r="J765" s="101">
        <v>1</v>
      </c>
      <c r="K765" s="104">
        <v>45790</v>
      </c>
      <c r="L765" s="104">
        <v>45792</v>
      </c>
      <c r="M765" s="105"/>
      <c r="N765" s="121">
        <f>IFERROR(IF(tbl_die_ordering[[#This Row],[Design Approved Date]]&lt;&gt;"",L765-K765,""),"")</f>
        <v>2</v>
      </c>
      <c r="O765" s="94">
        <v>45794</v>
      </c>
      <c r="P765" s="94">
        <v>45796</v>
      </c>
      <c r="Q765" s="104">
        <v>45794</v>
      </c>
      <c r="R765" s="123">
        <v>112502019</v>
      </c>
      <c r="S765" s="93" t="s">
        <v>101</v>
      </c>
      <c r="T765" s="94">
        <v>45796</v>
      </c>
      <c r="U765" s="112"/>
      <c r="V765" s="113"/>
      <c r="W76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5" s="12">
        <f>IF(AND(tbl_die_ordering[[#This Row],[TYPE]]&lt;&gt;"C",tbl_die_ordering[[#This Row],[Design Approved Date]]&lt;&gt;""),tbl_die_ordering[[#This Row],[Design Approved Date]]-tbl_die_ordering[[#This Row],[Die Requested Date]],0)</f>
        <v>6</v>
      </c>
      <c r="Z765" t="s">
        <v>86</v>
      </c>
      <c r="AA765" s="118"/>
      <c r="AB765" s="82">
        <f>_xlfn.XLOOKUP(_xlfn.TEXTJOIN("_",TRUE,tbl_die_ordering[[#This Row],[Supplier]],tbl_die_ordering[[#This Row],[DIE NO]]),[1]Tracker!$AQ:$AQ,[1]Tracker!$Y:$Y,"")</f>
        <v>142504168</v>
      </c>
      <c r="AC765" s="83">
        <f>_xlfn.XLOOKUP(_xlfn.TEXTJOIN("_",TRUE,tbl_die_ordering[[#This Row],[Supplier]],tbl_die_ordering[[#This Row],[DIE NO]]),[1]Tracker!$AQ:$AQ,[1]Tracker!$AC:$AC,"")</f>
        <v>45800.351770833331</v>
      </c>
      <c r="AD765" s="7"/>
      <c r="AF765" t="str">
        <f>TEXT(tbl_die_ordering[[#This Row],[Die Requested Date]],"mmm")</f>
        <v>May</v>
      </c>
      <c r="AG765" t="str">
        <f>_xlfn.TEXTJOIN("_",TRUE,tbl_die_ordering[[#This Row],[Supplier]],tbl_die_ordering[[#This Row],[DIE NO]])</f>
        <v>PDTMC_05242-402</v>
      </c>
    </row>
    <row r="766" spans="1:33" ht="15.95" customHeight="1">
      <c r="A766" s="86" t="s">
        <v>6</v>
      </c>
      <c r="B766" s="83" t="str">
        <f>_xlfn.XLOOKUP(_xlfn.TEXTJOIN("_",TRUE,tbl_die_ordering[[#This Row],[Supplier]],tbl_die_ordering[[#This Row],[DIE NO]]),[1]Tracker!$AQ:$AQ,[1]Tracker!$W:$W,"")</f>
        <v>7912-25</v>
      </c>
      <c r="C766" s="204" t="s">
        <v>1182</v>
      </c>
      <c r="D766" s="177" t="s">
        <v>88</v>
      </c>
      <c r="E766" s="93" t="s">
        <v>115</v>
      </c>
      <c r="F766" s="94">
        <v>45786</v>
      </c>
      <c r="G766" s="353">
        <f>_xlfn.XLOOKUP(_xlfn.TEXTJOIN("_",TRUE,tbl_die_ordering[[#This Row],[Supplier]],tbl_die_ordering[[#This Row],[DIE NO]]),[1]Tracker!$AQ:$AQ,[1]Tracker!$V:$V,"")</f>
        <v>45786</v>
      </c>
      <c r="H766" s="194" t="s">
        <v>94</v>
      </c>
      <c r="I766" s="101">
        <v>1</v>
      </c>
      <c r="J766" s="101">
        <v>1</v>
      </c>
      <c r="K766" s="104">
        <v>45787</v>
      </c>
      <c r="L766" s="104">
        <v>45789</v>
      </c>
      <c r="M766" s="105"/>
      <c r="N766" s="121">
        <f>IFERROR(IF(tbl_die_ordering[[#This Row],[Design Approved Date]]&lt;&gt;"",L766-K766,""),"")</f>
        <v>2</v>
      </c>
      <c r="O766" s="94">
        <v>45794</v>
      </c>
      <c r="P766" s="94">
        <v>45796</v>
      </c>
      <c r="Q766" s="104">
        <v>45794</v>
      </c>
      <c r="R766" s="123">
        <v>112502019</v>
      </c>
      <c r="S766" s="93" t="s">
        <v>95</v>
      </c>
      <c r="T766" s="94">
        <v>45796</v>
      </c>
      <c r="U766" s="112"/>
      <c r="V766" s="113"/>
      <c r="W76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6" s="12">
        <f>IF(AND(tbl_die_ordering[[#This Row],[TYPE]]&lt;&gt;"C",tbl_die_ordering[[#This Row],[Design Approved Date]]&lt;&gt;""),tbl_die_ordering[[#This Row],[Design Approved Date]]-tbl_die_ordering[[#This Row],[Die Requested Date]],0)</f>
        <v>3</v>
      </c>
      <c r="Z766" t="s">
        <v>86</v>
      </c>
      <c r="AA766" s="118"/>
      <c r="AB766" s="82">
        <f>_xlfn.XLOOKUP(_xlfn.TEXTJOIN("_",TRUE,tbl_die_ordering[[#This Row],[Supplier]],tbl_die_ordering[[#This Row],[DIE NO]]),[1]Tracker!$AQ:$AQ,[1]Tracker!$Y:$Y,"")</f>
        <v>142504367</v>
      </c>
      <c r="AC766" s="83">
        <f>_xlfn.XLOOKUP(_xlfn.TEXTJOIN("_",TRUE,tbl_die_ordering[[#This Row],[Supplier]],tbl_die_ordering[[#This Row],[DIE NO]]),[1]Tracker!$AQ:$AQ,[1]Tracker!$AC:$AC,"")</f>
        <v>45810</v>
      </c>
      <c r="AD766" s="7"/>
      <c r="AF766" t="str">
        <f>TEXT(tbl_die_ordering[[#This Row],[Die Requested Date]],"mmm")</f>
        <v>May</v>
      </c>
      <c r="AG766" t="str">
        <f>_xlfn.TEXTJOIN("_",TRUE,tbl_die_ordering[[#This Row],[Supplier]],tbl_die_ordering[[#This Row],[DIE NO]])</f>
        <v>PHME_06178-203</v>
      </c>
    </row>
    <row r="767" spans="1:33" ht="15.95" customHeight="1">
      <c r="A767" s="86" t="s">
        <v>6</v>
      </c>
      <c r="B767" s="83" t="str">
        <f>_xlfn.XLOOKUP(_xlfn.TEXTJOIN("_",TRUE,tbl_die_ordering[[#This Row],[Supplier]],tbl_die_ordering[[#This Row],[DIE NO]]),[1]Tracker!$AQ:$AQ,[1]Tracker!$W:$W,"")</f>
        <v>7911-25</v>
      </c>
      <c r="C767" s="204" t="s">
        <v>1183</v>
      </c>
      <c r="D767" s="177" t="s">
        <v>88</v>
      </c>
      <c r="E767" s="93" t="s">
        <v>219</v>
      </c>
      <c r="F767" s="94">
        <v>45786</v>
      </c>
      <c r="G767" s="353">
        <f>_xlfn.XLOOKUP(_xlfn.TEXTJOIN("_",TRUE,tbl_die_ordering[[#This Row],[Supplier]],tbl_die_ordering[[#This Row],[DIE NO]]),[1]Tracker!$AQ:$AQ,[1]Tracker!$V:$V,"")</f>
        <v>45786</v>
      </c>
      <c r="H767" s="194" t="s">
        <v>90</v>
      </c>
      <c r="I767" s="101">
        <v>1</v>
      </c>
      <c r="J767" s="101">
        <v>3</v>
      </c>
      <c r="K767" s="104">
        <v>45790</v>
      </c>
      <c r="L767" s="104">
        <v>45806</v>
      </c>
      <c r="M767" s="105" t="s">
        <v>186</v>
      </c>
      <c r="N767" s="121">
        <f>IFERROR(IF(tbl_die_ordering[[#This Row],[Design Approved Date]]&lt;&gt;"",L767-K767,""),"")</f>
        <v>16</v>
      </c>
      <c r="O767" s="94">
        <v>45810</v>
      </c>
      <c r="P767" s="94">
        <v>45811</v>
      </c>
      <c r="Q767" s="104">
        <v>45810</v>
      </c>
      <c r="R767" s="123" t="s">
        <v>1184</v>
      </c>
      <c r="S767" s="93" t="s">
        <v>197</v>
      </c>
      <c r="T767" s="94">
        <v>45694</v>
      </c>
      <c r="U767" s="112"/>
      <c r="V767" s="113" t="s">
        <v>1185</v>
      </c>
      <c r="W76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7" s="12">
        <f>IF(AND(tbl_die_ordering[[#This Row],[TYPE]]&lt;&gt;"C",tbl_die_ordering[[#This Row],[Design Approved Date]]&lt;&gt;""),tbl_die_ordering[[#This Row],[Design Approved Date]]-tbl_die_ordering[[#This Row],[Die Requested Date]],0)</f>
        <v>20</v>
      </c>
      <c r="Z767" t="s">
        <v>86</v>
      </c>
      <c r="AA767" s="118"/>
      <c r="AB767" s="82">
        <f>_xlfn.XLOOKUP(_xlfn.TEXTJOIN("_",TRUE,tbl_die_ordering[[#This Row],[Supplier]],tbl_die_ordering[[#This Row],[DIE NO]]),[1]Tracker!$AQ:$AQ,[1]Tracker!$Y:$Y,"")</f>
        <v>142504674</v>
      </c>
      <c r="AC767" s="83">
        <f>_xlfn.XLOOKUP(_xlfn.TEXTJOIN("_",TRUE,tbl_die_ordering[[#This Row],[Supplier]],tbl_die_ordering[[#This Row],[DIE NO]]),[1]Tracker!$AQ:$AQ,[1]Tracker!$AC:$AC,"")</f>
        <v>45818.379282407404</v>
      </c>
      <c r="AD767" s="7"/>
      <c r="AF767" t="str">
        <f>TEXT(tbl_die_ordering[[#This Row],[Die Requested Date]],"mmm")</f>
        <v>May</v>
      </c>
      <c r="AG767" t="str">
        <f>_xlfn.TEXTJOIN("_",TRUE,tbl_die_ordering[[#This Row],[Supplier]],tbl_die_ordering[[#This Row],[DIE NO]])</f>
        <v>COMPES_05073-505</v>
      </c>
    </row>
    <row r="768" spans="1:33" ht="15.95" customHeight="1">
      <c r="A768" s="86" t="s">
        <v>29</v>
      </c>
      <c r="B768" s="83" t="str">
        <f>_xlfn.XLOOKUP(_xlfn.TEXTJOIN("_",TRUE,tbl_die_ordering[[#This Row],[Supplier]],tbl_die_ordering[[#This Row],[DIE NO]]),[1]Tracker!$AQ:$AQ,[1]Tracker!$W:$W,"")</f>
        <v>7914-25</v>
      </c>
      <c r="C768" s="204" t="s">
        <v>995</v>
      </c>
      <c r="D768" s="177" t="s">
        <v>185</v>
      </c>
      <c r="E768" s="93" t="s">
        <v>119</v>
      </c>
      <c r="F768" s="94">
        <v>45786</v>
      </c>
      <c r="G768" s="353">
        <f>_xlfn.XLOOKUP(_xlfn.TEXTJOIN("_",TRUE,tbl_die_ordering[[#This Row],[Supplier]],tbl_die_ordering[[#This Row],[DIE NO]]),[1]Tracker!$AQ:$AQ,[1]Tracker!$V:$V,"")</f>
        <v>45786</v>
      </c>
      <c r="H768" s="194" t="s">
        <v>94</v>
      </c>
      <c r="I768" s="133">
        <v>7</v>
      </c>
      <c r="J768" s="133">
        <v>7</v>
      </c>
      <c r="K768" s="104">
        <v>45786</v>
      </c>
      <c r="L768" s="104">
        <v>45839</v>
      </c>
      <c r="M768" s="105" t="s">
        <v>186</v>
      </c>
      <c r="N768" s="121">
        <f>IFERROR(IF(tbl_die_ordering[[#This Row],[Design Approved Date]]&lt;&gt;"",L768-K768,""),"")</f>
        <v>53</v>
      </c>
      <c r="O768" s="94">
        <v>45843</v>
      </c>
      <c r="P768" s="94">
        <v>45843</v>
      </c>
      <c r="Q768" s="94">
        <v>45843</v>
      </c>
      <c r="R768" s="123" t="s">
        <v>1186</v>
      </c>
      <c r="S768" s="93" t="s">
        <v>95</v>
      </c>
      <c r="T768" s="94">
        <v>45843</v>
      </c>
      <c r="U768" s="112" t="s">
        <v>786</v>
      </c>
      <c r="V768" s="113" t="s">
        <v>1187</v>
      </c>
      <c r="W76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8" s="6">
        <f>IF(AND(tbl_die_ordering[[#This Row],[TYPE]]&lt;&gt;"C",tbl_die_ordering[[#This Row],[Design Approved Date]]&lt;&gt;""),tbl_die_ordering[[#This Row],[Design Approved Date]]-tbl_die_ordering[[#This Row],[Die Requested Date]],0)</f>
        <v>53</v>
      </c>
      <c r="AA768" s="118"/>
      <c r="AB768" s="82">
        <f>_xlfn.XLOOKUP(_xlfn.TEXTJOIN("_",TRUE,tbl_die_ordering[[#This Row],[Supplier]],tbl_die_ordering[[#This Row],[DIE NO]]),[1]Tracker!$AQ:$AQ,[1]Tracker!$Y:$Y,"")</f>
        <v>242501517</v>
      </c>
      <c r="AC768" s="83">
        <f>_xlfn.XLOOKUP(_xlfn.TEXTJOIN("_",TRUE,tbl_die_ordering[[#This Row],[Supplier]],tbl_die_ordering[[#This Row],[DIE NO]]),[1]Tracker!$AQ:$AQ,[1]Tracker!$AC:$AC,"")</f>
        <v>45849</v>
      </c>
      <c r="AD768" s="7"/>
      <c r="AF768" t="str">
        <f>TEXT(tbl_die_ordering[[#This Row],[Die Requested Date]],"mmm")</f>
        <v>May</v>
      </c>
      <c r="AG768" t="str">
        <f>_xlfn.TEXTJOIN("_",TRUE,tbl_die_ordering[[#This Row],[Supplier]],tbl_die_ordering[[#This Row],[DIE NO]])</f>
        <v>PHME_030308-3501</v>
      </c>
    </row>
    <row r="769" spans="1:33" ht="15.95" customHeight="1">
      <c r="A769" s="86" t="s">
        <v>6</v>
      </c>
      <c r="B769" s="83" t="str">
        <f>_xlfn.XLOOKUP(_xlfn.TEXTJOIN("_",TRUE,tbl_die_ordering[[#This Row],[Supplier]],tbl_die_ordering[[#This Row],[DIE NO]]),[1]Tracker!$AQ:$AQ,[1]Tracker!$W:$W,"")</f>
        <v>7918-25</v>
      </c>
      <c r="C769" s="204" t="s">
        <v>1188</v>
      </c>
      <c r="D769" s="177" t="s">
        <v>88</v>
      </c>
      <c r="E769" s="93" t="s">
        <v>128</v>
      </c>
      <c r="F769" s="94">
        <v>45790</v>
      </c>
      <c r="G769" s="353">
        <f>_xlfn.XLOOKUP(_xlfn.TEXTJOIN("_",TRUE,tbl_die_ordering[[#This Row],[Supplier]],tbl_die_ordering[[#This Row],[DIE NO]]),[1]Tracker!$AQ:$AQ,[1]Tracker!$V:$V,"")</f>
        <v>45791</v>
      </c>
      <c r="H769" s="194" t="s">
        <v>90</v>
      </c>
      <c r="I769" s="101">
        <v>1</v>
      </c>
      <c r="J769" s="101">
        <v>1</v>
      </c>
      <c r="K769" s="104">
        <v>45791</v>
      </c>
      <c r="L769" s="104">
        <v>45792</v>
      </c>
      <c r="M769" s="105"/>
      <c r="N769" s="121">
        <f>IFERROR(IF(tbl_die_ordering[[#This Row],[Design Approved Date]]&lt;&gt;"",L769-K769,""),"")</f>
        <v>1</v>
      </c>
      <c r="O769" s="94">
        <v>45794</v>
      </c>
      <c r="P769" s="94">
        <v>45796</v>
      </c>
      <c r="Q769" s="104">
        <v>45794</v>
      </c>
      <c r="R769" s="123">
        <v>112502019</v>
      </c>
      <c r="S769" s="93" t="s">
        <v>129</v>
      </c>
      <c r="T769" s="94">
        <v>45796</v>
      </c>
      <c r="U769" s="112"/>
      <c r="V769" s="113"/>
      <c r="W76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69" s="12">
        <f>IF(AND(tbl_die_ordering[[#This Row],[TYPE]]&lt;&gt;"C",tbl_die_ordering[[#This Row],[Design Approved Date]]&lt;&gt;""),tbl_die_ordering[[#This Row],[Design Approved Date]]-tbl_die_ordering[[#This Row],[Die Requested Date]],0)</f>
        <v>2</v>
      </c>
      <c r="Z769" t="s">
        <v>86</v>
      </c>
      <c r="AA769" s="118"/>
      <c r="AB769" s="82">
        <f>_xlfn.XLOOKUP(_xlfn.TEXTJOIN("_",TRUE,tbl_die_ordering[[#This Row],[Supplier]],tbl_die_ordering[[#This Row],[DIE NO]]),[1]Tracker!$AQ:$AQ,[1]Tracker!$Y:$Y,"")</f>
        <v>142504194</v>
      </c>
      <c r="AC769" s="83">
        <f>_xlfn.XLOOKUP(_xlfn.TEXTJOIN("_",TRUE,tbl_die_ordering[[#This Row],[Supplier]],tbl_die_ordering[[#This Row],[DIE NO]]),[1]Tracker!$AQ:$AQ,[1]Tracker!$AC:$AC,"")</f>
        <v>45803.727997685186</v>
      </c>
      <c r="AD769" s="7"/>
      <c r="AF769" t="str">
        <f>TEXT(tbl_die_ordering[[#This Row],[Die Requested Date]],"mmm")</f>
        <v>May</v>
      </c>
      <c r="AG769" t="str">
        <f>_xlfn.TEXTJOIN("_",TRUE,tbl_die_ordering[[#This Row],[Supplier]],tbl_die_ordering[[#This Row],[DIE NO]])</f>
        <v>ALMAX_05422-602</v>
      </c>
    </row>
    <row r="770" spans="1:33" ht="15.95" customHeight="1">
      <c r="A770" s="86" t="s">
        <v>6</v>
      </c>
      <c r="B770" s="83" t="str">
        <f>_xlfn.XLOOKUP(_xlfn.TEXTJOIN("_",TRUE,tbl_die_ordering[[#This Row],[Supplier]],tbl_die_ordering[[#This Row],[DIE NO]]),[1]Tracker!$AQ:$AQ,[1]Tracker!$W:$W,"")</f>
        <v>7919-25</v>
      </c>
      <c r="C770" s="204" t="s">
        <v>1189</v>
      </c>
      <c r="D770" s="177" t="s">
        <v>88</v>
      </c>
      <c r="E770" s="93" t="s">
        <v>111</v>
      </c>
      <c r="F770" s="94">
        <v>45790</v>
      </c>
      <c r="G770" s="353">
        <f>_xlfn.XLOOKUP(_xlfn.TEXTJOIN("_",TRUE,tbl_die_ordering[[#This Row],[Supplier]],tbl_die_ordering[[#This Row],[DIE NO]]),[1]Tracker!$AQ:$AQ,[1]Tracker!$V:$V,"")</f>
        <v>45791</v>
      </c>
      <c r="H770" s="194" t="s">
        <v>90</v>
      </c>
      <c r="I770" s="101">
        <v>0</v>
      </c>
      <c r="J770" s="101">
        <v>0</v>
      </c>
      <c r="K770" s="104">
        <v>45792</v>
      </c>
      <c r="L770" s="104">
        <v>45792</v>
      </c>
      <c r="M770" s="105"/>
      <c r="N770" s="121">
        <f>IFERROR(IF(tbl_die_ordering[[#This Row],[Design Approved Date]]&lt;&gt;"",L770-K770,""),"")</f>
        <v>0</v>
      </c>
      <c r="O770" s="94">
        <v>45794</v>
      </c>
      <c r="P770" s="94">
        <v>45796</v>
      </c>
      <c r="Q770" s="104">
        <v>45794</v>
      </c>
      <c r="R770" s="123">
        <v>112502019</v>
      </c>
      <c r="S770" s="93" t="s">
        <v>139</v>
      </c>
      <c r="T770" s="94">
        <v>45796</v>
      </c>
      <c r="U770" s="112"/>
      <c r="V770" s="113"/>
      <c r="W77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0" s="12">
        <f>IF(AND(tbl_die_ordering[[#This Row],[TYPE]]&lt;&gt;"C",tbl_die_ordering[[#This Row],[Design Approved Date]]&lt;&gt;""),tbl_die_ordering[[#This Row],[Design Approved Date]]-tbl_die_ordering[[#This Row],[Die Requested Date]],0)</f>
        <v>2</v>
      </c>
      <c r="Z770" t="s">
        <v>86</v>
      </c>
      <c r="AA770" s="118"/>
      <c r="AB770" s="82">
        <f>_xlfn.XLOOKUP(_xlfn.TEXTJOIN("_",TRUE,tbl_die_ordering[[#This Row],[Supplier]],tbl_die_ordering[[#This Row],[DIE NO]]),[1]Tracker!$AQ:$AQ,[1]Tracker!$Y:$Y,"")</f>
        <v>142504160</v>
      </c>
      <c r="AC770" s="83">
        <f>_xlfn.XLOOKUP(_xlfn.TEXTJOIN("_",TRUE,tbl_die_ordering[[#This Row],[Supplier]],tbl_die_ordering[[#This Row],[DIE NO]]),[1]Tracker!$AQ:$AQ,[1]Tracker!$AC:$AC,"")</f>
        <v>45800.399502314816</v>
      </c>
      <c r="AD770" s="7"/>
      <c r="AF770" t="str">
        <f>TEXT(tbl_die_ordering[[#This Row],[Die Requested Date]],"mmm")</f>
        <v>May</v>
      </c>
      <c r="AG770" t="str">
        <f>_xlfn.TEXTJOIN("_",TRUE,tbl_die_ordering[[#This Row],[Supplier]],tbl_die_ordering[[#This Row],[DIE NO]])</f>
        <v>EKSTEK_09067-401</v>
      </c>
    </row>
    <row r="771" spans="1:33" ht="15.95" customHeight="1">
      <c r="A771" s="86" t="s">
        <v>6</v>
      </c>
      <c r="B771" s="83" t="str">
        <f>_xlfn.XLOOKUP(_xlfn.TEXTJOIN("_",TRUE,tbl_die_ordering[[#This Row],[Supplier]],tbl_die_ordering[[#This Row],[DIE NO]]),[1]Tracker!$AQ:$AQ,[1]Tracker!$W:$W,"")</f>
        <v>7920-25</v>
      </c>
      <c r="C771" s="204" t="s">
        <v>1190</v>
      </c>
      <c r="D771" s="177" t="s">
        <v>88</v>
      </c>
      <c r="E771" s="93" t="s">
        <v>103</v>
      </c>
      <c r="F771" s="94">
        <v>45790</v>
      </c>
      <c r="G771" s="353">
        <f>_xlfn.XLOOKUP(_xlfn.TEXTJOIN("_",TRUE,tbl_die_ordering[[#This Row],[Supplier]],tbl_die_ordering[[#This Row],[DIE NO]]),[1]Tracker!$AQ:$AQ,[1]Tracker!$V:$V,"")</f>
        <v>45791</v>
      </c>
      <c r="H771" s="194" t="s">
        <v>90</v>
      </c>
      <c r="I771" s="101">
        <v>1</v>
      </c>
      <c r="J771" s="101">
        <v>1</v>
      </c>
      <c r="K771" s="104">
        <v>45792</v>
      </c>
      <c r="L771" s="104">
        <v>45794</v>
      </c>
      <c r="M771" s="105"/>
      <c r="N771" s="121">
        <f>IFERROR(IF(tbl_die_ordering[[#This Row],[Design Approved Date]]&lt;&gt;"",L771-K771,""),"")</f>
        <v>2</v>
      </c>
      <c r="O771" s="94">
        <v>45796</v>
      </c>
      <c r="P771" s="94">
        <v>45796</v>
      </c>
      <c r="Q771" s="104">
        <v>45796</v>
      </c>
      <c r="R771" s="123">
        <v>112502043</v>
      </c>
      <c r="S771" s="93" t="s">
        <v>106</v>
      </c>
      <c r="T771" s="94">
        <v>45796</v>
      </c>
      <c r="U771" s="112"/>
      <c r="V771" s="113"/>
      <c r="W77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1" s="12">
        <f>IF(AND(tbl_die_ordering[[#This Row],[TYPE]]&lt;&gt;"C",tbl_die_ordering[[#This Row],[Design Approved Date]]&lt;&gt;""),tbl_die_ordering[[#This Row],[Design Approved Date]]-tbl_die_ordering[[#This Row],[Die Requested Date]],0)</f>
        <v>4</v>
      </c>
      <c r="Z771" t="s">
        <v>86</v>
      </c>
      <c r="AA771" s="118"/>
      <c r="AB771" s="82">
        <f>_xlfn.XLOOKUP(_xlfn.TEXTJOIN("_",TRUE,tbl_die_ordering[[#This Row],[Supplier]],tbl_die_ordering[[#This Row],[DIE NO]]),[1]Tracker!$AQ:$AQ,[1]Tracker!$Y:$Y,"")</f>
        <v>142504196</v>
      </c>
      <c r="AC771" s="83">
        <f>_xlfn.XLOOKUP(_xlfn.TEXTJOIN("_",TRUE,tbl_die_ordering[[#This Row],[Supplier]],tbl_die_ordering[[#This Row],[DIE NO]]),[1]Tracker!$AQ:$AQ,[1]Tracker!$AC:$AC,"")</f>
        <v>45800.655023148145</v>
      </c>
      <c r="AD771" s="7"/>
      <c r="AF771" t="str">
        <f>TEXT(tbl_die_ordering[[#This Row],[Die Requested Date]],"mmm")</f>
        <v>May</v>
      </c>
      <c r="AG771" t="str">
        <f>_xlfn.TEXTJOIN("_",TRUE,tbl_die_ordering[[#This Row],[Supplier]],tbl_die_ordering[[#This Row],[DIE NO]])</f>
        <v>JIANGSU_12158-503</v>
      </c>
    </row>
    <row r="772" spans="1:33" ht="15.95" customHeight="1">
      <c r="A772" s="86" t="s">
        <v>6</v>
      </c>
      <c r="B772" s="83" t="str">
        <f>_xlfn.XLOOKUP(_xlfn.TEXTJOIN("_",TRUE,tbl_die_ordering[[#This Row],[Supplier]],tbl_die_ordering[[#This Row],[DIE NO]]),[1]Tracker!$AQ:$AQ,[1]Tracker!$W:$W,"")</f>
        <v>7921-25</v>
      </c>
      <c r="C772" s="204" t="s">
        <v>1191</v>
      </c>
      <c r="D772" s="177" t="s">
        <v>88</v>
      </c>
      <c r="E772" s="93" t="s">
        <v>100</v>
      </c>
      <c r="F772" s="94">
        <v>45790</v>
      </c>
      <c r="G772" s="353">
        <f>_xlfn.XLOOKUP(_xlfn.TEXTJOIN("_",TRUE,tbl_die_ordering[[#This Row],[Supplier]],tbl_die_ordering[[#This Row],[DIE NO]]),[1]Tracker!$AQ:$AQ,[1]Tracker!$V:$V,"")</f>
        <v>45791</v>
      </c>
      <c r="H772" s="194" t="s">
        <v>94</v>
      </c>
      <c r="I772" s="101">
        <v>1</v>
      </c>
      <c r="J772" s="101">
        <v>1</v>
      </c>
      <c r="K772" s="104">
        <v>45792</v>
      </c>
      <c r="L772" s="104">
        <v>45798</v>
      </c>
      <c r="M772" s="105"/>
      <c r="N772" s="121">
        <f>IFERROR(IF(tbl_die_ordering[[#This Row],[Design Approved Date]]&lt;&gt;"",L772-K772,""),"")</f>
        <v>6</v>
      </c>
      <c r="O772" s="94">
        <v>45799</v>
      </c>
      <c r="P772" s="94">
        <v>45803</v>
      </c>
      <c r="Q772" s="104">
        <v>45799</v>
      </c>
      <c r="R772" s="123">
        <v>112502104</v>
      </c>
      <c r="S772" s="93" t="s">
        <v>101</v>
      </c>
      <c r="T772" s="94">
        <v>45799</v>
      </c>
      <c r="U772" s="112"/>
      <c r="V772" s="113" t="s">
        <v>1192</v>
      </c>
      <c r="W77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2" s="12">
        <f>IF(AND(tbl_die_ordering[[#This Row],[TYPE]]&lt;&gt;"C",tbl_die_ordering[[#This Row],[Design Approved Date]]&lt;&gt;""),tbl_die_ordering[[#This Row],[Design Approved Date]]-tbl_die_ordering[[#This Row],[Die Requested Date]],0)</f>
        <v>8</v>
      </c>
      <c r="Z772" t="s">
        <v>86</v>
      </c>
      <c r="AA772" s="118"/>
      <c r="AB772" s="82">
        <f>_xlfn.XLOOKUP(_xlfn.TEXTJOIN("_",TRUE,tbl_die_ordering[[#This Row],[Supplier]],tbl_die_ordering[[#This Row],[DIE NO]]),[1]Tracker!$AQ:$AQ,[1]Tracker!$Y:$Y,"")</f>
        <v>142504399</v>
      </c>
      <c r="AC772" s="83">
        <f>_xlfn.XLOOKUP(_xlfn.TEXTJOIN("_",TRUE,tbl_die_ordering[[#This Row],[Supplier]],tbl_die_ordering[[#This Row],[DIE NO]]),[1]Tracker!$AQ:$AQ,[1]Tracker!$AC:$AC,"")</f>
        <v>45810</v>
      </c>
      <c r="AD772" s="7"/>
      <c r="AF772" t="str">
        <f>TEXT(tbl_die_ordering[[#This Row],[Die Requested Date]],"mmm")</f>
        <v>May</v>
      </c>
      <c r="AG772" t="str">
        <f>_xlfn.TEXTJOIN("_",TRUE,tbl_die_ordering[[#This Row],[Supplier]],tbl_die_ordering[[#This Row],[DIE NO]])</f>
        <v>PDTMC_15176-207</v>
      </c>
    </row>
    <row r="773" spans="1:33" ht="15.95" customHeight="1">
      <c r="A773" s="86" t="s">
        <v>6</v>
      </c>
      <c r="B773" s="83" t="str">
        <f>_xlfn.XLOOKUP(_xlfn.TEXTJOIN("_",TRUE,tbl_die_ordering[[#This Row],[Supplier]],tbl_die_ordering[[#This Row],[DIE NO]]),[1]Tracker!$AQ:$AQ,[1]Tracker!$W:$W,"")</f>
        <v>7924-25</v>
      </c>
      <c r="C773" s="204" t="s">
        <v>1193</v>
      </c>
      <c r="D773" s="177" t="s">
        <v>185</v>
      </c>
      <c r="E773" s="93" t="s">
        <v>321</v>
      </c>
      <c r="F773" s="94">
        <v>45791</v>
      </c>
      <c r="G773" s="353">
        <f>_xlfn.XLOOKUP(_xlfn.TEXTJOIN("_",TRUE,tbl_die_ordering[[#This Row],[Supplier]],tbl_die_ordering[[#This Row],[DIE NO]]),[1]Tracker!$AQ:$AQ,[1]Tracker!$V:$V,"")</f>
        <v>45791</v>
      </c>
      <c r="H773" s="194" t="s">
        <v>90</v>
      </c>
      <c r="I773" s="101">
        <v>2</v>
      </c>
      <c r="J773" s="101">
        <v>4</v>
      </c>
      <c r="K773" s="104">
        <v>45792</v>
      </c>
      <c r="L773" s="104">
        <v>45794</v>
      </c>
      <c r="M773" s="105"/>
      <c r="N773" s="121">
        <f>IFERROR(IF(tbl_die_ordering[[#This Row],[Design Approved Date]]&lt;&gt;"",L773-K773,""),"")</f>
        <v>2</v>
      </c>
      <c r="O773" s="94">
        <v>45796</v>
      </c>
      <c r="P773" s="94">
        <v>45796</v>
      </c>
      <c r="Q773" s="104">
        <v>45796</v>
      </c>
      <c r="R773" s="123">
        <v>112502043</v>
      </c>
      <c r="S773" s="93" t="s">
        <v>139</v>
      </c>
      <c r="T773" s="104">
        <v>45796</v>
      </c>
      <c r="U773" s="112" t="s">
        <v>1194</v>
      </c>
      <c r="V773" s="113"/>
      <c r="W77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3" s="12">
        <f>IF(AND(tbl_die_ordering[[#This Row],[TYPE]]&lt;&gt;"C",tbl_die_ordering[[#This Row],[Design Approved Date]]&lt;&gt;""),tbl_die_ordering[[#This Row],[Design Approved Date]]-tbl_die_ordering[[#This Row],[Die Requested Date]],0)</f>
        <v>3</v>
      </c>
      <c r="Z773" t="s">
        <v>86</v>
      </c>
      <c r="AA773" s="118" t="s">
        <v>405</v>
      </c>
      <c r="AB773" s="82">
        <f>_xlfn.XLOOKUP(_xlfn.TEXTJOIN("_",TRUE,tbl_die_ordering[[#This Row],[Supplier]],tbl_die_ordering[[#This Row],[DIE NO]]),[1]Tracker!$AQ:$AQ,[1]Tracker!$Y:$Y,"")</f>
        <v>142504208</v>
      </c>
      <c r="AC773" s="83">
        <f>_xlfn.XLOOKUP(_xlfn.TEXTJOIN("_",TRUE,tbl_die_ordering[[#This Row],[Supplier]],tbl_die_ordering[[#This Row],[DIE NO]]),[1]Tracker!$AQ:$AQ,[1]Tracker!$AC:$AC,"")</f>
        <v>45803.345439814817</v>
      </c>
      <c r="AD773" s="7"/>
      <c r="AF773" t="str">
        <f>TEXT(tbl_die_ordering[[#This Row],[Die Requested Date]],"mmm")</f>
        <v>May</v>
      </c>
      <c r="AG773" t="str">
        <f>_xlfn.TEXTJOIN("_",TRUE,tbl_die_ordering[[#This Row],[Supplier]],tbl_die_ordering[[#This Row],[DIE NO]])</f>
        <v>EKSTEK_30367-501</v>
      </c>
    </row>
    <row r="774" spans="1:33" ht="15.95" customHeight="1">
      <c r="A774" s="86" t="s">
        <v>6</v>
      </c>
      <c r="B774" s="83" t="str">
        <f>_xlfn.XLOOKUP(_xlfn.TEXTJOIN("_",TRUE,tbl_die_ordering[[#This Row],[Supplier]],tbl_die_ordering[[#This Row],[DIE NO]]),[1]Tracker!$AQ:$AQ,[1]Tracker!$W:$W,"")</f>
        <v>7924-25</v>
      </c>
      <c r="C774" s="204" t="s">
        <v>1195</v>
      </c>
      <c r="D774" s="177" t="s">
        <v>185</v>
      </c>
      <c r="E774" s="93" t="s">
        <v>321</v>
      </c>
      <c r="F774" s="94">
        <v>45791</v>
      </c>
      <c r="G774" s="353">
        <f>_xlfn.XLOOKUP(_xlfn.TEXTJOIN("_",TRUE,tbl_die_ordering[[#This Row],[Supplier]],tbl_die_ordering[[#This Row],[DIE NO]]),[1]Tracker!$AQ:$AQ,[1]Tracker!$V:$V,"")</f>
        <v>45791</v>
      </c>
      <c r="H774" s="194" t="s">
        <v>90</v>
      </c>
      <c r="I774" s="101">
        <v>2</v>
      </c>
      <c r="J774" s="101">
        <v>4</v>
      </c>
      <c r="K774" s="104">
        <v>45792</v>
      </c>
      <c r="L774" s="104">
        <v>45794</v>
      </c>
      <c r="M774" s="105"/>
      <c r="N774" s="121">
        <f>IFERROR(IF(tbl_die_ordering[[#This Row],[Design Approved Date]]&lt;&gt;"",L774-K774,""),"")</f>
        <v>2</v>
      </c>
      <c r="O774" s="94">
        <v>45796</v>
      </c>
      <c r="P774" s="94">
        <v>45796</v>
      </c>
      <c r="Q774" s="104">
        <v>45796</v>
      </c>
      <c r="R774" s="123">
        <v>112502043</v>
      </c>
      <c r="S774" s="93" t="s">
        <v>139</v>
      </c>
      <c r="T774" s="104">
        <v>45796</v>
      </c>
      <c r="U774" s="112" t="s">
        <v>1194</v>
      </c>
      <c r="V774" s="113"/>
      <c r="W77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4" s="12">
        <f>IF(AND(tbl_die_ordering[[#This Row],[TYPE]]&lt;&gt;"C",tbl_die_ordering[[#This Row],[Design Approved Date]]&lt;&gt;""),tbl_die_ordering[[#This Row],[Design Approved Date]]-tbl_die_ordering[[#This Row],[Die Requested Date]],0)</f>
        <v>3</v>
      </c>
      <c r="Z774" t="s">
        <v>86</v>
      </c>
      <c r="AA774" s="118" t="s">
        <v>405</v>
      </c>
      <c r="AB774" s="82">
        <f>_xlfn.XLOOKUP(_xlfn.TEXTJOIN("_",TRUE,tbl_die_ordering[[#This Row],[Supplier]],tbl_die_ordering[[#This Row],[DIE NO]]),[1]Tracker!$AQ:$AQ,[1]Tracker!$Y:$Y,"")</f>
        <v>142504208</v>
      </c>
      <c r="AC774" s="83">
        <f>_xlfn.XLOOKUP(_xlfn.TEXTJOIN("_",TRUE,tbl_die_ordering[[#This Row],[Supplier]],tbl_die_ordering[[#This Row],[DIE NO]]),[1]Tracker!$AQ:$AQ,[1]Tracker!$AC:$AC,"")</f>
        <v>45803.345439814817</v>
      </c>
      <c r="AD774" s="7"/>
      <c r="AF774" t="str">
        <f>TEXT(tbl_die_ordering[[#This Row],[Die Requested Date]],"mmm")</f>
        <v>May</v>
      </c>
      <c r="AG774" t="str">
        <f>_xlfn.TEXTJOIN("_",TRUE,tbl_die_ordering[[#This Row],[Supplier]],tbl_die_ordering[[#This Row],[DIE NO]])</f>
        <v>EKSTEK_30368-501</v>
      </c>
    </row>
    <row r="775" spans="1:33" ht="15.95" customHeight="1">
      <c r="A775" s="86" t="s">
        <v>6</v>
      </c>
      <c r="B775" s="83" t="str">
        <f>_xlfn.XLOOKUP(_xlfn.TEXTJOIN("_",TRUE,tbl_die_ordering[[#This Row],[Supplier]],tbl_die_ordering[[#This Row],[DIE NO]]),[1]Tracker!$AQ:$AQ,[1]Tracker!$W:$W,"")</f>
        <v>7923-25</v>
      </c>
      <c r="C775" s="204" t="s">
        <v>1196</v>
      </c>
      <c r="D775" s="177" t="s">
        <v>185</v>
      </c>
      <c r="E775" s="93" t="s">
        <v>321</v>
      </c>
      <c r="F775" s="94">
        <v>45791</v>
      </c>
      <c r="G775" s="353">
        <f>_xlfn.XLOOKUP(_xlfn.TEXTJOIN("_",TRUE,tbl_die_ordering[[#This Row],[Supplier]],tbl_die_ordering[[#This Row],[DIE NO]]),[1]Tracker!$AQ:$AQ,[1]Tracker!$V:$V,"")</f>
        <v>45791</v>
      </c>
      <c r="H775" s="194" t="s">
        <v>94</v>
      </c>
      <c r="I775" s="101">
        <v>1</v>
      </c>
      <c r="J775" s="101">
        <v>2</v>
      </c>
      <c r="K775" s="104">
        <v>45793</v>
      </c>
      <c r="L775" s="104">
        <v>45794</v>
      </c>
      <c r="M775" s="105"/>
      <c r="N775" s="121">
        <f>IFERROR(IF(tbl_die_ordering[[#This Row],[Design Approved Date]]&lt;&gt;"",L775-K775,""),"")</f>
        <v>1</v>
      </c>
      <c r="O775" s="94">
        <v>45796</v>
      </c>
      <c r="P775" s="94">
        <v>45796</v>
      </c>
      <c r="Q775" s="104">
        <v>45796</v>
      </c>
      <c r="R775" s="123">
        <v>112502043</v>
      </c>
      <c r="S775" s="93" t="s">
        <v>101</v>
      </c>
      <c r="T775" s="94">
        <v>45796</v>
      </c>
      <c r="U775" s="112" t="s">
        <v>1194</v>
      </c>
      <c r="V775" s="113"/>
      <c r="W77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5" s="12">
        <f>IF(AND(tbl_die_ordering[[#This Row],[TYPE]]&lt;&gt;"C",tbl_die_ordering[[#This Row],[Design Approved Date]]&lt;&gt;""),tbl_die_ordering[[#This Row],[Design Approved Date]]-tbl_die_ordering[[#This Row],[Die Requested Date]],0)</f>
        <v>3</v>
      </c>
      <c r="Z775" t="s">
        <v>86</v>
      </c>
      <c r="AA775" s="118" t="s">
        <v>405</v>
      </c>
      <c r="AB775" s="82">
        <f>_xlfn.XLOOKUP(_xlfn.TEXTJOIN("_",TRUE,tbl_die_ordering[[#This Row],[Supplier]],tbl_die_ordering[[#This Row],[DIE NO]]),[1]Tracker!$AQ:$AQ,[1]Tracker!$Y:$Y,"")</f>
        <v>142504212</v>
      </c>
      <c r="AC775" s="83">
        <f>_xlfn.XLOOKUP(_xlfn.TEXTJOIN("_",TRUE,tbl_die_ordering[[#This Row],[Supplier]],tbl_die_ordering[[#This Row],[DIE NO]]),[1]Tracker!$AQ:$AQ,[1]Tracker!$AC:$AC,"")</f>
        <v>45803.346782407411</v>
      </c>
      <c r="AD775" s="7"/>
      <c r="AF775" t="str">
        <f>TEXT(tbl_die_ordering[[#This Row],[Die Requested Date]],"mmm")</f>
        <v>May</v>
      </c>
      <c r="AG775" t="str">
        <f>_xlfn.TEXTJOIN("_",TRUE,tbl_die_ordering[[#This Row],[Supplier]],tbl_die_ordering[[#This Row],[DIE NO]])</f>
        <v>PDTMC_30369-501</v>
      </c>
    </row>
    <row r="776" spans="1:33" ht="15.95" customHeight="1">
      <c r="A776" s="86" t="s">
        <v>6</v>
      </c>
      <c r="B776" s="83" t="str">
        <f>_xlfn.XLOOKUP(_xlfn.TEXTJOIN("_",TRUE,tbl_die_ordering[[#This Row],[Supplier]],tbl_die_ordering[[#This Row],[DIE NO]]),[1]Tracker!$AQ:$AQ,[1]Tracker!$W:$W,"")</f>
        <v>7923-25</v>
      </c>
      <c r="C776" s="204" t="s">
        <v>1197</v>
      </c>
      <c r="D776" s="177" t="s">
        <v>185</v>
      </c>
      <c r="E776" s="93" t="s">
        <v>321</v>
      </c>
      <c r="F776" s="94">
        <v>45791</v>
      </c>
      <c r="G776" s="353">
        <f>_xlfn.XLOOKUP(_xlfn.TEXTJOIN("_",TRUE,tbl_die_ordering[[#This Row],[Supplier]],tbl_die_ordering[[#This Row],[DIE NO]]),[1]Tracker!$AQ:$AQ,[1]Tracker!$V:$V,"")</f>
        <v>45791</v>
      </c>
      <c r="H776" s="194" t="s">
        <v>94</v>
      </c>
      <c r="I776" s="101">
        <v>1</v>
      </c>
      <c r="J776" s="101">
        <v>2</v>
      </c>
      <c r="K776" s="104">
        <v>45793</v>
      </c>
      <c r="L776" s="104">
        <v>45794</v>
      </c>
      <c r="M776" s="105"/>
      <c r="N776" s="121">
        <f>IFERROR(IF(tbl_die_ordering[[#This Row],[Design Approved Date]]&lt;&gt;"",L776-K776,""),"")</f>
        <v>1</v>
      </c>
      <c r="O776" s="94">
        <v>45796</v>
      </c>
      <c r="P776" s="94">
        <v>45796</v>
      </c>
      <c r="Q776" s="104">
        <v>45796</v>
      </c>
      <c r="R776" s="123">
        <v>112502043</v>
      </c>
      <c r="S776" s="93" t="s">
        <v>101</v>
      </c>
      <c r="T776" s="104">
        <v>45796</v>
      </c>
      <c r="U776" s="112" t="s">
        <v>1194</v>
      </c>
      <c r="V776" s="113"/>
      <c r="W77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6" s="12">
        <f>IF(AND(tbl_die_ordering[[#This Row],[TYPE]]&lt;&gt;"C",tbl_die_ordering[[#This Row],[Design Approved Date]]&lt;&gt;""),tbl_die_ordering[[#This Row],[Design Approved Date]]-tbl_die_ordering[[#This Row],[Die Requested Date]],0)</f>
        <v>3</v>
      </c>
      <c r="Z776" t="s">
        <v>86</v>
      </c>
      <c r="AA776" s="118" t="s">
        <v>405</v>
      </c>
      <c r="AB776" s="82">
        <f>_xlfn.XLOOKUP(_xlfn.TEXTJOIN("_",TRUE,tbl_die_ordering[[#This Row],[Supplier]],tbl_die_ordering[[#This Row],[DIE NO]]),[1]Tracker!$AQ:$AQ,[1]Tracker!$Y:$Y,"")</f>
        <v>142504212</v>
      </c>
      <c r="AC776" s="83">
        <f>_xlfn.XLOOKUP(_xlfn.TEXTJOIN("_",TRUE,tbl_die_ordering[[#This Row],[Supplier]],tbl_die_ordering[[#This Row],[DIE NO]]),[1]Tracker!$AQ:$AQ,[1]Tracker!$AC:$AC,"")</f>
        <v>45803.346782407411</v>
      </c>
      <c r="AD776" s="7"/>
      <c r="AF776" t="str">
        <f>TEXT(tbl_die_ordering[[#This Row],[Die Requested Date]],"mmm")</f>
        <v>May</v>
      </c>
      <c r="AG776" t="str">
        <f>_xlfn.TEXTJOIN("_",TRUE,tbl_die_ordering[[#This Row],[Supplier]],tbl_die_ordering[[#This Row],[DIE NO]])</f>
        <v>PDTMC_30370-501</v>
      </c>
    </row>
    <row r="777" spans="1:33" ht="15.95" customHeight="1">
      <c r="A777" s="86" t="s">
        <v>6</v>
      </c>
      <c r="B777" s="83" t="str">
        <f>_xlfn.XLOOKUP(_xlfn.TEXTJOIN("_",TRUE,tbl_die_ordering[[#This Row],[Supplier]],tbl_die_ordering[[#This Row],[DIE NO]]),[1]Tracker!$AQ:$AQ,[1]Tracker!$W:$W,"")</f>
        <v>7924-25</v>
      </c>
      <c r="C777" s="204" t="s">
        <v>1198</v>
      </c>
      <c r="D777" s="177" t="s">
        <v>185</v>
      </c>
      <c r="E777" s="93" t="s">
        <v>260</v>
      </c>
      <c r="F777" s="94">
        <v>45791</v>
      </c>
      <c r="G777" s="353">
        <f>_xlfn.XLOOKUP(_xlfn.TEXTJOIN("_",TRUE,tbl_die_ordering[[#This Row],[Supplier]],tbl_die_ordering[[#This Row],[DIE NO]]),[1]Tracker!$AQ:$AQ,[1]Tracker!$V:$V,"")</f>
        <v>45791</v>
      </c>
      <c r="H777" s="194" t="s">
        <v>90</v>
      </c>
      <c r="I777" s="101">
        <v>2</v>
      </c>
      <c r="J777" s="101">
        <v>4</v>
      </c>
      <c r="K777" s="104">
        <v>45792</v>
      </c>
      <c r="L777" s="104">
        <v>45794</v>
      </c>
      <c r="M777" s="105"/>
      <c r="N777" s="121">
        <f>IFERROR(IF(tbl_die_ordering[[#This Row],[Design Approved Date]]&lt;&gt;"",L777-K777,""),"")</f>
        <v>2</v>
      </c>
      <c r="O777" s="94">
        <v>45796</v>
      </c>
      <c r="P777" s="94">
        <v>45796</v>
      </c>
      <c r="Q777" s="104">
        <v>45796</v>
      </c>
      <c r="R777" s="123">
        <v>112502043</v>
      </c>
      <c r="S777" s="93" t="s">
        <v>139</v>
      </c>
      <c r="T777" s="104">
        <v>45796</v>
      </c>
      <c r="U777" s="112" t="s">
        <v>1194</v>
      </c>
      <c r="V777" s="113"/>
      <c r="W77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7" s="12">
        <f>IF(AND(tbl_die_ordering[[#This Row],[TYPE]]&lt;&gt;"C",tbl_die_ordering[[#This Row],[Design Approved Date]]&lt;&gt;""),tbl_die_ordering[[#This Row],[Design Approved Date]]-tbl_die_ordering[[#This Row],[Die Requested Date]],0)</f>
        <v>3</v>
      </c>
      <c r="Z777" t="s">
        <v>86</v>
      </c>
      <c r="AA777" s="118" t="s">
        <v>405</v>
      </c>
      <c r="AB777" s="82">
        <f>_xlfn.XLOOKUP(_xlfn.TEXTJOIN("_",TRUE,tbl_die_ordering[[#This Row],[Supplier]],tbl_die_ordering[[#This Row],[DIE NO]]),[1]Tracker!$AQ:$AQ,[1]Tracker!$Y:$Y,"")</f>
        <v>142504208</v>
      </c>
      <c r="AC777" s="83">
        <f>_xlfn.XLOOKUP(_xlfn.TEXTJOIN("_",TRUE,tbl_die_ordering[[#This Row],[Supplier]],tbl_die_ordering[[#This Row],[DIE NO]]),[1]Tracker!$AQ:$AQ,[1]Tracker!$AC:$AC,"")</f>
        <v>45803.345439814817</v>
      </c>
      <c r="AD777" s="7"/>
      <c r="AF777" t="str">
        <f>TEXT(tbl_die_ordering[[#This Row],[Die Requested Date]],"mmm")</f>
        <v>May</v>
      </c>
      <c r="AG777" t="str">
        <f>_xlfn.TEXTJOIN("_",TRUE,tbl_die_ordering[[#This Row],[Supplier]],tbl_die_ordering[[#This Row],[DIE NO]])</f>
        <v>EKSTEK_30371-501</v>
      </c>
    </row>
    <row r="778" spans="1:33" ht="15.95" customHeight="1">
      <c r="A778" s="86" t="s">
        <v>6</v>
      </c>
      <c r="B778" s="83" t="str">
        <f>_xlfn.XLOOKUP(_xlfn.TEXTJOIN("_",TRUE,tbl_die_ordering[[#This Row],[Supplier]],tbl_die_ordering[[#This Row],[DIE NO]]),[1]Tracker!$AQ:$AQ,[1]Tracker!$W:$W,"")</f>
        <v>7923-25</v>
      </c>
      <c r="C778" s="204" t="s">
        <v>1199</v>
      </c>
      <c r="D778" s="177" t="s">
        <v>185</v>
      </c>
      <c r="E778" s="93" t="s">
        <v>321</v>
      </c>
      <c r="F778" s="94">
        <v>45791</v>
      </c>
      <c r="G778" s="353">
        <f>_xlfn.XLOOKUP(_xlfn.TEXTJOIN("_",TRUE,tbl_die_ordering[[#This Row],[Supplier]],tbl_die_ordering[[#This Row],[DIE NO]]),[1]Tracker!$AQ:$AQ,[1]Tracker!$V:$V,"")</f>
        <v>45791</v>
      </c>
      <c r="H778" s="194" t="s">
        <v>94</v>
      </c>
      <c r="I778" s="101">
        <v>1</v>
      </c>
      <c r="J778" s="101">
        <v>2</v>
      </c>
      <c r="K778" s="104">
        <v>45792</v>
      </c>
      <c r="L778" s="104">
        <v>45794</v>
      </c>
      <c r="M778" s="105"/>
      <c r="N778" s="121">
        <f>IFERROR(IF(tbl_die_ordering[[#This Row],[Design Approved Date]]&lt;&gt;"",L778-K778,""),"")</f>
        <v>2</v>
      </c>
      <c r="O778" s="94">
        <v>45796</v>
      </c>
      <c r="P778" s="94">
        <v>45796</v>
      </c>
      <c r="Q778" s="104">
        <v>45796</v>
      </c>
      <c r="R778" s="123">
        <v>112502043</v>
      </c>
      <c r="S778" s="93" t="s">
        <v>101</v>
      </c>
      <c r="T778" s="104">
        <v>45796</v>
      </c>
      <c r="U778" s="112" t="s">
        <v>1194</v>
      </c>
      <c r="V778" s="113"/>
      <c r="W77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8" s="12">
        <f>IF(AND(tbl_die_ordering[[#This Row],[TYPE]]&lt;&gt;"C",tbl_die_ordering[[#This Row],[Design Approved Date]]&lt;&gt;""),tbl_die_ordering[[#This Row],[Design Approved Date]]-tbl_die_ordering[[#This Row],[Die Requested Date]],0)</f>
        <v>3</v>
      </c>
      <c r="Z778" t="s">
        <v>86</v>
      </c>
      <c r="AA778" s="118" t="s">
        <v>405</v>
      </c>
      <c r="AB778" s="82">
        <f>_xlfn.XLOOKUP(_xlfn.TEXTJOIN("_",TRUE,tbl_die_ordering[[#This Row],[Supplier]],tbl_die_ordering[[#This Row],[DIE NO]]),[1]Tracker!$AQ:$AQ,[1]Tracker!$Y:$Y,"")</f>
        <v>142504212</v>
      </c>
      <c r="AC778" s="83">
        <f>_xlfn.XLOOKUP(_xlfn.TEXTJOIN("_",TRUE,tbl_die_ordering[[#This Row],[Supplier]],tbl_die_ordering[[#This Row],[DIE NO]]),[1]Tracker!$AQ:$AQ,[1]Tracker!$AC:$AC,"")</f>
        <v>45803.346782407411</v>
      </c>
      <c r="AD778" s="7"/>
      <c r="AF778" t="str">
        <f>TEXT(tbl_die_ordering[[#This Row],[Die Requested Date]],"mmm")</f>
        <v>May</v>
      </c>
      <c r="AG778" t="str">
        <f>_xlfn.TEXTJOIN("_",TRUE,tbl_die_ordering[[#This Row],[Supplier]],tbl_die_ordering[[#This Row],[DIE NO]])</f>
        <v>PDTMC_30372-401</v>
      </c>
    </row>
    <row r="779" spans="1:33" ht="15.95" customHeight="1">
      <c r="A779" s="86" t="s">
        <v>6</v>
      </c>
      <c r="B779" s="83" t="str">
        <f>_xlfn.XLOOKUP(_xlfn.TEXTJOIN("_",TRUE,tbl_die_ordering[[#This Row],[Supplier]],tbl_die_ordering[[#This Row],[DIE NO]]),[1]Tracker!$AQ:$AQ,[1]Tracker!$W:$W,"")</f>
        <v>7925-25</v>
      </c>
      <c r="C779" s="204" t="s">
        <v>1200</v>
      </c>
      <c r="D779" s="177" t="s">
        <v>88</v>
      </c>
      <c r="E779" s="93" t="s">
        <v>103</v>
      </c>
      <c r="F779" s="94">
        <v>45791</v>
      </c>
      <c r="G779" s="353">
        <f>_xlfn.XLOOKUP(_xlfn.TEXTJOIN("_",TRUE,tbl_die_ordering[[#This Row],[Supplier]],tbl_die_ordering[[#This Row],[DIE NO]]),[1]Tracker!$AQ:$AQ,[1]Tracker!$V:$V,"")</f>
        <v>45791</v>
      </c>
      <c r="H779" s="194" t="s">
        <v>90</v>
      </c>
      <c r="I779" s="101">
        <v>1</v>
      </c>
      <c r="J779" s="101">
        <v>2</v>
      </c>
      <c r="K779" s="104">
        <v>45792</v>
      </c>
      <c r="L779" s="104">
        <v>45794</v>
      </c>
      <c r="M779" s="105"/>
      <c r="N779" s="121">
        <f>IFERROR(IF(tbl_die_ordering[[#This Row],[Design Approved Date]]&lt;&gt;"",L779-K779,""),"")</f>
        <v>2</v>
      </c>
      <c r="O779" s="94">
        <v>45796</v>
      </c>
      <c r="P779" s="94">
        <v>45796</v>
      </c>
      <c r="Q779" s="104">
        <v>45796</v>
      </c>
      <c r="R779" s="123">
        <v>112502043</v>
      </c>
      <c r="S779" s="93" t="s">
        <v>139</v>
      </c>
      <c r="T779" s="94">
        <v>45796</v>
      </c>
      <c r="U779" s="112"/>
      <c r="V779" s="113"/>
      <c r="W77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79" s="12">
        <f>IF(AND(tbl_die_ordering[[#This Row],[TYPE]]&lt;&gt;"C",tbl_die_ordering[[#This Row],[Design Approved Date]]&lt;&gt;""),tbl_die_ordering[[#This Row],[Design Approved Date]]-tbl_die_ordering[[#This Row],[Die Requested Date]],0)</f>
        <v>3</v>
      </c>
      <c r="Z779" t="s">
        <v>86</v>
      </c>
      <c r="AA779" s="118"/>
      <c r="AB779" s="82">
        <f>_xlfn.XLOOKUP(_xlfn.TEXTJOIN("_",TRUE,tbl_die_ordering[[#This Row],[Supplier]],tbl_die_ordering[[#This Row],[DIE NO]]),[1]Tracker!$AQ:$AQ,[1]Tracker!$Y:$Y,"")</f>
        <v>142504210</v>
      </c>
      <c r="AC779" s="83">
        <f>_xlfn.XLOOKUP(_xlfn.TEXTJOIN("_",TRUE,tbl_die_ordering[[#This Row],[Supplier]],tbl_die_ordering[[#This Row],[DIE NO]]),[1]Tracker!$AQ:$AQ,[1]Tracker!$AC:$AC,"")</f>
        <v>45803.344733796293</v>
      </c>
      <c r="AD779" s="7"/>
      <c r="AF779" t="str">
        <f>TEXT(tbl_die_ordering[[#This Row],[Die Requested Date]],"mmm")</f>
        <v>May</v>
      </c>
      <c r="AG779" t="str">
        <f>_xlfn.TEXTJOIN("_",TRUE,tbl_die_ordering[[#This Row],[Supplier]],tbl_die_ordering[[#This Row],[DIE NO]])</f>
        <v>EKSTEK_13212-234</v>
      </c>
    </row>
    <row r="780" spans="1:33" ht="15.95" customHeight="1">
      <c r="A780" s="86" t="s">
        <v>6</v>
      </c>
      <c r="B780" s="83" t="str">
        <f>_xlfn.XLOOKUP(_xlfn.TEXTJOIN("_",TRUE,tbl_die_ordering[[#This Row],[Supplier]],tbl_die_ordering[[#This Row],[DIE NO]]),[1]Tracker!$AQ:$AQ,[1]Tracker!$W:$W,"")</f>
        <v>7925-25</v>
      </c>
      <c r="C780" s="204" t="s">
        <v>1201</v>
      </c>
      <c r="D780" s="177" t="s">
        <v>88</v>
      </c>
      <c r="E780" s="93" t="s">
        <v>103</v>
      </c>
      <c r="F780" s="94">
        <v>45791</v>
      </c>
      <c r="G780" s="353">
        <f>_xlfn.XLOOKUP(_xlfn.TEXTJOIN("_",TRUE,tbl_die_ordering[[#This Row],[Supplier]],tbl_die_ordering[[#This Row],[DIE NO]]),[1]Tracker!$AQ:$AQ,[1]Tracker!$V:$V,"")</f>
        <v>45791</v>
      </c>
      <c r="H780" s="194" t="s">
        <v>90</v>
      </c>
      <c r="I780" s="101">
        <v>1</v>
      </c>
      <c r="J780" s="101">
        <v>2</v>
      </c>
      <c r="K780" s="104">
        <v>45792</v>
      </c>
      <c r="L780" s="104">
        <v>45794</v>
      </c>
      <c r="M780" s="105"/>
      <c r="N780" s="121">
        <f>IFERROR(IF(tbl_die_ordering[[#This Row],[Design Approved Date]]&lt;&gt;"",L780-K780,""),"")</f>
        <v>2</v>
      </c>
      <c r="O780" s="94">
        <v>45796</v>
      </c>
      <c r="P780" s="94">
        <v>45796</v>
      </c>
      <c r="Q780" s="104">
        <v>45796</v>
      </c>
      <c r="R780" s="123">
        <v>112502043</v>
      </c>
      <c r="S780" s="93" t="s">
        <v>139</v>
      </c>
      <c r="T780" s="94">
        <v>45796</v>
      </c>
      <c r="U780" s="112"/>
      <c r="V780" s="113"/>
      <c r="W78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0" s="12">
        <f>IF(AND(tbl_die_ordering[[#This Row],[TYPE]]&lt;&gt;"C",tbl_die_ordering[[#This Row],[Design Approved Date]]&lt;&gt;""),tbl_die_ordering[[#This Row],[Design Approved Date]]-tbl_die_ordering[[#This Row],[Die Requested Date]],0)</f>
        <v>3</v>
      </c>
      <c r="Z780" t="s">
        <v>86</v>
      </c>
      <c r="AA780" s="118"/>
      <c r="AB780" s="82">
        <f>_xlfn.XLOOKUP(_xlfn.TEXTJOIN("_",TRUE,tbl_die_ordering[[#This Row],[Supplier]],tbl_die_ordering[[#This Row],[DIE NO]]),[1]Tracker!$AQ:$AQ,[1]Tracker!$Y:$Y,"")</f>
        <v>142504210</v>
      </c>
      <c r="AC780" s="83">
        <f>_xlfn.XLOOKUP(_xlfn.TEXTJOIN("_",TRUE,tbl_die_ordering[[#This Row],[Supplier]],tbl_die_ordering[[#This Row],[DIE NO]]),[1]Tracker!$AQ:$AQ,[1]Tracker!$AC:$AC,"")</f>
        <v>45803.344733796293</v>
      </c>
      <c r="AD780" s="7"/>
      <c r="AF780" t="str">
        <f>TEXT(tbl_die_ordering[[#This Row],[Die Requested Date]],"mmm")</f>
        <v>May</v>
      </c>
      <c r="AG780" t="str">
        <f>_xlfn.TEXTJOIN("_",TRUE,tbl_die_ordering[[#This Row],[Supplier]],tbl_die_ordering[[#This Row],[DIE NO]])</f>
        <v>EKSTEK_13212-235</v>
      </c>
    </row>
    <row r="781" spans="1:33" ht="15.95" customHeight="1">
      <c r="A781" s="86" t="s">
        <v>6</v>
      </c>
      <c r="B781" s="83" t="str">
        <f>_xlfn.XLOOKUP(_xlfn.TEXTJOIN("_",TRUE,tbl_die_ordering[[#This Row],[Supplier]],tbl_die_ordering[[#This Row],[DIE NO]]),[1]Tracker!$AQ:$AQ,[1]Tracker!$W:$W,"")</f>
        <v>7925-25</v>
      </c>
      <c r="C781" s="204" t="s">
        <v>1202</v>
      </c>
      <c r="D781" s="177" t="s">
        <v>88</v>
      </c>
      <c r="E781" s="93" t="s">
        <v>247</v>
      </c>
      <c r="F781" s="94">
        <v>45791</v>
      </c>
      <c r="G781" s="353">
        <f>_xlfn.XLOOKUP(_xlfn.TEXTJOIN("_",TRUE,tbl_die_ordering[[#This Row],[Supplier]],tbl_die_ordering[[#This Row],[DIE NO]]),[1]Tracker!$AQ:$AQ,[1]Tracker!$V:$V,"")</f>
        <v>45791</v>
      </c>
      <c r="H781" s="194" t="s">
        <v>90</v>
      </c>
      <c r="I781" s="101">
        <v>2</v>
      </c>
      <c r="J781" s="101">
        <v>8</v>
      </c>
      <c r="K781" s="104">
        <v>45792</v>
      </c>
      <c r="L781" s="104">
        <v>45794</v>
      </c>
      <c r="M781" s="105"/>
      <c r="N781" s="121">
        <f>IFERROR(IF(tbl_die_ordering[[#This Row],[Design Approved Date]]&lt;&gt;"",L781-K781,""),"")</f>
        <v>2</v>
      </c>
      <c r="O781" s="94">
        <v>45796</v>
      </c>
      <c r="P781" s="94">
        <v>45796</v>
      </c>
      <c r="Q781" s="104">
        <v>45796</v>
      </c>
      <c r="R781" s="123">
        <v>112502043</v>
      </c>
      <c r="S781" s="93" t="s">
        <v>139</v>
      </c>
      <c r="T781" s="94">
        <v>45796</v>
      </c>
      <c r="U781" s="112"/>
      <c r="V781" s="113"/>
      <c r="W78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1" s="12">
        <f>IF(AND(tbl_die_ordering[[#This Row],[TYPE]]&lt;&gt;"C",tbl_die_ordering[[#This Row],[Design Approved Date]]&lt;&gt;""),tbl_die_ordering[[#This Row],[Design Approved Date]]-tbl_die_ordering[[#This Row],[Die Requested Date]],0)</f>
        <v>3</v>
      </c>
      <c r="Z781" t="s">
        <v>86</v>
      </c>
      <c r="AA781" s="118"/>
      <c r="AB781" s="82">
        <f>_xlfn.XLOOKUP(_xlfn.TEXTJOIN("_",TRUE,tbl_die_ordering[[#This Row],[Supplier]],tbl_die_ordering[[#This Row],[DIE NO]]),[1]Tracker!$AQ:$AQ,[1]Tracker!$Y:$Y,"")</f>
        <v>142504210</v>
      </c>
      <c r="AC781" s="83">
        <f>_xlfn.XLOOKUP(_xlfn.TEXTJOIN("_",TRUE,tbl_die_ordering[[#This Row],[Supplier]],tbl_die_ordering[[#This Row],[DIE NO]]),[1]Tracker!$AQ:$AQ,[1]Tracker!$AC:$AC,"")</f>
        <v>45803.344733796293</v>
      </c>
      <c r="AD781" s="7"/>
      <c r="AF781" t="str">
        <f>TEXT(tbl_die_ordering[[#This Row],[Die Requested Date]],"mmm")</f>
        <v>May</v>
      </c>
      <c r="AG781" t="str">
        <f>_xlfn.TEXTJOIN("_",TRUE,tbl_die_ordering[[#This Row],[Supplier]],tbl_die_ordering[[#This Row],[DIE NO]])</f>
        <v>EKSTEK_17928-537</v>
      </c>
    </row>
    <row r="782" spans="1:33" ht="15.95" customHeight="1">
      <c r="A782" s="86" t="s">
        <v>6</v>
      </c>
      <c r="B782" s="83" t="str">
        <f>_xlfn.XLOOKUP(_xlfn.TEXTJOIN("_",TRUE,tbl_die_ordering[[#This Row],[Supplier]],tbl_die_ordering[[#This Row],[DIE NO]]),[1]Tracker!$AQ:$AQ,[1]Tracker!$W:$W,"")</f>
        <v>7923-25</v>
      </c>
      <c r="C782" s="204" t="s">
        <v>1203</v>
      </c>
      <c r="D782" s="177" t="s">
        <v>185</v>
      </c>
      <c r="E782" s="93" t="s">
        <v>321</v>
      </c>
      <c r="F782" s="94">
        <v>45791</v>
      </c>
      <c r="G782" s="353">
        <f>_xlfn.XLOOKUP(_xlfn.TEXTJOIN("_",TRUE,tbl_die_ordering[[#This Row],[Supplier]],tbl_die_ordering[[#This Row],[DIE NO]]),[1]Tracker!$AQ:$AQ,[1]Tracker!$V:$V,"")</f>
        <v>45791</v>
      </c>
      <c r="H782" s="194" t="s">
        <v>94</v>
      </c>
      <c r="I782" s="101">
        <v>1</v>
      </c>
      <c r="J782" s="101">
        <v>4</v>
      </c>
      <c r="K782" s="104">
        <v>45793</v>
      </c>
      <c r="L782" s="104">
        <v>45796</v>
      </c>
      <c r="M782" s="105"/>
      <c r="N782" s="121">
        <f>IFERROR(IF(tbl_die_ordering[[#This Row],[Design Approved Date]]&lt;&gt;"",L782-K782,""),"")</f>
        <v>3</v>
      </c>
      <c r="O782" s="94">
        <v>45798</v>
      </c>
      <c r="P782" s="94">
        <v>45798</v>
      </c>
      <c r="Q782" s="104">
        <v>45798</v>
      </c>
      <c r="R782" s="123">
        <v>112502073</v>
      </c>
      <c r="S782" s="93" t="s">
        <v>101</v>
      </c>
      <c r="T782" s="104">
        <v>45798</v>
      </c>
      <c r="U782" s="112" t="s">
        <v>1194</v>
      </c>
      <c r="V782" s="113"/>
      <c r="W78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2" s="12">
        <f>IF(AND(tbl_die_ordering[[#This Row],[TYPE]]&lt;&gt;"C",tbl_die_ordering[[#This Row],[Design Approved Date]]&lt;&gt;""),tbl_die_ordering[[#This Row],[Design Approved Date]]-tbl_die_ordering[[#This Row],[Die Requested Date]],0)</f>
        <v>5</v>
      </c>
      <c r="Z782" t="s">
        <v>86</v>
      </c>
      <c r="AA782" s="118" t="s">
        <v>405</v>
      </c>
      <c r="AB782" s="82">
        <f>_xlfn.XLOOKUP(_xlfn.TEXTJOIN("_",TRUE,tbl_die_ordering[[#This Row],[Supplier]],tbl_die_ordering[[#This Row],[DIE NO]]),[1]Tracker!$AQ:$AQ,[1]Tracker!$Y:$Y,"")</f>
        <v>142504294</v>
      </c>
      <c r="AC782" s="83">
        <f>_xlfn.XLOOKUP(_xlfn.TEXTJOIN("_",TRUE,tbl_die_ordering[[#This Row],[Supplier]],tbl_die_ordering[[#This Row],[DIE NO]]),[1]Tracker!$AQ:$AQ,[1]Tracker!$AC:$AC,"")</f>
        <v>45805.362303240741</v>
      </c>
      <c r="AD782" s="7"/>
      <c r="AF782" t="str">
        <f>TEXT(tbl_die_ordering[[#This Row],[Die Requested Date]],"mmm")</f>
        <v>May</v>
      </c>
      <c r="AG782" t="str">
        <f>_xlfn.TEXTJOIN("_",TRUE,tbl_die_ordering[[#This Row],[Supplier]],tbl_die_ordering[[#This Row],[DIE NO]])</f>
        <v>PDTMC_30373-501</v>
      </c>
    </row>
    <row r="783" spans="1:33" ht="15.95" customHeight="1">
      <c r="A783" s="86" t="s">
        <v>6</v>
      </c>
      <c r="B783" s="83" t="str">
        <f>_xlfn.XLOOKUP(_xlfn.TEXTJOIN("_",TRUE,tbl_die_ordering[[#This Row],[Supplier]],tbl_die_ordering[[#This Row],[DIE NO]]),[1]Tracker!$AQ:$AQ,[1]Tracker!$W:$W,"")</f>
        <v>7922-25</v>
      </c>
      <c r="C783" s="204" t="s">
        <v>1204</v>
      </c>
      <c r="D783" s="177" t="s">
        <v>88</v>
      </c>
      <c r="E783" s="93" t="s">
        <v>103</v>
      </c>
      <c r="F783" s="94">
        <v>45791</v>
      </c>
      <c r="G783" s="353">
        <f>_xlfn.XLOOKUP(_xlfn.TEXTJOIN("_",TRUE,tbl_die_ordering[[#This Row],[Supplier]],tbl_die_ordering[[#This Row],[DIE NO]]),[1]Tracker!$AQ:$AQ,[1]Tracker!$V:$V,"")</f>
        <v>45791</v>
      </c>
      <c r="H783" s="194" t="s">
        <v>94</v>
      </c>
      <c r="I783" s="101">
        <v>1</v>
      </c>
      <c r="J783" s="101">
        <v>2</v>
      </c>
      <c r="K783" s="104">
        <v>45792</v>
      </c>
      <c r="L783" s="104">
        <v>45804</v>
      </c>
      <c r="M783" s="105" t="s">
        <v>186</v>
      </c>
      <c r="N783" s="121">
        <f>IFERROR(IF(tbl_die_ordering[[#This Row],[Design Approved Date]]&lt;&gt;"",L783-K783,""),"")</f>
        <v>12</v>
      </c>
      <c r="O783" s="94">
        <v>45805</v>
      </c>
      <c r="P783" s="94">
        <v>45806</v>
      </c>
      <c r="Q783" s="104">
        <v>45805</v>
      </c>
      <c r="R783" s="123">
        <v>112502197</v>
      </c>
      <c r="S783" s="93" t="s">
        <v>101</v>
      </c>
      <c r="T783" s="94">
        <v>45805</v>
      </c>
      <c r="U783" s="112"/>
      <c r="V783" s="113" t="s">
        <v>1205</v>
      </c>
      <c r="W78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3" s="12">
        <f>IF(AND(tbl_die_ordering[[#This Row],[TYPE]]&lt;&gt;"C",tbl_die_ordering[[#This Row],[Design Approved Date]]&lt;&gt;""),tbl_die_ordering[[#This Row],[Design Approved Date]]-tbl_die_ordering[[#This Row],[Die Requested Date]],0)</f>
        <v>13</v>
      </c>
      <c r="Z783" t="s">
        <v>86</v>
      </c>
      <c r="AA783" s="118"/>
      <c r="AB783" s="82">
        <f>_xlfn.XLOOKUP(_xlfn.TEXTJOIN("_",TRUE,tbl_die_ordering[[#This Row],[Supplier]],tbl_die_ordering[[#This Row],[DIE NO]]),[1]Tracker!$AQ:$AQ,[1]Tracker!$Y:$Y,"")</f>
        <v>142504667</v>
      </c>
      <c r="AC783" s="83">
        <f>_xlfn.XLOOKUP(_xlfn.TEXTJOIN("_",TRUE,tbl_die_ordering[[#This Row],[Supplier]],tbl_die_ordering[[#This Row],[DIE NO]]),[1]Tracker!$AQ:$AQ,[1]Tracker!$AC:$AC,"")</f>
        <v>45817</v>
      </c>
      <c r="AD783" s="7"/>
      <c r="AF783" t="str">
        <f>TEXT(tbl_die_ordering[[#This Row],[Die Requested Date]],"mmm")</f>
        <v>May</v>
      </c>
      <c r="AG783" t="str">
        <f>_xlfn.TEXTJOIN("_",TRUE,tbl_die_ordering[[#This Row],[Supplier]],tbl_die_ordering[[#This Row],[DIE NO]])</f>
        <v>PDTMC_30143-402</v>
      </c>
    </row>
    <row r="784" spans="1:33" ht="15.95" customHeight="1">
      <c r="A784" s="86" t="s">
        <v>6</v>
      </c>
      <c r="B784" s="83" t="str">
        <f>_xlfn.XLOOKUP(_xlfn.TEXTJOIN("_",TRUE,tbl_die_ordering[[#This Row],[Supplier]],tbl_die_ordering[[#This Row],[DIE NO]]),[1]Tracker!$AQ:$AQ,[1]Tracker!$W:$W,"")</f>
        <v>7925-25</v>
      </c>
      <c r="C784" s="204" t="s">
        <v>1206</v>
      </c>
      <c r="D784" s="177" t="s">
        <v>88</v>
      </c>
      <c r="E784" s="93" t="s">
        <v>247</v>
      </c>
      <c r="F784" s="94">
        <v>45791</v>
      </c>
      <c r="G784" s="353">
        <f>_xlfn.XLOOKUP(_xlfn.TEXTJOIN("_",TRUE,tbl_die_ordering[[#This Row],[Supplier]],tbl_die_ordering[[#This Row],[DIE NO]]),[1]Tracker!$AQ:$AQ,[1]Tracker!$V:$V,"")</f>
        <v>45791</v>
      </c>
      <c r="H784" s="194" t="s">
        <v>90</v>
      </c>
      <c r="I784" s="101">
        <v>2</v>
      </c>
      <c r="J784" s="101">
        <v>8</v>
      </c>
      <c r="K784" s="104">
        <v>45792</v>
      </c>
      <c r="L784" s="104">
        <v>45805</v>
      </c>
      <c r="M784" s="105" t="s">
        <v>186</v>
      </c>
      <c r="N784" s="121">
        <f>IFERROR(IF(tbl_die_ordering[[#This Row],[Design Approved Date]]&lt;&gt;"",L784-K784,""),"")</f>
        <v>13</v>
      </c>
      <c r="O784" s="94">
        <v>45807</v>
      </c>
      <c r="P784" s="94">
        <v>45808</v>
      </c>
      <c r="Q784" s="104">
        <v>45807</v>
      </c>
      <c r="R784" s="123" t="s">
        <v>1207</v>
      </c>
      <c r="S784" s="93" t="s">
        <v>139</v>
      </c>
      <c r="T784" s="94">
        <v>45807</v>
      </c>
      <c r="U784" s="112"/>
      <c r="V784" s="113" t="s">
        <v>1208</v>
      </c>
      <c r="W78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4" s="12">
        <f>IF(AND(tbl_die_ordering[[#This Row],[TYPE]]&lt;&gt;"C",tbl_die_ordering[[#This Row],[Design Approved Date]]&lt;&gt;""),tbl_die_ordering[[#This Row],[Design Approved Date]]-tbl_die_ordering[[#This Row],[Die Requested Date]],0)</f>
        <v>14</v>
      </c>
      <c r="Z784" t="s">
        <v>86</v>
      </c>
      <c r="AA784" s="118"/>
      <c r="AB784" s="82">
        <f>_xlfn.XLOOKUP(_xlfn.TEXTJOIN("_",TRUE,tbl_die_ordering[[#This Row],[Supplier]],tbl_die_ordering[[#This Row],[DIE NO]]),[1]Tracker!$AQ:$AQ,[1]Tracker!$Y:$Y,"")</f>
        <v>142504686</v>
      </c>
      <c r="AC784" s="83">
        <f>_xlfn.XLOOKUP(_xlfn.TEXTJOIN("_",TRUE,tbl_die_ordering[[#This Row],[Supplier]],tbl_die_ordering[[#This Row],[DIE NO]]),[1]Tracker!$AQ:$AQ,[1]Tracker!$AC:$AC,"")</f>
        <v>45821</v>
      </c>
      <c r="AD784" s="7"/>
      <c r="AF784" t="str">
        <f>TEXT(tbl_die_ordering[[#This Row],[Die Requested Date]],"mmm")</f>
        <v>May</v>
      </c>
      <c r="AG784" t="str">
        <f>_xlfn.TEXTJOIN("_",TRUE,tbl_die_ordering[[#This Row],[Supplier]],tbl_die_ordering[[#This Row],[DIE NO]])</f>
        <v>EKSTEK_29780-522</v>
      </c>
    </row>
    <row r="785" spans="1:33" ht="15.95" customHeight="1">
      <c r="A785" s="86" t="s">
        <v>6</v>
      </c>
      <c r="B785" s="83" t="str">
        <f>_xlfn.XLOOKUP(_xlfn.TEXTJOIN("_",TRUE,tbl_die_ordering[[#This Row],[Supplier]],tbl_die_ordering[[#This Row],[DIE NO]]),[1]Tracker!$AQ:$AQ,[1]Tracker!$W:$W,"")</f>
        <v>7926-25</v>
      </c>
      <c r="C785" s="204" t="s">
        <v>1209</v>
      </c>
      <c r="D785" s="177" t="s">
        <v>88</v>
      </c>
      <c r="E785" s="93" t="s">
        <v>247</v>
      </c>
      <c r="F785" s="94">
        <v>45791</v>
      </c>
      <c r="G785" s="353">
        <f>_xlfn.XLOOKUP(_xlfn.TEXTJOIN("_",TRUE,tbl_die_ordering[[#This Row],[Supplier]],tbl_die_ordering[[#This Row],[DIE NO]]),[1]Tracker!$AQ:$AQ,[1]Tracker!$V:$V,"")</f>
        <v>45791</v>
      </c>
      <c r="H785" s="194" t="s">
        <v>90</v>
      </c>
      <c r="I785" s="101">
        <v>2</v>
      </c>
      <c r="J785" s="101">
        <v>8</v>
      </c>
      <c r="K785" s="104">
        <v>45792</v>
      </c>
      <c r="L785" s="104">
        <v>45825</v>
      </c>
      <c r="M785" s="105" t="s">
        <v>186</v>
      </c>
      <c r="N785" s="121">
        <f>IFERROR(IF(tbl_die_ordering[[#This Row],[Design Approved Date]]&lt;&gt;"",L785-K785,""),"")</f>
        <v>33</v>
      </c>
      <c r="O785" s="104">
        <v>45826</v>
      </c>
      <c r="P785" s="94">
        <v>45826</v>
      </c>
      <c r="Q785" s="104">
        <v>45826</v>
      </c>
      <c r="R785" s="123" t="s">
        <v>1210</v>
      </c>
      <c r="S785" s="93" t="s">
        <v>95</v>
      </c>
      <c r="T785" s="104">
        <v>45826</v>
      </c>
      <c r="U785" s="112"/>
      <c r="V785" s="113" t="s">
        <v>1211</v>
      </c>
      <c r="W78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5" s="12">
        <f>IF(AND(tbl_die_ordering[[#This Row],[TYPE]]&lt;&gt;"C",tbl_die_ordering[[#This Row],[Design Approved Date]]&lt;&gt;""),tbl_die_ordering[[#This Row],[Design Approved Date]]-tbl_die_ordering[[#This Row],[Die Requested Date]],0)</f>
        <v>34</v>
      </c>
      <c r="Z785" t="s">
        <v>86</v>
      </c>
      <c r="AA785" s="118"/>
      <c r="AB785" s="82">
        <f>_xlfn.XLOOKUP(_xlfn.TEXTJOIN("_",TRUE,tbl_die_ordering[[#This Row],[Supplier]],tbl_die_ordering[[#This Row],[DIE NO]]),[1]Tracker!$AQ:$AQ,[1]Tracker!$Y:$Y,"")</f>
        <v>142505045</v>
      </c>
      <c r="AC785" s="83">
        <f>_xlfn.XLOOKUP(_xlfn.TEXTJOIN("_",TRUE,tbl_die_ordering[[#This Row],[Supplier]],tbl_die_ordering[[#This Row],[DIE NO]]),[1]Tracker!$AQ:$AQ,[1]Tracker!$AC:$AC,"")</f>
        <v>45833</v>
      </c>
      <c r="AD785" s="7"/>
      <c r="AF785" t="str">
        <f>TEXT(tbl_die_ordering[[#This Row],[Die Requested Date]],"mmm")</f>
        <v>May</v>
      </c>
      <c r="AG785" t="str">
        <f>_xlfn.TEXTJOIN("_",TRUE,tbl_die_ordering[[#This Row],[Supplier]],tbl_die_ordering[[#This Row],[DIE NO]])</f>
        <v>PHME_29780-521</v>
      </c>
    </row>
    <row r="786" spans="1:33" ht="15.95" customHeight="1">
      <c r="A786" s="86" t="s">
        <v>6</v>
      </c>
      <c r="B786" s="83" t="str">
        <f>_xlfn.XLOOKUP(_xlfn.TEXTJOIN("_",TRUE,tbl_die_ordering[[#This Row],[Supplier]],tbl_die_ordering[[#This Row],[DIE NO]]),[1]Tracker!$AQ:$AQ,[1]Tracker!$W:$W,"")</f>
        <v>7930-25</v>
      </c>
      <c r="C786" s="204" t="s">
        <v>1212</v>
      </c>
      <c r="D786" s="177" t="s">
        <v>162</v>
      </c>
      <c r="E786" s="93" t="s">
        <v>278</v>
      </c>
      <c r="F786" s="94">
        <v>45792</v>
      </c>
      <c r="G786" s="353">
        <f>_xlfn.XLOOKUP(_xlfn.TEXTJOIN("_",TRUE,tbl_die_ordering[[#This Row],[Supplier]],tbl_die_ordering[[#This Row],[DIE NO]]),[1]Tracker!$AQ:$AQ,[1]Tracker!$V:$V,"")</f>
        <v>45794</v>
      </c>
      <c r="H786" s="194" t="s">
        <v>94</v>
      </c>
      <c r="I786" s="101">
        <v>0</v>
      </c>
      <c r="J786" s="101">
        <v>0</v>
      </c>
      <c r="K786" s="104">
        <v>45794</v>
      </c>
      <c r="L786" s="104">
        <v>45796</v>
      </c>
      <c r="M786" s="105"/>
      <c r="N786" s="121">
        <f>IFERROR(IF(tbl_die_ordering[[#This Row],[Design Approved Date]]&lt;&gt;"",L786-K786,""),"")</f>
        <v>2</v>
      </c>
      <c r="O786" s="94">
        <v>45798</v>
      </c>
      <c r="P786" s="94">
        <v>45803</v>
      </c>
      <c r="Q786" s="104">
        <v>45798</v>
      </c>
      <c r="R786" s="123">
        <v>112502073</v>
      </c>
      <c r="S786" s="93" t="s">
        <v>101</v>
      </c>
      <c r="T786" s="104">
        <v>45798</v>
      </c>
      <c r="U786" s="112"/>
      <c r="V786" s="113"/>
      <c r="W78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6" s="12">
        <f>IF(AND(tbl_die_ordering[[#This Row],[TYPE]]&lt;&gt;"C",tbl_die_ordering[[#This Row],[Design Approved Date]]&lt;&gt;""),tbl_die_ordering[[#This Row],[Design Approved Date]]-tbl_die_ordering[[#This Row],[Die Requested Date]],0)</f>
        <v>4</v>
      </c>
      <c r="Z786" t="s">
        <v>86</v>
      </c>
      <c r="AA786" s="118"/>
      <c r="AB786" s="82">
        <f>_xlfn.XLOOKUP(_xlfn.TEXTJOIN("_",TRUE,tbl_die_ordering[[#This Row],[Supplier]],tbl_die_ordering[[#This Row],[DIE NO]]),[1]Tracker!$AQ:$AQ,[1]Tracker!$Y:$Y,"")</f>
        <v>142504399</v>
      </c>
      <c r="AC786" s="83">
        <f>_xlfn.XLOOKUP(_xlfn.TEXTJOIN("_",TRUE,tbl_die_ordering[[#This Row],[Supplier]],tbl_die_ordering[[#This Row],[DIE NO]]),[1]Tracker!$AQ:$AQ,[1]Tracker!$AC:$AC,"")</f>
        <v>45810</v>
      </c>
      <c r="AD786" s="7"/>
      <c r="AF786" t="str">
        <f>TEXT(tbl_die_ordering[[#This Row],[Die Requested Date]],"mmm")</f>
        <v>May</v>
      </c>
      <c r="AG786" t="str">
        <f>_xlfn.TEXTJOIN("_",TRUE,tbl_die_ordering[[#This Row],[Supplier]],tbl_die_ordering[[#This Row],[DIE NO]])</f>
        <v>PDTMC_Ins-26272</v>
      </c>
    </row>
    <row r="787" spans="1:33" ht="15.95" customHeight="1">
      <c r="A787" s="86" t="s">
        <v>29</v>
      </c>
      <c r="B787" s="83" t="str">
        <f>_xlfn.XLOOKUP(_xlfn.TEXTJOIN("_",TRUE,tbl_die_ordering[[#This Row],[Supplier]],tbl_die_ordering[[#This Row],[DIE NO]]),[1]Tracker!$AQ:$AQ,[1]Tracker!$W:$W,"")</f>
        <v>7928-25</v>
      </c>
      <c r="C787" s="204" t="s">
        <v>1213</v>
      </c>
      <c r="D787" s="177" t="s">
        <v>88</v>
      </c>
      <c r="E787" s="93" t="s">
        <v>93</v>
      </c>
      <c r="F787" s="94">
        <v>45792</v>
      </c>
      <c r="G787" s="353">
        <f>_xlfn.XLOOKUP(_xlfn.TEXTJOIN("_",TRUE,tbl_die_ordering[[#This Row],[Supplier]],tbl_die_ordering[[#This Row],[DIE NO]]),[1]Tracker!$AQ:$AQ,[1]Tracker!$V:$V,"")</f>
        <v>45794</v>
      </c>
      <c r="H787" s="194" t="s">
        <v>90</v>
      </c>
      <c r="I787" s="133">
        <v>2</v>
      </c>
      <c r="J787" s="133">
        <v>2</v>
      </c>
      <c r="K787" s="104">
        <v>45797</v>
      </c>
      <c r="L787" s="104">
        <v>45799</v>
      </c>
      <c r="M787" s="105"/>
      <c r="N787" s="121">
        <f>IFERROR(IF(tbl_die_ordering[[#This Row],[Design Approved Date]]&lt;&gt;"",L787-K787,""),"")</f>
        <v>2</v>
      </c>
      <c r="O787" s="94">
        <v>45801</v>
      </c>
      <c r="P787" s="94">
        <v>45803</v>
      </c>
      <c r="Q787" s="104">
        <v>45801</v>
      </c>
      <c r="R787" s="123">
        <v>212500595</v>
      </c>
      <c r="S787" s="93" t="s">
        <v>129</v>
      </c>
      <c r="T787" s="94">
        <v>45801</v>
      </c>
      <c r="U787" s="112"/>
      <c r="V787" s="113"/>
      <c r="W78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7" s="6">
        <f>IF(AND(tbl_die_ordering[[#This Row],[TYPE]]&lt;&gt;"C",tbl_die_ordering[[#This Row],[Design Approved Date]]&lt;&gt;""),tbl_die_ordering[[#This Row],[Design Approved Date]]-tbl_die_ordering[[#This Row],[Die Requested Date]],0)</f>
        <v>7</v>
      </c>
      <c r="AA787" s="118"/>
      <c r="AB787" s="82">
        <f>_xlfn.XLOOKUP(_xlfn.TEXTJOIN("_",TRUE,tbl_die_ordering[[#This Row],[Supplier]],tbl_die_ordering[[#This Row],[DIE NO]]),[1]Tracker!$AQ:$AQ,[1]Tracker!$Y:$Y,"")</f>
        <v>242501092</v>
      </c>
      <c r="AC787" s="83">
        <f>_xlfn.XLOOKUP(_xlfn.TEXTJOIN("_",TRUE,tbl_die_ordering[[#This Row],[Supplier]],tbl_die_ordering[[#This Row],[DIE NO]]),[1]Tracker!$AQ:$AQ,[1]Tracker!$AC:$AC,"")</f>
        <v>45811</v>
      </c>
      <c r="AD787" s="7"/>
      <c r="AF787" t="str">
        <f>TEXT(tbl_die_ordering[[#This Row],[Die Requested Date]],"mmm")</f>
        <v>May</v>
      </c>
      <c r="AG787" t="str">
        <f>_xlfn.TEXTJOIN("_",TRUE,tbl_die_ordering[[#This Row],[Supplier]],tbl_die_ordering[[#This Row],[DIE NO]])</f>
        <v>ALMAX_029987-3502</v>
      </c>
    </row>
    <row r="788" spans="1:33" ht="15.95" customHeight="1">
      <c r="A788" s="86" t="s">
        <v>29</v>
      </c>
      <c r="B788" s="83" t="str">
        <f>_xlfn.XLOOKUP(_xlfn.TEXTJOIN("_",TRUE,tbl_die_ordering[[#This Row],[Supplier]],tbl_die_ordering[[#This Row],[DIE NO]]),[1]Tracker!$AQ:$AQ,[1]Tracker!$W:$W,"")</f>
        <v>7927-25</v>
      </c>
      <c r="C788" s="204" t="s">
        <v>1214</v>
      </c>
      <c r="D788" s="177" t="s">
        <v>88</v>
      </c>
      <c r="E788" s="179" t="s">
        <v>103</v>
      </c>
      <c r="F788" s="94">
        <v>45792</v>
      </c>
      <c r="G788" s="353">
        <f>_xlfn.XLOOKUP(_xlfn.TEXTJOIN("_",TRUE,tbl_die_ordering[[#This Row],[Supplier]],tbl_die_ordering[[#This Row],[DIE NO]]),[1]Tracker!$AQ:$AQ,[1]Tracker!$V:$V,"")</f>
        <v>45794</v>
      </c>
      <c r="H788" s="194" t="s">
        <v>90</v>
      </c>
      <c r="I788" s="133">
        <v>1</v>
      </c>
      <c r="J788" s="133">
        <v>2</v>
      </c>
      <c r="K788" s="104">
        <v>45797</v>
      </c>
      <c r="L788" s="104">
        <v>45801</v>
      </c>
      <c r="M788" s="105"/>
      <c r="N788" s="121">
        <f>IFERROR(IF(tbl_die_ordering[[#This Row],[Design Approved Date]]&lt;&gt;"",L788-K788,""),"")</f>
        <v>4</v>
      </c>
      <c r="O788" s="94">
        <v>45801</v>
      </c>
      <c r="P788" s="94">
        <v>45803</v>
      </c>
      <c r="Q788" s="104">
        <v>45801</v>
      </c>
      <c r="R788" s="123">
        <v>212500597</v>
      </c>
      <c r="S788" s="93" t="s">
        <v>139</v>
      </c>
      <c r="T788" s="94">
        <v>45801</v>
      </c>
      <c r="U788" s="112"/>
      <c r="V788" s="113"/>
      <c r="W78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8" s="6">
        <f>IF(AND(tbl_die_ordering[[#This Row],[TYPE]]&lt;&gt;"C",tbl_die_ordering[[#This Row],[Design Approved Date]]&lt;&gt;""),tbl_die_ordering[[#This Row],[Design Approved Date]]-tbl_die_ordering[[#This Row],[Die Requested Date]],0)</f>
        <v>9</v>
      </c>
      <c r="AA788" s="118"/>
      <c r="AB788" s="82">
        <f>_xlfn.XLOOKUP(_xlfn.TEXTJOIN("_",TRUE,tbl_die_ordering[[#This Row],[Supplier]],tbl_die_ordering[[#This Row],[DIE NO]]),[1]Tracker!$AQ:$AQ,[1]Tracker!$Y:$Y,"")</f>
        <v>242501098</v>
      </c>
      <c r="AC788" s="83">
        <f>_xlfn.XLOOKUP(_xlfn.TEXTJOIN("_",TRUE,tbl_die_ordering[[#This Row],[Supplier]],tbl_die_ordering[[#This Row],[DIE NO]]),[1]Tracker!$AQ:$AQ,[1]Tracker!$AC:$AC,"")</f>
        <v>45810</v>
      </c>
      <c r="AD788" s="7"/>
      <c r="AF788" t="str">
        <f>TEXT(tbl_die_ordering[[#This Row],[Die Requested Date]],"mmm")</f>
        <v>May</v>
      </c>
      <c r="AG788" t="str">
        <f>_xlfn.TEXTJOIN("_",TRUE,tbl_die_ordering[[#This Row],[Supplier]],tbl_die_ordering[[#This Row],[DIE NO]])</f>
        <v>EKSTEK_016748-2502</v>
      </c>
    </row>
    <row r="789" spans="1:33" ht="15.95" customHeight="1">
      <c r="A789" s="86" t="s">
        <v>29</v>
      </c>
      <c r="B789" s="83" t="str">
        <f>_xlfn.XLOOKUP(_xlfn.TEXTJOIN("_",TRUE,tbl_die_ordering[[#This Row],[Supplier]],tbl_die_ordering[[#This Row],[DIE NO]]),[1]Tracker!$AQ:$AQ,[1]Tracker!$W:$W,"")</f>
        <v>7927-25</v>
      </c>
      <c r="C789" s="204" t="s">
        <v>1215</v>
      </c>
      <c r="D789" s="177" t="s">
        <v>88</v>
      </c>
      <c r="E789" s="179" t="s">
        <v>103</v>
      </c>
      <c r="F789" s="94">
        <v>45792</v>
      </c>
      <c r="G789" s="353">
        <f>_xlfn.XLOOKUP(_xlfn.TEXTJOIN("_",TRUE,tbl_die_ordering[[#This Row],[Supplier]],tbl_die_ordering[[#This Row],[DIE NO]]),[1]Tracker!$AQ:$AQ,[1]Tracker!$V:$V,"")</f>
        <v>45794</v>
      </c>
      <c r="H789" s="194" t="s">
        <v>90</v>
      </c>
      <c r="I789" s="133">
        <v>0</v>
      </c>
      <c r="J789" s="133">
        <v>0</v>
      </c>
      <c r="K789" s="104">
        <v>45797</v>
      </c>
      <c r="L789" s="104">
        <v>45801</v>
      </c>
      <c r="M789" s="105"/>
      <c r="N789" s="121">
        <f>IFERROR(IF(tbl_die_ordering[[#This Row],[Design Approved Date]]&lt;&gt;"",L789-K789,""),"")</f>
        <v>4</v>
      </c>
      <c r="O789" s="94">
        <v>45801</v>
      </c>
      <c r="P789" s="94">
        <v>45803</v>
      </c>
      <c r="Q789" s="104">
        <v>45801</v>
      </c>
      <c r="R789" s="123">
        <v>212500597</v>
      </c>
      <c r="S789" s="93" t="s">
        <v>139</v>
      </c>
      <c r="T789" s="94">
        <v>45801</v>
      </c>
      <c r="U789" s="112"/>
      <c r="V789" s="113"/>
      <c r="W78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89" s="6">
        <f>IF(AND(tbl_die_ordering[[#This Row],[TYPE]]&lt;&gt;"C",tbl_die_ordering[[#This Row],[Design Approved Date]]&lt;&gt;""),tbl_die_ordering[[#This Row],[Design Approved Date]]-tbl_die_ordering[[#This Row],[Die Requested Date]],0)</f>
        <v>9</v>
      </c>
      <c r="AA789" s="118"/>
      <c r="AB789" s="82">
        <f>_xlfn.XLOOKUP(_xlfn.TEXTJOIN("_",TRUE,tbl_die_ordering[[#This Row],[Supplier]],tbl_die_ordering[[#This Row],[DIE NO]]),[1]Tracker!$AQ:$AQ,[1]Tracker!$Y:$Y,"")</f>
        <v>242501098</v>
      </c>
      <c r="AC789" s="83">
        <f>_xlfn.XLOOKUP(_xlfn.TEXTJOIN("_",TRUE,tbl_die_ordering[[#This Row],[Supplier]],tbl_die_ordering[[#This Row],[DIE NO]]),[1]Tracker!$AQ:$AQ,[1]Tracker!$AC:$AC,"")</f>
        <v>45810</v>
      </c>
      <c r="AD789" s="7"/>
      <c r="AF789" t="str">
        <f>TEXT(tbl_die_ordering[[#This Row],[Die Requested Date]],"mmm")</f>
        <v>May</v>
      </c>
      <c r="AG789" t="str">
        <f>_xlfn.TEXTJOIN("_",TRUE,tbl_die_ordering[[#This Row],[Supplier]],tbl_die_ordering[[#This Row],[DIE NO]])</f>
        <v>EKSTEK_022194-2502</v>
      </c>
    </row>
    <row r="790" spans="1:33" ht="15.95" customHeight="1">
      <c r="A790" s="86" t="s">
        <v>29</v>
      </c>
      <c r="B790" s="83" t="str">
        <f>_xlfn.XLOOKUP(_xlfn.TEXTJOIN("_",TRUE,tbl_die_ordering[[#This Row],[Supplier]],tbl_die_ordering[[#This Row],[DIE NO]]),[1]Tracker!$AQ:$AQ,[1]Tracker!$W:$W,"")</f>
        <v>7929-25</v>
      </c>
      <c r="C790" s="204" t="s">
        <v>1216</v>
      </c>
      <c r="D790" s="177" t="s">
        <v>88</v>
      </c>
      <c r="E790" s="179" t="s">
        <v>100</v>
      </c>
      <c r="F790" s="94">
        <v>45792</v>
      </c>
      <c r="G790" s="353">
        <f>_xlfn.XLOOKUP(_xlfn.TEXTJOIN("_",TRUE,tbl_die_ordering[[#This Row],[Supplier]],tbl_die_ordering[[#This Row],[DIE NO]]),[1]Tracker!$AQ:$AQ,[1]Tracker!$V:$V,"")</f>
        <v>45794</v>
      </c>
      <c r="H790" s="194" t="s">
        <v>90</v>
      </c>
      <c r="I790" s="133">
        <v>1</v>
      </c>
      <c r="J790" s="133">
        <v>1</v>
      </c>
      <c r="K790" s="104">
        <v>45799</v>
      </c>
      <c r="L790" s="104">
        <v>45801</v>
      </c>
      <c r="M790" s="105"/>
      <c r="N790" s="121">
        <f>IFERROR(IF(tbl_die_ordering[[#This Row],[Design Approved Date]]&lt;&gt;"",L790-K790,""),"")</f>
        <v>2</v>
      </c>
      <c r="O790" s="94">
        <v>45801</v>
      </c>
      <c r="P790" s="94">
        <v>45803</v>
      </c>
      <c r="Q790" s="104">
        <v>45801</v>
      </c>
      <c r="R790" s="123">
        <v>212500597</v>
      </c>
      <c r="S790" s="93" t="s">
        <v>197</v>
      </c>
      <c r="T790" s="94">
        <v>45801</v>
      </c>
      <c r="U790" s="112"/>
      <c r="V790" s="113"/>
      <c r="W79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90" s="6">
        <f>IF(AND(tbl_die_ordering[[#This Row],[TYPE]]&lt;&gt;"C",tbl_die_ordering[[#This Row],[Design Approved Date]]&lt;&gt;""),tbl_die_ordering[[#This Row],[Design Approved Date]]-tbl_die_ordering[[#This Row],[Die Requested Date]],0)</f>
        <v>9</v>
      </c>
      <c r="AA790" s="118"/>
      <c r="AB790" s="82">
        <f>_xlfn.XLOOKUP(_xlfn.TEXTJOIN("_",TRUE,tbl_die_ordering[[#This Row],[Supplier]],tbl_die_ordering[[#This Row],[DIE NO]]),[1]Tracker!$AQ:$AQ,[1]Tracker!$Y:$Y,"")</f>
        <v>242501093</v>
      </c>
      <c r="AC790" s="83">
        <f>_xlfn.XLOOKUP(_xlfn.TEXTJOIN("_",TRUE,tbl_die_ordering[[#This Row],[Supplier]],tbl_die_ordering[[#This Row],[DIE NO]]),[1]Tracker!$AQ:$AQ,[1]Tracker!$AC:$AC,"")</f>
        <v>45810</v>
      </c>
      <c r="AD790" s="7"/>
      <c r="AF790" t="str">
        <f>TEXT(tbl_die_ordering[[#This Row],[Die Requested Date]],"mmm")</f>
        <v>May</v>
      </c>
      <c r="AG790" t="str">
        <f>_xlfn.TEXTJOIN("_",TRUE,tbl_die_ordering[[#This Row],[Supplier]],tbl_die_ordering[[#This Row],[DIE NO]])</f>
        <v>COMPES_030124-3501</v>
      </c>
    </row>
    <row r="791" spans="1:33" ht="15.95" customHeight="1">
      <c r="A791" s="86" t="s">
        <v>6</v>
      </c>
      <c r="B791" s="83" t="str">
        <f>_xlfn.XLOOKUP(_xlfn.TEXTJOIN("_",TRUE,tbl_die_ordering[[#This Row],[Supplier]],tbl_die_ordering[[#This Row],[DIE NO]]),[1]Tracker!$AQ:$AQ,[1]Tracker!$W:$W,"")</f>
        <v>7933-25</v>
      </c>
      <c r="C791" s="204" t="s">
        <v>1217</v>
      </c>
      <c r="D791" s="177" t="s">
        <v>88</v>
      </c>
      <c r="E791" s="93" t="s">
        <v>119</v>
      </c>
      <c r="F791" s="94">
        <v>45794</v>
      </c>
      <c r="G791" s="353">
        <f>_xlfn.XLOOKUP(_xlfn.TEXTJOIN("_",TRUE,tbl_die_ordering[[#This Row],[Supplier]],tbl_die_ordering[[#This Row],[DIE NO]]),[1]Tracker!$AQ:$AQ,[1]Tracker!$V:$V,"")</f>
        <v>45796</v>
      </c>
      <c r="H791" s="194" t="s">
        <v>90</v>
      </c>
      <c r="I791" s="101">
        <v>0</v>
      </c>
      <c r="J791" s="101">
        <v>0</v>
      </c>
      <c r="K791" s="104">
        <v>45797</v>
      </c>
      <c r="L791" s="104">
        <v>45799</v>
      </c>
      <c r="M791" s="105"/>
      <c r="N791" s="121">
        <f>IFERROR(IF(tbl_die_ordering[[#This Row],[Design Approved Date]]&lt;&gt;"",L791-K791,""),"")</f>
        <v>2</v>
      </c>
      <c r="O791" s="94">
        <v>45801</v>
      </c>
      <c r="P791" s="94">
        <v>45803</v>
      </c>
      <c r="Q791" s="104">
        <v>45801</v>
      </c>
      <c r="R791" s="123">
        <v>112502148</v>
      </c>
      <c r="S791" s="93" t="s">
        <v>139</v>
      </c>
      <c r="T791" s="94">
        <v>45801</v>
      </c>
      <c r="U791" s="112"/>
      <c r="V791" s="113"/>
      <c r="W79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91" s="12">
        <f>IF(AND(tbl_die_ordering[[#This Row],[TYPE]]&lt;&gt;"C",tbl_die_ordering[[#This Row],[Design Approved Date]]&lt;&gt;""),tbl_die_ordering[[#This Row],[Design Approved Date]]-tbl_die_ordering[[#This Row],[Die Requested Date]],0)</f>
        <v>5</v>
      </c>
      <c r="Z791" t="s">
        <v>86</v>
      </c>
      <c r="AA791" s="118"/>
      <c r="AB791" s="82">
        <f>_xlfn.XLOOKUP(_xlfn.TEXTJOIN("_",TRUE,tbl_die_ordering[[#This Row],[Supplier]],tbl_die_ordering[[#This Row],[DIE NO]]),[1]Tracker!$AQ:$AQ,[1]Tracker!$Y:$Y,"")</f>
        <v>142504292</v>
      </c>
      <c r="AC791" s="83">
        <f>_xlfn.XLOOKUP(_xlfn.TEXTJOIN("_",TRUE,tbl_die_ordering[[#This Row],[Supplier]],tbl_die_ordering[[#This Row],[DIE NO]]),[1]Tracker!$AQ:$AQ,[1]Tracker!$AC:$AC,"")</f>
        <v>45806.601273148146</v>
      </c>
      <c r="AD791" s="7"/>
      <c r="AF791" t="str">
        <f>TEXT(tbl_die_ordering[[#This Row],[Die Requested Date]],"mmm")</f>
        <v>May</v>
      </c>
      <c r="AG791" t="str">
        <f>_xlfn.TEXTJOIN("_",TRUE,tbl_die_ordering[[#This Row],[Supplier]],tbl_die_ordering[[#This Row],[DIE NO]])</f>
        <v>EKSTEK_22578-406</v>
      </c>
    </row>
    <row r="792" spans="1:33" ht="15.95" customHeight="1">
      <c r="A792" s="86" t="s">
        <v>6</v>
      </c>
      <c r="B792" s="83" t="str">
        <f>_xlfn.XLOOKUP(_xlfn.TEXTJOIN("_",TRUE,tbl_die_ordering[[#This Row],[Supplier]],tbl_die_ordering[[#This Row],[DIE NO]]),[1]Tracker!$AQ:$AQ,[1]Tracker!$W:$W,"")</f>
        <v>7931-25</v>
      </c>
      <c r="C792" s="204" t="s">
        <v>1218</v>
      </c>
      <c r="D792" s="177" t="s">
        <v>88</v>
      </c>
      <c r="E792" s="93" t="s">
        <v>323</v>
      </c>
      <c r="F792" s="94">
        <v>45794</v>
      </c>
      <c r="G792" s="353">
        <f>_xlfn.XLOOKUP(_xlfn.TEXTJOIN("_",TRUE,tbl_die_ordering[[#This Row],[Supplier]],tbl_die_ordering[[#This Row],[DIE NO]]),[1]Tracker!$AQ:$AQ,[1]Tracker!$V:$V,"")</f>
        <v>45796</v>
      </c>
      <c r="H792" s="194" t="s">
        <v>90</v>
      </c>
      <c r="I792" s="101">
        <v>0</v>
      </c>
      <c r="J792" s="101">
        <v>0</v>
      </c>
      <c r="K792" s="104">
        <v>45798</v>
      </c>
      <c r="L792" s="104">
        <v>45799</v>
      </c>
      <c r="M792" s="105"/>
      <c r="N792" s="121">
        <f>IFERROR(IF(tbl_die_ordering[[#This Row],[Design Approved Date]]&lt;&gt;"",L792-K792,""),"")</f>
        <v>1</v>
      </c>
      <c r="O792" s="94">
        <v>45801</v>
      </c>
      <c r="P792" s="94">
        <v>45803</v>
      </c>
      <c r="Q792" s="104">
        <v>45801</v>
      </c>
      <c r="R792" s="123">
        <v>112502149</v>
      </c>
      <c r="S792" s="93" t="s">
        <v>106</v>
      </c>
      <c r="T792" s="94">
        <v>45801</v>
      </c>
      <c r="U792" s="112"/>
      <c r="V792" s="113"/>
      <c r="W79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92" s="12">
        <f>IF(AND(tbl_die_ordering[[#This Row],[TYPE]]&lt;&gt;"C",tbl_die_ordering[[#This Row],[Design Approved Date]]&lt;&gt;""),tbl_die_ordering[[#This Row],[Design Approved Date]]-tbl_die_ordering[[#This Row],[Die Requested Date]],0)</f>
        <v>5</v>
      </c>
      <c r="Z792" t="s">
        <v>86</v>
      </c>
      <c r="AA792" s="118"/>
      <c r="AB792" s="82">
        <f>_xlfn.XLOOKUP(_xlfn.TEXTJOIN("_",TRUE,tbl_die_ordering[[#This Row],[Supplier]],tbl_die_ordering[[#This Row],[DIE NO]]),[1]Tracker!$AQ:$AQ,[1]Tracker!$Y:$Y,"")</f>
        <v>142504391</v>
      </c>
      <c r="AC792" s="83">
        <f>_xlfn.XLOOKUP(_xlfn.TEXTJOIN("_",TRUE,tbl_die_ordering[[#This Row],[Supplier]],tbl_die_ordering[[#This Row],[DIE NO]]),[1]Tracker!$AQ:$AQ,[1]Tracker!$AC:$AC,"")</f>
        <v>45807</v>
      </c>
      <c r="AD792" s="7"/>
      <c r="AF792" t="str">
        <f>TEXT(tbl_die_ordering[[#This Row],[Die Requested Date]],"mmm")</f>
        <v>May</v>
      </c>
      <c r="AG792" t="str">
        <f>_xlfn.TEXTJOIN("_",TRUE,tbl_die_ordering[[#This Row],[Supplier]],tbl_die_ordering[[#This Row],[DIE NO]])</f>
        <v>JIANGSU_07099-504</v>
      </c>
    </row>
    <row r="793" spans="1:33" ht="15.95" customHeight="1">
      <c r="A793" s="86" t="s">
        <v>6</v>
      </c>
      <c r="B793" s="83" t="str">
        <f>_xlfn.XLOOKUP(_xlfn.TEXTJOIN("_",TRUE,tbl_die_ordering[[#This Row],[Supplier]],tbl_die_ordering[[#This Row],[DIE NO]]),[1]Tracker!$AQ:$AQ,[1]Tracker!$W:$W,"")</f>
        <v>7931-25</v>
      </c>
      <c r="C793" s="204" t="s">
        <v>1219</v>
      </c>
      <c r="D793" s="177" t="s">
        <v>88</v>
      </c>
      <c r="E793" s="93" t="s">
        <v>119</v>
      </c>
      <c r="F793" s="94">
        <v>45794</v>
      </c>
      <c r="G793" s="353">
        <f>_xlfn.XLOOKUP(_xlfn.TEXTJOIN("_",TRUE,tbl_die_ordering[[#This Row],[Supplier]],tbl_die_ordering[[#This Row],[DIE NO]]),[1]Tracker!$AQ:$AQ,[1]Tracker!$V:$V,"")</f>
        <v>45796</v>
      </c>
      <c r="H793" s="194" t="s">
        <v>90</v>
      </c>
      <c r="I793" s="101">
        <v>1</v>
      </c>
      <c r="J793" s="101">
        <v>2</v>
      </c>
      <c r="K793" s="104">
        <v>45798</v>
      </c>
      <c r="L793" s="104">
        <v>45799</v>
      </c>
      <c r="M793" s="105"/>
      <c r="N793" s="121">
        <f>IFERROR(IF(tbl_die_ordering[[#This Row],[Design Approved Date]]&lt;&gt;"",L793-K793,""),"")</f>
        <v>1</v>
      </c>
      <c r="O793" s="181">
        <v>45801</v>
      </c>
      <c r="P793" s="181">
        <v>45803</v>
      </c>
      <c r="Q793" s="182">
        <v>45801</v>
      </c>
      <c r="R793" s="183">
        <v>112502149</v>
      </c>
      <c r="S793" s="93" t="s">
        <v>106</v>
      </c>
      <c r="T793" s="181">
        <v>45801</v>
      </c>
      <c r="U793" s="112"/>
      <c r="V793" s="113"/>
      <c r="W79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93" s="12">
        <f>IF(AND(tbl_die_ordering[[#This Row],[TYPE]]&lt;&gt;"C",tbl_die_ordering[[#This Row],[Design Approved Date]]&lt;&gt;""),tbl_die_ordering[[#This Row],[Design Approved Date]]-tbl_die_ordering[[#This Row],[Die Requested Date]],0)</f>
        <v>5</v>
      </c>
      <c r="Z793" t="s">
        <v>86</v>
      </c>
      <c r="AA793" s="118"/>
      <c r="AB793" s="82">
        <f>_xlfn.XLOOKUP(_xlfn.TEXTJOIN("_",TRUE,tbl_die_ordering[[#This Row],[Supplier]],tbl_die_ordering[[#This Row],[DIE NO]]),[1]Tracker!$AQ:$AQ,[1]Tracker!$Y:$Y,"")</f>
        <v>142504391</v>
      </c>
      <c r="AC793" s="83">
        <f>_xlfn.XLOOKUP(_xlfn.TEXTJOIN("_",TRUE,tbl_die_ordering[[#This Row],[Supplier]],tbl_die_ordering[[#This Row],[DIE NO]]),[1]Tracker!$AQ:$AQ,[1]Tracker!$AC:$AC,"")</f>
        <v>45807</v>
      </c>
      <c r="AD793" s="7"/>
      <c r="AF793" t="str">
        <f>TEXT(tbl_die_ordering[[#This Row],[Die Requested Date]],"mmm")</f>
        <v>May</v>
      </c>
      <c r="AG793" t="str">
        <f>_xlfn.TEXTJOIN("_",TRUE,tbl_die_ordering[[#This Row],[Supplier]],tbl_die_ordering[[#This Row],[DIE NO]])</f>
        <v>JIANGSU_28883-503</v>
      </c>
    </row>
    <row r="794" spans="1:33" ht="15.95" customHeight="1">
      <c r="A794" s="86" t="s">
        <v>6</v>
      </c>
      <c r="B794" s="83" t="str">
        <f>_xlfn.XLOOKUP(_xlfn.TEXTJOIN("_",TRUE,tbl_die_ordering[[#This Row],[Supplier]],tbl_die_ordering[[#This Row],[DIE NO]]),[1]Tracker!$AQ:$AQ,[1]Tracker!$W:$W,"")</f>
        <v>7932-25</v>
      </c>
      <c r="C794" s="204" t="s">
        <v>1220</v>
      </c>
      <c r="D794" s="177" t="s">
        <v>88</v>
      </c>
      <c r="E794" s="93" t="s">
        <v>100</v>
      </c>
      <c r="F794" s="94">
        <v>45794</v>
      </c>
      <c r="G794" s="353">
        <f>_xlfn.XLOOKUP(_xlfn.TEXTJOIN("_",TRUE,tbl_die_ordering[[#This Row],[Supplier]],tbl_die_ordering[[#This Row],[DIE NO]]),[1]Tracker!$AQ:$AQ,[1]Tracker!$V:$V,"")</f>
        <v>45796</v>
      </c>
      <c r="H794" s="194" t="s">
        <v>94</v>
      </c>
      <c r="I794" s="101">
        <v>1</v>
      </c>
      <c r="J794" s="101">
        <v>1</v>
      </c>
      <c r="K794" s="104">
        <v>45797</v>
      </c>
      <c r="L794" s="104">
        <v>45799</v>
      </c>
      <c r="M794" s="105"/>
      <c r="N794" s="121">
        <f>IFERROR(IF(tbl_die_ordering[[#This Row],[Design Approved Date]]&lt;&gt;"",L794-K794,""),"")</f>
        <v>2</v>
      </c>
      <c r="O794" s="94">
        <v>45801</v>
      </c>
      <c r="P794" s="94">
        <v>45803</v>
      </c>
      <c r="Q794" s="104">
        <v>45801</v>
      </c>
      <c r="R794" s="123">
        <v>112502149</v>
      </c>
      <c r="S794" s="93" t="s">
        <v>101</v>
      </c>
      <c r="T794" s="94">
        <v>45801</v>
      </c>
      <c r="U794" s="112"/>
      <c r="V794" s="113"/>
      <c r="W79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94" s="12">
        <f>IF(AND(tbl_die_ordering[[#This Row],[TYPE]]&lt;&gt;"C",tbl_die_ordering[[#This Row],[Design Approved Date]]&lt;&gt;""),tbl_die_ordering[[#This Row],[Design Approved Date]]-tbl_die_ordering[[#This Row],[Die Requested Date]],0)</f>
        <v>5</v>
      </c>
      <c r="Z794" t="s">
        <v>86</v>
      </c>
      <c r="AA794" s="118"/>
      <c r="AB794" s="82">
        <f>_xlfn.XLOOKUP(_xlfn.TEXTJOIN("_",TRUE,tbl_die_ordering[[#This Row],[Supplier]],tbl_die_ordering[[#This Row],[DIE NO]]),[1]Tracker!$AQ:$AQ,[1]Tracker!$Y:$Y,"")</f>
        <v>142504396</v>
      </c>
      <c r="AC794" s="83">
        <f>_xlfn.XLOOKUP(_xlfn.TEXTJOIN("_",TRUE,tbl_die_ordering[[#This Row],[Supplier]],tbl_die_ordering[[#This Row],[DIE NO]]),[1]Tracker!$AQ:$AQ,[1]Tracker!$AC:$AC,"")</f>
        <v>45806.641435185185</v>
      </c>
      <c r="AD794" s="7"/>
      <c r="AF794" t="str">
        <f>TEXT(tbl_die_ordering[[#This Row],[Die Requested Date]],"mmm")</f>
        <v>May</v>
      </c>
      <c r="AG794" t="str">
        <f>_xlfn.TEXTJOIN("_",TRUE,tbl_die_ordering[[#This Row],[Supplier]],tbl_die_ordering[[#This Row],[DIE NO]])</f>
        <v>PDTMC_29898-204</v>
      </c>
    </row>
    <row r="795" spans="1:33" ht="15.95" customHeight="1">
      <c r="A795" s="86" t="s">
        <v>6</v>
      </c>
      <c r="B795" s="83" t="str">
        <f>_xlfn.XLOOKUP(_xlfn.TEXTJOIN("_",TRUE,tbl_die_ordering[[#This Row],[Supplier]],tbl_die_ordering[[#This Row],[DIE NO]]),[1]Tracker!$AQ:$AQ,[1]Tracker!$W:$W,"")</f>
        <v>7932-25</v>
      </c>
      <c r="C795" s="204" t="s">
        <v>1221</v>
      </c>
      <c r="D795" s="177" t="s">
        <v>162</v>
      </c>
      <c r="E795" s="93" t="s">
        <v>163</v>
      </c>
      <c r="F795" s="94">
        <v>45794</v>
      </c>
      <c r="G795" s="353">
        <f>_xlfn.XLOOKUP(_xlfn.TEXTJOIN("_",TRUE,tbl_die_ordering[[#This Row],[Supplier]],tbl_die_ordering[[#This Row],[DIE NO]]),[1]Tracker!$AQ:$AQ,[1]Tracker!$V:$V,"")</f>
        <v>45796</v>
      </c>
      <c r="H795" s="194" t="s">
        <v>94</v>
      </c>
      <c r="I795" s="101">
        <v>0</v>
      </c>
      <c r="J795" s="101">
        <v>0</v>
      </c>
      <c r="K795" s="104">
        <v>45797</v>
      </c>
      <c r="L795" s="104">
        <v>45799</v>
      </c>
      <c r="M795" s="105"/>
      <c r="N795" s="121">
        <f>IFERROR(IF(tbl_die_ordering[[#This Row],[Design Approved Date]]&lt;&gt;"",L795-K795,""),"")</f>
        <v>2</v>
      </c>
      <c r="O795" s="94">
        <v>45801</v>
      </c>
      <c r="P795" s="94">
        <v>45803</v>
      </c>
      <c r="Q795" s="104">
        <v>45801</v>
      </c>
      <c r="R795" s="123">
        <v>112502149</v>
      </c>
      <c r="S795" s="93" t="s">
        <v>101</v>
      </c>
      <c r="T795" s="94">
        <v>45801</v>
      </c>
      <c r="U795" s="112"/>
      <c r="V795" s="113"/>
      <c r="W79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95" s="12">
        <f>IF(AND(tbl_die_ordering[[#This Row],[TYPE]]&lt;&gt;"C",tbl_die_ordering[[#This Row],[Design Approved Date]]&lt;&gt;""),tbl_die_ordering[[#This Row],[Design Approved Date]]-tbl_die_ordering[[#This Row],[Die Requested Date]],0)</f>
        <v>5</v>
      </c>
      <c r="Z795" t="s">
        <v>86</v>
      </c>
      <c r="AA795" s="118"/>
      <c r="AB795" s="82">
        <f>_xlfn.XLOOKUP(_xlfn.TEXTJOIN("_",TRUE,tbl_die_ordering[[#This Row],[Supplier]],tbl_die_ordering[[#This Row],[DIE NO]]),[1]Tracker!$AQ:$AQ,[1]Tracker!$Y:$Y,"")</f>
        <v>142504396</v>
      </c>
      <c r="AC795" s="83">
        <f>_xlfn.XLOOKUP(_xlfn.TEXTJOIN("_",TRUE,tbl_die_ordering[[#This Row],[Supplier]],tbl_die_ordering[[#This Row],[DIE NO]]),[1]Tracker!$AQ:$AQ,[1]Tracker!$AC:$AC,"")</f>
        <v>45806.641435185185</v>
      </c>
      <c r="AD795" s="7"/>
      <c r="AF795" t="str">
        <f>TEXT(tbl_die_ordering[[#This Row],[Die Requested Date]],"mmm")</f>
        <v>May</v>
      </c>
      <c r="AG795" t="str">
        <f>_xlfn.TEXTJOIN("_",TRUE,tbl_die_ordering[[#This Row],[Supplier]],tbl_die_ordering[[#This Row],[DIE NO]])</f>
        <v>PDTMC_INS-14498</v>
      </c>
    </row>
    <row r="796" spans="1:33" ht="15.95" customHeight="1">
      <c r="A796" s="86" t="s">
        <v>6</v>
      </c>
      <c r="B796" s="83" t="str">
        <f>_xlfn.XLOOKUP(_xlfn.TEXTJOIN("_",TRUE,tbl_die_ordering[[#This Row],[Supplier]],tbl_die_ordering[[#This Row],[DIE NO]]),[1]Tracker!$AQ:$AQ,[1]Tracker!$W:$W,"")</f>
        <v>7932-25</v>
      </c>
      <c r="C796" s="204" t="s">
        <v>1222</v>
      </c>
      <c r="D796" s="177" t="s">
        <v>88</v>
      </c>
      <c r="E796" s="93" t="s">
        <v>100</v>
      </c>
      <c r="F796" s="94">
        <v>45794</v>
      </c>
      <c r="G796" s="353">
        <f>_xlfn.XLOOKUP(_xlfn.TEXTJOIN("_",TRUE,tbl_die_ordering[[#This Row],[Supplier]],tbl_die_ordering[[#This Row],[DIE NO]]),[1]Tracker!$AQ:$AQ,[1]Tracker!$V:$V,"")</f>
        <v>45796</v>
      </c>
      <c r="H796" s="194" t="s">
        <v>94</v>
      </c>
      <c r="I796" s="101">
        <v>1</v>
      </c>
      <c r="J796" s="101">
        <v>1</v>
      </c>
      <c r="K796" s="104">
        <v>45798</v>
      </c>
      <c r="L796" s="104">
        <v>45805</v>
      </c>
      <c r="M796" s="105"/>
      <c r="N796" s="121">
        <f>IFERROR(IF(tbl_die_ordering[[#This Row],[Design Approved Date]]&lt;&gt;"",L796-K796,""),"")</f>
        <v>7</v>
      </c>
      <c r="O796" s="94">
        <v>45807</v>
      </c>
      <c r="P796" s="94">
        <v>45808</v>
      </c>
      <c r="Q796" s="104">
        <v>45807</v>
      </c>
      <c r="R796" s="123" t="s">
        <v>1207</v>
      </c>
      <c r="S796" s="93" t="s">
        <v>101</v>
      </c>
      <c r="T796" s="94">
        <v>45807</v>
      </c>
      <c r="U796" s="112"/>
      <c r="V796" s="113" t="s">
        <v>1223</v>
      </c>
      <c r="W79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796" s="12">
        <f>IF(AND(tbl_die_ordering[[#This Row],[TYPE]]&lt;&gt;"C",tbl_die_ordering[[#This Row],[Design Approved Date]]&lt;&gt;""),tbl_die_ordering[[#This Row],[Design Approved Date]]-tbl_die_ordering[[#This Row],[Die Requested Date]],0)</f>
        <v>11</v>
      </c>
      <c r="Z796" t="s">
        <v>86</v>
      </c>
      <c r="AA796" s="118"/>
      <c r="AB796" s="82">
        <f>_xlfn.XLOOKUP(_xlfn.TEXTJOIN("_",TRUE,tbl_die_ordering[[#This Row],[Supplier]],tbl_die_ordering[[#This Row],[DIE NO]]),[1]Tracker!$AQ:$AQ,[1]Tracker!$Y:$Y,"")</f>
        <v>142504667</v>
      </c>
      <c r="AC796" s="83">
        <f>_xlfn.XLOOKUP(_xlfn.TEXTJOIN("_",TRUE,tbl_die_ordering[[#This Row],[Supplier]],tbl_die_ordering[[#This Row],[DIE NO]]),[1]Tracker!$AQ:$AQ,[1]Tracker!$AC:$AC,"")</f>
        <v>45817</v>
      </c>
      <c r="AD796" s="7"/>
      <c r="AF796" t="str">
        <f>TEXT(tbl_die_ordering[[#This Row],[Die Requested Date]],"mmm")</f>
        <v>May</v>
      </c>
      <c r="AG796" t="str">
        <f>_xlfn.TEXTJOIN("_",TRUE,tbl_die_ordering[[#This Row],[Supplier]],tbl_die_ordering[[#This Row],[DIE NO]])</f>
        <v>PDTMC_14858-205</v>
      </c>
    </row>
    <row r="797" spans="1:33" ht="15.95" customHeight="1">
      <c r="A797" s="86" t="s">
        <v>29</v>
      </c>
      <c r="B797" s="83" t="str">
        <f>_xlfn.XLOOKUP(_xlfn.TEXTJOIN("_",TRUE,tbl_die_ordering[[#This Row],[Supplier]],tbl_die_ordering[[#This Row],[DIE NO]]),[1]Tracker!$AQ:$AQ,[1]Tracker!$W:$W,"")</f>
        <v>7888-25</v>
      </c>
      <c r="C797" s="204" t="s">
        <v>1224</v>
      </c>
      <c r="D797" s="177" t="s">
        <v>212</v>
      </c>
      <c r="E797" s="93" t="s">
        <v>321</v>
      </c>
      <c r="F797" s="94">
        <v>45796</v>
      </c>
      <c r="G797" s="353">
        <f>_xlfn.XLOOKUP(_xlfn.TEXTJOIN("_",TRUE,tbl_die_ordering[[#This Row],[Supplier]],tbl_die_ordering[[#This Row],[DIE NO]]),[1]Tracker!$AQ:$AQ,[1]Tracker!$V:$V,"")</f>
        <v>45796</v>
      </c>
      <c r="H797" s="194" t="s">
        <v>94</v>
      </c>
      <c r="I797" s="133">
        <v>0</v>
      </c>
      <c r="J797" s="133">
        <v>0</v>
      </c>
      <c r="K797" s="104">
        <v>45798</v>
      </c>
      <c r="L797" s="104">
        <v>45800</v>
      </c>
      <c r="M797" s="105"/>
      <c r="N797" s="121">
        <f>IFERROR(IF(tbl_die_ordering[[#This Row],[Design Approved Date]]&lt;&gt;"",L797-K797,""),"")</f>
        <v>2</v>
      </c>
      <c r="O797" s="94">
        <v>45801</v>
      </c>
      <c r="P797" s="94" t="s">
        <v>212</v>
      </c>
      <c r="Q797" s="104">
        <v>45801</v>
      </c>
      <c r="R797" s="123">
        <v>212500595</v>
      </c>
      <c r="S797" s="93" t="s">
        <v>101</v>
      </c>
      <c r="T797" s="94">
        <v>45801</v>
      </c>
      <c r="U797" s="112" t="s">
        <v>1225</v>
      </c>
      <c r="V797" s="113" t="s">
        <v>1226</v>
      </c>
      <c r="W79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797" s="6">
        <f>IF(AND(tbl_die_ordering[[#This Row],[TYPE]]&lt;&gt;"C",tbl_die_ordering[[#This Row],[Design Approved Date]]&lt;&gt;""),tbl_die_ordering[[#This Row],[Design Approved Date]]-tbl_die_ordering[[#This Row],[Die Requested Date]],0)</f>
        <v>0</v>
      </c>
      <c r="Z797" t="s">
        <v>86</v>
      </c>
      <c r="AA797" s="118"/>
      <c r="AB797" s="82">
        <f>_xlfn.XLOOKUP(_xlfn.TEXTJOIN("_",TRUE,tbl_die_ordering[[#This Row],[Supplier]],tbl_die_ordering[[#This Row],[DIE NO]]),[1]Tracker!$AQ:$AQ,[1]Tracker!$Y:$Y,"")</f>
        <v>0</v>
      </c>
      <c r="AC797" s="83">
        <f>_xlfn.XLOOKUP(_xlfn.TEXTJOIN("_",TRUE,tbl_die_ordering[[#This Row],[Supplier]],tbl_die_ordering[[#This Row],[DIE NO]]),[1]Tracker!$AQ:$AQ,[1]Tracker!$AC:$AC,"")</f>
        <v>0</v>
      </c>
      <c r="AD797" s="7"/>
      <c r="AF797" t="str">
        <f>TEXT(tbl_die_ordering[[#This Row],[Die Requested Date]],"mmm")</f>
        <v>May</v>
      </c>
      <c r="AG797" t="str">
        <f>_xlfn.TEXTJOIN("_",TRUE,tbl_die_ordering[[#This Row],[Supplier]],tbl_die_ordering[[#This Row],[DIE NO]])</f>
        <v>PDTMC_007217-2501</v>
      </c>
    </row>
    <row r="798" spans="1:33" ht="15.95" customHeight="1">
      <c r="A798" s="86" t="s">
        <v>29</v>
      </c>
      <c r="B798" s="83" t="str">
        <f>_xlfn.XLOOKUP(_xlfn.TEXTJOIN("_",TRUE,tbl_die_ordering[[#This Row],[Supplier]],tbl_die_ordering[[#This Row],[DIE NO]]),[1]Tracker!$AQ:$AQ,[1]Tracker!$W:$W,"")</f>
        <v>7888-25</v>
      </c>
      <c r="C798" s="204" t="s">
        <v>1227</v>
      </c>
      <c r="D798" s="177" t="s">
        <v>212</v>
      </c>
      <c r="E798" s="179" t="s">
        <v>321</v>
      </c>
      <c r="F798" s="94">
        <v>45796</v>
      </c>
      <c r="G798" s="353">
        <f>_xlfn.XLOOKUP(_xlfn.TEXTJOIN("_",TRUE,tbl_die_ordering[[#This Row],[Supplier]],tbl_die_ordering[[#This Row],[DIE NO]]),[1]Tracker!$AQ:$AQ,[1]Tracker!$V:$V,"")</f>
        <v>45796</v>
      </c>
      <c r="H798" s="194" t="s">
        <v>94</v>
      </c>
      <c r="I798" s="133">
        <v>0</v>
      </c>
      <c r="J798" s="133">
        <v>0</v>
      </c>
      <c r="K798" s="104">
        <v>45798</v>
      </c>
      <c r="L798" s="104">
        <v>45800</v>
      </c>
      <c r="M798" s="105"/>
      <c r="N798" s="121">
        <f>IFERROR(IF(tbl_die_ordering[[#This Row],[Design Approved Date]]&lt;&gt;"",L798-K798,""),"")</f>
        <v>2</v>
      </c>
      <c r="O798" s="94">
        <v>45801</v>
      </c>
      <c r="P798" s="94" t="s">
        <v>212</v>
      </c>
      <c r="Q798" s="104">
        <v>45801</v>
      </c>
      <c r="R798" s="123">
        <v>212500595</v>
      </c>
      <c r="S798" s="93" t="s">
        <v>101</v>
      </c>
      <c r="T798" s="94">
        <v>45801</v>
      </c>
      <c r="U798" s="112" t="s">
        <v>1225</v>
      </c>
      <c r="V798" s="113" t="s">
        <v>1226</v>
      </c>
      <c r="W79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798" s="6">
        <f>IF(AND(tbl_die_ordering[[#This Row],[TYPE]]&lt;&gt;"C",tbl_die_ordering[[#This Row],[Design Approved Date]]&lt;&gt;""),tbl_die_ordering[[#This Row],[Design Approved Date]]-tbl_die_ordering[[#This Row],[Die Requested Date]],0)</f>
        <v>0</v>
      </c>
      <c r="Z798" t="s">
        <v>86</v>
      </c>
      <c r="AA798" s="118"/>
      <c r="AB798" s="82">
        <f>_xlfn.XLOOKUP(_xlfn.TEXTJOIN("_",TRUE,tbl_die_ordering[[#This Row],[Supplier]],tbl_die_ordering[[#This Row],[DIE NO]]),[1]Tracker!$AQ:$AQ,[1]Tracker!$Y:$Y,"")</f>
        <v>0</v>
      </c>
      <c r="AC798" s="83">
        <f>_xlfn.XLOOKUP(_xlfn.TEXTJOIN("_",TRUE,tbl_die_ordering[[#This Row],[Supplier]],tbl_die_ordering[[#This Row],[DIE NO]]),[1]Tracker!$AQ:$AQ,[1]Tracker!$AC:$AC,"")</f>
        <v>0</v>
      </c>
      <c r="AD798" s="7"/>
      <c r="AF798" t="str">
        <f>TEXT(tbl_die_ordering[[#This Row],[Die Requested Date]],"mmm")</f>
        <v>May</v>
      </c>
      <c r="AG798" t="str">
        <f>_xlfn.TEXTJOIN("_",TRUE,tbl_die_ordering[[#This Row],[Supplier]],tbl_die_ordering[[#This Row],[DIE NO]])</f>
        <v>PDTMC_007220-2501</v>
      </c>
    </row>
    <row r="799" spans="1:33" ht="15.95" customHeight="1">
      <c r="A799" s="86" t="s">
        <v>29</v>
      </c>
      <c r="B799" s="83" t="str">
        <f>_xlfn.XLOOKUP(_xlfn.TEXTJOIN("_",TRUE,tbl_die_ordering[[#This Row],[Supplier]],tbl_die_ordering[[#This Row],[DIE NO]]),[1]Tracker!$AQ:$AQ,[1]Tracker!$W:$W,"")</f>
        <v>7888-25</v>
      </c>
      <c r="C799" s="204" t="s">
        <v>1228</v>
      </c>
      <c r="D799" s="177" t="s">
        <v>212</v>
      </c>
      <c r="E799" s="179" t="s">
        <v>321</v>
      </c>
      <c r="F799" s="94">
        <v>45796</v>
      </c>
      <c r="G799" s="353">
        <f>_xlfn.XLOOKUP(_xlfn.TEXTJOIN("_",TRUE,tbl_die_ordering[[#This Row],[Supplier]],tbl_die_ordering[[#This Row],[DIE NO]]),[1]Tracker!$AQ:$AQ,[1]Tracker!$V:$V,"")</f>
        <v>45796</v>
      </c>
      <c r="H799" s="194" t="s">
        <v>94</v>
      </c>
      <c r="I799" s="133">
        <v>0</v>
      </c>
      <c r="J799" s="133">
        <v>0</v>
      </c>
      <c r="K799" s="104">
        <v>45798</v>
      </c>
      <c r="L799" s="104">
        <v>45800</v>
      </c>
      <c r="M799" s="105"/>
      <c r="N799" s="121">
        <f>IFERROR(IF(tbl_die_ordering[[#This Row],[Design Approved Date]]&lt;&gt;"",L799-K799,""),"")</f>
        <v>2</v>
      </c>
      <c r="O799" s="94">
        <v>45801</v>
      </c>
      <c r="P799" s="94" t="s">
        <v>212</v>
      </c>
      <c r="Q799" s="104">
        <v>45801</v>
      </c>
      <c r="R799" s="123">
        <v>212500595</v>
      </c>
      <c r="S799" s="93" t="s">
        <v>101</v>
      </c>
      <c r="T799" s="94">
        <v>45801</v>
      </c>
      <c r="U799" s="112" t="s">
        <v>1225</v>
      </c>
      <c r="V799" s="113" t="s">
        <v>1226</v>
      </c>
      <c r="W79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799" s="6">
        <f>IF(AND(tbl_die_ordering[[#This Row],[TYPE]]&lt;&gt;"C",tbl_die_ordering[[#This Row],[Design Approved Date]]&lt;&gt;""),tbl_die_ordering[[#This Row],[Design Approved Date]]-tbl_die_ordering[[#This Row],[Die Requested Date]],0)</f>
        <v>0</v>
      </c>
      <c r="Z799" t="s">
        <v>86</v>
      </c>
      <c r="AA799" s="118"/>
      <c r="AB799" s="82">
        <f>_xlfn.XLOOKUP(_xlfn.TEXTJOIN("_",TRUE,tbl_die_ordering[[#This Row],[Supplier]],tbl_die_ordering[[#This Row],[DIE NO]]),[1]Tracker!$AQ:$AQ,[1]Tracker!$Y:$Y,"")</f>
        <v>0</v>
      </c>
      <c r="AC799" s="83">
        <f>_xlfn.XLOOKUP(_xlfn.TEXTJOIN("_",TRUE,tbl_die_ordering[[#This Row],[Supplier]],tbl_die_ordering[[#This Row],[DIE NO]]),[1]Tracker!$AQ:$AQ,[1]Tracker!$AC:$AC,"")</f>
        <v>0</v>
      </c>
      <c r="AD799" s="7"/>
      <c r="AF799" t="str">
        <f>TEXT(tbl_die_ordering[[#This Row],[Die Requested Date]],"mmm")</f>
        <v>May</v>
      </c>
      <c r="AG799" t="str">
        <f>_xlfn.TEXTJOIN("_",TRUE,tbl_die_ordering[[#This Row],[Supplier]],tbl_die_ordering[[#This Row],[DIE NO]])</f>
        <v>PDTMC_007221-2501</v>
      </c>
    </row>
    <row r="800" spans="1:33" ht="15.95" customHeight="1">
      <c r="A800" s="86" t="s">
        <v>29</v>
      </c>
      <c r="B800" s="83" t="str">
        <f>_xlfn.XLOOKUP(_xlfn.TEXTJOIN("_",TRUE,tbl_die_ordering[[#This Row],[Supplier]],tbl_die_ordering[[#This Row],[DIE NO]]),[1]Tracker!$AQ:$AQ,[1]Tracker!$W:$W,"")</f>
        <v>7888-25</v>
      </c>
      <c r="C800" s="204" t="s">
        <v>1229</v>
      </c>
      <c r="D800" s="177" t="s">
        <v>185</v>
      </c>
      <c r="E800" s="179" t="s">
        <v>321</v>
      </c>
      <c r="F800" s="94">
        <v>45796</v>
      </c>
      <c r="G800" s="353">
        <f>_xlfn.XLOOKUP(_xlfn.TEXTJOIN("_",TRUE,tbl_die_ordering[[#This Row],[Supplier]],tbl_die_ordering[[#This Row],[DIE NO]]),[1]Tracker!$AQ:$AQ,[1]Tracker!$V:$V,"")</f>
        <v>45796</v>
      </c>
      <c r="H800" s="194" t="s">
        <v>94</v>
      </c>
      <c r="I800" s="133">
        <v>0</v>
      </c>
      <c r="J800" s="133">
        <v>0</v>
      </c>
      <c r="K800" s="104">
        <v>45798</v>
      </c>
      <c r="L800" s="104">
        <v>45800</v>
      </c>
      <c r="M800" s="105"/>
      <c r="N800" s="121">
        <f>IFERROR(IF(tbl_die_ordering[[#This Row],[Design Approved Date]]&lt;&gt;"",L800-K800,""),"")</f>
        <v>2</v>
      </c>
      <c r="O800" s="94">
        <v>45801</v>
      </c>
      <c r="P800" s="94">
        <v>45803</v>
      </c>
      <c r="Q800" s="104">
        <v>45801</v>
      </c>
      <c r="R800" s="123">
        <v>212500595</v>
      </c>
      <c r="S800" s="93" t="s">
        <v>101</v>
      </c>
      <c r="T800" s="94">
        <v>45801</v>
      </c>
      <c r="U800" s="112" t="s">
        <v>1225</v>
      </c>
      <c r="V800" s="113" t="s">
        <v>1230</v>
      </c>
      <c r="W80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0" s="6">
        <f>IF(AND(tbl_die_ordering[[#This Row],[TYPE]]&lt;&gt;"C",tbl_die_ordering[[#This Row],[Design Approved Date]]&lt;&gt;""),tbl_die_ordering[[#This Row],[Design Approved Date]]-tbl_die_ordering[[#This Row],[Die Requested Date]],0)</f>
        <v>4</v>
      </c>
      <c r="Z800" t="s">
        <v>86</v>
      </c>
      <c r="AA800" s="118"/>
      <c r="AB800" s="82">
        <f>_xlfn.XLOOKUP(_xlfn.TEXTJOIN("_",TRUE,tbl_die_ordering[[#This Row],[Supplier]],tbl_die_ordering[[#This Row],[DIE NO]]),[1]Tracker!$AQ:$AQ,[1]Tracker!$Y:$Y,"")</f>
        <v>242501094</v>
      </c>
      <c r="AC800" s="83">
        <f>_xlfn.XLOOKUP(_xlfn.TEXTJOIN("_",TRUE,tbl_die_ordering[[#This Row],[Supplier]],tbl_die_ordering[[#This Row],[DIE NO]]),[1]Tracker!$AQ:$AQ,[1]Tracker!$AC:$AC,"")</f>
        <v>45811</v>
      </c>
      <c r="AD800" s="7"/>
      <c r="AF800" t="str">
        <f>TEXT(tbl_die_ordering[[#This Row],[Die Requested Date]],"mmm")</f>
        <v>May</v>
      </c>
      <c r="AG800" t="str">
        <f>_xlfn.TEXTJOIN("_",TRUE,tbl_die_ordering[[#This Row],[Supplier]],tbl_die_ordering[[#This Row],[DIE NO]])</f>
        <v>PDTMC_007218-3501</v>
      </c>
    </row>
    <row r="801" spans="1:33" ht="15.95" customHeight="1">
      <c r="A801" s="86" t="s">
        <v>29</v>
      </c>
      <c r="B801" s="83" t="str">
        <f>_xlfn.XLOOKUP(_xlfn.TEXTJOIN("_",TRUE,tbl_die_ordering[[#This Row],[Supplier]],tbl_die_ordering[[#This Row],[DIE NO]]),[1]Tracker!$AQ:$AQ,[1]Tracker!$W:$W,"")</f>
        <v>7888-25</v>
      </c>
      <c r="C801" s="204" t="s">
        <v>1231</v>
      </c>
      <c r="D801" s="177" t="s">
        <v>185</v>
      </c>
      <c r="E801" s="93" t="s">
        <v>321</v>
      </c>
      <c r="F801" s="94">
        <v>45796</v>
      </c>
      <c r="G801" s="353">
        <f>_xlfn.XLOOKUP(_xlfn.TEXTJOIN("_",TRUE,tbl_die_ordering[[#This Row],[Supplier]],tbl_die_ordering[[#This Row],[DIE NO]]),[1]Tracker!$AQ:$AQ,[1]Tracker!$V:$V,"")</f>
        <v>45796</v>
      </c>
      <c r="H801" s="194" t="s">
        <v>94</v>
      </c>
      <c r="I801" s="133">
        <v>0</v>
      </c>
      <c r="J801" s="133">
        <v>0</v>
      </c>
      <c r="K801" s="104">
        <v>45800</v>
      </c>
      <c r="L801" s="104">
        <v>45801</v>
      </c>
      <c r="M801" s="105"/>
      <c r="N801" s="121">
        <f>IFERROR(IF(tbl_die_ordering[[#This Row],[Design Approved Date]]&lt;&gt;"",L801-K801,""),"")</f>
        <v>1</v>
      </c>
      <c r="O801" s="94">
        <v>45801</v>
      </c>
      <c r="P801" s="94">
        <v>45811</v>
      </c>
      <c r="Q801" s="104">
        <v>45801</v>
      </c>
      <c r="R801" s="123">
        <v>212500595</v>
      </c>
      <c r="S801" s="93" t="s">
        <v>101</v>
      </c>
      <c r="T801" s="94">
        <v>45801</v>
      </c>
      <c r="U801" s="112" t="s">
        <v>1225</v>
      </c>
      <c r="V801" s="113" t="s">
        <v>1230</v>
      </c>
      <c r="W80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1" s="6">
        <f>IF(AND(tbl_die_ordering[[#This Row],[TYPE]]&lt;&gt;"C",tbl_die_ordering[[#This Row],[Design Approved Date]]&lt;&gt;""),tbl_die_ordering[[#This Row],[Design Approved Date]]-tbl_die_ordering[[#This Row],[Die Requested Date]],0)</f>
        <v>5</v>
      </c>
      <c r="Z801" t="s">
        <v>86</v>
      </c>
      <c r="AA801" s="118"/>
      <c r="AB801" s="82">
        <f>_xlfn.XLOOKUP(_xlfn.TEXTJOIN("_",TRUE,tbl_die_ordering[[#This Row],[Supplier]],tbl_die_ordering[[#This Row],[DIE NO]]),[1]Tracker!$AQ:$AQ,[1]Tracker!$Y:$Y,"")</f>
        <v>242501094</v>
      </c>
      <c r="AC801" s="83">
        <f>_xlfn.XLOOKUP(_xlfn.TEXTJOIN("_",TRUE,tbl_die_ordering[[#This Row],[Supplier]],tbl_die_ordering[[#This Row],[DIE NO]]),[1]Tracker!$AQ:$AQ,[1]Tracker!$AC:$AC,"")</f>
        <v>45811</v>
      </c>
      <c r="AD801" s="7"/>
      <c r="AF801" t="str">
        <f>TEXT(tbl_die_ordering[[#This Row],[Die Requested Date]],"mmm")</f>
        <v>May</v>
      </c>
      <c r="AG801" t="str">
        <f>_xlfn.TEXTJOIN("_",TRUE,tbl_die_ordering[[#This Row],[Supplier]],tbl_die_ordering[[#This Row],[DIE NO]])</f>
        <v>PDTMC_007219-3501</v>
      </c>
    </row>
    <row r="802" spans="1:33" ht="15.95" customHeight="1">
      <c r="A802" s="86" t="s">
        <v>6</v>
      </c>
      <c r="B802" s="83" t="str">
        <f>_xlfn.XLOOKUP(_xlfn.TEXTJOIN("_",TRUE,tbl_die_ordering[[#This Row],[Supplier]],tbl_die_ordering[[#This Row],[DIE NO]]),[1]Tracker!$AQ:$AQ,[1]Tracker!$W:$W,"")</f>
        <v>7936-25</v>
      </c>
      <c r="C802" s="204" t="s">
        <v>1232</v>
      </c>
      <c r="D802" s="177" t="s">
        <v>88</v>
      </c>
      <c r="E802" s="93" t="s">
        <v>100</v>
      </c>
      <c r="F802" s="94">
        <v>45796</v>
      </c>
      <c r="G802" s="353">
        <f>_xlfn.XLOOKUP(_xlfn.TEXTJOIN("_",TRUE,tbl_die_ordering[[#This Row],[Supplier]],tbl_die_ordering[[#This Row],[DIE NO]]),[1]Tracker!$AQ:$AQ,[1]Tracker!$V:$V,"")</f>
        <v>45797</v>
      </c>
      <c r="H802" s="194" t="s">
        <v>94</v>
      </c>
      <c r="I802" s="101">
        <v>1</v>
      </c>
      <c r="J802" s="101">
        <v>2</v>
      </c>
      <c r="K802" s="104">
        <v>45797</v>
      </c>
      <c r="L802" s="104">
        <v>45799</v>
      </c>
      <c r="M802" s="105"/>
      <c r="N802" s="121">
        <f>IFERROR(IF(tbl_die_ordering[[#This Row],[Design Approved Date]]&lt;&gt;"",L802-K802,""),"")</f>
        <v>2</v>
      </c>
      <c r="O802" s="94">
        <v>45801</v>
      </c>
      <c r="P802" s="94">
        <v>45803</v>
      </c>
      <c r="Q802" s="104">
        <v>45801</v>
      </c>
      <c r="R802" s="123">
        <v>112502149</v>
      </c>
      <c r="S802" s="93" t="s">
        <v>101</v>
      </c>
      <c r="T802" s="94">
        <v>45801</v>
      </c>
      <c r="U802" s="112"/>
      <c r="V802" s="113"/>
      <c r="W80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2" s="12">
        <f>IF(AND(tbl_die_ordering[[#This Row],[TYPE]]&lt;&gt;"C",tbl_die_ordering[[#This Row],[Design Approved Date]]&lt;&gt;""),tbl_die_ordering[[#This Row],[Design Approved Date]]-tbl_die_ordering[[#This Row],[Die Requested Date]],0)</f>
        <v>3</v>
      </c>
      <c r="Z802" t="s">
        <v>86</v>
      </c>
      <c r="AA802" s="118"/>
      <c r="AB802" s="82">
        <f>_xlfn.XLOOKUP(_xlfn.TEXTJOIN("_",TRUE,tbl_die_ordering[[#This Row],[Supplier]],tbl_die_ordering[[#This Row],[DIE NO]]),[1]Tracker!$AQ:$AQ,[1]Tracker!$Y:$Y,"")</f>
        <v>142504397</v>
      </c>
      <c r="AC802" s="83">
        <f>_xlfn.XLOOKUP(_xlfn.TEXTJOIN("_",TRUE,tbl_die_ordering[[#This Row],[Supplier]],tbl_die_ordering[[#This Row],[DIE NO]]),[1]Tracker!$AQ:$AQ,[1]Tracker!$AC:$AC,"")</f>
        <v>45810</v>
      </c>
      <c r="AD802" s="7"/>
      <c r="AF802" t="str">
        <f>TEXT(tbl_die_ordering[[#This Row],[Die Requested Date]],"mmm")</f>
        <v>May</v>
      </c>
      <c r="AG802" t="str">
        <f>_xlfn.TEXTJOIN("_",TRUE,tbl_die_ordering[[#This Row],[Supplier]],tbl_die_ordering[[#This Row],[DIE NO]])</f>
        <v>PDTMC_29851-502</v>
      </c>
    </row>
    <row r="803" spans="1:33" ht="15.95" customHeight="1">
      <c r="A803" s="86" t="s">
        <v>6</v>
      </c>
      <c r="B803" s="83" t="str">
        <f>_xlfn.XLOOKUP(_xlfn.TEXTJOIN("_",TRUE,tbl_die_ordering[[#This Row],[Supplier]],tbl_die_ordering[[#This Row],[DIE NO]]),[1]Tracker!$AQ:$AQ,[1]Tracker!$W:$W,"")</f>
        <v>7935-25</v>
      </c>
      <c r="C803" s="204" t="s">
        <v>1233</v>
      </c>
      <c r="D803" s="177" t="s">
        <v>88</v>
      </c>
      <c r="E803" s="93" t="s">
        <v>115</v>
      </c>
      <c r="F803" s="94">
        <v>45796</v>
      </c>
      <c r="G803" s="353">
        <f>_xlfn.XLOOKUP(_xlfn.TEXTJOIN("_",TRUE,tbl_die_ordering[[#This Row],[Supplier]],tbl_die_ordering[[#This Row],[DIE NO]]),[1]Tracker!$AQ:$AQ,[1]Tracker!$V:$V,"")</f>
        <v>45797</v>
      </c>
      <c r="H803" s="194" t="s">
        <v>90</v>
      </c>
      <c r="I803" s="101">
        <v>16</v>
      </c>
      <c r="J803" s="101">
        <v>16</v>
      </c>
      <c r="K803" s="104">
        <v>45807</v>
      </c>
      <c r="L803" s="104">
        <v>45808</v>
      </c>
      <c r="M803" s="105"/>
      <c r="N803" s="121">
        <f>IFERROR(IF(tbl_die_ordering[[#This Row],[Design Approved Date]]&lt;&gt;"",L803-K803,""),"")</f>
        <v>1</v>
      </c>
      <c r="O803" s="104">
        <v>45810</v>
      </c>
      <c r="P803" s="94">
        <v>45811</v>
      </c>
      <c r="Q803" s="104">
        <v>45810</v>
      </c>
      <c r="R803" s="123" t="s">
        <v>1234</v>
      </c>
      <c r="S803" s="93" t="s">
        <v>167</v>
      </c>
      <c r="T803" s="94">
        <v>45810</v>
      </c>
      <c r="U803" s="112"/>
      <c r="V803" s="113"/>
      <c r="W80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3" s="12">
        <f>IF(AND(tbl_die_ordering[[#This Row],[TYPE]]&lt;&gt;"C",tbl_die_ordering[[#This Row],[Design Approved Date]]&lt;&gt;""),tbl_die_ordering[[#This Row],[Design Approved Date]]-tbl_die_ordering[[#This Row],[Die Requested Date]],0)</f>
        <v>12</v>
      </c>
      <c r="Z803" t="s">
        <v>86</v>
      </c>
      <c r="AA803" s="118"/>
      <c r="AB803" s="82">
        <f>_xlfn.XLOOKUP(_xlfn.TEXTJOIN("_",TRUE,tbl_die_ordering[[#This Row],[Supplier]],tbl_die_ordering[[#This Row],[DIE NO]]),[1]Tracker!$AQ:$AQ,[1]Tracker!$Y:$Y,"")</f>
        <v>142504712</v>
      </c>
      <c r="AC803" s="83">
        <f>_xlfn.XLOOKUP(_xlfn.TEXTJOIN("_",TRUE,tbl_die_ordering[[#This Row],[Supplier]],tbl_die_ordering[[#This Row],[DIE NO]]),[1]Tracker!$AQ:$AQ,[1]Tracker!$AC:$AC,"")</f>
        <v>45819.364374999997</v>
      </c>
      <c r="AD803" s="7"/>
      <c r="AF803" t="str">
        <f>TEXT(tbl_die_ordering[[#This Row],[Die Requested Date]],"mmm")</f>
        <v>May</v>
      </c>
      <c r="AG803" t="str">
        <f>_xlfn.TEXTJOIN("_",TRUE,tbl_die_ordering[[#This Row],[Supplier]],tbl_die_ordering[[#This Row],[DIE NO]])</f>
        <v>PHOENIX _28490-602</v>
      </c>
    </row>
    <row r="804" spans="1:33" ht="15.95" customHeight="1">
      <c r="A804" s="86" t="s">
        <v>6</v>
      </c>
      <c r="B804" s="83" t="str">
        <f>_xlfn.XLOOKUP(_xlfn.TEXTJOIN("_",TRUE,tbl_die_ordering[[#This Row],[Supplier]],tbl_die_ordering[[#This Row],[DIE NO]]),[1]Tracker!$AQ:$AQ,[1]Tracker!$W:$W,"")</f>
        <v>7934-25</v>
      </c>
      <c r="C804" s="204" t="s">
        <v>1235</v>
      </c>
      <c r="D804" s="177" t="s">
        <v>88</v>
      </c>
      <c r="E804" s="93" t="s">
        <v>119</v>
      </c>
      <c r="F804" s="94">
        <v>45796</v>
      </c>
      <c r="G804" s="353">
        <f>_xlfn.XLOOKUP(_xlfn.TEXTJOIN("_",TRUE,tbl_die_ordering[[#This Row],[Supplier]],tbl_die_ordering[[#This Row],[DIE NO]]),[1]Tracker!$AQ:$AQ,[1]Tracker!$V:$V,"")</f>
        <v>45797</v>
      </c>
      <c r="H804" s="194" t="s">
        <v>90</v>
      </c>
      <c r="I804" s="101">
        <v>0</v>
      </c>
      <c r="J804" s="101">
        <v>0</v>
      </c>
      <c r="K804" s="104">
        <v>45807</v>
      </c>
      <c r="L804" s="104">
        <v>45810</v>
      </c>
      <c r="M804" s="105"/>
      <c r="N804" s="121">
        <f>IFERROR(IF(tbl_die_ordering[[#This Row],[Design Approved Date]]&lt;&gt;"",L804-K804,""),"")</f>
        <v>3</v>
      </c>
      <c r="O804" s="104">
        <v>45812</v>
      </c>
      <c r="P804" s="94">
        <v>45815</v>
      </c>
      <c r="Q804" s="104">
        <v>45812</v>
      </c>
      <c r="R804" s="123" t="s">
        <v>1236</v>
      </c>
      <c r="S804" s="93" t="s">
        <v>106</v>
      </c>
      <c r="T804" s="104">
        <v>45812</v>
      </c>
      <c r="U804" s="112"/>
      <c r="V804" s="113" t="s">
        <v>1237</v>
      </c>
      <c r="W80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4" s="12">
        <f>IF(AND(tbl_die_ordering[[#This Row],[TYPE]]&lt;&gt;"C",tbl_die_ordering[[#This Row],[Design Approved Date]]&lt;&gt;""),tbl_die_ordering[[#This Row],[Design Approved Date]]-tbl_die_ordering[[#This Row],[Die Requested Date]],0)</f>
        <v>14</v>
      </c>
      <c r="Z804" t="s">
        <v>86</v>
      </c>
      <c r="AA804" s="118"/>
      <c r="AB804" s="82">
        <f>_xlfn.XLOOKUP(_xlfn.TEXTJOIN("_",TRUE,tbl_die_ordering[[#This Row],[Supplier]],tbl_die_ordering[[#This Row],[DIE NO]]),[1]Tracker!$AQ:$AQ,[1]Tracker!$Y:$Y,"")</f>
        <v>142504678</v>
      </c>
      <c r="AC804" s="83">
        <f>_xlfn.XLOOKUP(_xlfn.TEXTJOIN("_",TRUE,tbl_die_ordering[[#This Row],[Supplier]],tbl_die_ordering[[#This Row],[DIE NO]]),[1]Tracker!$AQ:$AQ,[1]Tracker!$AC:$AC,"")</f>
        <v>45818</v>
      </c>
      <c r="AD804" s="7"/>
      <c r="AF804" t="str">
        <f>TEXT(tbl_die_ordering[[#This Row],[Die Requested Date]],"mmm")</f>
        <v>May</v>
      </c>
      <c r="AG804" t="str">
        <f>_xlfn.TEXTJOIN("_",TRUE,tbl_die_ordering[[#This Row],[Supplier]],tbl_die_ordering[[#This Row],[DIE NO]])</f>
        <v>JIANGSU_26808-502</v>
      </c>
    </row>
    <row r="805" spans="1:33" ht="15.95" customHeight="1">
      <c r="A805" s="86" t="s">
        <v>6</v>
      </c>
      <c r="B805" s="83" t="str">
        <f>_xlfn.XLOOKUP(_xlfn.TEXTJOIN("_",TRUE,tbl_die_ordering[[#This Row],[Supplier]],tbl_die_ordering[[#This Row],[DIE NO]]),[1]Tracker!$AQ:$AQ,[1]Tracker!$W:$W,"")</f>
        <v>7934-25</v>
      </c>
      <c r="C805" s="204" t="s">
        <v>1238</v>
      </c>
      <c r="D805" s="177" t="s">
        <v>88</v>
      </c>
      <c r="E805" s="93" t="s">
        <v>103</v>
      </c>
      <c r="F805" s="94">
        <v>45796</v>
      </c>
      <c r="G805" s="353">
        <f>_xlfn.XLOOKUP(_xlfn.TEXTJOIN("_",TRUE,tbl_die_ordering[[#This Row],[Supplier]],tbl_die_ordering[[#This Row],[DIE NO]]),[1]Tracker!$AQ:$AQ,[1]Tracker!$V:$V,"")</f>
        <v>45797</v>
      </c>
      <c r="H805" s="194" t="s">
        <v>90</v>
      </c>
      <c r="I805" s="101">
        <v>1</v>
      </c>
      <c r="J805" s="101">
        <v>2</v>
      </c>
      <c r="K805" s="104">
        <v>45807</v>
      </c>
      <c r="L805" s="104">
        <v>45876</v>
      </c>
      <c r="M805" s="105" t="s">
        <v>186</v>
      </c>
      <c r="N805" s="121">
        <f>IFERROR(IF(tbl_die_ordering[[#This Row],[Design Approved Date]]&lt;&gt;"",L805-K805,""),"")</f>
        <v>69</v>
      </c>
      <c r="O805" s="94">
        <v>45878</v>
      </c>
      <c r="P805" s="94">
        <v>45881</v>
      </c>
      <c r="Q805" s="104">
        <v>45878</v>
      </c>
      <c r="R805" s="123" t="s">
        <v>1239</v>
      </c>
      <c r="S805" s="93" t="s">
        <v>106</v>
      </c>
      <c r="T805" s="94">
        <v>45878</v>
      </c>
      <c r="U805" s="112"/>
      <c r="V805" s="113" t="s">
        <v>1240</v>
      </c>
      <c r="W80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5" s="12">
        <f>IF(AND(tbl_die_ordering[[#This Row],[TYPE]]&lt;&gt;"C",tbl_die_ordering[[#This Row],[Design Approved Date]]&lt;&gt;""),tbl_die_ordering[[#This Row],[Design Approved Date]]-tbl_die_ordering[[#This Row],[Die Requested Date]],0)</f>
        <v>80</v>
      </c>
      <c r="Z805" t="s">
        <v>86</v>
      </c>
      <c r="AA805" s="118"/>
      <c r="AB805" s="82">
        <f>_xlfn.XLOOKUP(_xlfn.TEXTJOIN("_",TRUE,tbl_die_ordering[[#This Row],[Supplier]],tbl_die_ordering[[#This Row],[DIE NO]]),[1]Tracker!$AQ:$AQ,[1]Tracker!$Y:$Y,"")</f>
        <v>142506873</v>
      </c>
      <c r="AC805" s="83">
        <f>_xlfn.XLOOKUP(_xlfn.TEXTJOIN("_",TRUE,tbl_die_ordering[[#This Row],[Supplier]],tbl_die_ordering[[#This Row],[DIE NO]]),[1]Tracker!$AQ:$AQ,[1]Tracker!$AC:$AC,"")</f>
        <v>45887.274953703702</v>
      </c>
      <c r="AD805" s="7"/>
      <c r="AF805" t="str">
        <f>TEXT(tbl_die_ordering[[#This Row],[Die Requested Date]],"mmm")</f>
        <v>May</v>
      </c>
      <c r="AG805" t="str">
        <f>_xlfn.TEXTJOIN("_",TRUE,tbl_die_ordering[[#This Row],[Supplier]],tbl_die_ordering[[#This Row],[DIE NO]])</f>
        <v>JIANGSU_05142-414</v>
      </c>
    </row>
    <row r="806" spans="1:33" ht="15.95" customHeight="1">
      <c r="A806" s="86" t="s">
        <v>6</v>
      </c>
      <c r="B806" s="83" t="str">
        <f>_xlfn.XLOOKUP(_xlfn.TEXTJOIN("_",TRUE,tbl_die_ordering[[#This Row],[Supplier]],tbl_die_ordering[[#This Row],[DIE NO]]),[1]Tracker!$AQ:$AQ,[1]Tracker!$W:$W,"")</f>
        <v>7937-25</v>
      </c>
      <c r="C806" s="204" t="s">
        <v>1241</v>
      </c>
      <c r="D806" s="177" t="s">
        <v>185</v>
      </c>
      <c r="E806" s="93" t="s">
        <v>219</v>
      </c>
      <c r="F806" s="94">
        <v>45797</v>
      </c>
      <c r="G806" s="353">
        <f>_xlfn.XLOOKUP(_xlfn.TEXTJOIN("_",TRUE,tbl_die_ordering[[#This Row],[Supplier]],tbl_die_ordering[[#This Row],[DIE NO]]),[1]Tracker!$AQ:$AQ,[1]Tracker!$V:$V,"")</f>
        <v>45798</v>
      </c>
      <c r="H806" s="194" t="s">
        <v>94</v>
      </c>
      <c r="I806" s="101">
        <v>1</v>
      </c>
      <c r="J806" s="101">
        <v>2</v>
      </c>
      <c r="K806" s="104">
        <v>45799</v>
      </c>
      <c r="L806" s="104">
        <v>45801</v>
      </c>
      <c r="M806" s="105"/>
      <c r="N806" s="121">
        <f>IFERROR(IF(tbl_die_ordering[[#This Row],[Design Approved Date]]&lt;&gt;"",L806-K806,""),"")</f>
        <v>2</v>
      </c>
      <c r="O806" s="94">
        <v>45801</v>
      </c>
      <c r="P806" s="94">
        <v>45806</v>
      </c>
      <c r="Q806" s="104">
        <v>45801</v>
      </c>
      <c r="R806" s="123">
        <v>112502151</v>
      </c>
      <c r="S806" s="93" t="s">
        <v>101</v>
      </c>
      <c r="T806" s="94">
        <v>45801</v>
      </c>
      <c r="U806" s="112" t="s">
        <v>61</v>
      </c>
      <c r="V806" s="113"/>
      <c r="W80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6" s="12">
        <f>IF(AND(tbl_die_ordering[[#This Row],[TYPE]]&lt;&gt;"C",tbl_die_ordering[[#This Row],[Design Approved Date]]&lt;&gt;""),tbl_die_ordering[[#This Row],[Design Approved Date]]-tbl_die_ordering[[#This Row],[Die Requested Date]],0)</f>
        <v>4</v>
      </c>
      <c r="Z806" t="s">
        <v>86</v>
      </c>
      <c r="AA806" s="118"/>
      <c r="AB806" s="82">
        <f>_xlfn.XLOOKUP(_xlfn.TEXTJOIN("_",TRUE,tbl_die_ordering[[#This Row],[Supplier]],tbl_die_ordering[[#This Row],[DIE NO]]),[1]Tracker!$AQ:$AQ,[1]Tracker!$Y:$Y,"")</f>
        <v>142504398</v>
      </c>
      <c r="AC806" s="83">
        <f>_xlfn.XLOOKUP(_xlfn.TEXTJOIN("_",TRUE,tbl_die_ordering[[#This Row],[Supplier]],tbl_die_ordering[[#This Row],[DIE NO]]),[1]Tracker!$AQ:$AQ,[1]Tracker!$AC:$AC,"")</f>
        <v>45780</v>
      </c>
      <c r="AD806" s="7"/>
      <c r="AF806" t="str">
        <f>TEXT(tbl_die_ordering[[#This Row],[Die Requested Date]],"mmm")</f>
        <v>May</v>
      </c>
      <c r="AG806" t="str">
        <f>_xlfn.TEXTJOIN("_",TRUE,tbl_die_ordering[[#This Row],[Supplier]],tbl_die_ordering[[#This Row],[DIE NO]])</f>
        <v>PDTMC_30374-201</v>
      </c>
    </row>
    <row r="807" spans="1:33" ht="15.95" customHeight="1">
      <c r="A807" s="86" t="s">
        <v>6</v>
      </c>
      <c r="B807" s="83" t="str">
        <f>_xlfn.XLOOKUP(_xlfn.TEXTJOIN("_",TRUE,tbl_die_ordering[[#This Row],[Supplier]],tbl_die_ordering[[#This Row],[DIE NO]]),[1]Tracker!$AQ:$AQ,[1]Tracker!$W:$W,"")</f>
        <v>7937-25</v>
      </c>
      <c r="C807" s="204" t="s">
        <v>1242</v>
      </c>
      <c r="D807" s="177" t="s">
        <v>185</v>
      </c>
      <c r="E807" s="93" t="s">
        <v>219</v>
      </c>
      <c r="F807" s="94">
        <v>45797</v>
      </c>
      <c r="G807" s="353">
        <f>_xlfn.XLOOKUP(_xlfn.TEXTJOIN("_",TRUE,tbl_die_ordering[[#This Row],[Supplier]],tbl_die_ordering[[#This Row],[DIE NO]]),[1]Tracker!$AQ:$AQ,[1]Tracker!$V:$V,"")</f>
        <v>45798</v>
      </c>
      <c r="H807" s="194" t="s">
        <v>94</v>
      </c>
      <c r="I807" s="101">
        <v>1</v>
      </c>
      <c r="J807" s="101">
        <v>2</v>
      </c>
      <c r="K807" s="104">
        <v>45799</v>
      </c>
      <c r="L807" s="104">
        <v>45801</v>
      </c>
      <c r="M807" s="105"/>
      <c r="N807" s="121">
        <f>IFERROR(IF(tbl_die_ordering[[#This Row],[Design Approved Date]]&lt;&gt;"",L807-K807,""),"")</f>
        <v>2</v>
      </c>
      <c r="O807" s="94">
        <v>45801</v>
      </c>
      <c r="P807" s="94">
        <v>45806</v>
      </c>
      <c r="Q807" s="104">
        <v>45801</v>
      </c>
      <c r="R807" s="123">
        <v>112502151</v>
      </c>
      <c r="S807" s="93" t="s">
        <v>101</v>
      </c>
      <c r="T807" s="94">
        <v>45801</v>
      </c>
      <c r="U807" s="112" t="s">
        <v>61</v>
      </c>
      <c r="V807" s="113"/>
      <c r="W80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7" s="12">
        <f>IF(AND(tbl_die_ordering[[#This Row],[TYPE]]&lt;&gt;"C",tbl_die_ordering[[#This Row],[Design Approved Date]]&lt;&gt;""),tbl_die_ordering[[#This Row],[Design Approved Date]]-tbl_die_ordering[[#This Row],[Die Requested Date]],0)</f>
        <v>4</v>
      </c>
      <c r="Z807" t="s">
        <v>86</v>
      </c>
      <c r="AA807" s="118"/>
      <c r="AB807" s="82">
        <f>_xlfn.XLOOKUP(_xlfn.TEXTJOIN("_",TRUE,tbl_die_ordering[[#This Row],[Supplier]],tbl_die_ordering[[#This Row],[DIE NO]]),[1]Tracker!$AQ:$AQ,[1]Tracker!$Y:$Y,"")</f>
        <v>142504398</v>
      </c>
      <c r="AC807" s="83">
        <f>_xlfn.XLOOKUP(_xlfn.TEXTJOIN("_",TRUE,tbl_die_ordering[[#This Row],[Supplier]],tbl_die_ordering[[#This Row],[DIE NO]]),[1]Tracker!$AQ:$AQ,[1]Tracker!$AC:$AC,"")</f>
        <v>45780</v>
      </c>
      <c r="AD807" s="7"/>
      <c r="AF807" t="str">
        <f>TEXT(tbl_die_ordering[[#This Row],[Die Requested Date]],"mmm")</f>
        <v>May</v>
      </c>
      <c r="AG807" t="str">
        <f>_xlfn.TEXTJOIN("_",TRUE,tbl_die_ordering[[#This Row],[Supplier]],tbl_die_ordering[[#This Row],[DIE NO]])</f>
        <v>PDTMC_30375-201</v>
      </c>
    </row>
    <row r="808" spans="1:33" ht="15.95" customHeight="1">
      <c r="A808" s="86" t="s">
        <v>6</v>
      </c>
      <c r="B808" s="83" t="str">
        <f>_xlfn.XLOOKUP(_xlfn.TEXTJOIN("_",TRUE,tbl_die_ordering[[#This Row],[Supplier]],tbl_die_ordering[[#This Row],[DIE NO]]),[1]Tracker!$AQ:$AQ,[1]Tracker!$W:$W,"")</f>
        <v>7937-25</v>
      </c>
      <c r="C808" s="204" t="s">
        <v>1243</v>
      </c>
      <c r="D808" s="177" t="s">
        <v>185</v>
      </c>
      <c r="E808" s="93" t="s">
        <v>219</v>
      </c>
      <c r="F808" s="94">
        <v>45797</v>
      </c>
      <c r="G808" s="353">
        <f>_xlfn.XLOOKUP(_xlfn.TEXTJOIN("_",TRUE,tbl_die_ordering[[#This Row],[Supplier]],tbl_die_ordering[[#This Row],[DIE NO]]),[1]Tracker!$AQ:$AQ,[1]Tracker!$V:$V,"")</f>
        <v>45798</v>
      </c>
      <c r="H808" s="194" t="s">
        <v>94</v>
      </c>
      <c r="I808" s="101">
        <v>1</v>
      </c>
      <c r="J808" s="101">
        <v>2</v>
      </c>
      <c r="K808" s="104">
        <v>45800</v>
      </c>
      <c r="L808" s="104">
        <v>45804</v>
      </c>
      <c r="M808" s="105" t="s">
        <v>186</v>
      </c>
      <c r="N808" s="121">
        <f>IFERROR(IF(tbl_die_ordering[[#This Row],[Design Approved Date]]&lt;&gt;"",L808-K808,""),"")</f>
        <v>4</v>
      </c>
      <c r="O808" s="94">
        <v>45805</v>
      </c>
      <c r="P808" s="94">
        <v>45806</v>
      </c>
      <c r="Q808" s="104">
        <v>45805</v>
      </c>
      <c r="R808" s="123">
        <v>112502197</v>
      </c>
      <c r="S808" s="93" t="s">
        <v>101</v>
      </c>
      <c r="T808" s="94">
        <v>45805</v>
      </c>
      <c r="U808" s="112" t="s">
        <v>61</v>
      </c>
      <c r="V808" s="113"/>
      <c r="W80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8" s="12">
        <f>IF(AND(tbl_die_ordering[[#This Row],[TYPE]]&lt;&gt;"C",tbl_die_ordering[[#This Row],[Design Approved Date]]&lt;&gt;""),tbl_die_ordering[[#This Row],[Design Approved Date]]-tbl_die_ordering[[#This Row],[Die Requested Date]],0)</f>
        <v>7</v>
      </c>
      <c r="Z808" t="s">
        <v>86</v>
      </c>
      <c r="AA808" s="118"/>
      <c r="AB808" s="82">
        <f>_xlfn.XLOOKUP(_xlfn.TEXTJOIN("_",TRUE,tbl_die_ordering[[#This Row],[Supplier]],tbl_die_ordering[[#This Row],[DIE NO]]),[1]Tracker!$AQ:$AQ,[1]Tracker!$Y:$Y,"")</f>
        <v>142504666</v>
      </c>
      <c r="AC808" s="83">
        <f>_xlfn.XLOOKUP(_xlfn.TEXTJOIN("_",TRUE,tbl_die_ordering[[#This Row],[Supplier]],tbl_die_ordering[[#This Row],[DIE NO]]),[1]Tracker!$AQ:$AQ,[1]Tracker!$AC:$AC,"")</f>
        <v>45817</v>
      </c>
      <c r="AD808" s="7"/>
      <c r="AF808" t="str">
        <f>TEXT(tbl_die_ordering[[#This Row],[Die Requested Date]],"mmm")</f>
        <v>May</v>
      </c>
      <c r="AG808" t="str">
        <f>_xlfn.TEXTJOIN("_",TRUE,tbl_die_ordering[[#This Row],[Supplier]],tbl_die_ordering[[#This Row],[DIE NO]])</f>
        <v>PDTMC_30376-201</v>
      </c>
    </row>
    <row r="809" spans="1:33" ht="15.95" customHeight="1">
      <c r="A809" s="86" t="s">
        <v>6</v>
      </c>
      <c r="B809" s="83" t="str">
        <f>_xlfn.XLOOKUP(_xlfn.TEXTJOIN("_",TRUE,tbl_die_ordering[[#This Row],[Supplier]],tbl_die_ordering[[#This Row],[DIE NO]]),[1]Tracker!$AQ:$AQ,[1]Tracker!$W:$W,"")</f>
        <v>7939-25</v>
      </c>
      <c r="C809" s="204" t="s">
        <v>1244</v>
      </c>
      <c r="D809" s="177" t="s">
        <v>88</v>
      </c>
      <c r="E809" s="93" t="s">
        <v>111</v>
      </c>
      <c r="F809" s="94">
        <v>45798</v>
      </c>
      <c r="G809" s="353">
        <f>_xlfn.XLOOKUP(_xlfn.TEXTJOIN("_",TRUE,tbl_die_ordering[[#This Row],[Supplier]],tbl_die_ordering[[#This Row],[DIE NO]]),[1]Tracker!$AQ:$AQ,[1]Tracker!$V:$V,"")</f>
        <v>45799</v>
      </c>
      <c r="H809" s="194" t="s">
        <v>90</v>
      </c>
      <c r="I809" s="101">
        <v>0</v>
      </c>
      <c r="J809" s="101">
        <v>0</v>
      </c>
      <c r="K809" s="104">
        <v>45799</v>
      </c>
      <c r="L809" s="104">
        <v>45801</v>
      </c>
      <c r="M809" s="105"/>
      <c r="N809" s="121">
        <f>IFERROR(IF(tbl_die_ordering[[#This Row],[Design Approved Date]]&lt;&gt;"",L809-K809,""),"")</f>
        <v>2</v>
      </c>
      <c r="O809" s="94">
        <v>45801</v>
      </c>
      <c r="P809" s="94">
        <v>45806</v>
      </c>
      <c r="Q809" s="104">
        <v>45801</v>
      </c>
      <c r="R809" s="123">
        <v>112502151</v>
      </c>
      <c r="S809" s="93" t="s">
        <v>139</v>
      </c>
      <c r="T809" s="94">
        <v>45801</v>
      </c>
      <c r="U809" s="112"/>
      <c r="V809" s="113"/>
      <c r="W80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09" s="12">
        <f>IF(AND(tbl_die_ordering[[#This Row],[TYPE]]&lt;&gt;"C",tbl_die_ordering[[#This Row],[Design Approved Date]]&lt;&gt;""),tbl_die_ordering[[#This Row],[Design Approved Date]]-tbl_die_ordering[[#This Row],[Die Requested Date]],0)</f>
        <v>3</v>
      </c>
      <c r="Z809" t="s">
        <v>86</v>
      </c>
      <c r="AA809" s="118"/>
      <c r="AB809" s="82">
        <f>_xlfn.XLOOKUP(_xlfn.TEXTJOIN("_",TRUE,tbl_die_ordering[[#This Row],[Supplier]],tbl_die_ordering[[#This Row],[DIE NO]]),[1]Tracker!$AQ:$AQ,[1]Tracker!$Y:$Y,"")</f>
        <v>142504400</v>
      </c>
      <c r="AC809" s="83">
        <f>_xlfn.XLOOKUP(_xlfn.TEXTJOIN("_",TRUE,tbl_die_ordering[[#This Row],[Supplier]],tbl_die_ordering[[#This Row],[DIE NO]]),[1]Tracker!$AQ:$AQ,[1]Tracker!$AC:$AC,"")</f>
        <v>45810</v>
      </c>
      <c r="AD809" s="7"/>
      <c r="AF809" t="str">
        <f>TEXT(tbl_die_ordering[[#This Row],[Die Requested Date]],"mmm")</f>
        <v>May</v>
      </c>
      <c r="AG809" t="str">
        <f>_xlfn.TEXTJOIN("_",TRUE,tbl_die_ordering[[#This Row],[Supplier]],tbl_die_ordering[[#This Row],[DIE NO]])</f>
        <v>EKSTEK_10529-407</v>
      </c>
    </row>
    <row r="810" spans="1:33" ht="15.95" customHeight="1">
      <c r="A810" s="86" t="s">
        <v>6</v>
      </c>
      <c r="B810" s="83" t="str">
        <f>_xlfn.XLOOKUP(_xlfn.TEXTJOIN("_",TRUE,tbl_die_ordering[[#This Row],[Supplier]],tbl_die_ordering[[#This Row],[DIE NO]]),[1]Tracker!$AQ:$AQ,[1]Tracker!$W:$W,"")</f>
        <v>7940-25</v>
      </c>
      <c r="C810" s="204" t="s">
        <v>1245</v>
      </c>
      <c r="D810" s="177" t="s">
        <v>88</v>
      </c>
      <c r="E810" s="93" t="s">
        <v>321</v>
      </c>
      <c r="F810" s="94">
        <v>45798</v>
      </c>
      <c r="G810" s="353">
        <f>_xlfn.XLOOKUP(_xlfn.TEXTJOIN("_",TRUE,tbl_die_ordering[[#This Row],[Supplier]],tbl_die_ordering[[#This Row],[DIE NO]]),[1]Tracker!$AQ:$AQ,[1]Tracker!$V:$V,"")</f>
        <v>45799</v>
      </c>
      <c r="H810" s="194" t="s">
        <v>94</v>
      </c>
      <c r="I810" s="101">
        <v>3</v>
      </c>
      <c r="J810" s="101">
        <v>3</v>
      </c>
      <c r="K810" s="104">
        <v>45799</v>
      </c>
      <c r="L810" s="104">
        <v>45801</v>
      </c>
      <c r="M810" s="105"/>
      <c r="N810" s="121">
        <f>IFERROR(IF(tbl_die_ordering[[#This Row],[Design Approved Date]]&lt;&gt;"",L810-K810,""),"")</f>
        <v>2</v>
      </c>
      <c r="O810" s="94">
        <v>45801</v>
      </c>
      <c r="P810" s="94">
        <v>45806</v>
      </c>
      <c r="Q810" s="104">
        <v>45801</v>
      </c>
      <c r="R810" s="123">
        <v>112502151</v>
      </c>
      <c r="S810" s="93" t="s">
        <v>95</v>
      </c>
      <c r="T810" s="94">
        <v>45801</v>
      </c>
      <c r="U810" s="112"/>
      <c r="V810" s="113"/>
      <c r="W81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0" s="12">
        <f>IF(AND(tbl_die_ordering[[#This Row],[TYPE]]&lt;&gt;"C",tbl_die_ordering[[#This Row],[Design Approved Date]]&lt;&gt;""),tbl_die_ordering[[#This Row],[Design Approved Date]]-tbl_die_ordering[[#This Row],[Die Requested Date]],0)</f>
        <v>3</v>
      </c>
      <c r="Z810" t="s">
        <v>86</v>
      </c>
      <c r="AA810" s="118"/>
      <c r="AB810" s="82">
        <f>_xlfn.XLOOKUP(_xlfn.TEXTJOIN("_",TRUE,tbl_die_ordering[[#This Row],[Supplier]],tbl_die_ordering[[#This Row],[DIE NO]]),[1]Tracker!$AQ:$AQ,[1]Tracker!$Y:$Y,"")</f>
        <v>142504389</v>
      </c>
      <c r="AC810" s="83">
        <f>_xlfn.XLOOKUP(_xlfn.TEXTJOIN("_",TRUE,tbl_die_ordering[[#This Row],[Supplier]],tbl_die_ordering[[#This Row],[DIE NO]]),[1]Tracker!$AQ:$AQ,[1]Tracker!$AC:$AC,"")</f>
        <v>45818</v>
      </c>
      <c r="AD810" s="7"/>
      <c r="AF810" t="str">
        <f>TEXT(tbl_die_ordering[[#This Row],[Die Requested Date]],"mmm")</f>
        <v>May</v>
      </c>
      <c r="AG810" t="str">
        <f>_xlfn.TEXTJOIN("_",TRUE,tbl_die_ordering[[#This Row],[Supplier]],tbl_die_ordering[[#This Row],[DIE NO]])</f>
        <v>PHME_13010-527</v>
      </c>
    </row>
    <row r="811" spans="1:33" ht="15.95" customHeight="1">
      <c r="A811" s="86" t="s">
        <v>6</v>
      </c>
      <c r="B811" s="83" t="str">
        <f>_xlfn.XLOOKUP(_xlfn.TEXTJOIN("_",TRUE,tbl_die_ordering[[#This Row],[Supplier]],tbl_die_ordering[[#This Row],[DIE NO]]),[1]Tracker!$AQ:$AQ,[1]Tracker!$W:$W,"")</f>
        <v>7941-25</v>
      </c>
      <c r="C811" s="204" t="s">
        <v>1246</v>
      </c>
      <c r="D811" s="177" t="s">
        <v>88</v>
      </c>
      <c r="E811" s="93" t="s">
        <v>111</v>
      </c>
      <c r="F811" s="94">
        <v>45798</v>
      </c>
      <c r="G811" s="353">
        <f>_xlfn.XLOOKUP(_xlfn.TEXTJOIN("_",TRUE,tbl_die_ordering[[#This Row],[Supplier]],tbl_die_ordering[[#This Row],[DIE NO]]),[1]Tracker!$AQ:$AQ,[1]Tracker!$V:$V,"")</f>
        <v>45799</v>
      </c>
      <c r="H811" s="194" t="s">
        <v>90</v>
      </c>
      <c r="I811" s="133">
        <v>1</v>
      </c>
      <c r="J811" s="133">
        <v>1</v>
      </c>
      <c r="K811" s="104">
        <v>45801</v>
      </c>
      <c r="L811" s="104">
        <v>45804</v>
      </c>
      <c r="M811" s="105"/>
      <c r="N811" s="121">
        <f>IFERROR(IF(tbl_die_ordering[[#This Row],[Design Approved Date]]&lt;&gt;"",L811-K811,""),"")</f>
        <v>3</v>
      </c>
      <c r="O811" s="94">
        <v>45805</v>
      </c>
      <c r="P811" s="94">
        <v>45811</v>
      </c>
      <c r="Q811" s="104">
        <v>45805</v>
      </c>
      <c r="R811" s="123">
        <v>112502197</v>
      </c>
      <c r="S811" s="93" t="s">
        <v>106</v>
      </c>
      <c r="T811" s="94">
        <v>45805</v>
      </c>
      <c r="U811" s="112"/>
      <c r="V811" s="113" t="s">
        <v>1247</v>
      </c>
      <c r="W81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1" s="12">
        <f>IF(AND(tbl_die_ordering[[#This Row],[TYPE]]&lt;&gt;"C",tbl_die_ordering[[#This Row],[Design Approved Date]]&lt;&gt;""),tbl_die_ordering[[#This Row],[Design Approved Date]]-tbl_die_ordering[[#This Row],[Die Requested Date]],0)</f>
        <v>6</v>
      </c>
      <c r="AA811" s="118"/>
      <c r="AB811" s="82">
        <f>_xlfn.XLOOKUP(_xlfn.TEXTJOIN("_",TRUE,tbl_die_ordering[[#This Row],[Supplier]],tbl_die_ordering[[#This Row],[DIE NO]]),[1]Tracker!$AQ:$AQ,[1]Tracker!$Y:$Y,"")</f>
        <v>142504678</v>
      </c>
      <c r="AC811" s="83">
        <f>_xlfn.XLOOKUP(_xlfn.TEXTJOIN("_",TRUE,tbl_die_ordering[[#This Row],[Supplier]],tbl_die_ordering[[#This Row],[DIE NO]]),[1]Tracker!$AQ:$AQ,[1]Tracker!$AC:$AC,"")</f>
        <v>45818</v>
      </c>
      <c r="AD811" s="7"/>
      <c r="AF811" t="str">
        <f>TEXT(tbl_die_ordering[[#This Row],[Die Requested Date]],"mmm")</f>
        <v>May</v>
      </c>
      <c r="AG811" t="str">
        <f>_xlfn.TEXTJOIN("_",TRUE,tbl_die_ordering[[#This Row],[Supplier]],tbl_die_ordering[[#This Row],[DIE NO]])</f>
        <v>JIANGSU_13237-403</v>
      </c>
    </row>
    <row r="812" spans="1:33" ht="15.95" customHeight="1">
      <c r="A812" s="86" t="s">
        <v>6</v>
      </c>
      <c r="B812" s="83" t="str">
        <f>_xlfn.XLOOKUP(_xlfn.TEXTJOIN("_",TRUE,tbl_die_ordering[[#This Row],[Supplier]],tbl_die_ordering[[#This Row],[DIE NO]]),[1]Tracker!$AQ:$AQ,[1]Tracker!$W:$W,"")</f>
        <v>7939-25</v>
      </c>
      <c r="C812" s="204" t="s">
        <v>1248</v>
      </c>
      <c r="D812" s="177" t="s">
        <v>88</v>
      </c>
      <c r="E812" s="93" t="s">
        <v>119</v>
      </c>
      <c r="F812" s="94">
        <v>45798</v>
      </c>
      <c r="G812" s="353">
        <f>_xlfn.XLOOKUP(_xlfn.TEXTJOIN("_",TRUE,tbl_die_ordering[[#This Row],[Supplier]],tbl_die_ordering[[#This Row],[DIE NO]]),[1]Tracker!$AQ:$AQ,[1]Tracker!$V:$V,"")</f>
        <v>45799</v>
      </c>
      <c r="H812" s="194" t="s">
        <v>90</v>
      </c>
      <c r="I812" s="101">
        <v>0</v>
      </c>
      <c r="J812" s="101">
        <v>0</v>
      </c>
      <c r="K812" s="104">
        <v>45800</v>
      </c>
      <c r="L812" s="104">
        <v>45805</v>
      </c>
      <c r="M812" s="105"/>
      <c r="N812" s="121">
        <f>IFERROR(IF(tbl_die_ordering[[#This Row],[Design Approved Date]]&lt;&gt;"",L812-K812,""),"")</f>
        <v>5</v>
      </c>
      <c r="O812" s="94">
        <v>45807</v>
      </c>
      <c r="P812" s="94">
        <v>45808</v>
      </c>
      <c r="Q812" s="104">
        <v>45807</v>
      </c>
      <c r="R812" s="123" t="s">
        <v>1207</v>
      </c>
      <c r="S812" s="93" t="s">
        <v>139</v>
      </c>
      <c r="T812" s="94">
        <v>45807</v>
      </c>
      <c r="U812" s="112"/>
      <c r="V812" s="113" t="s">
        <v>1249</v>
      </c>
      <c r="W81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2" s="12">
        <f>IF(AND(tbl_die_ordering[[#This Row],[TYPE]]&lt;&gt;"C",tbl_die_ordering[[#This Row],[Design Approved Date]]&lt;&gt;""),tbl_die_ordering[[#This Row],[Design Approved Date]]-tbl_die_ordering[[#This Row],[Die Requested Date]],0)</f>
        <v>7</v>
      </c>
      <c r="Z812" t="s">
        <v>86</v>
      </c>
      <c r="AA812" s="118"/>
      <c r="AB812" s="82">
        <f>_xlfn.XLOOKUP(_xlfn.TEXTJOIN("_",TRUE,tbl_die_ordering[[#This Row],[Supplier]],tbl_die_ordering[[#This Row],[DIE NO]]),[1]Tracker!$AQ:$AQ,[1]Tracker!$Y:$Y,"")</f>
        <v>142504686</v>
      </c>
      <c r="AC812" s="83">
        <f>_xlfn.XLOOKUP(_xlfn.TEXTJOIN("_",TRUE,tbl_die_ordering[[#This Row],[Supplier]],tbl_die_ordering[[#This Row],[DIE NO]]),[1]Tracker!$AQ:$AQ,[1]Tracker!$AC:$AC,"")</f>
        <v>45821</v>
      </c>
      <c r="AD812" s="7"/>
      <c r="AF812" t="str">
        <f>TEXT(tbl_die_ordering[[#This Row],[Die Requested Date]],"mmm")</f>
        <v>May</v>
      </c>
      <c r="AG812" t="str">
        <f>_xlfn.TEXTJOIN("_",TRUE,tbl_die_ordering[[#This Row],[Supplier]],tbl_die_ordering[[#This Row],[DIE NO]])</f>
        <v>EKSTEK_01049-407</v>
      </c>
    </row>
    <row r="813" spans="1:33" ht="15.95" customHeight="1">
      <c r="A813" s="86" t="s">
        <v>6</v>
      </c>
      <c r="B813" s="83" t="str">
        <f>_xlfn.XLOOKUP(_xlfn.TEXTJOIN("_",TRUE,tbl_die_ordering[[#This Row],[Supplier]],tbl_die_ordering[[#This Row],[DIE NO]]),[1]Tracker!$AQ:$AQ,[1]Tracker!$W:$W,"")</f>
        <v>7941-25</v>
      </c>
      <c r="C813" s="204" t="s">
        <v>1250</v>
      </c>
      <c r="D813" s="177" t="s">
        <v>88</v>
      </c>
      <c r="E813" s="179" t="s">
        <v>119</v>
      </c>
      <c r="F813" s="94">
        <v>45798</v>
      </c>
      <c r="G813" s="353">
        <f>_xlfn.XLOOKUP(_xlfn.TEXTJOIN("_",TRUE,tbl_die_ordering[[#This Row],[Supplier]],tbl_die_ordering[[#This Row],[DIE NO]]),[1]Tracker!$AQ:$AQ,[1]Tracker!$V:$V,"")</f>
        <v>45799</v>
      </c>
      <c r="H813" s="194" t="s">
        <v>90</v>
      </c>
      <c r="I813" s="133">
        <v>3</v>
      </c>
      <c r="J813" s="133">
        <v>3</v>
      </c>
      <c r="K813" s="104">
        <v>45801</v>
      </c>
      <c r="L813" s="104">
        <v>45811</v>
      </c>
      <c r="M813" s="105"/>
      <c r="N813" s="121">
        <f>IFERROR(IF(tbl_die_ordering[[#This Row],[Design Approved Date]]&lt;&gt;"",L813-K813,""),"")</f>
        <v>10</v>
      </c>
      <c r="O813" s="94">
        <v>45807</v>
      </c>
      <c r="P813" s="94">
        <v>45808</v>
      </c>
      <c r="Q813" s="104">
        <v>45807</v>
      </c>
      <c r="R813" s="123" t="s">
        <v>1207</v>
      </c>
      <c r="S813" s="93" t="s">
        <v>106</v>
      </c>
      <c r="T813" s="94">
        <v>45807</v>
      </c>
      <c r="U813" s="112"/>
      <c r="V813" s="113" t="s">
        <v>1251</v>
      </c>
      <c r="W81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3" s="12">
        <f>IF(AND(tbl_die_ordering[[#This Row],[TYPE]]&lt;&gt;"C",tbl_die_ordering[[#This Row],[Design Approved Date]]&lt;&gt;""),tbl_die_ordering[[#This Row],[Design Approved Date]]-tbl_die_ordering[[#This Row],[Die Requested Date]],0)</f>
        <v>13</v>
      </c>
      <c r="AA813" s="118"/>
      <c r="AB813" s="82">
        <f>_xlfn.XLOOKUP(_xlfn.TEXTJOIN("_",TRUE,tbl_die_ordering[[#This Row],[Supplier]],tbl_die_ordering[[#This Row],[DIE NO]]),[1]Tracker!$AQ:$AQ,[1]Tracker!$Y:$Y,"")</f>
        <v>142504678</v>
      </c>
      <c r="AC813" s="83">
        <f>_xlfn.XLOOKUP(_xlfn.TEXTJOIN("_",TRUE,tbl_die_ordering[[#This Row],[Supplier]],tbl_die_ordering[[#This Row],[DIE NO]]),[1]Tracker!$AQ:$AQ,[1]Tracker!$AC:$AC,"")</f>
        <v>45818</v>
      </c>
      <c r="AD813" s="7"/>
      <c r="AF813" t="str">
        <f>TEXT(tbl_die_ordering[[#This Row],[Die Requested Date]],"mmm")</f>
        <v>May</v>
      </c>
      <c r="AG813" t="str">
        <f>_xlfn.TEXTJOIN("_",TRUE,tbl_die_ordering[[#This Row],[Supplier]],tbl_die_ordering[[#This Row],[DIE NO]])</f>
        <v>JIANGSU_13010-528</v>
      </c>
    </row>
    <row r="814" spans="1:33" ht="15.95" customHeight="1">
      <c r="A814" s="86" t="s">
        <v>6</v>
      </c>
      <c r="B814" s="83" t="str">
        <f>_xlfn.XLOOKUP(_xlfn.TEXTJOIN("_",TRUE,tbl_die_ordering[[#This Row],[Supplier]],tbl_die_ordering[[#This Row],[DIE NO]]),[1]Tracker!$AQ:$AQ,[1]Tracker!$W:$W,"")</f>
        <v>7942-25</v>
      </c>
      <c r="C814" s="204" t="s">
        <v>1252</v>
      </c>
      <c r="D814" s="177" t="s">
        <v>88</v>
      </c>
      <c r="E814" s="179" t="s">
        <v>128</v>
      </c>
      <c r="F814" s="94">
        <v>45798</v>
      </c>
      <c r="G814" s="353">
        <f>_xlfn.XLOOKUP(_xlfn.TEXTJOIN("_",TRUE,tbl_die_ordering[[#This Row],[Supplier]],tbl_die_ordering[[#This Row],[DIE NO]]),[1]Tracker!$AQ:$AQ,[1]Tracker!$V:$V,"")</f>
        <v>45799</v>
      </c>
      <c r="H814" s="194" t="s">
        <v>90</v>
      </c>
      <c r="I814" s="133">
        <v>1</v>
      </c>
      <c r="J814" s="133">
        <v>1</v>
      </c>
      <c r="K814" s="104">
        <v>45804</v>
      </c>
      <c r="L814" s="104">
        <v>45805</v>
      </c>
      <c r="M814" s="105"/>
      <c r="N814" s="121">
        <f>IFERROR(IF(tbl_die_ordering[[#This Row],[Design Approved Date]]&lt;&gt;"",L814-K814,""),"")</f>
        <v>1</v>
      </c>
      <c r="O814" s="94">
        <v>45814</v>
      </c>
      <c r="P814" s="94">
        <v>45808</v>
      </c>
      <c r="Q814" s="104">
        <v>45817</v>
      </c>
      <c r="R814" s="123" t="s">
        <v>1253</v>
      </c>
      <c r="S814" s="93" t="s">
        <v>197</v>
      </c>
      <c r="T814" s="104">
        <v>45806</v>
      </c>
      <c r="U814" s="112"/>
      <c r="V814" s="123" t="s">
        <v>1254</v>
      </c>
      <c r="W81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4" s="12">
        <f>IF(AND(tbl_die_ordering[[#This Row],[TYPE]]&lt;&gt;"C",tbl_die_ordering[[#This Row],[Design Approved Date]]&lt;&gt;""),tbl_die_ordering[[#This Row],[Design Approved Date]]-tbl_die_ordering[[#This Row],[Die Requested Date]],0)</f>
        <v>7</v>
      </c>
      <c r="Y814" s="98" t="s">
        <v>186</v>
      </c>
      <c r="AA814" s="118"/>
      <c r="AB814" s="82">
        <f>_xlfn.XLOOKUP(_xlfn.TEXTJOIN("_",TRUE,tbl_die_ordering[[#This Row],[Supplier]],tbl_die_ordering[[#This Row],[DIE NO]]),[1]Tracker!$AQ:$AQ,[1]Tracker!$Y:$Y,"")</f>
        <v>142504839</v>
      </c>
      <c r="AC814" s="83">
        <f>_xlfn.XLOOKUP(_xlfn.TEXTJOIN("_",TRUE,tbl_die_ordering[[#This Row],[Supplier]],tbl_die_ordering[[#This Row],[DIE NO]]),[1]Tracker!$AQ:$AQ,[1]Tracker!$AC:$AC,"")</f>
        <v>45849.746782407405</v>
      </c>
      <c r="AD814" s="7"/>
      <c r="AF814" t="str">
        <f>TEXT(tbl_die_ordering[[#This Row],[Die Requested Date]],"mmm")</f>
        <v>May</v>
      </c>
      <c r="AG814" t="str">
        <f>_xlfn.TEXTJOIN("_",TRUE,tbl_die_ordering[[#This Row],[Supplier]],tbl_die_ordering[[#This Row],[DIE NO]])</f>
        <v>COMPES_19758-607</v>
      </c>
    </row>
    <row r="815" spans="1:33" ht="15.95" customHeight="1">
      <c r="A815" s="86" t="s">
        <v>29</v>
      </c>
      <c r="B815" s="83" t="str">
        <f>_xlfn.XLOOKUP(_xlfn.TEXTJOIN("_",TRUE,tbl_die_ordering[[#This Row],[Supplier]],tbl_die_ordering[[#This Row],[DIE NO]]),[1]Tracker!$AQ:$AQ,[1]Tracker!$W:$W,"")</f>
        <v>7944-25</v>
      </c>
      <c r="C815" s="204" t="s">
        <v>1255</v>
      </c>
      <c r="D815" s="177" t="s">
        <v>212</v>
      </c>
      <c r="E815" s="93" t="s">
        <v>93</v>
      </c>
      <c r="F815" s="94">
        <v>45799</v>
      </c>
      <c r="G815" s="353">
        <f>_xlfn.XLOOKUP(_xlfn.TEXTJOIN("_",TRUE,tbl_die_ordering[[#This Row],[Supplier]],tbl_die_ordering[[#This Row],[DIE NO]]),[1]Tracker!$AQ:$AQ,[1]Tracker!$V:$V,"")</f>
        <v>45799</v>
      </c>
      <c r="H815" s="194" t="s">
        <v>94</v>
      </c>
      <c r="I815" s="133">
        <v>2</v>
      </c>
      <c r="J815" s="133">
        <v>4</v>
      </c>
      <c r="K815" s="104">
        <v>45799</v>
      </c>
      <c r="L815" s="104"/>
      <c r="M815" s="105"/>
      <c r="N815" s="121"/>
      <c r="O815" s="94"/>
      <c r="P815" s="94"/>
      <c r="Q815" s="104"/>
      <c r="R815" s="123"/>
      <c r="S815" s="93" t="s">
        <v>101</v>
      </c>
      <c r="T815" s="94"/>
      <c r="U815" s="112"/>
      <c r="V815" s="113" t="s">
        <v>1256</v>
      </c>
      <c r="W81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815" s="6">
        <f>IF(AND(tbl_die_ordering[[#This Row],[TYPE]]&lt;&gt;"C",tbl_die_ordering[[#This Row],[Design Approved Date]]&lt;&gt;""),tbl_die_ordering[[#This Row],[Design Approved Date]]-tbl_die_ordering[[#This Row],[Die Requested Date]],0)</f>
        <v>0</v>
      </c>
      <c r="AA815" s="118"/>
      <c r="AB815" s="82">
        <f>_xlfn.XLOOKUP(_xlfn.TEXTJOIN("_",TRUE,tbl_die_ordering[[#This Row],[Supplier]],tbl_die_ordering[[#This Row],[DIE NO]]),[1]Tracker!$AQ:$AQ,[1]Tracker!$Y:$Y,"")</f>
        <v>242501309</v>
      </c>
      <c r="AC815" s="83">
        <f>_xlfn.XLOOKUP(_xlfn.TEXTJOIN("_",TRUE,tbl_die_ordering[[#This Row],[Supplier]],tbl_die_ordering[[#This Row],[DIE NO]]),[1]Tracker!$AQ:$AQ,[1]Tracker!$AC:$AC,"")</f>
        <v>45827</v>
      </c>
      <c r="AD815" s="7"/>
      <c r="AF815" t="str">
        <f>TEXT(tbl_die_ordering[[#This Row],[Die Requested Date]],"mmm")</f>
        <v>May</v>
      </c>
      <c r="AG815" t="str">
        <f>_xlfn.TEXTJOIN("_",TRUE,tbl_die_ordering[[#This Row],[Supplier]],tbl_die_ordering[[#This Row],[DIE NO]])</f>
        <v>PDTMC_030113-3505</v>
      </c>
    </row>
    <row r="816" spans="1:33" ht="15.95" customHeight="1">
      <c r="A816" s="86" t="s">
        <v>6</v>
      </c>
      <c r="B816" s="83" t="str">
        <f>_xlfn.XLOOKUP(_xlfn.TEXTJOIN("_",TRUE,tbl_die_ordering[[#This Row],[Supplier]],tbl_die_ordering[[#This Row],[DIE NO]]),[1]Tracker!$AQ:$AQ,[1]Tracker!$W:$W,"")</f>
        <v>7940-25</v>
      </c>
      <c r="C816" s="204" t="s">
        <v>1257</v>
      </c>
      <c r="D816" s="177" t="s">
        <v>88</v>
      </c>
      <c r="E816" s="93" t="s">
        <v>119</v>
      </c>
      <c r="F816" s="94">
        <v>45799</v>
      </c>
      <c r="G816" s="353">
        <f>_xlfn.XLOOKUP(_xlfn.TEXTJOIN("_",TRUE,tbl_die_ordering[[#This Row],[Supplier]],tbl_die_ordering[[#This Row],[DIE NO]]),[1]Tracker!$AQ:$AQ,[1]Tracker!$V:$V,"")</f>
        <v>45799</v>
      </c>
      <c r="H816" s="194" t="s">
        <v>94</v>
      </c>
      <c r="I816" s="133">
        <v>1</v>
      </c>
      <c r="J816" s="133">
        <v>1</v>
      </c>
      <c r="K816" s="104">
        <v>45799</v>
      </c>
      <c r="L816" s="104">
        <v>45800</v>
      </c>
      <c r="M816" s="105"/>
      <c r="N816" s="121">
        <f>IFERROR(IF(tbl_die_ordering[[#This Row],[Design Approved Date]]&lt;&gt;"",L816-K816,""),"")</f>
        <v>1</v>
      </c>
      <c r="O816" s="94">
        <v>45801</v>
      </c>
      <c r="P816" s="94">
        <v>45806</v>
      </c>
      <c r="Q816" s="104">
        <v>45801</v>
      </c>
      <c r="R816" s="123">
        <v>112502151</v>
      </c>
      <c r="S816" s="93" t="s">
        <v>95</v>
      </c>
      <c r="T816" s="94">
        <v>45801</v>
      </c>
      <c r="U816" s="112"/>
      <c r="V816" s="113"/>
      <c r="W81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6" s="12">
        <f>IF(AND(tbl_die_ordering[[#This Row],[TYPE]]&lt;&gt;"C",tbl_die_ordering[[#This Row],[Design Approved Date]]&lt;&gt;""),tbl_die_ordering[[#This Row],[Design Approved Date]]-tbl_die_ordering[[#This Row],[Die Requested Date]],0)</f>
        <v>1</v>
      </c>
      <c r="AA816" s="118"/>
      <c r="AB816" s="82">
        <f>_xlfn.XLOOKUP(_xlfn.TEXTJOIN("_",TRUE,tbl_die_ordering[[#This Row],[Supplier]],tbl_die_ordering[[#This Row],[DIE NO]]),[1]Tracker!$AQ:$AQ,[1]Tracker!$Y:$Y,"")</f>
        <v>142504389</v>
      </c>
      <c r="AC816" s="83">
        <f>_xlfn.XLOOKUP(_xlfn.TEXTJOIN("_",TRUE,tbl_die_ordering[[#This Row],[Supplier]],tbl_die_ordering[[#This Row],[DIE NO]]),[1]Tracker!$AQ:$AQ,[1]Tracker!$AC:$AC,"")</f>
        <v>45818</v>
      </c>
      <c r="AD816" s="7"/>
      <c r="AF816" t="str">
        <f>TEXT(tbl_die_ordering[[#This Row],[Die Requested Date]],"mmm")</f>
        <v>May</v>
      </c>
      <c r="AG816" t="str">
        <f>_xlfn.TEXTJOIN("_",TRUE,tbl_die_ordering[[#This Row],[Supplier]],tbl_die_ordering[[#This Row],[DIE NO]])</f>
        <v>PHME_29150-404</v>
      </c>
    </row>
    <row r="817" spans="1:33" ht="15.95" customHeight="1">
      <c r="A817" s="86" t="s">
        <v>6</v>
      </c>
      <c r="B817" s="83" t="str">
        <f>_xlfn.XLOOKUP(_xlfn.TEXTJOIN("_",TRUE,tbl_die_ordering[[#This Row],[Supplier]],tbl_die_ordering[[#This Row],[DIE NO]]),[1]Tracker!$AQ:$AQ,[1]Tracker!$W:$W,"")</f>
        <v>7943-25</v>
      </c>
      <c r="C817" s="204" t="s">
        <v>1258</v>
      </c>
      <c r="D817" s="177" t="s">
        <v>88</v>
      </c>
      <c r="E817" s="93" t="s">
        <v>103</v>
      </c>
      <c r="F817" s="94">
        <v>45799</v>
      </c>
      <c r="G817" s="353">
        <f>_xlfn.XLOOKUP(_xlfn.TEXTJOIN("_",TRUE,tbl_die_ordering[[#This Row],[Supplier]],tbl_die_ordering[[#This Row],[DIE NO]]),[1]Tracker!$AQ:$AQ,[1]Tracker!$V:$V,"")</f>
        <v>45799</v>
      </c>
      <c r="H817" s="194" t="s">
        <v>94</v>
      </c>
      <c r="I817" s="133">
        <v>1</v>
      </c>
      <c r="J817" s="133">
        <v>2</v>
      </c>
      <c r="K817" s="104">
        <v>45800</v>
      </c>
      <c r="L817" s="104">
        <v>45801</v>
      </c>
      <c r="M817" s="105"/>
      <c r="N817" s="121">
        <f>IFERROR(IF(tbl_die_ordering[[#This Row],[Design Approved Date]]&lt;&gt;"",L817-K817,""),"")</f>
        <v>1</v>
      </c>
      <c r="O817" s="94">
        <v>45801</v>
      </c>
      <c r="P817" s="94">
        <v>45806</v>
      </c>
      <c r="Q817" s="104">
        <v>45801</v>
      </c>
      <c r="R817" s="123">
        <v>112502151</v>
      </c>
      <c r="S817" s="93" t="s">
        <v>101</v>
      </c>
      <c r="T817" s="94">
        <v>45801</v>
      </c>
      <c r="U817" s="112"/>
      <c r="V817" s="113"/>
      <c r="W81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7" s="12">
        <f>IF(AND(tbl_die_ordering[[#This Row],[TYPE]]&lt;&gt;"C",tbl_die_ordering[[#This Row],[Design Approved Date]]&lt;&gt;""),tbl_die_ordering[[#This Row],[Design Approved Date]]-tbl_die_ordering[[#This Row],[Die Requested Date]],0)</f>
        <v>2</v>
      </c>
      <c r="AA817" s="118"/>
      <c r="AB817" s="82">
        <f>_xlfn.XLOOKUP(_xlfn.TEXTJOIN("_",TRUE,tbl_die_ordering[[#This Row],[Supplier]],tbl_die_ordering[[#This Row],[DIE NO]]),[1]Tracker!$AQ:$AQ,[1]Tracker!$Y:$Y,"")</f>
        <v>142504398</v>
      </c>
      <c r="AC817" s="83">
        <f>_xlfn.XLOOKUP(_xlfn.TEXTJOIN("_",TRUE,tbl_die_ordering[[#This Row],[Supplier]],tbl_die_ordering[[#This Row],[DIE NO]]),[1]Tracker!$AQ:$AQ,[1]Tracker!$AC:$AC,"")</f>
        <v>45780</v>
      </c>
      <c r="AD817" s="7"/>
      <c r="AF817" t="str">
        <f>TEXT(tbl_die_ordering[[#This Row],[Die Requested Date]],"mmm")</f>
        <v>May</v>
      </c>
      <c r="AG817" t="str">
        <f>_xlfn.TEXTJOIN("_",TRUE,tbl_die_ordering[[#This Row],[Supplier]],tbl_die_ordering[[#This Row],[DIE NO]])</f>
        <v>PDTMC_29171-503</v>
      </c>
    </row>
    <row r="818" spans="1:33" ht="15.95" customHeight="1">
      <c r="A818" s="86" t="s">
        <v>6</v>
      </c>
      <c r="B818" s="83" t="str">
        <f>_xlfn.XLOOKUP(_xlfn.TEXTJOIN("_",TRUE,tbl_die_ordering[[#This Row],[Supplier]],tbl_die_ordering[[#This Row],[DIE NO]]),[1]Tracker!$AQ:$AQ,[1]Tracker!$W:$W,"")</f>
        <v>7943-25</v>
      </c>
      <c r="C818" s="204" t="s">
        <v>1259</v>
      </c>
      <c r="D818" s="177" t="s">
        <v>88</v>
      </c>
      <c r="E818" s="93" t="s">
        <v>119</v>
      </c>
      <c r="F818" s="94">
        <v>45799</v>
      </c>
      <c r="G818" s="353">
        <f>_xlfn.XLOOKUP(_xlfn.TEXTJOIN("_",TRUE,tbl_die_ordering[[#This Row],[Supplier]],tbl_die_ordering[[#This Row],[DIE NO]]),[1]Tracker!$AQ:$AQ,[1]Tracker!$V:$V,"")</f>
        <v>45799</v>
      </c>
      <c r="H818" s="194" t="s">
        <v>94</v>
      </c>
      <c r="I818" s="133">
        <v>1</v>
      </c>
      <c r="J818" s="133">
        <v>1</v>
      </c>
      <c r="K818" s="104">
        <v>45799</v>
      </c>
      <c r="L818" s="104">
        <v>45801</v>
      </c>
      <c r="M818" s="105"/>
      <c r="N818" s="121">
        <f>IFERROR(IF(tbl_die_ordering[[#This Row],[Design Approved Date]]&lt;&gt;"",L818-K818,""),"")</f>
        <v>2</v>
      </c>
      <c r="O818" s="94">
        <v>45801</v>
      </c>
      <c r="P818" s="94">
        <v>45806</v>
      </c>
      <c r="Q818" s="104">
        <v>45801</v>
      </c>
      <c r="R818" s="123">
        <v>112502151</v>
      </c>
      <c r="S818" s="93" t="s">
        <v>101</v>
      </c>
      <c r="T818" s="94">
        <v>45801</v>
      </c>
      <c r="U818" s="112"/>
      <c r="V818" s="113"/>
      <c r="W81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8" s="12">
        <f>IF(AND(tbl_die_ordering[[#This Row],[TYPE]]&lt;&gt;"C",tbl_die_ordering[[#This Row],[Design Approved Date]]&lt;&gt;""),tbl_die_ordering[[#This Row],[Design Approved Date]]-tbl_die_ordering[[#This Row],[Die Requested Date]],0)</f>
        <v>2</v>
      </c>
      <c r="AA818" s="118"/>
      <c r="AB818" s="82">
        <f>_xlfn.XLOOKUP(_xlfn.TEXTJOIN("_",TRUE,tbl_die_ordering[[#This Row],[Supplier]],tbl_die_ordering[[#This Row],[DIE NO]]),[1]Tracker!$AQ:$AQ,[1]Tracker!$Y:$Y,"")</f>
        <v>142504398</v>
      </c>
      <c r="AC818" s="83">
        <f>_xlfn.XLOOKUP(_xlfn.TEXTJOIN("_",TRUE,tbl_die_ordering[[#This Row],[Supplier]],tbl_die_ordering[[#This Row],[DIE NO]]),[1]Tracker!$AQ:$AQ,[1]Tracker!$AC:$AC,"")</f>
        <v>45780</v>
      </c>
      <c r="AD818" s="7"/>
      <c r="AF818" t="str">
        <f>TEXT(tbl_die_ordering[[#This Row],[Die Requested Date]],"mmm")</f>
        <v>May</v>
      </c>
      <c r="AG818" t="str">
        <f>_xlfn.TEXTJOIN("_",TRUE,tbl_die_ordering[[#This Row],[Supplier]],tbl_die_ordering[[#This Row],[DIE NO]])</f>
        <v>PDTMC_29899-502</v>
      </c>
    </row>
    <row r="819" spans="1:33" ht="15.95" customHeight="1">
      <c r="A819" s="86" t="s">
        <v>6</v>
      </c>
      <c r="B819" s="83" t="str">
        <f>_xlfn.XLOOKUP(_xlfn.TEXTJOIN("_",TRUE,tbl_die_ordering[[#This Row],[Supplier]],tbl_die_ordering[[#This Row],[DIE NO]]),[1]Tracker!$AQ:$AQ,[1]Tracker!$W:$W,"")</f>
        <v>7938-25</v>
      </c>
      <c r="C819" s="204" t="s">
        <v>1260</v>
      </c>
      <c r="D819" s="177" t="s">
        <v>185</v>
      </c>
      <c r="E819" s="93" t="s">
        <v>321</v>
      </c>
      <c r="F819" s="94">
        <v>45799</v>
      </c>
      <c r="G819" s="353">
        <f>_xlfn.XLOOKUP(_xlfn.TEXTJOIN("_",TRUE,tbl_die_ordering[[#This Row],[Supplier]],tbl_die_ordering[[#This Row],[DIE NO]]),[1]Tracker!$AQ:$AQ,[1]Tracker!$V:$V,"")</f>
        <v>45799</v>
      </c>
      <c r="H819" s="194" t="s">
        <v>94</v>
      </c>
      <c r="I819" s="133">
        <v>0</v>
      </c>
      <c r="J819" s="133">
        <v>0</v>
      </c>
      <c r="K819" s="104">
        <v>45800</v>
      </c>
      <c r="L819" s="104">
        <v>45804</v>
      </c>
      <c r="M819" s="105"/>
      <c r="N819" s="121">
        <f>IFERROR(IF(tbl_die_ordering[[#This Row],[Design Approved Date]]&lt;&gt;"",L819-K819,""),"")</f>
        <v>4</v>
      </c>
      <c r="O819" s="94">
        <v>45805</v>
      </c>
      <c r="P819" s="94">
        <v>45806</v>
      </c>
      <c r="Q819" s="104">
        <v>45805</v>
      </c>
      <c r="R819" s="123">
        <v>112502197</v>
      </c>
      <c r="S819" s="93" t="s">
        <v>101</v>
      </c>
      <c r="T819" s="94">
        <v>45805</v>
      </c>
      <c r="U819" s="112" t="s">
        <v>895</v>
      </c>
      <c r="V819" s="113"/>
      <c r="W81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19" s="12">
        <f>IF(AND(tbl_die_ordering[[#This Row],[TYPE]]&lt;&gt;"C",tbl_die_ordering[[#This Row],[Design Approved Date]]&lt;&gt;""),tbl_die_ordering[[#This Row],[Design Approved Date]]-tbl_die_ordering[[#This Row],[Die Requested Date]],0)</f>
        <v>5</v>
      </c>
      <c r="AA819" s="118"/>
      <c r="AB819" s="82">
        <f>_xlfn.XLOOKUP(_xlfn.TEXTJOIN("_",TRUE,tbl_die_ordering[[#This Row],[Supplier]],tbl_die_ordering[[#This Row],[DIE NO]]),[1]Tracker!$AQ:$AQ,[1]Tracker!$Y:$Y,"")</f>
        <v>142504666</v>
      </c>
      <c r="AC819" s="83">
        <f>_xlfn.XLOOKUP(_xlfn.TEXTJOIN("_",TRUE,tbl_die_ordering[[#This Row],[Supplier]],tbl_die_ordering[[#This Row],[DIE NO]]),[1]Tracker!$AQ:$AQ,[1]Tracker!$AC:$AC,"")</f>
        <v>45817</v>
      </c>
      <c r="AD819" s="7"/>
      <c r="AF819" t="str">
        <f>TEXT(tbl_die_ordering[[#This Row],[Die Requested Date]],"mmm")</f>
        <v>May</v>
      </c>
      <c r="AG819" t="str">
        <f>_xlfn.TEXTJOIN("_",TRUE,tbl_die_ordering[[#This Row],[Supplier]],tbl_die_ordering[[#This Row],[DIE NO]])</f>
        <v>PDTMC_07222-501</v>
      </c>
    </row>
    <row r="820" spans="1:33" ht="15.95" customHeight="1">
      <c r="A820" s="86" t="s">
        <v>6</v>
      </c>
      <c r="B820" s="83" t="str">
        <f>_xlfn.XLOOKUP(_xlfn.TEXTJOIN("_",TRUE,tbl_die_ordering[[#This Row],[Supplier]],tbl_die_ordering[[#This Row],[DIE NO]]),[1]Tracker!$AQ:$AQ,[1]Tracker!$W:$W,"")</f>
        <v>7939-25</v>
      </c>
      <c r="C820" s="204" t="s">
        <v>1261</v>
      </c>
      <c r="D820" s="177" t="s">
        <v>88</v>
      </c>
      <c r="E820" s="93" t="s">
        <v>100</v>
      </c>
      <c r="F820" s="94">
        <v>45799</v>
      </c>
      <c r="G820" s="353">
        <f>_xlfn.XLOOKUP(_xlfn.TEXTJOIN("_",TRUE,tbl_die_ordering[[#This Row],[Supplier]],tbl_die_ordering[[#This Row],[DIE NO]]),[1]Tracker!$AQ:$AQ,[1]Tracker!$V:$V,"")</f>
        <v>45799</v>
      </c>
      <c r="H820" s="194" t="s">
        <v>90</v>
      </c>
      <c r="I820" s="133">
        <v>1</v>
      </c>
      <c r="J820" s="133">
        <v>3</v>
      </c>
      <c r="K820" s="104">
        <v>45799</v>
      </c>
      <c r="L820" s="104">
        <v>45804</v>
      </c>
      <c r="M820" s="105"/>
      <c r="N820" s="121">
        <f>IFERROR(IF(tbl_die_ordering[[#This Row],[Design Approved Date]]&lt;&gt;"",L820-K820,""),"")</f>
        <v>5</v>
      </c>
      <c r="O820" s="94">
        <v>45805</v>
      </c>
      <c r="P820" s="94">
        <v>45806</v>
      </c>
      <c r="Q820" s="104">
        <v>45805</v>
      </c>
      <c r="R820" s="123">
        <v>112502197</v>
      </c>
      <c r="S820" s="93" t="s">
        <v>139</v>
      </c>
      <c r="T820" s="94">
        <v>45805</v>
      </c>
      <c r="U820" s="112"/>
      <c r="V820" s="113"/>
      <c r="W82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0" s="12">
        <f>IF(AND(tbl_die_ordering[[#This Row],[TYPE]]&lt;&gt;"C",tbl_die_ordering[[#This Row],[Design Approved Date]]&lt;&gt;""),tbl_die_ordering[[#This Row],[Design Approved Date]]-tbl_die_ordering[[#This Row],[Die Requested Date]],0)</f>
        <v>5</v>
      </c>
      <c r="AA820" s="118"/>
      <c r="AB820" s="82">
        <f>_xlfn.XLOOKUP(_xlfn.TEXTJOIN("_",TRUE,tbl_die_ordering[[#This Row],[Supplier]],tbl_die_ordering[[#This Row],[DIE NO]]),[1]Tracker!$AQ:$AQ,[1]Tracker!$Y:$Y,"")</f>
        <v>142504686</v>
      </c>
      <c r="AC820" s="83">
        <f>_xlfn.XLOOKUP(_xlfn.TEXTJOIN("_",TRUE,tbl_die_ordering[[#This Row],[Supplier]],tbl_die_ordering[[#This Row],[DIE NO]]),[1]Tracker!$AQ:$AQ,[1]Tracker!$AC:$AC,"")</f>
        <v>45821</v>
      </c>
      <c r="AD820" s="7"/>
      <c r="AF820" t="str">
        <f>TEXT(tbl_die_ordering[[#This Row],[Die Requested Date]],"mmm")</f>
        <v>May</v>
      </c>
      <c r="AG820" t="str">
        <f>_xlfn.TEXTJOIN("_",TRUE,tbl_die_ordering[[#This Row],[Supplier]],tbl_die_ordering[[#This Row],[DIE NO]])</f>
        <v>EKSTEK_15815-205</v>
      </c>
    </row>
    <row r="821" spans="1:33" ht="15.95" customHeight="1">
      <c r="A821" s="86" t="s">
        <v>29</v>
      </c>
      <c r="B821" s="83" t="str">
        <f>_xlfn.XLOOKUP(_xlfn.TEXTJOIN("_",TRUE,tbl_die_ordering[[#This Row],[Supplier]],tbl_die_ordering[[#This Row],[DIE NO]]),[1]Tracker!$AQ:$AQ,[1]Tracker!$W:$W,"")</f>
        <v>7944-25</v>
      </c>
      <c r="C821" s="204" t="s">
        <v>1262</v>
      </c>
      <c r="D821" s="177" t="s">
        <v>88</v>
      </c>
      <c r="E821" s="93" t="s">
        <v>131</v>
      </c>
      <c r="F821" s="94">
        <v>45799</v>
      </c>
      <c r="G821" s="353">
        <f>_xlfn.XLOOKUP(_xlfn.TEXTJOIN("_",TRUE,tbl_die_ordering[[#This Row],[Supplier]],tbl_die_ordering[[#This Row],[DIE NO]]),[1]Tracker!$AQ:$AQ,[1]Tracker!$V:$V,"")</f>
        <v>45799</v>
      </c>
      <c r="H821" s="194" t="s">
        <v>94</v>
      </c>
      <c r="I821" s="133">
        <v>0</v>
      </c>
      <c r="J821" s="133">
        <v>0</v>
      </c>
      <c r="K821" s="104">
        <v>45799</v>
      </c>
      <c r="L821" s="104">
        <v>45801</v>
      </c>
      <c r="M821" s="105"/>
      <c r="N821" s="121">
        <f>IFERROR(IF(tbl_die_ordering[[#This Row],[Design Approved Date]]&lt;&gt;"",L821-K821,""),"")</f>
        <v>2</v>
      </c>
      <c r="O821" s="94">
        <v>45801</v>
      </c>
      <c r="P821" s="94">
        <v>45803</v>
      </c>
      <c r="Q821" s="104">
        <v>45801</v>
      </c>
      <c r="R821" s="123">
        <v>212500597</v>
      </c>
      <c r="S821" s="93" t="s">
        <v>101</v>
      </c>
      <c r="T821" s="94">
        <v>45801</v>
      </c>
      <c r="U821" s="112"/>
      <c r="V821" s="113"/>
      <c r="W82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1" s="6">
        <f>IF(AND(tbl_die_ordering[[#This Row],[TYPE]]&lt;&gt;"C",tbl_die_ordering[[#This Row],[Design Approved Date]]&lt;&gt;""),tbl_die_ordering[[#This Row],[Design Approved Date]]-tbl_die_ordering[[#This Row],[Die Requested Date]],0)</f>
        <v>2</v>
      </c>
      <c r="AA821" s="118"/>
      <c r="AB821" s="82">
        <f>_xlfn.XLOOKUP(_xlfn.TEXTJOIN("_",TRUE,tbl_die_ordering[[#This Row],[Supplier]],tbl_die_ordering[[#This Row],[DIE NO]]),[1]Tracker!$AQ:$AQ,[1]Tracker!$Y:$Y,"")</f>
        <v>242501106</v>
      </c>
      <c r="AC821" s="83">
        <f>_xlfn.XLOOKUP(_xlfn.TEXTJOIN("_",TRUE,tbl_die_ordering[[#This Row],[Supplier]],tbl_die_ordering[[#This Row],[DIE NO]]),[1]Tracker!$AQ:$AQ,[1]Tracker!$AC:$AC,"")</f>
        <v>45810</v>
      </c>
      <c r="AD821" s="7"/>
      <c r="AF821" t="str">
        <f>TEXT(tbl_die_ordering[[#This Row],[Die Requested Date]],"mmm")</f>
        <v>May</v>
      </c>
      <c r="AG821" t="str">
        <f>_xlfn.TEXTJOIN("_",TRUE,tbl_die_ordering[[#This Row],[Supplier]],tbl_die_ordering[[#This Row],[DIE NO]])</f>
        <v>PDTMC_022386-3502</v>
      </c>
    </row>
    <row r="822" spans="1:33" ht="15.95" customHeight="1">
      <c r="A822" s="86" t="s">
        <v>29</v>
      </c>
      <c r="B822" s="83" t="str">
        <f>_xlfn.XLOOKUP(_xlfn.TEXTJOIN("_",TRUE,tbl_die_ordering[[#This Row],[Supplier]],tbl_die_ordering[[#This Row],[DIE NO]]),[1]Tracker!$AQ:$AQ,[1]Tracker!$W:$W,"")</f>
        <v>7945-25</v>
      </c>
      <c r="C822" s="204" t="s">
        <v>1263</v>
      </c>
      <c r="D822" s="177" t="s">
        <v>88</v>
      </c>
      <c r="E822" s="93" t="s">
        <v>189</v>
      </c>
      <c r="F822" s="94">
        <v>45799</v>
      </c>
      <c r="G822" s="353">
        <f>_xlfn.XLOOKUP(_xlfn.TEXTJOIN("_",TRUE,tbl_die_ordering[[#This Row],[Supplier]],tbl_die_ordering[[#This Row],[DIE NO]]),[1]Tracker!$AQ:$AQ,[1]Tracker!$V:$V,"")</f>
        <v>45799</v>
      </c>
      <c r="H822" s="194" t="s">
        <v>94</v>
      </c>
      <c r="I822" s="133">
        <v>0</v>
      </c>
      <c r="J822" s="133">
        <v>0</v>
      </c>
      <c r="K822" s="104">
        <v>45799</v>
      </c>
      <c r="L822" s="104">
        <v>45800</v>
      </c>
      <c r="M822" s="105"/>
      <c r="N822" s="121">
        <f>IFERROR(IF(tbl_die_ordering[[#This Row],[Design Approved Date]]&lt;&gt;"",L822-K822,""),"")</f>
        <v>1</v>
      </c>
      <c r="O822" s="94">
        <v>45801</v>
      </c>
      <c r="P822" s="94">
        <v>45803</v>
      </c>
      <c r="Q822" s="104">
        <v>45801</v>
      </c>
      <c r="R822" s="123">
        <v>212500597</v>
      </c>
      <c r="S822" s="93" t="s">
        <v>95</v>
      </c>
      <c r="T822" s="94">
        <v>45801</v>
      </c>
      <c r="U822" s="112"/>
      <c r="V822" s="113"/>
      <c r="W82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2" s="6">
        <f>IF(AND(tbl_die_ordering[[#This Row],[TYPE]]&lt;&gt;"C",tbl_die_ordering[[#This Row],[Design Approved Date]]&lt;&gt;""),tbl_die_ordering[[#This Row],[Design Approved Date]]-tbl_die_ordering[[#This Row],[Die Requested Date]],0)</f>
        <v>1</v>
      </c>
      <c r="AA822" s="118"/>
      <c r="AB822" s="82">
        <f>_xlfn.XLOOKUP(_xlfn.TEXTJOIN("_",TRUE,tbl_die_ordering[[#This Row],[Supplier]],tbl_die_ordering[[#This Row],[DIE NO]]),[1]Tracker!$AQ:$AQ,[1]Tracker!$Y:$Y,"")</f>
        <v>242501097</v>
      </c>
      <c r="AC822" s="83">
        <f>_xlfn.XLOOKUP(_xlfn.TEXTJOIN("_",TRUE,tbl_die_ordering[[#This Row],[Supplier]],tbl_die_ordering[[#This Row],[DIE NO]]),[1]Tracker!$AQ:$AQ,[1]Tracker!$AC:$AC,"")</f>
        <v>45824</v>
      </c>
      <c r="AD822" s="7"/>
      <c r="AF822" t="str">
        <f>TEXT(tbl_die_ordering[[#This Row],[Die Requested Date]],"mmm")</f>
        <v>May</v>
      </c>
      <c r="AG822" t="str">
        <f>_xlfn.TEXTJOIN("_",TRUE,tbl_die_ordering[[#This Row],[Supplier]],tbl_die_ordering[[#This Row],[DIE NO]])</f>
        <v>PHME_027720-2503</v>
      </c>
    </row>
    <row r="823" spans="1:33" ht="15.95" customHeight="1">
      <c r="A823" s="86" t="s">
        <v>29</v>
      </c>
      <c r="B823" s="83" t="str">
        <f>_xlfn.XLOOKUP(_xlfn.TEXTJOIN("_",TRUE,tbl_die_ordering[[#This Row],[Supplier]],tbl_die_ordering[[#This Row],[DIE NO]]),[1]Tracker!$AQ:$AQ,[1]Tracker!$W:$W,"")</f>
        <v>7944-25</v>
      </c>
      <c r="C823" s="204" t="s">
        <v>1264</v>
      </c>
      <c r="D823" s="177" t="s">
        <v>88</v>
      </c>
      <c r="E823" s="93" t="s">
        <v>1265</v>
      </c>
      <c r="F823" s="94">
        <v>45799</v>
      </c>
      <c r="G823" s="353">
        <f>_xlfn.XLOOKUP(_xlfn.TEXTJOIN("_",TRUE,tbl_die_ordering[[#This Row],[Supplier]],tbl_die_ordering[[#This Row],[DIE NO]]),[1]Tracker!$AQ:$AQ,[1]Tracker!$V:$V,"")</f>
        <v>45799</v>
      </c>
      <c r="H823" s="194" t="s">
        <v>94</v>
      </c>
      <c r="I823" s="133">
        <v>1</v>
      </c>
      <c r="J823" s="133">
        <v>1</v>
      </c>
      <c r="K823" s="104">
        <v>45799</v>
      </c>
      <c r="L823" s="104">
        <v>45801</v>
      </c>
      <c r="M823" s="105"/>
      <c r="N823" s="121">
        <f>IFERROR(IF(tbl_die_ordering[[#This Row],[Design Approved Date]]&lt;&gt;"",L823-K823,""),"")</f>
        <v>2</v>
      </c>
      <c r="O823" s="94">
        <v>45801</v>
      </c>
      <c r="P823" s="94">
        <v>45803</v>
      </c>
      <c r="Q823" s="104">
        <v>45801</v>
      </c>
      <c r="R823" s="123">
        <v>212500597</v>
      </c>
      <c r="S823" s="93" t="s">
        <v>101</v>
      </c>
      <c r="T823" s="94">
        <v>45801</v>
      </c>
      <c r="U823" s="112"/>
      <c r="V823" s="113"/>
      <c r="W82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3" s="6">
        <f>IF(AND(tbl_die_ordering[[#This Row],[TYPE]]&lt;&gt;"C",tbl_die_ordering[[#This Row],[Design Approved Date]]&lt;&gt;""),tbl_die_ordering[[#This Row],[Design Approved Date]]-tbl_die_ordering[[#This Row],[Die Requested Date]],0)</f>
        <v>2</v>
      </c>
      <c r="AA823" s="118"/>
      <c r="AB823" s="82">
        <f>_xlfn.XLOOKUP(_xlfn.TEXTJOIN("_",TRUE,tbl_die_ordering[[#This Row],[Supplier]],tbl_die_ordering[[#This Row],[DIE NO]]),[1]Tracker!$AQ:$AQ,[1]Tracker!$Y:$Y,"")</f>
        <v>242501106</v>
      </c>
      <c r="AC823" s="83">
        <f>_xlfn.XLOOKUP(_xlfn.TEXTJOIN("_",TRUE,tbl_die_ordering[[#This Row],[Supplier]],tbl_die_ordering[[#This Row],[DIE NO]]),[1]Tracker!$AQ:$AQ,[1]Tracker!$AC:$AC,"")</f>
        <v>45810</v>
      </c>
      <c r="AD823" s="7"/>
      <c r="AF823" t="str">
        <f>TEXT(tbl_die_ordering[[#This Row],[Die Requested Date]],"mmm")</f>
        <v>May</v>
      </c>
      <c r="AG823" t="str">
        <f>_xlfn.TEXTJOIN("_",TRUE,tbl_die_ordering[[#This Row],[Supplier]],tbl_die_ordering[[#This Row],[DIE NO]])</f>
        <v>PDTMC_120798-3504</v>
      </c>
    </row>
    <row r="824" spans="1:33" ht="15.95" customHeight="1">
      <c r="A824" s="86" t="s">
        <v>6</v>
      </c>
      <c r="B824" s="83" t="str">
        <f>_xlfn.XLOOKUP(_xlfn.TEXTJOIN("_",TRUE,tbl_die_ordering[[#This Row],[Supplier]],tbl_die_ordering[[#This Row],[DIE NO]]),[1]Tracker!$AQ:$AQ,[1]Tracker!$W:$W,"")</f>
        <v>7940-25</v>
      </c>
      <c r="C824" s="204" t="s">
        <v>1266</v>
      </c>
      <c r="D824" s="177" t="s">
        <v>88</v>
      </c>
      <c r="E824" s="93" t="s">
        <v>93</v>
      </c>
      <c r="F824" s="94">
        <v>45799</v>
      </c>
      <c r="G824" s="353">
        <f>_xlfn.XLOOKUP(_xlfn.TEXTJOIN("_",TRUE,tbl_die_ordering[[#This Row],[Supplier]],tbl_die_ordering[[#This Row],[DIE NO]]),[1]Tracker!$AQ:$AQ,[1]Tracker!$V:$V,"")</f>
        <v>45799</v>
      </c>
      <c r="H824" s="194" t="s">
        <v>94</v>
      </c>
      <c r="I824" s="133">
        <v>1</v>
      </c>
      <c r="J824" s="133">
        <v>1</v>
      </c>
      <c r="K824" s="104">
        <v>45799</v>
      </c>
      <c r="L824" s="104">
        <v>45807</v>
      </c>
      <c r="M824" s="105"/>
      <c r="N824" s="121">
        <f>IFERROR(IF(tbl_die_ordering[[#This Row],[Design Approved Date]]&lt;&gt;"",L824-K824,""),"")</f>
        <v>8</v>
      </c>
      <c r="O824" s="104">
        <v>45810</v>
      </c>
      <c r="P824" s="94">
        <v>45811</v>
      </c>
      <c r="Q824" s="104">
        <v>45810</v>
      </c>
      <c r="R824" s="123" t="s">
        <v>1234</v>
      </c>
      <c r="S824" s="93" t="s">
        <v>95</v>
      </c>
      <c r="T824" s="94">
        <v>45810</v>
      </c>
      <c r="U824" s="112"/>
      <c r="V824" s="113" t="s">
        <v>1267</v>
      </c>
      <c r="W82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4" s="12">
        <f>IF(AND(tbl_die_ordering[[#This Row],[TYPE]]&lt;&gt;"C",tbl_die_ordering[[#This Row],[Design Approved Date]]&lt;&gt;""),tbl_die_ordering[[#This Row],[Design Approved Date]]-tbl_die_ordering[[#This Row],[Die Requested Date]],0)</f>
        <v>8</v>
      </c>
      <c r="AA824" s="118"/>
      <c r="AB824" s="82">
        <f>_xlfn.XLOOKUP(_xlfn.TEXTJOIN("_",TRUE,tbl_die_ordering[[#This Row],[Supplier]],tbl_die_ordering[[#This Row],[DIE NO]]),[1]Tracker!$AQ:$AQ,[1]Tracker!$Y:$Y,"")</f>
        <v>142504668</v>
      </c>
      <c r="AC824" s="83">
        <f>_xlfn.XLOOKUP(_xlfn.TEXTJOIN("_",TRUE,tbl_die_ordering[[#This Row],[Supplier]],tbl_die_ordering[[#This Row],[DIE NO]]),[1]Tracker!$AQ:$AQ,[1]Tracker!$AC:$AC,"")</f>
        <v>45818.379675925928</v>
      </c>
      <c r="AD824" s="7"/>
      <c r="AF824" t="str">
        <f>TEXT(tbl_die_ordering[[#This Row],[Die Requested Date]],"mmm")</f>
        <v>May</v>
      </c>
      <c r="AG824" t="str">
        <f>_xlfn.TEXTJOIN("_",TRUE,tbl_die_ordering[[#This Row],[Supplier]],tbl_die_ordering[[#This Row],[DIE NO]])</f>
        <v>PHME_15934-208</v>
      </c>
    </row>
    <row r="825" spans="1:33" ht="15.95" customHeight="1">
      <c r="A825" s="86" t="s">
        <v>6</v>
      </c>
      <c r="B825" s="83" t="str">
        <f>_xlfn.XLOOKUP(_xlfn.TEXTJOIN("_",TRUE,tbl_die_ordering[[#This Row],[Supplier]],tbl_die_ordering[[#This Row],[DIE NO]]),[1]Tracker!$AQ:$AQ,[1]Tracker!$W:$W,"")</f>
        <v>7941-25</v>
      </c>
      <c r="C825" s="204" t="s">
        <v>1268</v>
      </c>
      <c r="D825" s="177" t="s">
        <v>88</v>
      </c>
      <c r="E825" s="93" t="s">
        <v>119</v>
      </c>
      <c r="F825" s="94">
        <v>45799</v>
      </c>
      <c r="G825" s="353">
        <f>_xlfn.XLOOKUP(_xlfn.TEXTJOIN("_",TRUE,tbl_die_ordering[[#This Row],[Supplier]],tbl_die_ordering[[#This Row],[DIE NO]]),[1]Tracker!$AQ:$AQ,[1]Tracker!$V:$V,"")</f>
        <v>45799</v>
      </c>
      <c r="H825" s="194" t="s">
        <v>90</v>
      </c>
      <c r="I825" s="133">
        <v>1</v>
      </c>
      <c r="J825" s="133">
        <v>2</v>
      </c>
      <c r="K825" s="104">
        <v>45801</v>
      </c>
      <c r="L825" s="104">
        <v>45808</v>
      </c>
      <c r="M825" s="105"/>
      <c r="N825" s="121">
        <f>IFERROR(IF(tbl_die_ordering[[#This Row],[Design Approved Date]]&lt;&gt;"",L825-K825,""),"")</f>
        <v>7</v>
      </c>
      <c r="O825" s="104">
        <v>45810</v>
      </c>
      <c r="P825" s="94">
        <v>45811</v>
      </c>
      <c r="Q825" s="104">
        <v>45810</v>
      </c>
      <c r="R825" s="123" t="s">
        <v>1234</v>
      </c>
      <c r="S825" s="93" t="s">
        <v>106</v>
      </c>
      <c r="T825" s="94">
        <v>45810</v>
      </c>
      <c r="U825" s="112"/>
      <c r="V825" s="113" t="s">
        <v>1269</v>
      </c>
      <c r="W82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5" s="12">
        <f>IF(AND(tbl_die_ordering[[#This Row],[TYPE]]&lt;&gt;"C",tbl_die_ordering[[#This Row],[Design Approved Date]]&lt;&gt;""),tbl_die_ordering[[#This Row],[Design Approved Date]]-tbl_die_ordering[[#This Row],[Die Requested Date]],0)</f>
        <v>9</v>
      </c>
      <c r="AA825" s="118"/>
      <c r="AB825" s="82">
        <f>_xlfn.XLOOKUP(_xlfn.TEXTJOIN("_",TRUE,tbl_die_ordering[[#This Row],[Supplier]],tbl_die_ordering[[#This Row],[DIE NO]]),[1]Tracker!$AQ:$AQ,[1]Tracker!$Y:$Y,"")</f>
        <v>142504678</v>
      </c>
      <c r="AC825" s="83">
        <f>_xlfn.XLOOKUP(_xlfn.TEXTJOIN("_",TRUE,tbl_die_ordering[[#This Row],[Supplier]],tbl_die_ordering[[#This Row],[DIE NO]]),[1]Tracker!$AQ:$AQ,[1]Tracker!$AC:$AC,"")</f>
        <v>45818</v>
      </c>
      <c r="AD825" s="7"/>
      <c r="AF825" t="str">
        <f>TEXT(tbl_die_ordering[[#This Row],[Die Requested Date]],"mmm")</f>
        <v>May</v>
      </c>
      <c r="AG825" t="str">
        <f>_xlfn.TEXTJOIN("_",TRUE,tbl_die_ordering[[#This Row],[Supplier]],tbl_die_ordering[[#This Row],[DIE NO]])</f>
        <v>JIANGSU_29713-406</v>
      </c>
    </row>
    <row r="826" spans="1:33" ht="15.95" customHeight="1">
      <c r="A826" s="86" t="s">
        <v>29</v>
      </c>
      <c r="B826" s="83" t="str">
        <f>_xlfn.XLOOKUP(_xlfn.TEXTJOIN("_",TRUE,tbl_die_ordering[[#This Row],[Supplier]],tbl_die_ordering[[#This Row],[DIE NO]]),[1]Tracker!$AQ:$AQ,[1]Tracker!$W:$W,"")</f>
        <v>7944-25</v>
      </c>
      <c r="C826" s="204" t="s">
        <v>1270</v>
      </c>
      <c r="D826" s="177" t="s">
        <v>88</v>
      </c>
      <c r="E826" s="93" t="s">
        <v>100</v>
      </c>
      <c r="F826" s="94">
        <v>45799</v>
      </c>
      <c r="G826" s="353">
        <f>_xlfn.XLOOKUP(_xlfn.TEXTJOIN("_",TRUE,tbl_die_ordering[[#This Row],[Supplier]],tbl_die_ordering[[#This Row],[DIE NO]]),[1]Tracker!$AQ:$AQ,[1]Tracker!$V:$V,"")</f>
        <v>45799</v>
      </c>
      <c r="H826" s="194" t="s">
        <v>94</v>
      </c>
      <c r="I826" s="133">
        <v>1</v>
      </c>
      <c r="J826" s="133">
        <v>1</v>
      </c>
      <c r="K826" s="104">
        <v>45800</v>
      </c>
      <c r="L826" s="104">
        <v>45805</v>
      </c>
      <c r="M826" s="105"/>
      <c r="N826" s="121">
        <f>IFERROR(IF(tbl_die_ordering[[#This Row],[Design Approved Date]]&lt;&gt;"",L826-K826,""),"")</f>
        <v>5</v>
      </c>
      <c r="O826" s="94">
        <v>45807</v>
      </c>
      <c r="P826" s="94">
        <v>45808</v>
      </c>
      <c r="Q826" s="104">
        <v>45807</v>
      </c>
      <c r="R826" s="123" t="s">
        <v>1271</v>
      </c>
      <c r="S826" s="93" t="s">
        <v>101</v>
      </c>
      <c r="T826" s="104">
        <v>45807</v>
      </c>
      <c r="U826" s="112"/>
      <c r="V826" s="113"/>
      <c r="W82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6" s="6">
        <f>IF(AND(tbl_die_ordering[[#This Row],[TYPE]]&lt;&gt;"C",tbl_die_ordering[[#This Row],[Design Approved Date]]&lt;&gt;""),tbl_die_ordering[[#This Row],[Design Approved Date]]-tbl_die_ordering[[#This Row],[Die Requested Date]],0)</f>
        <v>6</v>
      </c>
      <c r="AA826" s="118"/>
      <c r="AB826" s="82">
        <f>_xlfn.XLOOKUP(_xlfn.TEXTJOIN("_",TRUE,tbl_die_ordering[[#This Row],[Supplier]],tbl_die_ordering[[#This Row],[DIE NO]]),[1]Tracker!$AQ:$AQ,[1]Tracker!$Y:$Y,"")</f>
        <v>242501203</v>
      </c>
      <c r="AC826" s="83">
        <f>_xlfn.XLOOKUP(_xlfn.TEXTJOIN("_",TRUE,tbl_die_ordering[[#This Row],[Supplier]],tbl_die_ordering[[#This Row],[DIE NO]]),[1]Tracker!$AQ:$AQ,[1]Tracker!$AC:$AC,"")</f>
        <v>45818</v>
      </c>
      <c r="AD826" s="7"/>
      <c r="AF826" t="str">
        <f>TEXT(tbl_die_ordering[[#This Row],[Die Requested Date]],"mmm")</f>
        <v>May</v>
      </c>
      <c r="AG826" t="str">
        <f>_xlfn.TEXTJOIN("_",TRUE,tbl_die_ordering[[#This Row],[Supplier]],tbl_die_ordering[[#This Row],[DIE NO]])</f>
        <v>PDTMC_005206-3507</v>
      </c>
    </row>
    <row r="827" spans="1:33" ht="15.95" customHeight="1">
      <c r="A827" s="86" t="s">
        <v>29</v>
      </c>
      <c r="B827" s="83" t="str">
        <f>_xlfn.XLOOKUP(_xlfn.TEXTJOIN("_",TRUE,tbl_die_ordering[[#This Row],[Supplier]],tbl_die_ordering[[#This Row],[DIE NO]]),[1]Tracker!$AQ:$AQ,[1]Tracker!$W:$W,"")</f>
        <v>7945-25</v>
      </c>
      <c r="C827" s="204" t="s">
        <v>1272</v>
      </c>
      <c r="D827" s="177" t="s">
        <v>88</v>
      </c>
      <c r="E827" s="93" t="s">
        <v>550</v>
      </c>
      <c r="F827" s="94">
        <v>45799</v>
      </c>
      <c r="G827" s="353">
        <f>_xlfn.XLOOKUP(_xlfn.TEXTJOIN("_",TRUE,tbl_die_ordering[[#This Row],[Supplier]],tbl_die_ordering[[#This Row],[DIE NO]]),[1]Tracker!$AQ:$AQ,[1]Tracker!$V:$V,"")</f>
        <v>45799</v>
      </c>
      <c r="H827" s="194" t="s">
        <v>94</v>
      </c>
      <c r="I827" s="133">
        <v>2</v>
      </c>
      <c r="J827" s="133">
        <v>4</v>
      </c>
      <c r="K827" s="104">
        <v>45799</v>
      </c>
      <c r="L827" s="104">
        <v>45805</v>
      </c>
      <c r="M827" s="105"/>
      <c r="N827" s="121">
        <f>IFERROR(IF(tbl_die_ordering[[#This Row],[Design Approved Date]]&lt;&gt;"",L827-K827,""),"")</f>
        <v>6</v>
      </c>
      <c r="O827" s="94">
        <v>45807</v>
      </c>
      <c r="P827" s="94">
        <v>45808</v>
      </c>
      <c r="Q827" s="104">
        <v>45807</v>
      </c>
      <c r="R827" s="123" t="s">
        <v>1271</v>
      </c>
      <c r="S827" s="93" t="s">
        <v>95</v>
      </c>
      <c r="T827" s="104">
        <v>45807</v>
      </c>
      <c r="U827" s="112"/>
      <c r="V827" s="113"/>
      <c r="W827"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7" s="6">
        <f>IF(AND(tbl_die_ordering[[#This Row],[TYPE]]&lt;&gt;"C",tbl_die_ordering[[#This Row],[Design Approved Date]]&lt;&gt;""),tbl_die_ordering[[#This Row],[Design Approved Date]]-tbl_die_ordering[[#This Row],[Die Requested Date]],0)</f>
        <v>6</v>
      </c>
      <c r="AA827" s="118"/>
      <c r="AB827" s="82">
        <f>_xlfn.XLOOKUP(_xlfn.TEXTJOIN("_",TRUE,tbl_die_ordering[[#This Row],[Supplier]],tbl_die_ordering[[#This Row],[DIE NO]]),[1]Tracker!$AQ:$AQ,[1]Tracker!$Y:$Y,"")</f>
        <v>242501097</v>
      </c>
      <c r="AC827" s="83">
        <f>_xlfn.XLOOKUP(_xlfn.TEXTJOIN("_",TRUE,tbl_die_ordering[[#This Row],[Supplier]],tbl_die_ordering[[#This Row],[DIE NO]]),[1]Tracker!$AQ:$AQ,[1]Tracker!$AC:$AC,"")</f>
        <v>45824</v>
      </c>
      <c r="AD827" s="7"/>
      <c r="AF827" t="str">
        <f>TEXT(tbl_die_ordering[[#This Row],[Die Requested Date]],"mmm")</f>
        <v>May</v>
      </c>
      <c r="AG827" t="str">
        <f>_xlfn.TEXTJOIN("_",TRUE,tbl_die_ordering[[#This Row],[Supplier]],tbl_die_ordering[[#This Row],[DIE NO]])</f>
        <v>PHME_029780-2505</v>
      </c>
    </row>
    <row r="828" spans="1:33" ht="15.95" customHeight="1">
      <c r="A828" s="86" t="s">
        <v>6</v>
      </c>
      <c r="B828" s="83" t="str">
        <f>_xlfn.XLOOKUP(_xlfn.TEXTJOIN("_",TRUE,tbl_die_ordering[[#This Row],[Supplier]],tbl_die_ordering[[#This Row],[DIE NO]]),[1]Tracker!$AQ:$AQ,[1]Tracker!$W:$W,"")</f>
        <v>7946-25</v>
      </c>
      <c r="C828" s="204" t="s">
        <v>1273</v>
      </c>
      <c r="D828" s="177" t="s">
        <v>88</v>
      </c>
      <c r="E828" s="93" t="s">
        <v>100</v>
      </c>
      <c r="F828" s="94">
        <v>45799</v>
      </c>
      <c r="G828" s="353">
        <f>_xlfn.XLOOKUP(_xlfn.TEXTJOIN("_",TRUE,tbl_die_ordering[[#This Row],[Supplier]],tbl_die_ordering[[#This Row],[DIE NO]]),[1]Tracker!$AQ:$AQ,[1]Tracker!$V:$V,"")</f>
        <v>45799</v>
      </c>
      <c r="H828" s="194" t="s">
        <v>94</v>
      </c>
      <c r="I828" s="133">
        <v>1</v>
      </c>
      <c r="J828" s="133">
        <v>2</v>
      </c>
      <c r="K828" s="104">
        <v>45800</v>
      </c>
      <c r="L828" s="104">
        <v>45805</v>
      </c>
      <c r="M828" s="105"/>
      <c r="N828" s="121">
        <f>IFERROR(IF(tbl_die_ordering[[#This Row],[Design Approved Date]]&lt;&gt;"",L828-K828,""),"")</f>
        <v>5</v>
      </c>
      <c r="O828" s="94">
        <v>45807</v>
      </c>
      <c r="P828" s="94">
        <v>45808</v>
      </c>
      <c r="Q828" s="104">
        <v>45807</v>
      </c>
      <c r="R828" s="123" t="s">
        <v>1207</v>
      </c>
      <c r="S828" s="93" t="s">
        <v>95</v>
      </c>
      <c r="T828" s="94">
        <v>45807</v>
      </c>
      <c r="U828" s="112"/>
      <c r="V828" s="113" t="s">
        <v>1274</v>
      </c>
      <c r="W828"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8" s="12">
        <f>IF(AND(tbl_die_ordering[[#This Row],[TYPE]]&lt;&gt;"C",tbl_die_ordering[[#This Row],[Design Approved Date]]&lt;&gt;""),tbl_die_ordering[[#This Row],[Design Approved Date]]-tbl_die_ordering[[#This Row],[Die Requested Date]],0)</f>
        <v>6</v>
      </c>
      <c r="AA828" s="118"/>
      <c r="AB828" s="82">
        <f>_xlfn.XLOOKUP(_xlfn.TEXTJOIN("_",TRUE,tbl_die_ordering[[#This Row],[Supplier]],tbl_die_ordering[[#This Row],[DIE NO]]),[1]Tracker!$AQ:$AQ,[1]Tracker!$Y:$Y,"")</f>
        <v>142504945</v>
      </c>
      <c r="AC828" s="83">
        <f>_xlfn.XLOOKUP(_xlfn.TEXTJOIN("_",TRUE,tbl_die_ordering[[#This Row],[Supplier]],tbl_die_ordering[[#This Row],[DIE NO]]),[1]Tracker!$AQ:$AQ,[1]Tracker!$AC:$AC,"")</f>
        <v>45827</v>
      </c>
      <c r="AD828" s="7"/>
      <c r="AF828" t="str">
        <f>TEXT(tbl_die_ordering[[#This Row],[Die Requested Date]],"mmm")</f>
        <v>May</v>
      </c>
      <c r="AG828" t="str">
        <f>_xlfn.TEXTJOIN("_",TRUE,tbl_die_ordering[[#This Row],[Supplier]],tbl_die_ordering[[#This Row],[DIE NO]])</f>
        <v>PHME_29924-502</v>
      </c>
    </row>
    <row r="829" spans="1:33" ht="15.95" customHeight="1">
      <c r="A829" s="86" t="s">
        <v>6</v>
      </c>
      <c r="B829" s="83" t="str">
        <f>_xlfn.XLOOKUP(_xlfn.TEXTJOIN("_",TRUE,tbl_die_ordering[[#This Row],[Supplier]],tbl_die_ordering[[#This Row],[DIE NO]]),[1]Tracker!$AQ:$AQ,[1]Tracker!$W:$W,"")</f>
        <v>7948-25</v>
      </c>
      <c r="C829" s="204" t="s">
        <v>1275</v>
      </c>
      <c r="D829" s="177" t="s">
        <v>88</v>
      </c>
      <c r="E829" s="93" t="s">
        <v>100</v>
      </c>
      <c r="F829" s="94">
        <v>45799</v>
      </c>
      <c r="G829" s="353">
        <f>_xlfn.XLOOKUP(_xlfn.TEXTJOIN("_",TRUE,tbl_die_ordering[[#This Row],[Supplier]],tbl_die_ordering[[#This Row],[DIE NO]]),[1]Tracker!$AQ:$AQ,[1]Tracker!$V:$V,"")</f>
        <v>45799</v>
      </c>
      <c r="H829" s="194" t="s">
        <v>90</v>
      </c>
      <c r="I829" s="133">
        <v>1</v>
      </c>
      <c r="J829" s="133">
        <v>2</v>
      </c>
      <c r="K829" s="104">
        <v>45806</v>
      </c>
      <c r="L829" s="104">
        <v>45807</v>
      </c>
      <c r="M829" s="105"/>
      <c r="N829" s="121">
        <f>IFERROR(IF(tbl_die_ordering[[#This Row],[Design Approved Date]]&lt;&gt;"",L829-K829,""),"")</f>
        <v>1</v>
      </c>
      <c r="O829" s="104">
        <v>45810</v>
      </c>
      <c r="P829" s="94">
        <v>45811</v>
      </c>
      <c r="Q829" s="104">
        <v>45810</v>
      </c>
      <c r="R829" s="123" t="s">
        <v>1234</v>
      </c>
      <c r="S829" s="93" t="s">
        <v>139</v>
      </c>
      <c r="T829" s="94">
        <v>45810</v>
      </c>
      <c r="U829" s="112"/>
      <c r="V829" s="113" t="s">
        <v>1276</v>
      </c>
      <c r="W829"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29" s="12">
        <f>IF(AND(tbl_die_ordering[[#This Row],[TYPE]]&lt;&gt;"C",tbl_die_ordering[[#This Row],[Design Approved Date]]&lt;&gt;""),tbl_die_ordering[[#This Row],[Design Approved Date]]-tbl_die_ordering[[#This Row],[Die Requested Date]],0)</f>
        <v>8</v>
      </c>
      <c r="Y829" s="98" t="s">
        <v>186</v>
      </c>
      <c r="AA829" s="118"/>
      <c r="AB829" s="82">
        <f>_xlfn.XLOOKUP(_xlfn.TEXTJOIN("_",TRUE,tbl_die_ordering[[#This Row],[Supplier]],tbl_die_ordering[[#This Row],[DIE NO]]),[1]Tracker!$AQ:$AQ,[1]Tracker!$Y:$Y,"")</f>
        <v>142504686</v>
      </c>
      <c r="AC829" s="83">
        <f>_xlfn.XLOOKUP(_xlfn.TEXTJOIN("_",TRUE,tbl_die_ordering[[#This Row],[Supplier]],tbl_die_ordering[[#This Row],[DIE NO]]),[1]Tracker!$AQ:$AQ,[1]Tracker!$AC:$AC,"")</f>
        <v>45821</v>
      </c>
      <c r="AD829" s="7"/>
      <c r="AF829" t="str">
        <f>TEXT(tbl_die_ordering[[#This Row],[Die Requested Date]],"mmm")</f>
        <v>May</v>
      </c>
      <c r="AG829" t="str">
        <f>_xlfn.TEXTJOIN("_",TRUE,tbl_die_ordering[[#This Row],[Supplier]],tbl_die_ordering[[#This Row],[DIE NO]])</f>
        <v>EKSTEK_28830-503</v>
      </c>
    </row>
    <row r="830" spans="1:33" ht="15.95" customHeight="1">
      <c r="A830" s="86" t="s">
        <v>6</v>
      </c>
      <c r="B830" s="83" t="str">
        <f>_xlfn.XLOOKUP(_xlfn.TEXTJOIN("_",TRUE,tbl_die_ordering[[#This Row],[Supplier]],tbl_die_ordering[[#This Row],[DIE NO]]),[1]Tracker!$AQ:$AQ,[1]Tracker!$W:$W,"")</f>
        <v>7947-25</v>
      </c>
      <c r="C830" s="204" t="s">
        <v>1277</v>
      </c>
      <c r="D830" s="177" t="s">
        <v>88</v>
      </c>
      <c r="E830" s="93" t="s">
        <v>103</v>
      </c>
      <c r="F830" s="94">
        <v>45801</v>
      </c>
      <c r="G830" s="353">
        <f>_xlfn.XLOOKUP(_xlfn.TEXTJOIN("_",TRUE,tbl_die_ordering[[#This Row],[Supplier]],tbl_die_ordering[[#This Row],[DIE NO]]),[1]Tracker!$AQ:$AQ,[1]Tracker!$V:$V,"")</f>
        <v>45803</v>
      </c>
      <c r="H830" s="194" t="s">
        <v>90</v>
      </c>
      <c r="I830" s="133">
        <v>3</v>
      </c>
      <c r="J830" s="133">
        <v>3</v>
      </c>
      <c r="K830" s="104">
        <v>45805</v>
      </c>
      <c r="L830" s="104">
        <v>45808</v>
      </c>
      <c r="M830" s="105"/>
      <c r="N830" s="121">
        <f>IFERROR(IF(tbl_die_ordering[[#This Row],[Design Approved Date]]&lt;&gt;"",L830-K830,""),"")</f>
        <v>3</v>
      </c>
      <c r="O830" s="104">
        <v>45810</v>
      </c>
      <c r="P830" s="94">
        <v>45811</v>
      </c>
      <c r="Q830" s="104">
        <v>45810</v>
      </c>
      <c r="R830" s="123" t="s">
        <v>1234</v>
      </c>
      <c r="S830" s="93" t="s">
        <v>197</v>
      </c>
      <c r="T830" s="94">
        <v>45810</v>
      </c>
      <c r="U830" s="112"/>
      <c r="V830" s="113"/>
      <c r="W830"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0" s="12">
        <f>IF(AND(tbl_die_ordering[[#This Row],[TYPE]]&lt;&gt;"C",tbl_die_ordering[[#This Row],[Design Approved Date]]&lt;&gt;""),tbl_die_ordering[[#This Row],[Design Approved Date]]-tbl_die_ordering[[#This Row],[Die Requested Date]],0)</f>
        <v>7</v>
      </c>
      <c r="AA830" s="118"/>
      <c r="AB830" s="82">
        <f>_xlfn.XLOOKUP(_xlfn.TEXTJOIN("_",TRUE,tbl_die_ordering[[#This Row],[Supplier]],tbl_die_ordering[[#This Row],[DIE NO]]),[1]Tracker!$AQ:$AQ,[1]Tracker!$Y:$Y,"")</f>
        <v>142504674</v>
      </c>
      <c r="AC830" s="83">
        <f>_xlfn.XLOOKUP(_xlfn.TEXTJOIN("_",TRUE,tbl_die_ordering[[#This Row],[Supplier]],tbl_die_ordering[[#This Row],[DIE NO]]),[1]Tracker!$AQ:$AQ,[1]Tracker!$AC:$AC,"")</f>
        <v>45818.379282407404</v>
      </c>
      <c r="AD830" s="7"/>
      <c r="AF830" t="str">
        <f>TEXT(tbl_die_ordering[[#This Row],[Die Requested Date]],"mmm")</f>
        <v>May</v>
      </c>
      <c r="AG830" t="str">
        <f>_xlfn.TEXTJOIN("_",TRUE,tbl_die_ordering[[#This Row],[Supplier]],tbl_die_ordering[[#This Row],[DIE NO]])</f>
        <v>COMPES_19291-202</v>
      </c>
    </row>
    <row r="831" spans="1:33" ht="15.95" customHeight="1">
      <c r="A831" s="86" t="s">
        <v>29</v>
      </c>
      <c r="B831" s="83" t="str">
        <f>_xlfn.XLOOKUP(_xlfn.TEXTJOIN("_",TRUE,tbl_die_ordering[[#This Row],[Supplier]],tbl_die_ordering[[#This Row],[DIE NO]]),[1]Tracker!$AQ:$AQ,[1]Tracker!$W:$W,"")</f>
        <v>7950-25</v>
      </c>
      <c r="C831" s="204" t="s">
        <v>1278</v>
      </c>
      <c r="D831" s="177" t="s">
        <v>88</v>
      </c>
      <c r="E831" s="93" t="s">
        <v>1279</v>
      </c>
      <c r="F831" s="94">
        <v>45801</v>
      </c>
      <c r="G831" s="353">
        <f>_xlfn.XLOOKUP(_xlfn.TEXTJOIN("_",TRUE,tbl_die_ordering[[#This Row],[Supplier]],tbl_die_ordering[[#This Row],[DIE NO]]),[1]Tracker!$AQ:$AQ,[1]Tracker!$V:$V,"")</f>
        <v>45803</v>
      </c>
      <c r="H831" s="194" t="s">
        <v>94</v>
      </c>
      <c r="I831" s="133">
        <v>0</v>
      </c>
      <c r="J831" s="133">
        <v>0</v>
      </c>
      <c r="K831" s="104">
        <v>45804</v>
      </c>
      <c r="L831" s="104">
        <v>45805</v>
      </c>
      <c r="M831" s="105"/>
      <c r="N831" s="121">
        <f>IFERROR(IF(tbl_die_ordering[[#This Row],[Design Approved Date]]&lt;&gt;"",L831-K831,""),"")</f>
        <v>1</v>
      </c>
      <c r="O831" s="94">
        <v>45807</v>
      </c>
      <c r="P831" s="94">
        <v>45808</v>
      </c>
      <c r="Q831" s="104">
        <v>45807</v>
      </c>
      <c r="R831" s="123" t="s">
        <v>1271</v>
      </c>
      <c r="S831" s="93" t="s">
        <v>101</v>
      </c>
      <c r="T831" s="104">
        <v>45807</v>
      </c>
      <c r="U831" s="112"/>
      <c r="V831" s="113" t="s">
        <v>1280</v>
      </c>
      <c r="W831"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1" s="6">
        <f>IF(AND(tbl_die_ordering[[#This Row],[TYPE]]&lt;&gt;"C",tbl_die_ordering[[#This Row],[Design Approved Date]]&lt;&gt;""),tbl_die_ordering[[#This Row],[Design Approved Date]]-tbl_die_ordering[[#This Row],[Die Requested Date]],0)</f>
        <v>4</v>
      </c>
      <c r="AA831" s="118"/>
      <c r="AB831" s="82">
        <f>_xlfn.XLOOKUP(_xlfn.TEXTJOIN("_",TRUE,tbl_die_ordering[[#This Row],[Supplier]],tbl_die_ordering[[#This Row],[DIE NO]]),[1]Tracker!$AQ:$AQ,[1]Tracker!$Y:$Y,"")</f>
        <v>242501201</v>
      </c>
      <c r="AC831" s="83">
        <f>_xlfn.XLOOKUP(_xlfn.TEXTJOIN("_",TRUE,tbl_die_ordering[[#This Row],[Supplier]],tbl_die_ordering[[#This Row],[DIE NO]]),[1]Tracker!$AQ:$AQ,[1]Tracker!$AC:$AC,"")</f>
        <v>45812</v>
      </c>
      <c r="AD831" s="7"/>
      <c r="AF831" t="str">
        <f>TEXT(tbl_die_ordering[[#This Row],[Die Requested Date]],"mmm")</f>
        <v>May</v>
      </c>
      <c r="AG831" t="str">
        <f>_xlfn.TEXTJOIN("_",TRUE,tbl_die_ordering[[#This Row],[Supplier]],tbl_die_ordering[[#This Row],[DIE NO]])</f>
        <v>PDTMC_007208-2510 DP</v>
      </c>
    </row>
    <row r="832" spans="1:33" ht="15.95" customHeight="1">
      <c r="A832" s="86" t="s">
        <v>29</v>
      </c>
      <c r="B832" s="83" t="str">
        <f>_xlfn.XLOOKUP(_xlfn.TEXTJOIN("_",TRUE,tbl_die_ordering[[#This Row],[Supplier]],tbl_die_ordering[[#This Row],[DIE NO]]),[1]Tracker!$AQ:$AQ,[1]Tracker!$W:$W,"")</f>
        <v>7949-25</v>
      </c>
      <c r="C832" s="204" t="s">
        <v>1255</v>
      </c>
      <c r="D832" s="177" t="s">
        <v>88</v>
      </c>
      <c r="E832" s="93" t="s">
        <v>93</v>
      </c>
      <c r="F832" s="94">
        <v>45801</v>
      </c>
      <c r="G832" s="353">
        <f>_xlfn.XLOOKUP(_xlfn.TEXTJOIN("_",TRUE,tbl_die_ordering[[#This Row],[Supplier]],tbl_die_ordering[[#This Row],[DIE NO]]),[1]Tracker!$AQ:$AQ,[1]Tracker!$V:$V,"")</f>
        <v>45803</v>
      </c>
      <c r="H832" s="194" t="s">
        <v>94</v>
      </c>
      <c r="I832" s="133">
        <v>2</v>
      </c>
      <c r="J832" s="133">
        <v>4</v>
      </c>
      <c r="K832" s="104">
        <v>45804</v>
      </c>
      <c r="L832" s="104">
        <v>45805</v>
      </c>
      <c r="M832" s="105"/>
      <c r="N832" s="121">
        <f>IFERROR(IF(tbl_die_ordering[[#This Row],[Design Approved Date]]&lt;&gt;"",L832-K832,""),"")</f>
        <v>1</v>
      </c>
      <c r="O832" s="94">
        <v>45807</v>
      </c>
      <c r="P832" s="94">
        <v>45808</v>
      </c>
      <c r="Q832" s="104">
        <v>45807</v>
      </c>
      <c r="R832" s="123" t="s">
        <v>1271</v>
      </c>
      <c r="S832" s="93" t="s">
        <v>95</v>
      </c>
      <c r="T832" s="104">
        <v>45807</v>
      </c>
      <c r="U832" s="112"/>
      <c r="V832" s="113" t="s">
        <v>1281</v>
      </c>
      <c r="W832"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2" s="12">
        <f>IF(AND(tbl_die_ordering[[#This Row],[TYPE]]&lt;&gt;"C",tbl_die_ordering[[#This Row],[Design Approved Date]]&lt;&gt;""),tbl_die_ordering[[#This Row],[Design Approved Date]]-tbl_die_ordering[[#This Row],[Die Requested Date]],0)</f>
        <v>4</v>
      </c>
      <c r="AA832" s="118"/>
      <c r="AB832" s="82">
        <f>_xlfn.XLOOKUP(_xlfn.TEXTJOIN("_",TRUE,tbl_die_ordering[[#This Row],[Supplier]],tbl_die_ordering[[#This Row],[DIE NO]]),[1]Tracker!$AQ:$AQ,[1]Tracker!$Y:$Y,"")</f>
        <v>242501309</v>
      </c>
      <c r="AC832" s="83">
        <f>_xlfn.XLOOKUP(_xlfn.TEXTJOIN("_",TRUE,tbl_die_ordering[[#This Row],[Supplier]],tbl_die_ordering[[#This Row],[DIE NO]]),[1]Tracker!$AQ:$AQ,[1]Tracker!$AC:$AC,"")</f>
        <v>45827</v>
      </c>
      <c r="AD832" s="7"/>
      <c r="AF832" t="str">
        <f>TEXT(tbl_die_ordering[[#This Row],[Die Requested Date]],"mmm")</f>
        <v>May</v>
      </c>
      <c r="AG832" t="str">
        <f>_xlfn.TEXTJOIN("_",TRUE,tbl_die_ordering[[#This Row],[Supplier]],tbl_die_ordering[[#This Row],[DIE NO]])</f>
        <v>PHME_030113-3505</v>
      </c>
    </row>
    <row r="833" spans="1:33" ht="15.95" customHeight="1">
      <c r="A833" s="86" t="s">
        <v>29</v>
      </c>
      <c r="B833" s="83" t="str">
        <f>_xlfn.XLOOKUP(_xlfn.TEXTJOIN("_",TRUE,tbl_die_ordering[[#This Row],[Supplier]],tbl_die_ordering[[#This Row],[DIE NO]]),[1]Tracker!$AQ:$AQ,[1]Tracker!$W:$W,"")</f>
        <v>7952-25</v>
      </c>
      <c r="C833" s="204" t="s">
        <v>1282</v>
      </c>
      <c r="D833" s="177" t="s">
        <v>212</v>
      </c>
      <c r="E833" s="93" t="s">
        <v>131</v>
      </c>
      <c r="F833" s="94">
        <v>45804</v>
      </c>
      <c r="G833" s="353">
        <f>_xlfn.XLOOKUP(_xlfn.TEXTJOIN("_",TRUE,tbl_die_ordering[[#This Row],[Supplier]],tbl_die_ordering[[#This Row],[DIE NO]]),[1]Tracker!$AQ:$AQ,[1]Tracker!$V:$V,"")</f>
        <v>45803</v>
      </c>
      <c r="H833" s="194" t="s">
        <v>90</v>
      </c>
      <c r="I833" s="133">
        <v>4</v>
      </c>
      <c r="J833" s="133">
        <v>4</v>
      </c>
      <c r="K833" s="104">
        <v>45806</v>
      </c>
      <c r="L833" s="104" t="s">
        <v>214</v>
      </c>
      <c r="M833" s="105" t="s">
        <v>186</v>
      </c>
      <c r="N833" s="121" t="str">
        <f>IFERROR(IF(tbl_die_ordering[[#This Row],[Design Approved Date]]&lt;&gt;"",L833-K833,""),"")</f>
        <v/>
      </c>
      <c r="O833" s="94"/>
      <c r="P833" s="94"/>
      <c r="Q833" s="104"/>
      <c r="R833" s="123"/>
      <c r="S833" s="93" t="s">
        <v>197</v>
      </c>
      <c r="T833" s="94"/>
      <c r="U833" s="112"/>
      <c r="V833" s="113" t="s">
        <v>1283</v>
      </c>
      <c r="W833"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833" s="12">
        <f>IF(AND(tbl_die_ordering[[#This Row],[TYPE]]&lt;&gt;"C",tbl_die_ordering[[#This Row],[Design Approved Date]]&lt;&gt;""),tbl_die_ordering[[#This Row],[Design Approved Date]]-tbl_die_ordering[[#This Row],[Die Requested Date]],0)</f>
        <v>0</v>
      </c>
      <c r="AA833" s="118"/>
      <c r="AB833" s="82">
        <f>_xlfn.XLOOKUP(_xlfn.TEXTJOIN("_",TRUE,tbl_die_ordering[[#This Row],[Supplier]],tbl_die_ordering[[#This Row],[DIE NO]]),[1]Tracker!$AQ:$AQ,[1]Tracker!$Y:$Y,"")</f>
        <v>0</v>
      </c>
      <c r="AC833" s="83">
        <f>_xlfn.XLOOKUP(_xlfn.TEXTJOIN("_",TRUE,tbl_die_ordering[[#This Row],[Supplier]],tbl_die_ordering[[#This Row],[DIE NO]]),[1]Tracker!$AQ:$AQ,[1]Tracker!$AC:$AC,"")</f>
        <v>0</v>
      </c>
      <c r="AD833" s="7"/>
      <c r="AF833" t="str">
        <f>TEXT(tbl_die_ordering[[#This Row],[Die Requested Date]],"mmm")</f>
        <v>May</v>
      </c>
      <c r="AG833" t="str">
        <f>_xlfn.TEXTJOIN("_",TRUE,tbl_die_ordering[[#This Row],[Supplier]],tbl_die_ordering[[#This Row],[DIE NO]])</f>
        <v>COMPES_051118-3535</v>
      </c>
    </row>
    <row r="834" spans="1:33" ht="15.95" customHeight="1">
      <c r="A834" s="86" t="s">
        <v>29</v>
      </c>
      <c r="B834" s="83" t="str">
        <f>_xlfn.XLOOKUP(_xlfn.TEXTJOIN("_",TRUE,tbl_die_ordering[[#This Row],[Supplier]],tbl_die_ordering[[#This Row],[DIE NO]]),[1]Tracker!$AQ:$AQ,[1]Tracker!$W:$W,"")</f>
        <v>7951-25</v>
      </c>
      <c r="C834" s="204" t="s">
        <v>1284</v>
      </c>
      <c r="D834" s="177" t="s">
        <v>88</v>
      </c>
      <c r="E834" s="93" t="s">
        <v>100</v>
      </c>
      <c r="F834" s="94">
        <v>45804</v>
      </c>
      <c r="G834" s="353">
        <f>_xlfn.XLOOKUP(_xlfn.TEXTJOIN("_",TRUE,tbl_die_ordering[[#This Row],[Supplier]],tbl_die_ordering[[#This Row],[DIE NO]]),[1]Tracker!$AQ:$AQ,[1]Tracker!$V:$V,"")</f>
        <v>45803</v>
      </c>
      <c r="H834" s="194" t="s">
        <v>94</v>
      </c>
      <c r="I834" s="133">
        <v>1</v>
      </c>
      <c r="J834" s="133">
        <v>1</v>
      </c>
      <c r="K834" s="104">
        <v>45799</v>
      </c>
      <c r="L834" s="104">
        <v>45807</v>
      </c>
      <c r="M834" s="105"/>
      <c r="N834" s="121">
        <f>IFERROR(IF(tbl_die_ordering[[#This Row],[Design Approved Date]]&lt;&gt;"",L834-K834,""),"")</f>
        <v>8</v>
      </c>
      <c r="O834" s="94">
        <v>45810</v>
      </c>
      <c r="P834" s="94">
        <v>45811</v>
      </c>
      <c r="Q834" s="104">
        <v>45810</v>
      </c>
      <c r="R834" s="123" t="s">
        <v>1285</v>
      </c>
      <c r="S834" s="93" t="s">
        <v>101</v>
      </c>
      <c r="T834" s="94">
        <v>45810</v>
      </c>
      <c r="U834" s="112"/>
      <c r="V834" s="113" t="s">
        <v>1286</v>
      </c>
      <c r="W834"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4" s="12">
        <f>IF(AND(tbl_die_ordering[[#This Row],[TYPE]]&lt;&gt;"C",tbl_die_ordering[[#This Row],[Design Approved Date]]&lt;&gt;""),tbl_die_ordering[[#This Row],[Design Approved Date]]-tbl_die_ordering[[#This Row],[Die Requested Date]],0)</f>
        <v>3</v>
      </c>
      <c r="AA834" s="118"/>
      <c r="AB834" s="82">
        <f>_xlfn.XLOOKUP(_xlfn.TEXTJOIN("_",TRUE,tbl_die_ordering[[#This Row],[Supplier]],tbl_die_ordering[[#This Row],[DIE NO]]),[1]Tracker!$AQ:$AQ,[1]Tracker!$Y:$Y,"")</f>
        <v>242501203</v>
      </c>
      <c r="AC834" s="83">
        <f>_xlfn.XLOOKUP(_xlfn.TEXTJOIN("_",TRUE,tbl_die_ordering[[#This Row],[Supplier]],tbl_die_ordering[[#This Row],[DIE NO]]),[1]Tracker!$AQ:$AQ,[1]Tracker!$AC:$AC,"")</f>
        <v>45818</v>
      </c>
      <c r="AD834" s="7"/>
      <c r="AF834" t="str">
        <f>TEXT(tbl_die_ordering[[#This Row],[Die Requested Date]],"mmm")</f>
        <v>May</v>
      </c>
      <c r="AG834" t="str">
        <f>_xlfn.TEXTJOIN("_",TRUE,tbl_die_ordering[[#This Row],[Supplier]],tbl_die_ordering[[#This Row],[DIE NO]])</f>
        <v>PDTMC_014858-3503</v>
      </c>
    </row>
    <row r="835" spans="1:33" ht="15.95" customHeight="1">
      <c r="A835" s="86" t="s">
        <v>29</v>
      </c>
      <c r="B835" s="83" t="str">
        <f>_xlfn.XLOOKUP(_xlfn.TEXTJOIN("_",TRUE,tbl_die_ordering[[#This Row],[Supplier]],tbl_die_ordering[[#This Row],[DIE NO]]),[1]Tracker!$AQ:$AQ,[1]Tracker!$W:$W,"")</f>
        <v>7952-25</v>
      </c>
      <c r="C835" s="204" t="s">
        <v>1287</v>
      </c>
      <c r="D835" s="177" t="s">
        <v>88</v>
      </c>
      <c r="E835" s="93" t="s">
        <v>93</v>
      </c>
      <c r="F835" s="94">
        <v>45804</v>
      </c>
      <c r="G835" s="353">
        <f>_xlfn.XLOOKUP(_xlfn.TEXTJOIN("_",TRUE,tbl_die_ordering[[#This Row],[Supplier]],tbl_die_ordering[[#This Row],[DIE NO]]),[1]Tracker!$AQ:$AQ,[1]Tracker!$V:$V,"")</f>
        <v>45803</v>
      </c>
      <c r="H835" s="194" t="s">
        <v>90</v>
      </c>
      <c r="I835" s="133">
        <v>1</v>
      </c>
      <c r="J835" s="133">
        <v>1</v>
      </c>
      <c r="K835" s="104">
        <v>45806</v>
      </c>
      <c r="L835" s="104">
        <v>45810</v>
      </c>
      <c r="M835" s="105"/>
      <c r="N835" s="121">
        <f>IFERROR(IF(tbl_die_ordering[[#This Row],[Design Approved Date]]&lt;&gt;"",L835-K835,""),"")</f>
        <v>4</v>
      </c>
      <c r="O835" s="104">
        <v>45812</v>
      </c>
      <c r="P835" s="94">
        <v>45815</v>
      </c>
      <c r="Q835" s="104">
        <v>45812</v>
      </c>
      <c r="R835" s="123" t="s">
        <v>1288</v>
      </c>
      <c r="S835" s="93" t="s">
        <v>197</v>
      </c>
      <c r="T835" s="104">
        <v>45812</v>
      </c>
      <c r="U835" s="112"/>
      <c r="V835" s="113"/>
      <c r="W835"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5" s="12">
        <f>IF(AND(tbl_die_ordering[[#This Row],[TYPE]]&lt;&gt;"C",tbl_die_ordering[[#This Row],[Design Approved Date]]&lt;&gt;""),tbl_die_ordering[[#This Row],[Design Approved Date]]-tbl_die_ordering[[#This Row],[Die Requested Date]],0)</f>
        <v>6</v>
      </c>
      <c r="AA835" s="118"/>
      <c r="AB835" s="82">
        <f>_xlfn.XLOOKUP(_xlfn.TEXTJOIN("_",TRUE,tbl_die_ordering[[#This Row],[Supplier]],tbl_die_ordering[[#This Row],[DIE NO]]),[1]Tracker!$AQ:$AQ,[1]Tracker!$Y:$Y,"")</f>
        <v>242501231</v>
      </c>
      <c r="AC835" s="83">
        <f>_xlfn.XLOOKUP(_xlfn.TEXTJOIN("_",TRUE,tbl_die_ordering[[#This Row],[Supplier]],tbl_die_ordering[[#This Row],[DIE NO]]),[1]Tracker!$AQ:$AQ,[1]Tracker!$AC:$AC,"")</f>
        <v>45818</v>
      </c>
      <c r="AD835" s="7"/>
      <c r="AF835" t="str">
        <f>TEXT(tbl_die_ordering[[#This Row],[Die Requested Date]],"mmm")</f>
        <v>May</v>
      </c>
      <c r="AG835" t="str">
        <f>_xlfn.TEXTJOIN("_",TRUE,tbl_die_ordering[[#This Row],[Supplier]],tbl_die_ordering[[#This Row],[DIE NO]])</f>
        <v>COMPES_030295-3502</v>
      </c>
    </row>
    <row r="836" spans="1:33" ht="26.25" customHeight="1">
      <c r="A836" s="127" t="s">
        <v>29</v>
      </c>
      <c r="B836" s="83" t="str">
        <f>_xlfn.XLOOKUP(_xlfn.TEXTJOIN("_",TRUE,tbl_die_ordering[[#This Row],[Supplier]],tbl_die_ordering[[#This Row],[DIE NO]]),[1]Tracker!$AQ:$AQ,[1]Tracker!$W:$W,"")</f>
        <v>7952-25</v>
      </c>
      <c r="C836" s="204" t="s">
        <v>1289</v>
      </c>
      <c r="D836" s="177" t="s">
        <v>88</v>
      </c>
      <c r="E836" s="90" t="s">
        <v>122</v>
      </c>
      <c r="F836" s="91">
        <v>45804</v>
      </c>
      <c r="G836" s="353">
        <f>_xlfn.XLOOKUP(_xlfn.TEXTJOIN("_",TRUE,tbl_die_ordering[[#This Row],[Supplier]],tbl_die_ordering[[#This Row],[DIE NO]]),[1]Tracker!$AQ:$AQ,[1]Tracker!$V:$V,"")</f>
        <v>45803</v>
      </c>
      <c r="H836" s="193" t="s">
        <v>90</v>
      </c>
      <c r="I836" s="131">
        <v>2</v>
      </c>
      <c r="J836" s="131">
        <v>4</v>
      </c>
      <c r="K836" s="99">
        <v>45805</v>
      </c>
      <c r="L836" s="99">
        <v>45817</v>
      </c>
      <c r="M836" s="102"/>
      <c r="N836" s="121">
        <f>IFERROR(IF(tbl_die_ordering[[#This Row],[Design Approved Date]]&lt;&gt;"",L836-K836,""),"")</f>
        <v>12</v>
      </c>
      <c r="O836" s="91">
        <v>45820</v>
      </c>
      <c r="P836" s="91">
        <v>45824</v>
      </c>
      <c r="Q836" s="99">
        <v>45820</v>
      </c>
      <c r="R836" s="122" t="s">
        <v>1290</v>
      </c>
      <c r="S836" s="90" t="s">
        <v>197</v>
      </c>
      <c r="T836" s="99">
        <v>45820</v>
      </c>
      <c r="U836" s="110"/>
      <c r="V836" s="111" t="s">
        <v>1291</v>
      </c>
      <c r="W836" s="5"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6" s="12">
        <f>IF(AND(tbl_die_ordering[[#This Row],[TYPE]]&lt;&gt;"C",tbl_die_ordering[[#This Row],[Design Approved Date]]&lt;&gt;""),tbl_die_ordering[[#This Row],[Design Approved Date]]-tbl_die_ordering[[#This Row],[Die Requested Date]],0)</f>
        <v>13</v>
      </c>
      <c r="AA836" s="118"/>
      <c r="AB836" s="82">
        <f>_xlfn.XLOOKUP(_xlfn.TEXTJOIN("_",TRUE,tbl_die_ordering[[#This Row],[Supplier]],tbl_die_ordering[[#This Row],[DIE NO]]),[1]Tracker!$AQ:$AQ,[1]Tracker!$Y:$Y,"")</f>
        <v>242501288</v>
      </c>
      <c r="AC836" s="83">
        <f>_xlfn.XLOOKUP(_xlfn.TEXTJOIN("_",TRUE,tbl_die_ordering[[#This Row],[Supplier]],tbl_die_ordering[[#This Row],[DIE NO]]),[1]Tracker!$AQ:$AQ,[1]Tracker!$AC:$AC,"")</f>
        <v>45830</v>
      </c>
      <c r="AD836" s="7"/>
      <c r="AF836" t="str">
        <f>TEXT(tbl_die_ordering[[#This Row],[Die Requested Date]],"mmm")</f>
        <v>May</v>
      </c>
      <c r="AG836" t="str">
        <f>_xlfn.TEXTJOIN("_",TRUE,tbl_die_ordering[[#This Row],[Supplier]],tbl_die_ordering[[#This Row],[DIE NO]])</f>
        <v>COMPES_051117-3522</v>
      </c>
    </row>
    <row r="837" spans="1:33" ht="15" customHeight="1">
      <c r="A837" s="127" t="s">
        <v>29</v>
      </c>
      <c r="B837" s="83" t="str">
        <f>_xlfn.XLOOKUP(_xlfn.TEXTJOIN("_",TRUE,tbl_die_ordering[[#This Row],[Supplier]],tbl_die_ordering[[#This Row],[DIE NO]]),[1]Tracker!$AQ:$AQ,[1]Tracker!$W:$W,"")</f>
        <v>7952-25</v>
      </c>
      <c r="C837" s="204" t="s">
        <v>1292</v>
      </c>
      <c r="D837" s="177" t="s">
        <v>88</v>
      </c>
      <c r="E837" s="93" t="s">
        <v>519</v>
      </c>
      <c r="F837" s="94">
        <v>45804</v>
      </c>
      <c r="G837" s="353">
        <f>_xlfn.XLOOKUP(_xlfn.TEXTJOIN("_",TRUE,tbl_die_ordering[[#This Row],[Supplier]],tbl_die_ordering[[#This Row],[DIE NO]]),[1]Tracker!$AQ:$AQ,[1]Tracker!$V:$V,"")</f>
        <v>45803</v>
      </c>
      <c r="H837" s="194" t="s">
        <v>90</v>
      </c>
      <c r="I837" s="133">
        <v>2</v>
      </c>
      <c r="J837" s="133">
        <v>4</v>
      </c>
      <c r="K837" s="104">
        <v>45805</v>
      </c>
      <c r="L837" s="104">
        <v>45817</v>
      </c>
      <c r="M837" s="105"/>
      <c r="N837" s="121">
        <f>IFERROR(IF(tbl_die_ordering[[#This Row],[Design Approved Date]]&lt;&gt;"",L837-K837,""),"")</f>
        <v>12</v>
      </c>
      <c r="O837" s="94">
        <v>45820</v>
      </c>
      <c r="P837" s="94">
        <v>45824</v>
      </c>
      <c r="Q837" s="104">
        <v>45820</v>
      </c>
      <c r="R837" s="123" t="s">
        <v>1290</v>
      </c>
      <c r="S837" s="93" t="s">
        <v>197</v>
      </c>
      <c r="T837" s="104">
        <v>45820</v>
      </c>
      <c r="U837" s="112"/>
      <c r="V837" s="113" t="s">
        <v>1291</v>
      </c>
      <c r="W8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7" s="12">
        <f>IF(AND(tbl_die_ordering[[#This Row],[TYPE]]&lt;&gt;"C",tbl_die_ordering[[#This Row],[Design Approved Date]]&lt;&gt;""),tbl_die_ordering[[#This Row],[Design Approved Date]]-tbl_die_ordering[[#This Row],[Die Requested Date]],0)</f>
        <v>13</v>
      </c>
      <c r="AA837" s="118"/>
      <c r="AB837" s="82">
        <f>_xlfn.XLOOKUP(_xlfn.TEXTJOIN("_",TRUE,tbl_die_ordering[[#This Row],[Supplier]],tbl_die_ordering[[#This Row],[DIE NO]]),[1]Tracker!$AQ:$AQ,[1]Tracker!$Y:$Y,"")</f>
        <v>242501288</v>
      </c>
      <c r="AC837" s="83">
        <f>_xlfn.XLOOKUP(_xlfn.TEXTJOIN("_",TRUE,tbl_die_ordering[[#This Row],[Supplier]],tbl_die_ordering[[#This Row],[DIE NO]]),[1]Tracker!$AQ:$AQ,[1]Tracker!$AC:$AC,"")</f>
        <v>45830</v>
      </c>
      <c r="AD837" s="7"/>
      <c r="AF837" t="str">
        <f>TEXT(tbl_die_ordering[[#This Row],[Die Requested Date]],"mmm")</f>
        <v>May</v>
      </c>
      <c r="AG837" t="str">
        <f>_xlfn.TEXTJOIN("_",TRUE,tbl_die_ordering[[#This Row],[Supplier]],tbl_die_ordering[[#This Row],[DIE NO]])</f>
        <v>COMPES_051117-3523</v>
      </c>
    </row>
    <row r="838" spans="1:33" ht="15.75">
      <c r="A838" s="127" t="s">
        <v>29</v>
      </c>
      <c r="B838" s="83" t="str">
        <f>_xlfn.XLOOKUP(_xlfn.TEXTJOIN("_",TRUE,tbl_die_ordering[[#This Row],[Supplier]],tbl_die_ordering[[#This Row],[DIE NO]]),[1]Tracker!$AQ:$AQ,[1]Tracker!$W:$W,"")</f>
        <v>7953-25</v>
      </c>
      <c r="C838" s="204" t="s">
        <v>1293</v>
      </c>
      <c r="D838" s="177" t="s">
        <v>185</v>
      </c>
      <c r="E838" s="93" t="s">
        <v>393</v>
      </c>
      <c r="F838" s="94">
        <v>45805</v>
      </c>
      <c r="G838" s="353">
        <f>_xlfn.XLOOKUP(_xlfn.TEXTJOIN("_",TRUE,tbl_die_ordering[[#This Row],[Supplier]],tbl_die_ordering[[#This Row],[DIE NO]]),[1]Tracker!$AQ:$AQ,[1]Tracker!$V:$V,"")</f>
        <v>45805</v>
      </c>
      <c r="H838" s="194" t="s">
        <v>94</v>
      </c>
      <c r="I838" s="133">
        <v>1</v>
      </c>
      <c r="J838" s="133">
        <v>1</v>
      </c>
      <c r="K838" s="104">
        <v>45806</v>
      </c>
      <c r="L838" s="104">
        <v>45808</v>
      </c>
      <c r="M838" s="105"/>
      <c r="N838" s="121">
        <f>IFERROR(IF(tbl_die_ordering[[#This Row],[Design Approved Date]]&lt;&gt;"",L838-K838,""),"")</f>
        <v>2</v>
      </c>
      <c r="O838" s="94">
        <v>45810</v>
      </c>
      <c r="P838" s="94">
        <v>45811</v>
      </c>
      <c r="Q838" s="104">
        <v>45810</v>
      </c>
      <c r="R838" s="123" t="s">
        <v>1285</v>
      </c>
      <c r="S838" s="93" t="s">
        <v>101</v>
      </c>
      <c r="T838" s="94">
        <v>45810</v>
      </c>
      <c r="U838" s="112" t="s">
        <v>1294</v>
      </c>
      <c r="V838" s="113"/>
      <c r="W8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8" s="12">
        <f>IF(AND(tbl_die_ordering[[#This Row],[TYPE]]&lt;&gt;"C",tbl_die_ordering[[#This Row],[Design Approved Date]]&lt;&gt;""),tbl_die_ordering[[#This Row],[Design Approved Date]]-tbl_die_ordering[[#This Row],[Die Requested Date]],0)</f>
        <v>3</v>
      </c>
      <c r="AA838" s="118"/>
      <c r="AB838" s="82">
        <f>_xlfn.XLOOKUP(_xlfn.TEXTJOIN("_",TRUE,tbl_die_ordering[[#This Row],[Supplier]],tbl_die_ordering[[#This Row],[DIE NO]]),[1]Tracker!$AQ:$AQ,[1]Tracker!$Y:$Y,"")</f>
        <v>242501205</v>
      </c>
      <c r="AC838" s="83">
        <f>_xlfn.XLOOKUP(_xlfn.TEXTJOIN("_",TRUE,tbl_die_ordering[[#This Row],[Supplier]],tbl_die_ordering[[#This Row],[DIE NO]]),[1]Tracker!$AQ:$AQ,[1]Tracker!$AC:$AC,"")</f>
        <v>45817</v>
      </c>
      <c r="AD838" s="7"/>
      <c r="AF838" t="str">
        <f>TEXT(tbl_die_ordering[[#This Row],[Die Requested Date]],"mmm")</f>
        <v>May</v>
      </c>
      <c r="AG838" t="str">
        <f>_xlfn.TEXTJOIN("_",TRUE,tbl_die_ordering[[#This Row],[Supplier]],tbl_die_ordering[[#This Row],[DIE NO]])</f>
        <v>PDTMC_030377-3501</v>
      </c>
    </row>
    <row r="839" spans="1:33" ht="21" customHeight="1">
      <c r="A839" s="127" t="s">
        <v>6</v>
      </c>
      <c r="B839" s="83" t="str">
        <f>_xlfn.XLOOKUP(_xlfn.TEXTJOIN("_",TRUE,tbl_die_ordering[[#This Row],[Supplier]],tbl_die_ordering[[#This Row],[DIE NO]]),[1]Tracker!$AQ:$AQ,[1]Tracker!$W:$W,"")</f>
        <v>7954-25</v>
      </c>
      <c r="C839" s="204" t="s">
        <v>1295</v>
      </c>
      <c r="D839" s="177" t="s">
        <v>88</v>
      </c>
      <c r="E839" s="93" t="s">
        <v>100</v>
      </c>
      <c r="F839" s="94">
        <v>45807</v>
      </c>
      <c r="G839" s="353">
        <f>_xlfn.XLOOKUP(_xlfn.TEXTJOIN("_",TRUE,tbl_die_ordering[[#This Row],[Supplier]],tbl_die_ordering[[#This Row],[DIE NO]]),[1]Tracker!$AQ:$AQ,[1]Tracker!$V:$V,"")</f>
        <v>45807</v>
      </c>
      <c r="H839" s="194" t="s">
        <v>94</v>
      </c>
      <c r="I839" s="133">
        <v>0</v>
      </c>
      <c r="J839" s="133">
        <v>0</v>
      </c>
      <c r="K839" s="104">
        <v>45808</v>
      </c>
      <c r="L839" s="104">
        <v>45808</v>
      </c>
      <c r="M839" s="105"/>
      <c r="N839" s="121">
        <f>IFERROR(IF(tbl_die_ordering[[#This Row],[Design Approved Date]]&lt;&gt;"",L839-K839,""),"")</f>
        <v>0</v>
      </c>
      <c r="O839" s="104">
        <v>45810</v>
      </c>
      <c r="P839" s="94">
        <v>45815</v>
      </c>
      <c r="Q839" s="104">
        <v>45810</v>
      </c>
      <c r="R839" s="123" t="s">
        <v>1234</v>
      </c>
      <c r="S839" s="93" t="s">
        <v>101</v>
      </c>
      <c r="T839" s="94">
        <v>45810</v>
      </c>
      <c r="U839" s="112"/>
      <c r="V839" s="113"/>
      <c r="W8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39" s="12">
        <f>IF(AND(tbl_die_ordering[[#This Row],[TYPE]]&lt;&gt;"C",tbl_die_ordering[[#This Row],[Design Approved Date]]&lt;&gt;""),tbl_die_ordering[[#This Row],[Design Approved Date]]-tbl_die_ordering[[#This Row],[Die Requested Date]],0)</f>
        <v>1</v>
      </c>
      <c r="AA839" s="118"/>
      <c r="AB839" s="82">
        <f>_xlfn.XLOOKUP(_xlfn.TEXTJOIN("_",TRUE,tbl_die_ordering[[#This Row],[Supplier]],tbl_die_ordering[[#This Row],[DIE NO]]),[1]Tracker!$AQ:$AQ,[1]Tracker!$Y:$Y,"")</f>
        <v>142504688</v>
      </c>
      <c r="AC839" s="83">
        <f>_xlfn.XLOOKUP(_xlfn.TEXTJOIN("_",TRUE,tbl_die_ordering[[#This Row],[Supplier]],tbl_die_ordering[[#This Row],[DIE NO]]),[1]Tracker!$AQ:$AQ,[1]Tracker!$AC:$AC,"")</f>
        <v>45827</v>
      </c>
      <c r="AD839" s="7"/>
      <c r="AF839" t="str">
        <f>TEXT(tbl_die_ordering[[#This Row],[Die Requested Date]],"mmm")</f>
        <v>May</v>
      </c>
      <c r="AG839" t="str">
        <f>_xlfn.TEXTJOIN("_",TRUE,tbl_die_ordering[[#This Row],[Supplier]],tbl_die_ordering[[#This Row],[DIE NO]])</f>
        <v>PDTMC_07119-503</v>
      </c>
    </row>
    <row r="840" spans="1:33" ht="30">
      <c r="A840" s="127" t="s">
        <v>6</v>
      </c>
      <c r="B840" s="83" t="str">
        <f>_xlfn.XLOOKUP(_xlfn.TEXTJOIN("_",TRUE,tbl_die_ordering[[#This Row],[Supplier]],tbl_die_ordering[[#This Row],[DIE NO]]),[1]Tracker!$AQ:$AQ,[1]Tracker!$W:$W,"")</f>
        <v>7954-25</v>
      </c>
      <c r="C840" s="204" t="s">
        <v>1296</v>
      </c>
      <c r="D840" s="177" t="s">
        <v>162</v>
      </c>
      <c r="E840" s="93" t="s">
        <v>1297</v>
      </c>
      <c r="F840" s="94">
        <v>45807</v>
      </c>
      <c r="G840" s="353">
        <f>_xlfn.XLOOKUP(_xlfn.TEXTJOIN("_",TRUE,tbl_die_ordering[[#This Row],[Supplier]],tbl_die_ordering[[#This Row],[DIE NO]]),[1]Tracker!$AQ:$AQ,[1]Tracker!$V:$V,"")</f>
        <v>45807</v>
      </c>
      <c r="H840" s="194" t="s">
        <v>94</v>
      </c>
      <c r="I840" s="133">
        <v>0</v>
      </c>
      <c r="J840" s="133">
        <v>0</v>
      </c>
      <c r="K840" s="104">
        <v>45808</v>
      </c>
      <c r="L840" s="104">
        <v>45808</v>
      </c>
      <c r="M840" s="105"/>
      <c r="N840" s="121">
        <f>IFERROR(IF(tbl_die_ordering[[#This Row],[Design Approved Date]]&lt;&gt;"",L840-K840,""),"")</f>
        <v>0</v>
      </c>
      <c r="O840" s="104">
        <v>45810</v>
      </c>
      <c r="P840" s="94">
        <v>45818</v>
      </c>
      <c r="Q840" s="104">
        <v>45810</v>
      </c>
      <c r="R840" s="123" t="s">
        <v>1234</v>
      </c>
      <c r="S840" s="93" t="s">
        <v>101</v>
      </c>
      <c r="T840" s="94">
        <v>45810</v>
      </c>
      <c r="U840" s="112"/>
      <c r="V840" s="113" t="s">
        <v>1298</v>
      </c>
      <c r="W8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0" s="12">
        <f>IF(AND(tbl_die_ordering[[#This Row],[TYPE]]&lt;&gt;"C",tbl_die_ordering[[#This Row],[Design Approved Date]]&lt;&gt;""),tbl_die_ordering[[#This Row],[Design Approved Date]]-tbl_die_ordering[[#This Row],[Die Requested Date]],0)</f>
        <v>1</v>
      </c>
      <c r="AA840" s="118"/>
      <c r="AB840" s="82">
        <f>_xlfn.XLOOKUP(_xlfn.TEXTJOIN("_",TRUE,tbl_die_ordering[[#This Row],[Supplier]],tbl_die_ordering[[#This Row],[DIE NO]]),[1]Tracker!$AQ:$AQ,[1]Tracker!$Y:$Y,"")</f>
        <v>142504688</v>
      </c>
      <c r="AC840" s="83">
        <f>_xlfn.XLOOKUP(_xlfn.TEXTJOIN("_",TRUE,tbl_die_ordering[[#This Row],[Supplier]],tbl_die_ordering[[#This Row],[DIE NO]]),[1]Tracker!$AQ:$AQ,[1]Tracker!$AC:$AC,"")</f>
        <v>45827</v>
      </c>
      <c r="AD840" s="7"/>
      <c r="AF840" t="str">
        <f>TEXT(tbl_die_ordering[[#This Row],[Die Requested Date]],"mmm")</f>
        <v>May</v>
      </c>
      <c r="AG840" t="str">
        <f>_xlfn.TEXTJOIN("_",TRUE,tbl_die_ordering[[#This Row],[Supplier]],tbl_die_ordering[[#This Row],[DIE NO]])</f>
        <v>PDTMC_11187-202</v>
      </c>
    </row>
    <row r="841" spans="1:33" ht="15.75">
      <c r="A841" s="127" t="s">
        <v>6</v>
      </c>
      <c r="B841" s="83" t="str">
        <f>_xlfn.XLOOKUP(_xlfn.TEXTJOIN("_",TRUE,tbl_die_ordering[[#This Row],[Supplier]],tbl_die_ordering[[#This Row],[DIE NO]]),[1]Tracker!$AQ:$AQ,[1]Tracker!$W:$W,"")</f>
        <v>7956-25</v>
      </c>
      <c r="C841" s="204" t="s">
        <v>1299</v>
      </c>
      <c r="D841" s="177" t="s">
        <v>185</v>
      </c>
      <c r="E841" s="93" t="s">
        <v>89</v>
      </c>
      <c r="F841" s="94">
        <v>45807</v>
      </c>
      <c r="G841" s="353">
        <f>_xlfn.XLOOKUP(_xlfn.TEXTJOIN("_",TRUE,tbl_die_ordering[[#This Row],[Supplier]],tbl_die_ordering[[#This Row],[DIE NO]]),[1]Tracker!$AQ:$AQ,[1]Tracker!$V:$V,"")</f>
        <v>45807</v>
      </c>
      <c r="H841" s="194" t="s">
        <v>94</v>
      </c>
      <c r="I841" s="133">
        <v>7</v>
      </c>
      <c r="J841" s="133">
        <v>7</v>
      </c>
      <c r="K841" s="104">
        <v>45811</v>
      </c>
      <c r="L841" s="104">
        <v>45811</v>
      </c>
      <c r="M841" s="105"/>
      <c r="N841" s="121">
        <f>IFERROR(IF(tbl_die_ordering[[#This Row],[Design Approved Date]]&lt;&gt;"",L841-K841,""),"")</f>
        <v>0</v>
      </c>
      <c r="O841" s="91">
        <v>45812</v>
      </c>
      <c r="P841" s="91">
        <v>45815</v>
      </c>
      <c r="Q841" s="99">
        <v>45812</v>
      </c>
      <c r="R841" s="122" t="s">
        <v>1300</v>
      </c>
      <c r="S841" s="93" t="s">
        <v>95</v>
      </c>
      <c r="T841" s="181">
        <v>45812</v>
      </c>
      <c r="U841" s="112" t="s">
        <v>1225</v>
      </c>
      <c r="V841" s="113"/>
      <c r="W8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1" s="12">
        <f>IF(AND(tbl_die_ordering[[#This Row],[TYPE]]&lt;&gt;"C",tbl_die_ordering[[#This Row],[Design Approved Date]]&lt;&gt;""),tbl_die_ordering[[#This Row],[Design Approved Date]]-tbl_die_ordering[[#This Row],[Die Requested Date]],0)</f>
        <v>4</v>
      </c>
      <c r="AA841" s="118" t="s">
        <v>343</v>
      </c>
      <c r="AB841" s="82">
        <f>_xlfn.XLOOKUP(_xlfn.TEXTJOIN("_",TRUE,tbl_die_ordering[[#This Row],[Supplier]],tbl_die_ordering[[#This Row],[DIE NO]]),[1]Tracker!$AQ:$AQ,[1]Tracker!$Y:$Y,"")</f>
        <v>142504862</v>
      </c>
      <c r="AC841" s="83">
        <f>_xlfn.XLOOKUP(_xlfn.TEXTJOIN("_",TRUE,tbl_die_ordering[[#This Row],[Supplier]],tbl_die_ordering[[#This Row],[DIE NO]]),[1]Tracker!$AQ:$AQ,[1]Tracker!$AC:$AC,"")</f>
        <v>45826</v>
      </c>
      <c r="AD841" s="7"/>
      <c r="AF841" t="str">
        <f>TEXT(tbl_die_ordering[[#This Row],[Die Requested Date]],"mmm")</f>
        <v>May</v>
      </c>
      <c r="AG841" t="str">
        <f>_xlfn.TEXTJOIN("_",TRUE,tbl_die_ordering[[#This Row],[Supplier]],tbl_die_ordering[[#This Row],[DIE NO]])</f>
        <v>PHME_30381-601</v>
      </c>
    </row>
    <row r="842" spans="1:33" ht="15.75">
      <c r="A842" s="127" t="s">
        <v>29</v>
      </c>
      <c r="B842" s="128" t="str">
        <f>_xlfn.XLOOKUP(_xlfn.TEXTJOIN("_",TRUE,tbl_die_ordering[[#This Row],[Supplier]],tbl_die_ordering[[#This Row],[DIE NO]]),[1]Tracker!$AQ:$AQ,[1]Tracker!$W:$W,"")</f>
        <v>7955-25</v>
      </c>
      <c r="C842" s="204" t="s">
        <v>1301</v>
      </c>
      <c r="D842" s="177" t="s">
        <v>88</v>
      </c>
      <c r="E842" s="93" t="s">
        <v>89</v>
      </c>
      <c r="F842" s="94">
        <v>45807</v>
      </c>
      <c r="G842" s="353">
        <f>_xlfn.XLOOKUP(_xlfn.TEXTJOIN("_",TRUE,tbl_die_ordering[[#This Row],[Supplier]],tbl_die_ordering[[#This Row],[DIE NO]]),[1]Tracker!$AQ:$AQ,[1]Tracker!$V:$V,"")</f>
        <v>45807</v>
      </c>
      <c r="H842" s="194" t="s">
        <v>90</v>
      </c>
      <c r="I842" s="133">
        <v>3</v>
      </c>
      <c r="J842" s="133">
        <v>3</v>
      </c>
      <c r="K842" s="104">
        <v>45812</v>
      </c>
      <c r="L842" s="104">
        <v>45817</v>
      </c>
      <c r="M842" s="105"/>
      <c r="N842" s="121">
        <f>IFERROR(IF(tbl_die_ordering[[#This Row],[Design Approved Date]]&lt;&gt;"",L842-K842,""),"")</f>
        <v>5</v>
      </c>
      <c r="O842" s="94">
        <v>45820</v>
      </c>
      <c r="P842" s="94">
        <v>45824</v>
      </c>
      <c r="Q842" s="104">
        <v>45820</v>
      </c>
      <c r="R842" s="123" t="s">
        <v>1290</v>
      </c>
      <c r="S842" s="93" t="s">
        <v>197</v>
      </c>
      <c r="T842" s="104">
        <v>45820</v>
      </c>
      <c r="U842" s="112"/>
      <c r="V842" s="113"/>
      <c r="W8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2" s="12">
        <f>IF(AND(tbl_die_ordering[[#This Row],[TYPE]]&lt;&gt;"C",tbl_die_ordering[[#This Row],[Design Approved Date]]&lt;&gt;""),tbl_die_ordering[[#This Row],[Design Approved Date]]-tbl_die_ordering[[#This Row],[Die Requested Date]],0)</f>
        <v>10</v>
      </c>
      <c r="AA842" s="118"/>
      <c r="AB842" s="82">
        <f>_xlfn.XLOOKUP(_xlfn.TEXTJOIN("_",TRUE,tbl_die_ordering[[#This Row],[Supplier]],tbl_die_ordering[[#This Row],[DIE NO]]),[1]Tracker!$AQ:$AQ,[1]Tracker!$Y:$Y,"")</f>
        <v>242501288</v>
      </c>
      <c r="AC842" s="83">
        <f>_xlfn.XLOOKUP(_xlfn.TEXTJOIN("_",TRUE,tbl_die_ordering[[#This Row],[Supplier]],tbl_die_ordering[[#This Row],[DIE NO]]),[1]Tracker!$AQ:$AQ,[1]Tracker!$AC:$AC,"")</f>
        <v>45830</v>
      </c>
      <c r="AD842" s="7"/>
      <c r="AF842" t="str">
        <f>TEXT(tbl_die_ordering[[#This Row],[Die Requested Date]],"mmm")</f>
        <v>May</v>
      </c>
      <c r="AG842" t="str">
        <f>_xlfn.TEXTJOIN("_",TRUE,tbl_die_ordering[[#This Row],[Supplier]],tbl_die_ordering[[#This Row],[DIE NO]])</f>
        <v>COMPES_030214-3501</v>
      </c>
    </row>
    <row r="843" spans="1:33" ht="15.75">
      <c r="A843" s="127" t="s">
        <v>6</v>
      </c>
      <c r="B843" s="128" t="str">
        <f>_xlfn.XLOOKUP(_xlfn.TEXTJOIN("_",TRUE,tbl_die_ordering[[#This Row],[Supplier]],tbl_die_ordering[[#This Row],[DIE NO]]),[1]Tracker!$AQ:$AQ,[1]Tracker!$W:$W,"")</f>
        <v>7958-25</v>
      </c>
      <c r="C843" s="204" t="s">
        <v>1302</v>
      </c>
      <c r="D843" s="177" t="s">
        <v>88</v>
      </c>
      <c r="E843" s="90" t="s">
        <v>791</v>
      </c>
      <c r="F843" s="91">
        <v>45808</v>
      </c>
      <c r="G843" s="353">
        <f>_xlfn.XLOOKUP(_xlfn.TEXTJOIN("_",TRUE,tbl_die_ordering[[#This Row],[Supplier]],tbl_die_ordering[[#This Row],[DIE NO]]),[1]Tracker!$AQ:$AQ,[1]Tracker!$V:$V,"")</f>
        <v>45810</v>
      </c>
      <c r="H843" s="194" t="s">
        <v>94</v>
      </c>
      <c r="I843" s="131">
        <v>1</v>
      </c>
      <c r="J843" s="131">
        <v>1</v>
      </c>
      <c r="K843" s="99">
        <v>45811</v>
      </c>
      <c r="L843" s="99">
        <v>45811</v>
      </c>
      <c r="M843" s="102"/>
      <c r="N843" s="129">
        <f>IFERROR(IF(tbl_die_ordering[[#This Row],[Design Approved Date]]&lt;&gt;"",L843-K843,""),"")</f>
        <v>0</v>
      </c>
      <c r="O843" s="91">
        <v>45812</v>
      </c>
      <c r="P843" s="91">
        <v>45815</v>
      </c>
      <c r="Q843" s="99">
        <v>45812</v>
      </c>
      <c r="R843" s="122" t="s">
        <v>1300</v>
      </c>
      <c r="S843" s="90" t="s">
        <v>101</v>
      </c>
      <c r="T843" s="91">
        <v>45812</v>
      </c>
      <c r="U843" s="110"/>
      <c r="V843" s="111"/>
      <c r="W8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3" s="12">
        <f>IF(AND(tbl_die_ordering[[#This Row],[TYPE]]&lt;&gt;"C",tbl_die_ordering[[#This Row],[Design Approved Date]]&lt;&gt;""),tbl_die_ordering[[#This Row],[Design Approved Date]]-tbl_die_ordering[[#This Row],[Die Requested Date]],0)</f>
        <v>3</v>
      </c>
      <c r="AA843" s="118"/>
      <c r="AB843" s="82">
        <f>_xlfn.XLOOKUP(_xlfn.TEXTJOIN("_",TRUE,tbl_die_ordering[[#This Row],[Supplier]],tbl_die_ordering[[#This Row],[DIE NO]]),[1]Tracker!$AQ:$AQ,[1]Tracker!$Y:$Y,"")</f>
        <v>142504688</v>
      </c>
      <c r="AC843" s="83">
        <f>_xlfn.XLOOKUP(_xlfn.TEXTJOIN("_",TRUE,tbl_die_ordering[[#This Row],[Supplier]],tbl_die_ordering[[#This Row],[DIE NO]]),[1]Tracker!$AQ:$AQ,[1]Tracker!$AC:$AC,"")</f>
        <v>45827</v>
      </c>
      <c r="AD843" s="7"/>
      <c r="AF843" t="str">
        <f>TEXT(tbl_die_ordering[[#This Row],[Die Requested Date]],"mmm")</f>
        <v>May</v>
      </c>
      <c r="AG843" t="str">
        <f>_xlfn.TEXTJOIN("_",TRUE,tbl_die_ordering[[#This Row],[Supplier]],tbl_die_ordering[[#This Row],[DIE NO]])</f>
        <v>PDTMC_05273-607</v>
      </c>
    </row>
    <row r="844" spans="1:33" ht="15.75">
      <c r="A844" s="127" t="s">
        <v>6</v>
      </c>
      <c r="B844" s="128" t="str">
        <f>_xlfn.XLOOKUP(_xlfn.TEXTJOIN("_",TRUE,tbl_die_ordering[[#This Row],[Supplier]],tbl_die_ordering[[#This Row],[DIE NO]]),[1]Tracker!$AQ:$AQ,[1]Tracker!$W:$W,"")</f>
        <v>7959-25</v>
      </c>
      <c r="C844" s="204" t="s">
        <v>1303</v>
      </c>
      <c r="D844" s="177" t="s">
        <v>88</v>
      </c>
      <c r="E844" s="90" t="s">
        <v>89</v>
      </c>
      <c r="F844" s="91">
        <v>45808</v>
      </c>
      <c r="G844" s="353">
        <f>_xlfn.XLOOKUP(_xlfn.TEXTJOIN("_",TRUE,tbl_die_ordering[[#This Row],[Supplier]],tbl_die_ordering[[#This Row],[DIE NO]]),[1]Tracker!$AQ:$AQ,[1]Tracker!$V:$V,"")</f>
        <v>45810</v>
      </c>
      <c r="H844" s="194" t="s">
        <v>94</v>
      </c>
      <c r="I844" s="131">
        <v>0</v>
      </c>
      <c r="J844" s="131">
        <v>0</v>
      </c>
      <c r="K844" s="99">
        <v>45810</v>
      </c>
      <c r="L844" s="99">
        <v>45812</v>
      </c>
      <c r="M844" s="102"/>
      <c r="N844" s="129">
        <f>IFERROR(IF(tbl_die_ordering[[#This Row],[Design Approved Date]]&lt;&gt;"",L844-K844,""),"")</f>
        <v>2</v>
      </c>
      <c r="O844" s="91">
        <v>45812</v>
      </c>
      <c r="P844" s="91">
        <v>45815</v>
      </c>
      <c r="Q844" s="99">
        <v>45812</v>
      </c>
      <c r="R844" s="122" t="s">
        <v>1300</v>
      </c>
      <c r="S844" s="90" t="s">
        <v>95</v>
      </c>
      <c r="T844" s="91">
        <v>45812</v>
      </c>
      <c r="U844" s="110"/>
      <c r="V844" s="111"/>
      <c r="W8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4" s="12">
        <f>IF(AND(tbl_die_ordering[[#This Row],[TYPE]]&lt;&gt;"C",tbl_die_ordering[[#This Row],[Design Approved Date]]&lt;&gt;""),tbl_die_ordering[[#This Row],[Design Approved Date]]-tbl_die_ordering[[#This Row],[Die Requested Date]],0)</f>
        <v>4</v>
      </c>
      <c r="AA844" s="118"/>
      <c r="AB844" s="82">
        <f>_xlfn.XLOOKUP(_xlfn.TEXTJOIN("_",TRUE,tbl_die_ordering[[#This Row],[Supplier]],tbl_die_ordering[[#This Row],[DIE NO]]),[1]Tracker!$AQ:$AQ,[1]Tracker!$Y:$Y,"")</f>
        <v>142504718</v>
      </c>
      <c r="AC844" s="83">
        <f>_xlfn.XLOOKUP(_xlfn.TEXTJOIN("_",TRUE,tbl_die_ordering[[#This Row],[Supplier]],tbl_die_ordering[[#This Row],[DIE NO]]),[1]Tracker!$AQ:$AQ,[1]Tracker!$AC:$AC,"")</f>
        <v>45819.371620370373</v>
      </c>
      <c r="AD844" s="7"/>
      <c r="AF844" t="str">
        <f>TEXT(tbl_die_ordering[[#This Row],[Die Requested Date]],"mmm")</f>
        <v>May</v>
      </c>
      <c r="AG844" t="str">
        <f>_xlfn.TEXTJOIN("_",TRUE,tbl_die_ordering[[#This Row],[Supplier]],tbl_die_ordering[[#This Row],[DIE NO]])</f>
        <v>PHME_22386-603</v>
      </c>
    </row>
    <row r="845" spans="1:33" ht="45">
      <c r="A845" s="127" t="s">
        <v>6</v>
      </c>
      <c r="B845" s="128" t="str">
        <f>_xlfn.XLOOKUP(_xlfn.TEXTJOIN("_",TRUE,tbl_die_ordering[[#This Row],[Supplier]],tbl_die_ordering[[#This Row],[DIE NO]]),[1]Tracker!$AQ:$AQ,[1]Tracker!$W:$W,"")</f>
        <v>7957-25</v>
      </c>
      <c r="C845" s="204" t="s">
        <v>1304</v>
      </c>
      <c r="D845" s="177" t="s">
        <v>185</v>
      </c>
      <c r="E845" s="90" t="s">
        <v>260</v>
      </c>
      <c r="F845" s="91">
        <v>45808</v>
      </c>
      <c r="G845" s="353">
        <f>_xlfn.XLOOKUP(_xlfn.TEXTJOIN("_",TRUE,tbl_die_ordering[[#This Row],[Supplier]],tbl_die_ordering[[#This Row],[DIE NO]]),[1]Tracker!$AQ:$AQ,[1]Tracker!$V:$V,"")</f>
        <v>45810</v>
      </c>
      <c r="H845" s="194" t="s">
        <v>90</v>
      </c>
      <c r="I845" s="131">
        <v>1</v>
      </c>
      <c r="J845" s="131">
        <v>7</v>
      </c>
      <c r="K845" s="99">
        <v>45826</v>
      </c>
      <c r="L845" s="99">
        <v>45827</v>
      </c>
      <c r="M845" s="102" t="s">
        <v>186</v>
      </c>
      <c r="N845" s="129">
        <f>IFERROR(IF(tbl_die_ordering[[#This Row],[Design Approved Date]]&lt;&gt;"",L845-K845,""),"")</f>
        <v>1</v>
      </c>
      <c r="O845" s="91">
        <v>45829</v>
      </c>
      <c r="P845" s="91">
        <v>45829</v>
      </c>
      <c r="Q845" s="99">
        <v>45829</v>
      </c>
      <c r="R845" s="122" t="s">
        <v>1305</v>
      </c>
      <c r="S845" s="90" t="s">
        <v>167</v>
      </c>
      <c r="T845" s="99">
        <v>45829</v>
      </c>
      <c r="U845" s="110" t="s">
        <v>1306</v>
      </c>
      <c r="V845" s="111" t="s">
        <v>1307</v>
      </c>
      <c r="W8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5" s="12">
        <f>IF(AND(tbl_die_ordering[[#This Row],[TYPE]]&lt;&gt;"C",tbl_die_ordering[[#This Row],[Design Approved Date]]&lt;&gt;""),tbl_die_ordering[[#This Row],[Design Approved Date]]-tbl_die_ordering[[#This Row],[Die Requested Date]],0)</f>
        <v>19</v>
      </c>
      <c r="AA845" s="118" t="s">
        <v>1308</v>
      </c>
      <c r="AB845" s="82">
        <f>_xlfn.XLOOKUP(_xlfn.TEXTJOIN("_",TRUE,tbl_die_ordering[[#This Row],[Supplier]],tbl_die_ordering[[#This Row],[DIE NO]]),[1]Tracker!$AQ:$AQ,[1]Tracker!$Y:$Y,"")</f>
        <v>142505220</v>
      </c>
      <c r="AC845" s="83">
        <f>_xlfn.XLOOKUP(_xlfn.TEXTJOIN("_",TRUE,tbl_die_ordering[[#This Row],[Supplier]],tbl_die_ordering[[#This Row],[DIE NO]]),[1]Tracker!$AQ:$AQ,[1]Tracker!$AC:$AC,"")</f>
        <v>45862.54886574074</v>
      </c>
      <c r="AD845" s="7"/>
      <c r="AF845" t="str">
        <f>TEXT(tbl_die_ordering[[#This Row],[Die Requested Date]],"mmm")</f>
        <v>May</v>
      </c>
      <c r="AG845" t="str">
        <f>_xlfn.TEXTJOIN("_",TRUE,tbl_die_ordering[[#This Row],[Supplier]],tbl_die_ordering[[#This Row],[DIE NO]])</f>
        <v>PHOENIX _30378-201</v>
      </c>
    </row>
    <row r="846" spans="1:33" ht="45">
      <c r="A846" s="127" t="s">
        <v>6</v>
      </c>
      <c r="B846" s="128" t="str">
        <f>_xlfn.XLOOKUP(_xlfn.TEXTJOIN("_",TRUE,tbl_die_ordering[[#This Row],[Supplier]],tbl_die_ordering[[#This Row],[DIE NO]]),[1]Tracker!$AQ:$AQ,[1]Tracker!$W:$W,"")</f>
        <v>7957-25</v>
      </c>
      <c r="C846" s="204" t="s">
        <v>1309</v>
      </c>
      <c r="D846" s="177" t="s">
        <v>185</v>
      </c>
      <c r="E846" s="90" t="s">
        <v>260</v>
      </c>
      <c r="F846" s="91">
        <v>45808</v>
      </c>
      <c r="G846" s="353">
        <f>_xlfn.XLOOKUP(_xlfn.TEXTJOIN("_",TRUE,tbl_die_ordering[[#This Row],[Supplier]],tbl_die_ordering[[#This Row],[DIE NO]]),[1]Tracker!$AQ:$AQ,[1]Tracker!$V:$V,"")</f>
        <v>45810</v>
      </c>
      <c r="H846" s="193" t="s">
        <v>90</v>
      </c>
      <c r="I846" s="131">
        <v>1</v>
      </c>
      <c r="J846" s="131">
        <v>7</v>
      </c>
      <c r="K846" s="99">
        <v>45828</v>
      </c>
      <c r="L846" s="99">
        <v>45828</v>
      </c>
      <c r="M846" s="102" t="s">
        <v>186</v>
      </c>
      <c r="N846" s="129">
        <f>IFERROR(IF(tbl_die_ordering[[#This Row],[Design Approved Date]]&lt;&gt;"",L846-K846,""),"")</f>
        <v>0</v>
      </c>
      <c r="O846" s="94">
        <v>45829</v>
      </c>
      <c r="P846" s="94">
        <v>45829</v>
      </c>
      <c r="Q846" s="104">
        <v>45829</v>
      </c>
      <c r="R846" s="123" t="s">
        <v>1305</v>
      </c>
      <c r="S846" s="90" t="s">
        <v>167</v>
      </c>
      <c r="T846" s="104">
        <v>45829</v>
      </c>
      <c r="U846" s="110" t="s">
        <v>1306</v>
      </c>
      <c r="V846" s="111" t="s">
        <v>1310</v>
      </c>
      <c r="W8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6" s="12">
        <f>IF(AND(tbl_die_ordering[[#This Row],[TYPE]]&lt;&gt;"C",tbl_die_ordering[[#This Row],[Design Approved Date]]&lt;&gt;""),tbl_die_ordering[[#This Row],[Design Approved Date]]-tbl_die_ordering[[#This Row],[Die Requested Date]],0)</f>
        <v>20</v>
      </c>
      <c r="AA846" s="118" t="s">
        <v>1308</v>
      </c>
      <c r="AB846" s="82">
        <f>_xlfn.XLOOKUP(_xlfn.TEXTJOIN("_",TRUE,tbl_die_ordering[[#This Row],[Supplier]],tbl_die_ordering[[#This Row],[DIE NO]]),[1]Tracker!$AQ:$AQ,[1]Tracker!$Y:$Y,"")</f>
        <v>142505220</v>
      </c>
      <c r="AC846" s="83">
        <f>_xlfn.XLOOKUP(_xlfn.TEXTJOIN("_",TRUE,tbl_die_ordering[[#This Row],[Supplier]],tbl_die_ordering[[#This Row],[DIE NO]]),[1]Tracker!$AQ:$AQ,[1]Tracker!$AC:$AC,"")</f>
        <v>45862.54886574074</v>
      </c>
      <c r="AD846" s="7"/>
      <c r="AF846" t="str">
        <f>TEXT(tbl_die_ordering[[#This Row],[Die Requested Date]],"mmm")</f>
        <v>May</v>
      </c>
      <c r="AG846" t="str">
        <f>_xlfn.TEXTJOIN("_",TRUE,tbl_die_ordering[[#This Row],[Supplier]],tbl_die_ordering[[#This Row],[DIE NO]])</f>
        <v>PHOENIX _30379-201</v>
      </c>
    </row>
    <row r="847" spans="1:33" ht="45">
      <c r="A847" s="127" t="s">
        <v>6</v>
      </c>
      <c r="B847" s="128" t="str">
        <f>_xlfn.XLOOKUP(_xlfn.TEXTJOIN("_",TRUE,tbl_die_ordering[[#This Row],[Supplier]],tbl_die_ordering[[#This Row],[DIE NO]]),[1]Tracker!$AQ:$AQ,[1]Tracker!$W:$W,"")</f>
        <v>7957-25</v>
      </c>
      <c r="C847" s="204" t="s">
        <v>1311</v>
      </c>
      <c r="D847" s="177" t="s">
        <v>185</v>
      </c>
      <c r="E847" s="90" t="s">
        <v>260</v>
      </c>
      <c r="F847" s="91">
        <v>45808</v>
      </c>
      <c r="G847" s="353">
        <f>_xlfn.XLOOKUP(_xlfn.TEXTJOIN("_",TRUE,tbl_die_ordering[[#This Row],[Supplier]],tbl_die_ordering[[#This Row],[DIE NO]]),[1]Tracker!$AQ:$AQ,[1]Tracker!$V:$V,"")</f>
        <v>45810</v>
      </c>
      <c r="H847" s="193" t="s">
        <v>90</v>
      </c>
      <c r="I847" s="131">
        <v>1</v>
      </c>
      <c r="J847" s="131">
        <v>5</v>
      </c>
      <c r="K847" s="99">
        <v>45826</v>
      </c>
      <c r="L847" s="99">
        <v>45827</v>
      </c>
      <c r="M847" s="102" t="s">
        <v>186</v>
      </c>
      <c r="N847" s="129">
        <f>IFERROR(IF(tbl_die_ordering[[#This Row],[Design Approved Date]]&lt;&gt;"",L847-K847,""),"")</f>
        <v>1</v>
      </c>
      <c r="O847" s="94">
        <v>45829</v>
      </c>
      <c r="P847" s="94">
        <v>38524</v>
      </c>
      <c r="Q847" s="104">
        <v>45829</v>
      </c>
      <c r="R847" s="123" t="s">
        <v>1305</v>
      </c>
      <c r="S847" s="90" t="s">
        <v>167</v>
      </c>
      <c r="T847" s="99">
        <v>45829</v>
      </c>
      <c r="U847" s="110" t="s">
        <v>1306</v>
      </c>
      <c r="V847" s="111" t="s">
        <v>1310</v>
      </c>
      <c r="W8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7" s="12">
        <f>IF(AND(tbl_die_ordering[[#This Row],[TYPE]]&lt;&gt;"C",tbl_die_ordering[[#This Row],[Design Approved Date]]&lt;&gt;""),tbl_die_ordering[[#This Row],[Design Approved Date]]-tbl_die_ordering[[#This Row],[Die Requested Date]],0)</f>
        <v>19</v>
      </c>
      <c r="AA847" s="118" t="s">
        <v>1308</v>
      </c>
      <c r="AB847" s="82">
        <f>_xlfn.XLOOKUP(_xlfn.TEXTJOIN("_",TRUE,tbl_die_ordering[[#This Row],[Supplier]],tbl_die_ordering[[#This Row],[DIE NO]]),[1]Tracker!$AQ:$AQ,[1]Tracker!$Y:$Y,"")</f>
        <v>142505220</v>
      </c>
      <c r="AC847" s="83">
        <f>_xlfn.XLOOKUP(_xlfn.TEXTJOIN("_",TRUE,tbl_die_ordering[[#This Row],[Supplier]],tbl_die_ordering[[#This Row],[DIE NO]]),[1]Tracker!$AQ:$AQ,[1]Tracker!$AC:$AC,"")</f>
        <v>45862.54886574074</v>
      </c>
      <c r="AD847" s="7"/>
      <c r="AF847" t="str">
        <f>TEXT(tbl_die_ordering[[#This Row],[Die Requested Date]],"mmm")</f>
        <v>May</v>
      </c>
      <c r="AG847" t="str">
        <f>_xlfn.TEXTJOIN("_",TRUE,tbl_die_ordering[[#This Row],[Supplier]],tbl_die_ordering[[#This Row],[DIE NO]])</f>
        <v>PHOENIX _30380-501</v>
      </c>
    </row>
    <row r="848" spans="1:33" ht="15.75">
      <c r="A848" s="130" t="s">
        <v>6</v>
      </c>
      <c r="B848" s="128" t="str">
        <f>_xlfn.XLOOKUP(_xlfn.TEXTJOIN("_",TRUE,tbl_die_ordering[[#This Row],[Supplier]],tbl_die_ordering[[#This Row],[DIE NO]]),[1]Tracker!$AQ:$AQ,[1]Tracker!$W:$W,"")</f>
        <v>7961-25</v>
      </c>
      <c r="C848" s="204" t="s">
        <v>1312</v>
      </c>
      <c r="D848" s="177" t="s">
        <v>185</v>
      </c>
      <c r="E848" s="90" t="s">
        <v>323</v>
      </c>
      <c r="F848" s="91">
        <v>45811</v>
      </c>
      <c r="G848" s="353">
        <f>_xlfn.XLOOKUP(_xlfn.TEXTJOIN("_",TRUE,tbl_die_ordering[[#This Row],[Supplier]],tbl_die_ordering[[#This Row],[DIE NO]]),[1]Tracker!$AQ:$AQ,[1]Tracker!$V:$V,"")</f>
        <v>45812</v>
      </c>
      <c r="H848" s="193" t="s">
        <v>94</v>
      </c>
      <c r="I848" s="131">
        <v>1</v>
      </c>
      <c r="J848" s="131">
        <v>1</v>
      </c>
      <c r="K848" s="99">
        <v>45813</v>
      </c>
      <c r="L848" s="99">
        <v>45815</v>
      </c>
      <c r="M848" s="102"/>
      <c r="N848" s="129">
        <f>IFERROR(IF(tbl_die_ordering[[#This Row],[Design Approved Date]]&lt;&gt;"",L848-K848,""),"")</f>
        <v>2</v>
      </c>
      <c r="O848" s="99">
        <v>45817</v>
      </c>
      <c r="P848" s="91">
        <v>45818</v>
      </c>
      <c r="Q848" s="99">
        <v>45817</v>
      </c>
      <c r="R848" s="122" t="s">
        <v>1313</v>
      </c>
      <c r="S848" s="90" t="s">
        <v>95</v>
      </c>
      <c r="T848" s="99">
        <v>45817</v>
      </c>
      <c r="U848" s="110" t="s">
        <v>661</v>
      </c>
      <c r="V848" s="111"/>
      <c r="W8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8" s="12">
        <f>IF(AND(tbl_die_ordering[[#This Row],[TYPE]]&lt;&gt;"C",tbl_die_ordering[[#This Row],[Design Approved Date]]&lt;&gt;""),tbl_die_ordering[[#This Row],[Design Approved Date]]-tbl_die_ordering[[#This Row],[Die Requested Date]],0)</f>
        <v>4</v>
      </c>
      <c r="AA848" s="118" t="s">
        <v>1314</v>
      </c>
      <c r="AB848" s="82">
        <f>_xlfn.XLOOKUP(_xlfn.TEXTJOIN("_",TRUE,tbl_die_ordering[[#This Row],[Supplier]],tbl_die_ordering[[#This Row],[DIE NO]]),[1]Tracker!$AQ:$AQ,[1]Tracker!$Y:$Y,"")</f>
        <v>142504943</v>
      </c>
      <c r="AC848" s="83">
        <f>_xlfn.XLOOKUP(_xlfn.TEXTJOIN("_",TRUE,tbl_die_ordering[[#This Row],[Supplier]],tbl_die_ordering[[#This Row],[DIE NO]]),[1]Tracker!$AQ:$AQ,[1]Tracker!$AC:$AC,"")</f>
        <v>45827</v>
      </c>
      <c r="AD848" s="7"/>
      <c r="AF848" t="str">
        <f>TEXT(tbl_die_ordering[[#This Row],[Die Requested Date]],"mmm")</f>
        <v>Jun</v>
      </c>
      <c r="AG848" t="str">
        <f>_xlfn.TEXTJOIN("_",TRUE,tbl_die_ordering[[#This Row],[Supplier]],tbl_die_ordering[[#This Row],[DIE NO]])</f>
        <v>PHME_30383-501</v>
      </c>
    </row>
    <row r="849" spans="1:33" ht="15.75">
      <c r="A849" s="127" t="s">
        <v>6</v>
      </c>
      <c r="B849" s="128" t="str">
        <f>_xlfn.XLOOKUP(_xlfn.TEXTJOIN("_",TRUE,tbl_die_ordering[[#This Row],[Supplier]],tbl_die_ordering[[#This Row],[DIE NO]]),[1]Tracker!$AQ:$AQ,[1]Tracker!$W:$W,"")</f>
        <v>7960-25</v>
      </c>
      <c r="C849" s="204" t="s">
        <v>1315</v>
      </c>
      <c r="D849" s="177" t="s">
        <v>185</v>
      </c>
      <c r="E849" s="90" t="s">
        <v>321</v>
      </c>
      <c r="F849" s="91">
        <v>45811</v>
      </c>
      <c r="G849" s="353">
        <f>_xlfn.XLOOKUP(_xlfn.TEXTJOIN("_",TRUE,tbl_die_ordering[[#This Row],[Supplier]],tbl_die_ordering[[#This Row],[DIE NO]]),[1]Tracker!$AQ:$AQ,[1]Tracker!$V:$V,"")</f>
        <v>45812</v>
      </c>
      <c r="H849" s="193" t="s">
        <v>94</v>
      </c>
      <c r="I849" s="131">
        <v>1</v>
      </c>
      <c r="J849" s="131">
        <v>2</v>
      </c>
      <c r="K849" s="99">
        <v>45813</v>
      </c>
      <c r="L849" s="99">
        <v>45817</v>
      </c>
      <c r="M849" s="102"/>
      <c r="N849" s="129">
        <f>IFERROR(IF(tbl_die_ordering[[#This Row],[Design Approved Date]]&lt;&gt;"",L849-K849,""),"")</f>
        <v>4</v>
      </c>
      <c r="O849" s="94">
        <v>45820</v>
      </c>
      <c r="P849" s="94">
        <v>45822</v>
      </c>
      <c r="Q849" s="104">
        <v>45820</v>
      </c>
      <c r="R849" s="123" t="s">
        <v>1316</v>
      </c>
      <c r="S849" s="90" t="s">
        <v>101</v>
      </c>
      <c r="T849" s="94">
        <v>45820</v>
      </c>
      <c r="U849" s="110" t="s">
        <v>661</v>
      </c>
      <c r="V849" s="111"/>
      <c r="W8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49" s="12">
        <f>IF(AND(tbl_die_ordering[[#This Row],[TYPE]]&lt;&gt;"C",tbl_die_ordering[[#This Row],[Design Approved Date]]&lt;&gt;""),tbl_die_ordering[[#This Row],[Design Approved Date]]-tbl_die_ordering[[#This Row],[Die Requested Date]],0)</f>
        <v>6</v>
      </c>
      <c r="AA849" s="118" t="s">
        <v>1314</v>
      </c>
      <c r="AB849" s="82">
        <f>_xlfn.XLOOKUP(_xlfn.TEXTJOIN("_",TRUE,tbl_die_ordering[[#This Row],[Supplier]],tbl_die_ordering[[#This Row],[DIE NO]]),[1]Tracker!$AQ:$AQ,[1]Tracker!$Y:$Y,"")</f>
        <v>142504961</v>
      </c>
      <c r="AC849" s="83">
        <f>_xlfn.XLOOKUP(_xlfn.TEXTJOIN("_",TRUE,tbl_die_ordering[[#This Row],[Supplier]],tbl_die_ordering[[#This Row],[DIE NO]]),[1]Tracker!$AQ:$AQ,[1]Tracker!$AC:$AC,"")</f>
        <v>45828</v>
      </c>
      <c r="AD849" s="7"/>
      <c r="AF849" t="str">
        <f>TEXT(tbl_die_ordering[[#This Row],[Die Requested Date]],"mmm")</f>
        <v>Jun</v>
      </c>
      <c r="AG849" t="str">
        <f>_xlfn.TEXTJOIN("_",TRUE,tbl_die_ordering[[#This Row],[Supplier]],tbl_die_ordering[[#This Row],[DIE NO]])</f>
        <v>PDTMC_30382-401</v>
      </c>
    </row>
    <row r="850" spans="1:33" ht="15.75">
      <c r="A850" s="127" t="s">
        <v>6</v>
      </c>
      <c r="B850" s="128" t="str">
        <f>_xlfn.XLOOKUP(_xlfn.TEXTJOIN("_",TRUE,tbl_die_ordering[[#This Row],[Supplier]],tbl_die_ordering[[#This Row],[DIE NO]]),[1]Tracker!$AQ:$AQ,[1]Tracker!$W:$W,"")</f>
        <v>7962-25</v>
      </c>
      <c r="C850" s="204" t="s">
        <v>1317</v>
      </c>
      <c r="D850" s="177" t="s">
        <v>162</v>
      </c>
      <c r="E850" s="90" t="s">
        <v>1318</v>
      </c>
      <c r="F850" s="91">
        <v>45812</v>
      </c>
      <c r="G850" s="353">
        <f>_xlfn.XLOOKUP(_xlfn.TEXTJOIN("_",TRUE,tbl_die_ordering[[#This Row],[Supplier]],tbl_die_ordering[[#This Row],[DIE NO]]),[1]Tracker!$AQ:$AQ,[1]Tracker!$V:$V,"")</f>
        <v>45812</v>
      </c>
      <c r="H850" s="146" t="s">
        <v>94</v>
      </c>
      <c r="I850" s="131">
        <v>0</v>
      </c>
      <c r="J850" s="131">
        <v>0</v>
      </c>
      <c r="K850" s="99">
        <v>45817</v>
      </c>
      <c r="L850" s="99">
        <v>45818</v>
      </c>
      <c r="M850" s="102"/>
      <c r="N850" s="129">
        <f>IFERROR(IF(tbl_die_ordering[[#This Row],[Design Approved Date]]&lt;&gt;"",L850-K850,""),"")</f>
        <v>1</v>
      </c>
      <c r="O850" s="94">
        <v>45812</v>
      </c>
      <c r="P850" s="94">
        <v>45824</v>
      </c>
      <c r="Q850" s="104">
        <v>45812</v>
      </c>
      <c r="R850" s="123" t="s">
        <v>1300</v>
      </c>
      <c r="S850" s="90" t="s">
        <v>101</v>
      </c>
      <c r="T850" s="94">
        <v>45812</v>
      </c>
      <c r="U850" s="110"/>
      <c r="V850" s="111"/>
      <c r="W8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0" s="12">
        <f>IF(AND(tbl_die_ordering[[#This Row],[TYPE]]&lt;&gt;"C",tbl_die_ordering[[#This Row],[Design Approved Date]]&lt;&gt;""),tbl_die_ordering[[#This Row],[Design Approved Date]]-tbl_die_ordering[[#This Row],[Die Requested Date]],0)</f>
        <v>6</v>
      </c>
      <c r="AA850" s="118"/>
      <c r="AB850" s="82">
        <f>_xlfn.XLOOKUP(_xlfn.TEXTJOIN("_",TRUE,tbl_die_ordering[[#This Row],[Supplier]],tbl_die_ordering[[#This Row],[DIE NO]]),[1]Tracker!$AQ:$AQ,[1]Tracker!$Y:$Y,"")</f>
        <v>142504688</v>
      </c>
      <c r="AC850" s="83">
        <f>_xlfn.XLOOKUP(_xlfn.TEXTJOIN("_",TRUE,tbl_die_ordering[[#This Row],[Supplier]],tbl_die_ordering[[#This Row],[DIE NO]]),[1]Tracker!$AQ:$AQ,[1]Tracker!$AC:$AC,"")</f>
        <v>45827</v>
      </c>
      <c r="AD850" s="7"/>
      <c r="AF850" t="str">
        <f>TEXT(tbl_die_ordering[[#This Row],[Die Requested Date]],"mmm")</f>
        <v>Jun</v>
      </c>
      <c r="AG850" t="str">
        <f>_xlfn.TEXTJOIN("_",TRUE,tbl_die_ordering[[#This Row],[Supplier]],tbl_die_ordering[[#This Row],[DIE NO]])</f>
        <v>PDTMC_27875-401 DIE PLATE</v>
      </c>
    </row>
    <row r="851" spans="1:33" ht="15.75">
      <c r="A851" s="127" t="s">
        <v>6</v>
      </c>
      <c r="B851" s="128" t="str">
        <f>_xlfn.XLOOKUP(_xlfn.TEXTJOIN("_",TRUE,tbl_die_ordering[[#This Row],[Supplier]],tbl_die_ordering[[#This Row],[DIE NO]]),[1]Tracker!$AQ:$AQ,[1]Tracker!$W:$W,"")</f>
        <v>7963-25</v>
      </c>
      <c r="C851" s="204" t="s">
        <v>1319</v>
      </c>
      <c r="D851" s="177" t="s">
        <v>162</v>
      </c>
      <c r="E851" s="90" t="s">
        <v>119</v>
      </c>
      <c r="F851" s="91">
        <v>45812</v>
      </c>
      <c r="G851" s="353">
        <f>_xlfn.XLOOKUP(_xlfn.TEXTJOIN("_",TRUE,tbl_die_ordering[[#This Row],[Supplier]],tbl_die_ordering[[#This Row],[DIE NO]]),[1]Tracker!$AQ:$AQ,[1]Tracker!$V:$V,"")</f>
        <v>45812</v>
      </c>
      <c r="H851" s="146" t="s">
        <v>94</v>
      </c>
      <c r="I851" s="131">
        <v>0</v>
      </c>
      <c r="J851" s="131">
        <v>0</v>
      </c>
      <c r="K851" s="99">
        <v>45812</v>
      </c>
      <c r="L851" s="99">
        <v>45812</v>
      </c>
      <c r="M851" s="102"/>
      <c r="N851" s="129">
        <f>IFERROR(IF(tbl_die_ordering[[#This Row],[Design Approved Date]]&lt;&gt;"",L851-K851,""),"")</f>
        <v>0</v>
      </c>
      <c r="O851" s="91">
        <v>45812</v>
      </c>
      <c r="P851" s="91">
        <v>45818</v>
      </c>
      <c r="Q851" s="99">
        <v>45812</v>
      </c>
      <c r="R851" s="122" t="s">
        <v>1300</v>
      </c>
      <c r="S851" s="90" t="s">
        <v>95</v>
      </c>
      <c r="T851" s="91">
        <v>45812</v>
      </c>
      <c r="U851" s="110"/>
      <c r="V851" s="111"/>
      <c r="W8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1" s="12">
        <f>IF(AND(tbl_die_ordering[[#This Row],[TYPE]]&lt;&gt;"C",tbl_die_ordering[[#This Row],[Design Approved Date]]&lt;&gt;""),tbl_die_ordering[[#This Row],[Design Approved Date]]-tbl_die_ordering[[#This Row],[Die Requested Date]],0)</f>
        <v>0</v>
      </c>
      <c r="AA851" s="118"/>
      <c r="AB851" s="82">
        <f>_xlfn.XLOOKUP(_xlfn.TEXTJOIN("_",TRUE,tbl_die_ordering[[#This Row],[Supplier]],tbl_die_ordering[[#This Row],[DIE NO]]),[1]Tracker!$AQ:$AQ,[1]Tracker!$Y:$Y,"")</f>
        <v>142504942</v>
      </c>
      <c r="AC851" s="83">
        <f>_xlfn.XLOOKUP(_xlfn.TEXTJOIN("_",TRUE,tbl_die_ordering[[#This Row],[Supplier]],tbl_die_ordering[[#This Row],[DIE NO]]),[1]Tracker!$AQ:$AQ,[1]Tracker!$AC:$AC,"")</f>
        <v>45827</v>
      </c>
      <c r="AD851" s="7"/>
      <c r="AF851" t="str">
        <f>TEXT(tbl_die_ordering[[#This Row],[Die Requested Date]],"mmm")</f>
        <v>Jun</v>
      </c>
      <c r="AG851" t="str">
        <f>_xlfn.TEXTJOIN("_",TRUE,tbl_die_ordering[[#This Row],[Supplier]],tbl_die_ordering[[#This Row],[DIE NO]])</f>
        <v>PHME_27876-401 DIE PLATE</v>
      </c>
    </row>
    <row r="852" spans="1:33" ht="15.75">
      <c r="A852" s="127" t="s">
        <v>6</v>
      </c>
      <c r="B852" s="128" t="str">
        <f>_xlfn.XLOOKUP(_xlfn.TEXTJOIN("_",TRUE,tbl_die_ordering[[#This Row],[Supplier]],tbl_die_ordering[[#This Row],[DIE NO]]),[1]Tracker!$AQ:$AQ,[1]Tracker!$W:$W,"")</f>
        <v>7966-25</v>
      </c>
      <c r="C852" s="204" t="s">
        <v>1320</v>
      </c>
      <c r="D852" s="177" t="s">
        <v>88</v>
      </c>
      <c r="E852" s="90" t="s">
        <v>100</v>
      </c>
      <c r="F852" s="91">
        <v>45812</v>
      </c>
      <c r="G852" s="353">
        <f>_xlfn.XLOOKUP(_xlfn.TEXTJOIN("_",TRUE,tbl_die_ordering[[#This Row],[Supplier]],tbl_die_ordering[[#This Row],[DIE NO]]),[1]Tracker!$AQ:$AQ,[1]Tracker!$V:$V,"")</f>
        <v>45812</v>
      </c>
      <c r="H852" s="193" t="s">
        <v>94</v>
      </c>
      <c r="I852" s="131">
        <v>0</v>
      </c>
      <c r="J852" s="131">
        <v>0</v>
      </c>
      <c r="K852" s="99">
        <v>45812</v>
      </c>
      <c r="L852" s="99">
        <v>45812</v>
      </c>
      <c r="M852" s="102"/>
      <c r="N852" s="129">
        <f>IFERROR(IF(tbl_die_ordering[[#This Row],[Design Approved Date]]&lt;&gt;"",L852-K852,""),"")</f>
        <v>0</v>
      </c>
      <c r="O852" s="91">
        <v>45812</v>
      </c>
      <c r="P852" s="91">
        <v>45818</v>
      </c>
      <c r="Q852" s="99">
        <v>45812</v>
      </c>
      <c r="R852" s="122" t="s">
        <v>1300</v>
      </c>
      <c r="S852" s="90" t="s">
        <v>101</v>
      </c>
      <c r="T852" s="91">
        <v>45812</v>
      </c>
      <c r="U852" s="110"/>
      <c r="V852" s="111"/>
      <c r="W8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2" s="12">
        <f>IF(AND(tbl_die_ordering[[#This Row],[TYPE]]&lt;&gt;"C",tbl_die_ordering[[#This Row],[Design Approved Date]]&lt;&gt;""),tbl_die_ordering[[#This Row],[Design Approved Date]]-tbl_die_ordering[[#This Row],[Die Requested Date]],0)</f>
        <v>0</v>
      </c>
      <c r="AA852" s="118"/>
      <c r="AB852" s="82">
        <f>_xlfn.XLOOKUP(_xlfn.TEXTJOIN("_",TRUE,tbl_die_ordering[[#This Row],[Supplier]],tbl_die_ordering[[#This Row],[DIE NO]]),[1]Tracker!$AQ:$AQ,[1]Tracker!$Y:$Y,"")</f>
        <v>142504687</v>
      </c>
      <c r="AC852" s="83">
        <f>_xlfn.XLOOKUP(_xlfn.TEXTJOIN("_",TRUE,tbl_die_ordering[[#This Row],[Supplier]],tbl_die_ordering[[#This Row],[DIE NO]]),[1]Tracker!$AQ:$AQ,[1]Tracker!$AC:$AC,"")</f>
        <v>45819.375208333331</v>
      </c>
      <c r="AD852" s="7"/>
      <c r="AF852" t="str">
        <f>TEXT(tbl_die_ordering[[#This Row],[Die Requested Date]],"mmm")</f>
        <v>Jun</v>
      </c>
      <c r="AG852" t="str">
        <f>_xlfn.TEXTJOIN("_",TRUE,tbl_die_ordering[[#This Row],[Supplier]],tbl_die_ordering[[#This Row],[DIE NO]])</f>
        <v>PDTMC_07208-607</v>
      </c>
    </row>
    <row r="853" spans="1:33" ht="15.75">
      <c r="A853" s="127" t="s">
        <v>6</v>
      </c>
      <c r="B853" s="128" t="str">
        <f>_xlfn.XLOOKUP(_xlfn.TEXTJOIN("_",TRUE,tbl_die_ordering[[#This Row],[Supplier]],tbl_die_ordering[[#This Row],[DIE NO]]),[1]Tracker!$AQ:$AQ,[1]Tracker!$W:$W,"")</f>
        <v>7966-25</v>
      </c>
      <c r="C853" s="204" t="s">
        <v>1321</v>
      </c>
      <c r="D853" s="177" t="s">
        <v>88</v>
      </c>
      <c r="E853" s="90" t="s">
        <v>100</v>
      </c>
      <c r="F853" s="91">
        <v>45812</v>
      </c>
      <c r="G853" s="353">
        <f>_xlfn.XLOOKUP(_xlfn.TEXTJOIN("_",TRUE,tbl_die_ordering[[#This Row],[Supplier]],tbl_die_ordering[[#This Row],[DIE NO]]),[1]Tracker!$AQ:$AQ,[1]Tracker!$V:$V,"")</f>
        <v>45812</v>
      </c>
      <c r="H853" s="196" t="s">
        <v>94</v>
      </c>
      <c r="I853" s="131">
        <v>0</v>
      </c>
      <c r="J853" s="131">
        <v>0</v>
      </c>
      <c r="K853" s="99">
        <v>45812</v>
      </c>
      <c r="L853" s="99">
        <v>45812</v>
      </c>
      <c r="M853" s="102"/>
      <c r="N853" s="129">
        <f>IFERROR(IF(tbl_die_ordering[[#This Row],[Design Approved Date]]&lt;&gt;"",L853-K853,""),"")</f>
        <v>0</v>
      </c>
      <c r="O853" s="94">
        <v>45812</v>
      </c>
      <c r="P853" s="94">
        <v>45818</v>
      </c>
      <c r="Q853" s="104">
        <v>45812</v>
      </c>
      <c r="R853" s="123" t="s">
        <v>1300</v>
      </c>
      <c r="S853" s="90" t="s">
        <v>101</v>
      </c>
      <c r="T853" s="94">
        <v>45812</v>
      </c>
      <c r="U853" s="110"/>
      <c r="V853" s="111"/>
      <c r="W8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3" s="12">
        <f>IF(AND(tbl_die_ordering[[#This Row],[TYPE]]&lt;&gt;"C",tbl_die_ordering[[#This Row],[Design Approved Date]]&lt;&gt;""),tbl_die_ordering[[#This Row],[Design Approved Date]]-tbl_die_ordering[[#This Row],[Die Requested Date]],0)</f>
        <v>0</v>
      </c>
      <c r="AA853" s="118"/>
      <c r="AB853" s="82">
        <f>_xlfn.XLOOKUP(_xlfn.TEXTJOIN("_",TRUE,tbl_die_ordering[[#This Row],[Supplier]],tbl_die_ordering[[#This Row],[DIE NO]]),[1]Tracker!$AQ:$AQ,[1]Tracker!$Y:$Y,"")</f>
        <v>142504687</v>
      </c>
      <c r="AC853" s="83">
        <f>_xlfn.XLOOKUP(_xlfn.TEXTJOIN("_",TRUE,tbl_die_ordering[[#This Row],[Supplier]],tbl_die_ordering[[#This Row],[DIE NO]]),[1]Tracker!$AQ:$AQ,[1]Tracker!$AC:$AC,"")</f>
        <v>45819.375208333331</v>
      </c>
      <c r="AD853" s="7"/>
      <c r="AF853" t="str">
        <f>TEXT(tbl_die_ordering[[#This Row],[Die Requested Date]],"mmm")</f>
        <v>Jun</v>
      </c>
      <c r="AG853" t="str">
        <f>_xlfn.TEXTJOIN("_",TRUE,tbl_die_ordering[[#This Row],[Supplier]],tbl_die_ordering[[#This Row],[DIE NO]])</f>
        <v>PDTMC_07208-608</v>
      </c>
    </row>
    <row r="854" spans="1:33" ht="15.75">
      <c r="A854" s="130" t="s">
        <v>6</v>
      </c>
      <c r="B854" s="128" t="str">
        <f>_xlfn.XLOOKUP(_xlfn.TEXTJOIN("_",TRUE,tbl_die_ordering[[#This Row],[Supplier]],tbl_die_ordering[[#This Row],[DIE NO]]),[1]Tracker!$AQ:$AQ,[1]Tracker!$W:$W,"")</f>
        <v>7966-25</v>
      </c>
      <c r="C854" s="204" t="s">
        <v>1322</v>
      </c>
      <c r="D854" s="177" t="s">
        <v>88</v>
      </c>
      <c r="E854" s="90" t="s">
        <v>100</v>
      </c>
      <c r="F854" s="91">
        <v>45812</v>
      </c>
      <c r="G854" s="353">
        <f>_xlfn.XLOOKUP(_xlfn.TEXTJOIN("_",TRUE,tbl_die_ordering[[#This Row],[Supplier]],tbl_die_ordering[[#This Row],[DIE NO]]),[1]Tracker!$AQ:$AQ,[1]Tracker!$V:$V,"")</f>
        <v>45812</v>
      </c>
      <c r="H854" s="196" t="s">
        <v>94</v>
      </c>
      <c r="I854" s="131">
        <v>0</v>
      </c>
      <c r="J854" s="131">
        <v>0</v>
      </c>
      <c r="K854" s="99">
        <v>45812</v>
      </c>
      <c r="L854" s="99">
        <v>45812</v>
      </c>
      <c r="M854" s="102"/>
      <c r="N854" s="129">
        <f>IFERROR(IF(tbl_die_ordering[[#This Row],[Design Approved Date]]&lt;&gt;"",L854-K854,""),"")</f>
        <v>0</v>
      </c>
      <c r="O854" s="94">
        <v>45812</v>
      </c>
      <c r="P854" s="94">
        <v>45818</v>
      </c>
      <c r="Q854" s="104">
        <v>45812</v>
      </c>
      <c r="R854" s="123" t="s">
        <v>1300</v>
      </c>
      <c r="S854" s="90" t="s">
        <v>101</v>
      </c>
      <c r="T854" s="94">
        <v>45812</v>
      </c>
      <c r="U854" s="110"/>
      <c r="V854" s="111"/>
      <c r="W8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4" s="12">
        <f>IF(AND(tbl_die_ordering[[#This Row],[TYPE]]&lt;&gt;"C",tbl_die_ordering[[#This Row],[Design Approved Date]]&lt;&gt;""),tbl_die_ordering[[#This Row],[Design Approved Date]]-tbl_die_ordering[[#This Row],[Die Requested Date]],0)</f>
        <v>0</v>
      </c>
      <c r="AA854" s="118"/>
      <c r="AB854" s="82">
        <f>_xlfn.XLOOKUP(_xlfn.TEXTJOIN("_",TRUE,tbl_die_ordering[[#This Row],[Supplier]],tbl_die_ordering[[#This Row],[DIE NO]]),[1]Tracker!$AQ:$AQ,[1]Tracker!$Y:$Y,"")</f>
        <v>142504687</v>
      </c>
      <c r="AC854" s="83">
        <f>_xlfn.XLOOKUP(_xlfn.TEXTJOIN("_",TRUE,tbl_die_ordering[[#This Row],[Supplier]],tbl_die_ordering[[#This Row],[DIE NO]]),[1]Tracker!$AQ:$AQ,[1]Tracker!$AC:$AC,"")</f>
        <v>45819.375208333331</v>
      </c>
      <c r="AD854" s="7"/>
      <c r="AF854" t="str">
        <f>TEXT(tbl_die_ordering[[#This Row],[Die Requested Date]],"mmm")</f>
        <v>Jun</v>
      </c>
      <c r="AG854" t="str">
        <f>_xlfn.TEXTJOIN("_",TRUE,tbl_die_ordering[[#This Row],[Supplier]],tbl_die_ordering[[#This Row],[DIE NO]])</f>
        <v>PDTMC_07208-609</v>
      </c>
    </row>
    <row r="855" spans="1:33" ht="15.75">
      <c r="A855" s="130" t="s">
        <v>6</v>
      </c>
      <c r="B855" s="128" t="str">
        <f>_xlfn.XLOOKUP(_xlfn.TEXTJOIN("_",TRUE,tbl_die_ordering[[#This Row],[Supplier]],tbl_die_ordering[[#This Row],[DIE NO]]),[1]Tracker!$AQ:$AQ,[1]Tracker!$W:$W,"")</f>
        <v>7967-25</v>
      </c>
      <c r="C855" s="204" t="s">
        <v>1323</v>
      </c>
      <c r="D855" s="177" t="s">
        <v>88</v>
      </c>
      <c r="E855" s="90" t="s">
        <v>100</v>
      </c>
      <c r="F855" s="91">
        <v>45812</v>
      </c>
      <c r="G855" s="353">
        <f>_xlfn.XLOOKUP(_xlfn.TEXTJOIN("_",TRUE,tbl_die_ordering[[#This Row],[Supplier]],tbl_die_ordering[[#This Row],[DIE NO]]),[1]Tracker!$AQ:$AQ,[1]Tracker!$V:$V,"")</f>
        <v>45812</v>
      </c>
      <c r="H855" s="193" t="s">
        <v>94</v>
      </c>
      <c r="I855" s="131">
        <v>0</v>
      </c>
      <c r="J855" s="131">
        <v>0</v>
      </c>
      <c r="K855" s="99">
        <v>45813</v>
      </c>
      <c r="L855" s="99">
        <v>45815</v>
      </c>
      <c r="M855" s="102"/>
      <c r="N855" s="129">
        <f>IFERROR(IF(tbl_die_ordering[[#This Row],[Design Approved Date]]&lt;&gt;"",L855-K855,""),"")</f>
        <v>2</v>
      </c>
      <c r="O855" s="104">
        <v>45817</v>
      </c>
      <c r="P855" s="94">
        <v>45818</v>
      </c>
      <c r="Q855" s="104">
        <v>45817</v>
      </c>
      <c r="R855" s="123" t="s">
        <v>1313</v>
      </c>
      <c r="S855" s="90" t="s">
        <v>95</v>
      </c>
      <c r="T855" s="104">
        <v>45817</v>
      </c>
      <c r="U855" s="110"/>
      <c r="V855" s="111"/>
      <c r="W8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5" s="12">
        <f>IF(AND(tbl_die_ordering[[#This Row],[TYPE]]&lt;&gt;"C",tbl_die_ordering[[#This Row],[Design Approved Date]]&lt;&gt;""),tbl_die_ordering[[#This Row],[Design Approved Date]]-tbl_die_ordering[[#This Row],[Die Requested Date]],0)</f>
        <v>3</v>
      </c>
      <c r="AA855" s="118"/>
      <c r="AB855" s="82">
        <f>_xlfn.XLOOKUP(_xlfn.TEXTJOIN("_",TRUE,tbl_die_ordering[[#This Row],[Supplier]],tbl_die_ordering[[#This Row],[DIE NO]]),[1]Tracker!$AQ:$AQ,[1]Tracker!$Y:$Y,"")</f>
        <v>142505276</v>
      </c>
      <c r="AC855" s="83">
        <f>_xlfn.XLOOKUP(_xlfn.TEXTJOIN("_",TRUE,tbl_die_ordering[[#This Row],[Supplier]],tbl_die_ordering[[#This Row],[DIE NO]]),[1]Tracker!$AQ:$AQ,[1]Tracker!$AC:$AC,"")</f>
        <v>45848.687777777777</v>
      </c>
      <c r="AD855" s="7"/>
      <c r="AF855" t="str">
        <f>TEXT(tbl_die_ordering[[#This Row],[Die Requested Date]],"mmm")</f>
        <v>Jun</v>
      </c>
      <c r="AG855" t="str">
        <f>_xlfn.TEXTJOIN("_",TRUE,tbl_die_ordering[[#This Row],[Supplier]],tbl_die_ordering[[#This Row],[DIE NO]])</f>
        <v>PHME_26325-505</v>
      </c>
    </row>
    <row r="856" spans="1:33" ht="15.75">
      <c r="A856" s="130" t="s">
        <v>6</v>
      </c>
      <c r="B856" s="128" t="str">
        <f>_xlfn.XLOOKUP(_xlfn.TEXTJOIN("_",TRUE,tbl_die_ordering[[#This Row],[Supplier]],tbl_die_ordering[[#This Row],[DIE NO]]),[1]Tracker!$AQ:$AQ,[1]Tracker!$W:$W,"")</f>
        <v>7967-25</v>
      </c>
      <c r="C856" s="204" t="s">
        <v>1324</v>
      </c>
      <c r="D856" s="177" t="s">
        <v>88</v>
      </c>
      <c r="E856" s="90" t="s">
        <v>89</v>
      </c>
      <c r="F856" s="91">
        <v>45812</v>
      </c>
      <c r="G856" s="353">
        <f>_xlfn.XLOOKUP(_xlfn.TEXTJOIN("_",TRUE,tbl_die_ordering[[#This Row],[Supplier]],tbl_die_ordering[[#This Row],[DIE NO]]),[1]Tracker!$AQ:$AQ,[1]Tracker!$V:$V,"")</f>
        <v>45812</v>
      </c>
      <c r="H856" s="193" t="s">
        <v>94</v>
      </c>
      <c r="I856" s="131">
        <v>1</v>
      </c>
      <c r="J856" s="131">
        <v>1</v>
      </c>
      <c r="K856" s="99">
        <v>45813</v>
      </c>
      <c r="L856" s="99">
        <v>45815</v>
      </c>
      <c r="M856" s="102"/>
      <c r="N856" s="129">
        <f>IFERROR(IF(tbl_die_ordering[[#This Row],[Design Approved Date]]&lt;&gt;"",L856-K856,""),"")</f>
        <v>2</v>
      </c>
      <c r="O856" s="104">
        <v>45817</v>
      </c>
      <c r="P856" s="94">
        <v>45818</v>
      </c>
      <c r="Q856" s="104">
        <v>45817</v>
      </c>
      <c r="R856" s="122" t="s">
        <v>1313</v>
      </c>
      <c r="S856" s="90" t="s">
        <v>95</v>
      </c>
      <c r="T856" s="99">
        <v>45817</v>
      </c>
      <c r="U856" s="110"/>
      <c r="V856" s="111"/>
      <c r="W8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6" s="12">
        <f>IF(AND(tbl_die_ordering[[#This Row],[TYPE]]&lt;&gt;"C",tbl_die_ordering[[#This Row],[Design Approved Date]]&lt;&gt;""),tbl_die_ordering[[#This Row],[Design Approved Date]]-tbl_die_ordering[[#This Row],[Die Requested Date]],0)</f>
        <v>3</v>
      </c>
      <c r="AA856" s="118"/>
      <c r="AB856" s="82">
        <f>_xlfn.XLOOKUP(_xlfn.TEXTJOIN("_",TRUE,tbl_die_ordering[[#This Row],[Supplier]],tbl_die_ordering[[#This Row],[DIE NO]]),[1]Tracker!$AQ:$AQ,[1]Tracker!$Y:$Y,"")</f>
        <v>142504941</v>
      </c>
      <c r="AC856" s="83">
        <f>_xlfn.XLOOKUP(_xlfn.TEXTJOIN("_",TRUE,tbl_die_ordering[[#This Row],[Supplier]],tbl_die_ordering[[#This Row],[DIE NO]]),[1]Tracker!$AQ:$AQ,[1]Tracker!$AC:$AC,"")</f>
        <v>45827</v>
      </c>
      <c r="AD856" s="7"/>
      <c r="AF856" t="str">
        <f>TEXT(tbl_die_ordering[[#This Row],[Die Requested Date]],"mmm")</f>
        <v>Jun</v>
      </c>
      <c r="AG856" t="str">
        <f>_xlfn.TEXTJOIN("_",TRUE,tbl_die_ordering[[#This Row],[Supplier]],tbl_die_ordering[[#This Row],[DIE NO]])</f>
        <v>PHME_29903-603</v>
      </c>
    </row>
    <row r="857" spans="1:33" ht="15.75">
      <c r="A857" s="130" t="s">
        <v>6</v>
      </c>
      <c r="B857" s="128" t="str">
        <f>_xlfn.XLOOKUP(_xlfn.TEXTJOIN("_",TRUE,tbl_die_ordering[[#This Row],[Supplier]],tbl_die_ordering[[#This Row],[DIE NO]]),[1]Tracker!$AQ:$AQ,[1]Tracker!$W:$W,"")</f>
        <v>7967-25</v>
      </c>
      <c r="C857" s="208" t="s">
        <v>1325</v>
      </c>
      <c r="D857" s="177" t="s">
        <v>88</v>
      </c>
      <c r="E857" s="179" t="s">
        <v>93</v>
      </c>
      <c r="F857" s="94">
        <v>45812</v>
      </c>
      <c r="G857" s="353">
        <f>_xlfn.XLOOKUP(_xlfn.TEXTJOIN("_",TRUE,tbl_die_ordering[[#This Row],[Supplier]],tbl_die_ordering[[#This Row],[DIE NO]]),[1]Tracker!$AQ:$AQ,[1]Tracker!$V:$V,"")</f>
        <v>45812</v>
      </c>
      <c r="H857" s="196" t="s">
        <v>94</v>
      </c>
      <c r="I857" s="133">
        <v>1</v>
      </c>
      <c r="J857" s="133">
        <v>1</v>
      </c>
      <c r="K857" s="104">
        <v>45813</v>
      </c>
      <c r="L857" s="104">
        <v>45815</v>
      </c>
      <c r="M857" s="105"/>
      <c r="N857" s="121">
        <f>IFERROR(IF(tbl_die_ordering[[#This Row],[Design Approved Date]]&lt;&gt;"",L857-K857,""),"")</f>
        <v>2</v>
      </c>
      <c r="O857" s="104">
        <v>45817</v>
      </c>
      <c r="P857" s="94">
        <v>45818</v>
      </c>
      <c r="Q857" s="104">
        <v>45817</v>
      </c>
      <c r="R857" s="122" t="s">
        <v>1313</v>
      </c>
      <c r="S857" s="93" t="s">
        <v>95</v>
      </c>
      <c r="T857" s="99">
        <v>45817</v>
      </c>
      <c r="U857" s="112"/>
      <c r="V857" s="113"/>
      <c r="W8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7" s="12">
        <f>IF(AND(tbl_die_ordering[[#This Row],[TYPE]]&lt;&gt;"C",tbl_die_ordering[[#This Row],[Design Approved Date]]&lt;&gt;""),tbl_die_ordering[[#This Row],[Design Approved Date]]-tbl_die_ordering[[#This Row],[Die Requested Date]],0)</f>
        <v>3</v>
      </c>
      <c r="AA857" s="118"/>
      <c r="AB857" s="82">
        <f>_xlfn.XLOOKUP(_xlfn.TEXTJOIN("_",TRUE,tbl_die_ordering[[#This Row],[Supplier]],tbl_die_ordering[[#This Row],[DIE NO]]),[1]Tracker!$AQ:$AQ,[1]Tracker!$Y:$Y,"")</f>
        <v>142504941</v>
      </c>
      <c r="AC857" s="83">
        <f>_xlfn.XLOOKUP(_xlfn.TEXTJOIN("_",TRUE,tbl_die_ordering[[#This Row],[Supplier]],tbl_die_ordering[[#This Row],[DIE NO]]),[1]Tracker!$AQ:$AQ,[1]Tracker!$AC:$AC,"")</f>
        <v>45827</v>
      </c>
      <c r="AD857" s="7"/>
      <c r="AF857" t="str">
        <f>TEXT(tbl_die_ordering[[#This Row],[Die Requested Date]],"mmm")</f>
        <v>Jun</v>
      </c>
      <c r="AG857" t="str">
        <f>_xlfn.TEXTJOIN("_",TRUE,tbl_die_ordering[[#This Row],[Supplier]],tbl_die_ordering[[#This Row],[DIE NO]])</f>
        <v>PHME_19302-202</v>
      </c>
    </row>
    <row r="858" spans="1:33" ht="15.75">
      <c r="A858" s="130" t="s">
        <v>6</v>
      </c>
      <c r="B858" s="128" t="str">
        <f>_xlfn.XLOOKUP(_xlfn.TEXTJOIN("_",TRUE,tbl_die_ordering[[#This Row],[Supplier]],tbl_die_ordering[[#This Row],[DIE NO]]),[1]Tracker!$AQ:$AQ,[1]Tracker!$W:$W,"")</f>
        <v>7964-25</v>
      </c>
      <c r="C858" s="204" t="s">
        <v>1326</v>
      </c>
      <c r="D858" s="177" t="s">
        <v>185</v>
      </c>
      <c r="E858" s="90" t="s">
        <v>115</v>
      </c>
      <c r="F858" s="91">
        <v>45812</v>
      </c>
      <c r="G858" s="353">
        <f>_xlfn.XLOOKUP(_xlfn.TEXTJOIN("_",TRUE,tbl_die_ordering[[#This Row],[Supplier]],tbl_die_ordering[[#This Row],[DIE NO]]),[1]Tracker!$AQ:$AQ,[1]Tracker!$V:$V,"")</f>
        <v>45812</v>
      </c>
      <c r="H858" s="193" t="s">
        <v>94</v>
      </c>
      <c r="I858" s="131">
        <v>1</v>
      </c>
      <c r="J858" s="131">
        <v>1</v>
      </c>
      <c r="K858" s="99">
        <v>45817</v>
      </c>
      <c r="L858" s="99">
        <v>45818</v>
      </c>
      <c r="M858" s="102"/>
      <c r="N858" s="129">
        <f>IFERROR(IF(tbl_die_ordering[[#This Row],[Design Approved Date]]&lt;&gt;"",L858-K858,""),"")</f>
        <v>1</v>
      </c>
      <c r="O858" s="94">
        <v>45820</v>
      </c>
      <c r="P858" s="94">
        <v>45822</v>
      </c>
      <c r="Q858" s="104">
        <v>45820</v>
      </c>
      <c r="R858" s="123" t="s">
        <v>1327</v>
      </c>
      <c r="S858" s="90" t="s">
        <v>95</v>
      </c>
      <c r="T858" s="94">
        <v>45820</v>
      </c>
      <c r="U858" s="110" t="s">
        <v>1294</v>
      </c>
      <c r="V858" s="111"/>
      <c r="W8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8" s="12">
        <f>IF(AND(tbl_die_ordering[[#This Row],[TYPE]]&lt;&gt;"C",tbl_die_ordering[[#This Row],[Design Approved Date]]&lt;&gt;""),tbl_die_ordering[[#This Row],[Design Approved Date]]-tbl_die_ordering[[#This Row],[Die Requested Date]],0)</f>
        <v>6</v>
      </c>
      <c r="AA858" s="118"/>
      <c r="AB858" s="82">
        <f>_xlfn.XLOOKUP(_xlfn.TEXTJOIN("_",TRUE,tbl_die_ordering[[#This Row],[Supplier]],tbl_die_ordering[[#This Row],[DIE NO]]),[1]Tracker!$AQ:$AQ,[1]Tracker!$Y:$Y,"")</f>
        <v>142504945</v>
      </c>
      <c r="AC858" s="83">
        <f>_xlfn.XLOOKUP(_xlfn.TEXTJOIN("_",TRUE,tbl_die_ordering[[#This Row],[Supplier]],tbl_die_ordering[[#This Row],[DIE NO]]),[1]Tracker!$AQ:$AQ,[1]Tracker!$AC:$AC,"")</f>
        <v>45827</v>
      </c>
      <c r="AD858" s="7"/>
      <c r="AF858" t="str">
        <f>TEXT(tbl_die_ordering[[#This Row],[Die Requested Date]],"mmm")</f>
        <v>Jun</v>
      </c>
      <c r="AG858" t="str">
        <f>_xlfn.TEXTJOIN("_",TRUE,tbl_die_ordering[[#This Row],[Supplier]],tbl_die_ordering[[#This Row],[DIE NO]])</f>
        <v>PHME_30384-201</v>
      </c>
    </row>
    <row r="859" spans="1:33" ht="15.75">
      <c r="A859" s="130" t="s">
        <v>6</v>
      </c>
      <c r="B859" s="128" t="str">
        <f>_xlfn.XLOOKUP(_xlfn.TEXTJOIN("_",TRUE,tbl_die_ordering[[#This Row],[Supplier]],tbl_die_ordering[[#This Row],[DIE NO]]),[1]Tracker!$AQ:$AQ,[1]Tracker!$W:$W,"")</f>
        <v>7967-25</v>
      </c>
      <c r="C859" s="204" t="s">
        <v>1328</v>
      </c>
      <c r="D859" s="177" t="s">
        <v>88</v>
      </c>
      <c r="E859" s="90" t="s">
        <v>103</v>
      </c>
      <c r="F859" s="91">
        <v>45812</v>
      </c>
      <c r="G859" s="353">
        <f>_xlfn.XLOOKUP(_xlfn.TEXTJOIN("_",TRUE,tbl_die_ordering[[#This Row],[Supplier]],tbl_die_ordering[[#This Row],[DIE NO]]),[1]Tracker!$AQ:$AQ,[1]Tracker!$V:$V,"")</f>
        <v>45812</v>
      </c>
      <c r="H859" s="193" t="s">
        <v>94</v>
      </c>
      <c r="I859" s="131">
        <v>1</v>
      </c>
      <c r="J859" s="131">
        <v>3</v>
      </c>
      <c r="K859" s="99">
        <v>45817</v>
      </c>
      <c r="L859" s="99">
        <v>45817</v>
      </c>
      <c r="M859" s="102"/>
      <c r="N859" s="129">
        <f>IFERROR(IF(tbl_die_ordering[[#This Row],[Design Approved Date]]&lt;&gt;"",L859-K859,""),"")</f>
        <v>0</v>
      </c>
      <c r="O859" s="94">
        <v>45820</v>
      </c>
      <c r="P859" s="94">
        <v>45822</v>
      </c>
      <c r="Q859" s="104">
        <v>45820</v>
      </c>
      <c r="R859" s="123" t="s">
        <v>1329</v>
      </c>
      <c r="S859" s="90" t="s">
        <v>95</v>
      </c>
      <c r="T859" s="94">
        <v>45820</v>
      </c>
      <c r="U859" s="110"/>
      <c r="V859" s="111"/>
      <c r="W8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59" s="12">
        <f>IF(AND(tbl_die_ordering[[#This Row],[TYPE]]&lt;&gt;"C",tbl_die_ordering[[#This Row],[Design Approved Date]]&lt;&gt;""),tbl_die_ordering[[#This Row],[Design Approved Date]]-tbl_die_ordering[[#This Row],[Die Requested Date]],0)</f>
        <v>5</v>
      </c>
      <c r="Y859" s="98" t="s">
        <v>186</v>
      </c>
      <c r="AA859" s="118"/>
      <c r="AB859" s="82">
        <f>_xlfn.XLOOKUP(_xlfn.TEXTJOIN("_",TRUE,tbl_die_ordering[[#This Row],[Supplier]],tbl_die_ordering[[#This Row],[DIE NO]]),[1]Tracker!$AQ:$AQ,[1]Tracker!$Y:$Y,"")</f>
        <v>142504941</v>
      </c>
      <c r="AC859" s="83">
        <f>_xlfn.XLOOKUP(_xlfn.TEXTJOIN("_",TRUE,tbl_die_ordering[[#This Row],[Supplier]],tbl_die_ordering[[#This Row],[DIE NO]]),[1]Tracker!$AQ:$AQ,[1]Tracker!$AC:$AC,"")</f>
        <v>45827</v>
      </c>
      <c r="AD859" s="7"/>
      <c r="AF859" t="str">
        <f>TEXT(tbl_die_ordering[[#This Row],[Die Requested Date]],"mmm")</f>
        <v>Jun</v>
      </c>
      <c r="AG859" t="str">
        <f>_xlfn.TEXTJOIN("_",TRUE,tbl_die_ordering[[#This Row],[Supplier]],tbl_die_ordering[[#This Row],[DIE NO]])</f>
        <v>PHME_15808-512</v>
      </c>
    </row>
    <row r="860" spans="1:33" ht="15.75">
      <c r="A860" s="130" t="s">
        <v>6</v>
      </c>
      <c r="B860" s="128" t="str">
        <f>_xlfn.XLOOKUP(_xlfn.TEXTJOIN("_",TRUE,tbl_die_ordering[[#This Row],[Supplier]],tbl_die_ordering[[#This Row],[DIE NO]]),[1]Tracker!$AQ:$AQ,[1]Tracker!$W:$W,"")</f>
        <v>7968-25</v>
      </c>
      <c r="C860" s="204" t="s">
        <v>1330</v>
      </c>
      <c r="D860" s="177" t="s">
        <v>88</v>
      </c>
      <c r="E860" s="90" t="s">
        <v>93</v>
      </c>
      <c r="F860" s="91">
        <v>45812</v>
      </c>
      <c r="G860" s="355">
        <f>_xlfn.XLOOKUP(_xlfn.TEXTJOIN("_",TRUE,tbl_die_ordering[[#This Row],[Supplier]],tbl_die_ordering[[#This Row],[DIE NO]]),[1]Tracker!$AQ:$AQ,[1]Tracker!$V:$V,"")</f>
        <v>45812</v>
      </c>
      <c r="H860" s="193" t="s">
        <v>90</v>
      </c>
      <c r="I860" s="131">
        <v>1</v>
      </c>
      <c r="J860" s="131">
        <v>1</v>
      </c>
      <c r="K860" s="99">
        <v>45815</v>
      </c>
      <c r="L860" s="99">
        <v>45818</v>
      </c>
      <c r="M860" s="102"/>
      <c r="N860" s="129">
        <f>IFERROR(IF(tbl_die_ordering[[#This Row],[Design Approved Date]]&lt;&gt;"",L860-K860,""),"")</f>
        <v>3</v>
      </c>
      <c r="O860" s="94">
        <v>45820</v>
      </c>
      <c r="P860" s="94">
        <v>45822</v>
      </c>
      <c r="Q860" s="104">
        <v>45820</v>
      </c>
      <c r="R860" s="123" t="s">
        <v>1329</v>
      </c>
      <c r="S860" s="90" t="s">
        <v>197</v>
      </c>
      <c r="T860" s="94">
        <v>45820</v>
      </c>
      <c r="U860" s="110"/>
      <c r="V860" s="111"/>
      <c r="W8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0" s="12">
        <f>IF(AND(tbl_die_ordering[[#This Row],[TYPE]]&lt;&gt;"C",tbl_die_ordering[[#This Row],[Design Approved Date]]&lt;&gt;""),tbl_die_ordering[[#This Row],[Design Approved Date]]-tbl_die_ordering[[#This Row],[Die Requested Date]],0)</f>
        <v>6</v>
      </c>
      <c r="AA860" s="118"/>
      <c r="AB860" s="82">
        <f>_xlfn.XLOOKUP(_xlfn.TEXTJOIN("_",TRUE,tbl_die_ordering[[#This Row],[Supplier]],tbl_die_ordering[[#This Row],[DIE NO]]),[1]Tracker!$AQ:$AQ,[1]Tracker!$Y:$Y,"")</f>
        <v>142505319</v>
      </c>
      <c r="AC860" s="83">
        <f>_xlfn.XLOOKUP(_xlfn.TEXTJOIN("_",TRUE,tbl_die_ordering[[#This Row],[Supplier]],tbl_die_ordering[[#This Row],[DIE NO]]),[1]Tracker!$AQ:$AQ,[1]Tracker!$AC:$AC,"")</f>
        <v>45848.587060185186</v>
      </c>
      <c r="AD860" s="7"/>
      <c r="AF860" t="str">
        <f>TEXT(tbl_die_ordering[[#This Row],[Die Requested Date]],"mmm")</f>
        <v>Jun</v>
      </c>
      <c r="AG860" t="str">
        <f>_xlfn.TEXTJOIN("_",TRUE,tbl_die_ordering[[#This Row],[Supplier]],tbl_die_ordering[[#This Row],[DIE NO]])</f>
        <v>COMPES_16374-606</v>
      </c>
    </row>
    <row r="861" spans="1:33" ht="15.75">
      <c r="A861" s="130" t="s">
        <v>6</v>
      </c>
      <c r="B861" s="128" t="str">
        <f>_xlfn.XLOOKUP(_xlfn.TEXTJOIN("_",TRUE,tbl_die_ordering[[#This Row],[Supplier]],tbl_die_ordering[[#This Row],[DIE NO]]),[1]Tracker!$AQ:$AQ,[1]Tracker!$W:$W,"")</f>
        <v>7970-25</v>
      </c>
      <c r="C861" s="204" t="s">
        <v>1331</v>
      </c>
      <c r="D861" s="177" t="s">
        <v>88</v>
      </c>
      <c r="E861" s="90" t="s">
        <v>111</v>
      </c>
      <c r="F861" s="91">
        <v>45812</v>
      </c>
      <c r="G861" s="355">
        <f>_xlfn.XLOOKUP(_xlfn.TEXTJOIN("_",TRUE,tbl_die_ordering[[#This Row],[Supplier]],tbl_die_ordering[[#This Row],[DIE NO]]),[1]Tracker!$AQ:$AQ,[1]Tracker!$V:$V,"")</f>
        <v>45812</v>
      </c>
      <c r="H861" s="193" t="s">
        <v>94</v>
      </c>
      <c r="I861" s="131">
        <v>0</v>
      </c>
      <c r="J861" s="131">
        <v>0</v>
      </c>
      <c r="K861" s="99">
        <v>45818</v>
      </c>
      <c r="L861" s="99">
        <v>45820</v>
      </c>
      <c r="M861" s="102"/>
      <c r="N861" s="129">
        <f>IFERROR(IF(tbl_die_ordering[[#This Row],[Design Approved Date]]&lt;&gt;"",L861-K861,""),"")</f>
        <v>2</v>
      </c>
      <c r="O861" s="104">
        <v>45822</v>
      </c>
      <c r="P861" s="94">
        <v>45822</v>
      </c>
      <c r="Q861" s="104">
        <v>45822</v>
      </c>
      <c r="R861" s="123" t="s">
        <v>1332</v>
      </c>
      <c r="S861" s="90" t="s">
        <v>101</v>
      </c>
      <c r="T861" s="104">
        <v>45822</v>
      </c>
      <c r="U861" s="110"/>
      <c r="V861" s="111"/>
      <c r="W8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1" s="12">
        <f>IF(AND(tbl_die_ordering[[#This Row],[TYPE]]&lt;&gt;"C",tbl_die_ordering[[#This Row],[Design Approved Date]]&lt;&gt;""),tbl_die_ordering[[#This Row],[Design Approved Date]]-tbl_die_ordering[[#This Row],[Die Requested Date]],0)</f>
        <v>8</v>
      </c>
      <c r="AA861" s="118"/>
      <c r="AB861" s="82">
        <f>_xlfn.XLOOKUP(_xlfn.TEXTJOIN("_",TRUE,tbl_die_ordering[[#This Row],[Supplier]],tbl_die_ordering[[#This Row],[DIE NO]]),[1]Tracker!$AQ:$AQ,[1]Tracker!$Y:$Y,"")</f>
        <v>142504949</v>
      </c>
      <c r="AC861" s="83">
        <f>_xlfn.XLOOKUP(_xlfn.TEXTJOIN("_",TRUE,tbl_die_ordering[[#This Row],[Supplier]],tbl_die_ordering[[#This Row],[DIE NO]]),[1]Tracker!$AQ:$AQ,[1]Tracker!$AC:$AC,"")</f>
        <v>45828</v>
      </c>
      <c r="AD861" s="7"/>
      <c r="AF861" t="str">
        <f>TEXT(tbl_die_ordering[[#This Row],[Die Requested Date]],"mmm")</f>
        <v>Jun</v>
      </c>
      <c r="AG861" t="str">
        <f>_xlfn.TEXTJOIN("_",TRUE,tbl_die_ordering[[#This Row],[Supplier]],tbl_die_ordering[[#This Row],[DIE NO]])</f>
        <v>PDTMC_11142-401</v>
      </c>
    </row>
    <row r="862" spans="1:33" ht="15.75">
      <c r="A862" s="130" t="s">
        <v>6</v>
      </c>
      <c r="B862" s="128" t="str">
        <f>_xlfn.XLOOKUP(_xlfn.TEXTJOIN("_",TRUE,tbl_die_ordering[[#This Row],[Supplier]],tbl_die_ordering[[#This Row],[DIE NO]]),[1]Tracker!$AQ:$AQ,[1]Tracker!$W:$W,"")</f>
        <v>7969-25</v>
      </c>
      <c r="C862" s="204" t="s">
        <v>1333</v>
      </c>
      <c r="D862" s="177" t="s">
        <v>88</v>
      </c>
      <c r="E862" s="90" t="s">
        <v>103</v>
      </c>
      <c r="F862" s="91">
        <v>45812</v>
      </c>
      <c r="G862" s="355">
        <f>_xlfn.XLOOKUP(_xlfn.TEXTJOIN("_",TRUE,tbl_die_ordering[[#This Row],[Supplier]],tbl_die_ordering[[#This Row],[DIE NO]]),[1]Tracker!$AQ:$AQ,[1]Tracker!$V:$V,"")</f>
        <v>45812</v>
      </c>
      <c r="H862" s="193" t="s">
        <v>90</v>
      </c>
      <c r="I862" s="131">
        <v>0</v>
      </c>
      <c r="J862" s="131">
        <v>0</v>
      </c>
      <c r="K862" s="99">
        <v>45818</v>
      </c>
      <c r="L862" s="99">
        <v>45820</v>
      </c>
      <c r="M862" s="102"/>
      <c r="N862" s="129">
        <f>IFERROR(IF(tbl_die_ordering[[#This Row],[Design Approved Date]]&lt;&gt;"",L862-K862,""),"")</f>
        <v>2</v>
      </c>
      <c r="O862" s="104">
        <v>45822</v>
      </c>
      <c r="P862" s="94">
        <v>45822</v>
      </c>
      <c r="Q862" s="104">
        <v>45822</v>
      </c>
      <c r="R862" s="123" t="s">
        <v>1332</v>
      </c>
      <c r="S862" s="90" t="s">
        <v>106</v>
      </c>
      <c r="T862" s="104">
        <v>45822</v>
      </c>
      <c r="U862" s="110"/>
      <c r="V862" s="111"/>
      <c r="W8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2" s="12">
        <f>IF(AND(tbl_die_ordering[[#This Row],[TYPE]]&lt;&gt;"C",tbl_die_ordering[[#This Row],[Design Approved Date]]&lt;&gt;""),tbl_die_ordering[[#This Row],[Design Approved Date]]-tbl_die_ordering[[#This Row],[Die Requested Date]],0)</f>
        <v>8</v>
      </c>
      <c r="Y862" s="98" t="s">
        <v>186</v>
      </c>
      <c r="AA862" s="118"/>
      <c r="AB862" s="82">
        <f>_xlfn.XLOOKUP(_xlfn.TEXTJOIN("_",TRUE,tbl_die_ordering[[#This Row],[Supplier]],tbl_die_ordering[[#This Row],[DIE NO]]),[1]Tracker!$AQ:$AQ,[1]Tracker!$Y:$Y,"")</f>
        <v>142504963</v>
      </c>
      <c r="AC862" s="83">
        <f>_xlfn.XLOOKUP(_xlfn.TEXTJOIN("_",TRUE,tbl_die_ordering[[#This Row],[Supplier]],tbl_die_ordering[[#This Row],[DIE NO]]),[1]Tracker!$AQ:$AQ,[1]Tracker!$AC:$AC,"")</f>
        <v>45831</v>
      </c>
      <c r="AD862" s="7"/>
      <c r="AF862" t="str">
        <f>TEXT(tbl_die_ordering[[#This Row],[Die Requested Date]],"mmm")</f>
        <v>Jun</v>
      </c>
      <c r="AG862" t="str">
        <f>_xlfn.TEXTJOIN("_",TRUE,tbl_die_ordering[[#This Row],[Supplier]],tbl_die_ordering[[#This Row],[DIE NO]])</f>
        <v>JIANGSU_11872-501</v>
      </c>
    </row>
    <row r="863" spans="1:33" ht="15.75">
      <c r="A863" s="130" t="s">
        <v>6</v>
      </c>
      <c r="B863" s="128" t="str">
        <f>_xlfn.XLOOKUP(_xlfn.TEXTJOIN("_",TRUE,tbl_die_ordering[[#This Row],[Supplier]],tbl_die_ordering[[#This Row],[DIE NO]]),[1]Tracker!$AQ:$AQ,[1]Tracker!$W:$W,"")</f>
        <v>7969-25</v>
      </c>
      <c r="C863" s="204" t="s">
        <v>1334</v>
      </c>
      <c r="D863" s="177" t="s">
        <v>88</v>
      </c>
      <c r="E863" s="90" t="s">
        <v>103</v>
      </c>
      <c r="F863" s="91">
        <v>45812</v>
      </c>
      <c r="G863" s="355">
        <f>_xlfn.XLOOKUP(_xlfn.TEXTJOIN("_",TRUE,tbl_die_ordering[[#This Row],[Supplier]],tbl_die_ordering[[#This Row],[DIE NO]]),[1]Tracker!$AQ:$AQ,[1]Tracker!$V:$V,"")</f>
        <v>45812</v>
      </c>
      <c r="H863" s="193" t="s">
        <v>90</v>
      </c>
      <c r="I863" s="131">
        <v>0</v>
      </c>
      <c r="J863" s="131">
        <v>0</v>
      </c>
      <c r="K863" s="99">
        <v>45818</v>
      </c>
      <c r="L863" s="99">
        <v>45820</v>
      </c>
      <c r="M863" s="102"/>
      <c r="N863" s="129">
        <f>IFERROR(IF(tbl_die_ordering[[#This Row],[Design Approved Date]]&lt;&gt;"",L863-K863,""),"")</f>
        <v>2</v>
      </c>
      <c r="O863" s="104">
        <v>45822</v>
      </c>
      <c r="P863" s="94">
        <v>45822</v>
      </c>
      <c r="Q863" s="104">
        <v>45822</v>
      </c>
      <c r="R863" s="123" t="s">
        <v>1332</v>
      </c>
      <c r="S863" s="90" t="s">
        <v>106</v>
      </c>
      <c r="T863" s="104">
        <v>45822</v>
      </c>
      <c r="U863" s="110"/>
      <c r="V863" s="111"/>
      <c r="W8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3" s="12">
        <f>IF(AND(tbl_die_ordering[[#This Row],[TYPE]]&lt;&gt;"C",tbl_die_ordering[[#This Row],[Design Approved Date]]&lt;&gt;""),tbl_die_ordering[[#This Row],[Design Approved Date]]-tbl_die_ordering[[#This Row],[Die Requested Date]],0)</f>
        <v>8</v>
      </c>
      <c r="AA863" s="118"/>
      <c r="AB863" s="82">
        <f>_xlfn.XLOOKUP(_xlfn.TEXTJOIN("_",TRUE,tbl_die_ordering[[#This Row],[Supplier]],tbl_die_ordering[[#This Row],[DIE NO]]),[1]Tracker!$AQ:$AQ,[1]Tracker!$Y:$Y,"")</f>
        <v>142504963</v>
      </c>
      <c r="AC863" s="83">
        <f>_xlfn.XLOOKUP(_xlfn.TEXTJOIN("_",TRUE,tbl_die_ordering[[#This Row],[Supplier]],tbl_die_ordering[[#This Row],[DIE NO]]),[1]Tracker!$AQ:$AQ,[1]Tracker!$AC:$AC,"")</f>
        <v>45831</v>
      </c>
      <c r="AD863" s="7"/>
      <c r="AF863" t="str">
        <f>TEXT(tbl_die_ordering[[#This Row],[Die Requested Date]],"mmm")</f>
        <v>Jun</v>
      </c>
      <c r="AG863" t="str">
        <f>_xlfn.TEXTJOIN("_",TRUE,tbl_die_ordering[[#This Row],[Supplier]],tbl_die_ordering[[#This Row],[DIE NO]])</f>
        <v>JIANGSU_13466-506</v>
      </c>
    </row>
    <row r="864" spans="1:33" ht="15.75">
      <c r="A864" s="130" t="s">
        <v>6</v>
      </c>
      <c r="B864" s="128" t="str">
        <f>_xlfn.XLOOKUP(_xlfn.TEXTJOIN("_",TRUE,tbl_die_ordering[[#This Row],[Supplier]],tbl_die_ordering[[#This Row],[DIE NO]]),[1]Tracker!$AQ:$AQ,[1]Tracker!$W:$W,"")</f>
        <v>7969-25</v>
      </c>
      <c r="C864" s="204" t="s">
        <v>1335</v>
      </c>
      <c r="D864" s="177" t="s">
        <v>88</v>
      </c>
      <c r="E864" s="90" t="s">
        <v>111</v>
      </c>
      <c r="F864" s="91">
        <v>45812</v>
      </c>
      <c r="G864" s="355">
        <f>_xlfn.XLOOKUP(_xlfn.TEXTJOIN("_",TRUE,tbl_die_ordering[[#This Row],[Supplier]],tbl_die_ordering[[#This Row],[DIE NO]]),[1]Tracker!$AQ:$AQ,[1]Tracker!$V:$V,"")</f>
        <v>45812</v>
      </c>
      <c r="H864" s="193" t="s">
        <v>90</v>
      </c>
      <c r="I864" s="131">
        <v>1</v>
      </c>
      <c r="J864" s="131">
        <v>2</v>
      </c>
      <c r="K864" s="99">
        <v>45818</v>
      </c>
      <c r="L864" s="99">
        <v>45820</v>
      </c>
      <c r="M864" s="102"/>
      <c r="N864" s="129">
        <f>IFERROR(IF(tbl_die_ordering[[#This Row],[Design Approved Date]]&lt;&gt;"",L864-K864,""),"")</f>
        <v>2</v>
      </c>
      <c r="O864" s="99">
        <v>45822</v>
      </c>
      <c r="P864" s="91">
        <v>45822</v>
      </c>
      <c r="Q864" s="99">
        <v>45822</v>
      </c>
      <c r="R864" s="122" t="s">
        <v>1332</v>
      </c>
      <c r="S864" s="90" t="s">
        <v>106</v>
      </c>
      <c r="T864" s="99">
        <v>45822</v>
      </c>
      <c r="U864" s="110"/>
      <c r="V864" s="111"/>
      <c r="W8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4" s="12">
        <f>IF(AND(tbl_die_ordering[[#This Row],[TYPE]]&lt;&gt;"C",tbl_die_ordering[[#This Row],[Design Approved Date]]&lt;&gt;""),tbl_die_ordering[[#This Row],[Design Approved Date]]-tbl_die_ordering[[#This Row],[Die Requested Date]],0)</f>
        <v>8</v>
      </c>
      <c r="AA864" s="118"/>
      <c r="AB864" s="82">
        <f>_xlfn.XLOOKUP(_xlfn.TEXTJOIN("_",TRUE,tbl_die_ordering[[#This Row],[Supplier]],tbl_die_ordering[[#This Row],[DIE NO]]),[1]Tracker!$AQ:$AQ,[1]Tracker!$Y:$Y,"")</f>
        <v>142504963</v>
      </c>
      <c r="AC864" s="83">
        <f>_xlfn.XLOOKUP(_xlfn.TEXTJOIN("_",TRUE,tbl_die_ordering[[#This Row],[Supplier]],tbl_die_ordering[[#This Row],[DIE NO]]),[1]Tracker!$AQ:$AQ,[1]Tracker!$AC:$AC,"")</f>
        <v>45831</v>
      </c>
      <c r="AD864" s="7"/>
      <c r="AF864" t="str">
        <f>TEXT(tbl_die_ordering[[#This Row],[Die Requested Date]],"mmm")</f>
        <v>Jun</v>
      </c>
      <c r="AG864" t="str">
        <f>_xlfn.TEXTJOIN("_",TRUE,tbl_die_ordering[[#This Row],[Supplier]],tbl_die_ordering[[#This Row],[DIE NO]])</f>
        <v>JIANGSU_15816-412</v>
      </c>
    </row>
    <row r="865" spans="1:33" ht="15.75">
      <c r="A865" s="130" t="s">
        <v>6</v>
      </c>
      <c r="B865" s="128" t="str">
        <f>_xlfn.XLOOKUP(_xlfn.TEXTJOIN("_",TRUE,tbl_die_ordering[[#This Row],[Supplier]],tbl_die_ordering[[#This Row],[DIE NO]]),[1]Tracker!$AQ:$AQ,[1]Tracker!$W:$W,"")</f>
        <v>7966-25</v>
      </c>
      <c r="C865" s="204" t="s">
        <v>1336</v>
      </c>
      <c r="D865" s="177" t="s">
        <v>88</v>
      </c>
      <c r="E865" s="90" t="s">
        <v>89</v>
      </c>
      <c r="F865" s="91">
        <v>45812</v>
      </c>
      <c r="G865" s="355">
        <f>_xlfn.XLOOKUP(_xlfn.TEXTJOIN("_",TRUE,tbl_die_ordering[[#This Row],[Supplier]],tbl_die_ordering[[#This Row],[DIE NO]]),[1]Tracker!$AQ:$AQ,[1]Tracker!$V:$V,"")</f>
        <v>45812</v>
      </c>
      <c r="H865" s="193" t="s">
        <v>94</v>
      </c>
      <c r="I865" s="131">
        <v>0</v>
      </c>
      <c r="J865" s="131">
        <v>0</v>
      </c>
      <c r="K865" s="99">
        <v>45817</v>
      </c>
      <c r="L865" s="99">
        <v>45818</v>
      </c>
      <c r="M865" s="102"/>
      <c r="N865" s="129">
        <f>IFERROR(IF(tbl_die_ordering[[#This Row],[Design Approved Date]]&lt;&gt;"",L865-K865,""),"")</f>
        <v>1</v>
      </c>
      <c r="O865" s="91">
        <v>45822</v>
      </c>
      <c r="P865" s="91">
        <v>45822</v>
      </c>
      <c r="Q865" s="99">
        <v>45822</v>
      </c>
      <c r="R865" s="122" t="s">
        <v>1332</v>
      </c>
      <c r="S865" s="90" t="s">
        <v>101</v>
      </c>
      <c r="T865" s="99">
        <v>45822</v>
      </c>
      <c r="U865" s="110"/>
      <c r="V865" s="111"/>
      <c r="W8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5" s="12">
        <f>IF(AND(tbl_die_ordering[[#This Row],[TYPE]]&lt;&gt;"C",tbl_die_ordering[[#This Row],[Design Approved Date]]&lt;&gt;""),tbl_die_ordering[[#This Row],[Design Approved Date]]-tbl_die_ordering[[#This Row],[Die Requested Date]],0)</f>
        <v>6</v>
      </c>
      <c r="AA865" s="118"/>
      <c r="AB865" s="82">
        <f>_xlfn.XLOOKUP(_xlfn.TEXTJOIN("_",TRUE,tbl_die_ordering[[#This Row],[Supplier]],tbl_die_ordering[[#This Row],[DIE NO]]),[1]Tracker!$AQ:$AQ,[1]Tracker!$Y:$Y,"")</f>
        <v>142504949</v>
      </c>
      <c r="AC865" s="83">
        <f>_xlfn.XLOOKUP(_xlfn.TEXTJOIN("_",TRUE,tbl_die_ordering[[#This Row],[Supplier]],tbl_die_ordering[[#This Row],[DIE NO]]),[1]Tracker!$AQ:$AQ,[1]Tracker!$AC:$AC,"")</f>
        <v>45828</v>
      </c>
      <c r="AD865" s="7"/>
      <c r="AF865" t="str">
        <f>TEXT(tbl_die_ordering[[#This Row],[Die Requested Date]],"mmm")</f>
        <v>Jun</v>
      </c>
      <c r="AG865" t="str">
        <f>_xlfn.TEXTJOIN("_",TRUE,tbl_die_ordering[[#This Row],[Supplier]],tbl_die_ordering[[#This Row],[DIE NO]])</f>
        <v>PDTMC_27704-604</v>
      </c>
    </row>
    <row r="866" spans="1:33" ht="15.75">
      <c r="A866" s="130" t="s">
        <v>6</v>
      </c>
      <c r="B866" s="128" t="str">
        <f>_xlfn.XLOOKUP(_xlfn.TEXTJOIN("_",TRUE,tbl_die_ordering[[#This Row],[Supplier]],tbl_die_ordering[[#This Row],[DIE NO]]),[1]Tracker!$AQ:$AQ,[1]Tracker!$W:$W,"")</f>
        <v>7970-25</v>
      </c>
      <c r="C866" s="204" t="s">
        <v>1337</v>
      </c>
      <c r="D866" s="177" t="s">
        <v>88</v>
      </c>
      <c r="E866" s="90" t="s">
        <v>103</v>
      </c>
      <c r="F866" s="91">
        <v>45812</v>
      </c>
      <c r="G866" s="355">
        <f>_xlfn.XLOOKUP(_xlfn.TEXTJOIN("_",TRUE,tbl_die_ordering[[#This Row],[Supplier]],tbl_die_ordering[[#This Row],[DIE NO]]),[1]Tracker!$AQ:$AQ,[1]Tracker!$V:$V,"")</f>
        <v>45812</v>
      </c>
      <c r="H866" s="193" t="s">
        <v>94</v>
      </c>
      <c r="I866" s="131">
        <v>1</v>
      </c>
      <c r="J866" s="131">
        <v>2</v>
      </c>
      <c r="K866" s="99">
        <v>45817</v>
      </c>
      <c r="L866" s="99">
        <v>45818</v>
      </c>
      <c r="M866" s="102"/>
      <c r="N866" s="129">
        <f>IFERROR(IF(tbl_die_ordering[[#This Row],[Design Approved Date]]&lt;&gt;"",L866-K866,""),"")</f>
        <v>1</v>
      </c>
      <c r="O866" s="91">
        <v>45822</v>
      </c>
      <c r="P866" s="94">
        <v>45822</v>
      </c>
      <c r="Q866" s="99">
        <v>45822</v>
      </c>
      <c r="R866" s="122" t="s">
        <v>1332</v>
      </c>
      <c r="S866" s="90" t="s">
        <v>101</v>
      </c>
      <c r="T866" s="99">
        <v>45822</v>
      </c>
      <c r="U866" s="110"/>
      <c r="V866" s="111"/>
      <c r="W8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6" s="12">
        <f>IF(AND(tbl_die_ordering[[#This Row],[TYPE]]&lt;&gt;"C",tbl_die_ordering[[#This Row],[Design Approved Date]]&lt;&gt;""),tbl_die_ordering[[#This Row],[Design Approved Date]]-tbl_die_ordering[[#This Row],[Die Requested Date]],0)</f>
        <v>6</v>
      </c>
      <c r="AA866" s="118"/>
      <c r="AB866" s="82">
        <f>_xlfn.XLOOKUP(_xlfn.TEXTJOIN("_",TRUE,tbl_die_ordering[[#This Row],[Supplier]],tbl_die_ordering[[#This Row],[DIE NO]]),[1]Tracker!$AQ:$AQ,[1]Tracker!$Y:$Y,"")</f>
        <v>142504949</v>
      </c>
      <c r="AC866" s="83">
        <f>_xlfn.XLOOKUP(_xlfn.TEXTJOIN("_",TRUE,tbl_die_ordering[[#This Row],[Supplier]],tbl_die_ordering[[#This Row],[DIE NO]]),[1]Tracker!$AQ:$AQ,[1]Tracker!$AC:$AC,"")</f>
        <v>45828</v>
      </c>
      <c r="AD866" s="7"/>
      <c r="AF866" t="str">
        <f>TEXT(tbl_die_ordering[[#This Row],[Die Requested Date]],"mmm")</f>
        <v>Jun</v>
      </c>
      <c r="AG866" t="str">
        <f>_xlfn.TEXTJOIN("_",TRUE,tbl_die_ordering[[#This Row],[Supplier]],tbl_die_ordering[[#This Row],[DIE NO]])</f>
        <v>PDTMC_28877-502</v>
      </c>
    </row>
    <row r="867" spans="1:33" ht="15.75">
      <c r="A867" s="130" t="s">
        <v>6</v>
      </c>
      <c r="B867" s="128" t="str">
        <f>_xlfn.XLOOKUP(_xlfn.TEXTJOIN("_",TRUE,tbl_die_ordering[[#This Row],[Supplier]],tbl_die_ordering[[#This Row],[DIE NO]]),[1]Tracker!$AQ:$AQ,[1]Tracker!$W:$W,"")</f>
        <v>7969-25</v>
      </c>
      <c r="C867" s="204" t="s">
        <v>1338</v>
      </c>
      <c r="D867" s="177" t="s">
        <v>88</v>
      </c>
      <c r="E867" s="90" t="s">
        <v>103</v>
      </c>
      <c r="F867" s="91">
        <v>45812</v>
      </c>
      <c r="G867" s="355">
        <f>_xlfn.XLOOKUP(_xlfn.TEXTJOIN("_",TRUE,tbl_die_ordering[[#This Row],[Supplier]],tbl_die_ordering[[#This Row],[DIE NO]]),[1]Tracker!$AQ:$AQ,[1]Tracker!$V:$V,"")</f>
        <v>45812</v>
      </c>
      <c r="H867" s="193" t="s">
        <v>90</v>
      </c>
      <c r="I867" s="131">
        <v>0</v>
      </c>
      <c r="J867" s="131">
        <v>0</v>
      </c>
      <c r="K867" s="99">
        <v>45818</v>
      </c>
      <c r="L867" s="99">
        <v>45820</v>
      </c>
      <c r="M867" s="102"/>
      <c r="N867" s="129">
        <f>IFERROR(IF(tbl_die_ordering[[#This Row],[Design Approved Date]]&lt;&gt;"",L867-K867,""),"")</f>
        <v>2</v>
      </c>
      <c r="O867" s="91">
        <v>45822</v>
      </c>
      <c r="P867" s="94">
        <v>45824</v>
      </c>
      <c r="Q867" s="99">
        <v>45822</v>
      </c>
      <c r="R867" s="122" t="s">
        <v>1339</v>
      </c>
      <c r="S867" s="90" t="s">
        <v>106</v>
      </c>
      <c r="T867" s="91">
        <v>45822</v>
      </c>
      <c r="U867" s="110"/>
      <c r="V867" s="111"/>
      <c r="W8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7" s="12">
        <f>IF(AND(tbl_die_ordering[[#This Row],[TYPE]]&lt;&gt;"C",tbl_die_ordering[[#This Row],[Design Approved Date]]&lt;&gt;""),tbl_die_ordering[[#This Row],[Design Approved Date]]-tbl_die_ordering[[#This Row],[Die Requested Date]],0)</f>
        <v>8</v>
      </c>
      <c r="AA867" s="118"/>
      <c r="AB867" s="82">
        <f>_xlfn.XLOOKUP(_xlfn.TEXTJOIN("_",TRUE,tbl_die_ordering[[#This Row],[Supplier]],tbl_die_ordering[[#This Row],[DIE NO]]),[1]Tracker!$AQ:$AQ,[1]Tracker!$Y:$Y,"")</f>
        <v>142504963</v>
      </c>
      <c r="AC867" s="83">
        <f>_xlfn.XLOOKUP(_xlfn.TEXTJOIN("_",TRUE,tbl_die_ordering[[#This Row],[Supplier]],tbl_die_ordering[[#This Row],[DIE NO]]),[1]Tracker!$AQ:$AQ,[1]Tracker!$AC:$AC,"")</f>
        <v>45831</v>
      </c>
      <c r="AD867" s="7"/>
      <c r="AF867" t="str">
        <f>TEXT(tbl_die_ordering[[#This Row],[Die Requested Date]],"mmm")</f>
        <v>Jun</v>
      </c>
      <c r="AG867" t="str">
        <f>_xlfn.TEXTJOIN("_",TRUE,tbl_die_ordering[[#This Row],[Supplier]],tbl_die_ordering[[#This Row],[DIE NO]])</f>
        <v>JIANGSU_23485-208</v>
      </c>
    </row>
    <row r="868" spans="1:33" ht="15.75">
      <c r="A868" s="130" t="s">
        <v>6</v>
      </c>
      <c r="B868" s="128" t="str">
        <f>_xlfn.XLOOKUP(_xlfn.TEXTJOIN("_",TRUE,tbl_die_ordering[[#This Row],[Supplier]],tbl_die_ordering[[#This Row],[DIE NO]]),[1]Tracker!$AQ:$AQ,[1]Tracker!$W:$W,"")</f>
        <v>7966-25</v>
      </c>
      <c r="C868" s="204" t="s">
        <v>1340</v>
      </c>
      <c r="D868" s="177" t="s">
        <v>88</v>
      </c>
      <c r="E868" s="90" t="s">
        <v>119</v>
      </c>
      <c r="F868" s="91">
        <v>45812</v>
      </c>
      <c r="G868" s="355">
        <f>_xlfn.XLOOKUP(_xlfn.TEXTJOIN("_",TRUE,tbl_die_ordering[[#This Row],[Supplier]],tbl_die_ordering[[#This Row],[DIE NO]]),[1]Tracker!$AQ:$AQ,[1]Tracker!$V:$V,"")</f>
        <v>45812</v>
      </c>
      <c r="H868" s="193" t="s">
        <v>94</v>
      </c>
      <c r="I868" s="131">
        <v>0</v>
      </c>
      <c r="J868" s="131">
        <v>0</v>
      </c>
      <c r="K868" s="99">
        <v>45818</v>
      </c>
      <c r="L868" s="99">
        <v>45820</v>
      </c>
      <c r="M868" s="102"/>
      <c r="N868" s="129">
        <f>IFERROR(IF(tbl_die_ordering[[#This Row],[Design Approved Date]]&lt;&gt;"",L868-K868,""),"")</f>
        <v>2</v>
      </c>
      <c r="O868" s="91">
        <v>45822</v>
      </c>
      <c r="P868" s="91">
        <v>45824</v>
      </c>
      <c r="Q868" s="99">
        <v>45822</v>
      </c>
      <c r="R868" s="122" t="s">
        <v>1341</v>
      </c>
      <c r="S868" s="90" t="s">
        <v>101</v>
      </c>
      <c r="T868" s="91">
        <v>45822</v>
      </c>
      <c r="U868" s="110"/>
      <c r="V868" s="111"/>
      <c r="W8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8" s="12">
        <f>IF(AND(tbl_die_ordering[[#This Row],[TYPE]]&lt;&gt;"C",tbl_die_ordering[[#This Row],[Design Approved Date]]&lt;&gt;""),tbl_die_ordering[[#This Row],[Design Approved Date]]-tbl_die_ordering[[#This Row],[Die Requested Date]],0)</f>
        <v>8</v>
      </c>
      <c r="AA868" s="118"/>
      <c r="AB868" s="82">
        <f>_xlfn.XLOOKUP(_xlfn.TEXTJOIN("_",TRUE,tbl_die_ordering[[#This Row],[Supplier]],tbl_die_ordering[[#This Row],[DIE NO]]),[1]Tracker!$AQ:$AQ,[1]Tracker!$Y:$Y,"")</f>
        <v>142504949</v>
      </c>
      <c r="AC868" s="83">
        <f>_xlfn.XLOOKUP(_xlfn.TEXTJOIN("_",TRUE,tbl_die_ordering[[#This Row],[Supplier]],tbl_die_ordering[[#This Row],[DIE NO]]),[1]Tracker!$AQ:$AQ,[1]Tracker!$AC:$AC,"")</f>
        <v>45828</v>
      </c>
      <c r="AD868" s="7"/>
      <c r="AF868" t="str">
        <f>TEXT(tbl_die_ordering[[#This Row],[Die Requested Date]],"mmm")</f>
        <v>Jun</v>
      </c>
      <c r="AG868" t="str">
        <f>_xlfn.TEXTJOIN("_",TRUE,tbl_die_ordering[[#This Row],[Supplier]],tbl_die_ordering[[#This Row],[DIE NO]])</f>
        <v>PDTMC_25591-503</v>
      </c>
    </row>
    <row r="869" spans="1:33" ht="45">
      <c r="A869" s="130" t="s">
        <v>6</v>
      </c>
      <c r="B869" s="128" t="str">
        <f>_xlfn.XLOOKUP(_xlfn.TEXTJOIN("_",TRUE,tbl_die_ordering[[#This Row],[Supplier]],tbl_die_ordering[[#This Row],[DIE NO]]),[1]Tracker!$AQ:$AQ,[1]Tracker!$W:$W,"")</f>
        <v>7971-25</v>
      </c>
      <c r="C869" s="204" t="s">
        <v>1342</v>
      </c>
      <c r="D869" s="177" t="s">
        <v>88</v>
      </c>
      <c r="E869" s="90" t="s">
        <v>119</v>
      </c>
      <c r="F869" s="91">
        <v>45812</v>
      </c>
      <c r="G869" s="355">
        <f>_xlfn.XLOOKUP(_xlfn.TEXTJOIN("_",TRUE,tbl_die_ordering[[#This Row],[Supplier]],tbl_die_ordering[[#This Row],[DIE NO]]),[1]Tracker!$AQ:$AQ,[1]Tracker!$V:$V,"")</f>
        <v>45812</v>
      </c>
      <c r="H869" s="193" t="s">
        <v>90</v>
      </c>
      <c r="I869" s="131">
        <v>0</v>
      </c>
      <c r="J869" s="131">
        <v>0</v>
      </c>
      <c r="K869" s="99">
        <v>45818</v>
      </c>
      <c r="L869" s="99">
        <v>45821</v>
      </c>
      <c r="M869" s="102"/>
      <c r="N869" s="129">
        <f>IFERROR(IF(tbl_die_ordering[[#This Row],[Design Approved Date]]&lt;&gt;"",L869-K869,""),"")</f>
        <v>3</v>
      </c>
      <c r="O869" s="99">
        <v>45826</v>
      </c>
      <c r="P869" s="91">
        <v>45826</v>
      </c>
      <c r="Q869" s="99">
        <v>45826</v>
      </c>
      <c r="R869" s="122" t="s">
        <v>1210</v>
      </c>
      <c r="S869" s="90" t="s">
        <v>139</v>
      </c>
      <c r="T869" s="99">
        <v>45826</v>
      </c>
      <c r="U869" s="110"/>
      <c r="V869" s="111" t="s">
        <v>1343</v>
      </c>
      <c r="W8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69" s="12">
        <f>IF(AND(tbl_die_ordering[[#This Row],[TYPE]]&lt;&gt;"C",tbl_die_ordering[[#This Row],[Design Approved Date]]&lt;&gt;""),tbl_die_ordering[[#This Row],[Design Approved Date]]-tbl_die_ordering[[#This Row],[Die Requested Date]],0)</f>
        <v>9</v>
      </c>
      <c r="AA869" s="118"/>
      <c r="AB869" s="82">
        <f>_xlfn.XLOOKUP(_xlfn.TEXTJOIN("_",TRUE,tbl_die_ordering[[#This Row],[Supplier]],tbl_die_ordering[[#This Row],[DIE NO]]),[1]Tracker!$AQ:$AQ,[1]Tracker!$Y:$Y,"")</f>
        <v>142505053</v>
      </c>
      <c r="AC869" s="83">
        <f>_xlfn.XLOOKUP(_xlfn.TEXTJOIN("_",TRUE,tbl_die_ordering[[#This Row],[Supplier]],tbl_die_ordering[[#This Row],[DIE NO]]),[1]Tracker!$AQ:$AQ,[1]Tracker!$AC:$AC,"")</f>
        <v>45841</v>
      </c>
      <c r="AD869" s="7"/>
      <c r="AF869" t="str">
        <f>TEXT(tbl_die_ordering[[#This Row],[Die Requested Date]],"mmm")</f>
        <v>Jun</v>
      </c>
      <c r="AG869" t="str">
        <f>_xlfn.TEXTJOIN("_",TRUE,tbl_die_ordering[[#This Row],[Supplier]],tbl_die_ordering[[#This Row],[DIE NO]])</f>
        <v>EKSTEK_01001-403</v>
      </c>
    </row>
    <row r="870" spans="1:33" ht="60">
      <c r="A870" s="130" t="s">
        <v>6</v>
      </c>
      <c r="B870" s="128" t="str">
        <f>_xlfn.XLOOKUP(_xlfn.TEXTJOIN("_",TRUE,tbl_die_ordering[[#This Row],[Supplier]],tbl_die_ordering[[#This Row],[DIE NO]]),[1]Tracker!$AQ:$AQ,[1]Tracker!$W:$W,"")</f>
        <v>7968-25</v>
      </c>
      <c r="C870" s="289" t="s">
        <v>1344</v>
      </c>
      <c r="D870" s="177" t="s">
        <v>88</v>
      </c>
      <c r="E870" s="214" t="s">
        <v>103</v>
      </c>
      <c r="F870" s="291">
        <v>45812</v>
      </c>
      <c r="G870" s="356">
        <f>_xlfn.XLOOKUP(_xlfn.TEXTJOIN("_",TRUE,tbl_die_ordering[[#This Row],[Supplier]],tbl_die_ordering[[#This Row],[DIE NO]]),[1]Tracker!$AQ:$AQ,[1]Tracker!$V:$V,"")</f>
        <v>45812</v>
      </c>
      <c r="H870" s="221" t="s">
        <v>90</v>
      </c>
      <c r="I870" s="215">
        <v>0</v>
      </c>
      <c r="J870" s="215">
        <v>0</v>
      </c>
      <c r="K870" s="216">
        <v>45821</v>
      </c>
      <c r="L870" s="216">
        <v>45824</v>
      </c>
      <c r="M870" s="218"/>
      <c r="N870" s="219">
        <f>IFERROR(IF(tbl_die_ordering[[#This Row],[Design Approved Date]]&lt;&gt;"",L870-K870,""),"")</f>
        <v>3</v>
      </c>
      <c r="O870" s="99">
        <v>45826</v>
      </c>
      <c r="P870" s="91">
        <v>45826</v>
      </c>
      <c r="Q870" s="99">
        <v>45826</v>
      </c>
      <c r="R870" s="122" t="s">
        <v>1210</v>
      </c>
      <c r="S870" s="214" t="s">
        <v>197</v>
      </c>
      <c r="T870" s="99">
        <v>45826</v>
      </c>
      <c r="U870" s="110"/>
      <c r="V870" s="111" t="s">
        <v>1345</v>
      </c>
      <c r="W8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0" s="12">
        <f>IF(AND(tbl_die_ordering[[#This Row],[TYPE]]&lt;&gt;"C",tbl_die_ordering[[#This Row],[Design Approved Date]]&lt;&gt;""),tbl_die_ordering[[#This Row],[Design Approved Date]]-tbl_die_ordering[[#This Row],[Die Requested Date]],0)</f>
        <v>12</v>
      </c>
      <c r="AA870" s="118"/>
      <c r="AB870" s="82">
        <f>_xlfn.XLOOKUP(_xlfn.TEXTJOIN("_",TRUE,tbl_die_ordering[[#This Row],[Supplier]],tbl_die_ordering[[#This Row],[DIE NO]]),[1]Tracker!$AQ:$AQ,[1]Tracker!$Y:$Y,"")</f>
        <v>142505319</v>
      </c>
      <c r="AC870" s="83">
        <f>_xlfn.XLOOKUP(_xlfn.TEXTJOIN("_",TRUE,tbl_die_ordering[[#This Row],[Supplier]],tbl_die_ordering[[#This Row],[DIE NO]]),[1]Tracker!$AQ:$AQ,[1]Tracker!$AC:$AC,"")</f>
        <v>45848.587060185186</v>
      </c>
      <c r="AD870" s="7"/>
      <c r="AF870" t="str">
        <f>TEXT(tbl_die_ordering[[#This Row],[Die Requested Date]],"mmm")</f>
        <v>Jun</v>
      </c>
      <c r="AG870" t="str">
        <f>_xlfn.TEXTJOIN("_",TRUE,tbl_die_ordering[[#This Row],[Supplier]],tbl_die_ordering[[#This Row],[DIE NO]])</f>
        <v>COMPES_16681-503</v>
      </c>
    </row>
    <row r="871" spans="1:33" ht="15.75">
      <c r="A871" s="130" t="s">
        <v>6</v>
      </c>
      <c r="B871" s="128" t="str">
        <f>_xlfn.XLOOKUP(_xlfn.TEXTJOIN("_",TRUE,tbl_die_ordering[[#This Row],[Supplier]],tbl_die_ordering[[#This Row],[DIE NO]]),[1]Tracker!$AQ:$AQ,[1]Tracker!$W:$W,"")</f>
        <v>7967-25</v>
      </c>
      <c r="C871" s="204" t="s">
        <v>1346</v>
      </c>
      <c r="D871" s="177" t="s">
        <v>88</v>
      </c>
      <c r="E871" s="90" t="s">
        <v>100</v>
      </c>
      <c r="F871" s="91">
        <v>45812</v>
      </c>
      <c r="G871" s="355">
        <f>_xlfn.XLOOKUP(_xlfn.TEXTJOIN("_",TRUE,tbl_die_ordering[[#This Row],[Supplier]],tbl_die_ordering[[#This Row],[DIE NO]]),[1]Tracker!$AQ:$AQ,[1]Tracker!$V:$V,"")</f>
        <v>45812</v>
      </c>
      <c r="H871" s="193" t="s">
        <v>94</v>
      </c>
      <c r="I871" s="131">
        <v>1</v>
      </c>
      <c r="J871" s="131">
        <v>1</v>
      </c>
      <c r="K871" s="99">
        <v>45817</v>
      </c>
      <c r="L871" s="99">
        <v>45821</v>
      </c>
      <c r="M871" s="102"/>
      <c r="N871" s="129">
        <f>IFERROR(IF(tbl_die_ordering[[#This Row],[Design Approved Date]]&lt;&gt;"",L871-K871,""),"")</f>
        <v>4</v>
      </c>
      <c r="O871" s="99">
        <v>45826</v>
      </c>
      <c r="P871" s="94">
        <v>45826</v>
      </c>
      <c r="Q871" s="99">
        <v>45826</v>
      </c>
      <c r="R871" s="122" t="s">
        <v>1210</v>
      </c>
      <c r="S871" s="90" t="s">
        <v>95</v>
      </c>
      <c r="T871" s="99">
        <v>45826</v>
      </c>
      <c r="U871" s="110"/>
      <c r="V871" s="111"/>
      <c r="W8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1" s="12">
        <f>IF(AND(tbl_die_ordering[[#This Row],[TYPE]]&lt;&gt;"C",tbl_die_ordering[[#This Row],[Design Approved Date]]&lt;&gt;""),tbl_die_ordering[[#This Row],[Design Approved Date]]-tbl_die_ordering[[#This Row],[Die Requested Date]],0)</f>
        <v>9</v>
      </c>
      <c r="AA871" s="118"/>
      <c r="AB871" s="82">
        <f>_xlfn.XLOOKUP(_xlfn.TEXTJOIN("_",TRUE,tbl_die_ordering[[#This Row],[Supplier]],tbl_die_ordering[[#This Row],[DIE NO]]),[1]Tracker!$AQ:$AQ,[1]Tracker!$Y:$Y,"")</f>
        <v>142505276</v>
      </c>
      <c r="AC871" s="83">
        <f>_xlfn.XLOOKUP(_xlfn.TEXTJOIN("_",TRUE,tbl_die_ordering[[#This Row],[Supplier]],tbl_die_ordering[[#This Row],[DIE NO]]),[1]Tracker!$AQ:$AQ,[1]Tracker!$AC:$AC,"")</f>
        <v>45848.687777777777</v>
      </c>
      <c r="AD871" s="7"/>
      <c r="AF871" t="str">
        <f>TEXT(tbl_die_ordering[[#This Row],[Die Requested Date]],"mmm")</f>
        <v>Jun</v>
      </c>
      <c r="AG871" t="str">
        <f>_xlfn.TEXTJOIN("_",TRUE,tbl_die_ordering[[#This Row],[Supplier]],tbl_die_ordering[[#This Row],[DIE NO]])</f>
        <v>PHME_29225-203</v>
      </c>
    </row>
    <row r="872" spans="1:33" ht="30">
      <c r="A872" s="130" t="s">
        <v>6</v>
      </c>
      <c r="B872" s="128" t="str">
        <f>_xlfn.XLOOKUP(_xlfn.TEXTJOIN("_",TRUE,tbl_die_ordering[[#This Row],[Supplier]],tbl_die_ordering[[#This Row],[DIE NO]]),[1]Tracker!$AQ:$AQ,[1]Tracker!$W:$W,"")</f>
        <v>7969-25</v>
      </c>
      <c r="C872" s="204" t="s">
        <v>1347</v>
      </c>
      <c r="D872" s="177" t="s">
        <v>88</v>
      </c>
      <c r="E872" s="90" t="s">
        <v>103</v>
      </c>
      <c r="F872" s="91">
        <v>45812</v>
      </c>
      <c r="G872" s="355">
        <f>_xlfn.XLOOKUP(_xlfn.TEXTJOIN("_",TRUE,tbl_die_ordering[[#This Row],[Supplier]],tbl_die_ordering[[#This Row],[DIE NO]]),[1]Tracker!$AQ:$AQ,[1]Tracker!$V:$V,"")</f>
        <v>45812</v>
      </c>
      <c r="H872" s="193" t="s">
        <v>90</v>
      </c>
      <c r="I872" s="131">
        <v>1</v>
      </c>
      <c r="J872" s="131">
        <v>2</v>
      </c>
      <c r="K872" s="99">
        <v>45820</v>
      </c>
      <c r="L872" s="99">
        <v>45827</v>
      </c>
      <c r="M872" s="102" t="s">
        <v>186</v>
      </c>
      <c r="N872" s="129">
        <f>IFERROR(IF(tbl_die_ordering[[#This Row],[Design Approved Date]]&lt;&gt;"",L872-K872,""),"")</f>
        <v>7</v>
      </c>
      <c r="O872" s="91">
        <v>45829</v>
      </c>
      <c r="P872" s="94">
        <v>45829</v>
      </c>
      <c r="Q872" s="99">
        <v>45829</v>
      </c>
      <c r="R872" s="122" t="s">
        <v>1305</v>
      </c>
      <c r="S872" s="90" t="s">
        <v>106</v>
      </c>
      <c r="T872" s="99">
        <v>45829</v>
      </c>
      <c r="U872" s="110"/>
      <c r="V872" s="111" t="s">
        <v>1348</v>
      </c>
      <c r="W8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2" s="12">
        <f>IF(AND(tbl_die_ordering[[#This Row],[TYPE]]&lt;&gt;"C",tbl_die_ordering[[#This Row],[Design Approved Date]]&lt;&gt;""),tbl_die_ordering[[#This Row],[Design Approved Date]]-tbl_die_ordering[[#This Row],[Die Requested Date]],0)</f>
        <v>15</v>
      </c>
      <c r="Y872" s="98" t="s">
        <v>186</v>
      </c>
      <c r="AA872" s="118"/>
      <c r="AB872" s="82">
        <f>_xlfn.XLOOKUP(_xlfn.TEXTJOIN("_",TRUE,tbl_die_ordering[[#This Row],[Supplier]],tbl_die_ordering[[#This Row],[DIE NO]]),[1]Tracker!$AQ:$AQ,[1]Tracker!$Y:$Y,"")</f>
        <v>142505226</v>
      </c>
      <c r="AC872" s="83">
        <f>_xlfn.XLOOKUP(_xlfn.TEXTJOIN("_",TRUE,tbl_die_ordering[[#This Row],[Supplier]],tbl_die_ordering[[#This Row],[DIE NO]]),[1]Tracker!$AQ:$AQ,[1]Tracker!$AC:$AC,"")</f>
        <v>45848.590567129628</v>
      </c>
      <c r="AD872" s="7"/>
      <c r="AF872" t="str">
        <f>TEXT(tbl_die_ordering[[#This Row],[Die Requested Date]],"mmm")</f>
        <v>Jun</v>
      </c>
      <c r="AG872" t="str">
        <f>_xlfn.TEXTJOIN("_",TRUE,tbl_die_ordering[[#This Row],[Supplier]],tbl_die_ordering[[#This Row],[DIE NO]])</f>
        <v>JIANGSU_120471-405</v>
      </c>
    </row>
    <row r="873" spans="1:33" ht="30">
      <c r="A873" s="130" t="s">
        <v>6</v>
      </c>
      <c r="B873" s="128" t="str">
        <f>_xlfn.XLOOKUP(_xlfn.TEXTJOIN("_",TRUE,tbl_die_ordering[[#This Row],[Supplier]],tbl_die_ordering[[#This Row],[DIE NO]]),[1]Tracker!$AQ:$AQ,[1]Tracker!$W:$W,"")</f>
        <v>7969-25</v>
      </c>
      <c r="C873" s="204" t="s">
        <v>1349</v>
      </c>
      <c r="D873" s="177" t="s">
        <v>88</v>
      </c>
      <c r="E873" s="90" t="s">
        <v>100</v>
      </c>
      <c r="F873" s="91">
        <v>45812</v>
      </c>
      <c r="G873" s="355">
        <f>_xlfn.XLOOKUP(_xlfn.TEXTJOIN("_",TRUE,tbl_die_ordering[[#This Row],[Supplier]],tbl_die_ordering[[#This Row],[DIE NO]]),[1]Tracker!$AQ:$AQ,[1]Tracker!$V:$V,"")</f>
        <v>45812</v>
      </c>
      <c r="H873" s="193" t="s">
        <v>90</v>
      </c>
      <c r="I873" s="131">
        <v>0</v>
      </c>
      <c r="J873" s="131">
        <v>0</v>
      </c>
      <c r="K873" s="99">
        <v>45818</v>
      </c>
      <c r="L873" s="99">
        <v>45827</v>
      </c>
      <c r="M873" s="102" t="s">
        <v>186</v>
      </c>
      <c r="N873" s="129">
        <f>IFERROR(IF(tbl_die_ordering[[#This Row],[Design Approved Date]]&lt;&gt;"",L873-K873,""),"")</f>
        <v>9</v>
      </c>
      <c r="O873" s="94">
        <v>45829</v>
      </c>
      <c r="P873" s="94">
        <v>45829</v>
      </c>
      <c r="Q873" s="104">
        <v>45829</v>
      </c>
      <c r="R873" s="123" t="s">
        <v>1350</v>
      </c>
      <c r="S873" s="90" t="s">
        <v>106</v>
      </c>
      <c r="T873" s="104">
        <v>45829</v>
      </c>
      <c r="U873" s="110"/>
      <c r="V873" s="111" t="s">
        <v>1351</v>
      </c>
      <c r="W8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3" s="12">
        <f>IF(AND(tbl_die_ordering[[#This Row],[TYPE]]&lt;&gt;"C",tbl_die_ordering[[#This Row],[Design Approved Date]]&lt;&gt;""),tbl_die_ordering[[#This Row],[Design Approved Date]]-tbl_die_ordering[[#This Row],[Die Requested Date]],0)</f>
        <v>15</v>
      </c>
      <c r="Y873" s="98" t="s">
        <v>186</v>
      </c>
      <c r="AA873" s="118"/>
      <c r="AB873" s="82">
        <f>_xlfn.XLOOKUP(_xlfn.TEXTJOIN("_",TRUE,tbl_die_ordering[[#This Row],[Supplier]],tbl_die_ordering[[#This Row],[DIE NO]]),[1]Tracker!$AQ:$AQ,[1]Tracker!$Y:$Y,"")</f>
        <v>142505226</v>
      </c>
      <c r="AC873" s="83">
        <f>_xlfn.XLOOKUP(_xlfn.TEXTJOIN("_",TRUE,tbl_die_ordering[[#This Row],[Supplier]],tbl_die_ordering[[#This Row],[DIE NO]]),[1]Tracker!$AQ:$AQ,[1]Tracker!$AC:$AC,"")</f>
        <v>45848.590567129628</v>
      </c>
      <c r="AD873" s="7"/>
      <c r="AF873" t="str">
        <f>TEXT(tbl_die_ordering[[#This Row],[Die Requested Date]],"mmm")</f>
        <v>Jun</v>
      </c>
      <c r="AG873" t="str">
        <f>_xlfn.TEXTJOIN("_",TRUE,tbl_die_ordering[[#This Row],[Supplier]],tbl_die_ordering[[#This Row],[DIE NO]])</f>
        <v>JIANGSU_11069-511</v>
      </c>
    </row>
    <row r="874" spans="1:33" ht="15.75">
      <c r="A874" s="130" t="s">
        <v>6</v>
      </c>
      <c r="B874" s="128" t="str">
        <f>_xlfn.XLOOKUP(_xlfn.TEXTJOIN("_",TRUE,tbl_die_ordering[[#This Row],[Supplier]],tbl_die_ordering[[#This Row],[DIE NO]]),[1]Tracker!$AQ:$AQ,[1]Tracker!$W:$W,"")</f>
        <v>7969-25</v>
      </c>
      <c r="C874" s="158" t="s">
        <v>1352</v>
      </c>
      <c r="D874" s="177" t="s">
        <v>162</v>
      </c>
      <c r="E874" s="146" t="s">
        <v>163</v>
      </c>
      <c r="F874" s="91">
        <v>45812</v>
      </c>
      <c r="G874" s="355">
        <v>45812</v>
      </c>
      <c r="H874" s="146" t="s">
        <v>90</v>
      </c>
      <c r="I874" s="131">
        <v>0</v>
      </c>
      <c r="J874" s="131">
        <v>0</v>
      </c>
      <c r="K874" s="99">
        <v>45818</v>
      </c>
      <c r="L874" s="99">
        <v>45827</v>
      </c>
      <c r="M874" s="102"/>
      <c r="N874" s="129">
        <f>IFERROR(IF(tbl_die_ordering[[#This Row],[Design Approved Date]]&lt;&gt;"",L874-K874,""),"")</f>
        <v>9</v>
      </c>
      <c r="O874" s="91">
        <v>45829</v>
      </c>
      <c r="P874" s="91">
        <v>45829</v>
      </c>
      <c r="Q874" s="99">
        <v>45829</v>
      </c>
      <c r="R874" s="122" t="s">
        <v>1350</v>
      </c>
      <c r="S874" s="90" t="s">
        <v>106</v>
      </c>
      <c r="T874" s="99">
        <v>45829</v>
      </c>
      <c r="U874" s="110"/>
      <c r="V874" s="111"/>
      <c r="W8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4" s="12">
        <f>IF(AND(tbl_die_ordering[[#This Row],[TYPE]]&lt;&gt;"C",tbl_die_ordering[[#This Row],[Design Approved Date]]&lt;&gt;""),tbl_die_ordering[[#This Row],[Design Approved Date]]-tbl_die_ordering[[#This Row],[Die Requested Date]],0)</f>
        <v>15</v>
      </c>
      <c r="AA874" s="118"/>
      <c r="AB874" s="82">
        <f>_xlfn.XLOOKUP(_xlfn.TEXTJOIN("_",TRUE,tbl_die_ordering[[#This Row],[Supplier]],tbl_die_ordering[[#This Row],[DIE NO]]),[1]Tracker!$AQ:$AQ,[1]Tracker!$Y:$Y,"")</f>
        <v>142505226</v>
      </c>
      <c r="AC874" s="83">
        <f>_xlfn.XLOOKUP(_xlfn.TEXTJOIN("_",TRUE,tbl_die_ordering[[#This Row],[Supplier]],tbl_die_ordering[[#This Row],[DIE NO]]),[1]Tracker!$AQ:$AQ,[1]Tracker!$AC:$AC,"")</f>
        <v>45848.590567129628</v>
      </c>
      <c r="AD874" s="7"/>
      <c r="AF874" t="str">
        <f>TEXT(tbl_die_ordering[[#This Row],[Die Requested Date]],"mmm")</f>
        <v>Jun</v>
      </c>
      <c r="AG874" t="str">
        <f>_xlfn.TEXTJOIN("_",TRUE,tbl_die_ordering[[#This Row],[Supplier]],tbl_die_ordering[[#This Row],[DIE NO]])</f>
        <v>JIANGSU_INS-11069</v>
      </c>
    </row>
    <row r="875" spans="1:33" ht="15.75">
      <c r="A875" s="130" t="s">
        <v>29</v>
      </c>
      <c r="B875" s="128" t="str">
        <f>_xlfn.XLOOKUP(_xlfn.TEXTJOIN("_",TRUE,tbl_die_ordering[[#This Row],[Supplier]],tbl_die_ordering[[#This Row],[DIE NO]]),[1]Tracker!$AQ:$AQ,[1]Tracker!$W:$W,"")</f>
        <v>7965-25</v>
      </c>
      <c r="C875" s="204" t="s">
        <v>1353</v>
      </c>
      <c r="D875" s="177" t="s">
        <v>88</v>
      </c>
      <c r="E875" s="90" t="s">
        <v>189</v>
      </c>
      <c r="F875" s="91">
        <v>45812</v>
      </c>
      <c r="G875" s="355">
        <f>_xlfn.XLOOKUP(_xlfn.TEXTJOIN("_",TRUE,tbl_die_ordering[[#This Row],[Supplier]],tbl_die_ordering[[#This Row],[DIE NO]]),[1]Tracker!$AQ:$AQ,[1]Tracker!$V:$V,"")</f>
        <v>45812</v>
      </c>
      <c r="H875" s="193" t="s">
        <v>90</v>
      </c>
      <c r="I875" s="131">
        <v>0</v>
      </c>
      <c r="J875" s="131">
        <v>0</v>
      </c>
      <c r="K875" s="99">
        <v>45820</v>
      </c>
      <c r="L875" s="99">
        <v>45824</v>
      </c>
      <c r="M875" s="102"/>
      <c r="N875" s="129">
        <f>IFERROR(IF(tbl_die_ordering[[#This Row],[Design Approved Date]]&lt;&gt;"",L875-K875,""),"")</f>
        <v>4</v>
      </c>
      <c r="O875" s="99">
        <v>45826</v>
      </c>
      <c r="P875" s="94">
        <v>45829</v>
      </c>
      <c r="Q875" s="99">
        <v>45826</v>
      </c>
      <c r="R875" s="122" t="s">
        <v>1104</v>
      </c>
      <c r="S875" s="90" t="s">
        <v>197</v>
      </c>
      <c r="T875" s="99">
        <v>45826</v>
      </c>
      <c r="U875" s="110"/>
      <c r="V875" s="111"/>
      <c r="W8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5" s="12">
        <f>IF(AND(tbl_die_ordering[[#This Row],[TYPE]]&lt;&gt;"C",tbl_die_ordering[[#This Row],[Design Approved Date]]&lt;&gt;""),tbl_die_ordering[[#This Row],[Design Approved Date]]-tbl_die_ordering[[#This Row],[Die Requested Date]],0)</f>
        <v>12</v>
      </c>
      <c r="AA875" s="118"/>
      <c r="AB875" s="82">
        <f>_xlfn.XLOOKUP(_xlfn.TEXTJOIN("_",TRUE,tbl_die_ordering[[#This Row],[Supplier]],tbl_die_ordering[[#This Row],[DIE NO]]),[1]Tracker!$AQ:$AQ,[1]Tracker!$Y:$Y,"")</f>
        <v>242501333</v>
      </c>
      <c r="AC875" s="83">
        <f>_xlfn.XLOOKUP(_xlfn.TEXTJOIN("_",TRUE,tbl_die_ordering[[#This Row],[Supplier]],tbl_die_ordering[[#This Row],[DIE NO]]),[1]Tracker!$AQ:$AQ,[1]Tracker!$AC:$AC,"")</f>
        <v>45833</v>
      </c>
      <c r="AD875" s="7"/>
      <c r="AF875" t="str">
        <f>TEXT(tbl_die_ordering[[#This Row],[Die Requested Date]],"mmm")</f>
        <v>Jun</v>
      </c>
      <c r="AG875" t="str">
        <f>_xlfn.TEXTJOIN("_",TRUE,tbl_die_ordering[[#This Row],[Supplier]],tbl_die_ordering[[#This Row],[DIE NO]])</f>
        <v>COMPES_025576-2503</v>
      </c>
    </row>
    <row r="876" spans="1:33" ht="15.75">
      <c r="A876" s="130" t="s">
        <v>6</v>
      </c>
      <c r="B876" s="128" t="str">
        <f>_xlfn.XLOOKUP(_xlfn.TEXTJOIN("_",TRUE,tbl_die_ordering[[#This Row],[Supplier]],tbl_die_ordering[[#This Row],[DIE NO]]),[1]Tracker!$AQ:$AQ,[1]Tracker!$W:$W,"")</f>
        <v>7972-25</v>
      </c>
      <c r="C876" s="204" t="s">
        <v>1354</v>
      </c>
      <c r="D876" s="177" t="s">
        <v>185</v>
      </c>
      <c r="E876" s="90" t="s">
        <v>327</v>
      </c>
      <c r="F876" s="91">
        <v>45817</v>
      </c>
      <c r="G876" s="355">
        <f>_xlfn.XLOOKUP(_xlfn.TEXTJOIN("_",TRUE,tbl_die_ordering[[#This Row],[Supplier]],tbl_die_ordering[[#This Row],[DIE NO]]),[1]Tracker!$AQ:$AQ,[1]Tracker!$V:$V,"")</f>
        <v>45817</v>
      </c>
      <c r="H876" s="193" t="s">
        <v>94</v>
      </c>
      <c r="I876" s="131">
        <v>0</v>
      </c>
      <c r="J876" s="131">
        <v>0</v>
      </c>
      <c r="K876" s="99">
        <v>45818</v>
      </c>
      <c r="L876" s="99">
        <v>45820</v>
      </c>
      <c r="M876" s="102"/>
      <c r="N876" s="129">
        <f>IFERROR(IF(tbl_die_ordering[[#This Row],[Design Approved Date]]&lt;&gt;"",L876-K876,""),"")</f>
        <v>2</v>
      </c>
      <c r="O876" s="99">
        <v>45820</v>
      </c>
      <c r="P876" s="91">
        <v>45819</v>
      </c>
      <c r="Q876" s="99">
        <v>45820</v>
      </c>
      <c r="R876" s="122" t="s">
        <v>1316</v>
      </c>
      <c r="S876" s="90" t="s">
        <v>95</v>
      </c>
      <c r="T876" s="99">
        <v>45820</v>
      </c>
      <c r="U876" s="110" t="s">
        <v>1355</v>
      </c>
      <c r="V876" s="111"/>
      <c r="W8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6" s="6">
        <f>IF(AND(tbl_die_ordering[[#This Row],[TYPE]]&lt;&gt;"C",tbl_die_ordering[[#This Row],[Design Approved Date]]&lt;&gt;""),tbl_die_ordering[[#This Row],[Design Approved Date]]-tbl_die_ordering[[#This Row],[Die Requested Date]],0)</f>
        <v>3</v>
      </c>
      <c r="AA876" s="118" t="s">
        <v>1356</v>
      </c>
      <c r="AB876" s="82">
        <f>_xlfn.XLOOKUP(_xlfn.TEXTJOIN("_",TRUE,tbl_die_ordering[[#This Row],[Supplier]],tbl_die_ordering[[#This Row],[DIE NO]]),[1]Tracker!$AQ:$AQ,[1]Tracker!$Y:$Y,"")</f>
        <v>142504901</v>
      </c>
      <c r="AC876" s="83">
        <f>_xlfn.XLOOKUP(_xlfn.TEXTJOIN("_",TRUE,tbl_die_ordering[[#This Row],[Supplier]],tbl_die_ordering[[#This Row],[DIE NO]]),[1]Tracker!$AQ:$AQ,[1]Tracker!$AC:$AC,"")</f>
        <v>45827</v>
      </c>
      <c r="AD876" s="7"/>
      <c r="AF876" t="str">
        <f>TEXT(tbl_die_ordering[[#This Row],[Die Requested Date]],"mmm")</f>
        <v>Jun</v>
      </c>
      <c r="AG876" t="str">
        <f>_xlfn.TEXTJOIN("_",TRUE,tbl_die_ordering[[#This Row],[Supplier]],tbl_die_ordering[[#This Row],[DIE NO]])</f>
        <v>PHME_27911-601</v>
      </c>
    </row>
    <row r="877" spans="1:33" ht="15.75">
      <c r="A877" s="130" t="s">
        <v>6</v>
      </c>
      <c r="B877" s="128" t="str">
        <f>_xlfn.XLOOKUP(_xlfn.TEXTJOIN("_",TRUE,tbl_die_ordering[[#This Row],[Supplier]],tbl_die_ordering[[#This Row],[DIE NO]]),[1]Tracker!$AQ:$AQ,[1]Tracker!$W:$W,"")</f>
        <v>7972-25</v>
      </c>
      <c r="C877" s="204" t="s">
        <v>1357</v>
      </c>
      <c r="D877" s="177" t="s">
        <v>185</v>
      </c>
      <c r="E877" s="90" t="s">
        <v>327</v>
      </c>
      <c r="F877" s="91">
        <v>45817</v>
      </c>
      <c r="G877" s="355">
        <f>_xlfn.XLOOKUP(_xlfn.TEXTJOIN("_",TRUE,tbl_die_ordering[[#This Row],[Supplier]],tbl_die_ordering[[#This Row],[DIE NO]]),[1]Tracker!$AQ:$AQ,[1]Tracker!$V:$V,"")</f>
        <v>45817</v>
      </c>
      <c r="H877" s="193" t="s">
        <v>94</v>
      </c>
      <c r="I877" s="131">
        <v>0</v>
      </c>
      <c r="J877" s="131">
        <v>0</v>
      </c>
      <c r="K877" s="99">
        <v>45818</v>
      </c>
      <c r="L877" s="99">
        <v>45819</v>
      </c>
      <c r="M877" s="102"/>
      <c r="N877" s="129">
        <f>IFERROR(IF(tbl_die_ordering[[#This Row],[Design Approved Date]]&lt;&gt;"",L877-K877,""),"")</f>
        <v>1</v>
      </c>
      <c r="O877" s="99">
        <v>45820</v>
      </c>
      <c r="P877" s="91">
        <v>45819</v>
      </c>
      <c r="Q877" s="99">
        <v>45820</v>
      </c>
      <c r="R877" s="122" t="s">
        <v>1316</v>
      </c>
      <c r="S877" s="90" t="s">
        <v>95</v>
      </c>
      <c r="T877" s="99">
        <v>45820</v>
      </c>
      <c r="U877" s="110" t="s">
        <v>1355</v>
      </c>
      <c r="V877" s="111"/>
      <c r="W8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7" s="12">
        <f>IF(AND(tbl_die_ordering[[#This Row],[TYPE]]&lt;&gt;"C",tbl_die_ordering[[#This Row],[Design Approved Date]]&lt;&gt;""),tbl_die_ordering[[#This Row],[Design Approved Date]]-tbl_die_ordering[[#This Row],[Die Requested Date]],0)</f>
        <v>2</v>
      </c>
      <c r="AA877" s="118" t="s">
        <v>343</v>
      </c>
      <c r="AB877" s="82">
        <f>_xlfn.XLOOKUP(_xlfn.TEXTJOIN("_",TRUE,tbl_die_ordering[[#This Row],[Supplier]],tbl_die_ordering[[#This Row],[DIE NO]]),[1]Tracker!$AQ:$AQ,[1]Tracker!$Y:$Y,"")</f>
        <v>142504901</v>
      </c>
      <c r="AC877" s="83">
        <f>_xlfn.XLOOKUP(_xlfn.TEXTJOIN("_",TRUE,tbl_die_ordering[[#This Row],[Supplier]],tbl_die_ordering[[#This Row],[DIE NO]]),[1]Tracker!$AQ:$AQ,[1]Tracker!$AC:$AC,"")</f>
        <v>45827</v>
      </c>
      <c r="AD877" s="7"/>
      <c r="AF877" t="str">
        <f>TEXT(tbl_die_ordering[[#This Row],[Die Requested Date]],"mmm")</f>
        <v>Jun</v>
      </c>
      <c r="AG877" t="str">
        <f>_xlfn.TEXTJOIN("_",TRUE,tbl_die_ordering[[#This Row],[Supplier]],tbl_die_ordering[[#This Row],[DIE NO]])</f>
        <v>PHME_27912-601</v>
      </c>
    </row>
    <row r="878" spans="1:33" ht="15.75">
      <c r="A878" s="130" t="s">
        <v>6</v>
      </c>
      <c r="B878" s="128" t="str">
        <f>_xlfn.XLOOKUP(_xlfn.TEXTJOIN("_",TRUE,tbl_die_ordering[[#This Row],[Supplier]],tbl_die_ordering[[#This Row],[DIE NO]]),[1]Tracker!$AQ:$AQ,[1]Tracker!$W:$W,"")</f>
        <v>7973-25</v>
      </c>
      <c r="C878" s="204" t="s">
        <v>1358</v>
      </c>
      <c r="D878" s="177" t="s">
        <v>185</v>
      </c>
      <c r="E878" s="93" t="s">
        <v>128</v>
      </c>
      <c r="F878" s="94">
        <v>45819</v>
      </c>
      <c r="G878" s="353">
        <f>_xlfn.XLOOKUP(_xlfn.TEXTJOIN("_",TRUE,tbl_die_ordering[[#This Row],[Supplier]],tbl_die_ordering[[#This Row],[DIE NO]]),[1]Tracker!$AQ:$AQ,[1]Tracker!$V:$V,"")</f>
        <v>45819</v>
      </c>
      <c r="H878" s="193" t="s">
        <v>94</v>
      </c>
      <c r="I878" s="131">
        <v>1</v>
      </c>
      <c r="J878" s="131">
        <v>1</v>
      </c>
      <c r="K878" s="104">
        <v>45820</v>
      </c>
      <c r="L878" s="104">
        <v>45820</v>
      </c>
      <c r="M878" s="105"/>
      <c r="N878" s="121">
        <f>IFERROR(IF(tbl_die_ordering[[#This Row],[Design Approved Date]]&lt;&gt;"",L878-K878,""),"")</f>
        <v>0</v>
      </c>
      <c r="O878" s="94">
        <v>45822</v>
      </c>
      <c r="P878" s="94">
        <v>45824</v>
      </c>
      <c r="Q878" s="104">
        <v>45822</v>
      </c>
      <c r="R878" s="123" t="s">
        <v>1332</v>
      </c>
      <c r="S878" s="93" t="s">
        <v>95</v>
      </c>
      <c r="T878" s="91">
        <v>45822</v>
      </c>
      <c r="U878" s="110" t="s">
        <v>1359</v>
      </c>
      <c r="V878" s="113"/>
      <c r="W8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8" s="12">
        <f>IF(AND(tbl_die_ordering[[#This Row],[TYPE]]&lt;&gt;"C",tbl_die_ordering[[#This Row],[Design Approved Date]]&lt;&gt;""),tbl_die_ordering[[#This Row],[Design Approved Date]]-tbl_die_ordering[[#This Row],[Die Requested Date]],0)</f>
        <v>1</v>
      </c>
      <c r="AA878" s="118" t="s">
        <v>1360</v>
      </c>
      <c r="AB878" s="82">
        <f>_xlfn.XLOOKUP(_xlfn.TEXTJOIN("_",TRUE,tbl_die_ordering[[#This Row],[Supplier]],tbl_die_ordering[[#This Row],[DIE NO]]),[1]Tracker!$AQ:$AQ,[1]Tracker!$Y:$Y,"")</f>
        <v>142504947</v>
      </c>
      <c r="AC878" s="83">
        <f>_xlfn.XLOOKUP(_xlfn.TEXTJOIN("_",TRUE,tbl_die_ordering[[#This Row],[Supplier]],tbl_die_ordering[[#This Row],[DIE NO]]),[1]Tracker!$AQ:$AQ,[1]Tracker!$AC:$AC,"")</f>
        <v>45827</v>
      </c>
      <c r="AD878" s="7"/>
      <c r="AF878" t="str">
        <f>TEXT(tbl_die_ordering[[#This Row],[Die Requested Date]],"mmm")</f>
        <v>Jun</v>
      </c>
      <c r="AG878" t="str">
        <f>_xlfn.TEXTJOIN("_",TRUE,tbl_die_ordering[[#This Row],[Supplier]],tbl_die_ordering[[#This Row],[DIE NO]])</f>
        <v>PHME_05423-601</v>
      </c>
    </row>
    <row r="879" spans="1:33" ht="15.75">
      <c r="A879" s="130" t="s">
        <v>29</v>
      </c>
      <c r="B879" s="128" t="str">
        <f>_xlfn.XLOOKUP(_xlfn.TEXTJOIN("_",TRUE,tbl_die_ordering[[#This Row],[Supplier]],tbl_die_ordering[[#This Row],[DIE NO]]),[1]Tracker!$AQ:$AQ,[1]Tracker!$W:$W,"")</f>
        <v>7974-25</v>
      </c>
      <c r="C879" s="290" t="s">
        <v>1361</v>
      </c>
      <c r="D879" s="177" t="s">
        <v>88</v>
      </c>
      <c r="E879" s="90" t="s">
        <v>89</v>
      </c>
      <c r="F879" s="94">
        <v>45820</v>
      </c>
      <c r="G879" s="355">
        <f>_xlfn.XLOOKUP(_xlfn.TEXTJOIN("_",TRUE,tbl_die_ordering[[#This Row],[Supplier]],tbl_die_ordering[[#This Row],[DIE NO]]),[1]Tracker!$AQ:$AQ,[1]Tracker!$V:$V,"")</f>
        <v>45820</v>
      </c>
      <c r="H879" s="193" t="s">
        <v>94</v>
      </c>
      <c r="I879" s="131">
        <v>0</v>
      </c>
      <c r="J879" s="131">
        <v>0</v>
      </c>
      <c r="K879" s="99">
        <v>45822</v>
      </c>
      <c r="L879" s="99">
        <v>45825</v>
      </c>
      <c r="M879" s="102"/>
      <c r="N879" s="129">
        <f>IFERROR(IF(tbl_die_ordering[[#This Row],[Design Approved Date]]&lt;&gt;"",L879-K879,""),"")</f>
        <v>3</v>
      </c>
      <c r="O879" s="99">
        <v>45826</v>
      </c>
      <c r="P879" s="91">
        <v>45829</v>
      </c>
      <c r="Q879" s="99">
        <v>45826</v>
      </c>
      <c r="R879" s="122" t="s">
        <v>1104</v>
      </c>
      <c r="S879" s="90" t="s">
        <v>95</v>
      </c>
      <c r="T879" s="99">
        <v>45826</v>
      </c>
      <c r="U879" s="110"/>
      <c r="V879" s="111" t="s">
        <v>1362</v>
      </c>
      <c r="W8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79" s="12">
        <f>IF(AND(tbl_die_ordering[[#This Row],[TYPE]]&lt;&gt;"C",tbl_die_ordering[[#This Row],[Design Approved Date]]&lt;&gt;""),tbl_die_ordering[[#This Row],[Design Approved Date]]-tbl_die_ordering[[#This Row],[Die Requested Date]],0)</f>
        <v>5</v>
      </c>
      <c r="AA879" s="118"/>
      <c r="AB879" s="82">
        <f>_xlfn.XLOOKUP(_xlfn.TEXTJOIN("_",TRUE,tbl_die_ordering[[#This Row],[Supplier]],tbl_die_ordering[[#This Row],[DIE NO]]),[1]Tracker!$AQ:$AQ,[1]Tracker!$Y:$Y,"")</f>
        <v>242501330</v>
      </c>
      <c r="AC879" s="83">
        <f>_xlfn.XLOOKUP(_xlfn.TEXTJOIN("_",TRUE,tbl_die_ordering[[#This Row],[Supplier]],tbl_die_ordering[[#This Row],[DIE NO]]),[1]Tracker!$AQ:$AQ,[1]Tracker!$AC:$AC,"")</f>
        <v>45833</v>
      </c>
      <c r="AD879" s="7"/>
      <c r="AF879" t="str">
        <f>TEXT(tbl_die_ordering[[#This Row],[Die Requested Date]],"mmm")</f>
        <v>Jun</v>
      </c>
      <c r="AG879" t="str">
        <f>_xlfn.TEXTJOIN("_",TRUE,tbl_die_ordering[[#This Row],[Supplier]],tbl_die_ordering[[#This Row],[DIE NO]])</f>
        <v>PHME_026200-3504</v>
      </c>
    </row>
    <row r="880" spans="1:33" ht="15.75">
      <c r="A880" s="130" t="s">
        <v>6</v>
      </c>
      <c r="B880" s="128" t="str">
        <f>_xlfn.XLOOKUP(_xlfn.TEXTJOIN("_",TRUE,tbl_die_ordering[[#This Row],[Supplier]],tbl_die_ordering[[#This Row],[DIE NO]]),[1]Tracker!$AQ:$AQ,[1]Tracker!$W:$W,"")</f>
        <v>7979-25</v>
      </c>
      <c r="C880" s="204" t="s">
        <v>1363</v>
      </c>
      <c r="D880" s="177" t="s">
        <v>88</v>
      </c>
      <c r="E880" s="90" t="s">
        <v>111</v>
      </c>
      <c r="F880" s="91">
        <v>45820</v>
      </c>
      <c r="G880" s="355">
        <f>_xlfn.XLOOKUP(_xlfn.TEXTJOIN("_",TRUE,tbl_die_ordering[[#This Row],[Supplier]],tbl_die_ordering[[#This Row],[DIE NO]]),[1]Tracker!$AQ:$AQ,[1]Tracker!$V:$V,"")</f>
        <v>45824</v>
      </c>
      <c r="H880" s="193" t="s">
        <v>94</v>
      </c>
      <c r="I880" s="131">
        <v>0</v>
      </c>
      <c r="J880" s="131">
        <v>0</v>
      </c>
      <c r="K880" s="99">
        <v>45824</v>
      </c>
      <c r="L880" s="99">
        <v>45825</v>
      </c>
      <c r="M880" s="102"/>
      <c r="N880" s="129">
        <f>IFERROR(IF(tbl_die_ordering[[#This Row],[Design Approved Date]]&lt;&gt;"",L880-K880,""),"")</f>
        <v>1</v>
      </c>
      <c r="O880" s="99">
        <v>45826</v>
      </c>
      <c r="P880" s="91">
        <v>45826</v>
      </c>
      <c r="Q880" s="99">
        <v>45826</v>
      </c>
      <c r="R880" s="122" t="s">
        <v>1210</v>
      </c>
      <c r="S880" s="90" t="s">
        <v>95</v>
      </c>
      <c r="T880" s="99">
        <v>45826</v>
      </c>
      <c r="U880" s="112"/>
      <c r="V880" s="111"/>
      <c r="W8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0" s="12">
        <f>IF(AND(tbl_die_ordering[[#This Row],[TYPE]]&lt;&gt;"C",tbl_die_ordering[[#This Row],[Design Approved Date]]&lt;&gt;""),tbl_die_ordering[[#This Row],[Design Approved Date]]-tbl_die_ordering[[#This Row],[Die Requested Date]],0)</f>
        <v>5</v>
      </c>
      <c r="AA880" s="118"/>
      <c r="AB880" s="82">
        <f>_xlfn.XLOOKUP(_xlfn.TEXTJOIN("_",TRUE,tbl_die_ordering[[#This Row],[Supplier]],tbl_die_ordering[[#This Row],[DIE NO]]),[1]Tracker!$AQ:$AQ,[1]Tracker!$Y:$Y,"")</f>
        <v>142505046</v>
      </c>
      <c r="AC880" s="83">
        <f>_xlfn.XLOOKUP(_xlfn.TEXTJOIN("_",TRUE,tbl_die_ordering[[#This Row],[Supplier]],tbl_die_ordering[[#This Row],[DIE NO]]),[1]Tracker!$AQ:$AQ,[1]Tracker!$AC:$AC,"")</f>
        <v>45831</v>
      </c>
      <c r="AD880" s="7"/>
      <c r="AF880" t="str">
        <f>TEXT(tbl_die_ordering[[#This Row],[Die Requested Date]],"mmm")</f>
        <v>Jun</v>
      </c>
      <c r="AG880" t="str">
        <f>_xlfn.TEXTJOIN("_",TRUE,tbl_die_ordering[[#This Row],[Supplier]],tbl_die_ordering[[#This Row],[DIE NO]])</f>
        <v>PHME_10372-410</v>
      </c>
    </row>
    <row r="881" spans="1:35" ht="30">
      <c r="A881" s="130" t="s">
        <v>6</v>
      </c>
      <c r="B881" s="128" t="str">
        <f>_xlfn.XLOOKUP(_xlfn.TEXTJOIN("_",TRUE,tbl_die_ordering[[#This Row],[Supplier]],tbl_die_ordering[[#This Row],[DIE NO]]),[1]Tracker!$AQ:$AQ,[1]Tracker!$W:$W,"")</f>
        <v>7979-25</v>
      </c>
      <c r="C881" s="204" t="s">
        <v>1364</v>
      </c>
      <c r="D881" s="177" t="s">
        <v>88</v>
      </c>
      <c r="E881" s="90" t="s">
        <v>100</v>
      </c>
      <c r="F881" s="91">
        <v>45820</v>
      </c>
      <c r="G881" s="355">
        <f>_xlfn.XLOOKUP(_xlfn.TEXTJOIN("_",TRUE,tbl_die_ordering[[#This Row],[Supplier]],tbl_die_ordering[[#This Row],[DIE NO]]),[1]Tracker!$AQ:$AQ,[1]Tracker!$V:$V,"")</f>
        <v>45824</v>
      </c>
      <c r="H881" s="193" t="s">
        <v>94</v>
      </c>
      <c r="I881" s="131">
        <v>1</v>
      </c>
      <c r="J881" s="131">
        <v>2</v>
      </c>
      <c r="K881" s="99">
        <v>45825</v>
      </c>
      <c r="L881" s="99">
        <v>45833</v>
      </c>
      <c r="M881" s="102" t="s">
        <v>186</v>
      </c>
      <c r="N881" s="129">
        <f>IFERROR(IF(tbl_die_ordering[[#This Row],[Design Approved Date]]&lt;&gt;"",L881-K881,""),"")</f>
        <v>8</v>
      </c>
      <c r="O881" s="94">
        <v>45836</v>
      </c>
      <c r="P881" s="94">
        <v>45838</v>
      </c>
      <c r="Q881" s="104">
        <v>45836</v>
      </c>
      <c r="R881" s="123" t="s">
        <v>1365</v>
      </c>
      <c r="S881" s="90" t="s">
        <v>95</v>
      </c>
      <c r="T881" s="104">
        <v>45836</v>
      </c>
      <c r="U881" s="110"/>
      <c r="V881" s="111" t="s">
        <v>1366</v>
      </c>
      <c r="W8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1" s="12">
        <f>IF(AND(tbl_die_ordering[[#This Row],[TYPE]]&lt;&gt;"C",tbl_die_ordering[[#This Row],[Design Approved Date]]&lt;&gt;""),tbl_die_ordering[[#This Row],[Design Approved Date]]-tbl_die_ordering[[#This Row],[Die Requested Date]],0)</f>
        <v>13</v>
      </c>
      <c r="AA881" s="118"/>
      <c r="AB881" s="82">
        <f>_xlfn.XLOOKUP(_xlfn.TEXTJOIN("_",TRUE,tbl_die_ordering[[#This Row],[Supplier]],tbl_die_ordering[[#This Row],[DIE NO]]),[1]Tracker!$AQ:$AQ,[1]Tracker!$Y:$Y,"")</f>
        <v>142505395</v>
      </c>
      <c r="AC881" s="83">
        <f>_xlfn.XLOOKUP(_xlfn.TEXTJOIN("_",TRUE,tbl_die_ordering[[#This Row],[Supplier]],tbl_die_ordering[[#This Row],[DIE NO]]),[1]Tracker!$AQ:$AQ,[1]Tracker!$AC:$AC,"")</f>
        <v>45846.715520833335</v>
      </c>
      <c r="AD881" s="7"/>
      <c r="AF881" t="str">
        <f>TEXT(tbl_die_ordering[[#This Row],[Die Requested Date]],"mmm")</f>
        <v>Jun</v>
      </c>
      <c r="AG881" t="str">
        <f>_xlfn.TEXTJOIN("_",TRUE,tbl_die_ordering[[#This Row],[Supplier]],tbl_die_ordering[[#This Row],[DIE NO]])</f>
        <v>PHME_28830-504</v>
      </c>
    </row>
    <row r="882" spans="1:35" ht="30">
      <c r="A882" s="130" t="s">
        <v>6</v>
      </c>
      <c r="B882" s="128" t="str">
        <f>_xlfn.XLOOKUP(_xlfn.TEXTJOIN("_",TRUE,tbl_die_ordering[[#This Row],[Supplier]],tbl_die_ordering[[#This Row],[DIE NO]]),[1]Tracker!$AQ:$AQ,[1]Tracker!$W:$W,"")</f>
        <v>7979-25</v>
      </c>
      <c r="C882" s="204" t="s">
        <v>1367</v>
      </c>
      <c r="D882" s="177" t="s">
        <v>88</v>
      </c>
      <c r="E882" s="90" t="s">
        <v>100</v>
      </c>
      <c r="F882" s="91">
        <v>45820</v>
      </c>
      <c r="G882" s="355">
        <f>_xlfn.XLOOKUP(_xlfn.TEXTJOIN("_",TRUE,tbl_die_ordering[[#This Row],[Supplier]],tbl_die_ordering[[#This Row],[DIE NO]]),[1]Tracker!$AQ:$AQ,[1]Tracker!$V:$V,"")</f>
        <v>45824</v>
      </c>
      <c r="H882" s="193" t="s">
        <v>94</v>
      </c>
      <c r="I882" s="131">
        <v>1</v>
      </c>
      <c r="J882" s="131">
        <v>3</v>
      </c>
      <c r="K882" s="99">
        <v>45824</v>
      </c>
      <c r="L882" s="99">
        <v>45836</v>
      </c>
      <c r="M882" s="102" t="s">
        <v>186</v>
      </c>
      <c r="N882" s="129">
        <f>IFERROR(IF(tbl_die_ordering[[#This Row],[Design Approved Date]]&lt;&gt;"",L882-K882,""),"")</f>
        <v>12</v>
      </c>
      <c r="O882" s="99">
        <v>45838</v>
      </c>
      <c r="P882" s="91">
        <v>45838</v>
      </c>
      <c r="Q882" s="99">
        <v>45838</v>
      </c>
      <c r="R882" s="122" t="s">
        <v>1368</v>
      </c>
      <c r="S882" s="90" t="s">
        <v>95</v>
      </c>
      <c r="T882" s="99">
        <v>45838</v>
      </c>
      <c r="U882" s="110"/>
      <c r="V882" s="111" t="s">
        <v>1369</v>
      </c>
      <c r="W8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2" s="12">
        <f>IF(AND(tbl_die_ordering[[#This Row],[TYPE]]&lt;&gt;"C",tbl_die_ordering[[#This Row],[Design Approved Date]]&lt;&gt;""),tbl_die_ordering[[#This Row],[Design Approved Date]]-tbl_die_ordering[[#This Row],[Die Requested Date]],0)</f>
        <v>16</v>
      </c>
      <c r="AA882" s="118"/>
      <c r="AB882" s="82">
        <f>_xlfn.XLOOKUP(_xlfn.TEXTJOIN("_",TRUE,tbl_die_ordering[[#This Row],[Supplier]],tbl_die_ordering[[#This Row],[DIE NO]]),[1]Tracker!$AQ:$AQ,[1]Tracker!$Y:$Y,"")</f>
        <v>142505395</v>
      </c>
      <c r="AC882" s="83">
        <f>_xlfn.XLOOKUP(_xlfn.TEXTJOIN("_",TRUE,tbl_die_ordering[[#This Row],[Supplier]],tbl_die_ordering[[#This Row],[DIE NO]]),[1]Tracker!$AQ:$AQ,[1]Tracker!$AC:$AC,"")</f>
        <v>45846.715520833335</v>
      </c>
      <c r="AD882" s="7"/>
      <c r="AF882" t="str">
        <f>TEXT(tbl_die_ordering[[#This Row],[Die Requested Date]],"mmm")</f>
        <v>Jun</v>
      </c>
      <c r="AG882" t="str">
        <f>_xlfn.TEXTJOIN("_",TRUE,tbl_die_ordering[[#This Row],[Supplier]],tbl_die_ordering[[#This Row],[DIE NO]])</f>
        <v>PHME_14675-533</v>
      </c>
    </row>
    <row r="883" spans="1:35" ht="15.75">
      <c r="A883" s="130" t="s">
        <v>6</v>
      </c>
      <c r="B883" s="128" t="str">
        <f>_xlfn.XLOOKUP(_xlfn.TEXTJOIN("_",TRUE,tbl_die_ordering[[#This Row],[Supplier]],tbl_die_ordering[[#This Row],[DIE NO]]),[1]Tracker!$AQ:$AQ,[1]Tracker!$W:$W,"")</f>
        <v>7982-25</v>
      </c>
      <c r="C883" s="204" t="s">
        <v>1370</v>
      </c>
      <c r="D883" s="177" t="s">
        <v>88</v>
      </c>
      <c r="E883" s="90" t="s">
        <v>1371</v>
      </c>
      <c r="F883" s="91">
        <v>45820</v>
      </c>
      <c r="G883" s="355">
        <f>_xlfn.XLOOKUP(_xlfn.TEXTJOIN("_",TRUE,tbl_die_ordering[[#This Row],[Supplier]],tbl_die_ordering[[#This Row],[DIE NO]]),[1]Tracker!$AQ:$AQ,[1]Tracker!$V:$V,"")</f>
        <v>45854</v>
      </c>
      <c r="H883" s="193" t="s">
        <v>94</v>
      </c>
      <c r="I883" s="131">
        <v>0</v>
      </c>
      <c r="J883" s="131">
        <v>0</v>
      </c>
      <c r="K883" s="99">
        <v>45824</v>
      </c>
      <c r="L883" s="99">
        <v>45825</v>
      </c>
      <c r="M883" s="102"/>
      <c r="N883" s="129">
        <f>IFERROR(IF(tbl_die_ordering[[#This Row],[Design Approved Date]]&lt;&gt;"",L883-K883,""),"")</f>
        <v>1</v>
      </c>
      <c r="O883" s="99">
        <v>45826</v>
      </c>
      <c r="P883" s="91">
        <v>45826</v>
      </c>
      <c r="Q883" s="99">
        <v>45826</v>
      </c>
      <c r="R883" s="122" t="s">
        <v>1210</v>
      </c>
      <c r="S883" s="90" t="s">
        <v>101</v>
      </c>
      <c r="T883" s="99">
        <v>45826</v>
      </c>
      <c r="U883" s="110"/>
      <c r="V883" s="111"/>
      <c r="W8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3" s="12">
        <f>IF(AND(tbl_die_ordering[[#This Row],[TYPE]]&lt;&gt;"C",tbl_die_ordering[[#This Row],[Design Approved Date]]&lt;&gt;""),tbl_die_ordering[[#This Row],[Design Approved Date]]-tbl_die_ordering[[#This Row],[Die Requested Date]],0)</f>
        <v>5</v>
      </c>
      <c r="Y883" s="98" t="s">
        <v>186</v>
      </c>
      <c r="AA883" s="118"/>
      <c r="AB883" s="82">
        <f>_xlfn.XLOOKUP(_xlfn.TEXTJOIN("_",TRUE,tbl_die_ordering[[#This Row],[Supplier]],tbl_die_ordering[[#This Row],[DIE NO]]),[1]Tracker!$AQ:$AQ,[1]Tracker!$Y:$Y,"")</f>
        <v>142505177</v>
      </c>
      <c r="AC883" s="83">
        <f>_xlfn.XLOOKUP(_xlfn.TEXTJOIN("_",TRUE,tbl_die_ordering[[#This Row],[Supplier]],tbl_die_ordering[[#This Row],[DIE NO]]),[1]Tracker!$AQ:$AQ,[1]Tracker!$AC:$AC,"")</f>
        <v>45835</v>
      </c>
      <c r="AD883" s="7"/>
      <c r="AF883" t="str">
        <f>TEXT(tbl_die_ordering[[#This Row],[Die Requested Date]],"mmm")</f>
        <v>Jun</v>
      </c>
      <c r="AG883" t="str">
        <f>_xlfn.TEXTJOIN("_",TRUE,tbl_die_ordering[[#This Row],[Supplier]],tbl_die_ordering[[#This Row],[DIE NO]])</f>
        <v>PDTMC_27719-501</v>
      </c>
    </row>
    <row r="884" spans="1:35" ht="15.75">
      <c r="A884" s="130" t="s">
        <v>6</v>
      </c>
      <c r="B884" s="128" t="str">
        <f>_xlfn.XLOOKUP(_xlfn.TEXTJOIN("_",TRUE,tbl_die_ordering[[#This Row],[Supplier]],tbl_die_ordering[[#This Row],[DIE NO]]),[1]Tracker!$AQ:$AQ,[1]Tracker!$W:$W,"")</f>
        <v>7978-25</v>
      </c>
      <c r="C884" s="204" t="s">
        <v>1372</v>
      </c>
      <c r="D884" s="177" t="s">
        <v>88</v>
      </c>
      <c r="E884" s="90" t="s">
        <v>550</v>
      </c>
      <c r="F884" s="91">
        <v>45820</v>
      </c>
      <c r="G884" s="355">
        <f>_xlfn.XLOOKUP(_xlfn.TEXTJOIN("_",TRUE,tbl_die_ordering[[#This Row],[Supplier]],tbl_die_ordering[[#This Row],[DIE NO]]),[1]Tracker!$AQ:$AQ,[1]Tracker!$V:$V,"")</f>
        <v>45854</v>
      </c>
      <c r="H884" s="193" t="s">
        <v>90</v>
      </c>
      <c r="I884" s="131">
        <v>1</v>
      </c>
      <c r="J884" s="131">
        <v>1</v>
      </c>
      <c r="K884" s="99">
        <v>45826</v>
      </c>
      <c r="L884" s="99">
        <v>45827</v>
      </c>
      <c r="M884" s="102"/>
      <c r="N884" s="129">
        <f>IFERROR(IF(tbl_die_ordering[[#This Row],[Design Approved Date]]&lt;&gt;"",L884-K884,""),"")</f>
        <v>1</v>
      </c>
      <c r="O884" s="104">
        <v>45828</v>
      </c>
      <c r="P884" s="94">
        <v>45829</v>
      </c>
      <c r="Q884" s="104">
        <v>45828</v>
      </c>
      <c r="R884" s="123" t="s">
        <v>1373</v>
      </c>
      <c r="S884" s="90" t="s">
        <v>230</v>
      </c>
      <c r="T884" s="104">
        <v>45828</v>
      </c>
      <c r="U884" s="110"/>
      <c r="V884" s="111"/>
      <c r="W8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4" s="12">
        <f>IF(AND(tbl_die_ordering[[#This Row],[TYPE]]&lt;&gt;"C",tbl_die_ordering[[#This Row],[Design Approved Date]]&lt;&gt;""),tbl_die_ordering[[#This Row],[Design Approved Date]]-tbl_die_ordering[[#This Row],[Die Requested Date]],0)</f>
        <v>7</v>
      </c>
      <c r="AA884" s="118"/>
      <c r="AB884" s="82">
        <f>_xlfn.XLOOKUP(_xlfn.TEXTJOIN("_",TRUE,tbl_die_ordering[[#This Row],[Supplier]],tbl_die_ordering[[#This Row],[DIE NO]]),[1]Tracker!$AQ:$AQ,[1]Tracker!$Y:$Y,"")</f>
        <v>142505331</v>
      </c>
      <c r="AC884" s="83">
        <f>_xlfn.XLOOKUP(_xlfn.TEXTJOIN("_",TRUE,tbl_die_ordering[[#This Row],[Supplier]],tbl_die_ordering[[#This Row],[DIE NO]]),[1]Tracker!$AQ:$AQ,[1]Tracker!$AC:$AC,"")</f>
        <v>45852.437627314815</v>
      </c>
      <c r="AD884" s="7"/>
      <c r="AF884" t="str">
        <f>TEXT(tbl_die_ordering[[#This Row],[Die Requested Date]],"mmm")</f>
        <v>Jun</v>
      </c>
      <c r="AG884" t="str">
        <f>_xlfn.TEXTJOIN("_",TRUE,tbl_die_ordering[[#This Row],[Supplier]],tbl_die_ordering[[#This Row],[DIE NO]])</f>
        <v>ADEX_05158-211</v>
      </c>
    </row>
    <row r="885" spans="1:35" ht="15.75">
      <c r="A885" s="130" t="s">
        <v>6</v>
      </c>
      <c r="B885" s="128" t="str">
        <f>_xlfn.XLOOKUP(_xlfn.TEXTJOIN("_",TRUE,tbl_die_ordering[[#This Row],[Supplier]],tbl_die_ordering[[#This Row],[DIE NO]]),[1]Tracker!$AQ:$AQ,[1]Tracker!$W:$W,"")</f>
        <v>7980-25</v>
      </c>
      <c r="C885" s="204" t="s">
        <v>1374</v>
      </c>
      <c r="D885" s="177" t="s">
        <v>88</v>
      </c>
      <c r="E885" s="90" t="s">
        <v>119</v>
      </c>
      <c r="F885" s="91">
        <v>45820</v>
      </c>
      <c r="G885" s="355">
        <f>_xlfn.XLOOKUP(_xlfn.TEXTJOIN("_",TRUE,tbl_die_ordering[[#This Row],[Supplier]],tbl_die_ordering[[#This Row],[DIE NO]]),[1]Tracker!$AQ:$AQ,[1]Tracker!$V:$V,"")</f>
        <v>45854</v>
      </c>
      <c r="H885" s="193" t="s">
        <v>90</v>
      </c>
      <c r="I885" s="131">
        <v>2</v>
      </c>
      <c r="J885" s="131">
        <v>4</v>
      </c>
      <c r="K885" s="99">
        <v>45826</v>
      </c>
      <c r="L885" s="99">
        <v>45827</v>
      </c>
      <c r="M885" s="102"/>
      <c r="N885" s="129">
        <f>IFERROR(IF(tbl_die_ordering[[#This Row],[Design Approved Date]]&lt;&gt;"",L885-K885,""),"")</f>
        <v>1</v>
      </c>
      <c r="O885" s="99">
        <v>45828</v>
      </c>
      <c r="P885" s="91">
        <v>45829</v>
      </c>
      <c r="Q885" s="99">
        <v>45828</v>
      </c>
      <c r="R885" s="122" t="s">
        <v>1373</v>
      </c>
      <c r="S885" s="90" t="s">
        <v>197</v>
      </c>
      <c r="T885" s="99">
        <v>45828</v>
      </c>
      <c r="U885" s="110"/>
      <c r="V885" s="111"/>
      <c r="W8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5" s="12">
        <f>IF(AND(tbl_die_ordering[[#This Row],[TYPE]]&lt;&gt;"C",tbl_die_ordering[[#This Row],[Design Approved Date]]&lt;&gt;""),tbl_die_ordering[[#This Row],[Design Approved Date]]-tbl_die_ordering[[#This Row],[Die Requested Date]],0)</f>
        <v>7</v>
      </c>
      <c r="AA885" s="118"/>
      <c r="AB885" s="82">
        <f>_xlfn.XLOOKUP(_xlfn.TEXTJOIN("_",TRUE,tbl_die_ordering[[#This Row],[Supplier]],tbl_die_ordering[[#This Row],[DIE NO]]),[1]Tracker!$AQ:$AQ,[1]Tracker!$Y:$Y,"")</f>
        <v>142505321</v>
      </c>
      <c r="AC885" s="83">
        <f>_xlfn.XLOOKUP(_xlfn.TEXTJOIN("_",TRUE,tbl_die_ordering[[#This Row],[Supplier]],tbl_die_ordering[[#This Row],[DIE NO]]),[1]Tracker!$AQ:$AQ,[1]Tracker!$AC:$AC,"")</f>
        <v>45849.243321759262</v>
      </c>
      <c r="AD885" s="7"/>
      <c r="AF885" t="str">
        <f>TEXT(tbl_die_ordering[[#This Row],[Die Requested Date]],"mmm")</f>
        <v>Jun</v>
      </c>
      <c r="AG885" t="str">
        <f>_xlfn.TEXTJOIN("_",TRUE,tbl_die_ordering[[#This Row],[Supplier]],tbl_die_ordering[[#This Row],[DIE NO]])</f>
        <v>COMPES_14106-428</v>
      </c>
    </row>
    <row r="886" spans="1:35" ht="21" customHeight="1">
      <c r="A886" s="130" t="s">
        <v>6</v>
      </c>
      <c r="B886" s="128" t="str">
        <f>_xlfn.XLOOKUP(_xlfn.TEXTJOIN("_",TRUE,tbl_die_ordering[[#This Row],[Supplier]],tbl_die_ordering[[#This Row],[DIE NO]]),[1]Tracker!$AQ:$AQ,[1]Tracker!$W:$W,"")</f>
        <v>7981-25</v>
      </c>
      <c r="C886" s="204" t="s">
        <v>1375</v>
      </c>
      <c r="D886" s="177" t="s">
        <v>88</v>
      </c>
      <c r="E886" s="90" t="s">
        <v>100</v>
      </c>
      <c r="F886" s="91">
        <v>45820</v>
      </c>
      <c r="G886" s="355">
        <f>_xlfn.XLOOKUP(_xlfn.TEXTJOIN("_",TRUE,tbl_die_ordering[[#This Row],[Supplier]],tbl_die_ordering[[#This Row],[DIE NO]]),[1]Tracker!$AQ:$AQ,[1]Tracker!$V:$V,"")</f>
        <v>45854</v>
      </c>
      <c r="H886" s="193" t="s">
        <v>90</v>
      </c>
      <c r="I886" s="131">
        <v>1</v>
      </c>
      <c r="J886" s="131">
        <v>2</v>
      </c>
      <c r="K886" s="99">
        <v>45825</v>
      </c>
      <c r="L886" s="99">
        <v>45827</v>
      </c>
      <c r="M886" s="102"/>
      <c r="N886" s="129">
        <f>IFERROR(IF(tbl_die_ordering[[#This Row],[Design Approved Date]]&lt;&gt;"",L886-K886,""),"")</f>
        <v>2</v>
      </c>
      <c r="O886" s="99">
        <v>45828</v>
      </c>
      <c r="P886" s="91">
        <v>45829</v>
      </c>
      <c r="Q886" s="99">
        <v>45828</v>
      </c>
      <c r="R886" s="122" t="s">
        <v>1373</v>
      </c>
      <c r="S886" s="90" t="s">
        <v>106</v>
      </c>
      <c r="T886" s="99">
        <v>45828</v>
      </c>
      <c r="U886" s="110"/>
      <c r="V886" s="111"/>
      <c r="W8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6" s="12">
        <f>IF(AND(tbl_die_ordering[[#This Row],[TYPE]]&lt;&gt;"C",tbl_die_ordering[[#This Row],[Design Approved Date]]&lt;&gt;""),tbl_die_ordering[[#This Row],[Design Approved Date]]-tbl_die_ordering[[#This Row],[Die Requested Date]],0)</f>
        <v>7</v>
      </c>
      <c r="AA886" s="118"/>
      <c r="AB886" s="82">
        <f>_xlfn.XLOOKUP(_xlfn.TEXTJOIN("_",TRUE,tbl_die_ordering[[#This Row],[Supplier]],tbl_die_ordering[[#This Row],[DIE NO]]),[1]Tracker!$AQ:$AQ,[1]Tracker!$Y:$Y,"")</f>
        <v>142505225</v>
      </c>
      <c r="AC886" s="83">
        <f>_xlfn.XLOOKUP(_xlfn.TEXTJOIN("_",TRUE,tbl_die_ordering[[#This Row],[Supplier]],tbl_die_ordering[[#This Row],[DIE NO]]),[1]Tracker!$AQ:$AQ,[1]Tracker!$AC:$AC,"")</f>
        <v>45845.687754629631</v>
      </c>
      <c r="AD886" s="7"/>
      <c r="AF886" t="str">
        <f>TEXT(tbl_die_ordering[[#This Row],[Die Requested Date]],"mmm")</f>
        <v>Jun</v>
      </c>
      <c r="AG886" t="str">
        <f>_xlfn.TEXTJOIN("_",TRUE,tbl_die_ordering[[#This Row],[Supplier]],tbl_die_ordering[[#This Row],[DIE NO]])</f>
        <v>JIANGSU_29138-204</v>
      </c>
    </row>
    <row r="887" spans="1:35" ht="22.5" customHeight="1">
      <c r="A887" s="130" t="s">
        <v>6</v>
      </c>
      <c r="B887" s="128" t="str">
        <f>_xlfn.XLOOKUP(_xlfn.TEXTJOIN("_",TRUE,tbl_die_ordering[[#This Row],[Supplier]],tbl_die_ordering[[#This Row],[DIE NO]]),[1]Tracker!$AQ:$AQ,[1]Tracker!$W:$W,"")</f>
        <v>7980-25</v>
      </c>
      <c r="C887" s="204" t="s">
        <v>1376</v>
      </c>
      <c r="D887" s="177" t="s">
        <v>88</v>
      </c>
      <c r="E887" s="90" t="s">
        <v>89</v>
      </c>
      <c r="F887" s="91">
        <v>45820</v>
      </c>
      <c r="G887" s="355">
        <f>_xlfn.XLOOKUP(_xlfn.TEXTJOIN("_",TRUE,tbl_die_ordering[[#This Row],[Supplier]],tbl_die_ordering[[#This Row],[DIE NO]]),[1]Tracker!$AQ:$AQ,[1]Tracker!$V:$V,"")</f>
        <v>45854</v>
      </c>
      <c r="H887" s="193" t="s">
        <v>90</v>
      </c>
      <c r="I887" s="131">
        <v>1</v>
      </c>
      <c r="J887" s="131">
        <v>1</v>
      </c>
      <c r="K887" s="99">
        <v>45826</v>
      </c>
      <c r="L887" s="99">
        <v>45827</v>
      </c>
      <c r="M887" s="102"/>
      <c r="N887" s="129">
        <f>IFERROR(IF(tbl_die_ordering[[#This Row],[Design Approved Date]]&lt;&gt;"",L887-K887,""),"")</f>
        <v>1</v>
      </c>
      <c r="O887" s="99">
        <v>45828</v>
      </c>
      <c r="P887" s="91">
        <v>45829</v>
      </c>
      <c r="Q887" s="99">
        <v>45828</v>
      </c>
      <c r="R887" s="122" t="s">
        <v>1373</v>
      </c>
      <c r="S887" s="90" t="s">
        <v>197</v>
      </c>
      <c r="T887" s="99">
        <v>45828</v>
      </c>
      <c r="U887" s="110"/>
      <c r="V887" s="111"/>
      <c r="W8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7" s="12">
        <f>IF(AND(tbl_die_ordering[[#This Row],[TYPE]]&lt;&gt;"C",tbl_die_ordering[[#This Row],[Design Approved Date]]&lt;&gt;""),tbl_die_ordering[[#This Row],[Design Approved Date]]-tbl_die_ordering[[#This Row],[Die Requested Date]],0)</f>
        <v>7</v>
      </c>
      <c r="AA887" s="118"/>
      <c r="AB887" s="82">
        <f>_xlfn.XLOOKUP(_xlfn.TEXTJOIN("_",TRUE,tbl_die_ordering[[#This Row],[Supplier]],tbl_die_ordering[[#This Row],[DIE NO]]),[1]Tracker!$AQ:$AQ,[1]Tracker!$Y:$Y,"")</f>
        <v>142505321</v>
      </c>
      <c r="AC887" s="83">
        <f>_xlfn.XLOOKUP(_xlfn.TEXTJOIN("_",TRUE,tbl_die_ordering[[#This Row],[Supplier]],tbl_die_ordering[[#This Row],[DIE NO]]),[1]Tracker!$AQ:$AQ,[1]Tracker!$AC:$AC,"")</f>
        <v>45849.243321759262</v>
      </c>
      <c r="AD887" s="7"/>
      <c r="AF887" t="str">
        <f>TEXT(tbl_die_ordering[[#This Row],[Die Requested Date]],"mmm")</f>
        <v>Jun</v>
      </c>
      <c r="AG887" t="str">
        <f>_xlfn.TEXTJOIN("_",TRUE,tbl_die_ordering[[#This Row],[Supplier]],tbl_die_ordering[[#This Row],[DIE NO]])</f>
        <v>COMPES_29680-603</v>
      </c>
    </row>
    <row r="888" spans="1:35" ht="17.25" customHeight="1">
      <c r="A888" s="130" t="s">
        <v>6</v>
      </c>
      <c r="B888" s="128" t="str">
        <f>_xlfn.XLOOKUP(_xlfn.TEXTJOIN("_",TRUE,tbl_die_ordering[[#This Row],[Supplier]],tbl_die_ordering[[#This Row],[DIE NO]]),[1]Tracker!$AQ:$AQ,[1]Tracker!$W:$W,"")</f>
        <v>7982-25</v>
      </c>
      <c r="C888" s="204" t="s">
        <v>1377</v>
      </c>
      <c r="D888" s="177" t="s">
        <v>88</v>
      </c>
      <c r="E888" s="90" t="s">
        <v>119</v>
      </c>
      <c r="F888" s="91">
        <v>45820</v>
      </c>
      <c r="G888" s="355">
        <f>_xlfn.XLOOKUP(_xlfn.TEXTJOIN("_",TRUE,tbl_die_ordering[[#This Row],[Supplier]],tbl_die_ordering[[#This Row],[DIE NO]]),[1]Tracker!$AQ:$AQ,[1]Tracker!$V:$V,"")</f>
        <v>45854</v>
      </c>
      <c r="H888" s="193" t="s">
        <v>94</v>
      </c>
      <c r="I888" s="131">
        <v>1</v>
      </c>
      <c r="J888" s="131">
        <v>6</v>
      </c>
      <c r="K888" s="99">
        <v>45825</v>
      </c>
      <c r="L888" s="99">
        <v>45834</v>
      </c>
      <c r="M888" s="102"/>
      <c r="N888" s="129">
        <f>IFERROR(IF(tbl_die_ordering[[#This Row],[Design Approved Date]]&lt;&gt;"",L888-K888,""),"")</f>
        <v>9</v>
      </c>
      <c r="O888" s="94">
        <v>45836</v>
      </c>
      <c r="P888" s="94">
        <v>45838</v>
      </c>
      <c r="Q888" s="104">
        <v>45836</v>
      </c>
      <c r="R888" s="123" t="s">
        <v>1365</v>
      </c>
      <c r="S888" s="90" t="s">
        <v>101</v>
      </c>
      <c r="T888" s="104">
        <v>45836</v>
      </c>
      <c r="U888" s="110"/>
      <c r="V888" s="111" t="s">
        <v>1378</v>
      </c>
      <c r="W8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8" s="12">
        <f>IF(AND(tbl_die_ordering[[#This Row],[TYPE]]&lt;&gt;"C",tbl_die_ordering[[#This Row],[Design Approved Date]]&lt;&gt;""),tbl_die_ordering[[#This Row],[Design Approved Date]]-tbl_die_ordering[[#This Row],[Die Requested Date]],0)</f>
        <v>14</v>
      </c>
      <c r="Y888" s="98" t="s">
        <v>186</v>
      </c>
      <c r="AA888" s="118"/>
      <c r="AB888" s="82">
        <f>_xlfn.XLOOKUP(_xlfn.TEXTJOIN("_",TRUE,tbl_die_ordering[[#This Row],[Supplier]],tbl_die_ordering[[#This Row],[DIE NO]]),[1]Tracker!$AQ:$AQ,[1]Tracker!$Y:$Y,"")</f>
        <v>142505615</v>
      </c>
      <c r="AC888" s="83">
        <f>_xlfn.XLOOKUP(_xlfn.TEXTJOIN("_",TRUE,tbl_die_ordering[[#This Row],[Supplier]],tbl_die_ordering[[#This Row],[DIE NO]]),[1]Tracker!$AQ:$AQ,[1]Tracker!$AC:$AC,"")</f>
        <v>45849.246782407405</v>
      </c>
      <c r="AD888" s="7"/>
      <c r="AF888" t="str">
        <f>TEXT(tbl_die_ordering[[#This Row],[Die Requested Date]],"mmm")</f>
        <v>Jun</v>
      </c>
      <c r="AG888" t="str">
        <f>_xlfn.TEXTJOIN("_",TRUE,tbl_die_ordering[[#This Row],[Supplier]],tbl_die_ordering[[#This Row],[DIE NO]])</f>
        <v>PDTMC_05241-501</v>
      </c>
      <c r="AH888" t="s">
        <v>1379</v>
      </c>
      <c r="AI888" t="s">
        <v>1380</v>
      </c>
    </row>
    <row r="889" spans="1:35" ht="15.95" customHeight="1">
      <c r="A889" s="130" t="s">
        <v>6</v>
      </c>
      <c r="B889" s="128" t="str">
        <f>_xlfn.XLOOKUP(_xlfn.TEXTJOIN("_",TRUE,tbl_die_ordering[[#This Row],[Supplier]],tbl_die_ordering[[#This Row],[DIE NO]]),[1]Tracker!$AQ:$AQ,[1]Tracker!$W:$W,"")</f>
        <v>7916-25</v>
      </c>
      <c r="C889" s="204" t="s">
        <v>1381</v>
      </c>
      <c r="D889" s="177" t="s">
        <v>185</v>
      </c>
      <c r="E889" s="90" t="s">
        <v>1382</v>
      </c>
      <c r="F889" s="91">
        <v>45821</v>
      </c>
      <c r="G889" s="355">
        <f>_xlfn.XLOOKUP(_xlfn.TEXTJOIN("_",TRUE,tbl_die_ordering[[#This Row],[Supplier]],tbl_die_ordering[[#This Row],[DIE NO]]),[1]Tracker!$AQ:$AQ,[1]Tracker!$V:$V,"")</f>
        <v>45821</v>
      </c>
      <c r="H889" s="193" t="s">
        <v>94</v>
      </c>
      <c r="I889" s="103">
        <v>1</v>
      </c>
      <c r="J889" s="103">
        <v>1</v>
      </c>
      <c r="K889" s="99">
        <v>45822</v>
      </c>
      <c r="L889" s="99">
        <v>45824</v>
      </c>
      <c r="M889" s="102"/>
      <c r="N889" s="129">
        <f>IFERROR(IF(tbl_die_ordering[[#This Row],[Design Approved Date]]&lt;&gt;"",L889-K889,""),"")</f>
        <v>2</v>
      </c>
      <c r="O889" s="104">
        <v>45827</v>
      </c>
      <c r="P889" s="94">
        <v>45826</v>
      </c>
      <c r="Q889" s="104">
        <v>45827</v>
      </c>
      <c r="R889" s="123" t="s">
        <v>1383</v>
      </c>
      <c r="S889" s="90" t="s">
        <v>101</v>
      </c>
      <c r="T889" s="104">
        <v>45826</v>
      </c>
      <c r="U889" s="110" t="s">
        <v>1384</v>
      </c>
      <c r="V889" s="111" t="s">
        <v>1385</v>
      </c>
      <c r="W8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89" s="12">
        <f>IF(AND(tbl_die_ordering[[#This Row],[TYPE]]&lt;&gt;"C",tbl_die_ordering[[#This Row],[Design Approved Date]]&lt;&gt;""),tbl_die_ordering[[#This Row],[Design Approved Date]]-tbl_die_ordering[[#This Row],[Die Requested Date]],0)</f>
        <v>3</v>
      </c>
      <c r="Z889" t="s">
        <v>86</v>
      </c>
      <c r="AA889" s="118" t="s">
        <v>1386</v>
      </c>
      <c r="AB889" s="82">
        <f>_xlfn.XLOOKUP(_xlfn.TEXTJOIN("_",TRUE,tbl_die_ordering[[#This Row],[Supplier]],tbl_die_ordering[[#This Row],[DIE NO]]),[1]Tracker!$AQ:$AQ,[1]Tracker!$Y:$Y,"")</f>
        <v>142505175</v>
      </c>
      <c r="AC889" s="83">
        <f>_xlfn.XLOOKUP(_xlfn.TEXTJOIN("_",TRUE,tbl_die_ordering[[#This Row],[Supplier]],tbl_die_ordering[[#This Row],[DIE NO]]),[1]Tracker!$AQ:$AQ,[1]Tracker!$AC:$AC,"")</f>
        <v>45838</v>
      </c>
      <c r="AD889" s="7"/>
      <c r="AF889" t="str">
        <f>TEXT(tbl_die_ordering[[#This Row],[Die Requested Date]],"mmm")</f>
        <v>Jun</v>
      </c>
      <c r="AG889" t="str">
        <f>_xlfn.TEXTJOIN("_",TRUE,tbl_die_ordering[[#This Row],[Supplier]],tbl_die_ordering[[#This Row],[DIE NO]])</f>
        <v>PDTMC_30364-601</v>
      </c>
    </row>
    <row r="890" spans="1:35" ht="15.95" customHeight="1">
      <c r="A890" s="130" t="s">
        <v>6</v>
      </c>
      <c r="B890" s="128" t="str">
        <f>_xlfn.XLOOKUP(_xlfn.TEXTJOIN("_",TRUE,tbl_die_ordering[[#This Row],[Supplier]],tbl_die_ordering[[#This Row],[DIE NO]]),[1]Tracker!$AQ:$AQ,[1]Tracker!$W:$W,"")</f>
        <v>7916-25</v>
      </c>
      <c r="C890" s="204" t="s">
        <v>1387</v>
      </c>
      <c r="D890" s="177" t="s">
        <v>185</v>
      </c>
      <c r="E890" s="90" t="s">
        <v>1382</v>
      </c>
      <c r="F890" s="91">
        <v>45821</v>
      </c>
      <c r="G890" s="355">
        <f>_xlfn.XLOOKUP(_xlfn.TEXTJOIN("_",TRUE,tbl_die_ordering[[#This Row],[Supplier]],tbl_die_ordering[[#This Row],[DIE NO]]),[1]Tracker!$AQ:$AQ,[1]Tracker!$V:$V,"")</f>
        <v>45821</v>
      </c>
      <c r="H890" s="193" t="s">
        <v>94</v>
      </c>
      <c r="I890" s="103">
        <v>1</v>
      </c>
      <c r="J890" s="103">
        <v>1</v>
      </c>
      <c r="K890" s="99">
        <v>45822</v>
      </c>
      <c r="L890" s="99">
        <v>45824</v>
      </c>
      <c r="M890" s="180"/>
      <c r="N890" s="129">
        <f>IFERROR(IF(tbl_die_ordering[[#This Row],[Design Approved Date]]&lt;&gt;"",L890-K890,""),"")</f>
        <v>2</v>
      </c>
      <c r="O890" s="104">
        <v>45827</v>
      </c>
      <c r="P890" s="94">
        <v>45826</v>
      </c>
      <c r="Q890" s="104">
        <v>45827</v>
      </c>
      <c r="R890" s="123" t="s">
        <v>1383</v>
      </c>
      <c r="S890" s="90" t="s">
        <v>101</v>
      </c>
      <c r="T890" s="104">
        <v>45826</v>
      </c>
      <c r="U890" s="110" t="s">
        <v>1384</v>
      </c>
      <c r="V890" s="111" t="s">
        <v>1388</v>
      </c>
      <c r="W8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0" s="12">
        <f>IF(AND(tbl_die_ordering[[#This Row],[TYPE]]&lt;&gt;"C",tbl_die_ordering[[#This Row],[Design Approved Date]]&lt;&gt;""),tbl_die_ordering[[#This Row],[Design Approved Date]]-tbl_die_ordering[[#This Row],[Die Requested Date]],0)</f>
        <v>3</v>
      </c>
      <c r="Z890" t="s">
        <v>86</v>
      </c>
      <c r="AA890" s="118" t="s">
        <v>1386</v>
      </c>
      <c r="AB890" s="82">
        <f>_xlfn.XLOOKUP(_xlfn.TEXTJOIN("_",TRUE,tbl_die_ordering[[#This Row],[Supplier]],tbl_die_ordering[[#This Row],[DIE NO]]),[1]Tracker!$AQ:$AQ,[1]Tracker!$Y:$Y,"")</f>
        <v>142505175</v>
      </c>
      <c r="AC890" s="83">
        <f>_xlfn.XLOOKUP(_xlfn.TEXTJOIN("_",TRUE,tbl_die_ordering[[#This Row],[Supplier]],tbl_die_ordering[[#This Row],[DIE NO]]),[1]Tracker!$AQ:$AQ,[1]Tracker!$AC:$AC,"")</f>
        <v>45838</v>
      </c>
      <c r="AD890" s="7"/>
      <c r="AF890" t="str">
        <f>TEXT(tbl_die_ordering[[#This Row],[Die Requested Date]],"mmm")</f>
        <v>Jun</v>
      </c>
      <c r="AG890" t="str">
        <f>_xlfn.TEXTJOIN("_",TRUE,tbl_die_ordering[[#This Row],[Supplier]],tbl_die_ordering[[#This Row],[DIE NO]])</f>
        <v>PDTMC_30365-601</v>
      </c>
    </row>
    <row r="891" spans="1:35" ht="15.75">
      <c r="A891" s="127" t="s">
        <v>6</v>
      </c>
      <c r="B891" s="128" t="str">
        <f>_xlfn.XLOOKUP(_xlfn.TEXTJOIN("_",TRUE,tbl_die_ordering[[#This Row],[Supplier]],tbl_die_ordering[[#This Row],[DIE NO]]),[1]Tracker!$AQ:$AQ,[1]Tracker!$W:$W,"")</f>
        <v>7976-25</v>
      </c>
      <c r="C891" s="204" t="s">
        <v>1389</v>
      </c>
      <c r="D891" s="177" t="s">
        <v>88</v>
      </c>
      <c r="E891" s="90" t="s">
        <v>89</v>
      </c>
      <c r="F891" s="91">
        <v>45821</v>
      </c>
      <c r="G891" s="355">
        <f>_xlfn.XLOOKUP(_xlfn.TEXTJOIN("_",TRUE,tbl_die_ordering[[#This Row],[Supplier]],tbl_die_ordering[[#This Row],[DIE NO]]),[1]Tracker!$AQ:$AQ,[1]Tracker!$V:$V,"")</f>
        <v>45821</v>
      </c>
      <c r="H891" s="193" t="s">
        <v>94</v>
      </c>
      <c r="I891" s="131">
        <v>1</v>
      </c>
      <c r="J891" s="131">
        <v>1</v>
      </c>
      <c r="K891" s="99">
        <v>45825</v>
      </c>
      <c r="L891" s="99">
        <v>45827</v>
      </c>
      <c r="M891" s="102"/>
      <c r="N891" s="129">
        <f>IFERROR(IF(tbl_die_ordering[[#This Row],[Design Approved Date]]&lt;&gt;"",L891-K891,""),"")</f>
        <v>2</v>
      </c>
      <c r="O891" s="99">
        <v>45828</v>
      </c>
      <c r="P891" s="91">
        <v>45829</v>
      </c>
      <c r="Q891" s="99">
        <v>45828</v>
      </c>
      <c r="R891" s="122" t="s">
        <v>1373</v>
      </c>
      <c r="S891" s="90" t="s">
        <v>95</v>
      </c>
      <c r="T891" s="99">
        <v>45828</v>
      </c>
      <c r="U891" s="110"/>
      <c r="V891" s="111"/>
      <c r="W8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1" s="12">
        <f>IF(AND(tbl_die_ordering[[#This Row],[TYPE]]&lt;&gt;"C",tbl_die_ordering[[#This Row],[Design Approved Date]]&lt;&gt;""),tbl_die_ordering[[#This Row],[Design Approved Date]]-tbl_die_ordering[[#This Row],[Die Requested Date]],0)</f>
        <v>6</v>
      </c>
      <c r="AA891" s="118"/>
      <c r="AB891" s="82">
        <f>_xlfn.XLOOKUP(_xlfn.TEXTJOIN("_",TRUE,tbl_die_ordering[[#This Row],[Supplier]],tbl_die_ordering[[#This Row],[DIE NO]]),[1]Tracker!$AQ:$AQ,[1]Tracker!$Y:$Y,"")</f>
        <v>142505127</v>
      </c>
      <c r="AC891" s="83">
        <f>_xlfn.XLOOKUP(_xlfn.TEXTJOIN("_",TRUE,tbl_die_ordering[[#This Row],[Supplier]],tbl_die_ordering[[#This Row],[DIE NO]]),[1]Tracker!$AQ:$AQ,[1]Tracker!$AC:$AC,"")</f>
        <v>45847.35460648148</v>
      </c>
      <c r="AD891" s="7"/>
      <c r="AF891" t="str">
        <f>TEXT(tbl_die_ordering[[#This Row],[Die Requested Date]],"mmm")</f>
        <v>Jun</v>
      </c>
      <c r="AG891" t="str">
        <f>_xlfn.TEXTJOIN("_",TRUE,tbl_die_ordering[[#This Row],[Supplier]],tbl_die_ordering[[#This Row],[DIE NO]])</f>
        <v>PHME_30289-602</v>
      </c>
    </row>
    <row r="892" spans="1:35" ht="15.75">
      <c r="A892" s="127" t="s">
        <v>6</v>
      </c>
      <c r="B892" s="128" t="str">
        <f>_xlfn.XLOOKUP(_xlfn.TEXTJOIN("_",TRUE,tbl_die_ordering[[#This Row],[Supplier]],tbl_die_ordering[[#This Row],[DIE NO]]),[1]Tracker!$AQ:$AQ,[1]Tracker!$W:$W,"")</f>
        <v>7975-25</v>
      </c>
      <c r="C892" s="204" t="s">
        <v>1390</v>
      </c>
      <c r="D892" s="177" t="s">
        <v>185</v>
      </c>
      <c r="E892" s="90" t="s">
        <v>443</v>
      </c>
      <c r="F892" s="91">
        <v>45821</v>
      </c>
      <c r="G892" s="355">
        <f>_xlfn.XLOOKUP(_xlfn.TEXTJOIN("_",TRUE,tbl_die_ordering[[#This Row],[Supplier]],tbl_die_ordering[[#This Row],[DIE NO]]),[1]Tracker!$AQ:$AQ,[1]Tracker!$V:$V,"")</f>
        <v>45821</v>
      </c>
      <c r="H892" s="193" t="s">
        <v>90</v>
      </c>
      <c r="I892" s="131">
        <v>0</v>
      </c>
      <c r="J892" s="131">
        <v>0</v>
      </c>
      <c r="K892" s="99">
        <v>45826</v>
      </c>
      <c r="L892" s="99">
        <v>45828</v>
      </c>
      <c r="M892" s="146" t="s">
        <v>186</v>
      </c>
      <c r="N892" s="129">
        <f>IFERROR(IF(tbl_die_ordering[[#This Row],[Design Approved Date]]&lt;&gt;"",L892-K892,""),"")</f>
        <v>2</v>
      </c>
      <c r="O892" s="91">
        <v>45829</v>
      </c>
      <c r="P892" s="91">
        <v>45829</v>
      </c>
      <c r="Q892" s="99">
        <v>45829</v>
      </c>
      <c r="R892" s="122" t="s">
        <v>1305</v>
      </c>
      <c r="S892" s="90" t="s">
        <v>230</v>
      </c>
      <c r="T892" s="99">
        <v>45829</v>
      </c>
      <c r="U892" s="110" t="s">
        <v>187</v>
      </c>
      <c r="V892" s="111"/>
      <c r="W8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2" s="12">
        <f>IF(AND(tbl_die_ordering[[#This Row],[TYPE]]&lt;&gt;"C",tbl_die_ordering[[#This Row],[Design Approved Date]]&lt;&gt;""),tbl_die_ordering[[#This Row],[Design Approved Date]]-tbl_die_ordering[[#This Row],[Die Requested Date]],0)</f>
        <v>7</v>
      </c>
      <c r="AA892" s="118" t="s">
        <v>199</v>
      </c>
      <c r="AB892" s="82">
        <f>_xlfn.XLOOKUP(_xlfn.TEXTJOIN("_",TRUE,tbl_die_ordering[[#This Row],[Supplier]],tbl_die_ordering[[#This Row],[DIE NO]]),[1]Tracker!$AQ:$AQ,[1]Tracker!$Y:$Y,"")</f>
        <v>0</v>
      </c>
      <c r="AC892" s="83">
        <f>_xlfn.XLOOKUP(_xlfn.TEXTJOIN("_",TRUE,tbl_die_ordering[[#This Row],[Supplier]],tbl_die_ordering[[#This Row],[DIE NO]]),[1]Tracker!$AQ:$AQ,[1]Tracker!$AC:$AC,"")</f>
        <v>0</v>
      </c>
      <c r="AD892" s="7"/>
      <c r="AF892" t="str">
        <f>TEXT(tbl_die_ordering[[#This Row],[Die Requested Date]],"mmm")</f>
        <v>Jun</v>
      </c>
      <c r="AG892" t="str">
        <f>_xlfn.TEXTJOIN("_",TRUE,tbl_die_ordering[[#This Row],[Supplier]],tbl_die_ordering[[#This Row],[DIE NO]])</f>
        <v>ADEX_55076-601</v>
      </c>
    </row>
    <row r="893" spans="1:35" ht="25.5" customHeight="1">
      <c r="A893" s="127" t="s">
        <v>6</v>
      </c>
      <c r="B893" s="128" t="str">
        <f>_xlfn.XLOOKUP(_xlfn.TEXTJOIN("_",TRUE,tbl_die_ordering[[#This Row],[Supplier]],tbl_die_ordering[[#This Row],[DIE NO]]),[1]Tracker!$AQ:$AQ,[1]Tracker!$W:$W,"")</f>
        <v>7917-25</v>
      </c>
      <c r="C893" s="204" t="s">
        <v>1391</v>
      </c>
      <c r="D893" s="177" t="s">
        <v>185</v>
      </c>
      <c r="E893" s="90" t="s">
        <v>240</v>
      </c>
      <c r="F893" s="91">
        <v>45821</v>
      </c>
      <c r="G893" s="355">
        <f>_xlfn.XLOOKUP(_xlfn.TEXTJOIN("_",TRUE,tbl_die_ordering[[#This Row],[Supplier]],tbl_die_ordering[[#This Row],[DIE NO]]),[1]Tracker!$AQ:$AQ,[1]Tracker!$V:$V,"")</f>
        <v>45821</v>
      </c>
      <c r="H893" s="193" t="s">
        <v>90</v>
      </c>
      <c r="I893" s="103">
        <v>2</v>
      </c>
      <c r="J893" s="103">
        <v>2</v>
      </c>
      <c r="K893" s="99">
        <v>45827</v>
      </c>
      <c r="L893" s="99">
        <v>45836</v>
      </c>
      <c r="M893" s="102" t="s">
        <v>186</v>
      </c>
      <c r="N893" s="129">
        <f>IFERROR(IF(tbl_die_ordering[[#This Row],[Design Approved Date]]&lt;&gt;"",L893-K893,""),"")</f>
        <v>9</v>
      </c>
      <c r="O893" s="99">
        <v>45838</v>
      </c>
      <c r="P893" s="91">
        <v>45838</v>
      </c>
      <c r="Q893" s="99">
        <v>45838</v>
      </c>
      <c r="R893" s="122" t="s">
        <v>1368</v>
      </c>
      <c r="S893" s="90" t="s">
        <v>197</v>
      </c>
      <c r="T893" s="99">
        <v>45838</v>
      </c>
      <c r="U893" s="110" t="s">
        <v>1384</v>
      </c>
      <c r="V893" s="111" t="s">
        <v>1392</v>
      </c>
      <c r="W8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3" s="12">
        <f>IF(AND(tbl_die_ordering[[#This Row],[TYPE]]&lt;&gt;"C",tbl_die_ordering[[#This Row],[Design Approved Date]]&lt;&gt;""),tbl_die_ordering[[#This Row],[Design Approved Date]]-tbl_die_ordering[[#This Row],[Die Requested Date]],0)</f>
        <v>15</v>
      </c>
      <c r="Z893" t="s">
        <v>86</v>
      </c>
      <c r="AA893" s="118" t="s">
        <v>1386</v>
      </c>
      <c r="AB893" s="82">
        <f>_xlfn.XLOOKUP(_xlfn.TEXTJOIN("_",TRUE,tbl_die_ordering[[#This Row],[Supplier]],tbl_die_ordering[[#This Row],[DIE NO]]),[1]Tracker!$AQ:$AQ,[1]Tracker!$Y:$Y,"")</f>
        <v>142505814</v>
      </c>
      <c r="AC893" s="83">
        <f>_xlfn.XLOOKUP(_xlfn.TEXTJOIN("_",TRUE,tbl_die_ordering[[#This Row],[Supplier]],tbl_die_ordering[[#This Row],[DIE NO]]),[1]Tracker!$AQ:$AQ,[1]Tracker!$AC:$AC,"")</f>
        <v>45862.54886574074</v>
      </c>
      <c r="AD893" s="7"/>
      <c r="AF893" t="str">
        <f>TEXT(tbl_die_ordering[[#This Row],[Die Requested Date]],"mmm")</f>
        <v>Jun</v>
      </c>
      <c r="AG893" t="str">
        <f>_xlfn.TEXTJOIN("_",TRUE,tbl_die_ordering[[#This Row],[Supplier]],tbl_die_ordering[[#This Row],[DIE NO]])</f>
        <v>COMPES_30366-601</v>
      </c>
    </row>
    <row r="894" spans="1:35" ht="15.75">
      <c r="A894" s="127" t="s">
        <v>29</v>
      </c>
      <c r="B894" s="128" t="str">
        <f>_xlfn.XLOOKUP(_xlfn.TEXTJOIN("_",TRUE,tbl_die_ordering[[#This Row],[Supplier]],tbl_die_ordering[[#This Row],[DIE NO]]),[1]Tracker!$AQ:$AQ,[1]Tracker!$W:$W,"")</f>
        <v>7977-25</v>
      </c>
      <c r="C894" s="204" t="s">
        <v>1393</v>
      </c>
      <c r="D894" s="177" t="s">
        <v>185</v>
      </c>
      <c r="E894" s="90" t="s">
        <v>103</v>
      </c>
      <c r="F894" s="91">
        <v>45821</v>
      </c>
      <c r="G894" s="355">
        <f>_xlfn.XLOOKUP(_xlfn.TEXTJOIN("_",TRUE,tbl_die_ordering[[#This Row],[Supplier]],tbl_die_ordering[[#This Row],[DIE NO]]),[1]Tracker!$AQ:$AQ,[1]Tracker!$V:$V,"")</f>
        <v>45821</v>
      </c>
      <c r="H894" s="193" t="s">
        <v>94</v>
      </c>
      <c r="I894" s="131">
        <v>2</v>
      </c>
      <c r="J894" s="131">
        <v>4</v>
      </c>
      <c r="K894" s="99">
        <v>45825</v>
      </c>
      <c r="L894" s="99">
        <v>45828</v>
      </c>
      <c r="M894" s="102"/>
      <c r="N894" s="129">
        <f>IFERROR(IF(tbl_die_ordering[[#This Row],[Design Approved Date]]&lt;&gt;"",L894-K894,""),"")</f>
        <v>3</v>
      </c>
      <c r="O894" s="99">
        <v>45829</v>
      </c>
      <c r="P894" s="91">
        <v>45831</v>
      </c>
      <c r="Q894" s="99">
        <v>45829</v>
      </c>
      <c r="R894" s="122" t="s">
        <v>1394</v>
      </c>
      <c r="S894" s="90" t="s">
        <v>95</v>
      </c>
      <c r="T894" s="99">
        <v>45829</v>
      </c>
      <c r="U894" s="110" t="s">
        <v>1395</v>
      </c>
      <c r="V894" s="111" t="s">
        <v>1396</v>
      </c>
      <c r="W8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4" s="12">
        <f>IF(AND(tbl_die_ordering[[#This Row],[TYPE]]&lt;&gt;"C",tbl_die_ordering[[#This Row],[Design Approved Date]]&lt;&gt;""),tbl_die_ordering[[#This Row],[Design Approved Date]]-tbl_die_ordering[[#This Row],[Die Requested Date]],0)</f>
        <v>7</v>
      </c>
      <c r="AA894" s="118" t="s">
        <v>1397</v>
      </c>
      <c r="AB894" s="82">
        <f>_xlfn.XLOOKUP(_xlfn.TEXTJOIN("_",TRUE,tbl_die_ordering[[#This Row],[Supplier]],tbl_die_ordering[[#This Row],[DIE NO]]),[1]Tracker!$AQ:$AQ,[1]Tracker!$Y:$Y,"")</f>
        <v>242501361</v>
      </c>
      <c r="AC894" s="83">
        <f>_xlfn.XLOOKUP(_xlfn.TEXTJOIN("_",TRUE,tbl_die_ordering[[#This Row],[Supplier]],tbl_die_ordering[[#This Row],[DIE NO]]),[1]Tracker!$AQ:$AQ,[1]Tracker!$AC:$AC,"")</f>
        <v>45838</v>
      </c>
      <c r="AD894" s="7"/>
      <c r="AF894" t="str">
        <f>TEXT(tbl_die_ordering[[#This Row],[Die Requested Date]],"mmm")</f>
        <v>Jun</v>
      </c>
      <c r="AG894" t="str">
        <f>_xlfn.TEXTJOIN("_",TRUE,tbl_die_ordering[[#This Row],[Supplier]],tbl_die_ordering[[#This Row],[DIE NO]])</f>
        <v>PHME_030385-2501</v>
      </c>
    </row>
    <row r="895" spans="1:35" ht="15.75">
      <c r="A895" s="127" t="s">
        <v>29</v>
      </c>
      <c r="B895" s="128" t="str">
        <f>_xlfn.XLOOKUP(_xlfn.TEXTJOIN("_",TRUE,tbl_die_ordering[[#This Row],[Supplier]],tbl_die_ordering[[#This Row],[DIE NO]]),[1]Tracker!$AQ:$AQ,[1]Tracker!$W:$W,"")</f>
        <v>7977-25</v>
      </c>
      <c r="C895" s="204" t="s">
        <v>1398</v>
      </c>
      <c r="D895" s="177" t="s">
        <v>185</v>
      </c>
      <c r="E895" s="90" t="s">
        <v>103</v>
      </c>
      <c r="F895" s="91">
        <v>45821</v>
      </c>
      <c r="G895" s="355">
        <f>_xlfn.XLOOKUP(_xlfn.TEXTJOIN("_",TRUE,tbl_die_ordering[[#This Row],[Supplier]],tbl_die_ordering[[#This Row],[DIE NO]]),[1]Tracker!$AQ:$AQ,[1]Tracker!$V:$V,"")</f>
        <v>45821</v>
      </c>
      <c r="H895" s="193" t="s">
        <v>94</v>
      </c>
      <c r="I895" s="131">
        <v>2</v>
      </c>
      <c r="J895" s="131">
        <v>4</v>
      </c>
      <c r="K895" s="99">
        <v>45825</v>
      </c>
      <c r="L895" s="99">
        <v>45828</v>
      </c>
      <c r="M895" s="102"/>
      <c r="N895" s="129">
        <f>IFERROR(IF(tbl_die_ordering[[#This Row],[Design Approved Date]]&lt;&gt;"",L895-K895,""),"")</f>
        <v>3</v>
      </c>
      <c r="O895" s="99">
        <v>45829</v>
      </c>
      <c r="P895" s="91">
        <v>45831</v>
      </c>
      <c r="Q895" s="99">
        <v>45829</v>
      </c>
      <c r="R895" s="122" t="s">
        <v>1394</v>
      </c>
      <c r="S895" s="90" t="s">
        <v>95</v>
      </c>
      <c r="T895" s="99">
        <v>45829</v>
      </c>
      <c r="U895" s="110" t="s">
        <v>1395</v>
      </c>
      <c r="V895" s="111" t="s">
        <v>1396</v>
      </c>
      <c r="W8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5" s="12">
        <f>IF(AND(tbl_die_ordering[[#This Row],[TYPE]]&lt;&gt;"C",tbl_die_ordering[[#This Row],[Design Approved Date]]&lt;&gt;""),tbl_die_ordering[[#This Row],[Design Approved Date]]-tbl_die_ordering[[#This Row],[Die Requested Date]],0)</f>
        <v>7</v>
      </c>
      <c r="AA895" s="118" t="s">
        <v>1397</v>
      </c>
      <c r="AB895" s="82">
        <f>_xlfn.XLOOKUP(_xlfn.TEXTJOIN("_",TRUE,tbl_die_ordering[[#This Row],[Supplier]],tbl_die_ordering[[#This Row],[DIE NO]]),[1]Tracker!$AQ:$AQ,[1]Tracker!$Y:$Y,"")</f>
        <v>242501361</v>
      </c>
      <c r="AC895" s="83">
        <f>_xlfn.XLOOKUP(_xlfn.TEXTJOIN("_",TRUE,tbl_die_ordering[[#This Row],[Supplier]],tbl_die_ordering[[#This Row],[DIE NO]]),[1]Tracker!$AQ:$AQ,[1]Tracker!$AC:$AC,"")</f>
        <v>45838</v>
      </c>
      <c r="AD895" s="7"/>
      <c r="AF895" t="str">
        <f>TEXT(tbl_die_ordering[[#This Row],[Die Requested Date]],"mmm")</f>
        <v>Jun</v>
      </c>
      <c r="AG895" t="str">
        <f>_xlfn.TEXTJOIN("_",TRUE,tbl_die_ordering[[#This Row],[Supplier]],tbl_die_ordering[[#This Row],[DIE NO]])</f>
        <v>PHME_030386-2501</v>
      </c>
    </row>
    <row r="896" spans="1:35" ht="15.75">
      <c r="A896" s="130" t="s">
        <v>29</v>
      </c>
      <c r="B896" s="128" t="str">
        <f>_xlfn.XLOOKUP(_xlfn.TEXTJOIN("_",TRUE,tbl_die_ordering[[#This Row],[Supplier]],tbl_die_ordering[[#This Row],[DIE NO]]),[1]Tracker!$AQ:$AQ,[1]Tracker!$W:$W,"")</f>
        <v>7977-25</v>
      </c>
      <c r="C896" s="204" t="s">
        <v>1399</v>
      </c>
      <c r="D896" s="177" t="s">
        <v>185</v>
      </c>
      <c r="E896" s="90" t="s">
        <v>103</v>
      </c>
      <c r="F896" s="91">
        <v>45821</v>
      </c>
      <c r="G896" s="355">
        <f>_xlfn.XLOOKUP(_xlfn.TEXTJOIN("_",TRUE,tbl_die_ordering[[#This Row],[Supplier]],tbl_die_ordering[[#This Row],[DIE NO]]),[1]Tracker!$AQ:$AQ,[1]Tracker!$V:$V,"")</f>
        <v>45821</v>
      </c>
      <c r="H896" s="193" t="s">
        <v>94</v>
      </c>
      <c r="I896" s="131">
        <v>2</v>
      </c>
      <c r="J896" s="131">
        <v>4</v>
      </c>
      <c r="K896" s="99">
        <v>45825</v>
      </c>
      <c r="L896" s="99">
        <v>45828</v>
      </c>
      <c r="M896" s="102"/>
      <c r="N896" s="129">
        <f>IFERROR(IF(tbl_die_ordering[[#This Row],[Design Approved Date]]&lt;&gt;"",L896-K896,""),"")</f>
        <v>3</v>
      </c>
      <c r="O896" s="99">
        <v>45829</v>
      </c>
      <c r="P896" s="91">
        <v>45831</v>
      </c>
      <c r="Q896" s="99">
        <v>45829</v>
      </c>
      <c r="R896" s="122" t="s">
        <v>1394</v>
      </c>
      <c r="S896" s="90" t="s">
        <v>95</v>
      </c>
      <c r="T896" s="99">
        <v>45829</v>
      </c>
      <c r="U896" s="110" t="s">
        <v>1395</v>
      </c>
      <c r="V896" s="111" t="s">
        <v>1396</v>
      </c>
      <c r="W8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6" s="12">
        <f>IF(AND(tbl_die_ordering[[#This Row],[TYPE]]&lt;&gt;"C",tbl_die_ordering[[#This Row],[Design Approved Date]]&lt;&gt;""),tbl_die_ordering[[#This Row],[Design Approved Date]]-tbl_die_ordering[[#This Row],[Die Requested Date]],0)</f>
        <v>7</v>
      </c>
      <c r="AA896" s="118" t="s">
        <v>1397</v>
      </c>
      <c r="AB896" s="82">
        <f>_xlfn.XLOOKUP(_xlfn.TEXTJOIN("_",TRUE,tbl_die_ordering[[#This Row],[Supplier]],tbl_die_ordering[[#This Row],[DIE NO]]),[1]Tracker!$AQ:$AQ,[1]Tracker!$Y:$Y,"")</f>
        <v>242501361</v>
      </c>
      <c r="AC896" s="83">
        <f>_xlfn.XLOOKUP(_xlfn.TEXTJOIN("_",TRUE,tbl_die_ordering[[#This Row],[Supplier]],tbl_die_ordering[[#This Row],[DIE NO]]),[1]Tracker!$AQ:$AQ,[1]Tracker!$AC:$AC,"")</f>
        <v>45838</v>
      </c>
      <c r="AD896" s="7"/>
      <c r="AF896" t="str">
        <f>TEXT(tbl_die_ordering[[#This Row],[Die Requested Date]],"mmm")</f>
        <v>Jun</v>
      </c>
      <c r="AG896" t="str">
        <f>_xlfn.TEXTJOIN("_",TRUE,tbl_die_ordering[[#This Row],[Supplier]],tbl_die_ordering[[#This Row],[DIE NO]])</f>
        <v>PHME_030387-2501</v>
      </c>
    </row>
    <row r="897" spans="1:33" ht="15.75">
      <c r="A897" s="130" t="s">
        <v>29</v>
      </c>
      <c r="B897" s="128" t="str">
        <f>_xlfn.XLOOKUP(_xlfn.TEXTJOIN("_",TRUE,tbl_die_ordering[[#This Row],[Supplier]],tbl_die_ordering[[#This Row],[DIE NO]]),[1]Tracker!$AQ:$AQ,[1]Tracker!$W:$W,"")</f>
        <v>7985-25</v>
      </c>
      <c r="C897" s="204" t="s">
        <v>1400</v>
      </c>
      <c r="D897" s="177" t="s">
        <v>88</v>
      </c>
      <c r="E897" s="90" t="s">
        <v>93</v>
      </c>
      <c r="F897" s="91">
        <v>45821</v>
      </c>
      <c r="G897" s="355">
        <f>_xlfn.XLOOKUP(_xlfn.TEXTJOIN("_",TRUE,tbl_die_ordering[[#This Row],[Supplier]],tbl_die_ordering[[#This Row],[DIE NO]]),[1]Tracker!$AQ:$AQ,[1]Tracker!$V:$V,"")</f>
        <v>45824</v>
      </c>
      <c r="H897" s="193" t="s">
        <v>94</v>
      </c>
      <c r="I897" s="131">
        <v>2</v>
      </c>
      <c r="J897" s="131">
        <v>4</v>
      </c>
      <c r="K897" s="99">
        <v>45824</v>
      </c>
      <c r="L897" s="99">
        <v>45825</v>
      </c>
      <c r="M897" s="102"/>
      <c r="N897" s="129">
        <f>IFERROR(IF(tbl_die_ordering[[#This Row],[Design Approved Date]]&lt;&gt;"",L897-K897,""),"")</f>
        <v>1</v>
      </c>
      <c r="O897" s="99">
        <v>45826</v>
      </c>
      <c r="P897" s="91">
        <v>45829</v>
      </c>
      <c r="Q897" s="99">
        <v>45826</v>
      </c>
      <c r="R897" s="122" t="s">
        <v>1104</v>
      </c>
      <c r="S897" s="90" t="s">
        <v>95</v>
      </c>
      <c r="T897" s="99">
        <v>45826</v>
      </c>
      <c r="U897" s="110"/>
      <c r="V897" s="111"/>
      <c r="W8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7" s="12">
        <f>IF(AND(tbl_die_ordering[[#This Row],[TYPE]]&lt;&gt;"C",tbl_die_ordering[[#This Row],[Design Approved Date]]&lt;&gt;""),tbl_die_ordering[[#This Row],[Design Approved Date]]-tbl_die_ordering[[#This Row],[Die Requested Date]],0)</f>
        <v>4</v>
      </c>
      <c r="AA897" s="118"/>
      <c r="AB897" s="82">
        <f>_xlfn.XLOOKUP(_xlfn.TEXTJOIN("_",TRUE,tbl_die_ordering[[#This Row],[Supplier]],tbl_die_ordering[[#This Row],[DIE NO]]),[1]Tracker!$AQ:$AQ,[1]Tracker!$Y:$Y,"")</f>
        <v>242501330</v>
      </c>
      <c r="AC897" s="83">
        <f>_xlfn.XLOOKUP(_xlfn.TEXTJOIN("_",TRUE,tbl_die_ordering[[#This Row],[Supplier]],tbl_die_ordering[[#This Row],[DIE NO]]),[1]Tracker!$AQ:$AQ,[1]Tracker!$AC:$AC,"")</f>
        <v>45833</v>
      </c>
      <c r="AD897" s="7"/>
      <c r="AF897" t="str">
        <f>TEXT(tbl_die_ordering[[#This Row],[Die Requested Date]],"mmm")</f>
        <v>Jun</v>
      </c>
      <c r="AG897" t="str">
        <f>_xlfn.TEXTJOIN("_",TRUE,tbl_die_ordering[[#This Row],[Supplier]],tbl_die_ordering[[#This Row],[DIE NO]])</f>
        <v>PHME_030113-3506</v>
      </c>
    </row>
    <row r="898" spans="1:33" ht="15.75">
      <c r="A898" s="130" t="s">
        <v>29</v>
      </c>
      <c r="B898" s="128" t="str">
        <f>_xlfn.XLOOKUP(_xlfn.TEXTJOIN("_",TRUE,tbl_die_ordering[[#This Row],[Supplier]],tbl_die_ordering[[#This Row],[DIE NO]]),[1]Tracker!$AQ:$AQ,[1]Tracker!$W:$W,"")</f>
        <v>7983-25</v>
      </c>
      <c r="C898" s="204" t="s">
        <v>1401</v>
      </c>
      <c r="D898" s="177" t="s">
        <v>88</v>
      </c>
      <c r="E898" s="90" t="s">
        <v>100</v>
      </c>
      <c r="F898" s="91">
        <v>45821</v>
      </c>
      <c r="G898" s="355">
        <f>_xlfn.XLOOKUP(_xlfn.TEXTJOIN("_",TRUE,tbl_die_ordering[[#This Row],[Supplier]],tbl_die_ordering[[#This Row],[DIE NO]]),[1]Tracker!$AQ:$AQ,[1]Tracker!$V:$V,"")</f>
        <v>45854</v>
      </c>
      <c r="H898" s="193" t="s">
        <v>94</v>
      </c>
      <c r="I898" s="131">
        <v>1</v>
      </c>
      <c r="J898" s="131">
        <v>1</v>
      </c>
      <c r="K898" s="99">
        <v>45824</v>
      </c>
      <c r="L898" s="99">
        <v>45825</v>
      </c>
      <c r="M898" s="102"/>
      <c r="N898" s="129">
        <f>IFERROR(IF(tbl_die_ordering[[#This Row],[Design Approved Date]]&lt;&gt;"",L898-K898,""),"")</f>
        <v>1</v>
      </c>
      <c r="O898" s="104">
        <v>45826</v>
      </c>
      <c r="P898" s="94">
        <v>45829</v>
      </c>
      <c r="Q898" s="104">
        <v>45826</v>
      </c>
      <c r="R898" s="123" t="s">
        <v>1104</v>
      </c>
      <c r="S898" s="90" t="s">
        <v>101</v>
      </c>
      <c r="T898" s="104">
        <v>45826</v>
      </c>
      <c r="U898" s="110"/>
      <c r="V898" s="111"/>
      <c r="W8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8" s="12">
        <f>IF(AND(tbl_die_ordering[[#This Row],[TYPE]]&lt;&gt;"C",tbl_die_ordering[[#This Row],[Design Approved Date]]&lt;&gt;""),tbl_die_ordering[[#This Row],[Design Approved Date]]-tbl_die_ordering[[#This Row],[Die Requested Date]],0)</f>
        <v>4</v>
      </c>
      <c r="AA898" s="118"/>
      <c r="AB898" s="82">
        <f>_xlfn.XLOOKUP(_xlfn.TEXTJOIN("_",TRUE,tbl_die_ordering[[#This Row],[Supplier]],tbl_die_ordering[[#This Row],[DIE NO]]),[1]Tracker!$AQ:$AQ,[1]Tracker!$Y:$Y,"")</f>
        <v>242501331</v>
      </c>
      <c r="AC898" s="83">
        <f>_xlfn.XLOOKUP(_xlfn.TEXTJOIN("_",TRUE,tbl_die_ordering[[#This Row],[Supplier]],tbl_die_ordering[[#This Row],[DIE NO]]),[1]Tracker!$AQ:$AQ,[1]Tracker!$AC:$AC,"")</f>
        <v>45833</v>
      </c>
      <c r="AD898" s="7"/>
      <c r="AF898" t="str">
        <f>TEXT(tbl_die_ordering[[#This Row],[Die Requested Date]],"mmm")</f>
        <v>Jun</v>
      </c>
      <c r="AG898" t="str">
        <f>_xlfn.TEXTJOIN("_",TRUE,tbl_die_ordering[[#This Row],[Supplier]],tbl_die_ordering[[#This Row],[DIE NO]])</f>
        <v>PDTMC_014735-2503</v>
      </c>
    </row>
    <row r="899" spans="1:33" ht="15.75">
      <c r="A899" s="130" t="s">
        <v>29</v>
      </c>
      <c r="B899" s="128" t="str">
        <f>_xlfn.XLOOKUP(_xlfn.TEXTJOIN("_",TRUE,tbl_die_ordering[[#This Row],[Supplier]],tbl_die_ordering[[#This Row],[DIE NO]]),[1]Tracker!$AQ:$AQ,[1]Tracker!$W:$W,"")</f>
        <v>7984-25</v>
      </c>
      <c r="C899" s="204" t="s">
        <v>1402</v>
      </c>
      <c r="D899" s="177" t="s">
        <v>88</v>
      </c>
      <c r="E899" s="90" t="s">
        <v>100</v>
      </c>
      <c r="F899" s="91">
        <v>45821</v>
      </c>
      <c r="G899" s="355">
        <f>_xlfn.XLOOKUP(_xlfn.TEXTJOIN("_",TRUE,tbl_die_ordering[[#This Row],[Supplier]],tbl_die_ordering[[#This Row],[DIE NO]]),[1]Tracker!$AQ:$AQ,[1]Tracker!$V:$V,"")</f>
        <v>45854</v>
      </c>
      <c r="H899" s="193" t="s">
        <v>90</v>
      </c>
      <c r="I899" s="131">
        <v>1</v>
      </c>
      <c r="J899" s="131">
        <v>1</v>
      </c>
      <c r="K899" s="99">
        <v>45826</v>
      </c>
      <c r="L899" s="99">
        <v>45828</v>
      </c>
      <c r="M899" s="102"/>
      <c r="N899" s="129">
        <f>IFERROR(IF(tbl_die_ordering[[#This Row],[Design Approved Date]]&lt;&gt;"",L899-K899,""),"")</f>
        <v>2</v>
      </c>
      <c r="O899" s="99">
        <v>45829</v>
      </c>
      <c r="P899" s="91">
        <v>45831</v>
      </c>
      <c r="Q899" s="99">
        <v>45829</v>
      </c>
      <c r="R899" s="122" t="s">
        <v>1394</v>
      </c>
      <c r="S899" s="90" t="s">
        <v>197</v>
      </c>
      <c r="T899" s="99">
        <v>45829</v>
      </c>
      <c r="U899" s="110"/>
      <c r="V899" s="111"/>
      <c r="W8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899" s="12">
        <f>IF(AND(tbl_die_ordering[[#This Row],[TYPE]]&lt;&gt;"C",tbl_die_ordering[[#This Row],[Design Approved Date]]&lt;&gt;""),tbl_die_ordering[[#This Row],[Design Approved Date]]-tbl_die_ordering[[#This Row],[Die Requested Date]],0)</f>
        <v>7</v>
      </c>
      <c r="AA899" s="118"/>
      <c r="AB899" s="82">
        <f>_xlfn.XLOOKUP(_xlfn.TEXTJOIN("_",TRUE,tbl_die_ordering[[#This Row],[Supplier]],tbl_die_ordering[[#This Row],[DIE NO]]),[1]Tracker!$AQ:$AQ,[1]Tracker!$Y:$Y,"")</f>
        <v>242501401</v>
      </c>
      <c r="AC899" s="83">
        <f>_xlfn.XLOOKUP(_xlfn.TEXTJOIN("_",TRUE,tbl_die_ordering[[#This Row],[Supplier]],tbl_die_ordering[[#This Row],[DIE NO]]),[1]Tracker!$AQ:$AQ,[1]Tracker!$AC:$AC,"")</f>
        <v>45855.708495370367</v>
      </c>
      <c r="AD899" s="7"/>
      <c r="AF899" t="str">
        <f>TEXT(tbl_die_ordering[[#This Row],[Die Requested Date]],"mmm")</f>
        <v>Jun</v>
      </c>
      <c r="AG899" t="str">
        <f>_xlfn.TEXTJOIN("_",TRUE,tbl_die_ordering[[#This Row],[Supplier]],tbl_die_ordering[[#This Row],[DIE NO]])</f>
        <v>COMPES_014725-3501</v>
      </c>
    </row>
    <row r="900" spans="1:33" ht="15.75">
      <c r="A900" s="130" t="s">
        <v>29</v>
      </c>
      <c r="B900" s="128" t="str">
        <f>_xlfn.XLOOKUP(_xlfn.TEXTJOIN("_",TRUE,tbl_die_ordering[[#This Row],[Supplier]],tbl_die_ordering[[#This Row],[DIE NO]]),[1]Tracker!$AQ:$AQ,[1]Tracker!$W:$W,"")</f>
        <v>7983-25</v>
      </c>
      <c r="C900" s="204" t="s">
        <v>1403</v>
      </c>
      <c r="D900" s="177" t="s">
        <v>88</v>
      </c>
      <c r="E900" s="90" t="s">
        <v>111</v>
      </c>
      <c r="F900" s="91">
        <v>45821</v>
      </c>
      <c r="G900" s="355">
        <f>_xlfn.XLOOKUP(_xlfn.TEXTJOIN("_",TRUE,tbl_die_ordering[[#This Row],[Supplier]],tbl_die_ordering[[#This Row],[DIE NO]]),[1]Tracker!$AQ:$AQ,[1]Tracker!$V:$V,"")</f>
        <v>45854</v>
      </c>
      <c r="H900" s="193" t="s">
        <v>94</v>
      </c>
      <c r="I900" s="131">
        <v>3</v>
      </c>
      <c r="J900" s="131">
        <v>3</v>
      </c>
      <c r="K900" s="99">
        <v>45825</v>
      </c>
      <c r="L900" s="99">
        <v>45828</v>
      </c>
      <c r="M900" s="102"/>
      <c r="N900" s="129">
        <f>IFERROR(IF(tbl_die_ordering[[#This Row],[Design Approved Date]]&lt;&gt;"",L900-K900,""),"")</f>
        <v>3</v>
      </c>
      <c r="O900" s="104">
        <v>45829</v>
      </c>
      <c r="P900" s="94">
        <v>45831</v>
      </c>
      <c r="Q900" s="104">
        <v>45829</v>
      </c>
      <c r="R900" s="123" t="s">
        <v>1394</v>
      </c>
      <c r="S900" s="90" t="s">
        <v>101</v>
      </c>
      <c r="T900" s="104">
        <v>45829</v>
      </c>
      <c r="U900" s="110"/>
      <c r="V900" s="111"/>
      <c r="W9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0" s="12">
        <f>IF(AND(tbl_die_ordering[[#This Row],[TYPE]]&lt;&gt;"C",tbl_die_ordering[[#This Row],[Design Approved Date]]&lt;&gt;""),tbl_die_ordering[[#This Row],[Design Approved Date]]-tbl_die_ordering[[#This Row],[Die Requested Date]],0)</f>
        <v>7</v>
      </c>
      <c r="AA900" s="118"/>
      <c r="AB900" s="82">
        <f>_xlfn.XLOOKUP(_xlfn.TEXTJOIN("_",TRUE,tbl_die_ordering[[#This Row],[Supplier]],tbl_die_ordering[[#This Row],[DIE NO]]),[1]Tracker!$AQ:$AQ,[1]Tracker!$Y:$Y,"")</f>
        <v>242501357</v>
      </c>
      <c r="AC900" s="83">
        <f>_xlfn.XLOOKUP(_xlfn.TEXTJOIN("_",TRUE,tbl_die_ordering[[#This Row],[Supplier]],tbl_die_ordering[[#This Row],[DIE NO]]),[1]Tracker!$AQ:$AQ,[1]Tracker!$AC:$AC,"")</f>
        <v>45848</v>
      </c>
      <c r="AD900" s="7"/>
      <c r="AF900" t="str">
        <f>TEXT(tbl_die_ordering[[#This Row],[Die Requested Date]],"mmm")</f>
        <v>Jun</v>
      </c>
      <c r="AG900" t="str">
        <f>_xlfn.TEXTJOIN("_",TRUE,tbl_die_ordering[[#This Row],[Supplier]],tbl_die_ordering[[#This Row],[DIE NO]])</f>
        <v>PDTMC_015113-2501</v>
      </c>
    </row>
    <row r="901" spans="1:33" ht="15.75">
      <c r="A901" s="130" t="s">
        <v>29</v>
      </c>
      <c r="B901" s="128" t="str">
        <f>_xlfn.XLOOKUP(_xlfn.TEXTJOIN("_",TRUE,tbl_die_ordering[[#This Row],[Supplier]],tbl_die_ordering[[#This Row],[DIE NO]]),[1]Tracker!$AQ:$AQ,[1]Tracker!$W:$W,"")</f>
        <v>7983-25</v>
      </c>
      <c r="C901" s="204" t="s">
        <v>1404</v>
      </c>
      <c r="D901" s="177" t="s">
        <v>88</v>
      </c>
      <c r="E901" s="90" t="s">
        <v>131</v>
      </c>
      <c r="F901" s="91">
        <v>45821</v>
      </c>
      <c r="G901" s="355">
        <f>_xlfn.XLOOKUP(_xlfn.TEXTJOIN("_",TRUE,tbl_die_ordering[[#This Row],[Supplier]],tbl_die_ordering[[#This Row],[DIE NO]]),[1]Tracker!$AQ:$AQ,[1]Tracker!$V:$V,"")</f>
        <v>45854</v>
      </c>
      <c r="H901" s="193" t="s">
        <v>94</v>
      </c>
      <c r="I901" s="131">
        <v>4</v>
      </c>
      <c r="J901" s="131">
        <v>4</v>
      </c>
      <c r="K901" s="99">
        <v>45824</v>
      </c>
      <c r="L901" s="99">
        <v>45828</v>
      </c>
      <c r="M901" s="102"/>
      <c r="N901" s="129">
        <f>IFERROR(IF(tbl_die_ordering[[#This Row],[Design Approved Date]]&lt;&gt;"",L901-K901,""),"")</f>
        <v>4</v>
      </c>
      <c r="O901" s="99">
        <v>45829</v>
      </c>
      <c r="P901" s="91">
        <v>45832</v>
      </c>
      <c r="Q901" s="99">
        <v>45829</v>
      </c>
      <c r="R901" s="122" t="s">
        <v>1394</v>
      </c>
      <c r="S901" s="90" t="s">
        <v>101</v>
      </c>
      <c r="T901" s="99">
        <v>45829</v>
      </c>
      <c r="U901" s="110"/>
      <c r="V901" s="111"/>
      <c r="W9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1" s="12">
        <f>IF(AND(tbl_die_ordering[[#This Row],[TYPE]]&lt;&gt;"C",tbl_die_ordering[[#This Row],[Design Approved Date]]&lt;&gt;""),tbl_die_ordering[[#This Row],[Design Approved Date]]-tbl_die_ordering[[#This Row],[Die Requested Date]],0)</f>
        <v>7</v>
      </c>
      <c r="AA901" s="118"/>
      <c r="AB901" s="82">
        <f>_xlfn.XLOOKUP(_xlfn.TEXTJOIN("_",TRUE,tbl_die_ordering[[#This Row],[Supplier]],tbl_die_ordering[[#This Row],[DIE NO]]),[1]Tracker!$AQ:$AQ,[1]Tracker!$Y:$Y,"")</f>
        <v>242501357</v>
      </c>
      <c r="AC901" s="83">
        <f>_xlfn.XLOOKUP(_xlfn.TEXTJOIN("_",TRUE,tbl_die_ordering[[#This Row],[Supplier]],tbl_die_ordering[[#This Row],[DIE NO]]),[1]Tracker!$AQ:$AQ,[1]Tracker!$AC:$AC,"")</f>
        <v>45848</v>
      </c>
      <c r="AD901" s="7"/>
      <c r="AF901" t="str">
        <f>TEXT(tbl_die_ordering[[#This Row],[Die Requested Date]],"mmm")</f>
        <v>Jun</v>
      </c>
      <c r="AG901" t="str">
        <f>_xlfn.TEXTJOIN("_",TRUE,tbl_die_ordering[[#This Row],[Supplier]],tbl_die_ordering[[#This Row],[DIE NO]])</f>
        <v>PDTMC_051118-3536</v>
      </c>
    </row>
    <row r="902" spans="1:33" ht="15.75">
      <c r="A902" s="130" t="s">
        <v>6</v>
      </c>
      <c r="B902" s="128" t="str">
        <f>_xlfn.XLOOKUP(_xlfn.TEXTJOIN("_",TRUE,tbl_die_ordering[[#This Row],[Supplier]],tbl_die_ordering[[#This Row],[DIE NO]]),[1]Tracker!$AQ:$AQ,[1]Tracker!$W:$W,"")</f>
        <v>7987-25</v>
      </c>
      <c r="C902" s="204" t="s">
        <v>1405</v>
      </c>
      <c r="D902" s="177" t="s">
        <v>185</v>
      </c>
      <c r="E902" s="90" t="s">
        <v>260</v>
      </c>
      <c r="F902" s="91">
        <v>45826</v>
      </c>
      <c r="G902" s="355">
        <f>_xlfn.XLOOKUP(_xlfn.TEXTJOIN("_",TRUE,tbl_die_ordering[[#This Row],[Supplier]],tbl_die_ordering[[#This Row],[DIE NO]]),[1]Tracker!$AQ:$AQ,[1]Tracker!$V:$V,"")</f>
        <v>45826</v>
      </c>
      <c r="H902" s="193" t="s">
        <v>90</v>
      </c>
      <c r="I902" s="131">
        <v>1</v>
      </c>
      <c r="J902" s="131">
        <v>5</v>
      </c>
      <c r="K902" s="99">
        <v>45842</v>
      </c>
      <c r="L902" s="99">
        <v>45842</v>
      </c>
      <c r="M902" s="102" t="s">
        <v>186</v>
      </c>
      <c r="N902" s="129">
        <f>IFERROR(IF(tbl_die_ordering[[#This Row],[Design Approved Date]]&lt;&gt;"",L902-K902,""),"")</f>
        <v>0</v>
      </c>
      <c r="O902" s="99">
        <v>45846</v>
      </c>
      <c r="P902" s="91">
        <v>45846</v>
      </c>
      <c r="Q902" s="99">
        <v>45846</v>
      </c>
      <c r="R902" s="122" t="s">
        <v>1406</v>
      </c>
      <c r="S902" s="90" t="s">
        <v>167</v>
      </c>
      <c r="T902" s="99">
        <v>45846</v>
      </c>
      <c r="U902" s="110" t="s">
        <v>1306</v>
      </c>
      <c r="V902" s="111"/>
      <c r="W9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2" s="12">
        <f>IF(AND(tbl_die_ordering[[#This Row],[TYPE]]&lt;&gt;"C",tbl_die_ordering[[#This Row],[Design Approved Date]]&lt;&gt;""),tbl_die_ordering[[#This Row],[Design Approved Date]]-tbl_die_ordering[[#This Row],[Die Requested Date]],0)</f>
        <v>16</v>
      </c>
      <c r="AA902" s="118" t="s">
        <v>217</v>
      </c>
      <c r="AB902" s="82">
        <f>_xlfn.XLOOKUP(_xlfn.TEXTJOIN("_",TRUE,tbl_die_ordering[[#This Row],[Supplier]],tbl_die_ordering[[#This Row],[DIE NO]]),[1]Tracker!$AQ:$AQ,[1]Tracker!$Y:$Y,"")</f>
        <v>142506131</v>
      </c>
      <c r="AC902" s="83">
        <f>_xlfn.XLOOKUP(_xlfn.TEXTJOIN("_",TRUE,tbl_die_ordering[[#This Row],[Supplier]],tbl_die_ordering[[#This Row],[DIE NO]]),[1]Tracker!$AQ:$AQ,[1]Tracker!$AC:$AC,"")</f>
        <v>45863.403749999998</v>
      </c>
      <c r="AD902" s="7"/>
      <c r="AF902" t="str">
        <f>TEXT(tbl_die_ordering[[#This Row],[Die Requested Date]],"mmm")</f>
        <v>Jun</v>
      </c>
      <c r="AG902" t="str">
        <f>_xlfn.TEXTJOIN("_",TRUE,tbl_die_ordering[[#This Row],[Supplier]],tbl_die_ordering[[#This Row],[DIE NO]])</f>
        <v>PHOENIX _30389-401</v>
      </c>
    </row>
    <row r="903" spans="1:33" ht="30">
      <c r="A903" s="130" t="s">
        <v>6</v>
      </c>
      <c r="B903" s="128" t="str">
        <f>_xlfn.XLOOKUP(_xlfn.TEXTJOIN("_",TRUE,tbl_die_ordering[[#This Row],[Supplier]],tbl_die_ordering[[#This Row],[DIE NO]]),[1]Tracker!$AQ:$AQ,[1]Tracker!$W:$W,"")</f>
        <v>7987-25</v>
      </c>
      <c r="C903" s="204" t="s">
        <v>1407</v>
      </c>
      <c r="D903" s="177" t="s">
        <v>185</v>
      </c>
      <c r="E903" s="90" t="s">
        <v>393</v>
      </c>
      <c r="F903" s="91">
        <v>45826</v>
      </c>
      <c r="G903" s="355">
        <f>_xlfn.XLOOKUP(_xlfn.TEXTJOIN("_",TRUE,tbl_die_ordering[[#This Row],[Supplier]],tbl_die_ordering[[#This Row],[DIE NO]]),[1]Tracker!$AQ:$AQ,[1]Tracker!$V:$V,"")</f>
        <v>45826</v>
      </c>
      <c r="H903" s="193" t="s">
        <v>90</v>
      </c>
      <c r="I903" s="131">
        <v>1</v>
      </c>
      <c r="J903" s="131">
        <v>7</v>
      </c>
      <c r="K903" s="99">
        <v>45846</v>
      </c>
      <c r="L903" s="99">
        <v>45863</v>
      </c>
      <c r="M903" s="102" t="s">
        <v>186</v>
      </c>
      <c r="N903" s="129">
        <f>IFERROR(IF(tbl_die_ordering[[#This Row],[Design Approved Date]]&lt;&gt;"",L903-K903,""),"")</f>
        <v>17</v>
      </c>
      <c r="O903" s="91">
        <v>45869</v>
      </c>
      <c r="P903" s="91">
        <v>45871</v>
      </c>
      <c r="Q903" s="99">
        <v>45869</v>
      </c>
      <c r="R903" s="122" t="s">
        <v>1408</v>
      </c>
      <c r="S903" s="90" t="s">
        <v>167</v>
      </c>
      <c r="T903" s="91">
        <v>45900</v>
      </c>
      <c r="U903" s="110" t="s">
        <v>1306</v>
      </c>
      <c r="V903" s="111" t="s">
        <v>1409</v>
      </c>
      <c r="W9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3" s="12">
        <f>IF(AND(tbl_die_ordering[[#This Row],[TYPE]]&lt;&gt;"C",tbl_die_ordering[[#This Row],[Design Approved Date]]&lt;&gt;""),tbl_die_ordering[[#This Row],[Design Approved Date]]-tbl_die_ordering[[#This Row],[Die Requested Date]],0)</f>
        <v>37</v>
      </c>
      <c r="AA903" s="118" t="s">
        <v>217</v>
      </c>
      <c r="AB903" s="82">
        <f>_xlfn.XLOOKUP(_xlfn.TEXTJOIN("_",TRUE,tbl_die_ordering[[#This Row],[Supplier]],tbl_die_ordering[[#This Row],[DIE NO]]),[1]Tracker!$AQ:$AQ,[1]Tracker!$Y:$Y,"")</f>
        <v>142506765</v>
      </c>
      <c r="AC903" s="83">
        <f>_xlfn.XLOOKUP(_xlfn.TEXTJOIN("_",TRUE,tbl_die_ordering[[#This Row],[Supplier]],tbl_die_ordering[[#This Row],[DIE NO]]),[1]Tracker!$AQ:$AQ,[1]Tracker!$AC:$AC,"")</f>
        <v>45887</v>
      </c>
      <c r="AD903" s="7"/>
      <c r="AF903" t="str">
        <f>TEXT(tbl_die_ordering[[#This Row],[Die Requested Date]],"mmm")</f>
        <v>Jun</v>
      </c>
      <c r="AG903" t="str">
        <f>_xlfn.TEXTJOIN("_",TRUE,tbl_die_ordering[[#This Row],[Supplier]],tbl_die_ordering[[#This Row],[DIE NO]])</f>
        <v>PHOENIX _30391-601</v>
      </c>
    </row>
    <row r="904" spans="1:33" ht="30">
      <c r="A904" s="130" t="s">
        <v>6</v>
      </c>
      <c r="B904" s="128" t="str">
        <f>_xlfn.XLOOKUP(_xlfn.TEXTJOIN("_",TRUE,tbl_die_ordering[[#This Row],[Supplier]],tbl_die_ordering[[#This Row],[DIE NO]]),[1]Tracker!$AQ:$AQ,[1]Tracker!$W:$W,"")</f>
        <v>7987-25</v>
      </c>
      <c r="C904" s="204" t="s">
        <v>1410</v>
      </c>
      <c r="D904" s="177" t="s">
        <v>185</v>
      </c>
      <c r="E904" s="90" t="s">
        <v>393</v>
      </c>
      <c r="F904" s="91">
        <v>45826</v>
      </c>
      <c r="G904" s="355">
        <f>_xlfn.XLOOKUP(_xlfn.TEXTJOIN("_",TRUE,tbl_die_ordering[[#This Row],[Supplier]],tbl_die_ordering[[#This Row],[DIE NO]]),[1]Tracker!$AQ:$AQ,[1]Tracker!$V:$V,"")</f>
        <v>45826</v>
      </c>
      <c r="H904" s="193" t="s">
        <v>90</v>
      </c>
      <c r="I904" s="131">
        <v>1</v>
      </c>
      <c r="J904" s="131">
        <v>5</v>
      </c>
      <c r="K904" s="99">
        <v>45845</v>
      </c>
      <c r="L904" s="99">
        <v>45868</v>
      </c>
      <c r="M904" s="102" t="s">
        <v>186</v>
      </c>
      <c r="N904" s="129">
        <f>IFERROR(IF(tbl_die_ordering[[#This Row],[Design Approved Date]]&lt;&gt;"",L904-K904,""),"")</f>
        <v>23</v>
      </c>
      <c r="O904" s="91">
        <v>45870</v>
      </c>
      <c r="P904" s="91">
        <v>45871</v>
      </c>
      <c r="Q904" s="99">
        <v>45870</v>
      </c>
      <c r="R904" s="122" t="s">
        <v>1411</v>
      </c>
      <c r="S904" s="90" t="s">
        <v>167</v>
      </c>
      <c r="T904" s="91">
        <v>45870</v>
      </c>
      <c r="U904" s="110" t="s">
        <v>1306</v>
      </c>
      <c r="V904" s="111" t="s">
        <v>1409</v>
      </c>
      <c r="W9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4" s="12">
        <f>IF(AND(tbl_die_ordering[[#This Row],[TYPE]]&lt;&gt;"C",tbl_die_ordering[[#This Row],[Design Approved Date]]&lt;&gt;""),tbl_die_ordering[[#This Row],[Design Approved Date]]-tbl_die_ordering[[#This Row],[Die Requested Date]],0)</f>
        <v>42</v>
      </c>
      <c r="AA904" s="118" t="s">
        <v>217</v>
      </c>
      <c r="AB904" s="82">
        <f>_xlfn.XLOOKUP(_xlfn.TEXTJOIN("_",TRUE,tbl_die_ordering[[#This Row],[Supplier]],tbl_die_ordering[[#This Row],[DIE NO]]),[1]Tracker!$AQ:$AQ,[1]Tracker!$Y:$Y,"")</f>
        <v>142506765</v>
      </c>
      <c r="AC904" s="83">
        <f>_xlfn.XLOOKUP(_xlfn.TEXTJOIN("_",TRUE,tbl_die_ordering[[#This Row],[Supplier]],tbl_die_ordering[[#This Row],[DIE NO]]),[1]Tracker!$AQ:$AQ,[1]Tracker!$AC:$AC,"")</f>
        <v>45887</v>
      </c>
      <c r="AD904" s="7"/>
      <c r="AF904" t="str">
        <f>TEXT(tbl_die_ordering[[#This Row],[Die Requested Date]],"mmm")</f>
        <v>Jun</v>
      </c>
      <c r="AG904" t="str">
        <f>_xlfn.TEXTJOIN("_",TRUE,tbl_die_ordering[[#This Row],[Supplier]],tbl_die_ordering[[#This Row],[DIE NO]])</f>
        <v>PHOENIX _30388-601</v>
      </c>
    </row>
    <row r="905" spans="1:33" ht="30">
      <c r="A905" s="130" t="s">
        <v>6</v>
      </c>
      <c r="B905" s="128" t="str">
        <f>_xlfn.XLOOKUP(_xlfn.TEXTJOIN("_",TRUE,tbl_die_ordering[[#This Row],[Supplier]],tbl_die_ordering[[#This Row],[DIE NO]]),[1]Tracker!$AQ:$AQ,[1]Tracker!$W:$W,"")</f>
        <v>7987-25</v>
      </c>
      <c r="C905" s="204" t="s">
        <v>1412</v>
      </c>
      <c r="D905" s="177" t="s">
        <v>185</v>
      </c>
      <c r="E905" s="90" t="s">
        <v>393</v>
      </c>
      <c r="F905" s="91">
        <v>45826</v>
      </c>
      <c r="G905" s="355">
        <f>_xlfn.XLOOKUP(_xlfn.TEXTJOIN("_",TRUE,tbl_die_ordering[[#This Row],[Supplier]],tbl_die_ordering[[#This Row],[DIE NO]]),[1]Tracker!$AQ:$AQ,[1]Tracker!$V:$V,"")</f>
        <v>45826</v>
      </c>
      <c r="H905" s="193" t="s">
        <v>90</v>
      </c>
      <c r="I905" s="131">
        <v>1</v>
      </c>
      <c r="J905" s="131">
        <v>5</v>
      </c>
      <c r="K905" s="99">
        <v>45845</v>
      </c>
      <c r="L905" s="99">
        <v>45868</v>
      </c>
      <c r="M905" s="102" t="s">
        <v>186</v>
      </c>
      <c r="N905" s="129">
        <f>IFERROR(IF(tbl_die_ordering[[#This Row],[Design Approved Date]]&lt;&gt;"",L905-K905,""),"")</f>
        <v>23</v>
      </c>
      <c r="O905" s="91">
        <v>45870</v>
      </c>
      <c r="P905" s="91">
        <v>45871</v>
      </c>
      <c r="Q905" s="99">
        <v>45870</v>
      </c>
      <c r="R905" s="122" t="s">
        <v>1411</v>
      </c>
      <c r="S905" s="90" t="s">
        <v>167</v>
      </c>
      <c r="T905" s="91">
        <v>45870</v>
      </c>
      <c r="U905" s="110" t="s">
        <v>1306</v>
      </c>
      <c r="V905" s="111" t="s">
        <v>1409</v>
      </c>
      <c r="W9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5" s="12">
        <f>IF(AND(tbl_die_ordering[[#This Row],[TYPE]]&lt;&gt;"C",tbl_die_ordering[[#This Row],[Design Approved Date]]&lt;&gt;""),tbl_die_ordering[[#This Row],[Design Approved Date]]-tbl_die_ordering[[#This Row],[Die Requested Date]],0)</f>
        <v>42</v>
      </c>
      <c r="AA905" s="118" t="s">
        <v>217</v>
      </c>
      <c r="AB905" s="82">
        <f>_xlfn.XLOOKUP(_xlfn.TEXTJOIN("_",TRUE,tbl_die_ordering[[#This Row],[Supplier]],tbl_die_ordering[[#This Row],[DIE NO]]),[1]Tracker!$AQ:$AQ,[1]Tracker!$Y:$Y,"")</f>
        <v>142506765</v>
      </c>
      <c r="AC905" s="83">
        <f>_xlfn.XLOOKUP(_xlfn.TEXTJOIN("_",TRUE,tbl_die_ordering[[#This Row],[Supplier]],tbl_die_ordering[[#This Row],[DIE NO]]),[1]Tracker!$AQ:$AQ,[1]Tracker!$AC:$AC,"")</f>
        <v>45887</v>
      </c>
      <c r="AD905" s="7"/>
      <c r="AF905" t="str">
        <f>TEXT(tbl_die_ordering[[#This Row],[Die Requested Date]],"mmm")</f>
        <v>Jun</v>
      </c>
      <c r="AG905" t="str">
        <f>_xlfn.TEXTJOIN("_",TRUE,tbl_die_ordering[[#This Row],[Supplier]],tbl_die_ordering[[#This Row],[DIE NO]])</f>
        <v>PHOENIX _30390-601</v>
      </c>
    </row>
    <row r="906" spans="1:33" ht="30">
      <c r="A906" s="130" t="s">
        <v>6</v>
      </c>
      <c r="B906" s="128" t="str">
        <f>_xlfn.XLOOKUP(_xlfn.TEXTJOIN("_",TRUE,tbl_die_ordering[[#This Row],[Supplier]],tbl_die_ordering[[#This Row],[DIE NO]]),[1]Tracker!$AQ:$AQ,[1]Tracker!$W:$W,"")</f>
        <v>7987-25</v>
      </c>
      <c r="C906" s="204" t="s">
        <v>1413</v>
      </c>
      <c r="D906" s="177" t="s">
        <v>185</v>
      </c>
      <c r="E906" s="90" t="s">
        <v>327</v>
      </c>
      <c r="F906" s="91">
        <v>45826</v>
      </c>
      <c r="G906" s="355">
        <f>_xlfn.XLOOKUP(_xlfn.TEXTJOIN("_",TRUE,tbl_die_ordering[[#This Row],[Supplier]],tbl_die_ordering[[#This Row],[DIE NO]]),[1]Tracker!$AQ:$AQ,[1]Tracker!$V:$V,"")</f>
        <v>45826</v>
      </c>
      <c r="H906" s="193" t="s">
        <v>90</v>
      </c>
      <c r="I906" s="131">
        <v>1</v>
      </c>
      <c r="J906" s="131">
        <v>7</v>
      </c>
      <c r="K906" s="99">
        <v>45846</v>
      </c>
      <c r="L906" s="99">
        <v>45868</v>
      </c>
      <c r="M906" s="102" t="s">
        <v>186</v>
      </c>
      <c r="N906" s="129">
        <f>IFERROR(IF(tbl_die_ordering[[#This Row],[Design Approved Date]]&lt;&gt;"",L906-K906,""),"")</f>
        <v>22</v>
      </c>
      <c r="O906" s="91">
        <v>45870</v>
      </c>
      <c r="P906" s="91">
        <v>45871</v>
      </c>
      <c r="Q906" s="99">
        <v>45870</v>
      </c>
      <c r="R906" s="122" t="s">
        <v>1411</v>
      </c>
      <c r="S906" s="90" t="s">
        <v>167</v>
      </c>
      <c r="T906" s="91" t="s">
        <v>1414</v>
      </c>
      <c r="U906" s="110" t="s">
        <v>1306</v>
      </c>
      <c r="V906" s="111" t="s">
        <v>1409</v>
      </c>
      <c r="W9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6" s="12">
        <f>IF(AND(tbl_die_ordering[[#This Row],[TYPE]]&lt;&gt;"C",tbl_die_ordering[[#This Row],[Design Approved Date]]&lt;&gt;""),tbl_die_ordering[[#This Row],[Design Approved Date]]-tbl_die_ordering[[#This Row],[Die Requested Date]],0)</f>
        <v>42</v>
      </c>
      <c r="AA906" s="118" t="s">
        <v>217</v>
      </c>
      <c r="AB906" s="82">
        <f>_xlfn.XLOOKUP(_xlfn.TEXTJOIN("_",TRUE,tbl_die_ordering[[#This Row],[Supplier]],tbl_die_ordering[[#This Row],[DIE NO]]),[1]Tracker!$AQ:$AQ,[1]Tracker!$Y:$Y,"")</f>
        <v>142506765</v>
      </c>
      <c r="AC906" s="83">
        <f>_xlfn.XLOOKUP(_xlfn.TEXTJOIN("_",TRUE,tbl_die_ordering[[#This Row],[Supplier]],tbl_die_ordering[[#This Row],[DIE NO]]),[1]Tracker!$AQ:$AQ,[1]Tracker!$AC:$AC,"")</f>
        <v>45887</v>
      </c>
      <c r="AD906" s="7"/>
      <c r="AF906" t="str">
        <f>TEXT(tbl_die_ordering[[#This Row],[Die Requested Date]],"mmm")</f>
        <v>Jun</v>
      </c>
      <c r="AG906" t="str">
        <f>_xlfn.TEXTJOIN("_",TRUE,tbl_die_ordering[[#This Row],[Supplier]],tbl_die_ordering[[#This Row],[DIE NO]])</f>
        <v>PHOENIX _30392-601</v>
      </c>
    </row>
    <row r="907" spans="1:33" ht="15.75">
      <c r="A907" s="130" t="s">
        <v>29</v>
      </c>
      <c r="B907" s="128" t="str">
        <f>_xlfn.XLOOKUP(_xlfn.TEXTJOIN("_",TRUE,tbl_die_ordering[[#This Row],[Supplier]],tbl_die_ordering[[#This Row],[DIE NO]]),[1]Tracker!$AQ:$AQ,[1]Tracker!$W:$W,"")</f>
        <v>7986-25</v>
      </c>
      <c r="C907" s="204" t="s">
        <v>1415</v>
      </c>
      <c r="D907" s="177" t="s">
        <v>185</v>
      </c>
      <c r="E907" s="90" t="s">
        <v>119</v>
      </c>
      <c r="F907" s="91">
        <v>45826</v>
      </c>
      <c r="G907" s="355">
        <f>_xlfn.XLOOKUP(_xlfn.TEXTJOIN("_",TRUE,tbl_die_ordering[[#This Row],[Supplier]],tbl_die_ordering[[#This Row],[DIE NO]]),[1]Tracker!$AQ:$AQ,[1]Tracker!$V:$V,"")</f>
        <v>45826</v>
      </c>
      <c r="H907" s="193" t="s">
        <v>94</v>
      </c>
      <c r="I907" s="131">
        <v>0</v>
      </c>
      <c r="J907" s="131">
        <v>0</v>
      </c>
      <c r="K907" s="99">
        <v>45828</v>
      </c>
      <c r="L907" s="99">
        <v>45828</v>
      </c>
      <c r="M907" s="102"/>
      <c r="N907" s="129">
        <f>IFERROR(IF(tbl_die_ordering[[#This Row],[Design Approved Date]]&lt;&gt;"",L907-K907,""),"")</f>
        <v>0</v>
      </c>
      <c r="O907" s="99">
        <v>45829</v>
      </c>
      <c r="P907" s="91">
        <v>45832</v>
      </c>
      <c r="Q907" s="99">
        <v>45829</v>
      </c>
      <c r="R907" s="122" t="s">
        <v>1394</v>
      </c>
      <c r="S907" s="90" t="s">
        <v>101</v>
      </c>
      <c r="T907" s="99">
        <v>45829</v>
      </c>
      <c r="U907" s="110" t="s">
        <v>1416</v>
      </c>
      <c r="V907" s="111"/>
      <c r="W9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7" s="12">
        <f>IF(AND(tbl_die_ordering[[#This Row],[TYPE]]&lt;&gt;"C",tbl_die_ordering[[#This Row],[Design Approved Date]]&lt;&gt;""),tbl_die_ordering[[#This Row],[Design Approved Date]]-tbl_die_ordering[[#This Row],[Die Requested Date]],0)</f>
        <v>2</v>
      </c>
      <c r="AA907" s="118" t="s">
        <v>199</v>
      </c>
      <c r="AB907" s="82">
        <f>_xlfn.XLOOKUP(_xlfn.TEXTJOIN("_",TRUE,tbl_die_ordering[[#This Row],[Supplier]],tbl_die_ordering[[#This Row],[DIE NO]]),[1]Tracker!$AQ:$AQ,[1]Tracker!$Y:$Y,"")</f>
        <v>242501360</v>
      </c>
      <c r="AC907" s="83">
        <f>_xlfn.XLOOKUP(_xlfn.TEXTJOIN("_",TRUE,tbl_die_ordering[[#This Row],[Supplier]],tbl_die_ordering[[#This Row],[DIE NO]]),[1]Tracker!$AQ:$AQ,[1]Tracker!$AC:$AC,"")</f>
        <v>45841</v>
      </c>
      <c r="AD907" s="7"/>
      <c r="AF907" t="str">
        <f>TEXT(tbl_die_ordering[[#This Row],[Die Requested Date]],"mmm")</f>
        <v>Jun</v>
      </c>
      <c r="AG907" t="str">
        <f>_xlfn.TEXTJOIN("_",TRUE,tbl_die_ordering[[#This Row],[Supplier]],tbl_die_ordering[[#This Row],[DIE NO]])</f>
        <v>PDTMC_027913-2501</v>
      </c>
    </row>
    <row r="908" spans="1:33" ht="15.75">
      <c r="A908" s="130" t="s">
        <v>6</v>
      </c>
      <c r="B908" s="128" t="str">
        <f>_xlfn.XLOOKUP(_xlfn.TEXTJOIN("_",TRUE,tbl_die_ordering[[#This Row],[Supplier]],tbl_die_ordering[[#This Row],[DIE NO]]),[1]Tracker!$AQ:$AQ,[1]Tracker!$W:$W,"")</f>
        <v>7988-25</v>
      </c>
      <c r="C908" s="204" t="s">
        <v>1417</v>
      </c>
      <c r="D908" s="177" t="s">
        <v>88</v>
      </c>
      <c r="E908" s="90" t="s">
        <v>100</v>
      </c>
      <c r="F908" s="91">
        <v>45826</v>
      </c>
      <c r="G908" s="355">
        <f>_xlfn.XLOOKUP(_xlfn.TEXTJOIN("_",TRUE,tbl_die_ordering[[#This Row],[Supplier]],tbl_die_ordering[[#This Row],[DIE NO]]),[1]Tracker!$AQ:$AQ,[1]Tracker!$V:$V,"")</f>
        <v>45827</v>
      </c>
      <c r="H908" s="193" t="s">
        <v>94</v>
      </c>
      <c r="I908" s="131">
        <v>0</v>
      </c>
      <c r="J908" s="131">
        <v>0</v>
      </c>
      <c r="K908" s="99">
        <v>45833</v>
      </c>
      <c r="L908" s="99">
        <v>45836</v>
      </c>
      <c r="M908" s="102"/>
      <c r="N908" s="129">
        <f>IFERROR(IF(tbl_die_ordering[[#This Row],[Design Approved Date]]&lt;&gt;"",L908-K908,""),"")</f>
        <v>3</v>
      </c>
      <c r="O908" s="99">
        <v>45838</v>
      </c>
      <c r="P908" s="91">
        <v>45838</v>
      </c>
      <c r="Q908" s="99">
        <v>45838</v>
      </c>
      <c r="R908" s="122" t="s">
        <v>1368</v>
      </c>
      <c r="S908" s="90" t="s">
        <v>95</v>
      </c>
      <c r="T908" s="99">
        <v>45838</v>
      </c>
      <c r="U908" s="110"/>
      <c r="V908" s="111" t="s">
        <v>1418</v>
      </c>
      <c r="W9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8" s="12">
        <f>IF(AND(tbl_die_ordering[[#This Row],[TYPE]]&lt;&gt;"C",tbl_die_ordering[[#This Row],[Design Approved Date]]&lt;&gt;""),tbl_die_ordering[[#This Row],[Design Approved Date]]-tbl_die_ordering[[#This Row],[Die Requested Date]],0)</f>
        <v>10</v>
      </c>
      <c r="AA908" s="118"/>
      <c r="AB908" s="82">
        <f>_xlfn.XLOOKUP(_xlfn.TEXTJOIN("_",TRUE,tbl_die_ordering[[#This Row],[Supplier]],tbl_die_ordering[[#This Row],[DIE NO]]),[1]Tracker!$AQ:$AQ,[1]Tracker!$Y:$Y,"")</f>
        <v>142505400</v>
      </c>
      <c r="AC908" s="83">
        <f>_xlfn.XLOOKUP(_xlfn.TEXTJOIN("_",TRUE,tbl_die_ordering[[#This Row],[Supplier]],tbl_die_ordering[[#This Row],[DIE NO]]),[1]Tracker!$AQ:$AQ,[1]Tracker!$AC:$AC,"")</f>
        <v>45847.354548611111</v>
      </c>
      <c r="AD908" s="7"/>
      <c r="AF908" t="str">
        <f>TEXT(tbl_die_ordering[[#This Row],[Die Requested Date]],"mmm")</f>
        <v>Jun</v>
      </c>
      <c r="AG908" t="str">
        <f>_xlfn.TEXTJOIN("_",TRUE,tbl_die_ordering[[#This Row],[Supplier]],tbl_die_ordering[[#This Row],[DIE NO]])</f>
        <v>PHME_07208-610</v>
      </c>
    </row>
    <row r="909" spans="1:33" ht="15.75">
      <c r="A909" s="130" t="s">
        <v>29</v>
      </c>
      <c r="B909" s="128" t="str">
        <f>_xlfn.XLOOKUP(_xlfn.TEXTJOIN("_",TRUE,tbl_die_ordering[[#This Row],[Supplier]],tbl_die_ordering[[#This Row],[DIE NO]]),[1]Tracker!$AQ:$AQ,[1]Tracker!$W:$W,"")</f>
        <v>7989-25</v>
      </c>
      <c r="C909" s="204" t="s">
        <v>1419</v>
      </c>
      <c r="D909" s="177" t="s">
        <v>88</v>
      </c>
      <c r="E909" s="90" t="s">
        <v>115</v>
      </c>
      <c r="F909" s="91">
        <v>45827</v>
      </c>
      <c r="G909" s="355">
        <f>_xlfn.XLOOKUP(_xlfn.TEXTJOIN("_",TRUE,tbl_die_ordering[[#This Row],[Supplier]],tbl_die_ordering[[#This Row],[DIE NO]]),[1]Tracker!$AQ:$AQ,[1]Tracker!$V:$V,"")</f>
        <v>45827</v>
      </c>
      <c r="H909" s="193" t="s">
        <v>90</v>
      </c>
      <c r="I909" s="131">
        <v>1</v>
      </c>
      <c r="J909" s="131">
        <v>2</v>
      </c>
      <c r="K909" s="99">
        <v>45831</v>
      </c>
      <c r="L909" s="99">
        <v>45834</v>
      </c>
      <c r="M909" s="102"/>
      <c r="N909" s="129">
        <f>IFERROR(IF(tbl_die_ordering[[#This Row],[Design Approved Date]]&lt;&gt;"",L909-K909,""),"")</f>
        <v>3</v>
      </c>
      <c r="O909" s="91">
        <v>45836</v>
      </c>
      <c r="P909" s="91">
        <v>45838</v>
      </c>
      <c r="Q909" s="99">
        <v>45836</v>
      </c>
      <c r="R909" s="122" t="s">
        <v>1420</v>
      </c>
      <c r="S909" s="90" t="s">
        <v>197</v>
      </c>
      <c r="T909" s="99">
        <v>45836</v>
      </c>
      <c r="U909" s="110"/>
      <c r="V909" s="111"/>
      <c r="W9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09" s="12">
        <f>IF(AND(tbl_die_ordering[[#This Row],[TYPE]]&lt;&gt;"C",tbl_die_ordering[[#This Row],[Design Approved Date]]&lt;&gt;""),tbl_die_ordering[[#This Row],[Design Approved Date]]-tbl_die_ordering[[#This Row],[Die Requested Date]],0)</f>
        <v>7</v>
      </c>
      <c r="AA909" s="118"/>
      <c r="AB909" s="82">
        <f>_xlfn.XLOOKUP(_xlfn.TEXTJOIN("_",TRUE,tbl_die_ordering[[#This Row],[Supplier]],tbl_die_ordering[[#This Row],[DIE NO]]),[1]Tracker!$AQ:$AQ,[1]Tracker!$Y:$Y,"")</f>
        <v>242501482</v>
      </c>
      <c r="AC909" s="83">
        <f>_xlfn.XLOOKUP(_xlfn.TEXTJOIN("_",TRUE,tbl_die_ordering[[#This Row],[Supplier]],tbl_die_ordering[[#This Row],[DIE NO]]),[1]Tracker!$AQ:$AQ,[1]Tracker!$AC:$AC,"")</f>
        <v>45849</v>
      </c>
      <c r="AD909" s="7"/>
      <c r="AF909" t="str">
        <f>TEXT(tbl_die_ordering[[#This Row],[Die Requested Date]],"mmm")</f>
        <v>Jun</v>
      </c>
      <c r="AG909" t="str">
        <f>_xlfn.TEXTJOIN("_",TRUE,tbl_die_ordering[[#This Row],[Supplier]],tbl_die_ordering[[#This Row],[DIE NO]])</f>
        <v>COMPES_029986-3503</v>
      </c>
    </row>
    <row r="910" spans="1:33" ht="15.75">
      <c r="A910" s="130" t="s">
        <v>6</v>
      </c>
      <c r="B910" s="128" t="str">
        <f>_xlfn.XLOOKUP(_xlfn.TEXTJOIN("_",TRUE,tbl_die_ordering[[#This Row],[Supplier]],tbl_die_ordering[[#This Row],[DIE NO]]),[1]Tracker!$AQ:$AQ,[1]Tracker!$W:$W,"")</f>
        <v>7995-25</v>
      </c>
      <c r="C910" s="204" t="s">
        <v>1421</v>
      </c>
      <c r="D910" s="177" t="s">
        <v>88</v>
      </c>
      <c r="E910" s="90" t="s">
        <v>119</v>
      </c>
      <c r="F910" s="91">
        <v>45827</v>
      </c>
      <c r="G910" s="355">
        <f>_xlfn.XLOOKUP(_xlfn.TEXTJOIN("_",TRUE,tbl_die_ordering[[#This Row],[Supplier]],tbl_die_ordering[[#This Row],[DIE NO]]),[1]Tracker!$AQ:$AQ,[1]Tracker!$V:$V,"")</f>
        <v>45828</v>
      </c>
      <c r="H910" s="193" t="s">
        <v>94</v>
      </c>
      <c r="I910" s="131">
        <v>1</v>
      </c>
      <c r="J910" s="131">
        <v>4</v>
      </c>
      <c r="K910" s="99">
        <v>45829</v>
      </c>
      <c r="L910" s="99">
        <v>45834</v>
      </c>
      <c r="M910" s="102"/>
      <c r="N910" s="129">
        <f>IFERROR(IF(tbl_die_ordering[[#This Row],[Design Approved Date]]&lt;&gt;"",L910-K910,""),"")</f>
        <v>5</v>
      </c>
      <c r="O910" s="91">
        <v>45836</v>
      </c>
      <c r="P910" s="91">
        <v>45838</v>
      </c>
      <c r="Q910" s="99">
        <v>45836</v>
      </c>
      <c r="R910" s="122" t="s">
        <v>1365</v>
      </c>
      <c r="S910" s="90" t="s">
        <v>101</v>
      </c>
      <c r="T910" s="99">
        <v>45836</v>
      </c>
      <c r="U910" s="110"/>
      <c r="V910" s="111" t="s">
        <v>1422</v>
      </c>
      <c r="W9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0" s="12">
        <f>IF(AND(tbl_die_ordering[[#This Row],[TYPE]]&lt;&gt;"C",tbl_die_ordering[[#This Row],[Design Approved Date]]&lt;&gt;""),tbl_die_ordering[[#This Row],[Design Approved Date]]-tbl_die_ordering[[#This Row],[Die Requested Date]],0)</f>
        <v>7</v>
      </c>
      <c r="AA910" s="118"/>
      <c r="AB910" s="82">
        <f>_xlfn.XLOOKUP(_xlfn.TEXTJOIN("_",TRUE,tbl_die_ordering[[#This Row],[Supplier]],tbl_die_ordering[[#This Row],[DIE NO]]),[1]Tracker!$AQ:$AQ,[1]Tracker!$Y:$Y,"")</f>
        <v>142505537</v>
      </c>
      <c r="AC910" s="83">
        <f>_xlfn.XLOOKUP(_xlfn.TEXTJOIN("_",TRUE,tbl_die_ordering[[#This Row],[Supplier]],tbl_die_ordering[[#This Row],[DIE NO]]),[1]Tracker!$AQ:$AQ,[1]Tracker!$AC:$AC,"")</f>
        <v>45848.743333333332</v>
      </c>
      <c r="AD910" s="7"/>
      <c r="AF910" t="str">
        <f>TEXT(tbl_die_ordering[[#This Row],[Die Requested Date]],"mmm")</f>
        <v>Jun</v>
      </c>
      <c r="AG910" t="str">
        <f>_xlfn.TEXTJOIN("_",TRUE,tbl_die_ordering[[#This Row],[Supplier]],tbl_die_ordering[[#This Row],[DIE NO]])</f>
        <v>PDTMC_05049-502</v>
      </c>
    </row>
    <row r="911" spans="1:33" ht="15.75">
      <c r="A911" s="130" t="s">
        <v>6</v>
      </c>
      <c r="B911" s="128" t="str">
        <f>_xlfn.XLOOKUP(_xlfn.TEXTJOIN("_",TRUE,tbl_die_ordering[[#This Row],[Supplier]],tbl_die_ordering[[#This Row],[DIE NO]]),[1]Tracker!$AQ:$AQ,[1]Tracker!$W:$W,"")</f>
        <v>7994-25</v>
      </c>
      <c r="C911" s="204" t="s">
        <v>1423</v>
      </c>
      <c r="D911" s="177" t="s">
        <v>88</v>
      </c>
      <c r="E911" s="90" t="s">
        <v>100</v>
      </c>
      <c r="F911" s="91">
        <v>45827</v>
      </c>
      <c r="G911" s="355">
        <f>_xlfn.XLOOKUP(_xlfn.TEXTJOIN("_",TRUE,tbl_die_ordering[[#This Row],[Supplier]],tbl_die_ordering[[#This Row],[DIE NO]]),[1]Tracker!$AQ:$AQ,[1]Tracker!$V:$V,"")</f>
        <v>45828</v>
      </c>
      <c r="H911" s="193" t="s">
        <v>94</v>
      </c>
      <c r="I911" s="131">
        <v>1</v>
      </c>
      <c r="J911" s="131">
        <v>1</v>
      </c>
      <c r="K911" s="99">
        <v>45832</v>
      </c>
      <c r="L911" s="99">
        <v>45834</v>
      </c>
      <c r="M911" s="102"/>
      <c r="N911" s="129">
        <f>IFERROR(IF(tbl_die_ordering[[#This Row],[Design Approved Date]]&lt;&gt;"",L911-K911,""),"")</f>
        <v>2</v>
      </c>
      <c r="O911" s="91">
        <v>45836</v>
      </c>
      <c r="P911" s="91">
        <v>45838</v>
      </c>
      <c r="Q911" s="99">
        <v>45836</v>
      </c>
      <c r="R911" s="122" t="s">
        <v>1365</v>
      </c>
      <c r="S911" s="90" t="s">
        <v>95</v>
      </c>
      <c r="T911" s="99">
        <v>45836</v>
      </c>
      <c r="U911" s="110"/>
      <c r="V911" s="111"/>
      <c r="W9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1" s="12">
        <f>IF(AND(tbl_die_ordering[[#This Row],[TYPE]]&lt;&gt;"C",tbl_die_ordering[[#This Row],[Design Approved Date]]&lt;&gt;""),tbl_die_ordering[[#This Row],[Design Approved Date]]-tbl_die_ordering[[#This Row],[Die Requested Date]],0)</f>
        <v>7</v>
      </c>
      <c r="AA911" s="118"/>
      <c r="AB911" s="82">
        <f>_xlfn.XLOOKUP(_xlfn.TEXTJOIN("_",TRUE,tbl_die_ordering[[#This Row],[Supplier]],tbl_die_ordering[[#This Row],[DIE NO]]),[1]Tracker!$AQ:$AQ,[1]Tracker!$Y:$Y,"")</f>
        <v>142505370</v>
      </c>
      <c r="AC911" s="83">
        <f>_xlfn.XLOOKUP(_xlfn.TEXTJOIN("_",TRUE,tbl_die_ordering[[#This Row],[Supplier]],tbl_die_ordering[[#This Row],[DIE NO]]),[1]Tracker!$AQ:$AQ,[1]Tracker!$AC:$AC,"")</f>
        <v>45842</v>
      </c>
      <c r="AD911" s="7"/>
      <c r="AF911" t="str">
        <f>TEXT(tbl_die_ordering[[#This Row],[Die Requested Date]],"mmm")</f>
        <v>Jun</v>
      </c>
      <c r="AG911" t="str">
        <f>_xlfn.TEXTJOIN("_",TRUE,tbl_die_ordering[[#This Row],[Supplier]],tbl_die_ordering[[#This Row],[DIE NO]])</f>
        <v>PHME_05206-513</v>
      </c>
    </row>
    <row r="912" spans="1:33" ht="15.75">
      <c r="A912" s="130" t="s">
        <v>6</v>
      </c>
      <c r="B912" s="128" t="str">
        <f>_xlfn.XLOOKUP(_xlfn.TEXTJOIN("_",TRUE,tbl_die_ordering[[#This Row],[Supplier]],tbl_die_ordering[[#This Row],[DIE NO]]),[1]Tracker!$AQ:$AQ,[1]Tracker!$W:$W,"")</f>
        <v>7995-25</v>
      </c>
      <c r="C912" s="204" t="s">
        <v>1424</v>
      </c>
      <c r="D912" s="177" t="s">
        <v>88</v>
      </c>
      <c r="E912" s="90" t="s">
        <v>119</v>
      </c>
      <c r="F912" s="91">
        <v>45827</v>
      </c>
      <c r="G912" s="355">
        <f>_xlfn.XLOOKUP(_xlfn.TEXTJOIN("_",TRUE,tbl_die_ordering[[#This Row],[Supplier]],tbl_die_ordering[[#This Row],[DIE NO]]),[1]Tracker!$AQ:$AQ,[1]Tracker!$V:$V,"")</f>
        <v>45828</v>
      </c>
      <c r="H912" s="193" t="s">
        <v>94</v>
      </c>
      <c r="I912" s="131">
        <v>1</v>
      </c>
      <c r="J912" s="131">
        <v>1</v>
      </c>
      <c r="K912" s="99">
        <v>45829</v>
      </c>
      <c r="L912" s="99">
        <v>45832</v>
      </c>
      <c r="M912" s="102"/>
      <c r="N912" s="129">
        <f>IFERROR(IF(tbl_die_ordering[[#This Row],[Design Approved Date]]&lt;&gt;"",L912-K912,""),"")</f>
        <v>3</v>
      </c>
      <c r="O912" s="91">
        <v>45836</v>
      </c>
      <c r="P912" s="91">
        <v>45838</v>
      </c>
      <c r="Q912" s="99">
        <v>45836</v>
      </c>
      <c r="R912" s="122" t="s">
        <v>1365</v>
      </c>
      <c r="S912" s="90" t="s">
        <v>101</v>
      </c>
      <c r="T912" s="99">
        <v>45836</v>
      </c>
      <c r="U912" s="110"/>
      <c r="V912" s="111"/>
      <c r="W9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2" s="12">
        <f>IF(AND(tbl_die_ordering[[#This Row],[TYPE]]&lt;&gt;"C",tbl_die_ordering[[#This Row],[Design Approved Date]]&lt;&gt;""),tbl_die_ordering[[#This Row],[Design Approved Date]]-tbl_die_ordering[[#This Row],[Die Requested Date]],0)</f>
        <v>5</v>
      </c>
      <c r="AA912" s="118"/>
      <c r="AB912" s="82">
        <f>_xlfn.XLOOKUP(_xlfn.TEXTJOIN("_",TRUE,tbl_die_ordering[[#This Row],[Supplier]],tbl_die_ordering[[#This Row],[DIE NO]]),[1]Tracker!$AQ:$AQ,[1]Tracker!$Y:$Y,"")</f>
        <v>142505537</v>
      </c>
      <c r="AC912" s="83">
        <f>_xlfn.XLOOKUP(_xlfn.TEXTJOIN("_",TRUE,tbl_die_ordering[[#This Row],[Supplier]],tbl_die_ordering[[#This Row],[DIE NO]]),[1]Tracker!$AQ:$AQ,[1]Tracker!$AC:$AC,"")</f>
        <v>45848.743333333332</v>
      </c>
      <c r="AD912" s="7"/>
      <c r="AF912" t="str">
        <f>TEXT(tbl_die_ordering[[#This Row],[Die Requested Date]],"mmm")</f>
        <v>Jun</v>
      </c>
      <c r="AG912" t="str">
        <f>_xlfn.TEXTJOIN("_",TRUE,tbl_die_ordering[[#This Row],[Supplier]],tbl_die_ordering[[#This Row],[DIE NO]])</f>
        <v>PDTMC_13794-411</v>
      </c>
    </row>
    <row r="913" spans="1:33" ht="15.75">
      <c r="A913" s="130" t="s">
        <v>6</v>
      </c>
      <c r="B913" s="128" t="str">
        <f>_xlfn.XLOOKUP(_xlfn.TEXTJOIN("_",TRUE,tbl_die_ordering[[#This Row],[Supplier]],tbl_die_ordering[[#This Row],[DIE NO]]),[1]Tracker!$AQ:$AQ,[1]Tracker!$W:$W,"")</f>
        <v>7994-25</v>
      </c>
      <c r="C913" s="204" t="s">
        <v>1425</v>
      </c>
      <c r="D913" s="177" t="s">
        <v>88</v>
      </c>
      <c r="E913" s="90" t="s">
        <v>119</v>
      </c>
      <c r="F913" s="91">
        <v>45827</v>
      </c>
      <c r="G913" s="355">
        <f>_xlfn.XLOOKUP(_xlfn.TEXTJOIN("_",TRUE,tbl_die_ordering[[#This Row],[Supplier]],tbl_die_ordering[[#This Row],[DIE NO]]),[1]Tracker!$AQ:$AQ,[1]Tracker!$V:$V,"")</f>
        <v>45828</v>
      </c>
      <c r="H913" s="193" t="s">
        <v>94</v>
      </c>
      <c r="I913" s="131">
        <v>1</v>
      </c>
      <c r="J913" s="131">
        <v>4</v>
      </c>
      <c r="K913" s="99">
        <v>45831</v>
      </c>
      <c r="L913" s="99">
        <v>45834</v>
      </c>
      <c r="M913" s="102"/>
      <c r="N913" s="129">
        <f>IFERROR(IF(tbl_die_ordering[[#This Row],[Design Approved Date]]&lt;&gt;"",L913-K913,""),"")</f>
        <v>3</v>
      </c>
      <c r="O913" s="91">
        <v>45836</v>
      </c>
      <c r="P913" s="91">
        <v>45838</v>
      </c>
      <c r="Q913" s="99">
        <v>45836</v>
      </c>
      <c r="R913" s="122" t="s">
        <v>1365</v>
      </c>
      <c r="S913" s="90" t="s">
        <v>95</v>
      </c>
      <c r="T913" s="99">
        <v>45836</v>
      </c>
      <c r="U913" s="110"/>
      <c r="V913" s="111"/>
      <c r="W9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3" s="12">
        <f>IF(AND(tbl_die_ordering[[#This Row],[TYPE]]&lt;&gt;"C",tbl_die_ordering[[#This Row],[Design Approved Date]]&lt;&gt;""),tbl_die_ordering[[#This Row],[Design Approved Date]]-tbl_die_ordering[[#This Row],[Die Requested Date]],0)</f>
        <v>7</v>
      </c>
      <c r="AA913" s="118"/>
      <c r="AB913" s="82">
        <f>_xlfn.XLOOKUP(_xlfn.TEXTJOIN("_",TRUE,tbl_die_ordering[[#This Row],[Supplier]],tbl_die_ordering[[#This Row],[DIE NO]]),[1]Tracker!$AQ:$AQ,[1]Tracker!$Y:$Y,"")</f>
        <v>142505401</v>
      </c>
      <c r="AC913" s="83">
        <f>_xlfn.XLOOKUP(_xlfn.TEXTJOIN("_",TRUE,tbl_die_ordering[[#This Row],[Supplier]],tbl_die_ordering[[#This Row],[DIE NO]]),[1]Tracker!$AQ:$AQ,[1]Tracker!$AC:$AC,"")</f>
        <v>45849</v>
      </c>
      <c r="AD913" s="7"/>
      <c r="AF913" t="str">
        <f>TEXT(tbl_die_ordering[[#This Row],[Die Requested Date]],"mmm")</f>
        <v>Jun</v>
      </c>
      <c r="AG913" t="str">
        <f>_xlfn.TEXTJOIN("_",TRUE,tbl_die_ordering[[#This Row],[Supplier]],tbl_die_ordering[[#This Row],[DIE NO]])</f>
        <v>PHME_15775-511</v>
      </c>
    </row>
    <row r="914" spans="1:33" ht="15.75">
      <c r="A914" s="130" t="s">
        <v>6</v>
      </c>
      <c r="B914" s="128" t="str">
        <f>_xlfn.XLOOKUP(_xlfn.TEXTJOIN("_",TRUE,tbl_die_ordering[[#This Row],[Supplier]],tbl_die_ordering[[#This Row],[DIE NO]]),[1]Tracker!$AQ:$AQ,[1]Tracker!$W:$W,"")</f>
        <v>7994-25</v>
      </c>
      <c r="C914" s="204" t="s">
        <v>1426</v>
      </c>
      <c r="D914" s="177" t="s">
        <v>88</v>
      </c>
      <c r="E914" s="90" t="s">
        <v>111</v>
      </c>
      <c r="F914" s="91">
        <v>45827</v>
      </c>
      <c r="G914" s="355">
        <f>_xlfn.XLOOKUP(_xlfn.TEXTJOIN("_",TRUE,tbl_die_ordering[[#This Row],[Supplier]],tbl_die_ordering[[#This Row],[DIE NO]]),[1]Tracker!$AQ:$AQ,[1]Tracker!$V:$V,"")</f>
        <v>45828</v>
      </c>
      <c r="H914" s="193" t="s">
        <v>94</v>
      </c>
      <c r="I914" s="131">
        <v>1</v>
      </c>
      <c r="J914" s="131">
        <v>2</v>
      </c>
      <c r="K914" s="99">
        <v>45831</v>
      </c>
      <c r="L914" s="99">
        <v>45832</v>
      </c>
      <c r="M914" s="102"/>
      <c r="N914" s="129">
        <f>IFERROR(IF(tbl_die_ordering[[#This Row],[Design Approved Date]]&lt;&gt;"",L914-K914,""),"")</f>
        <v>1</v>
      </c>
      <c r="O914" s="99">
        <v>45842</v>
      </c>
      <c r="P914" s="91">
        <v>45838</v>
      </c>
      <c r="Q914" s="99">
        <v>45836</v>
      </c>
      <c r="R914" s="122" t="s">
        <v>1365</v>
      </c>
      <c r="S914" s="90" t="s">
        <v>95</v>
      </c>
      <c r="T914" s="99">
        <v>45836</v>
      </c>
      <c r="U914" s="110"/>
      <c r="V914" s="111"/>
      <c r="W9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4" s="12">
        <f>IF(AND(tbl_die_ordering[[#This Row],[TYPE]]&lt;&gt;"C",tbl_die_ordering[[#This Row],[Design Approved Date]]&lt;&gt;""),tbl_die_ordering[[#This Row],[Design Approved Date]]-tbl_die_ordering[[#This Row],[Die Requested Date]],0)</f>
        <v>5</v>
      </c>
      <c r="AA914" s="118"/>
      <c r="AB914" s="82">
        <f>_xlfn.XLOOKUP(_xlfn.TEXTJOIN("_",TRUE,tbl_die_ordering[[#This Row],[Supplier]],tbl_die_ordering[[#This Row],[DIE NO]]),[1]Tracker!$AQ:$AQ,[1]Tracker!$Y:$Y,"")</f>
        <v>142505401</v>
      </c>
      <c r="AC914" s="83">
        <f>_xlfn.XLOOKUP(_xlfn.TEXTJOIN("_",TRUE,tbl_die_ordering[[#This Row],[Supplier]],tbl_die_ordering[[#This Row],[DIE NO]]),[1]Tracker!$AQ:$AQ,[1]Tracker!$AC:$AC,"")</f>
        <v>45849</v>
      </c>
      <c r="AD914" s="7"/>
      <c r="AF914" t="str">
        <f>TEXT(tbl_die_ordering[[#This Row],[Die Requested Date]],"mmm")</f>
        <v>Jun</v>
      </c>
      <c r="AG914" t="str">
        <f>_xlfn.TEXTJOIN("_",TRUE,tbl_die_ordering[[#This Row],[Supplier]],tbl_die_ordering[[#This Row],[DIE NO]])</f>
        <v>PHME_18016-406</v>
      </c>
    </row>
    <row r="915" spans="1:33" ht="15.75">
      <c r="A915" s="130" t="s">
        <v>6</v>
      </c>
      <c r="B915" s="128" t="str">
        <f>_xlfn.XLOOKUP(_xlfn.TEXTJOIN("_",TRUE,tbl_die_ordering[[#This Row],[Supplier]],tbl_die_ordering[[#This Row],[DIE NO]]),[1]Tracker!$AQ:$AQ,[1]Tracker!$W:$W,"")</f>
        <v>7995-25</v>
      </c>
      <c r="C915" s="204" t="s">
        <v>1427</v>
      </c>
      <c r="D915" s="177" t="s">
        <v>88</v>
      </c>
      <c r="E915" s="90" t="s">
        <v>103</v>
      </c>
      <c r="F915" s="91">
        <v>45827</v>
      </c>
      <c r="G915" s="355">
        <f>_xlfn.XLOOKUP(_xlfn.TEXTJOIN("_",TRUE,tbl_die_ordering[[#This Row],[Supplier]],tbl_die_ordering[[#This Row],[DIE NO]]),[1]Tracker!$AQ:$AQ,[1]Tracker!$V:$V,"")</f>
        <v>45828</v>
      </c>
      <c r="H915" s="193" t="s">
        <v>94</v>
      </c>
      <c r="I915" s="131">
        <v>1</v>
      </c>
      <c r="J915" s="131">
        <v>1</v>
      </c>
      <c r="K915" s="99">
        <v>45829</v>
      </c>
      <c r="L915" s="99">
        <v>45832</v>
      </c>
      <c r="M915" s="102"/>
      <c r="N915" s="129">
        <f>IFERROR(IF(tbl_die_ordering[[#This Row],[Design Approved Date]]&lt;&gt;"",L915-K915,""),"")</f>
        <v>3</v>
      </c>
      <c r="O915" s="91">
        <v>45836</v>
      </c>
      <c r="P915" s="91">
        <v>45838</v>
      </c>
      <c r="Q915" s="99">
        <v>45836</v>
      </c>
      <c r="R915" s="122" t="s">
        <v>1365</v>
      </c>
      <c r="S915" s="90" t="s">
        <v>101</v>
      </c>
      <c r="T915" s="99">
        <v>45836</v>
      </c>
      <c r="U915" s="110"/>
      <c r="V915" s="111"/>
      <c r="W9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5" s="12">
        <f>IF(AND(tbl_die_ordering[[#This Row],[TYPE]]&lt;&gt;"C",tbl_die_ordering[[#This Row],[Design Approved Date]]&lt;&gt;""),tbl_die_ordering[[#This Row],[Design Approved Date]]-tbl_die_ordering[[#This Row],[Die Requested Date]],0)</f>
        <v>5</v>
      </c>
      <c r="AA915" s="118"/>
      <c r="AB915" s="82">
        <f>_xlfn.XLOOKUP(_xlfn.TEXTJOIN("_",TRUE,tbl_die_ordering[[#This Row],[Supplier]],tbl_die_ordering[[#This Row],[DIE NO]]),[1]Tracker!$AQ:$AQ,[1]Tracker!$Y:$Y,"")</f>
        <v>142505537</v>
      </c>
      <c r="AC915" s="83">
        <f>_xlfn.XLOOKUP(_xlfn.TEXTJOIN("_",TRUE,tbl_die_ordering[[#This Row],[Supplier]],tbl_die_ordering[[#This Row],[DIE NO]]),[1]Tracker!$AQ:$AQ,[1]Tracker!$AC:$AC,"")</f>
        <v>45848.743333333332</v>
      </c>
      <c r="AD915" s="7"/>
      <c r="AF915" t="str">
        <f>TEXT(tbl_die_ordering[[#This Row],[Die Requested Date]],"mmm")</f>
        <v>Jun</v>
      </c>
      <c r="AG915" t="str">
        <f>_xlfn.TEXTJOIN("_",TRUE,tbl_die_ordering[[#This Row],[Supplier]],tbl_die_ordering[[#This Row],[DIE NO]])</f>
        <v>PDTMC_29897-504</v>
      </c>
    </row>
    <row r="916" spans="1:33" ht="30">
      <c r="A916" s="130" t="s">
        <v>6</v>
      </c>
      <c r="B916" s="128" t="str">
        <f>_xlfn.XLOOKUP(_xlfn.TEXTJOIN("_",TRUE,tbl_die_ordering[[#This Row],[Supplier]],tbl_die_ordering[[#This Row],[DIE NO]]),[1]Tracker!$AQ:$AQ,[1]Tracker!$W:$W,"")</f>
        <v>7995-25</v>
      </c>
      <c r="C916" s="204" t="s">
        <v>1428</v>
      </c>
      <c r="D916" s="177" t="s">
        <v>88</v>
      </c>
      <c r="E916" s="90" t="s">
        <v>111</v>
      </c>
      <c r="F916" s="91">
        <v>45827</v>
      </c>
      <c r="G916" s="355">
        <f>_xlfn.XLOOKUP(_xlfn.TEXTJOIN("_",TRUE,tbl_die_ordering[[#This Row],[Supplier]],tbl_die_ordering[[#This Row],[DIE NO]]),[1]Tracker!$AQ:$AQ,[1]Tracker!$V:$V,"")</f>
        <v>45828</v>
      </c>
      <c r="H916" s="193" t="s">
        <v>94</v>
      </c>
      <c r="I916" s="131">
        <v>1</v>
      </c>
      <c r="J916" s="131">
        <v>2</v>
      </c>
      <c r="K916" s="99">
        <v>45831</v>
      </c>
      <c r="L916" s="99">
        <v>45840</v>
      </c>
      <c r="M916" s="102"/>
      <c r="N916" s="129">
        <f>IFERROR(IF(tbl_die_ordering[[#This Row],[Design Approved Date]]&lt;&gt;"",L916-K916,""),"")</f>
        <v>9</v>
      </c>
      <c r="O916" s="99">
        <v>45842</v>
      </c>
      <c r="P916" s="94">
        <v>45843</v>
      </c>
      <c r="Q916" s="99">
        <v>45842</v>
      </c>
      <c r="R916" s="122" t="s">
        <v>1429</v>
      </c>
      <c r="S916" s="90" t="s">
        <v>101</v>
      </c>
      <c r="T916" s="94">
        <v>45842</v>
      </c>
      <c r="U916" s="110"/>
      <c r="V916" s="111" t="s">
        <v>1430</v>
      </c>
      <c r="W9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6" s="12">
        <f>IF(AND(tbl_die_ordering[[#This Row],[TYPE]]&lt;&gt;"C",tbl_die_ordering[[#This Row],[Design Approved Date]]&lt;&gt;""),tbl_die_ordering[[#This Row],[Design Approved Date]]-tbl_die_ordering[[#This Row],[Die Requested Date]],0)</f>
        <v>13</v>
      </c>
      <c r="AA916" s="118"/>
      <c r="AB916" s="82">
        <f>_xlfn.XLOOKUP(_xlfn.TEXTJOIN("_",TRUE,tbl_die_ordering[[#This Row],[Supplier]],tbl_die_ordering[[#This Row],[DIE NO]]),[1]Tracker!$AQ:$AQ,[1]Tracker!$Y:$Y,"")</f>
        <v>142505537</v>
      </c>
      <c r="AC916" s="83">
        <f>_xlfn.XLOOKUP(_xlfn.TEXTJOIN("_",TRUE,tbl_die_ordering[[#This Row],[Supplier]],tbl_die_ordering[[#This Row],[DIE NO]]),[1]Tracker!$AQ:$AQ,[1]Tracker!$AC:$AC,"")</f>
        <v>45848.743333333332</v>
      </c>
      <c r="AD916" s="7"/>
      <c r="AF916" t="str">
        <f>TEXT(tbl_die_ordering[[#This Row],[Die Requested Date]],"mmm")</f>
        <v>Jun</v>
      </c>
      <c r="AG916" t="str">
        <f>_xlfn.TEXTJOIN("_",TRUE,tbl_die_ordering[[#This Row],[Supplier]],tbl_die_ordering[[#This Row],[DIE NO]])</f>
        <v>PDTMC_15810-405</v>
      </c>
    </row>
    <row r="917" spans="1:33" ht="90">
      <c r="A917" s="130" t="s">
        <v>6</v>
      </c>
      <c r="B917" s="128" t="str">
        <f>_xlfn.XLOOKUP(_xlfn.TEXTJOIN("_",TRUE,tbl_die_ordering[[#This Row],[Supplier]],tbl_die_ordering[[#This Row],[DIE NO]]),[1]Tracker!$AQ:$AQ,[1]Tracker!$W:$W,"")</f>
        <v>7994-25</v>
      </c>
      <c r="C917" s="204" t="s">
        <v>1431</v>
      </c>
      <c r="D917" s="177" t="s">
        <v>88</v>
      </c>
      <c r="E917" s="90" t="s">
        <v>100</v>
      </c>
      <c r="F917" s="91">
        <v>45827</v>
      </c>
      <c r="G917" s="355">
        <f>_xlfn.XLOOKUP(_xlfn.TEXTJOIN("_",TRUE,tbl_die_ordering[[#This Row],[Supplier]],tbl_die_ordering[[#This Row],[DIE NO]]),[1]Tracker!$AQ:$AQ,[1]Tracker!$V:$V,"")</f>
        <v>45828</v>
      </c>
      <c r="H917" s="193" t="s">
        <v>94</v>
      </c>
      <c r="I917" s="131">
        <v>1</v>
      </c>
      <c r="J917" s="131">
        <v>1</v>
      </c>
      <c r="K917" s="99">
        <v>45834</v>
      </c>
      <c r="L917" s="99">
        <v>45876</v>
      </c>
      <c r="M917" s="102" t="s">
        <v>186</v>
      </c>
      <c r="N917" s="129">
        <f>IFERROR(IF(tbl_die_ordering[[#This Row],[Design Approved Date]]&lt;&gt;"",L917-K917,""),"")</f>
        <v>42</v>
      </c>
      <c r="O917" s="99">
        <v>45878</v>
      </c>
      <c r="P917" s="91">
        <v>45881</v>
      </c>
      <c r="Q917" s="99">
        <v>45878</v>
      </c>
      <c r="R917" s="122" t="s">
        <v>1239</v>
      </c>
      <c r="S917" s="90" t="s">
        <v>95</v>
      </c>
      <c r="T917" s="91">
        <v>45878</v>
      </c>
      <c r="U917" s="110"/>
      <c r="V917" s="111" t="s">
        <v>1432</v>
      </c>
      <c r="W9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7" s="12">
        <f>IF(AND(tbl_die_ordering[[#This Row],[TYPE]]&lt;&gt;"C",tbl_die_ordering[[#This Row],[Design Approved Date]]&lt;&gt;""),tbl_die_ordering[[#This Row],[Design Approved Date]]-tbl_die_ordering[[#This Row],[Die Requested Date]],0)</f>
        <v>49</v>
      </c>
      <c r="Y917" s="98" t="s">
        <v>186</v>
      </c>
      <c r="AA917" s="118"/>
      <c r="AB917" s="82">
        <f>_xlfn.XLOOKUP(_xlfn.TEXTJOIN("_",TRUE,tbl_die_ordering[[#This Row],[Supplier]],tbl_die_ordering[[#This Row],[DIE NO]]),[1]Tracker!$AQ:$AQ,[1]Tracker!$Y:$Y,"")</f>
        <v>142506785</v>
      </c>
      <c r="AC917" s="83">
        <f>_xlfn.XLOOKUP(_xlfn.TEXTJOIN("_",TRUE,tbl_die_ordering[[#This Row],[Supplier]],tbl_die_ordering[[#This Row],[DIE NO]]),[1]Tracker!$AQ:$AQ,[1]Tracker!$AC:$AC,"")</f>
        <v>45898</v>
      </c>
      <c r="AD917" s="7"/>
      <c r="AF917" t="str">
        <f>TEXT(tbl_die_ordering[[#This Row],[Die Requested Date]],"mmm")</f>
        <v>Jun</v>
      </c>
      <c r="AG917" t="str">
        <f>_xlfn.TEXTJOIN("_",TRUE,tbl_die_ordering[[#This Row],[Supplier]],tbl_die_ordering[[#This Row],[DIE NO]])</f>
        <v>PHME_18801-505</v>
      </c>
    </row>
    <row r="918" spans="1:33" ht="15.75">
      <c r="A918" s="130" t="s">
        <v>29</v>
      </c>
      <c r="B918" s="128" t="str">
        <f>_xlfn.XLOOKUP(_xlfn.TEXTJOIN("_",TRUE,tbl_die_ordering[[#This Row],[Supplier]],tbl_die_ordering[[#This Row],[DIE NO]]),[1]Tracker!$AQ:$AQ,[1]Tracker!$W:$W,"")</f>
        <v>7992-25</v>
      </c>
      <c r="C918" s="204" t="s">
        <v>1433</v>
      </c>
      <c r="D918" s="177" t="s">
        <v>88</v>
      </c>
      <c r="E918" s="90" t="s">
        <v>131</v>
      </c>
      <c r="F918" s="91">
        <v>45827</v>
      </c>
      <c r="G918" s="355">
        <f>_xlfn.XLOOKUP(_xlfn.TEXTJOIN("_",TRUE,tbl_die_ordering[[#This Row],[Supplier]],tbl_die_ordering[[#This Row],[DIE NO]]),[1]Tracker!$AQ:$AQ,[1]Tracker!$V:$V,"")</f>
        <v>45828</v>
      </c>
      <c r="H918" s="193" t="s">
        <v>94</v>
      </c>
      <c r="I918" s="131">
        <v>1</v>
      </c>
      <c r="J918" s="131">
        <v>1</v>
      </c>
      <c r="K918" s="99">
        <v>45832</v>
      </c>
      <c r="L918" s="99">
        <v>45832</v>
      </c>
      <c r="M918" s="102"/>
      <c r="N918" s="129">
        <f>IFERROR(IF(tbl_die_ordering[[#This Row],[Design Approved Date]]&lt;&gt;"",L918-K918,""),"")</f>
        <v>0</v>
      </c>
      <c r="O918" s="91">
        <v>45836</v>
      </c>
      <c r="P918" s="91">
        <v>45838</v>
      </c>
      <c r="Q918" s="99">
        <v>45836</v>
      </c>
      <c r="R918" s="122" t="s">
        <v>1420</v>
      </c>
      <c r="S918" s="90" t="s">
        <v>95</v>
      </c>
      <c r="T918" s="99">
        <v>45836</v>
      </c>
      <c r="U918" s="110"/>
      <c r="V918" s="111"/>
      <c r="W9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8" s="12">
        <f>IF(AND(tbl_die_ordering[[#This Row],[TYPE]]&lt;&gt;"C",tbl_die_ordering[[#This Row],[Design Approved Date]]&lt;&gt;""),tbl_die_ordering[[#This Row],[Design Approved Date]]-tbl_die_ordering[[#This Row],[Die Requested Date]],0)</f>
        <v>5</v>
      </c>
      <c r="AA918" s="118"/>
      <c r="AB918" s="82">
        <f>_xlfn.XLOOKUP(_xlfn.TEXTJOIN("_",TRUE,tbl_die_ordering[[#This Row],[Supplier]],tbl_die_ordering[[#This Row],[DIE NO]]),[1]Tracker!$AQ:$AQ,[1]Tracker!$Y:$Y,"")</f>
        <v>242501416</v>
      </c>
      <c r="AC918" s="83">
        <f>_xlfn.XLOOKUP(_xlfn.TEXTJOIN("_",TRUE,tbl_die_ordering[[#This Row],[Supplier]],tbl_die_ordering[[#This Row],[DIE NO]]),[1]Tracker!$AQ:$AQ,[1]Tracker!$AC:$AC,"")</f>
        <v>45848</v>
      </c>
      <c r="AD918" s="7"/>
      <c r="AF918" t="str">
        <f>TEXT(tbl_die_ordering[[#This Row],[Die Requested Date]],"mmm")</f>
        <v>Jun</v>
      </c>
      <c r="AG918" t="str">
        <f>_xlfn.TEXTJOIN("_",TRUE,tbl_die_ordering[[#This Row],[Supplier]],tbl_die_ordering[[#This Row],[DIE NO]])</f>
        <v>PHME_005501-3512</v>
      </c>
    </row>
    <row r="919" spans="1:33" ht="15.75">
      <c r="A919" s="130" t="s">
        <v>29</v>
      </c>
      <c r="B919" s="128" t="str">
        <f>_xlfn.XLOOKUP(_xlfn.TEXTJOIN("_",TRUE,tbl_die_ordering[[#This Row],[Supplier]],tbl_die_ordering[[#This Row],[DIE NO]]),[1]Tracker!$AQ:$AQ,[1]Tracker!$W:$W,"")</f>
        <v>7992-25</v>
      </c>
      <c r="C919" s="204" t="s">
        <v>1434</v>
      </c>
      <c r="D919" s="177" t="s">
        <v>88</v>
      </c>
      <c r="E919" s="90" t="s">
        <v>119</v>
      </c>
      <c r="F919" s="91">
        <v>45827</v>
      </c>
      <c r="G919" s="355">
        <f>_xlfn.XLOOKUP(_xlfn.TEXTJOIN("_",TRUE,tbl_die_ordering[[#This Row],[Supplier]],tbl_die_ordering[[#This Row],[DIE NO]]),[1]Tracker!$AQ:$AQ,[1]Tracker!$V:$V,"")</f>
        <v>45828</v>
      </c>
      <c r="H919" s="193" t="s">
        <v>94</v>
      </c>
      <c r="I919" s="131">
        <v>1</v>
      </c>
      <c r="J919" s="131">
        <v>3</v>
      </c>
      <c r="K919" s="99">
        <v>45832</v>
      </c>
      <c r="L919" s="99">
        <v>45832</v>
      </c>
      <c r="M919" s="102"/>
      <c r="N919" s="129">
        <f>IFERROR(IF(tbl_die_ordering[[#This Row],[Design Approved Date]]&lt;&gt;"",L919-K919,""),"")</f>
        <v>0</v>
      </c>
      <c r="O919" s="91">
        <v>45836</v>
      </c>
      <c r="P919" s="91">
        <v>45838</v>
      </c>
      <c r="Q919" s="99">
        <v>45836</v>
      </c>
      <c r="R919" s="122" t="s">
        <v>1420</v>
      </c>
      <c r="S919" s="90" t="s">
        <v>95</v>
      </c>
      <c r="T919" s="99">
        <v>45836</v>
      </c>
      <c r="U919" s="110"/>
      <c r="V919" s="111"/>
      <c r="W9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19" s="12">
        <f>IF(AND(tbl_die_ordering[[#This Row],[TYPE]]&lt;&gt;"C",tbl_die_ordering[[#This Row],[Design Approved Date]]&lt;&gt;""),tbl_die_ordering[[#This Row],[Design Approved Date]]-tbl_die_ordering[[#This Row],[Die Requested Date]],0)</f>
        <v>5</v>
      </c>
      <c r="AA919" s="118"/>
      <c r="AB919" s="82">
        <f>_xlfn.XLOOKUP(_xlfn.TEXTJOIN("_",TRUE,tbl_die_ordering[[#This Row],[Supplier]],tbl_die_ordering[[#This Row],[DIE NO]]),[1]Tracker!$AQ:$AQ,[1]Tracker!$Y:$Y,"")</f>
        <v>242501416</v>
      </c>
      <c r="AC919" s="83">
        <f>_xlfn.XLOOKUP(_xlfn.TEXTJOIN("_",TRUE,tbl_die_ordering[[#This Row],[Supplier]],tbl_die_ordering[[#This Row],[DIE NO]]),[1]Tracker!$AQ:$AQ,[1]Tracker!$AC:$AC,"")</f>
        <v>45848</v>
      </c>
      <c r="AD919" s="7"/>
      <c r="AF919" t="str">
        <f>TEXT(tbl_die_ordering[[#This Row],[Die Requested Date]],"mmm")</f>
        <v>Jun</v>
      </c>
      <c r="AG919" t="str">
        <f>_xlfn.TEXTJOIN("_",TRUE,tbl_die_ordering[[#This Row],[Supplier]],tbl_die_ordering[[#This Row],[DIE NO]])</f>
        <v>PHME_013010-2508</v>
      </c>
    </row>
    <row r="920" spans="1:33" ht="15.75">
      <c r="A920" s="130" t="s">
        <v>29</v>
      </c>
      <c r="B920" s="128" t="str">
        <f>_xlfn.XLOOKUP(_xlfn.TEXTJOIN("_",TRUE,tbl_die_ordering[[#This Row],[Supplier]],tbl_die_ordering[[#This Row],[DIE NO]]),[1]Tracker!$AQ:$AQ,[1]Tracker!$W:$W,"")</f>
        <v>7992-25</v>
      </c>
      <c r="C920" s="204" t="s">
        <v>1435</v>
      </c>
      <c r="D920" s="177" t="s">
        <v>88</v>
      </c>
      <c r="E920" s="90" t="s">
        <v>119</v>
      </c>
      <c r="F920" s="91">
        <v>45827</v>
      </c>
      <c r="G920" s="355">
        <f>_xlfn.XLOOKUP(_xlfn.TEXTJOIN("_",TRUE,tbl_die_ordering[[#This Row],[Supplier]],tbl_die_ordering[[#This Row],[DIE NO]]),[1]Tracker!$AQ:$AQ,[1]Tracker!$V:$V,"")</f>
        <v>45828</v>
      </c>
      <c r="H920" s="193" t="s">
        <v>94</v>
      </c>
      <c r="I920" s="131">
        <v>1</v>
      </c>
      <c r="J920" s="131">
        <v>2</v>
      </c>
      <c r="K920" s="99">
        <v>45832</v>
      </c>
      <c r="L920" s="99">
        <v>45832</v>
      </c>
      <c r="M920" s="102"/>
      <c r="N920" s="129">
        <f>IFERROR(IF(tbl_die_ordering[[#This Row],[Design Approved Date]]&lt;&gt;"",L920-K920,""),"")</f>
        <v>0</v>
      </c>
      <c r="O920" s="91">
        <v>45836</v>
      </c>
      <c r="P920" s="91">
        <v>45838</v>
      </c>
      <c r="Q920" s="99">
        <v>45836</v>
      </c>
      <c r="R920" s="122" t="s">
        <v>1420</v>
      </c>
      <c r="S920" s="90" t="s">
        <v>95</v>
      </c>
      <c r="T920" s="99">
        <v>45836</v>
      </c>
      <c r="U920" s="110"/>
      <c r="V920" s="111"/>
      <c r="W9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0" s="12">
        <f>IF(AND(tbl_die_ordering[[#This Row],[TYPE]]&lt;&gt;"C",tbl_die_ordering[[#This Row],[Design Approved Date]]&lt;&gt;""),tbl_die_ordering[[#This Row],[Design Approved Date]]-tbl_die_ordering[[#This Row],[Die Requested Date]],0)</f>
        <v>5</v>
      </c>
      <c r="AA920" s="118"/>
      <c r="AB920" s="82">
        <f>_xlfn.XLOOKUP(_xlfn.TEXTJOIN("_",TRUE,tbl_die_ordering[[#This Row],[Supplier]],tbl_die_ordering[[#This Row],[DIE NO]]),[1]Tracker!$AQ:$AQ,[1]Tracker!$Y:$Y,"")</f>
        <v>242501416</v>
      </c>
      <c r="AC920" s="83">
        <f>_xlfn.XLOOKUP(_xlfn.TEXTJOIN("_",TRUE,tbl_die_ordering[[#This Row],[Supplier]],tbl_die_ordering[[#This Row],[DIE NO]]),[1]Tracker!$AQ:$AQ,[1]Tracker!$AC:$AC,"")</f>
        <v>45848</v>
      </c>
      <c r="AD920" s="7"/>
      <c r="AF920" t="str">
        <f>TEXT(tbl_die_ordering[[#This Row],[Die Requested Date]],"mmm")</f>
        <v>Jun</v>
      </c>
      <c r="AG920" t="str">
        <f>_xlfn.TEXTJOIN("_",TRUE,tbl_die_ordering[[#This Row],[Supplier]],tbl_die_ordering[[#This Row],[DIE NO]])</f>
        <v>PHME_015807-2502</v>
      </c>
    </row>
    <row r="921" spans="1:33" ht="15.75">
      <c r="A921" s="130" t="s">
        <v>29</v>
      </c>
      <c r="B921" s="128" t="str">
        <f>_xlfn.XLOOKUP(_xlfn.TEXTJOIN("_",TRUE,tbl_die_ordering[[#This Row],[Supplier]],tbl_die_ordering[[#This Row],[DIE NO]]),[1]Tracker!$AQ:$AQ,[1]Tracker!$W:$W,"")</f>
        <v>7992-25</v>
      </c>
      <c r="C921" s="204" t="s">
        <v>1436</v>
      </c>
      <c r="D921" s="177" t="s">
        <v>88</v>
      </c>
      <c r="E921" s="90" t="s">
        <v>100</v>
      </c>
      <c r="F921" s="91">
        <v>45827</v>
      </c>
      <c r="G921" s="355">
        <f>_xlfn.XLOOKUP(_xlfn.TEXTJOIN("_",TRUE,tbl_die_ordering[[#This Row],[Supplier]],tbl_die_ordering[[#This Row],[DIE NO]]),[1]Tracker!$AQ:$AQ,[1]Tracker!$V:$V,"")</f>
        <v>45828</v>
      </c>
      <c r="H921" s="193" t="s">
        <v>94</v>
      </c>
      <c r="I921" s="131">
        <v>1</v>
      </c>
      <c r="J921" s="131">
        <v>1</v>
      </c>
      <c r="K921" s="99">
        <v>45832</v>
      </c>
      <c r="L921" s="99">
        <v>45834</v>
      </c>
      <c r="M921" s="102"/>
      <c r="N921" s="129">
        <f>IFERROR(IF(tbl_die_ordering[[#This Row],[Design Approved Date]]&lt;&gt;"",L921-K921,""),"")</f>
        <v>2</v>
      </c>
      <c r="O921" s="91">
        <v>45836</v>
      </c>
      <c r="P921" s="91">
        <v>45838</v>
      </c>
      <c r="Q921" s="99">
        <v>45836</v>
      </c>
      <c r="R921" s="122" t="s">
        <v>1420</v>
      </c>
      <c r="S921" s="90" t="s">
        <v>95</v>
      </c>
      <c r="T921" s="99">
        <v>45836</v>
      </c>
      <c r="U921" s="110"/>
      <c r="V921" s="111"/>
      <c r="W9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1" s="12">
        <f>IF(AND(tbl_die_ordering[[#This Row],[TYPE]]&lt;&gt;"C",tbl_die_ordering[[#This Row],[Design Approved Date]]&lt;&gt;""),tbl_die_ordering[[#This Row],[Design Approved Date]]-tbl_die_ordering[[#This Row],[Die Requested Date]],0)</f>
        <v>7</v>
      </c>
      <c r="AA921" s="118"/>
      <c r="AB921" s="82">
        <f>_xlfn.XLOOKUP(_xlfn.TEXTJOIN("_",TRUE,tbl_die_ordering[[#This Row],[Supplier]],tbl_die_ordering[[#This Row],[DIE NO]]),[1]Tracker!$AQ:$AQ,[1]Tracker!$Y:$Y,"")</f>
        <v>242501416</v>
      </c>
      <c r="AC921" s="83">
        <f>_xlfn.XLOOKUP(_xlfn.TEXTJOIN("_",TRUE,tbl_die_ordering[[#This Row],[Supplier]],tbl_die_ordering[[#This Row],[DIE NO]]),[1]Tracker!$AQ:$AQ,[1]Tracker!$AC:$AC,"")</f>
        <v>45848</v>
      </c>
      <c r="AD921" s="7"/>
      <c r="AF921" t="str">
        <f>TEXT(tbl_die_ordering[[#This Row],[Die Requested Date]],"mmm")</f>
        <v>Jun</v>
      </c>
      <c r="AG921" t="str">
        <f>_xlfn.TEXTJOIN("_",TRUE,tbl_die_ordering[[#This Row],[Supplier]],tbl_die_ordering[[#This Row],[DIE NO]])</f>
        <v>PHME_016441-2503</v>
      </c>
    </row>
    <row r="922" spans="1:33" ht="20.25" customHeight="1">
      <c r="A922" s="130" t="s">
        <v>29</v>
      </c>
      <c r="B922" s="128" t="str">
        <f>_xlfn.XLOOKUP(_xlfn.TEXTJOIN("_",TRUE,tbl_die_ordering[[#This Row],[Supplier]],tbl_die_ordering[[#This Row],[DIE NO]]),[1]Tracker!$AQ:$AQ,[1]Tracker!$W:$W,"")</f>
        <v>7992-25</v>
      </c>
      <c r="C922" s="204" t="s">
        <v>1437</v>
      </c>
      <c r="D922" s="177" t="s">
        <v>88</v>
      </c>
      <c r="E922" s="90" t="s">
        <v>100</v>
      </c>
      <c r="F922" s="91">
        <v>45827</v>
      </c>
      <c r="G922" s="355">
        <f>_xlfn.XLOOKUP(_xlfn.TEXTJOIN("_",TRUE,tbl_die_ordering[[#This Row],[Supplier]],tbl_die_ordering[[#This Row],[DIE NO]]),[1]Tracker!$AQ:$AQ,[1]Tracker!$V:$V,"")</f>
        <v>45828</v>
      </c>
      <c r="H922" s="193" t="s">
        <v>94</v>
      </c>
      <c r="I922" s="131">
        <v>1</v>
      </c>
      <c r="J922" s="131">
        <v>4</v>
      </c>
      <c r="K922" s="99">
        <v>45832</v>
      </c>
      <c r="L922" s="99">
        <v>45836</v>
      </c>
      <c r="M922" s="102"/>
      <c r="N922" s="129">
        <f>IFERROR(IF(tbl_die_ordering[[#This Row],[Design Approved Date]]&lt;&gt;"",L922-K922,""),"")</f>
        <v>4</v>
      </c>
      <c r="O922" s="99">
        <v>45838</v>
      </c>
      <c r="P922" s="94">
        <v>45838</v>
      </c>
      <c r="Q922" s="99">
        <v>45838</v>
      </c>
      <c r="R922" s="122" t="s">
        <v>1438</v>
      </c>
      <c r="S922" s="90" t="s">
        <v>95</v>
      </c>
      <c r="T922" s="99">
        <v>45838</v>
      </c>
      <c r="U922" s="110"/>
      <c r="V922" s="111" t="s">
        <v>1439</v>
      </c>
      <c r="W9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2" s="12">
        <f>IF(AND(tbl_die_ordering[[#This Row],[TYPE]]&lt;&gt;"C",tbl_die_ordering[[#This Row],[Design Approved Date]]&lt;&gt;""),tbl_die_ordering[[#This Row],[Design Approved Date]]-tbl_die_ordering[[#This Row],[Die Requested Date]],0)</f>
        <v>9</v>
      </c>
      <c r="AA922" s="118"/>
      <c r="AB922" s="82">
        <f>_xlfn.XLOOKUP(_xlfn.TEXTJOIN("_",TRUE,tbl_die_ordering[[#This Row],[Supplier]],tbl_die_ordering[[#This Row],[DIE NO]]),[1]Tracker!$AQ:$AQ,[1]Tracker!$Y:$Y,"")</f>
        <v>242501416</v>
      </c>
      <c r="AC922" s="83">
        <f>_xlfn.XLOOKUP(_xlfn.TEXTJOIN("_",TRUE,tbl_die_ordering[[#This Row],[Supplier]],tbl_die_ordering[[#This Row],[DIE NO]]),[1]Tracker!$AQ:$AQ,[1]Tracker!$AC:$AC,"")</f>
        <v>45848</v>
      </c>
      <c r="AD922" s="7"/>
      <c r="AF922" t="str">
        <f>TEXT(tbl_die_ordering[[#This Row],[Die Requested Date]],"mmm")</f>
        <v>Jun</v>
      </c>
      <c r="AG922" t="str">
        <f>_xlfn.TEXTJOIN("_",TRUE,tbl_die_ordering[[#This Row],[Supplier]],tbl_die_ordering[[#This Row],[DIE NO]])</f>
        <v>PHME_015651-2506</v>
      </c>
    </row>
    <row r="923" spans="1:33" ht="15.75">
      <c r="A923" s="130" t="s">
        <v>6</v>
      </c>
      <c r="B923" s="128" t="str">
        <f>_xlfn.XLOOKUP(_xlfn.TEXTJOIN("_",TRUE,tbl_die_ordering[[#This Row],[Supplier]],tbl_die_ordering[[#This Row],[DIE NO]]),[1]Tracker!$AQ:$AQ,[1]Tracker!$W:$W,"")</f>
        <v>7996-25</v>
      </c>
      <c r="C923" s="204" t="s">
        <v>1440</v>
      </c>
      <c r="D923" s="177" t="s">
        <v>88</v>
      </c>
      <c r="E923" s="90" t="s">
        <v>100</v>
      </c>
      <c r="F923" s="91">
        <v>45827</v>
      </c>
      <c r="G923" s="355">
        <f>_xlfn.XLOOKUP(_xlfn.TEXTJOIN("_",TRUE,tbl_die_ordering[[#This Row],[Supplier]],tbl_die_ordering[[#This Row],[DIE NO]]),[1]Tracker!$AQ:$AQ,[1]Tracker!$V:$V,"")</f>
        <v>45829</v>
      </c>
      <c r="H923" s="193" t="s">
        <v>90</v>
      </c>
      <c r="I923" s="131">
        <v>1</v>
      </c>
      <c r="J923" s="131">
        <v>3</v>
      </c>
      <c r="K923" s="99">
        <v>45833</v>
      </c>
      <c r="L923" s="99">
        <v>45834</v>
      </c>
      <c r="M923" s="102"/>
      <c r="N923" s="129">
        <f>IFERROR(IF(tbl_die_ordering[[#This Row],[Design Approved Date]]&lt;&gt;"",L923-K923,""),"")</f>
        <v>1</v>
      </c>
      <c r="O923" s="91">
        <v>45836</v>
      </c>
      <c r="P923" s="91">
        <v>45838</v>
      </c>
      <c r="Q923" s="99">
        <v>45836</v>
      </c>
      <c r="R923" s="122" t="s">
        <v>1365</v>
      </c>
      <c r="S923" s="90" t="s">
        <v>197</v>
      </c>
      <c r="T923" s="99">
        <v>45836</v>
      </c>
      <c r="U923" s="110"/>
      <c r="V923" s="111"/>
      <c r="W9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3" s="12">
        <f>IF(AND(tbl_die_ordering[[#This Row],[TYPE]]&lt;&gt;"C",tbl_die_ordering[[#This Row],[Design Approved Date]]&lt;&gt;""),tbl_die_ordering[[#This Row],[Design Approved Date]]-tbl_die_ordering[[#This Row],[Die Requested Date]],0)</f>
        <v>7</v>
      </c>
      <c r="AA923" s="118"/>
      <c r="AB923" s="82">
        <f>_xlfn.XLOOKUP(_xlfn.TEXTJOIN("_",TRUE,tbl_die_ordering[[#This Row],[Supplier]],tbl_die_ordering[[#This Row],[DIE NO]]),[1]Tracker!$AQ:$AQ,[1]Tracker!$Y:$Y,"")</f>
        <v>142505578</v>
      </c>
      <c r="AC923" s="83">
        <f>_xlfn.XLOOKUP(_xlfn.TEXTJOIN("_",TRUE,tbl_die_ordering[[#This Row],[Supplier]],tbl_die_ordering[[#This Row],[DIE NO]]),[1]Tracker!$AQ:$AQ,[1]Tracker!$AC:$AC,"")</f>
        <v>45849.246782407405</v>
      </c>
      <c r="AD923" s="7"/>
      <c r="AF923" t="str">
        <f>TEXT(tbl_die_ordering[[#This Row],[Die Requested Date]],"mmm")</f>
        <v>Jun</v>
      </c>
      <c r="AG923" t="str">
        <f>_xlfn.TEXTJOIN("_",TRUE,tbl_die_ordering[[#This Row],[Supplier]],tbl_die_ordering[[#This Row],[DIE NO]])</f>
        <v>COMPES_15648-241</v>
      </c>
    </row>
    <row r="924" spans="1:33" ht="30">
      <c r="A924" s="130" t="s">
        <v>6</v>
      </c>
      <c r="B924" s="128" t="str">
        <f>_xlfn.XLOOKUP(_xlfn.TEXTJOIN("_",TRUE,tbl_die_ordering[[#This Row],[Supplier]],tbl_die_ordering[[#This Row],[DIE NO]]),[1]Tracker!$AQ:$AQ,[1]Tracker!$W:$W,"")</f>
        <v>7997-25</v>
      </c>
      <c r="C924" s="204" t="s">
        <v>1441</v>
      </c>
      <c r="D924" s="177" t="s">
        <v>88</v>
      </c>
      <c r="E924" s="90" t="s">
        <v>103</v>
      </c>
      <c r="F924" s="91">
        <v>45827</v>
      </c>
      <c r="G924" s="355">
        <f>_xlfn.XLOOKUP(_xlfn.TEXTJOIN("_",TRUE,tbl_die_ordering[[#This Row],[Supplier]],tbl_die_ordering[[#This Row],[DIE NO]]),[1]Tracker!$AQ:$AQ,[1]Tracker!$V:$V,"")</f>
        <v>45829</v>
      </c>
      <c r="H924" s="193" t="s">
        <v>90</v>
      </c>
      <c r="I924" s="131">
        <v>3</v>
      </c>
      <c r="J924" s="131">
        <v>3</v>
      </c>
      <c r="K924" s="99">
        <v>45829</v>
      </c>
      <c r="L924" s="99">
        <v>45834</v>
      </c>
      <c r="M924" s="102" t="s">
        <v>186</v>
      </c>
      <c r="N924" s="129">
        <f>IFERROR(IF(tbl_die_ordering[[#This Row],[Design Approved Date]]&lt;&gt;"",L924-K924,""),"")</f>
        <v>5</v>
      </c>
      <c r="O924" s="99">
        <v>45842</v>
      </c>
      <c r="P924" s="91">
        <v>45838</v>
      </c>
      <c r="Q924" s="99">
        <v>45836</v>
      </c>
      <c r="R924" s="122" t="s">
        <v>1365</v>
      </c>
      <c r="S924" s="207" t="s">
        <v>106</v>
      </c>
      <c r="T924" s="99">
        <v>45836</v>
      </c>
      <c r="U924" s="110"/>
      <c r="V924" s="111" t="s">
        <v>1442</v>
      </c>
      <c r="W9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4" s="12">
        <f>IF(AND(tbl_die_ordering[[#This Row],[TYPE]]&lt;&gt;"C",tbl_die_ordering[[#This Row],[Design Approved Date]]&lt;&gt;""),tbl_die_ordering[[#This Row],[Design Approved Date]]-tbl_die_ordering[[#This Row],[Die Requested Date]],0)</f>
        <v>7</v>
      </c>
      <c r="AA924" s="118"/>
      <c r="AB924" s="82">
        <f>_xlfn.XLOOKUP(_xlfn.TEXTJOIN("_",TRUE,tbl_die_ordering[[#This Row],[Supplier]],tbl_die_ordering[[#This Row],[DIE NO]]),[1]Tracker!$AQ:$AQ,[1]Tracker!$Y:$Y,"")</f>
        <v>142505410</v>
      </c>
      <c r="AC924" s="83">
        <f>_xlfn.XLOOKUP(_xlfn.TEXTJOIN("_",TRUE,tbl_die_ordering[[#This Row],[Supplier]],tbl_die_ordering[[#This Row],[DIE NO]]),[1]Tracker!$AQ:$AQ,[1]Tracker!$AC:$AC,"")</f>
        <v>45841</v>
      </c>
      <c r="AD924" s="7"/>
      <c r="AF924" t="str">
        <f>TEXT(tbl_die_ordering[[#This Row],[Die Requested Date]],"mmm")</f>
        <v>Jun</v>
      </c>
      <c r="AG924" t="str">
        <f>_xlfn.TEXTJOIN("_",TRUE,tbl_die_ordering[[#This Row],[Supplier]],tbl_die_ordering[[#This Row],[DIE NO]])</f>
        <v>JIANGSU_16875-502</v>
      </c>
    </row>
    <row r="925" spans="1:33" ht="75">
      <c r="A925" s="130" t="s">
        <v>6</v>
      </c>
      <c r="B925" s="128" t="str">
        <f>_xlfn.XLOOKUP(_xlfn.TEXTJOIN("_",TRUE,tbl_die_ordering[[#This Row],[Supplier]],tbl_die_ordering[[#This Row],[DIE NO]]),[1]Tracker!$AQ:$AQ,[1]Tracker!$W:$W,"")</f>
        <v>7998-25</v>
      </c>
      <c r="C925" s="204" t="s">
        <v>1443</v>
      </c>
      <c r="D925" s="177" t="s">
        <v>88</v>
      </c>
      <c r="E925" s="90" t="s">
        <v>93</v>
      </c>
      <c r="F925" s="91">
        <v>45827</v>
      </c>
      <c r="G925" s="355">
        <f>_xlfn.XLOOKUP(_xlfn.TEXTJOIN("_",TRUE,tbl_die_ordering[[#This Row],[Supplier]],tbl_die_ordering[[#This Row],[DIE NO]]),[1]Tracker!$AQ:$AQ,[1]Tracker!$V:$V,"")</f>
        <v>45829</v>
      </c>
      <c r="H925" s="193" t="s">
        <v>90</v>
      </c>
      <c r="I925" s="131">
        <v>7</v>
      </c>
      <c r="J925" s="131">
        <v>7</v>
      </c>
      <c r="K925" s="99">
        <v>45832</v>
      </c>
      <c r="L925" s="99">
        <v>45866</v>
      </c>
      <c r="M925" s="102" t="s">
        <v>186</v>
      </c>
      <c r="N925" s="129">
        <f>IFERROR(IF(tbl_die_ordering[[#This Row],[Design Approved Date]]&lt;&gt;"",L925-K925,""),"")</f>
        <v>34</v>
      </c>
      <c r="O925" s="91">
        <v>45870</v>
      </c>
      <c r="P925" s="94">
        <v>45871</v>
      </c>
      <c r="Q925" s="99">
        <v>45870</v>
      </c>
      <c r="R925" s="122" t="s">
        <v>1411</v>
      </c>
      <c r="S925" s="90" t="s">
        <v>167</v>
      </c>
      <c r="T925" s="91">
        <v>45870</v>
      </c>
      <c r="U925" s="110"/>
      <c r="V925" s="111" t="s">
        <v>1444</v>
      </c>
      <c r="W9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5" s="12">
        <f>IF(AND(tbl_die_ordering[[#This Row],[TYPE]]&lt;&gt;"C",tbl_die_ordering[[#This Row],[Design Approved Date]]&lt;&gt;""),tbl_die_ordering[[#This Row],[Design Approved Date]]-tbl_die_ordering[[#This Row],[Die Requested Date]],0)</f>
        <v>39</v>
      </c>
      <c r="AA925" s="118"/>
      <c r="AB925" s="82">
        <f>_xlfn.XLOOKUP(_xlfn.TEXTJOIN("_",TRUE,tbl_die_ordering[[#This Row],[Supplier]],tbl_die_ordering[[#This Row],[DIE NO]]),[1]Tracker!$AQ:$AQ,[1]Tracker!$Y:$Y,"")</f>
        <v>142506766</v>
      </c>
      <c r="AC925" s="83">
        <f>_xlfn.XLOOKUP(_xlfn.TEXTJOIN("_",TRUE,tbl_die_ordering[[#This Row],[Supplier]],tbl_die_ordering[[#This Row],[DIE NO]]),[1]Tracker!$AQ:$AQ,[1]Tracker!$AC:$AC,"")</f>
        <v>45884.472569444442</v>
      </c>
      <c r="AD925" s="7"/>
      <c r="AF925" t="str">
        <f>TEXT(tbl_die_ordering[[#This Row],[Die Requested Date]],"mmm")</f>
        <v>Jun</v>
      </c>
      <c r="AG925" t="str">
        <f>_xlfn.TEXTJOIN("_",TRUE,tbl_die_ordering[[#This Row],[Supplier]],tbl_die_ordering[[#This Row],[DIE NO]])</f>
        <v>PHOENIX _28949-602</v>
      </c>
    </row>
    <row r="926" spans="1:33" ht="15.75">
      <c r="A926" s="130" t="s">
        <v>29</v>
      </c>
      <c r="B926" s="128" t="str">
        <f>_xlfn.XLOOKUP(_xlfn.TEXTJOIN("_",TRUE,tbl_die_ordering[[#This Row],[Supplier]],tbl_die_ordering[[#This Row],[DIE NO]]),[1]Tracker!$AQ:$AQ,[1]Tracker!$W:$W,"")</f>
        <v>7993-25</v>
      </c>
      <c r="C926" s="204" t="s">
        <v>1445</v>
      </c>
      <c r="D926" s="177" t="s">
        <v>88</v>
      </c>
      <c r="E926" s="90" t="s">
        <v>100</v>
      </c>
      <c r="F926" s="91">
        <v>45827</v>
      </c>
      <c r="G926" s="355">
        <f>_xlfn.XLOOKUP(_xlfn.TEXTJOIN("_",TRUE,tbl_die_ordering[[#This Row],[Supplier]],tbl_die_ordering[[#This Row],[DIE NO]]),[1]Tracker!$AQ:$AQ,[1]Tracker!$V:$V,"")</f>
        <v>45832</v>
      </c>
      <c r="H926" s="193" t="s">
        <v>94</v>
      </c>
      <c r="I926" s="131">
        <v>1</v>
      </c>
      <c r="J926" s="131">
        <v>1</v>
      </c>
      <c r="K926" s="99">
        <v>45832</v>
      </c>
      <c r="L926" s="99">
        <v>45836</v>
      </c>
      <c r="M926" s="102"/>
      <c r="N926" s="129">
        <f>IFERROR(IF(tbl_die_ordering[[#This Row],[Design Approved Date]]&lt;&gt;"",L926-K926,""),"")</f>
        <v>4</v>
      </c>
      <c r="O926" s="99">
        <v>45838</v>
      </c>
      <c r="P926" s="91">
        <v>45838</v>
      </c>
      <c r="Q926" s="99">
        <v>45838</v>
      </c>
      <c r="R926" s="122" t="s">
        <v>1438</v>
      </c>
      <c r="S926" s="90" t="s">
        <v>101</v>
      </c>
      <c r="T926" s="99">
        <v>45838</v>
      </c>
      <c r="U926" s="110"/>
      <c r="V926" s="111"/>
      <c r="W9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6" s="12">
        <f>IF(AND(tbl_die_ordering[[#This Row],[TYPE]]&lt;&gt;"C",tbl_die_ordering[[#This Row],[Design Approved Date]]&lt;&gt;""),tbl_die_ordering[[#This Row],[Design Approved Date]]-tbl_die_ordering[[#This Row],[Die Requested Date]],0)</f>
        <v>9</v>
      </c>
      <c r="AA926" s="118"/>
      <c r="AB926" s="82">
        <f>_xlfn.XLOOKUP(_xlfn.TEXTJOIN("_",TRUE,tbl_die_ordering[[#This Row],[Supplier]],tbl_die_ordering[[#This Row],[DIE NO]]),[1]Tracker!$AQ:$AQ,[1]Tracker!$Y:$Y,"")</f>
        <v>242501520</v>
      </c>
      <c r="AC926" s="83">
        <f>_xlfn.XLOOKUP(_xlfn.TEXTJOIN("_",TRUE,tbl_die_ordering[[#This Row],[Supplier]],tbl_die_ordering[[#This Row],[DIE NO]]),[1]Tracker!$AQ:$AQ,[1]Tracker!$AC:$AC,"")</f>
        <v>45849</v>
      </c>
      <c r="AD926" s="7"/>
      <c r="AF926" t="str">
        <f>TEXT(tbl_die_ordering[[#This Row],[Die Requested Date]],"mmm")</f>
        <v>Jun</v>
      </c>
      <c r="AG926" t="str">
        <f>_xlfn.TEXTJOIN("_",TRUE,tbl_die_ordering[[#This Row],[Supplier]],tbl_die_ordering[[#This Row],[DIE NO]])</f>
        <v>PDTMC_013940-2505</v>
      </c>
    </row>
    <row r="927" spans="1:33" ht="15.75">
      <c r="A927" s="130" t="s">
        <v>29</v>
      </c>
      <c r="B927" s="128" t="str">
        <f>_xlfn.XLOOKUP(_xlfn.TEXTJOIN("_",TRUE,tbl_die_ordering[[#This Row],[Supplier]],tbl_die_ordering[[#This Row],[DIE NO]]),[1]Tracker!$AQ:$AQ,[1]Tracker!$W:$W,"")</f>
        <v>7993-25</v>
      </c>
      <c r="C927" s="206" t="s">
        <v>1446</v>
      </c>
      <c r="D927" s="177" t="s">
        <v>88</v>
      </c>
      <c r="E927" s="90" t="s">
        <v>103</v>
      </c>
      <c r="F927" s="91">
        <v>45827</v>
      </c>
      <c r="G927" s="355">
        <f>_xlfn.XLOOKUP(_xlfn.TEXTJOIN("_",TRUE,tbl_die_ordering[[#This Row],[Supplier]],tbl_die_ordering[[#This Row],[DIE NO]]),[1]Tracker!$AQ:$AQ,[1]Tracker!$V:$V,"")</f>
        <v>45832</v>
      </c>
      <c r="H927" s="193" t="s">
        <v>94</v>
      </c>
      <c r="I927" s="131">
        <v>0</v>
      </c>
      <c r="J927" s="131">
        <v>0</v>
      </c>
      <c r="K927" s="99">
        <v>45834</v>
      </c>
      <c r="L927" s="99">
        <v>45839</v>
      </c>
      <c r="M927" s="102"/>
      <c r="N927" s="129">
        <f>IFERROR(IF(tbl_die_ordering[[#This Row],[Design Approved Date]]&lt;&gt;"",L927-K927,""),"")</f>
        <v>5</v>
      </c>
      <c r="O927" s="99">
        <v>45843</v>
      </c>
      <c r="P927" s="91">
        <v>45843</v>
      </c>
      <c r="Q927" s="99">
        <v>45843</v>
      </c>
      <c r="R927" s="122" t="s">
        <v>1447</v>
      </c>
      <c r="S927" s="90" t="s">
        <v>101</v>
      </c>
      <c r="T927" s="91">
        <v>45843</v>
      </c>
      <c r="U927" s="110"/>
      <c r="V927" s="111" t="s">
        <v>1448</v>
      </c>
      <c r="W9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7" s="12">
        <f>IF(AND(tbl_die_ordering[[#This Row],[TYPE]]&lt;&gt;"C",tbl_die_ordering[[#This Row],[Design Approved Date]]&lt;&gt;""),tbl_die_ordering[[#This Row],[Design Approved Date]]-tbl_die_ordering[[#This Row],[Die Requested Date]],0)</f>
        <v>12</v>
      </c>
      <c r="Y927" s="98" t="s">
        <v>186</v>
      </c>
      <c r="AA927" s="118"/>
      <c r="AB927" s="82">
        <f>_xlfn.XLOOKUP(_xlfn.TEXTJOIN("_",TRUE,tbl_die_ordering[[#This Row],[Supplier]],tbl_die_ordering[[#This Row],[DIE NO]]),[1]Tracker!$AQ:$AQ,[1]Tracker!$Y:$Y,"")</f>
        <v>242501520</v>
      </c>
      <c r="AC927" s="83">
        <f>_xlfn.XLOOKUP(_xlfn.TEXTJOIN("_",TRUE,tbl_die_ordering[[#This Row],[Supplier]],tbl_die_ordering[[#This Row],[DIE NO]]),[1]Tracker!$AQ:$AQ,[1]Tracker!$AC:$AC,"")</f>
        <v>45849</v>
      </c>
      <c r="AD927" s="7"/>
      <c r="AF927" t="str">
        <f>TEXT(tbl_die_ordering[[#This Row],[Die Requested Date]],"mmm")</f>
        <v>Jun</v>
      </c>
      <c r="AG927" t="str">
        <f>_xlfn.TEXTJOIN("_",TRUE,tbl_die_ordering[[#This Row],[Supplier]],tbl_die_ordering[[#This Row],[DIE NO]])</f>
        <v>PDTMC_027719-2504</v>
      </c>
    </row>
    <row r="928" spans="1:33" ht="15.75">
      <c r="A928" s="130" t="s">
        <v>6</v>
      </c>
      <c r="B928" s="128" t="str">
        <f>_xlfn.XLOOKUP(_xlfn.TEXTJOIN("_",TRUE,tbl_die_ordering[[#This Row],[Supplier]],tbl_die_ordering[[#This Row],[DIE NO]]),[1]Tracker!$AQ:$AQ,[1]Tracker!$W:$W,"")</f>
        <v>7991-25</v>
      </c>
      <c r="C928" s="204" t="s">
        <v>1449</v>
      </c>
      <c r="D928" s="177" t="s">
        <v>185</v>
      </c>
      <c r="E928" s="90" t="s">
        <v>103</v>
      </c>
      <c r="F928" s="91">
        <v>45828</v>
      </c>
      <c r="G928" s="355">
        <f>_xlfn.XLOOKUP(_xlfn.TEXTJOIN("_",TRUE,tbl_die_ordering[[#This Row],[Supplier]],tbl_die_ordering[[#This Row],[DIE NO]]),[1]Tracker!$AQ:$AQ,[1]Tracker!$V:$V,"")</f>
        <v>45828</v>
      </c>
      <c r="H928" s="193" t="s">
        <v>94</v>
      </c>
      <c r="I928" s="131">
        <v>1</v>
      </c>
      <c r="J928" s="131">
        <v>1</v>
      </c>
      <c r="K928" s="99">
        <v>45834</v>
      </c>
      <c r="L928" s="99">
        <v>45834</v>
      </c>
      <c r="M928" s="102"/>
      <c r="N928" s="129">
        <f>IFERROR(IF(tbl_die_ordering[[#This Row],[Design Approved Date]]&lt;&gt;"",L928-K928,""),"")</f>
        <v>0</v>
      </c>
      <c r="O928" s="91">
        <v>45836</v>
      </c>
      <c r="P928" s="91">
        <v>45838</v>
      </c>
      <c r="Q928" s="99">
        <v>45836</v>
      </c>
      <c r="R928" s="122" t="s">
        <v>1365</v>
      </c>
      <c r="S928" s="90" t="s">
        <v>95</v>
      </c>
      <c r="T928" s="99">
        <v>45836</v>
      </c>
      <c r="U928" s="110" t="s">
        <v>572</v>
      </c>
      <c r="V928" s="111"/>
      <c r="W9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8" s="12">
        <f>IF(AND(tbl_die_ordering[[#This Row],[TYPE]]&lt;&gt;"C",tbl_die_ordering[[#This Row],[Design Approved Date]]&lt;&gt;""),tbl_die_ordering[[#This Row],[Design Approved Date]]-tbl_die_ordering[[#This Row],[Die Requested Date]],0)</f>
        <v>6</v>
      </c>
      <c r="AA928" s="118" t="s">
        <v>930</v>
      </c>
      <c r="AB928" s="82">
        <f>_xlfn.XLOOKUP(_xlfn.TEXTJOIN("_",TRUE,tbl_die_ordering[[#This Row],[Supplier]],tbl_die_ordering[[#This Row],[DIE NO]]),[1]Tracker!$AQ:$AQ,[1]Tracker!$Y:$Y,"")</f>
        <v>142505400</v>
      </c>
      <c r="AC928" s="83">
        <f>_xlfn.XLOOKUP(_xlfn.TEXTJOIN("_",TRUE,tbl_die_ordering[[#This Row],[Supplier]],tbl_die_ordering[[#This Row],[DIE NO]]),[1]Tracker!$AQ:$AQ,[1]Tracker!$AC:$AC,"")</f>
        <v>45847.354548611111</v>
      </c>
      <c r="AD928" s="7"/>
      <c r="AF928" t="str">
        <f>TEXT(tbl_die_ordering[[#This Row],[Die Requested Date]],"mmm")</f>
        <v>Jun</v>
      </c>
      <c r="AG928" t="str">
        <f>_xlfn.TEXTJOIN("_",TRUE,tbl_die_ordering[[#This Row],[Supplier]],tbl_die_ordering[[#This Row],[DIE NO]])</f>
        <v>PHME_30394-201</v>
      </c>
    </row>
    <row r="929" spans="1:33" ht="15.75">
      <c r="A929" s="130" t="s">
        <v>29</v>
      </c>
      <c r="B929" s="128" t="str">
        <f>_xlfn.XLOOKUP(_xlfn.TEXTJOIN("_",TRUE,tbl_die_ordering[[#This Row],[Supplier]],tbl_die_ordering[[#This Row],[DIE NO]]),[1]Tracker!$AQ:$AQ,[1]Tracker!$W:$W,"")</f>
        <v>7990-25</v>
      </c>
      <c r="C929" s="204" t="s">
        <v>1450</v>
      </c>
      <c r="D929" s="177" t="s">
        <v>185</v>
      </c>
      <c r="E929" s="90" t="s">
        <v>260</v>
      </c>
      <c r="F929" s="91">
        <v>45828</v>
      </c>
      <c r="G929" s="355">
        <f>_xlfn.XLOOKUP(_xlfn.TEXTJOIN("_",TRUE,tbl_die_ordering[[#This Row],[Supplier]],tbl_die_ordering[[#This Row],[DIE NO]]),[1]Tracker!$AQ:$AQ,[1]Tracker!$V:$V,"")</f>
        <v>45828</v>
      </c>
      <c r="H929" s="193" t="s">
        <v>94</v>
      </c>
      <c r="I929" s="131">
        <v>1</v>
      </c>
      <c r="J929" s="131">
        <v>1</v>
      </c>
      <c r="K929" s="99">
        <v>45834</v>
      </c>
      <c r="L929" s="99">
        <v>45834</v>
      </c>
      <c r="M929" s="102"/>
      <c r="N929" s="129">
        <f>IFERROR(IF(tbl_die_ordering[[#This Row],[Design Approved Date]]&lt;&gt;"",L929-K929,""),"")</f>
        <v>0</v>
      </c>
      <c r="O929" s="91">
        <v>45836</v>
      </c>
      <c r="P929" s="91">
        <v>45838</v>
      </c>
      <c r="Q929" s="99">
        <v>45836</v>
      </c>
      <c r="R929" s="122" t="s">
        <v>1420</v>
      </c>
      <c r="S929" s="90" t="s">
        <v>95</v>
      </c>
      <c r="T929" s="99">
        <v>45836</v>
      </c>
      <c r="U929" s="110" t="s">
        <v>572</v>
      </c>
      <c r="V929" s="111"/>
      <c r="W9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29" s="12">
        <f>IF(AND(tbl_die_ordering[[#This Row],[TYPE]]&lt;&gt;"C",tbl_die_ordering[[#This Row],[Design Approved Date]]&lt;&gt;""),tbl_die_ordering[[#This Row],[Design Approved Date]]-tbl_die_ordering[[#This Row],[Die Requested Date]],0)</f>
        <v>6</v>
      </c>
      <c r="AA929" s="118" t="s">
        <v>930</v>
      </c>
      <c r="AB929" s="82">
        <f>_xlfn.XLOOKUP(_xlfn.TEXTJOIN("_",TRUE,tbl_die_ordering[[#This Row],[Supplier]],tbl_die_ordering[[#This Row],[DIE NO]]),[1]Tracker!$AQ:$AQ,[1]Tracker!$Y:$Y,"")</f>
        <v>242501418</v>
      </c>
      <c r="AC929" s="83">
        <f>_xlfn.XLOOKUP(_xlfn.TEXTJOIN("_",TRUE,tbl_die_ordering[[#This Row],[Supplier]],tbl_die_ordering[[#This Row],[DIE NO]]),[1]Tracker!$AQ:$AQ,[1]Tracker!$AC:$AC,"")</f>
        <v>45849</v>
      </c>
      <c r="AD929" s="7"/>
      <c r="AF929" t="str">
        <f>TEXT(tbl_die_ordering[[#This Row],[Die Requested Date]],"mmm")</f>
        <v>Jun</v>
      </c>
      <c r="AG929" t="str">
        <f>_xlfn.TEXTJOIN("_",TRUE,tbl_die_ordering[[#This Row],[Supplier]],tbl_die_ordering[[#This Row],[DIE NO]])</f>
        <v>PHME_030393-2501</v>
      </c>
    </row>
    <row r="930" spans="1:33" ht="15.75">
      <c r="A930" s="130" t="s">
        <v>29</v>
      </c>
      <c r="B930" s="128" t="str">
        <f>_xlfn.XLOOKUP(_xlfn.TEXTJOIN("_",TRUE,tbl_die_ordering[[#This Row],[Supplier]],tbl_die_ordering[[#This Row],[DIE NO]]),[1]Tracker!$AQ:$AQ,[1]Tracker!$W:$W,"")</f>
        <v>7999-25</v>
      </c>
      <c r="C930" s="204" t="s">
        <v>1451</v>
      </c>
      <c r="D930" s="177" t="s">
        <v>162</v>
      </c>
      <c r="E930" s="90" t="s">
        <v>163</v>
      </c>
      <c r="F930" s="91">
        <v>45832</v>
      </c>
      <c r="G930" s="355">
        <v>45832</v>
      </c>
      <c r="H930" t="s">
        <v>94</v>
      </c>
      <c r="I930" s="131">
        <v>0</v>
      </c>
      <c r="J930" s="131">
        <v>0</v>
      </c>
      <c r="K930" s="99">
        <v>45838</v>
      </c>
      <c r="L930" s="99">
        <v>45845</v>
      </c>
      <c r="M930" s="102"/>
      <c r="N930" s="129">
        <f>IFERROR(IF(tbl_die_ordering[[#This Row],[Design Approved Date]]&lt;&gt;"",L930-K930,""),"")</f>
        <v>7</v>
      </c>
      <c r="O930" s="99">
        <v>45846</v>
      </c>
      <c r="P930" s="91">
        <v>45846</v>
      </c>
      <c r="Q930" s="99">
        <v>45846</v>
      </c>
      <c r="R930" s="122" t="s">
        <v>1452</v>
      </c>
      <c r="S930" s="90" t="s">
        <v>95</v>
      </c>
      <c r="T930" s="99">
        <v>45846</v>
      </c>
      <c r="U930" s="110"/>
      <c r="V930" s="111"/>
      <c r="W9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0" s="12">
        <f>IF(AND(tbl_die_ordering[[#This Row],[TYPE]]&lt;&gt;"C",tbl_die_ordering[[#This Row],[Design Approved Date]]&lt;&gt;""),tbl_die_ordering[[#This Row],[Design Approved Date]]-tbl_die_ordering[[#This Row],[Die Requested Date]],0)</f>
        <v>13</v>
      </c>
      <c r="AA930" s="118"/>
      <c r="AB930" s="82">
        <f>_xlfn.XLOOKUP(_xlfn.TEXTJOIN("_",TRUE,tbl_die_ordering[[#This Row],[Supplier]],tbl_die_ordering[[#This Row],[DIE NO]]),[1]Tracker!$AQ:$AQ,[1]Tracker!$Y:$Y,"")</f>
        <v>242501617</v>
      </c>
      <c r="AC930" s="83">
        <f>_xlfn.XLOOKUP(_xlfn.TEXTJOIN("_",TRUE,tbl_die_ordering[[#This Row],[Supplier]],tbl_die_ordering[[#This Row],[DIE NO]]),[1]Tracker!$AQ:$AQ,[1]Tracker!$AC:$AC,"")</f>
        <v>45863.395266203705</v>
      </c>
      <c r="AD930" s="7"/>
      <c r="AF930" t="str">
        <f>TEXT(tbl_die_ordering[[#This Row],[Die Requested Date]],"mmm")</f>
        <v>Jun</v>
      </c>
      <c r="AG930" t="str">
        <f>_xlfn.TEXTJOIN("_",TRUE,tbl_die_ordering[[#This Row],[Supplier]],tbl_die_ordering[[#This Row],[DIE NO]])</f>
        <v>PHME_25IC1-27915</v>
      </c>
    </row>
    <row r="931" spans="1:33" ht="15.75">
      <c r="A931" s="130" t="s">
        <v>6</v>
      </c>
      <c r="B931" s="128" t="str">
        <f>_xlfn.XLOOKUP(_xlfn.TEXTJOIN("_",TRUE,tbl_die_ordering[[#This Row],[Supplier]],tbl_die_ordering[[#This Row],[DIE NO]]),[1]Tracker!$AQ:$AQ,[1]Tracker!$W:$W,"")</f>
        <v>8000-25</v>
      </c>
      <c r="C931" s="204" t="s">
        <v>1453</v>
      </c>
      <c r="D931" s="177" t="s">
        <v>88</v>
      </c>
      <c r="E931" s="90" t="s">
        <v>93</v>
      </c>
      <c r="F931" s="94">
        <v>45832</v>
      </c>
      <c r="G931" s="355">
        <f>_xlfn.XLOOKUP(_xlfn.TEXTJOIN("_",TRUE,tbl_die_ordering[[#This Row],[Supplier]],tbl_die_ordering[[#This Row],[DIE NO]]),[1]Tracker!$AQ:$AQ,[1]Tracker!$V:$V,"")</f>
        <v>45833</v>
      </c>
      <c r="H931" t="s">
        <v>94</v>
      </c>
      <c r="I931" s="133">
        <v>3</v>
      </c>
      <c r="J931" s="133">
        <v>3</v>
      </c>
      <c r="K931" s="99">
        <v>45835</v>
      </c>
      <c r="L931" s="99">
        <v>45836</v>
      </c>
      <c r="M931" s="105"/>
      <c r="N931" s="121">
        <f>IFERROR(IF(tbl_die_ordering[[#This Row],[Design Approved Date]]&lt;&gt;"",L931-K931,""),"")</f>
        <v>1</v>
      </c>
      <c r="O931" s="99">
        <v>45838</v>
      </c>
      <c r="P931" s="91">
        <v>45838</v>
      </c>
      <c r="Q931" s="99">
        <v>45838</v>
      </c>
      <c r="R931" s="122" t="s">
        <v>1368</v>
      </c>
      <c r="S931" s="90" t="s">
        <v>95</v>
      </c>
      <c r="T931" s="99">
        <v>45838</v>
      </c>
      <c r="U931" s="112"/>
      <c r="V931" s="113"/>
      <c r="W9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1" s="12">
        <f>IF(AND(tbl_die_ordering[[#This Row],[TYPE]]&lt;&gt;"C",tbl_die_ordering[[#This Row],[Design Approved Date]]&lt;&gt;""),tbl_die_ordering[[#This Row],[Design Approved Date]]-tbl_die_ordering[[#This Row],[Die Requested Date]],0)</f>
        <v>4</v>
      </c>
      <c r="AA931" s="118"/>
      <c r="AB931" s="82">
        <f>_xlfn.XLOOKUP(_xlfn.TEXTJOIN("_",TRUE,tbl_die_ordering[[#This Row],[Supplier]],tbl_die_ordering[[#This Row],[DIE NO]]),[1]Tracker!$AQ:$AQ,[1]Tracker!$Y:$Y,"")</f>
        <v>142505539</v>
      </c>
      <c r="AC931" s="83">
        <f>_xlfn.XLOOKUP(_xlfn.TEXTJOIN("_",TRUE,tbl_die_ordering[[#This Row],[Supplier]],tbl_die_ordering[[#This Row],[DIE NO]]),[1]Tracker!$AQ:$AQ,[1]Tracker!$AC:$AC,"")</f>
        <v>45847.35087962963</v>
      </c>
      <c r="AD931" s="7"/>
      <c r="AF931" t="str">
        <f>TEXT(tbl_die_ordering[[#This Row],[Die Requested Date]],"mmm")</f>
        <v>Jun</v>
      </c>
      <c r="AG931" t="str">
        <f>_xlfn.TEXTJOIN("_",TRUE,tbl_die_ordering[[#This Row],[Supplier]],tbl_die_ordering[[#This Row],[DIE NO]])</f>
        <v>PHME_17008-205</v>
      </c>
    </row>
    <row r="932" spans="1:33" ht="15.75">
      <c r="A932" s="130" t="s">
        <v>6</v>
      </c>
      <c r="B932" s="128" t="str">
        <f>_xlfn.XLOOKUP(_xlfn.TEXTJOIN("_",TRUE,tbl_die_ordering[[#This Row],[Supplier]],tbl_die_ordering[[#This Row],[DIE NO]]),[1]Tracker!$AQ:$AQ,[1]Tracker!$W:$W,"")</f>
        <v>8000-25</v>
      </c>
      <c r="C932" s="204" t="s">
        <v>1454</v>
      </c>
      <c r="D932" s="177" t="s">
        <v>88</v>
      </c>
      <c r="E932" s="90" t="s">
        <v>103</v>
      </c>
      <c r="F932" s="91">
        <v>45832</v>
      </c>
      <c r="G932" s="355">
        <f>_xlfn.XLOOKUP(_xlfn.TEXTJOIN("_",TRUE,tbl_die_ordering[[#This Row],[Supplier]],tbl_die_ordering[[#This Row],[DIE NO]]),[1]Tracker!$AQ:$AQ,[1]Tracker!$V:$V,"")</f>
        <v>45833</v>
      </c>
      <c r="H932" t="s">
        <v>94</v>
      </c>
      <c r="I932" s="131">
        <v>0</v>
      </c>
      <c r="J932" s="131">
        <v>0</v>
      </c>
      <c r="K932" s="99">
        <v>45838</v>
      </c>
      <c r="L932" s="99">
        <v>45847</v>
      </c>
      <c r="M932" s="102"/>
      <c r="N932" s="129">
        <f>IFERROR(IF(tbl_die_ordering[[#This Row],[Design Approved Date]]&lt;&gt;"",L932-K932,""),"")</f>
        <v>9</v>
      </c>
      <c r="O932" s="91">
        <v>45850</v>
      </c>
      <c r="P932" s="91">
        <v>45852</v>
      </c>
      <c r="Q932" s="99">
        <v>45850</v>
      </c>
      <c r="R932" s="122" t="s">
        <v>1455</v>
      </c>
      <c r="S932" s="90" t="s">
        <v>95</v>
      </c>
      <c r="T932" s="91">
        <v>45850</v>
      </c>
      <c r="U932" s="110"/>
      <c r="V932" s="111" t="s">
        <v>1456</v>
      </c>
      <c r="W9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2" s="12">
        <f>IF(AND(tbl_die_ordering[[#This Row],[TYPE]]&lt;&gt;"C",tbl_die_ordering[[#This Row],[Design Approved Date]]&lt;&gt;""),tbl_die_ordering[[#This Row],[Design Approved Date]]-tbl_die_ordering[[#This Row],[Die Requested Date]],0)</f>
        <v>15</v>
      </c>
      <c r="AA932" s="118"/>
      <c r="AB932" s="82">
        <f>_xlfn.XLOOKUP(_xlfn.TEXTJOIN("_",TRUE,tbl_die_ordering[[#This Row],[Supplier]],tbl_die_ordering[[#This Row],[DIE NO]]),[1]Tracker!$AQ:$AQ,[1]Tracker!$Y:$Y,"")</f>
        <v>142506036</v>
      </c>
      <c r="AC932" s="83">
        <f>_xlfn.XLOOKUP(_xlfn.TEXTJOIN("_",TRUE,tbl_die_ordering[[#This Row],[Supplier]],tbl_die_ordering[[#This Row],[DIE NO]]),[1]Tracker!$AQ:$AQ,[1]Tracker!$AC:$AC,"")</f>
        <v>45862.372824074075</v>
      </c>
      <c r="AD932" s="7"/>
      <c r="AF932" t="str">
        <f>TEXT(tbl_die_ordering[[#This Row],[Die Requested Date]],"mmm")</f>
        <v>Jun</v>
      </c>
      <c r="AG932" t="str">
        <f>_xlfn.TEXTJOIN("_",TRUE,tbl_die_ordering[[#This Row],[Supplier]],tbl_die_ordering[[#This Row],[DIE NO]])</f>
        <v>PHME_07099-601</v>
      </c>
    </row>
    <row r="933" spans="1:33" ht="15.75">
      <c r="A933" s="130" t="s">
        <v>29</v>
      </c>
      <c r="B933" s="128" t="str">
        <f>_xlfn.XLOOKUP(_xlfn.TEXTJOIN("_",TRUE,tbl_die_ordering[[#This Row],[Supplier]],tbl_die_ordering[[#This Row],[DIE NO]]),[1]Tracker!$AQ:$AQ,[1]Tracker!$W:$W,"")</f>
        <v>7999-25</v>
      </c>
      <c r="C933" s="204" t="s">
        <v>1457</v>
      </c>
      <c r="D933" s="177" t="s">
        <v>185</v>
      </c>
      <c r="E933" s="90" t="s">
        <v>103</v>
      </c>
      <c r="F933" s="91">
        <v>45832</v>
      </c>
      <c r="G933" s="355">
        <f>_xlfn.XLOOKUP(_xlfn.TEXTJOIN("_",TRUE,tbl_die_ordering[[#This Row],[Supplier]],tbl_die_ordering[[#This Row],[DIE NO]]),[1]Tracker!$AQ:$AQ,[1]Tracker!$V:$V,"")</f>
        <v>45833</v>
      </c>
      <c r="H933" t="s">
        <v>94</v>
      </c>
      <c r="I933" s="131">
        <v>1</v>
      </c>
      <c r="J933" s="131">
        <v>1</v>
      </c>
      <c r="K933" s="99">
        <v>45838</v>
      </c>
      <c r="L933" s="99">
        <v>45845</v>
      </c>
      <c r="M933" s="102"/>
      <c r="N933" s="129">
        <f>IFERROR(IF(tbl_die_ordering[[#This Row],[Design Approved Date]]&lt;&gt;"",L933-K933,""),"")</f>
        <v>7</v>
      </c>
      <c r="O933" s="99">
        <v>45846</v>
      </c>
      <c r="P933" s="91">
        <v>45846</v>
      </c>
      <c r="Q933" s="99">
        <v>45846</v>
      </c>
      <c r="R933" s="122" t="s">
        <v>1452</v>
      </c>
      <c r="S933" s="90" t="s">
        <v>95</v>
      </c>
      <c r="T933" s="99">
        <v>45846</v>
      </c>
      <c r="U933" s="110" t="s">
        <v>572</v>
      </c>
      <c r="V933" s="111" t="s">
        <v>1456</v>
      </c>
      <c r="W9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3" s="12">
        <f>IF(AND(tbl_die_ordering[[#This Row],[TYPE]]&lt;&gt;"C",tbl_die_ordering[[#This Row],[Design Approved Date]]&lt;&gt;""),tbl_die_ordering[[#This Row],[Design Approved Date]]-tbl_die_ordering[[#This Row],[Die Requested Date]],0)</f>
        <v>13</v>
      </c>
      <c r="AA933" s="118" t="s">
        <v>930</v>
      </c>
      <c r="AB933" s="82">
        <f>_xlfn.XLOOKUP(_xlfn.TEXTJOIN("_",TRUE,tbl_die_ordering[[#This Row],[Supplier]],tbl_die_ordering[[#This Row],[DIE NO]]),[1]Tracker!$AQ:$AQ,[1]Tracker!$Y:$Y,"")</f>
        <v>242501617</v>
      </c>
      <c r="AC933" s="83">
        <f>_xlfn.XLOOKUP(_xlfn.TEXTJOIN("_",TRUE,tbl_die_ordering[[#This Row],[Supplier]],tbl_die_ordering[[#This Row],[DIE NO]]),[1]Tracker!$AQ:$AQ,[1]Tracker!$AC:$AC,"")</f>
        <v>45863.395266203705</v>
      </c>
      <c r="AD933" s="7"/>
      <c r="AF933" t="str">
        <f>TEXT(tbl_die_ordering[[#This Row],[Die Requested Date]],"mmm")</f>
        <v>Jun</v>
      </c>
      <c r="AG933" t="str">
        <f>_xlfn.TEXTJOIN("_",TRUE,tbl_die_ordering[[#This Row],[Supplier]],tbl_die_ordering[[#This Row],[DIE NO]])</f>
        <v>PHME_027915-2501</v>
      </c>
    </row>
    <row r="934" spans="1:33" ht="15.75">
      <c r="A934" s="130" t="s">
        <v>6</v>
      </c>
      <c r="B934" s="128" t="str">
        <f>_xlfn.XLOOKUP(_xlfn.TEXTJOIN("_",TRUE,tbl_die_ordering[[#This Row],[Supplier]],tbl_die_ordering[[#This Row],[DIE NO]]),[1]Tracker!$AQ:$AQ,[1]Tracker!$W:$W,"")</f>
        <v>8005-25</v>
      </c>
      <c r="C934" s="204" t="s">
        <v>1458</v>
      </c>
      <c r="D934" s="177" t="s">
        <v>185</v>
      </c>
      <c r="E934" s="90" t="s">
        <v>103</v>
      </c>
      <c r="F934" s="91">
        <v>45834</v>
      </c>
      <c r="G934" s="355">
        <f>_xlfn.XLOOKUP(_xlfn.TEXTJOIN("_",TRUE,tbl_die_ordering[[#This Row],[Supplier]],tbl_die_ordering[[#This Row],[DIE NO]]),[1]Tracker!$AQ:$AQ,[1]Tracker!$V:$V,"")</f>
        <v>45834</v>
      </c>
      <c r="H934" s="193" t="s">
        <v>94</v>
      </c>
      <c r="I934" s="131">
        <v>2</v>
      </c>
      <c r="J934" s="131">
        <v>4</v>
      </c>
      <c r="K934" s="99">
        <v>45840</v>
      </c>
      <c r="L934" s="99">
        <v>45840</v>
      </c>
      <c r="M934" s="102"/>
      <c r="N934" s="129">
        <f>IFERROR(IF(tbl_die_ordering[[#This Row],[Design Approved Date]]&lt;&gt;"",L934-K934,""),"")</f>
        <v>0</v>
      </c>
      <c r="O934" s="99">
        <v>45842</v>
      </c>
      <c r="P934" s="91">
        <v>45843</v>
      </c>
      <c r="Q934" s="99">
        <v>45842</v>
      </c>
      <c r="R934" s="122" t="s">
        <v>1429</v>
      </c>
      <c r="S934" s="90" t="s">
        <v>95</v>
      </c>
      <c r="T934" s="91">
        <v>45842</v>
      </c>
      <c r="U934" s="110" t="s">
        <v>1459</v>
      </c>
      <c r="V934" s="111"/>
      <c r="W9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4" s="12">
        <f>IF(AND(tbl_die_ordering[[#This Row],[TYPE]]&lt;&gt;"C",tbl_die_ordering[[#This Row],[Design Approved Date]]&lt;&gt;""),tbl_die_ordering[[#This Row],[Design Approved Date]]-tbl_die_ordering[[#This Row],[Die Requested Date]],0)</f>
        <v>6</v>
      </c>
      <c r="AA934" s="118" t="s">
        <v>1314</v>
      </c>
      <c r="AB934" s="82">
        <f>_xlfn.XLOOKUP(_xlfn.TEXTJOIN("_",TRUE,tbl_die_ordering[[#This Row],[Supplier]],tbl_die_ordering[[#This Row],[DIE NO]]),[1]Tracker!$AQ:$AQ,[1]Tracker!$Y:$Y,"")</f>
        <v>142505745</v>
      </c>
      <c r="AC934" s="83">
        <f>_xlfn.XLOOKUP(_xlfn.TEXTJOIN("_",TRUE,tbl_die_ordering[[#This Row],[Supplier]],tbl_die_ordering[[#This Row],[DIE NO]]),[1]Tracker!$AQ:$AQ,[1]Tracker!$AC:$AC,"")</f>
        <v>45855.345995370371</v>
      </c>
      <c r="AD934" s="7"/>
      <c r="AF934" t="str">
        <f>TEXT(tbl_die_ordering[[#This Row],[Die Requested Date]],"mmm")</f>
        <v>Jun</v>
      </c>
      <c r="AG934" t="str">
        <f>_xlfn.TEXTJOIN("_",TRUE,tbl_die_ordering[[#This Row],[Supplier]],tbl_die_ordering[[#This Row],[DIE NO]])</f>
        <v>PHME_30395-401</v>
      </c>
    </row>
    <row r="935" spans="1:33" ht="15.75">
      <c r="A935" s="130" t="s">
        <v>6</v>
      </c>
      <c r="B935" s="128" t="str">
        <f>_xlfn.XLOOKUP(_xlfn.TEXTJOIN("_",TRUE,tbl_die_ordering[[#This Row],[Supplier]],tbl_die_ordering[[#This Row],[DIE NO]]),[1]Tracker!$AQ:$AQ,[1]Tracker!$W:$W,"")</f>
        <v>8005-25</v>
      </c>
      <c r="C935" s="204" t="s">
        <v>1460</v>
      </c>
      <c r="D935" s="177" t="s">
        <v>185</v>
      </c>
      <c r="E935" s="90" t="s">
        <v>103</v>
      </c>
      <c r="F935" s="91">
        <v>45834</v>
      </c>
      <c r="G935" s="355">
        <f>_xlfn.XLOOKUP(_xlfn.TEXTJOIN("_",TRUE,tbl_die_ordering[[#This Row],[Supplier]],tbl_die_ordering[[#This Row],[DIE NO]]),[1]Tracker!$AQ:$AQ,[1]Tracker!$V:$V,"")</f>
        <v>45834</v>
      </c>
      <c r="H935" s="193" t="s">
        <v>94</v>
      </c>
      <c r="I935" s="131">
        <v>2</v>
      </c>
      <c r="J935" s="131">
        <v>2</v>
      </c>
      <c r="K935" s="99">
        <v>45840</v>
      </c>
      <c r="L935" s="99">
        <v>45840</v>
      </c>
      <c r="M935" s="102"/>
      <c r="N935" s="129">
        <f>IFERROR(IF(tbl_die_ordering[[#This Row],[Design Approved Date]]&lt;&gt;"",L935-K935,""),"")</f>
        <v>0</v>
      </c>
      <c r="O935" s="99">
        <v>45842</v>
      </c>
      <c r="P935" s="94">
        <v>45843</v>
      </c>
      <c r="Q935" s="99">
        <v>45842</v>
      </c>
      <c r="R935" s="122" t="s">
        <v>1429</v>
      </c>
      <c r="S935" s="90" t="s">
        <v>95</v>
      </c>
      <c r="T935" s="91">
        <v>45885</v>
      </c>
      <c r="U935" s="110" t="s">
        <v>1459</v>
      </c>
      <c r="V935" s="111"/>
      <c r="W9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5" s="12">
        <f>IF(AND(tbl_die_ordering[[#This Row],[TYPE]]&lt;&gt;"C",tbl_die_ordering[[#This Row],[Design Approved Date]]&lt;&gt;""),tbl_die_ordering[[#This Row],[Design Approved Date]]-tbl_die_ordering[[#This Row],[Die Requested Date]],0)</f>
        <v>6</v>
      </c>
      <c r="AA935" s="118" t="s">
        <v>1314</v>
      </c>
      <c r="AB935" s="82">
        <f>_xlfn.XLOOKUP(_xlfn.TEXTJOIN("_",TRUE,tbl_die_ordering[[#This Row],[Supplier]],tbl_die_ordering[[#This Row],[DIE NO]]),[1]Tracker!$AQ:$AQ,[1]Tracker!$Y:$Y,"")</f>
        <v>142505745</v>
      </c>
      <c r="AC935" s="83">
        <f>_xlfn.XLOOKUP(_xlfn.TEXTJOIN("_",TRUE,tbl_die_ordering[[#This Row],[Supplier]],tbl_die_ordering[[#This Row],[DIE NO]]),[1]Tracker!$AQ:$AQ,[1]Tracker!$AC:$AC,"")</f>
        <v>45855.345995370371</v>
      </c>
      <c r="AD935" s="7"/>
      <c r="AF935" t="str">
        <f>TEXT(tbl_die_ordering[[#This Row],[Die Requested Date]],"mmm")</f>
        <v>Jun</v>
      </c>
      <c r="AG935" t="str">
        <f>_xlfn.TEXTJOIN("_",TRUE,tbl_die_ordering[[#This Row],[Supplier]],tbl_die_ordering[[#This Row],[DIE NO]])</f>
        <v>PHME_30396-401</v>
      </c>
    </row>
    <row r="936" spans="1:33" ht="15.75">
      <c r="A936" s="130" t="s">
        <v>6</v>
      </c>
      <c r="B936" s="128" t="str">
        <f>_xlfn.XLOOKUP(_xlfn.TEXTJOIN("_",TRUE,tbl_die_ordering[[#This Row],[Supplier]],tbl_die_ordering[[#This Row],[DIE NO]]),[1]Tracker!$AQ:$AQ,[1]Tracker!$W:$W,"")</f>
        <v>8004-25</v>
      </c>
      <c r="C936" s="204" t="s">
        <v>1461</v>
      </c>
      <c r="D936" s="177" t="s">
        <v>185</v>
      </c>
      <c r="E936" s="90" t="s">
        <v>103</v>
      </c>
      <c r="F936" s="91">
        <v>45834</v>
      </c>
      <c r="G936" s="355">
        <f>_xlfn.XLOOKUP(_xlfn.TEXTJOIN("_",TRUE,tbl_die_ordering[[#This Row],[Supplier]],tbl_die_ordering[[#This Row],[DIE NO]]),[1]Tracker!$AQ:$AQ,[1]Tracker!$V:$V,"")</f>
        <v>45834</v>
      </c>
      <c r="H936" s="193" t="s">
        <v>94</v>
      </c>
      <c r="I936" s="131">
        <v>0</v>
      </c>
      <c r="J936" s="131">
        <v>0</v>
      </c>
      <c r="K936" s="99">
        <v>45836</v>
      </c>
      <c r="L936" s="99">
        <v>45839</v>
      </c>
      <c r="M936" s="102"/>
      <c r="N936" s="129">
        <f>IFERROR(IF(tbl_die_ordering[[#This Row],[Design Approved Date]]&lt;&gt;"",L936-K936,""),"")</f>
        <v>3</v>
      </c>
      <c r="O936" s="99">
        <v>45842</v>
      </c>
      <c r="P936" s="91">
        <v>45843</v>
      </c>
      <c r="Q936" s="99">
        <v>45842</v>
      </c>
      <c r="R936" s="122" t="s">
        <v>1429</v>
      </c>
      <c r="S936" s="90" t="s">
        <v>101</v>
      </c>
      <c r="T936" s="91">
        <v>45885</v>
      </c>
      <c r="U936" s="110" t="s">
        <v>1459</v>
      </c>
      <c r="V936" s="111"/>
      <c r="W9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6" s="12">
        <f>IF(AND(tbl_die_ordering[[#This Row],[TYPE]]&lt;&gt;"C",tbl_die_ordering[[#This Row],[Design Approved Date]]&lt;&gt;""),tbl_die_ordering[[#This Row],[Design Approved Date]]-tbl_die_ordering[[#This Row],[Die Requested Date]],0)</f>
        <v>5</v>
      </c>
      <c r="AA936" s="118" t="s">
        <v>1314</v>
      </c>
      <c r="AB936" s="82">
        <f>_xlfn.XLOOKUP(_xlfn.TEXTJOIN("_",TRUE,tbl_die_ordering[[#This Row],[Supplier]],tbl_die_ordering[[#This Row],[DIE NO]]),[1]Tracker!$AQ:$AQ,[1]Tracker!$Y:$Y,"")</f>
        <v>142505615</v>
      </c>
      <c r="AC936" s="83">
        <f>_xlfn.XLOOKUP(_xlfn.TEXTJOIN("_",TRUE,tbl_die_ordering[[#This Row],[Supplier]],tbl_die_ordering[[#This Row],[DIE NO]]),[1]Tracker!$AQ:$AQ,[1]Tracker!$AC:$AC,"")</f>
        <v>45849.246782407405</v>
      </c>
      <c r="AD936" s="7"/>
      <c r="AF936" t="str">
        <f>TEXT(tbl_die_ordering[[#This Row],[Die Requested Date]],"mmm")</f>
        <v>Jun</v>
      </c>
      <c r="AG936" t="str">
        <f>_xlfn.TEXTJOIN("_",TRUE,tbl_die_ordering[[#This Row],[Supplier]],tbl_die_ordering[[#This Row],[DIE NO]])</f>
        <v>PDTMC_27917-501</v>
      </c>
    </row>
    <row r="937" spans="1:33" ht="15.75">
      <c r="A937" s="130" t="s">
        <v>6</v>
      </c>
      <c r="B937" s="128" t="str">
        <f>_xlfn.XLOOKUP(_xlfn.TEXTJOIN("_",TRUE,tbl_die_ordering[[#This Row],[Supplier]],tbl_die_ordering[[#This Row],[DIE NO]]),[1]Tracker!$AQ:$AQ,[1]Tracker!$W:$W,"")</f>
        <v>8005-25</v>
      </c>
      <c r="C937" s="204" t="s">
        <v>1462</v>
      </c>
      <c r="D937" s="177" t="s">
        <v>185</v>
      </c>
      <c r="E937" s="90" t="s">
        <v>103</v>
      </c>
      <c r="F937" s="91">
        <v>45834</v>
      </c>
      <c r="G937" s="355">
        <f>_xlfn.XLOOKUP(_xlfn.TEXTJOIN("_",TRUE,tbl_die_ordering[[#This Row],[Supplier]],tbl_die_ordering[[#This Row],[DIE NO]]),[1]Tracker!$AQ:$AQ,[1]Tracker!$V:$V,"")</f>
        <v>45834</v>
      </c>
      <c r="H937" s="193" t="s">
        <v>94</v>
      </c>
      <c r="I937" s="131">
        <v>2</v>
      </c>
      <c r="J937" s="131">
        <v>8</v>
      </c>
      <c r="K937" s="99">
        <v>45840</v>
      </c>
      <c r="L937" s="99">
        <v>45840</v>
      </c>
      <c r="M937" s="102"/>
      <c r="N937" s="129">
        <f>IFERROR(IF(tbl_die_ordering[[#This Row],[Design Approved Date]]&lt;&gt;"",L937-K937,""),"")</f>
        <v>0</v>
      </c>
      <c r="O937" s="99">
        <v>45842</v>
      </c>
      <c r="P937" s="94">
        <v>45843</v>
      </c>
      <c r="Q937" s="99">
        <v>45842</v>
      </c>
      <c r="R937" s="122" t="s">
        <v>1463</v>
      </c>
      <c r="S937" s="90" t="s">
        <v>95</v>
      </c>
      <c r="T937" s="91">
        <v>45885</v>
      </c>
      <c r="U937" s="110" t="s">
        <v>1459</v>
      </c>
      <c r="V937" s="111"/>
      <c r="W9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7" s="12">
        <f>IF(AND(tbl_die_ordering[[#This Row],[TYPE]]&lt;&gt;"C",tbl_die_ordering[[#This Row],[Design Approved Date]]&lt;&gt;""),tbl_die_ordering[[#This Row],[Design Approved Date]]-tbl_die_ordering[[#This Row],[Die Requested Date]],0)</f>
        <v>6</v>
      </c>
      <c r="AA937" s="118" t="s">
        <v>1314</v>
      </c>
      <c r="AB937" s="82">
        <f>_xlfn.XLOOKUP(_xlfn.TEXTJOIN("_",TRUE,tbl_die_ordering[[#This Row],[Supplier]],tbl_die_ordering[[#This Row],[DIE NO]]),[1]Tracker!$AQ:$AQ,[1]Tracker!$Y:$Y,"")</f>
        <v>142505745</v>
      </c>
      <c r="AC937" s="83">
        <f>_xlfn.XLOOKUP(_xlfn.TEXTJOIN("_",TRUE,tbl_die_ordering[[#This Row],[Supplier]],tbl_die_ordering[[#This Row],[DIE NO]]),[1]Tracker!$AQ:$AQ,[1]Tracker!$AC:$AC,"")</f>
        <v>45855.345995370371</v>
      </c>
      <c r="AD937" s="7"/>
      <c r="AF937" t="str">
        <f>TEXT(tbl_die_ordering[[#This Row],[Die Requested Date]],"mmm")</f>
        <v>Jun</v>
      </c>
      <c r="AG937" t="str">
        <f>_xlfn.TEXTJOIN("_",TRUE,tbl_die_ordering[[#This Row],[Supplier]],tbl_die_ordering[[#This Row],[DIE NO]])</f>
        <v>PHME_30397-501</v>
      </c>
    </row>
    <row r="938" spans="1:33" ht="15.75">
      <c r="A938" s="130" t="s">
        <v>6</v>
      </c>
      <c r="B938" s="128" t="str">
        <f>_xlfn.XLOOKUP(_xlfn.TEXTJOIN("_",TRUE,tbl_die_ordering[[#This Row],[Supplier]],tbl_die_ordering[[#This Row],[DIE NO]]),[1]Tracker!$AQ:$AQ,[1]Tracker!$W:$W,"")</f>
        <v>8005-25</v>
      </c>
      <c r="C938" s="204" t="s">
        <v>1464</v>
      </c>
      <c r="D938" s="177" t="s">
        <v>185</v>
      </c>
      <c r="E938" s="90" t="s">
        <v>103</v>
      </c>
      <c r="F938" s="91">
        <v>45834</v>
      </c>
      <c r="G938" s="355">
        <f>_xlfn.XLOOKUP(_xlfn.TEXTJOIN("_",TRUE,tbl_die_ordering[[#This Row],[Supplier]],tbl_die_ordering[[#This Row],[DIE NO]]),[1]Tracker!$AQ:$AQ,[1]Tracker!$V:$V,"")</f>
        <v>45834</v>
      </c>
      <c r="H938" s="193" t="s">
        <v>94</v>
      </c>
      <c r="I938" s="131">
        <v>2</v>
      </c>
      <c r="J938" s="131">
        <v>4</v>
      </c>
      <c r="K938" s="99">
        <v>45840</v>
      </c>
      <c r="L938" s="99">
        <v>45840</v>
      </c>
      <c r="M938" s="102"/>
      <c r="N938" s="129">
        <f>IFERROR(IF(tbl_die_ordering[[#This Row],[Design Approved Date]]&lt;&gt;"",L938-K938,""),"")</f>
        <v>0</v>
      </c>
      <c r="O938" s="99">
        <v>45842</v>
      </c>
      <c r="P938" s="94">
        <v>45843</v>
      </c>
      <c r="Q938" s="99">
        <v>45842</v>
      </c>
      <c r="R938" s="122" t="s">
        <v>1463</v>
      </c>
      <c r="S938" s="90" t="s">
        <v>95</v>
      </c>
      <c r="T938" s="91">
        <v>45885</v>
      </c>
      <c r="U938" s="110" t="s">
        <v>1459</v>
      </c>
      <c r="V938" s="111"/>
      <c r="W9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8" s="12">
        <f>IF(AND(tbl_die_ordering[[#This Row],[TYPE]]&lt;&gt;"C",tbl_die_ordering[[#This Row],[Design Approved Date]]&lt;&gt;""),tbl_die_ordering[[#This Row],[Design Approved Date]]-tbl_die_ordering[[#This Row],[Die Requested Date]],0)</f>
        <v>6</v>
      </c>
      <c r="AA938" s="118" t="s">
        <v>1314</v>
      </c>
      <c r="AB938" s="82">
        <f>_xlfn.XLOOKUP(_xlfn.TEXTJOIN("_",TRUE,tbl_die_ordering[[#This Row],[Supplier]],tbl_die_ordering[[#This Row],[DIE NO]]),[1]Tracker!$AQ:$AQ,[1]Tracker!$Y:$Y,"")</f>
        <v>142505745</v>
      </c>
      <c r="AC938" s="83">
        <f>_xlfn.XLOOKUP(_xlfn.TEXTJOIN("_",TRUE,tbl_die_ordering[[#This Row],[Supplier]],tbl_die_ordering[[#This Row],[DIE NO]]),[1]Tracker!$AQ:$AQ,[1]Tracker!$AC:$AC,"")</f>
        <v>45855.345995370371</v>
      </c>
      <c r="AD938" s="7"/>
      <c r="AF938" t="str">
        <f>TEXT(tbl_die_ordering[[#This Row],[Die Requested Date]],"mmm")</f>
        <v>Jun</v>
      </c>
      <c r="AG938" t="str">
        <f>_xlfn.TEXTJOIN("_",TRUE,tbl_die_ordering[[#This Row],[Supplier]],tbl_die_ordering[[#This Row],[DIE NO]])</f>
        <v>PHME_30399-501</v>
      </c>
    </row>
    <row r="939" spans="1:33" ht="15.75">
      <c r="A939" s="130" t="s">
        <v>6</v>
      </c>
      <c r="B939" s="128" t="str">
        <f>_xlfn.XLOOKUP(_xlfn.TEXTJOIN("_",TRUE,tbl_die_ordering[[#This Row],[Supplier]],tbl_die_ordering[[#This Row],[DIE NO]]),[1]Tracker!$AQ:$AQ,[1]Tracker!$W:$W,"")</f>
        <v>8006-25</v>
      </c>
      <c r="C939" s="204" t="s">
        <v>1465</v>
      </c>
      <c r="D939" s="177" t="s">
        <v>185</v>
      </c>
      <c r="E939" s="90" t="s">
        <v>103</v>
      </c>
      <c r="F939" s="91">
        <v>45834</v>
      </c>
      <c r="G939" s="355">
        <f>_xlfn.XLOOKUP(_xlfn.TEXTJOIN("_",TRUE,tbl_die_ordering[[#This Row],[Supplier]],tbl_die_ordering[[#This Row],[DIE NO]]),[1]Tracker!$AQ:$AQ,[1]Tracker!$V:$V,"")</f>
        <v>45834</v>
      </c>
      <c r="H939" s="193" t="s">
        <v>94</v>
      </c>
      <c r="I939" s="131">
        <v>1</v>
      </c>
      <c r="J939" s="131">
        <v>2</v>
      </c>
      <c r="K939" s="99">
        <v>45839</v>
      </c>
      <c r="L939" s="99">
        <v>45840</v>
      </c>
      <c r="M939" s="102"/>
      <c r="N939" s="129">
        <f>IFERROR(IF(tbl_die_ordering[[#This Row],[Design Approved Date]]&lt;&gt;"",L939-K939,""),"")</f>
        <v>1</v>
      </c>
      <c r="O939" s="99">
        <v>45842</v>
      </c>
      <c r="P939" s="91">
        <v>45843</v>
      </c>
      <c r="Q939" s="99">
        <v>45842</v>
      </c>
      <c r="R939" s="122" t="s">
        <v>1463</v>
      </c>
      <c r="S939" s="90" t="s">
        <v>95</v>
      </c>
      <c r="T939" s="91">
        <v>45885</v>
      </c>
      <c r="U939" s="110" t="s">
        <v>1459</v>
      </c>
      <c r="V939" s="111"/>
      <c r="W9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39" s="12">
        <f>IF(AND(tbl_die_ordering[[#This Row],[TYPE]]&lt;&gt;"C",tbl_die_ordering[[#This Row],[Design Approved Date]]&lt;&gt;""),tbl_die_ordering[[#This Row],[Design Approved Date]]-tbl_die_ordering[[#This Row],[Die Requested Date]],0)</f>
        <v>6</v>
      </c>
      <c r="AA939" s="118" t="s">
        <v>1314</v>
      </c>
      <c r="AB939" s="82">
        <f>_xlfn.XLOOKUP(_xlfn.TEXTJOIN("_",TRUE,tbl_die_ordering[[#This Row],[Supplier]],tbl_die_ordering[[#This Row],[DIE NO]]),[1]Tracker!$AQ:$AQ,[1]Tracker!$Y:$Y,"")</f>
        <v>142505745</v>
      </c>
      <c r="AC939" s="83">
        <f>_xlfn.XLOOKUP(_xlfn.TEXTJOIN("_",TRUE,tbl_die_ordering[[#This Row],[Supplier]],tbl_die_ordering[[#This Row],[DIE NO]]),[1]Tracker!$AQ:$AQ,[1]Tracker!$AC:$AC,"")</f>
        <v>45855.345995370371</v>
      </c>
      <c r="AD939" s="7"/>
      <c r="AF939" t="str">
        <f>TEXT(tbl_die_ordering[[#This Row],[Die Requested Date]],"mmm")</f>
        <v>Jun</v>
      </c>
      <c r="AG939" t="str">
        <f>_xlfn.TEXTJOIN("_",TRUE,tbl_die_ordering[[#This Row],[Supplier]],tbl_die_ordering[[#This Row],[DIE NO]])</f>
        <v>PHME_30401-401</v>
      </c>
    </row>
    <row r="940" spans="1:33" ht="15.75">
      <c r="A940" s="130" t="s">
        <v>6</v>
      </c>
      <c r="B940" s="128" t="str">
        <f>_xlfn.XLOOKUP(_xlfn.TEXTJOIN("_",TRUE,tbl_die_ordering[[#This Row],[Supplier]],tbl_die_ordering[[#This Row],[DIE NO]]),[1]Tracker!$AQ:$AQ,[1]Tracker!$W:$W,"")</f>
        <v>8004-25</v>
      </c>
      <c r="C940" s="204" t="s">
        <v>1466</v>
      </c>
      <c r="D940" s="177" t="s">
        <v>185</v>
      </c>
      <c r="E940" s="90" t="s">
        <v>119</v>
      </c>
      <c r="F940" s="91">
        <v>45834</v>
      </c>
      <c r="G940" s="355">
        <f>_xlfn.XLOOKUP(_xlfn.TEXTJOIN("_",TRUE,tbl_die_ordering[[#This Row],[Supplier]],tbl_die_ordering[[#This Row],[DIE NO]]),[1]Tracker!$AQ:$AQ,[1]Tracker!$V:$V,"")</f>
        <v>45834</v>
      </c>
      <c r="H940" s="193" t="s">
        <v>94</v>
      </c>
      <c r="I940" s="131">
        <v>1</v>
      </c>
      <c r="J940" s="131">
        <v>6</v>
      </c>
      <c r="K940" s="99">
        <v>45836</v>
      </c>
      <c r="L940" s="99">
        <v>45841</v>
      </c>
      <c r="M940" s="102"/>
      <c r="N940" s="129">
        <f>IFERROR(IF(tbl_die_ordering[[#This Row],[Design Approved Date]]&lt;&gt;"",L940-K940,""),"")</f>
        <v>5</v>
      </c>
      <c r="O940" s="99">
        <v>45845</v>
      </c>
      <c r="P940" s="94">
        <v>45846</v>
      </c>
      <c r="Q940" s="99">
        <v>45845</v>
      </c>
      <c r="R940" s="122" t="s">
        <v>1467</v>
      </c>
      <c r="S940" s="90" t="s">
        <v>101</v>
      </c>
      <c r="T940" s="99">
        <v>45845</v>
      </c>
      <c r="U940" s="110" t="s">
        <v>1459</v>
      </c>
      <c r="V940" s="111" t="s">
        <v>1468</v>
      </c>
      <c r="W9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0" s="12">
        <f>IF(AND(tbl_die_ordering[[#This Row],[TYPE]]&lt;&gt;"C",tbl_die_ordering[[#This Row],[Design Approved Date]]&lt;&gt;""),tbl_die_ordering[[#This Row],[Design Approved Date]]-tbl_die_ordering[[#This Row],[Die Requested Date]],0)</f>
        <v>7</v>
      </c>
      <c r="AA940" s="118" t="s">
        <v>1314</v>
      </c>
      <c r="AB940" s="82">
        <f>_xlfn.XLOOKUP(_xlfn.TEXTJOIN("_",TRUE,tbl_die_ordering[[#This Row],[Supplier]],tbl_die_ordering[[#This Row],[DIE NO]]),[1]Tracker!$AQ:$AQ,[1]Tracker!$Y:$Y,"")</f>
        <v>142505615</v>
      </c>
      <c r="AC940" s="83">
        <f>_xlfn.XLOOKUP(_xlfn.TEXTJOIN("_",TRUE,tbl_die_ordering[[#This Row],[Supplier]],tbl_die_ordering[[#This Row],[DIE NO]]),[1]Tracker!$AQ:$AQ,[1]Tracker!$AC:$AC,"")</f>
        <v>45849.246782407405</v>
      </c>
      <c r="AD940" s="7"/>
      <c r="AF940" t="str">
        <f>TEXT(tbl_die_ordering[[#This Row],[Die Requested Date]],"mmm")</f>
        <v>Jun</v>
      </c>
      <c r="AG940" t="str">
        <f>_xlfn.TEXTJOIN("_",TRUE,tbl_die_ordering[[#This Row],[Supplier]],tbl_die_ordering[[#This Row],[DIE NO]])</f>
        <v>PDTMC_30398-501</v>
      </c>
    </row>
    <row r="941" spans="1:33" ht="15.75">
      <c r="A941" s="130" t="s">
        <v>6</v>
      </c>
      <c r="B941" s="128" t="str">
        <f>_xlfn.XLOOKUP(_xlfn.TEXTJOIN("_",TRUE,tbl_die_ordering[[#This Row],[Supplier]],tbl_die_ordering[[#This Row],[DIE NO]]),[1]Tracker!$AQ:$AQ,[1]Tracker!$W:$W,"")</f>
        <v>8006-25</v>
      </c>
      <c r="C941" s="204" t="s">
        <v>1469</v>
      </c>
      <c r="D941" s="177" t="s">
        <v>185</v>
      </c>
      <c r="E941" s="90" t="s">
        <v>103</v>
      </c>
      <c r="F941" s="91">
        <v>45834</v>
      </c>
      <c r="G941" s="355">
        <f>_xlfn.XLOOKUP(_xlfn.TEXTJOIN("_",TRUE,tbl_die_ordering[[#This Row],[Supplier]],tbl_die_ordering[[#This Row],[DIE NO]]),[1]Tracker!$AQ:$AQ,[1]Tracker!$V:$V,"")</f>
        <v>45834</v>
      </c>
      <c r="H941" s="193" t="s">
        <v>94</v>
      </c>
      <c r="I941" s="131">
        <v>3</v>
      </c>
      <c r="J941" s="131">
        <v>6</v>
      </c>
      <c r="K941" s="99">
        <v>45839</v>
      </c>
      <c r="L941" s="99">
        <v>45848</v>
      </c>
      <c r="M941" s="102" t="s">
        <v>186</v>
      </c>
      <c r="N941" s="129">
        <f>IFERROR(IF(tbl_die_ordering[[#This Row],[Design Approved Date]]&lt;&gt;"",L941-K941,""),"")</f>
        <v>9</v>
      </c>
      <c r="O941" s="91">
        <v>45850</v>
      </c>
      <c r="P941" s="94">
        <v>45852</v>
      </c>
      <c r="Q941" s="99">
        <v>45850</v>
      </c>
      <c r="R941" s="122" t="s">
        <v>1470</v>
      </c>
      <c r="S941" s="90" t="s">
        <v>95</v>
      </c>
      <c r="T941" s="91">
        <v>45885</v>
      </c>
      <c r="U941" s="110" t="s">
        <v>1459</v>
      </c>
      <c r="V941" s="111"/>
      <c r="W9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1" s="12">
        <f>IF(AND(tbl_die_ordering[[#This Row],[TYPE]]&lt;&gt;"C",tbl_die_ordering[[#This Row],[Design Approved Date]]&lt;&gt;""),tbl_die_ordering[[#This Row],[Design Approved Date]]-tbl_die_ordering[[#This Row],[Die Requested Date]],0)</f>
        <v>14</v>
      </c>
      <c r="AA941" s="118" t="s">
        <v>1314</v>
      </c>
      <c r="AB941" s="82">
        <f>_xlfn.XLOOKUP(_xlfn.TEXTJOIN("_",TRUE,tbl_die_ordering[[#This Row],[Supplier]],tbl_die_ordering[[#This Row],[DIE NO]]),[1]Tracker!$AQ:$AQ,[1]Tracker!$Y:$Y,"")</f>
        <v>142506035</v>
      </c>
      <c r="AC941" s="83">
        <f>_xlfn.XLOOKUP(_xlfn.TEXTJOIN("_",TRUE,tbl_die_ordering[[#This Row],[Supplier]],tbl_die_ordering[[#This Row],[DIE NO]]),[1]Tracker!$AQ:$AQ,[1]Tracker!$AC:$AC,"")</f>
        <v>45860.504178240742</v>
      </c>
      <c r="AD941" s="7"/>
      <c r="AF941" t="str">
        <f>TEXT(tbl_die_ordering[[#This Row],[Die Requested Date]],"mmm")</f>
        <v>Jun</v>
      </c>
      <c r="AG941" t="str">
        <f>_xlfn.TEXTJOIN("_",TRUE,tbl_die_ordering[[#This Row],[Supplier]],tbl_die_ordering[[#This Row],[DIE NO]])</f>
        <v>PHME_30402-501</v>
      </c>
    </row>
    <row r="942" spans="1:33" ht="15.75">
      <c r="A942" s="130" t="s">
        <v>6</v>
      </c>
      <c r="B942" s="128" t="str">
        <f>_xlfn.XLOOKUP(_xlfn.TEXTJOIN("_",TRUE,tbl_die_ordering[[#This Row],[Supplier]],tbl_die_ordering[[#This Row],[DIE NO]]),[1]Tracker!$AQ:$AQ,[1]Tracker!$W:$W,"")</f>
        <v>8006-25</v>
      </c>
      <c r="C942" s="204" t="s">
        <v>1471</v>
      </c>
      <c r="D942" s="177" t="s">
        <v>185</v>
      </c>
      <c r="E942" s="90" t="s">
        <v>103</v>
      </c>
      <c r="F942" s="91">
        <v>45834</v>
      </c>
      <c r="G942" s="355">
        <f>_xlfn.XLOOKUP(_xlfn.TEXTJOIN("_",TRUE,tbl_die_ordering[[#This Row],[Supplier]],tbl_die_ordering[[#This Row],[DIE NO]]),[1]Tracker!$AQ:$AQ,[1]Tracker!$V:$V,"")</f>
        <v>45834</v>
      </c>
      <c r="H942" s="193" t="s">
        <v>94</v>
      </c>
      <c r="I942" s="131">
        <v>2</v>
      </c>
      <c r="J942" s="131">
        <v>4</v>
      </c>
      <c r="K942" s="99">
        <v>45839</v>
      </c>
      <c r="L942" s="99">
        <v>45848</v>
      </c>
      <c r="M942" s="102" t="s">
        <v>186</v>
      </c>
      <c r="N942" s="129">
        <f>IFERROR(IF(tbl_die_ordering[[#This Row],[Design Approved Date]]&lt;&gt;"",L942-K942,""),"")</f>
        <v>9</v>
      </c>
      <c r="O942" s="91">
        <v>45850</v>
      </c>
      <c r="P942" s="94">
        <v>45852</v>
      </c>
      <c r="Q942" s="99">
        <v>45850</v>
      </c>
      <c r="R942" s="122" t="s">
        <v>1470</v>
      </c>
      <c r="S942" s="90" t="s">
        <v>95</v>
      </c>
      <c r="T942" s="91">
        <v>45885</v>
      </c>
      <c r="U942" s="110" t="s">
        <v>1459</v>
      </c>
      <c r="V942" s="111"/>
      <c r="W9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2" s="12">
        <f>IF(AND(tbl_die_ordering[[#This Row],[TYPE]]&lt;&gt;"C",tbl_die_ordering[[#This Row],[Design Approved Date]]&lt;&gt;""),tbl_die_ordering[[#This Row],[Design Approved Date]]-tbl_die_ordering[[#This Row],[Die Requested Date]],0)</f>
        <v>14</v>
      </c>
      <c r="AA942" s="118" t="s">
        <v>1314</v>
      </c>
      <c r="AB942" s="82">
        <f>_xlfn.XLOOKUP(_xlfn.TEXTJOIN("_",TRUE,tbl_die_ordering[[#This Row],[Supplier]],tbl_die_ordering[[#This Row],[DIE NO]]),[1]Tracker!$AQ:$AQ,[1]Tracker!$Y:$Y,"")</f>
        <v>142506035</v>
      </c>
      <c r="AC942" s="83">
        <f>_xlfn.XLOOKUP(_xlfn.TEXTJOIN("_",TRUE,tbl_die_ordering[[#This Row],[Supplier]],tbl_die_ordering[[#This Row],[DIE NO]]),[1]Tracker!$AQ:$AQ,[1]Tracker!$AC:$AC,"")</f>
        <v>45860.504178240742</v>
      </c>
      <c r="AD942" s="7"/>
      <c r="AF942" t="str">
        <f>TEXT(tbl_die_ordering[[#This Row],[Die Requested Date]],"mmm")</f>
        <v>Jun</v>
      </c>
      <c r="AG942" t="str">
        <f>_xlfn.TEXTJOIN("_",TRUE,tbl_die_ordering[[#This Row],[Supplier]],tbl_die_ordering[[#This Row],[DIE NO]])</f>
        <v>PHME_30403-401</v>
      </c>
    </row>
    <row r="943" spans="1:33" ht="15.75">
      <c r="A943" s="130" t="s">
        <v>6</v>
      </c>
      <c r="B943" s="128" t="str">
        <f>_xlfn.XLOOKUP(_xlfn.TEXTJOIN("_",TRUE,tbl_die_ordering[[#This Row],[Supplier]],tbl_die_ordering[[#This Row],[DIE NO]]),[1]Tracker!$AQ:$AQ,[1]Tracker!$W:$W,"")</f>
        <v>8005-25</v>
      </c>
      <c r="C943" s="204" t="s">
        <v>1472</v>
      </c>
      <c r="D943" s="177" t="s">
        <v>185</v>
      </c>
      <c r="E943" s="90" t="s">
        <v>103</v>
      </c>
      <c r="F943" s="91">
        <v>45834</v>
      </c>
      <c r="G943" s="355">
        <f>_xlfn.XLOOKUP(_xlfn.TEXTJOIN("_",TRUE,tbl_die_ordering[[#This Row],[Supplier]],tbl_die_ordering[[#This Row],[DIE NO]]),[1]Tracker!$AQ:$AQ,[1]Tracker!$V:$V,"")</f>
        <v>45834</v>
      </c>
      <c r="H943" s="193" t="s">
        <v>94</v>
      </c>
      <c r="I943" s="131">
        <v>0</v>
      </c>
      <c r="J943" s="131">
        <v>0</v>
      </c>
      <c r="K943" s="99">
        <v>45842</v>
      </c>
      <c r="L943" s="99">
        <v>45852</v>
      </c>
      <c r="M943" s="102"/>
      <c r="N943" s="129">
        <f>IFERROR(IF(tbl_die_ordering[[#This Row],[Design Approved Date]]&lt;&gt;"",L943-K943,""),"")</f>
        <v>10</v>
      </c>
      <c r="O943" s="91">
        <v>45855</v>
      </c>
      <c r="P943" s="91">
        <v>45854</v>
      </c>
      <c r="Q943" s="99">
        <v>45855</v>
      </c>
      <c r="R943" s="122" t="s">
        <v>1473</v>
      </c>
      <c r="S943" s="90" t="s">
        <v>95</v>
      </c>
      <c r="T943" s="91">
        <v>45885</v>
      </c>
      <c r="U943" s="110" t="s">
        <v>1459</v>
      </c>
      <c r="V943" s="111" t="s">
        <v>1474</v>
      </c>
      <c r="W9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3" s="12">
        <f>IF(AND(tbl_die_ordering[[#This Row],[TYPE]]&lt;&gt;"C",tbl_die_ordering[[#This Row],[Design Approved Date]]&lt;&gt;""),tbl_die_ordering[[#This Row],[Design Approved Date]]-tbl_die_ordering[[#This Row],[Die Requested Date]],0)</f>
        <v>18</v>
      </c>
      <c r="AA943" s="118" t="s">
        <v>1314</v>
      </c>
      <c r="AB943" s="82">
        <f>_xlfn.XLOOKUP(_xlfn.TEXTJOIN("_",TRUE,tbl_die_ordering[[#This Row],[Supplier]],tbl_die_ordering[[#This Row],[DIE NO]]),[1]Tracker!$AQ:$AQ,[1]Tracker!$Y:$Y,"")</f>
        <v>142506035</v>
      </c>
      <c r="AC943" s="83">
        <f>_xlfn.XLOOKUP(_xlfn.TEXTJOIN("_",TRUE,tbl_die_ordering[[#This Row],[Supplier]],tbl_die_ordering[[#This Row],[DIE NO]]),[1]Tracker!$AQ:$AQ,[1]Tracker!$AC:$AC,"")</f>
        <v>45860.504178240742</v>
      </c>
      <c r="AD943" s="7"/>
      <c r="AF943" t="str">
        <f>TEXT(tbl_die_ordering[[#This Row],[Die Requested Date]],"mmm")</f>
        <v>Jun</v>
      </c>
      <c r="AG943" t="str">
        <f>_xlfn.TEXTJOIN("_",TRUE,tbl_die_ordering[[#This Row],[Supplier]],tbl_die_ordering[[#This Row],[DIE NO]])</f>
        <v>PHME_27916-401</v>
      </c>
    </row>
    <row r="944" spans="1:33" ht="15.75">
      <c r="A944" s="130" t="s">
        <v>29</v>
      </c>
      <c r="B944" s="128" t="str">
        <f>_xlfn.XLOOKUP(_xlfn.TEXTJOIN("_",TRUE,tbl_die_ordering[[#This Row],[Supplier]],tbl_die_ordering[[#This Row],[DIE NO]]),[1]Tracker!$AQ:$AQ,[1]Tracker!$W:$W,"")</f>
        <v>8001-25</v>
      </c>
      <c r="C944" s="204" t="s">
        <v>1475</v>
      </c>
      <c r="D944" s="90" t="s">
        <v>88</v>
      </c>
      <c r="E944" s="90" t="s">
        <v>100</v>
      </c>
      <c r="F944" s="91">
        <v>45834</v>
      </c>
      <c r="G944" s="355">
        <f>_xlfn.XLOOKUP(_xlfn.TEXTJOIN("_",TRUE,tbl_die_ordering[[#This Row],[Supplier]],tbl_die_ordering[[#This Row],[DIE NO]]),[1]Tracker!$AQ:$AQ,[1]Tracker!$V:$V,"")</f>
        <v>45834</v>
      </c>
      <c r="H944" s="193" t="s">
        <v>94</v>
      </c>
      <c r="I944" s="131">
        <v>0</v>
      </c>
      <c r="J944" s="131">
        <v>0</v>
      </c>
      <c r="K944" s="99">
        <v>45834</v>
      </c>
      <c r="L944" s="99">
        <v>45836</v>
      </c>
      <c r="M944" s="102"/>
      <c r="N944" s="129">
        <f>IFERROR(IF(tbl_die_ordering[[#This Row],[Design Approved Date]]&lt;&gt;"",L944-K944,""),"")</f>
        <v>2</v>
      </c>
      <c r="O944" s="99">
        <v>45838</v>
      </c>
      <c r="P944" s="94">
        <v>45838</v>
      </c>
      <c r="Q944" s="99">
        <v>45838</v>
      </c>
      <c r="R944" s="122" t="s">
        <v>1438</v>
      </c>
      <c r="S944" s="90" t="s">
        <v>101</v>
      </c>
      <c r="T944" s="99">
        <v>45838</v>
      </c>
      <c r="U944" s="110"/>
      <c r="V944" s="111"/>
      <c r="W9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4" s="12">
        <f>IF(AND(tbl_die_ordering[[#This Row],[TYPE]]&lt;&gt;"C",tbl_die_ordering[[#This Row],[Design Approved Date]]&lt;&gt;""),tbl_die_ordering[[#This Row],[Design Approved Date]]-tbl_die_ordering[[#This Row],[Die Requested Date]],0)</f>
        <v>2</v>
      </c>
      <c r="AA944" s="118"/>
      <c r="AB944" s="82">
        <f>_xlfn.XLOOKUP(_xlfn.TEXTJOIN("_",TRUE,tbl_die_ordering[[#This Row],[Supplier]],tbl_die_ordering[[#This Row],[DIE NO]]),[1]Tracker!$AQ:$AQ,[1]Tracker!$Y:$Y,"")</f>
        <v>242501552</v>
      </c>
      <c r="AC944" s="83">
        <f>_xlfn.XLOOKUP(_xlfn.TEXTJOIN("_",TRUE,tbl_die_ordering[[#This Row],[Supplier]],tbl_die_ordering[[#This Row],[DIE NO]]),[1]Tracker!$AQ:$AQ,[1]Tracker!$AC:$AC,"")</f>
        <v>45855.346666666665</v>
      </c>
      <c r="AD944" s="7"/>
      <c r="AF944" t="str">
        <f>TEXT(tbl_die_ordering[[#This Row],[Die Requested Date]],"mmm")</f>
        <v>Jun</v>
      </c>
      <c r="AG944" t="str">
        <f>_xlfn.TEXTJOIN("_",TRUE,tbl_die_ordering[[#This Row],[Supplier]],tbl_die_ordering[[#This Row],[DIE NO]])</f>
        <v>PDTMC_007208-2512</v>
      </c>
    </row>
    <row r="945" spans="1:33" ht="15.75">
      <c r="A945" s="130" t="s">
        <v>29</v>
      </c>
      <c r="B945" s="128" t="str">
        <f>_xlfn.XLOOKUP(_xlfn.TEXTJOIN("_",TRUE,tbl_die_ordering[[#This Row],[Supplier]],tbl_die_ordering[[#This Row],[DIE NO]]),[1]Tracker!$AQ:$AQ,[1]Tracker!$W:$W,"")</f>
        <v>8002-25</v>
      </c>
      <c r="C945" s="206" t="s">
        <v>1476</v>
      </c>
      <c r="D945" s="90" t="s">
        <v>88</v>
      </c>
      <c r="E945" s="90" t="s">
        <v>100</v>
      </c>
      <c r="F945" s="91">
        <v>45834</v>
      </c>
      <c r="G945" s="355">
        <f>_xlfn.XLOOKUP(_xlfn.TEXTJOIN("_",TRUE,tbl_die_ordering[[#This Row],[Supplier]],tbl_die_ordering[[#This Row],[DIE NO]]),[1]Tracker!$AQ:$AQ,[1]Tracker!$V:$V,"")</f>
        <v>45834</v>
      </c>
      <c r="H945" s="193" t="s">
        <v>94</v>
      </c>
      <c r="I945" s="131">
        <v>1</v>
      </c>
      <c r="J945" s="131">
        <v>2</v>
      </c>
      <c r="K945" s="99">
        <v>45836</v>
      </c>
      <c r="L945" s="99">
        <v>45839</v>
      </c>
      <c r="M945" s="102"/>
      <c r="N945" s="129">
        <f>IFERROR(IF(tbl_die_ordering[[#This Row],[Design Approved Date]]&lt;&gt;"",L945-K945,""),"")</f>
        <v>3</v>
      </c>
      <c r="O945" s="99">
        <v>45843</v>
      </c>
      <c r="P945" s="94">
        <v>45843</v>
      </c>
      <c r="Q945" s="99">
        <v>45843</v>
      </c>
      <c r="R945" s="122" t="s">
        <v>1447</v>
      </c>
      <c r="S945" s="90" t="s">
        <v>95</v>
      </c>
      <c r="T945" s="91">
        <v>45843</v>
      </c>
      <c r="U945" s="110"/>
      <c r="V945" s="111" t="s">
        <v>1448</v>
      </c>
      <c r="W9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5" s="12">
        <f>IF(AND(tbl_die_ordering[[#This Row],[TYPE]]&lt;&gt;"C",tbl_die_ordering[[#This Row],[Design Approved Date]]&lt;&gt;""),tbl_die_ordering[[#This Row],[Design Approved Date]]-tbl_die_ordering[[#This Row],[Die Requested Date]],0)</f>
        <v>5</v>
      </c>
      <c r="AA945" s="118"/>
      <c r="AB945" s="82">
        <f>_xlfn.XLOOKUP(_xlfn.TEXTJOIN("_",TRUE,tbl_die_ordering[[#This Row],[Supplier]],tbl_die_ordering[[#This Row],[DIE NO]]),[1]Tracker!$AQ:$AQ,[1]Tracker!$Y:$Y,"")</f>
        <v>242501518</v>
      </c>
      <c r="AC945" s="83">
        <f>_xlfn.XLOOKUP(_xlfn.TEXTJOIN("_",TRUE,tbl_die_ordering[[#This Row],[Supplier]],tbl_die_ordering[[#This Row],[DIE NO]]),[1]Tracker!$AQ:$AQ,[1]Tracker!$AC:$AC,"")</f>
        <v>45849</v>
      </c>
      <c r="AD945" s="7"/>
      <c r="AF945" t="str">
        <f>TEXT(tbl_die_ordering[[#This Row],[Die Requested Date]],"mmm")</f>
        <v>Jun</v>
      </c>
      <c r="AG945" t="str">
        <f>_xlfn.TEXTJOIN("_",TRUE,tbl_die_ordering[[#This Row],[Supplier]],tbl_die_ordering[[#This Row],[DIE NO]])</f>
        <v>PHME_013013-2505</v>
      </c>
    </row>
    <row r="946" spans="1:33" ht="15.75">
      <c r="A946" s="130" t="s">
        <v>29</v>
      </c>
      <c r="B946" s="128" t="str">
        <f>_xlfn.XLOOKUP(_xlfn.TEXTJOIN("_",TRUE,tbl_die_ordering[[#This Row],[Supplier]],tbl_die_ordering[[#This Row],[DIE NO]]),[1]Tracker!$AQ:$AQ,[1]Tracker!$W:$W,"")</f>
        <v>8001-25</v>
      </c>
      <c r="C946" s="206" t="s">
        <v>1477</v>
      </c>
      <c r="D946" s="90" t="s">
        <v>88</v>
      </c>
      <c r="E946" s="90" t="s">
        <v>100</v>
      </c>
      <c r="F946" s="91">
        <v>45834</v>
      </c>
      <c r="G946" s="355">
        <f>_xlfn.XLOOKUP(_xlfn.TEXTJOIN("_",TRUE,tbl_die_ordering[[#This Row],[Supplier]],tbl_die_ordering[[#This Row],[DIE NO]]),[1]Tracker!$AQ:$AQ,[1]Tracker!$V:$V,"")</f>
        <v>45834</v>
      </c>
      <c r="H946" s="193" t="s">
        <v>94</v>
      </c>
      <c r="I946" s="131">
        <v>4</v>
      </c>
      <c r="J946" s="131">
        <v>4</v>
      </c>
      <c r="K946" s="99">
        <v>45836</v>
      </c>
      <c r="L946" s="99">
        <v>45839</v>
      </c>
      <c r="M946" s="102"/>
      <c r="N946" s="129">
        <f>IFERROR(IF(tbl_die_ordering[[#This Row],[Design Approved Date]]&lt;&gt;"",L946-K946,""),"")</f>
        <v>3</v>
      </c>
      <c r="O946" s="99">
        <v>45843</v>
      </c>
      <c r="P946" s="91">
        <v>45843</v>
      </c>
      <c r="Q946" s="99">
        <v>45843</v>
      </c>
      <c r="R946" s="122" t="s">
        <v>1447</v>
      </c>
      <c r="S946" s="90" t="s">
        <v>101</v>
      </c>
      <c r="T946" s="91">
        <v>45843</v>
      </c>
      <c r="U946" s="110"/>
      <c r="V946" s="111" t="s">
        <v>1448</v>
      </c>
      <c r="W9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6" s="12">
        <f>IF(AND(tbl_die_ordering[[#This Row],[TYPE]]&lt;&gt;"C",tbl_die_ordering[[#This Row],[Design Approved Date]]&lt;&gt;""),tbl_die_ordering[[#This Row],[Design Approved Date]]-tbl_die_ordering[[#This Row],[Die Requested Date]],0)</f>
        <v>5</v>
      </c>
      <c r="AA946" s="118"/>
      <c r="AB946" s="82">
        <f>_xlfn.XLOOKUP(_xlfn.TEXTJOIN("_",TRUE,tbl_die_ordering[[#This Row],[Supplier]],tbl_die_ordering[[#This Row],[DIE NO]]),[1]Tracker!$AQ:$AQ,[1]Tracker!$Y:$Y,"")</f>
        <v>242501552</v>
      </c>
      <c r="AC946" s="83">
        <f>_xlfn.XLOOKUP(_xlfn.TEXTJOIN("_",TRUE,tbl_die_ordering[[#This Row],[Supplier]],tbl_die_ordering[[#This Row],[DIE NO]]),[1]Tracker!$AQ:$AQ,[1]Tracker!$AC:$AC,"")</f>
        <v>45855.346666666665</v>
      </c>
      <c r="AD946" s="7"/>
      <c r="AF946" t="str">
        <f>TEXT(tbl_die_ordering[[#This Row],[Die Requested Date]],"mmm")</f>
        <v>Jun</v>
      </c>
      <c r="AG946" t="str">
        <f>_xlfn.TEXTJOIN("_",TRUE,tbl_die_ordering[[#This Row],[Supplier]],tbl_die_ordering[[#This Row],[DIE NO]])</f>
        <v>PDTMC_014861-3504</v>
      </c>
    </row>
    <row r="947" spans="1:33" ht="15.75">
      <c r="A947" s="130" t="s">
        <v>29</v>
      </c>
      <c r="B947" s="128" t="str">
        <f>_xlfn.XLOOKUP(_xlfn.TEXTJOIN("_",TRUE,tbl_die_ordering[[#This Row],[Supplier]],tbl_die_ordering[[#This Row],[DIE NO]]),[1]Tracker!$AQ:$AQ,[1]Tracker!$W:$W,"")</f>
        <v>8001-25</v>
      </c>
      <c r="C947" s="206" t="s">
        <v>1478</v>
      </c>
      <c r="D947" s="90" t="s">
        <v>88</v>
      </c>
      <c r="E947" s="90" t="s">
        <v>115</v>
      </c>
      <c r="F947" s="91">
        <v>45834</v>
      </c>
      <c r="G947" s="355">
        <f>_xlfn.XLOOKUP(_xlfn.TEXTJOIN("_",TRUE,tbl_die_ordering[[#This Row],[Supplier]],tbl_die_ordering[[#This Row],[DIE NO]]),[1]Tracker!$AQ:$AQ,[1]Tracker!$V:$V,"")</f>
        <v>45834</v>
      </c>
      <c r="H947" s="193" t="s">
        <v>94</v>
      </c>
      <c r="I947" s="131">
        <v>4</v>
      </c>
      <c r="J947" s="131">
        <v>4</v>
      </c>
      <c r="K947" s="99">
        <v>45836</v>
      </c>
      <c r="L947" s="99">
        <v>45839</v>
      </c>
      <c r="M947" s="102"/>
      <c r="N947" s="129">
        <f>IFERROR(IF(tbl_die_ordering[[#This Row],[Design Approved Date]]&lt;&gt;"",L947-K947,""),"")</f>
        <v>3</v>
      </c>
      <c r="O947" s="99">
        <v>45843</v>
      </c>
      <c r="P947" s="94">
        <v>45843</v>
      </c>
      <c r="Q947" s="99">
        <v>45843</v>
      </c>
      <c r="R947" s="122" t="s">
        <v>1447</v>
      </c>
      <c r="S947" s="90" t="s">
        <v>101</v>
      </c>
      <c r="T947" s="91">
        <v>45843</v>
      </c>
      <c r="U947" s="110"/>
      <c r="V947" s="111" t="s">
        <v>1448</v>
      </c>
      <c r="W9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7" s="12">
        <f>IF(AND(tbl_die_ordering[[#This Row],[TYPE]]&lt;&gt;"C",tbl_die_ordering[[#This Row],[Design Approved Date]]&lt;&gt;""),tbl_die_ordering[[#This Row],[Design Approved Date]]-tbl_die_ordering[[#This Row],[Die Requested Date]],0)</f>
        <v>5</v>
      </c>
      <c r="AA947" s="118"/>
      <c r="AB947" s="82">
        <f>_xlfn.XLOOKUP(_xlfn.TEXTJOIN("_",TRUE,tbl_die_ordering[[#This Row],[Supplier]],tbl_die_ordering[[#This Row],[DIE NO]]),[1]Tracker!$AQ:$AQ,[1]Tracker!$Y:$Y,"")</f>
        <v>242501552</v>
      </c>
      <c r="AC947" s="83">
        <f>_xlfn.XLOOKUP(_xlfn.TEXTJOIN("_",TRUE,tbl_die_ordering[[#This Row],[Supplier]],tbl_die_ordering[[#This Row],[DIE NO]]),[1]Tracker!$AQ:$AQ,[1]Tracker!$AC:$AC,"")</f>
        <v>45855.346666666665</v>
      </c>
      <c r="AD947" s="7"/>
      <c r="AF947" t="str">
        <f>TEXT(tbl_die_ordering[[#This Row],[Die Requested Date]],"mmm")</f>
        <v>Jun</v>
      </c>
      <c r="AG947" t="str">
        <f>_xlfn.TEXTJOIN("_",TRUE,tbl_die_ordering[[#This Row],[Supplier]],tbl_die_ordering[[#This Row],[DIE NO]])</f>
        <v>PDTMC_016051-3501</v>
      </c>
    </row>
    <row r="948" spans="1:33" ht="15.75">
      <c r="A948" s="130" t="s">
        <v>29</v>
      </c>
      <c r="B948" s="128" t="str">
        <f>_xlfn.XLOOKUP(_xlfn.TEXTJOIN("_",TRUE,tbl_die_ordering[[#This Row],[Supplier]],tbl_die_ordering[[#This Row],[DIE NO]]),[1]Tracker!$AQ:$AQ,[1]Tracker!$W:$W,"")</f>
        <v>8001-25</v>
      </c>
      <c r="C948" s="206" t="s">
        <v>1479</v>
      </c>
      <c r="D948" s="90" t="s">
        <v>88</v>
      </c>
      <c r="E948" s="90" t="s">
        <v>131</v>
      </c>
      <c r="F948" s="91">
        <v>45834</v>
      </c>
      <c r="G948" s="355">
        <f>_xlfn.XLOOKUP(_xlfn.TEXTJOIN("_",TRUE,tbl_die_ordering[[#This Row],[Supplier]],tbl_die_ordering[[#This Row],[DIE NO]]),[1]Tracker!$AQ:$AQ,[1]Tracker!$V:$V,"")</f>
        <v>45834</v>
      </c>
      <c r="H948" s="193" t="s">
        <v>94</v>
      </c>
      <c r="I948" s="131">
        <v>1</v>
      </c>
      <c r="J948" s="131">
        <v>2</v>
      </c>
      <c r="K948" s="99">
        <v>45836</v>
      </c>
      <c r="L948" s="99">
        <v>45839</v>
      </c>
      <c r="M948" s="102"/>
      <c r="N948" s="129">
        <f>IFERROR(IF(tbl_die_ordering[[#This Row],[Design Approved Date]]&lt;&gt;"",L948-K948,""),"")</f>
        <v>3</v>
      </c>
      <c r="O948" s="99">
        <v>45843</v>
      </c>
      <c r="P948" s="94">
        <v>45843</v>
      </c>
      <c r="Q948" s="99">
        <v>45843</v>
      </c>
      <c r="R948" s="122" t="s">
        <v>1447</v>
      </c>
      <c r="S948" s="90" t="s">
        <v>101</v>
      </c>
      <c r="T948" s="91">
        <v>45843</v>
      </c>
      <c r="U948" s="110"/>
      <c r="V948" s="111" t="s">
        <v>1448</v>
      </c>
      <c r="W9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8" s="12">
        <f>IF(AND(tbl_die_ordering[[#This Row],[TYPE]]&lt;&gt;"C",tbl_die_ordering[[#This Row],[Design Approved Date]]&lt;&gt;""),tbl_die_ordering[[#This Row],[Design Approved Date]]-tbl_die_ordering[[#This Row],[Die Requested Date]],0)</f>
        <v>5</v>
      </c>
      <c r="AA948" s="118"/>
      <c r="AB948" s="82">
        <f>_xlfn.XLOOKUP(_xlfn.TEXTJOIN("_",TRUE,tbl_die_ordering[[#This Row],[Supplier]],tbl_die_ordering[[#This Row],[DIE NO]]),[1]Tracker!$AQ:$AQ,[1]Tracker!$Y:$Y,"")</f>
        <v>242501552</v>
      </c>
      <c r="AC948" s="83">
        <f>_xlfn.XLOOKUP(_xlfn.TEXTJOIN("_",TRUE,tbl_die_ordering[[#This Row],[Supplier]],tbl_die_ordering[[#This Row],[DIE NO]]),[1]Tracker!$AQ:$AQ,[1]Tracker!$AC:$AC,"")</f>
        <v>45855.346666666665</v>
      </c>
      <c r="AD948" s="7"/>
      <c r="AF948" t="str">
        <f>TEXT(tbl_die_ordering[[#This Row],[Die Requested Date]],"mmm")</f>
        <v>Jun</v>
      </c>
      <c r="AG948" t="str">
        <f>_xlfn.TEXTJOIN("_",TRUE,tbl_die_ordering[[#This Row],[Supplier]],tbl_die_ordering[[#This Row],[DIE NO]])</f>
        <v>PDTMC_016441-3510</v>
      </c>
    </row>
    <row r="949" spans="1:33" ht="15.75">
      <c r="A949" s="130" t="s">
        <v>29</v>
      </c>
      <c r="B949" s="128" t="str">
        <f>_xlfn.XLOOKUP(_xlfn.TEXTJOIN("_",TRUE,tbl_die_ordering[[#This Row],[Supplier]],tbl_die_ordering[[#This Row],[DIE NO]]),[1]Tracker!$AQ:$AQ,[1]Tracker!$W:$W,"")</f>
        <v>8002-25</v>
      </c>
      <c r="C949" s="204" t="s">
        <v>1480</v>
      </c>
      <c r="D949" s="90" t="s">
        <v>88</v>
      </c>
      <c r="E949" s="90" t="s">
        <v>119</v>
      </c>
      <c r="F949" s="91">
        <v>45834</v>
      </c>
      <c r="G949" s="355">
        <f>_xlfn.XLOOKUP(_xlfn.TEXTJOIN("_",TRUE,tbl_die_ordering[[#This Row],[Supplier]],tbl_die_ordering[[#This Row],[DIE NO]]),[1]Tracker!$AQ:$AQ,[1]Tracker!$V:$V,"")</f>
        <v>45834</v>
      </c>
      <c r="H949" s="193" t="s">
        <v>94</v>
      </c>
      <c r="I949" s="131">
        <v>1</v>
      </c>
      <c r="J949" s="131">
        <v>2</v>
      </c>
      <c r="K949" s="99">
        <v>45842</v>
      </c>
      <c r="L949" s="99">
        <v>45846</v>
      </c>
      <c r="M949" s="102"/>
      <c r="N949" s="129">
        <f>IFERROR(IF(tbl_die_ordering[[#This Row],[Design Approved Date]]&lt;&gt;"",L949-K949,""),"")</f>
        <v>4</v>
      </c>
      <c r="O949" s="99">
        <v>45846</v>
      </c>
      <c r="P949" s="91">
        <v>45846</v>
      </c>
      <c r="Q949" s="99">
        <v>45846</v>
      </c>
      <c r="R949" s="122" t="s">
        <v>1452</v>
      </c>
      <c r="S949" s="90" t="s">
        <v>95</v>
      </c>
      <c r="T949" s="99">
        <v>45846</v>
      </c>
      <c r="U949" s="110"/>
      <c r="V949" s="111"/>
      <c r="W9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49" s="12">
        <f>IF(AND(tbl_die_ordering[[#This Row],[TYPE]]&lt;&gt;"C",tbl_die_ordering[[#This Row],[Design Approved Date]]&lt;&gt;""),tbl_die_ordering[[#This Row],[Design Approved Date]]-tbl_die_ordering[[#This Row],[Die Requested Date]],0)</f>
        <v>12</v>
      </c>
      <c r="AA949" s="118"/>
      <c r="AB949" s="82">
        <f>_xlfn.XLOOKUP(_xlfn.TEXTJOIN("_",TRUE,tbl_die_ordering[[#This Row],[Supplier]],tbl_die_ordering[[#This Row],[DIE NO]]),[1]Tracker!$AQ:$AQ,[1]Tracker!$Y:$Y,"")</f>
        <v>242501586</v>
      </c>
      <c r="AC949" s="83">
        <f>_xlfn.XLOOKUP(_xlfn.TEXTJOIN("_",TRUE,tbl_die_ordering[[#This Row],[Supplier]],tbl_die_ordering[[#This Row],[DIE NO]]),[1]Tracker!$AQ:$AQ,[1]Tracker!$AC:$AC,"")</f>
        <v>45862</v>
      </c>
      <c r="AD949" s="7"/>
      <c r="AF949" t="str">
        <f>TEXT(tbl_die_ordering[[#This Row],[Die Requested Date]],"mmm")</f>
        <v>Jun</v>
      </c>
      <c r="AG949" t="str">
        <f>_xlfn.TEXTJOIN("_",TRUE,tbl_die_ordering[[#This Row],[Supplier]],tbl_die_ordering[[#This Row],[DIE NO]])</f>
        <v>PHME_014504-2503</v>
      </c>
    </row>
    <row r="950" spans="1:33" ht="15.75">
      <c r="A950" s="130" t="s">
        <v>29</v>
      </c>
      <c r="B950" s="128" t="str">
        <f>_xlfn.XLOOKUP(_xlfn.TEXTJOIN("_",TRUE,tbl_die_ordering[[#This Row],[Supplier]],tbl_die_ordering[[#This Row],[DIE NO]]),[1]Tracker!$AQ:$AQ,[1]Tracker!$W:$W,"")</f>
        <v>8003-25</v>
      </c>
      <c r="C950" s="204" t="s">
        <v>1481</v>
      </c>
      <c r="D950" s="90" t="s">
        <v>88</v>
      </c>
      <c r="E950" s="90" t="s">
        <v>93</v>
      </c>
      <c r="F950" s="91">
        <v>45834</v>
      </c>
      <c r="G950" s="355">
        <f>_xlfn.XLOOKUP(_xlfn.TEXTJOIN("_",TRUE,tbl_die_ordering[[#This Row],[Supplier]],tbl_die_ordering[[#This Row],[DIE NO]]),[1]Tracker!$AQ:$AQ,[1]Tracker!$V:$V,"")</f>
        <v>45834</v>
      </c>
      <c r="H950" s="193" t="s">
        <v>90</v>
      </c>
      <c r="I950" s="131">
        <v>1</v>
      </c>
      <c r="J950" s="131">
        <v>1</v>
      </c>
      <c r="K950" s="99">
        <v>45849</v>
      </c>
      <c r="L950" s="99">
        <v>45852</v>
      </c>
      <c r="M950" s="102"/>
      <c r="N950" s="129">
        <f>IFERROR(IF(tbl_die_ordering[[#This Row],[Design Approved Date]]&lt;&gt;"",L950-K950,""),"")</f>
        <v>3</v>
      </c>
      <c r="O950" s="91">
        <v>45855</v>
      </c>
      <c r="P950" s="91">
        <v>45860</v>
      </c>
      <c r="Q950" s="91">
        <v>45855</v>
      </c>
      <c r="R950" s="122" t="s">
        <v>1482</v>
      </c>
      <c r="S950" s="90" t="s">
        <v>197</v>
      </c>
      <c r="T950" s="91">
        <v>45855</v>
      </c>
      <c r="U950" s="110"/>
      <c r="V950" s="111"/>
      <c r="W9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0" s="12">
        <f>IF(AND(tbl_die_ordering[[#This Row],[TYPE]]&lt;&gt;"C",tbl_die_ordering[[#This Row],[Design Approved Date]]&lt;&gt;""),tbl_die_ordering[[#This Row],[Design Approved Date]]-tbl_die_ordering[[#This Row],[Die Requested Date]],0)</f>
        <v>18</v>
      </c>
      <c r="AA950" s="118"/>
      <c r="AB950" s="82">
        <f>_xlfn.XLOOKUP(_xlfn.TEXTJOIN("_",TRUE,tbl_die_ordering[[#This Row],[Supplier]],tbl_die_ordering[[#This Row],[DIE NO]]),[1]Tracker!$AQ:$AQ,[1]Tracker!$Y:$Y,"")</f>
        <v>242501612</v>
      </c>
      <c r="AC950" s="83">
        <f>_xlfn.XLOOKUP(_xlfn.TEXTJOIN("_",TRUE,tbl_die_ordering[[#This Row],[Supplier]],tbl_die_ordering[[#This Row],[DIE NO]]),[1]Tracker!$AQ:$AQ,[1]Tracker!$AC:$AC,"")</f>
        <v>45863.402881944443</v>
      </c>
      <c r="AD950" s="7"/>
      <c r="AF950" t="str">
        <f>TEXT(tbl_die_ordering[[#This Row],[Die Requested Date]],"mmm")</f>
        <v>Jun</v>
      </c>
      <c r="AG950" t="str">
        <f>_xlfn.TEXTJOIN("_",TRUE,tbl_die_ordering[[#This Row],[Supplier]],tbl_die_ordering[[#This Row],[DIE NO]])</f>
        <v>COMPES_016374-3501</v>
      </c>
    </row>
    <row r="951" spans="1:33" ht="15.75">
      <c r="A951" s="130" t="s">
        <v>6</v>
      </c>
      <c r="B951" s="128" t="str">
        <f>_xlfn.XLOOKUP(_xlfn.TEXTJOIN("_",TRUE,tbl_die_ordering[[#This Row],[Supplier]],tbl_die_ordering[[#This Row],[DIE NO]]),[1]Tracker!$AQ:$AQ,[1]Tracker!$W:$W,"")</f>
        <v>8009-25</v>
      </c>
      <c r="C951" s="204" t="s">
        <v>1483</v>
      </c>
      <c r="D951" s="177" t="s">
        <v>88</v>
      </c>
      <c r="E951" s="90" t="s">
        <v>100</v>
      </c>
      <c r="F951" s="91">
        <v>45836</v>
      </c>
      <c r="G951" s="355">
        <f>_xlfn.XLOOKUP(_xlfn.TEXTJOIN("_",TRUE,tbl_die_ordering[[#This Row],[Supplier]],tbl_die_ordering[[#This Row],[DIE NO]]),[1]Tracker!$AQ:$AQ,[1]Tracker!$V:$V,"")</f>
        <v>45838</v>
      </c>
      <c r="H951" s="193" t="s">
        <v>94</v>
      </c>
      <c r="I951" s="131">
        <v>0</v>
      </c>
      <c r="J951" s="131">
        <v>0</v>
      </c>
      <c r="K951" s="99">
        <v>45838</v>
      </c>
      <c r="L951" s="99">
        <v>45839</v>
      </c>
      <c r="M951" s="102"/>
      <c r="N951" s="129">
        <f>IFERROR(IF(tbl_die_ordering[[#This Row],[Design Approved Date]]&lt;&gt;"",L951-K951,""),"")</f>
        <v>1</v>
      </c>
      <c r="O951" s="99">
        <v>45842</v>
      </c>
      <c r="P951" s="94">
        <v>45843</v>
      </c>
      <c r="Q951" s="99">
        <v>45842</v>
      </c>
      <c r="R951" s="122" t="s">
        <v>1429</v>
      </c>
      <c r="S951" s="90" t="s">
        <v>101</v>
      </c>
      <c r="T951" s="91">
        <v>45885</v>
      </c>
      <c r="U951" s="110"/>
      <c r="V951" s="111"/>
      <c r="W9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1" s="12">
        <f>IF(AND(tbl_die_ordering[[#This Row],[TYPE]]&lt;&gt;"C",tbl_die_ordering[[#This Row],[Design Approved Date]]&lt;&gt;""),tbl_die_ordering[[#This Row],[Design Approved Date]]-tbl_die_ordering[[#This Row],[Die Requested Date]],0)</f>
        <v>3</v>
      </c>
      <c r="AA951" s="118"/>
      <c r="AB951" s="82">
        <f>_xlfn.XLOOKUP(_xlfn.TEXTJOIN("_",TRUE,tbl_die_ordering[[#This Row],[Supplier]],tbl_die_ordering[[#This Row],[DIE NO]]),[1]Tracker!$AQ:$AQ,[1]Tracker!$Y:$Y,"")</f>
        <v>142505820</v>
      </c>
      <c r="AC951" s="83">
        <f>_xlfn.XLOOKUP(_xlfn.TEXTJOIN("_",TRUE,tbl_die_ordering[[#This Row],[Supplier]],tbl_die_ordering[[#This Row],[DIE NO]]),[1]Tracker!$AQ:$AQ,[1]Tracker!$AC:$AC,"")</f>
        <v>45854.553842592592</v>
      </c>
      <c r="AD951" s="7"/>
      <c r="AF951" t="str">
        <f>TEXT(tbl_die_ordering[[#This Row],[Die Requested Date]],"mmm")</f>
        <v>Jun</v>
      </c>
      <c r="AG951" t="str">
        <f>_xlfn.TEXTJOIN("_",TRUE,tbl_die_ordering[[#This Row],[Supplier]],tbl_die_ordering[[#This Row],[DIE NO]])</f>
        <v>PDTMC_09029-510</v>
      </c>
    </row>
    <row r="952" spans="1:33" ht="15.75">
      <c r="A952" s="130" t="s">
        <v>6</v>
      </c>
      <c r="B952" s="128" t="str">
        <f>_xlfn.XLOOKUP(_xlfn.TEXTJOIN("_",TRUE,tbl_die_ordering[[#This Row],[Supplier]],tbl_die_ordering[[#This Row],[DIE NO]]),[1]Tracker!$AQ:$AQ,[1]Tracker!$W:$W,"")</f>
        <v>8008-25</v>
      </c>
      <c r="C952" s="204" t="s">
        <v>1484</v>
      </c>
      <c r="D952" s="177" t="s">
        <v>88</v>
      </c>
      <c r="E952" s="90" t="s">
        <v>119</v>
      </c>
      <c r="F952" s="91">
        <v>45836</v>
      </c>
      <c r="G952" s="355">
        <f>_xlfn.XLOOKUP(_xlfn.TEXTJOIN("_",TRUE,tbl_die_ordering[[#This Row],[Supplier]],tbl_die_ordering[[#This Row],[DIE NO]]),[1]Tracker!$AQ:$AQ,[1]Tracker!$V:$V,"")</f>
        <v>45838</v>
      </c>
      <c r="H952" s="193" t="s">
        <v>94</v>
      </c>
      <c r="I952" s="131">
        <v>1</v>
      </c>
      <c r="J952" s="131">
        <v>4</v>
      </c>
      <c r="K952" s="99">
        <v>45838</v>
      </c>
      <c r="L952" s="99">
        <v>45840</v>
      </c>
      <c r="M952" s="102"/>
      <c r="N952" s="129">
        <f>IFERROR(IF(tbl_die_ordering[[#This Row],[Design Approved Date]]&lt;&gt;"",L952-K952,""),"")</f>
        <v>2</v>
      </c>
      <c r="O952" s="99">
        <v>45842</v>
      </c>
      <c r="P952" s="94">
        <v>45843</v>
      </c>
      <c r="Q952" s="99">
        <v>45842</v>
      </c>
      <c r="R952" s="122" t="s">
        <v>1463</v>
      </c>
      <c r="S952" s="90" t="s">
        <v>95</v>
      </c>
      <c r="T952" s="91">
        <v>45885</v>
      </c>
      <c r="U952" s="110"/>
      <c r="V952" s="111"/>
      <c r="W9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2" s="12">
        <f>IF(AND(tbl_die_ordering[[#This Row],[TYPE]]&lt;&gt;"C",tbl_die_ordering[[#This Row],[Design Approved Date]]&lt;&gt;""),tbl_die_ordering[[#This Row],[Design Approved Date]]-tbl_die_ordering[[#This Row],[Die Requested Date]],0)</f>
        <v>4</v>
      </c>
      <c r="AA952" s="118"/>
      <c r="AB952" s="82">
        <f>_xlfn.XLOOKUP(_xlfn.TEXTJOIN("_",TRUE,tbl_die_ordering[[#This Row],[Supplier]],tbl_die_ordering[[#This Row],[DIE NO]]),[1]Tracker!$AQ:$AQ,[1]Tracker!$Y:$Y,"")</f>
        <v>142505746</v>
      </c>
      <c r="AC952" s="83">
        <f>_xlfn.XLOOKUP(_xlfn.TEXTJOIN("_",TRUE,tbl_die_ordering[[#This Row],[Supplier]],tbl_die_ordering[[#This Row],[DIE NO]]),[1]Tracker!$AQ:$AQ,[1]Tracker!$AC:$AC,"")</f>
        <v>45853.668599537035</v>
      </c>
      <c r="AD952" s="7"/>
      <c r="AF952" t="str">
        <f>TEXT(tbl_die_ordering[[#This Row],[Die Requested Date]],"mmm")</f>
        <v>Jun</v>
      </c>
      <c r="AG952" t="str">
        <f>_xlfn.TEXTJOIN("_",TRUE,tbl_die_ordering[[#This Row],[Supplier]],tbl_die_ordering[[#This Row],[DIE NO]])</f>
        <v>PHME_13711-419</v>
      </c>
    </row>
    <row r="953" spans="1:33" ht="15.75">
      <c r="A953" s="130" t="s">
        <v>6</v>
      </c>
      <c r="B953" s="128" t="str">
        <f>_xlfn.XLOOKUP(_xlfn.TEXTJOIN("_",TRUE,tbl_die_ordering[[#This Row],[Supplier]],tbl_die_ordering[[#This Row],[DIE NO]]),[1]Tracker!$AQ:$AQ,[1]Tracker!$W:$W,"")</f>
        <v>8008-25</v>
      </c>
      <c r="C953" s="204" t="s">
        <v>1485</v>
      </c>
      <c r="D953" s="177" t="s">
        <v>88</v>
      </c>
      <c r="E953" s="90" t="s">
        <v>111</v>
      </c>
      <c r="F953" s="91">
        <v>45836</v>
      </c>
      <c r="G953" s="355">
        <f>_xlfn.XLOOKUP(_xlfn.TEXTJOIN("_",TRUE,tbl_die_ordering[[#This Row],[Supplier]],tbl_die_ordering[[#This Row],[DIE NO]]),[1]Tracker!$AQ:$AQ,[1]Tracker!$V:$V,"")</f>
        <v>45838</v>
      </c>
      <c r="H953" s="193" t="s">
        <v>94</v>
      </c>
      <c r="I953" s="131">
        <v>0</v>
      </c>
      <c r="J953" s="131">
        <v>0</v>
      </c>
      <c r="K953" s="99">
        <v>45838</v>
      </c>
      <c r="L953" s="99">
        <v>45839</v>
      </c>
      <c r="M953" s="102"/>
      <c r="N953" s="129">
        <f>IFERROR(IF(tbl_die_ordering[[#This Row],[Design Approved Date]]&lt;&gt;"",L953-K953,""),"")</f>
        <v>1</v>
      </c>
      <c r="O953" s="99">
        <v>45842</v>
      </c>
      <c r="P953" s="91">
        <v>45843</v>
      </c>
      <c r="Q953" s="99">
        <v>45842</v>
      </c>
      <c r="R953" s="122" t="s">
        <v>1463</v>
      </c>
      <c r="S953" s="90" t="s">
        <v>95</v>
      </c>
      <c r="T953" s="91">
        <v>45885</v>
      </c>
      <c r="U953" s="110"/>
      <c r="V953" s="111"/>
      <c r="W9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3" s="12">
        <f>IF(AND(tbl_die_ordering[[#This Row],[TYPE]]&lt;&gt;"C",tbl_die_ordering[[#This Row],[Design Approved Date]]&lt;&gt;""),tbl_die_ordering[[#This Row],[Design Approved Date]]-tbl_die_ordering[[#This Row],[Die Requested Date]],0)</f>
        <v>3</v>
      </c>
      <c r="AA953" s="118"/>
      <c r="AB953" s="82">
        <f>_xlfn.XLOOKUP(_xlfn.TEXTJOIN("_",TRUE,tbl_die_ordering[[#This Row],[Supplier]],tbl_die_ordering[[#This Row],[DIE NO]]),[1]Tracker!$AQ:$AQ,[1]Tracker!$Y:$Y,"")</f>
        <v>142505746</v>
      </c>
      <c r="AC953" s="83">
        <f>_xlfn.XLOOKUP(_xlfn.TEXTJOIN("_",TRUE,tbl_die_ordering[[#This Row],[Supplier]],tbl_die_ordering[[#This Row],[DIE NO]]),[1]Tracker!$AQ:$AQ,[1]Tracker!$AC:$AC,"")</f>
        <v>45853.668599537035</v>
      </c>
      <c r="AD953" s="7"/>
      <c r="AF953" t="str">
        <f>TEXT(tbl_die_ordering[[#This Row],[Die Requested Date]],"mmm")</f>
        <v>Jun</v>
      </c>
      <c r="AG953" t="str">
        <f>_xlfn.TEXTJOIN("_",TRUE,tbl_die_ordering[[#This Row],[Supplier]],tbl_die_ordering[[#This Row],[DIE NO]])</f>
        <v>PHME_27350-502</v>
      </c>
    </row>
    <row r="954" spans="1:33" ht="15.75">
      <c r="A954" s="130" t="s">
        <v>6</v>
      </c>
      <c r="B954" s="128" t="str">
        <f>_xlfn.XLOOKUP(_xlfn.TEXTJOIN("_",TRUE,tbl_die_ordering[[#This Row],[Supplier]],tbl_die_ordering[[#This Row],[DIE NO]]),[1]Tracker!$AQ:$AQ,[1]Tracker!$W:$W,"")</f>
        <v>8010-25</v>
      </c>
      <c r="C954" s="204" t="s">
        <v>1486</v>
      </c>
      <c r="D954" s="177" t="s">
        <v>88</v>
      </c>
      <c r="E954" s="90" t="s">
        <v>119</v>
      </c>
      <c r="F954" s="91">
        <v>45836</v>
      </c>
      <c r="G954" s="355">
        <f>_xlfn.XLOOKUP(_xlfn.TEXTJOIN("_",TRUE,tbl_die_ordering[[#This Row],[Supplier]],tbl_die_ordering[[#This Row],[DIE NO]]),[1]Tracker!$AQ:$AQ,[1]Tracker!$V:$V,"")</f>
        <v>45838</v>
      </c>
      <c r="H954" s="193" t="s">
        <v>90</v>
      </c>
      <c r="I954" s="131">
        <v>1</v>
      </c>
      <c r="J954" s="131">
        <v>2</v>
      </c>
      <c r="K954" s="99">
        <v>45842</v>
      </c>
      <c r="L954" s="99">
        <v>45845</v>
      </c>
      <c r="M954" s="102"/>
      <c r="N954" s="129">
        <f>IFERROR(IF(tbl_die_ordering[[#This Row],[Design Approved Date]]&lt;&gt;"",L954-K954,""),"")</f>
        <v>3</v>
      </c>
      <c r="O954" s="99">
        <v>45846</v>
      </c>
      <c r="P954" s="94">
        <v>45846</v>
      </c>
      <c r="Q954" s="99">
        <v>45846</v>
      </c>
      <c r="R954" s="122" t="s">
        <v>1406</v>
      </c>
      <c r="S954" s="90" t="s">
        <v>197</v>
      </c>
      <c r="T954" s="99">
        <v>45846</v>
      </c>
      <c r="U954" s="110"/>
      <c r="V954" s="111"/>
      <c r="W9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4" s="12">
        <f>IF(AND(tbl_die_ordering[[#This Row],[TYPE]]&lt;&gt;"C",tbl_die_ordering[[#This Row],[Design Approved Date]]&lt;&gt;""),tbl_die_ordering[[#This Row],[Design Approved Date]]-tbl_die_ordering[[#This Row],[Die Requested Date]],0)</f>
        <v>9</v>
      </c>
      <c r="AA954" s="118"/>
      <c r="AB954" s="82">
        <f>_xlfn.XLOOKUP(_xlfn.TEXTJOIN("_",TRUE,tbl_die_ordering[[#This Row],[Supplier]],tbl_die_ordering[[#This Row],[DIE NO]]),[1]Tracker!$AQ:$AQ,[1]Tracker!$Y:$Y,"")</f>
        <v>142506028</v>
      </c>
      <c r="AC954" s="83">
        <f>_xlfn.XLOOKUP(_xlfn.TEXTJOIN("_",TRUE,tbl_die_ordering[[#This Row],[Supplier]],tbl_die_ordering[[#This Row],[DIE NO]]),[1]Tracker!$AQ:$AQ,[1]Tracker!$AC:$AC,"")</f>
        <v>45861.447256944448</v>
      </c>
      <c r="AD954" s="7"/>
      <c r="AF954" t="str">
        <f>TEXT(tbl_die_ordering[[#This Row],[Die Requested Date]],"mmm")</f>
        <v>Jun</v>
      </c>
      <c r="AG954" t="str">
        <f>_xlfn.TEXTJOIN("_",TRUE,tbl_die_ordering[[#This Row],[Supplier]],tbl_die_ordering[[#This Row],[DIE NO]])</f>
        <v>COMPES_16958-413</v>
      </c>
    </row>
    <row r="955" spans="1:33" ht="15.75">
      <c r="A955" s="130" t="s">
        <v>29</v>
      </c>
      <c r="B955" s="128" t="str">
        <f>_xlfn.XLOOKUP(_xlfn.TEXTJOIN("_",TRUE,tbl_die_ordering[[#This Row],[Supplier]],tbl_die_ordering[[#This Row],[DIE NO]]),[1]Tracker!$AQ:$AQ,[1]Tracker!$W:$W,"")</f>
        <v>8007-25</v>
      </c>
      <c r="C955" s="204" t="s">
        <v>1487</v>
      </c>
      <c r="D955" s="90" t="s">
        <v>88</v>
      </c>
      <c r="E955" s="90" t="s">
        <v>89</v>
      </c>
      <c r="F955" s="91">
        <v>45836</v>
      </c>
      <c r="G955" s="355">
        <f>_xlfn.XLOOKUP(_xlfn.TEXTJOIN("_",TRUE,tbl_die_ordering[[#This Row],[Supplier]],tbl_die_ordering[[#This Row],[DIE NO]]),[1]Tracker!$AQ:$AQ,[1]Tracker!$V:$V,"")</f>
        <v>45838</v>
      </c>
      <c r="H955" s="193" t="s">
        <v>94</v>
      </c>
      <c r="I955" s="131">
        <v>1</v>
      </c>
      <c r="J955" s="131">
        <v>1</v>
      </c>
      <c r="K955" s="99">
        <v>45838</v>
      </c>
      <c r="L955" s="99">
        <v>45840</v>
      </c>
      <c r="M955" s="102"/>
      <c r="N955" s="129">
        <f>IFERROR(IF(tbl_die_ordering[[#This Row],[Design Approved Date]]&lt;&gt;"",L955-K955,""),"")</f>
        <v>2</v>
      </c>
      <c r="O955" s="91">
        <v>45843</v>
      </c>
      <c r="P955" s="91">
        <v>45843</v>
      </c>
      <c r="Q955" s="91">
        <v>45843</v>
      </c>
      <c r="R955" s="122" t="s">
        <v>1186</v>
      </c>
      <c r="S955" s="90" t="s">
        <v>95</v>
      </c>
      <c r="T955" s="91">
        <v>45843</v>
      </c>
      <c r="U955" s="110"/>
      <c r="V955" s="111"/>
      <c r="W9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5" s="12">
        <f>IF(AND(tbl_die_ordering[[#This Row],[TYPE]]&lt;&gt;"C",tbl_die_ordering[[#This Row],[Design Approved Date]]&lt;&gt;""),tbl_die_ordering[[#This Row],[Design Approved Date]]-tbl_die_ordering[[#This Row],[Die Requested Date]],0)</f>
        <v>4</v>
      </c>
      <c r="AA955" s="118"/>
      <c r="AB955" s="82">
        <f>_xlfn.XLOOKUP(_xlfn.TEXTJOIN("_",TRUE,tbl_die_ordering[[#This Row],[Supplier]],tbl_die_ordering[[#This Row],[DIE NO]]),[1]Tracker!$AQ:$AQ,[1]Tracker!$Y:$Y,"")</f>
        <v>242501517</v>
      </c>
      <c r="AC955" s="83">
        <f>_xlfn.XLOOKUP(_xlfn.TEXTJOIN("_",TRUE,tbl_die_ordering[[#This Row],[Supplier]],tbl_die_ordering[[#This Row],[DIE NO]]),[1]Tracker!$AQ:$AQ,[1]Tracker!$AC:$AC,"")</f>
        <v>45849</v>
      </c>
      <c r="AD955" s="7"/>
      <c r="AF955" t="str">
        <f>TEXT(tbl_die_ordering[[#This Row],[Die Requested Date]],"mmm")</f>
        <v>Jun</v>
      </c>
      <c r="AG955" t="str">
        <f>_xlfn.TEXTJOIN("_",TRUE,tbl_die_ordering[[#This Row],[Supplier]],tbl_die_ordering[[#This Row],[DIE NO]])</f>
        <v>PHME_029969-3503</v>
      </c>
    </row>
    <row r="956" spans="1:33" ht="15.75">
      <c r="A956" s="130" t="s">
        <v>29</v>
      </c>
      <c r="B956" s="128" t="str">
        <f>_xlfn.XLOOKUP(_xlfn.TEXTJOIN("_",TRUE,tbl_die_ordering[[#This Row],[Supplier]],tbl_die_ordering[[#This Row],[DIE NO]]),[1]Tracker!$AQ:$AQ,[1]Tracker!$W:$W,"")</f>
        <v>8007-25</v>
      </c>
      <c r="C956" s="204" t="s">
        <v>1488</v>
      </c>
      <c r="D956" s="90" t="s">
        <v>88</v>
      </c>
      <c r="E956" s="90" t="s">
        <v>111</v>
      </c>
      <c r="F956" s="91">
        <v>45836</v>
      </c>
      <c r="G956" s="355">
        <f>_xlfn.XLOOKUP(_xlfn.TEXTJOIN("_",TRUE,tbl_die_ordering[[#This Row],[Supplier]],tbl_die_ordering[[#This Row],[DIE NO]]),[1]Tracker!$AQ:$AQ,[1]Tracker!$V:$V,"")</f>
        <v>45838</v>
      </c>
      <c r="H956" s="193" t="s">
        <v>94</v>
      </c>
      <c r="I956" s="131">
        <v>1</v>
      </c>
      <c r="J956" s="131">
        <v>4</v>
      </c>
      <c r="K956" s="99">
        <v>45842</v>
      </c>
      <c r="L956" s="99">
        <v>45842</v>
      </c>
      <c r="M956" s="102"/>
      <c r="N956" s="129">
        <f>IFERROR(IF(tbl_die_ordering[[#This Row],[Design Approved Date]]&lt;&gt;"",L956-K956,""),"")</f>
        <v>0</v>
      </c>
      <c r="O956" s="99">
        <v>45846</v>
      </c>
      <c r="P956" s="91">
        <v>45846</v>
      </c>
      <c r="Q956" s="99">
        <v>45846</v>
      </c>
      <c r="R956" s="122" t="s">
        <v>1452</v>
      </c>
      <c r="S956" s="90" t="s">
        <v>95</v>
      </c>
      <c r="T956" s="99">
        <v>45846</v>
      </c>
      <c r="U956" s="110"/>
      <c r="V956" s="111"/>
      <c r="W9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6" s="12">
        <f>IF(AND(tbl_die_ordering[[#This Row],[TYPE]]&lt;&gt;"C",tbl_die_ordering[[#This Row],[Design Approved Date]]&lt;&gt;""),tbl_die_ordering[[#This Row],[Design Approved Date]]-tbl_die_ordering[[#This Row],[Die Requested Date]],0)</f>
        <v>6</v>
      </c>
      <c r="AA956" s="118"/>
      <c r="AB956" s="82">
        <f>_xlfn.XLOOKUP(_xlfn.TEXTJOIN("_",TRUE,tbl_die_ordering[[#This Row],[Supplier]],tbl_die_ordering[[#This Row],[DIE NO]]),[1]Tracker!$AQ:$AQ,[1]Tracker!$Y:$Y,"")</f>
        <v>242501586</v>
      </c>
      <c r="AC956" s="83">
        <f>_xlfn.XLOOKUP(_xlfn.TEXTJOIN("_",TRUE,tbl_die_ordering[[#This Row],[Supplier]],tbl_die_ordering[[#This Row],[DIE NO]]),[1]Tracker!$AQ:$AQ,[1]Tracker!$AC:$AC,"")</f>
        <v>45862.374756944446</v>
      </c>
      <c r="AD956" s="7"/>
      <c r="AF956" t="str">
        <f>TEXT(tbl_die_ordering[[#This Row],[Die Requested Date]],"mmm")</f>
        <v>Jun</v>
      </c>
      <c r="AG956" t="str">
        <f>_xlfn.TEXTJOIN("_",TRUE,tbl_die_ordering[[#This Row],[Supplier]],tbl_die_ordering[[#This Row],[DIE NO]])</f>
        <v>PHME_012251-2501</v>
      </c>
    </row>
    <row r="957" spans="1:33" ht="15.75">
      <c r="A957" s="130" t="s">
        <v>29</v>
      </c>
      <c r="B957" s="128" t="str">
        <f>_xlfn.XLOOKUP(_xlfn.TEXTJOIN("_",TRUE,tbl_die_ordering[[#This Row],[Supplier]],tbl_die_ordering[[#This Row],[DIE NO]]),[1]Tracker!$AQ:$AQ,[1]Tracker!$W:$W,"")</f>
        <v>8007-25</v>
      </c>
      <c r="C957" s="204" t="s">
        <v>1489</v>
      </c>
      <c r="D957" s="90" t="s">
        <v>88</v>
      </c>
      <c r="E957" s="90" t="s">
        <v>103</v>
      </c>
      <c r="F957" s="91">
        <v>45836</v>
      </c>
      <c r="G957" s="355">
        <f>_xlfn.XLOOKUP(_xlfn.TEXTJOIN("_",TRUE,tbl_die_ordering[[#This Row],[Supplier]],tbl_die_ordering[[#This Row],[DIE NO]]),[1]Tracker!$AQ:$AQ,[1]Tracker!$V:$V,"")</f>
        <v>45838</v>
      </c>
      <c r="H957" s="193" t="s">
        <v>94</v>
      </c>
      <c r="I957" s="131">
        <v>0</v>
      </c>
      <c r="J957" s="131">
        <v>0</v>
      </c>
      <c r="K957" s="99">
        <v>45845</v>
      </c>
      <c r="L957" s="99">
        <v>45848</v>
      </c>
      <c r="M957" s="102"/>
      <c r="N957" s="129">
        <f>IFERROR(IF(tbl_die_ordering[[#This Row],[Design Approved Date]]&lt;&gt;"",L957-K957,""),"")</f>
        <v>3</v>
      </c>
      <c r="O957" s="94">
        <v>45850</v>
      </c>
      <c r="P957" s="94">
        <v>45852</v>
      </c>
      <c r="Q957" s="104">
        <v>45850</v>
      </c>
      <c r="R957" s="122" t="s">
        <v>1490</v>
      </c>
      <c r="S957" s="90" t="s">
        <v>95</v>
      </c>
      <c r="T957" s="99">
        <v>45850</v>
      </c>
      <c r="U957" s="110"/>
      <c r="V957" s="111"/>
      <c r="W9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7" s="12">
        <f>IF(AND(tbl_die_ordering[[#This Row],[TYPE]]&lt;&gt;"C",tbl_die_ordering[[#This Row],[Design Approved Date]]&lt;&gt;""),tbl_die_ordering[[#This Row],[Design Approved Date]]-tbl_die_ordering[[#This Row],[Die Requested Date]],0)</f>
        <v>12</v>
      </c>
      <c r="AA957" s="118"/>
      <c r="AB957" s="82">
        <f>_xlfn.XLOOKUP(_xlfn.TEXTJOIN("_",TRUE,tbl_die_ordering[[#This Row],[Supplier]],tbl_die_ordering[[#This Row],[DIE NO]]),[1]Tracker!$AQ:$AQ,[1]Tracker!$Y:$Y,"")</f>
        <v>242501586</v>
      </c>
      <c r="AC957" s="83">
        <f>_xlfn.XLOOKUP(_xlfn.TEXTJOIN("_",TRUE,tbl_die_ordering[[#This Row],[Supplier]],tbl_die_ordering[[#This Row],[DIE NO]]),[1]Tracker!$AQ:$AQ,[1]Tracker!$AC:$AC,"")</f>
        <v>45862.374756944446</v>
      </c>
      <c r="AD957" s="7"/>
      <c r="AF957" t="str">
        <f>TEXT(tbl_die_ordering[[#This Row],[Die Requested Date]],"mmm")</f>
        <v>Jun</v>
      </c>
      <c r="AG957" t="str">
        <f>_xlfn.TEXTJOIN("_",TRUE,tbl_die_ordering[[#This Row],[Supplier]],tbl_die_ordering[[#This Row],[DIE NO]])</f>
        <v>PHME_027725-2501</v>
      </c>
    </row>
    <row r="958" spans="1:33" ht="15.75">
      <c r="A958" s="130" t="s">
        <v>6</v>
      </c>
      <c r="B958" s="128" t="str">
        <f>_xlfn.XLOOKUP(_xlfn.TEXTJOIN("_",TRUE,tbl_die_ordering[[#This Row],[Supplier]],tbl_die_ordering[[#This Row],[DIE NO]]),[1]Tracker!$AQ:$AQ,[1]Tracker!$W:$W,"")</f>
        <v>8013-25</v>
      </c>
      <c r="C958" s="204" t="s">
        <v>1491</v>
      </c>
      <c r="D958" s="177" t="s">
        <v>88</v>
      </c>
      <c r="E958" s="90" t="s">
        <v>100</v>
      </c>
      <c r="F958" s="91">
        <v>45839</v>
      </c>
      <c r="G958" s="355">
        <f>_xlfn.XLOOKUP(_xlfn.TEXTJOIN("_",TRUE,tbl_die_ordering[[#This Row],[Supplier]],tbl_die_ordering[[#This Row],[DIE NO]]),[1]Tracker!$AQ:$AQ,[1]Tracker!$V:$V,"")</f>
        <v>45840</v>
      </c>
      <c r="H958" s="193" t="s">
        <v>94</v>
      </c>
      <c r="I958" s="131">
        <v>1</v>
      </c>
      <c r="J958" s="131">
        <v>2</v>
      </c>
      <c r="K958" s="99">
        <v>45840</v>
      </c>
      <c r="L958" s="99">
        <v>45840</v>
      </c>
      <c r="M958" s="102"/>
      <c r="N958" s="129">
        <f>IFERROR(IF(tbl_die_ordering[[#This Row],[Design Approved Date]]&lt;&gt;"",L958-K958,""),"")</f>
        <v>0</v>
      </c>
      <c r="O958" s="91">
        <v>45841</v>
      </c>
      <c r="P958" s="91">
        <v>45843</v>
      </c>
      <c r="Q958" s="99">
        <v>45841</v>
      </c>
      <c r="R958" s="122" t="s">
        <v>1492</v>
      </c>
      <c r="S958" s="90" t="s">
        <v>95</v>
      </c>
      <c r="T958" s="91">
        <v>45885</v>
      </c>
      <c r="U958" s="110"/>
      <c r="V958" s="111"/>
      <c r="W9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8" s="12">
        <f>IF(AND(tbl_die_ordering[[#This Row],[TYPE]]&lt;&gt;"C",tbl_die_ordering[[#This Row],[Design Approved Date]]&lt;&gt;""),tbl_die_ordering[[#This Row],[Design Approved Date]]-tbl_die_ordering[[#This Row],[Die Requested Date]],0)</f>
        <v>1</v>
      </c>
      <c r="AA958" s="118"/>
      <c r="AB958" s="82">
        <f>_xlfn.XLOOKUP(_xlfn.TEXTJOIN("_",TRUE,tbl_die_ordering[[#This Row],[Supplier]],tbl_die_ordering[[#This Row],[DIE NO]]),[1]Tracker!$AQ:$AQ,[1]Tracker!$Y:$Y,"")</f>
        <v>142505746</v>
      </c>
      <c r="AC958" s="83">
        <f>_xlfn.XLOOKUP(_xlfn.TEXTJOIN("_",TRUE,tbl_die_ordering[[#This Row],[Supplier]],tbl_die_ordering[[#This Row],[DIE NO]]),[1]Tracker!$AQ:$AQ,[1]Tracker!$AC:$AC,"")</f>
        <v>45853.668599537035</v>
      </c>
      <c r="AD958" s="7"/>
      <c r="AF958" t="str">
        <f>TEXT(tbl_die_ordering[[#This Row],[Die Requested Date]],"mmm")</f>
        <v>Jul</v>
      </c>
      <c r="AG958" t="str">
        <f>_xlfn.TEXTJOIN("_",TRUE,tbl_die_ordering[[#This Row],[Supplier]],tbl_die_ordering[[#This Row],[DIE NO]])</f>
        <v>PHME_29177-503</v>
      </c>
    </row>
    <row r="959" spans="1:33" ht="15.75">
      <c r="A959" s="130" t="s">
        <v>6</v>
      </c>
      <c r="B959" s="128" t="str">
        <f>_xlfn.XLOOKUP(_xlfn.TEXTJOIN("_",TRUE,tbl_die_ordering[[#This Row],[Supplier]],tbl_die_ordering[[#This Row],[DIE NO]]),[1]Tracker!$AQ:$AQ,[1]Tracker!$W:$W,"")</f>
        <v>8012-25</v>
      </c>
      <c r="C959" s="204" t="s">
        <v>1493</v>
      </c>
      <c r="D959" s="177" t="s">
        <v>185</v>
      </c>
      <c r="E959" s="90" t="s">
        <v>111</v>
      </c>
      <c r="F959" s="91">
        <v>45839</v>
      </c>
      <c r="G959" s="355">
        <f>_xlfn.XLOOKUP(_xlfn.TEXTJOIN("_",TRUE,tbl_die_ordering[[#This Row],[Supplier]],tbl_die_ordering[[#This Row],[DIE NO]]),[1]Tracker!$AQ:$AQ,[1]Tracker!$V:$V,"")</f>
        <v>45840</v>
      </c>
      <c r="H959" s="193" t="s">
        <v>94</v>
      </c>
      <c r="I959" s="131">
        <v>2</v>
      </c>
      <c r="J959" s="131">
        <v>2</v>
      </c>
      <c r="K959" s="99">
        <v>45842</v>
      </c>
      <c r="L959" s="99">
        <v>45845</v>
      </c>
      <c r="M959" s="102"/>
      <c r="N959" s="129">
        <f>IFERROR(IF(tbl_die_ordering[[#This Row],[Design Approved Date]]&lt;&gt;"",L959-K959,""),"")</f>
        <v>3</v>
      </c>
      <c r="O959" s="99">
        <v>45846</v>
      </c>
      <c r="P959" s="91">
        <v>45846</v>
      </c>
      <c r="Q959" s="99">
        <v>45846</v>
      </c>
      <c r="R959" s="122" t="s">
        <v>1406</v>
      </c>
      <c r="S959" s="90" t="s">
        <v>95</v>
      </c>
      <c r="T959" s="99">
        <v>45846</v>
      </c>
      <c r="U959" s="110" t="s">
        <v>1459</v>
      </c>
      <c r="V959" s="111"/>
      <c r="W9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59" s="12">
        <f>IF(AND(tbl_die_ordering[[#This Row],[TYPE]]&lt;&gt;"C",tbl_die_ordering[[#This Row],[Design Approved Date]]&lt;&gt;""),tbl_die_ordering[[#This Row],[Design Approved Date]]-tbl_die_ordering[[#This Row],[Die Requested Date]],0)</f>
        <v>6</v>
      </c>
      <c r="AA959" s="118" t="s">
        <v>1314</v>
      </c>
      <c r="AB959" s="82">
        <f>_xlfn.XLOOKUP(_xlfn.TEXTJOIN("_",TRUE,tbl_die_ordering[[#This Row],[Supplier]],tbl_die_ordering[[#This Row],[DIE NO]]),[1]Tracker!$AQ:$AQ,[1]Tracker!$Y:$Y,"")</f>
        <v>142506130</v>
      </c>
      <c r="AC959" s="83">
        <f>_xlfn.XLOOKUP(_xlfn.TEXTJOIN("_",TRUE,tbl_die_ordering[[#This Row],[Supplier]],tbl_die_ordering[[#This Row],[DIE NO]]),[1]Tracker!$AQ:$AQ,[1]Tracker!$AC:$AC,"")</f>
        <v>45868.296354166669</v>
      </c>
      <c r="AD959" s="7"/>
      <c r="AF959" t="str">
        <f>TEXT(tbl_die_ordering[[#This Row],[Die Requested Date]],"mmm")</f>
        <v>Jul</v>
      </c>
      <c r="AG959" t="str">
        <f>_xlfn.TEXTJOIN("_",TRUE,tbl_die_ordering[[#This Row],[Supplier]],tbl_die_ordering[[#This Row],[DIE NO]])</f>
        <v>PHME_30400-401</v>
      </c>
    </row>
    <row r="960" spans="1:33" ht="15.75">
      <c r="A960" s="130" t="s">
        <v>29</v>
      </c>
      <c r="B960" s="128" t="str">
        <f>_xlfn.XLOOKUP(_xlfn.TEXTJOIN("_",TRUE,tbl_die_ordering[[#This Row],[Supplier]],tbl_die_ordering[[#This Row],[DIE NO]]),[1]Tracker!$AQ:$AQ,[1]Tracker!$W:$W,"")</f>
        <v>8014-25</v>
      </c>
      <c r="C960" s="204" t="s">
        <v>1494</v>
      </c>
      <c r="D960" s="90" t="s">
        <v>162</v>
      </c>
      <c r="E960" s="90" t="s">
        <v>1279</v>
      </c>
      <c r="F960" s="91">
        <v>45839</v>
      </c>
      <c r="G960" s="355">
        <f>_xlfn.XLOOKUP(_xlfn.TEXTJOIN("_",TRUE,tbl_die_ordering[[#This Row],[Supplier]],tbl_die_ordering[[#This Row],[DIE NO]]),[1]Tracker!$AQ:$AQ,[1]Tracker!$V:$V,"")</f>
        <v>45840</v>
      </c>
      <c r="H960" s="193" t="s">
        <v>94</v>
      </c>
      <c r="I960" s="131">
        <v>0</v>
      </c>
      <c r="J960" s="131">
        <v>0</v>
      </c>
      <c r="K960" s="99">
        <v>45840</v>
      </c>
      <c r="L960" s="99">
        <v>45840</v>
      </c>
      <c r="M960" s="102"/>
      <c r="N960" s="129">
        <f>IFERROR(IF(tbl_die_ordering[[#This Row],[Design Approved Date]]&lt;&gt;"",L960-K960,""),"")</f>
        <v>0</v>
      </c>
      <c r="O960" s="99">
        <v>45845</v>
      </c>
      <c r="P960" s="91">
        <v>45846</v>
      </c>
      <c r="Q960" s="99">
        <v>45845</v>
      </c>
      <c r="R960" s="122" t="s">
        <v>1495</v>
      </c>
      <c r="S960" s="90" t="s">
        <v>101</v>
      </c>
      <c r="T960" s="99">
        <v>45845</v>
      </c>
      <c r="U960" s="110"/>
      <c r="V960" s="111" t="s">
        <v>1496</v>
      </c>
      <c r="W9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0" s="12">
        <f>IF(AND(tbl_die_ordering[[#This Row],[TYPE]]&lt;&gt;"C",tbl_die_ordering[[#This Row],[Design Approved Date]]&lt;&gt;""),tbl_die_ordering[[#This Row],[Design Approved Date]]-tbl_die_ordering[[#This Row],[Die Requested Date]],0)</f>
        <v>1</v>
      </c>
      <c r="AA960" s="118"/>
      <c r="AB960" s="82">
        <f>_xlfn.XLOOKUP(_xlfn.TEXTJOIN("_",TRUE,tbl_die_ordering[[#This Row],[Supplier]],tbl_die_ordering[[#This Row],[DIE NO]]),[1]Tracker!$AQ:$AQ,[1]Tracker!$Y:$Y,"")</f>
        <v>242501553</v>
      </c>
      <c r="AC960" s="83">
        <f>_xlfn.XLOOKUP(_xlfn.TEXTJOIN("_",TRUE,tbl_die_ordering[[#This Row],[Supplier]],tbl_die_ordering[[#This Row],[DIE NO]]),[1]Tracker!$AQ:$AQ,[1]Tracker!$AC:$AC,"")</f>
        <v>45854.554710648146</v>
      </c>
      <c r="AD960" s="7"/>
      <c r="AF960" t="str">
        <f>TEXT(tbl_die_ordering[[#This Row],[Die Requested Date]],"mmm")</f>
        <v>Jul</v>
      </c>
      <c r="AG960" t="str">
        <f>_xlfn.TEXTJOIN("_",TRUE,tbl_die_ordering[[#This Row],[Supplier]],tbl_die_ordering[[#This Row],[DIE NO]])</f>
        <v>PDTMC_007208-2508 DP</v>
      </c>
    </row>
    <row r="961" spans="1:33" ht="15.75">
      <c r="A961" s="130" t="s">
        <v>29</v>
      </c>
      <c r="B961" s="128" t="str">
        <f>_xlfn.XLOOKUP(_xlfn.TEXTJOIN("_",TRUE,tbl_die_ordering[[#This Row],[Supplier]],tbl_die_ordering[[#This Row],[DIE NO]]),[1]Tracker!$AQ:$AQ,[1]Tracker!$W:$W,"")</f>
        <v>8011-25</v>
      </c>
      <c r="C961" s="204" t="s">
        <v>1497</v>
      </c>
      <c r="D961" s="90" t="s">
        <v>185</v>
      </c>
      <c r="E961" s="90" t="s">
        <v>103</v>
      </c>
      <c r="F961" s="91">
        <v>45839</v>
      </c>
      <c r="G961" s="355">
        <f>_xlfn.XLOOKUP(_xlfn.TEXTJOIN("_",TRUE,tbl_die_ordering[[#This Row],[Supplier]],tbl_die_ordering[[#This Row],[DIE NO]]),[1]Tracker!$AQ:$AQ,[1]Tracker!$V:$V,"")</f>
        <v>45840</v>
      </c>
      <c r="H961" s="193" t="s">
        <v>94</v>
      </c>
      <c r="I961" s="131">
        <v>0</v>
      </c>
      <c r="J961" s="131">
        <v>0</v>
      </c>
      <c r="K961" s="99">
        <v>45840</v>
      </c>
      <c r="L961" s="99">
        <v>45845</v>
      </c>
      <c r="M961" s="102"/>
      <c r="N961" s="129">
        <f>IFERROR(IF(tbl_die_ordering[[#This Row],[Design Approved Date]]&lt;&gt;"",L961-K961,""),"")</f>
        <v>5</v>
      </c>
      <c r="O961" s="99">
        <v>45846</v>
      </c>
      <c r="P961" s="94">
        <v>45846</v>
      </c>
      <c r="Q961" s="99">
        <v>45846</v>
      </c>
      <c r="R961" s="122" t="s">
        <v>1452</v>
      </c>
      <c r="S961" s="90" t="s">
        <v>101</v>
      </c>
      <c r="T961" s="99">
        <v>45846</v>
      </c>
      <c r="U961" s="110" t="s">
        <v>1459</v>
      </c>
      <c r="V961" s="111" t="s">
        <v>1498</v>
      </c>
      <c r="W9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1" s="12">
        <f>IF(AND(tbl_die_ordering[[#This Row],[TYPE]]&lt;&gt;"C",tbl_die_ordering[[#This Row],[Design Approved Date]]&lt;&gt;""),tbl_die_ordering[[#This Row],[Design Approved Date]]-tbl_die_ordering[[#This Row],[Die Requested Date]],0)</f>
        <v>6</v>
      </c>
      <c r="AA961" s="118" t="s">
        <v>1314</v>
      </c>
      <c r="AB961" s="82">
        <f>_xlfn.XLOOKUP(_xlfn.TEXTJOIN("_",TRUE,tbl_die_ordering[[#This Row],[Supplier]],tbl_die_ordering[[#This Row],[DIE NO]]),[1]Tracker!$AQ:$AQ,[1]Tracker!$Y:$Y,"")</f>
        <v>242501569</v>
      </c>
      <c r="AC961" s="83">
        <f>_xlfn.XLOOKUP(_xlfn.TEXTJOIN("_",TRUE,tbl_die_ordering[[#This Row],[Supplier]],tbl_die_ordering[[#This Row],[DIE NO]]),[1]Tracker!$AQ:$AQ,[1]Tracker!$AC:$AC,"")</f>
        <v>45855.537210648145</v>
      </c>
      <c r="AD961" s="7"/>
      <c r="AF961" t="str">
        <f>TEXT(tbl_die_ordering[[#This Row],[Die Requested Date]],"mmm")</f>
        <v>Jul</v>
      </c>
      <c r="AG961" t="str">
        <f>_xlfn.TEXTJOIN("_",TRUE,tbl_die_ordering[[#This Row],[Supplier]],tbl_die_ordering[[#This Row],[DIE NO]])</f>
        <v>PDTMC_027914-2501</v>
      </c>
    </row>
    <row r="962" spans="1:33" ht="15.75">
      <c r="A962" s="130" t="s">
        <v>29</v>
      </c>
      <c r="B962" s="128" t="str">
        <f>_xlfn.XLOOKUP(_xlfn.TEXTJOIN("_",TRUE,tbl_die_ordering[[#This Row],[Supplier]],tbl_die_ordering[[#This Row],[DIE NO]]),[1]Tracker!$AQ:$AQ,[1]Tracker!$W:$W,"")</f>
        <v>8019-25</v>
      </c>
      <c r="C962" s="204" t="s">
        <v>1499</v>
      </c>
      <c r="D962" s="90" t="s">
        <v>185</v>
      </c>
      <c r="E962" s="90" t="s">
        <v>260</v>
      </c>
      <c r="F962" s="91">
        <v>45841</v>
      </c>
      <c r="G962" s="355">
        <f>_xlfn.XLOOKUP(_xlfn.TEXTJOIN("_",TRUE,tbl_die_ordering[[#This Row],[Supplier]],tbl_die_ordering[[#This Row],[DIE NO]]),[1]Tracker!$AQ:$AQ,[1]Tracker!$V:$V,"")</f>
        <v>45842</v>
      </c>
      <c r="H962" s="193" t="s">
        <v>94</v>
      </c>
      <c r="I962" s="131">
        <v>2</v>
      </c>
      <c r="J962" s="131">
        <v>4</v>
      </c>
      <c r="K962" s="99">
        <v>45846</v>
      </c>
      <c r="L962" s="99">
        <v>45848</v>
      </c>
      <c r="M962" s="102" t="s">
        <v>186</v>
      </c>
      <c r="N962" s="129">
        <f>IFERROR(IF(tbl_die_ordering[[#This Row],[Design Approved Date]]&lt;&gt;"",L962-K962,""),"")</f>
        <v>2</v>
      </c>
      <c r="O962" s="91">
        <v>45850</v>
      </c>
      <c r="P962" s="91">
        <v>45852</v>
      </c>
      <c r="Q962" s="99">
        <v>45850</v>
      </c>
      <c r="R962" s="122" t="s">
        <v>1490</v>
      </c>
      <c r="S962" s="90" t="s">
        <v>101</v>
      </c>
      <c r="T962" s="99">
        <v>45850</v>
      </c>
      <c r="U962" s="110" t="s">
        <v>1459</v>
      </c>
      <c r="V962" s="111"/>
      <c r="W9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2" s="12">
        <f>IF(AND(tbl_die_ordering[[#This Row],[TYPE]]&lt;&gt;"C",tbl_die_ordering[[#This Row],[Design Approved Date]]&lt;&gt;""),tbl_die_ordering[[#This Row],[Design Approved Date]]-tbl_die_ordering[[#This Row],[Die Requested Date]],0)</f>
        <v>7</v>
      </c>
      <c r="AA962" s="118" t="s">
        <v>1314</v>
      </c>
      <c r="AB962" s="82">
        <f>_xlfn.XLOOKUP(_xlfn.TEXTJOIN("_",TRUE,tbl_die_ordering[[#This Row],[Supplier]],tbl_die_ordering[[#This Row],[DIE NO]]),[1]Tracker!$AQ:$AQ,[1]Tracker!$Y:$Y,"")</f>
        <v>242501568</v>
      </c>
      <c r="AC962" s="83">
        <f>_xlfn.XLOOKUP(_xlfn.TEXTJOIN("_",TRUE,tbl_die_ordering[[#This Row],[Supplier]],tbl_die_ordering[[#This Row],[DIE NO]]),[1]Tracker!$AQ:$AQ,[1]Tracker!$AC:$AC,"")</f>
        <v>45861.447835648149</v>
      </c>
      <c r="AD962" s="7"/>
      <c r="AF962" t="str">
        <f>TEXT(tbl_die_ordering[[#This Row],[Die Requested Date]],"mmm")</f>
        <v>Jul</v>
      </c>
      <c r="AG962" t="str">
        <f>_xlfn.TEXTJOIN("_",TRUE,tbl_die_ordering[[#This Row],[Supplier]],tbl_die_ordering[[#This Row],[DIE NO]])</f>
        <v>PDTMC_030404-2501</v>
      </c>
    </row>
    <row r="963" spans="1:33" ht="15.75">
      <c r="A963" s="130" t="s">
        <v>6</v>
      </c>
      <c r="B963" s="128" t="str">
        <f>_xlfn.XLOOKUP(_xlfn.TEXTJOIN("_",TRUE,tbl_die_ordering[[#This Row],[Supplier]],tbl_die_ordering[[#This Row],[DIE NO]]),[1]Tracker!$AQ:$AQ,[1]Tracker!$W:$W,"")</f>
        <v>8020-25</v>
      </c>
      <c r="C963" s="204" t="s">
        <v>1500</v>
      </c>
      <c r="D963" s="90" t="s">
        <v>162</v>
      </c>
      <c r="E963" s="90" t="s">
        <v>163</v>
      </c>
      <c r="F963" s="91">
        <v>45842</v>
      </c>
      <c r="G963" s="355">
        <f>_xlfn.XLOOKUP(_xlfn.TEXTJOIN("_",TRUE,tbl_die_ordering[[#This Row],[Supplier]],tbl_die_ordering[[#This Row],[DIE NO]]),[1]Tracker!$AQ:$AQ,[1]Tracker!$V:$V,"")</f>
        <v>45842</v>
      </c>
      <c r="H963" s="193" t="s">
        <v>94</v>
      </c>
      <c r="I963" s="131">
        <v>0</v>
      </c>
      <c r="J963" s="131">
        <v>0</v>
      </c>
      <c r="K963" s="99">
        <v>45842</v>
      </c>
      <c r="L963" s="99">
        <v>45843</v>
      </c>
      <c r="M963" s="102"/>
      <c r="N963" s="129">
        <f>IFERROR(IF(tbl_die_ordering[[#This Row],[Design Approved Date]]&lt;&gt;"",L963-K963,""),"")</f>
        <v>1</v>
      </c>
      <c r="O963" s="99">
        <v>45846</v>
      </c>
      <c r="P963" s="91">
        <v>45846</v>
      </c>
      <c r="Q963" s="99">
        <v>45846</v>
      </c>
      <c r="R963" s="122" t="s">
        <v>1501</v>
      </c>
      <c r="S963" s="90" t="s">
        <v>95</v>
      </c>
      <c r="T963" s="99">
        <v>45846</v>
      </c>
      <c r="U963" s="110"/>
      <c r="V963" s="111"/>
      <c r="W9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3" s="12">
        <f>IF(AND(tbl_die_ordering[[#This Row],[TYPE]]&lt;&gt;"C",tbl_die_ordering[[#This Row],[Design Approved Date]]&lt;&gt;""),tbl_die_ordering[[#This Row],[Design Approved Date]]-tbl_die_ordering[[#This Row],[Die Requested Date]],0)</f>
        <v>1</v>
      </c>
      <c r="AA963" s="118"/>
      <c r="AB963" s="82">
        <f>_xlfn.XLOOKUP(_xlfn.TEXTJOIN("_",TRUE,tbl_die_ordering[[#This Row],[Supplier]],tbl_die_ordering[[#This Row],[DIE NO]]),[1]Tracker!$AQ:$AQ,[1]Tracker!$Y:$Y,"")</f>
        <v>142506094</v>
      </c>
      <c r="AC963" s="83">
        <f>_xlfn.XLOOKUP(_xlfn.TEXTJOIN("_",TRUE,tbl_die_ordering[[#This Row],[Supplier]],tbl_die_ordering[[#This Row],[DIE NO]]),[1]Tracker!$AQ:$AQ,[1]Tracker!$AC:$AC,"")</f>
        <v>45862.438310185185</v>
      </c>
      <c r="AD963" s="7"/>
      <c r="AF963" t="str">
        <f>TEXT(tbl_die_ordering[[#This Row],[Die Requested Date]],"mmm")</f>
        <v>Jul</v>
      </c>
      <c r="AG963" t="str">
        <f>_xlfn.TEXTJOIN("_",TRUE,tbl_die_ordering[[#This Row],[Supplier]],tbl_die_ordering[[#This Row],[DIE NO]])</f>
        <v>PHME_INS-30322</v>
      </c>
    </row>
    <row r="964" spans="1:33" ht="15.75">
      <c r="A964" s="130" t="s">
        <v>6</v>
      </c>
      <c r="B964" s="128" t="str">
        <f>_xlfn.XLOOKUP(_xlfn.TEXTJOIN("_",TRUE,tbl_die_ordering[[#This Row],[Supplier]],tbl_die_ordering[[#This Row],[DIE NO]]),[1]Tracker!$AQ:$AQ,[1]Tracker!$W:$W,"")</f>
        <v>8020-25</v>
      </c>
      <c r="C964" s="204" t="s">
        <v>1502</v>
      </c>
      <c r="D964" s="90" t="s">
        <v>162</v>
      </c>
      <c r="E964" s="90" t="s">
        <v>163</v>
      </c>
      <c r="F964" s="91">
        <v>45842</v>
      </c>
      <c r="G964" s="355">
        <f>_xlfn.XLOOKUP(_xlfn.TEXTJOIN("_",TRUE,tbl_die_ordering[[#This Row],[Supplier]],tbl_die_ordering[[#This Row],[DIE NO]]),[1]Tracker!$AQ:$AQ,[1]Tracker!$V:$V,"")</f>
        <v>45842</v>
      </c>
      <c r="H964" s="193" t="s">
        <v>94</v>
      </c>
      <c r="I964" s="131">
        <v>0</v>
      </c>
      <c r="J964" s="131">
        <v>0</v>
      </c>
      <c r="K964" s="99">
        <v>45843</v>
      </c>
      <c r="L964" s="99">
        <v>45845</v>
      </c>
      <c r="M964" s="102"/>
      <c r="N964" s="129">
        <f>IFERROR(IF(tbl_die_ordering[[#This Row],[Design Approved Date]]&lt;&gt;"",L964-K964,""),"")</f>
        <v>2</v>
      </c>
      <c r="O964" s="99">
        <v>45846</v>
      </c>
      <c r="P964" s="91">
        <v>45846</v>
      </c>
      <c r="Q964" s="99">
        <v>45846</v>
      </c>
      <c r="R964" s="122" t="s">
        <v>1501</v>
      </c>
      <c r="S964" s="90" t="s">
        <v>95</v>
      </c>
      <c r="T964" s="99">
        <v>45846</v>
      </c>
      <c r="U964" s="110"/>
      <c r="V964" s="111"/>
      <c r="W9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4" s="12">
        <f>IF(AND(tbl_die_ordering[[#This Row],[TYPE]]&lt;&gt;"C",tbl_die_ordering[[#This Row],[Design Approved Date]]&lt;&gt;""),tbl_die_ordering[[#This Row],[Design Approved Date]]-tbl_die_ordering[[#This Row],[Die Requested Date]],0)</f>
        <v>3</v>
      </c>
      <c r="AA964" s="118"/>
      <c r="AB964" s="82">
        <f>_xlfn.XLOOKUP(_xlfn.TEXTJOIN("_",TRUE,tbl_die_ordering[[#This Row],[Supplier]],tbl_die_ordering[[#This Row],[DIE NO]]),[1]Tracker!$AQ:$AQ,[1]Tracker!$Y:$Y,"")</f>
        <v>142506094</v>
      </c>
      <c r="AC964" s="83">
        <f>_xlfn.XLOOKUP(_xlfn.TEXTJOIN("_",TRUE,tbl_die_ordering[[#This Row],[Supplier]],tbl_die_ordering[[#This Row],[DIE NO]]),[1]Tracker!$AQ:$AQ,[1]Tracker!$AC:$AC,"")</f>
        <v>45862.438310185185</v>
      </c>
      <c r="AD964" s="7"/>
      <c r="AF964" t="str">
        <f>TEXT(tbl_die_ordering[[#This Row],[Die Requested Date]],"mmm")</f>
        <v>Jul</v>
      </c>
      <c r="AG964" t="str">
        <f>_xlfn.TEXTJOIN("_",TRUE,tbl_die_ordering[[#This Row],[Supplier]],tbl_die_ordering[[#This Row],[DIE NO]])</f>
        <v>PHME_INS-30394</v>
      </c>
    </row>
    <row r="965" spans="1:33" ht="15.75">
      <c r="A965" s="130" t="s">
        <v>6</v>
      </c>
      <c r="B965" s="128" t="str">
        <f>_xlfn.XLOOKUP(_xlfn.TEXTJOIN("_",TRUE,tbl_die_ordering[[#This Row],[Supplier]],tbl_die_ordering[[#This Row],[DIE NO]]),[1]Tracker!$AQ:$AQ,[1]Tracker!$W:$W,"")</f>
        <v>8016-25</v>
      </c>
      <c r="C965" s="204" t="s">
        <v>1503</v>
      </c>
      <c r="D965" s="177" t="s">
        <v>88</v>
      </c>
      <c r="E965" s="90" t="s">
        <v>119</v>
      </c>
      <c r="F965" s="91">
        <v>45842</v>
      </c>
      <c r="G965" s="355">
        <f>_xlfn.XLOOKUP(_xlfn.TEXTJOIN("_",TRUE,tbl_die_ordering[[#This Row],[Supplier]],tbl_die_ordering[[#This Row],[DIE NO]]),[1]Tracker!$AQ:$AQ,[1]Tracker!$V:$V,"")</f>
        <v>45842</v>
      </c>
      <c r="H965" s="193" t="s">
        <v>94</v>
      </c>
      <c r="I965" s="131">
        <v>1</v>
      </c>
      <c r="J965" s="131">
        <v>1</v>
      </c>
      <c r="K965" s="99">
        <v>45843</v>
      </c>
      <c r="L965" s="99">
        <v>45843</v>
      </c>
      <c r="M965" s="102"/>
      <c r="N965" s="129">
        <f>IFERROR(IF(tbl_die_ordering[[#This Row],[Design Approved Date]]&lt;&gt;"",L965-K965,""),"")</f>
        <v>0</v>
      </c>
      <c r="O965" s="99">
        <v>45846</v>
      </c>
      <c r="P965" s="91">
        <v>45846</v>
      </c>
      <c r="Q965" s="99">
        <v>45846</v>
      </c>
      <c r="R965" s="122" t="s">
        <v>1406</v>
      </c>
      <c r="S965" s="90" t="s">
        <v>101</v>
      </c>
      <c r="T965" s="99">
        <v>45846</v>
      </c>
      <c r="U965" s="110"/>
      <c r="V965" s="111"/>
      <c r="W9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5" s="12">
        <f>IF(AND(tbl_die_ordering[[#This Row],[TYPE]]&lt;&gt;"C",tbl_die_ordering[[#This Row],[Design Approved Date]]&lt;&gt;""),tbl_die_ordering[[#This Row],[Design Approved Date]]-tbl_die_ordering[[#This Row],[Die Requested Date]],0)</f>
        <v>1</v>
      </c>
      <c r="AA965" s="118"/>
      <c r="AB965" s="82">
        <f>_xlfn.XLOOKUP(_xlfn.TEXTJOIN("_",TRUE,tbl_die_ordering[[#This Row],[Supplier]],tbl_die_ordering[[#This Row],[DIE NO]]),[1]Tracker!$AQ:$AQ,[1]Tracker!$Y:$Y,"")</f>
        <v>142506265</v>
      </c>
      <c r="AC965" s="83">
        <f>_xlfn.XLOOKUP(_xlfn.TEXTJOIN("_",TRUE,tbl_die_ordering[[#This Row],[Supplier]],tbl_die_ordering[[#This Row],[DIE NO]]),[1]Tracker!$AQ:$AQ,[1]Tracker!$AC:$AC,"")</f>
        <v>45866</v>
      </c>
      <c r="AD965" s="7"/>
      <c r="AF965" t="str">
        <f>TEXT(tbl_die_ordering[[#This Row],[Die Requested Date]],"mmm")</f>
        <v>Jul</v>
      </c>
      <c r="AG965" t="str">
        <f>_xlfn.TEXTJOIN("_",TRUE,tbl_die_ordering[[#This Row],[Supplier]],tbl_die_ordering[[#This Row],[DIE NO]])</f>
        <v>PDTMC_05060-402</v>
      </c>
    </row>
    <row r="966" spans="1:33" ht="15.75">
      <c r="A966" s="130" t="s">
        <v>6</v>
      </c>
      <c r="B966" s="128" t="str">
        <f>_xlfn.XLOOKUP(_xlfn.TEXTJOIN("_",TRUE,tbl_die_ordering[[#This Row],[Supplier]],tbl_die_ordering[[#This Row],[DIE NO]]),[1]Tracker!$AQ:$AQ,[1]Tracker!$W:$W,"")</f>
        <v>8018-25</v>
      </c>
      <c r="C966" s="204" t="s">
        <v>1504</v>
      </c>
      <c r="D966" s="177" t="s">
        <v>88</v>
      </c>
      <c r="E966" s="90" t="s">
        <v>103</v>
      </c>
      <c r="F966" s="91">
        <v>45842</v>
      </c>
      <c r="G966" s="355">
        <f>_xlfn.XLOOKUP(_xlfn.TEXTJOIN("_",TRUE,tbl_die_ordering[[#This Row],[Supplier]],tbl_die_ordering[[#This Row],[DIE NO]]),[1]Tracker!$AQ:$AQ,[1]Tracker!$V:$V,"")</f>
        <v>45842</v>
      </c>
      <c r="H966" s="193" t="s">
        <v>94</v>
      </c>
      <c r="I966" s="131">
        <v>1</v>
      </c>
      <c r="J966" s="131">
        <v>2</v>
      </c>
      <c r="K966" s="99">
        <v>45843</v>
      </c>
      <c r="L966" s="99">
        <v>45843</v>
      </c>
      <c r="M966" s="102"/>
      <c r="N966" s="129">
        <f>IFERROR(IF(tbl_die_ordering[[#This Row],[Design Approved Date]]&lt;&gt;"",L966-K966,""),"")</f>
        <v>0</v>
      </c>
      <c r="O966" s="99">
        <v>45846</v>
      </c>
      <c r="P966" s="91">
        <v>45846</v>
      </c>
      <c r="Q966" s="99">
        <v>45846</v>
      </c>
      <c r="R966" s="122" t="s">
        <v>1406</v>
      </c>
      <c r="S966" s="90" t="s">
        <v>95</v>
      </c>
      <c r="T966" s="99">
        <v>45846</v>
      </c>
      <c r="U966" s="110"/>
      <c r="V966" s="111"/>
      <c r="W9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6" s="12">
        <f>IF(AND(tbl_die_ordering[[#This Row],[TYPE]]&lt;&gt;"C",tbl_die_ordering[[#This Row],[Design Approved Date]]&lt;&gt;""),tbl_die_ordering[[#This Row],[Design Approved Date]]-tbl_die_ordering[[#This Row],[Die Requested Date]],0)</f>
        <v>1</v>
      </c>
      <c r="AA966" s="118"/>
      <c r="AB966" s="82">
        <f>_xlfn.XLOOKUP(_xlfn.TEXTJOIN("_",TRUE,tbl_die_ordering[[#This Row],[Supplier]],tbl_die_ordering[[#This Row],[DIE NO]]),[1]Tracker!$AQ:$AQ,[1]Tracker!$Y:$Y,"")</f>
        <v>142506011</v>
      </c>
      <c r="AC966" s="83">
        <f>_xlfn.XLOOKUP(_xlfn.TEXTJOIN("_",TRUE,tbl_die_ordering[[#This Row],[Supplier]],tbl_die_ordering[[#This Row],[DIE NO]]),[1]Tracker!$AQ:$AQ,[1]Tracker!$AC:$AC,"")</f>
        <v>45862.465428240743</v>
      </c>
      <c r="AD966" s="7"/>
      <c r="AF966" t="str">
        <f>TEXT(tbl_die_ordering[[#This Row],[Die Requested Date]],"mmm")</f>
        <v>Jul</v>
      </c>
      <c r="AG966" t="str">
        <f>_xlfn.TEXTJOIN("_",TRUE,tbl_die_ordering[[#This Row],[Supplier]],tbl_die_ordering[[#This Row],[DIE NO]])</f>
        <v>PHME_14675-431</v>
      </c>
    </row>
    <row r="967" spans="1:33" ht="15.75">
      <c r="A967" s="130" t="s">
        <v>6</v>
      </c>
      <c r="B967" s="128" t="str">
        <f>_xlfn.XLOOKUP(_xlfn.TEXTJOIN("_",TRUE,tbl_die_ordering[[#This Row],[Supplier]],tbl_die_ordering[[#This Row],[DIE NO]]),[1]Tracker!$AQ:$AQ,[1]Tracker!$W:$W,"")</f>
        <v>8020-25</v>
      </c>
      <c r="C967" s="204" t="s">
        <v>1505</v>
      </c>
      <c r="D967" s="90" t="s">
        <v>162</v>
      </c>
      <c r="E967" s="90" t="s">
        <v>1506</v>
      </c>
      <c r="F967" s="91">
        <v>45842</v>
      </c>
      <c r="G967" s="355">
        <f>_xlfn.XLOOKUP(_xlfn.TEXTJOIN("_",TRUE,tbl_die_ordering[[#This Row],[Supplier]],tbl_die_ordering[[#This Row],[DIE NO]]),[1]Tracker!$AQ:$AQ,[1]Tracker!$V:$V,"")</f>
        <v>45842</v>
      </c>
      <c r="H967" s="193" t="s">
        <v>94</v>
      </c>
      <c r="I967" s="131">
        <v>0</v>
      </c>
      <c r="J967" s="131">
        <v>0</v>
      </c>
      <c r="K967" s="99">
        <v>45843</v>
      </c>
      <c r="L967" s="99">
        <v>45848</v>
      </c>
      <c r="M967" s="102"/>
      <c r="N967" s="129">
        <f>IFERROR(IF(tbl_die_ordering[[#This Row],[Design Approved Date]]&lt;&gt;"",L967-K967,""),"")</f>
        <v>5</v>
      </c>
      <c r="O967" s="99">
        <v>45846</v>
      </c>
      <c r="P967" s="91">
        <v>45854</v>
      </c>
      <c r="Q967" s="99">
        <v>45846</v>
      </c>
      <c r="R967" s="122" t="s">
        <v>1406</v>
      </c>
      <c r="S967" s="90" t="s">
        <v>95</v>
      </c>
      <c r="T967" s="99">
        <v>45846</v>
      </c>
      <c r="U967" s="110"/>
      <c r="V967" s="111"/>
      <c r="W9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7" s="12">
        <f>IF(AND(tbl_die_ordering[[#This Row],[TYPE]]&lt;&gt;"C",tbl_die_ordering[[#This Row],[Design Approved Date]]&lt;&gt;""),tbl_die_ordering[[#This Row],[Design Approved Date]]-tbl_die_ordering[[#This Row],[Die Requested Date]],0)</f>
        <v>6</v>
      </c>
      <c r="AA967" s="118"/>
      <c r="AB967" s="82">
        <f>_xlfn.XLOOKUP(_xlfn.TEXTJOIN("_",TRUE,tbl_die_ordering[[#This Row],[Supplier]],tbl_die_ordering[[#This Row],[DIE NO]]),[1]Tracker!$AQ:$AQ,[1]Tracker!$Y:$Y,"")</f>
        <v>142506095</v>
      </c>
      <c r="AC967" s="83">
        <f>_xlfn.XLOOKUP(_xlfn.TEXTJOIN("_",TRUE,tbl_die_ordering[[#This Row],[Supplier]],tbl_die_ordering[[#This Row],[DIE NO]]),[1]Tracker!$AQ:$AQ,[1]Tracker!$AC:$AC,"")</f>
        <v>45866.303900462961</v>
      </c>
      <c r="AD967" s="7"/>
      <c r="AF967" t="str">
        <f>TEXT(tbl_die_ordering[[#This Row],[Die Requested Date]],"mmm")</f>
        <v>Jul</v>
      </c>
      <c r="AG967" t="str">
        <f>_xlfn.TEXTJOIN("_",TRUE,tbl_die_ordering[[#This Row],[Supplier]],tbl_die_ordering[[#This Row],[DIE NO]])</f>
        <v>PHME_17008-203 dp</v>
      </c>
    </row>
    <row r="968" spans="1:33" ht="15.75">
      <c r="A968" s="130" t="s">
        <v>6</v>
      </c>
      <c r="B968" s="128" t="str">
        <f>_xlfn.XLOOKUP(_xlfn.TEXTJOIN("_",TRUE,tbl_die_ordering[[#This Row],[Supplier]],tbl_die_ordering[[#This Row],[DIE NO]]),[1]Tracker!$AQ:$AQ,[1]Tracker!$W:$W,"")</f>
        <v>8018-25</v>
      </c>
      <c r="C968" s="204" t="s">
        <v>1507</v>
      </c>
      <c r="D968" s="177" t="s">
        <v>88</v>
      </c>
      <c r="E968" s="90" t="s">
        <v>93</v>
      </c>
      <c r="F968" s="91">
        <v>45842</v>
      </c>
      <c r="G968" s="355">
        <f>_xlfn.XLOOKUP(_xlfn.TEXTJOIN("_",TRUE,tbl_die_ordering[[#This Row],[Supplier]],tbl_die_ordering[[#This Row],[DIE NO]]),[1]Tracker!$AQ:$AQ,[1]Tracker!$V:$V,"")</f>
        <v>45842</v>
      </c>
      <c r="H968" s="193" t="s">
        <v>94</v>
      </c>
      <c r="I968" s="131">
        <v>0</v>
      </c>
      <c r="J968" s="131">
        <v>0</v>
      </c>
      <c r="K968" s="99">
        <v>45843</v>
      </c>
      <c r="L968" s="99">
        <v>45845</v>
      </c>
      <c r="M968" s="102"/>
      <c r="N968" s="129">
        <f>IFERROR(IF(tbl_die_ordering[[#This Row],[Design Approved Date]]&lt;&gt;"",L968-K968,""),"")</f>
        <v>2</v>
      </c>
      <c r="O968" s="99">
        <v>45846</v>
      </c>
      <c r="P968" s="91">
        <v>45846</v>
      </c>
      <c r="Q968" s="99">
        <v>45846</v>
      </c>
      <c r="R968" s="122" t="s">
        <v>1406</v>
      </c>
      <c r="S968" s="90" t="s">
        <v>95</v>
      </c>
      <c r="T968" s="99">
        <v>45846</v>
      </c>
      <c r="U968" s="110"/>
      <c r="V968" s="111"/>
      <c r="W9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8" s="12">
        <f>IF(AND(tbl_die_ordering[[#This Row],[TYPE]]&lt;&gt;"C",tbl_die_ordering[[#This Row],[Design Approved Date]]&lt;&gt;""),tbl_die_ordering[[#This Row],[Design Approved Date]]-tbl_die_ordering[[#This Row],[Die Requested Date]],0)</f>
        <v>3</v>
      </c>
      <c r="AA968" s="118"/>
      <c r="AB968" s="82">
        <f>_xlfn.XLOOKUP(_xlfn.TEXTJOIN("_",TRUE,tbl_die_ordering[[#This Row],[Supplier]],tbl_die_ordering[[#This Row],[DIE NO]]),[1]Tracker!$AQ:$AQ,[1]Tracker!$Y:$Y,"")</f>
        <v>142506011</v>
      </c>
      <c r="AC968" s="83">
        <f>_xlfn.XLOOKUP(_xlfn.TEXTJOIN("_",TRUE,tbl_die_ordering[[#This Row],[Supplier]],tbl_die_ordering[[#This Row],[DIE NO]]),[1]Tracker!$AQ:$AQ,[1]Tracker!$AC:$AC,"")</f>
        <v>45862.465428240743</v>
      </c>
      <c r="AD968" s="7"/>
      <c r="AF968" t="str">
        <f>TEXT(tbl_die_ordering[[#This Row],[Die Requested Date]],"mmm")</f>
        <v>Jul</v>
      </c>
      <c r="AG968" t="str">
        <f>_xlfn.TEXTJOIN("_",TRUE,tbl_die_ordering[[#This Row],[Supplier]],tbl_die_ordering[[#This Row],[DIE NO]])</f>
        <v>PHME_27047-202</v>
      </c>
    </row>
    <row r="969" spans="1:33" ht="15.75">
      <c r="A969" s="130" t="s">
        <v>6</v>
      </c>
      <c r="B969" s="128" t="str">
        <f>_xlfn.XLOOKUP(_xlfn.TEXTJOIN("_",TRUE,tbl_die_ordering[[#This Row],[Supplier]],tbl_die_ordering[[#This Row],[DIE NO]]),[1]Tracker!$AQ:$AQ,[1]Tracker!$W:$W,"")</f>
        <v>8016-25</v>
      </c>
      <c r="C969" s="204" t="s">
        <v>1508</v>
      </c>
      <c r="D969" s="177" t="s">
        <v>88</v>
      </c>
      <c r="E969" s="90" t="s">
        <v>93</v>
      </c>
      <c r="F969" s="91">
        <v>45842</v>
      </c>
      <c r="G969" s="355">
        <f>_xlfn.XLOOKUP(_xlfn.TEXTJOIN("_",TRUE,tbl_die_ordering[[#This Row],[Supplier]],tbl_die_ordering[[#This Row],[DIE NO]]),[1]Tracker!$AQ:$AQ,[1]Tracker!$V:$V,"")</f>
        <v>45842</v>
      </c>
      <c r="H969" s="193" t="s">
        <v>94</v>
      </c>
      <c r="I969" s="131">
        <v>1</v>
      </c>
      <c r="J969" s="131">
        <v>1</v>
      </c>
      <c r="K969" s="99">
        <v>45843</v>
      </c>
      <c r="L969" s="99">
        <v>45843</v>
      </c>
      <c r="M969" s="102"/>
      <c r="N969" s="129">
        <f>IFERROR(IF(tbl_die_ordering[[#This Row],[Design Approved Date]]&lt;&gt;"",L969-K969,""),"")</f>
        <v>0</v>
      </c>
      <c r="O969" s="99">
        <v>45846</v>
      </c>
      <c r="P969" s="91">
        <v>45846</v>
      </c>
      <c r="Q969" s="99">
        <v>45846</v>
      </c>
      <c r="R969" s="122" t="s">
        <v>1406</v>
      </c>
      <c r="S969" s="90" t="s">
        <v>101</v>
      </c>
      <c r="T969" s="99">
        <v>45846</v>
      </c>
      <c r="U969" s="110"/>
      <c r="V969" s="111"/>
      <c r="W9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69" s="12">
        <f>IF(AND(tbl_die_ordering[[#This Row],[TYPE]]&lt;&gt;"C",tbl_die_ordering[[#This Row],[Design Approved Date]]&lt;&gt;""),tbl_die_ordering[[#This Row],[Design Approved Date]]-tbl_die_ordering[[#This Row],[Die Requested Date]],0)</f>
        <v>1</v>
      </c>
      <c r="AA969" s="118"/>
      <c r="AB969" s="82">
        <f>_xlfn.XLOOKUP(_xlfn.TEXTJOIN("_",TRUE,tbl_die_ordering[[#This Row],[Supplier]],tbl_die_ordering[[#This Row],[DIE NO]]),[1]Tracker!$AQ:$AQ,[1]Tracker!$Y:$Y,"")</f>
        <v>142506265</v>
      </c>
      <c r="AC969" s="83">
        <f>_xlfn.XLOOKUP(_xlfn.TEXTJOIN("_",TRUE,tbl_die_ordering[[#This Row],[Supplier]],tbl_die_ordering[[#This Row],[DIE NO]]),[1]Tracker!$AQ:$AQ,[1]Tracker!$AC:$AC,"")</f>
        <v>45866</v>
      </c>
      <c r="AD969" s="7"/>
      <c r="AF969" t="str">
        <f>TEXT(tbl_die_ordering[[#This Row],[Die Requested Date]],"mmm")</f>
        <v>Jul</v>
      </c>
      <c r="AG969" t="str">
        <f>_xlfn.TEXTJOIN("_",TRUE,tbl_die_ordering[[#This Row],[Supplier]],tbl_die_ordering[[#This Row],[DIE NO]])</f>
        <v>PDTMC_06099-212</v>
      </c>
    </row>
    <row r="970" spans="1:33" ht="15.75">
      <c r="A970" s="130" t="s">
        <v>6</v>
      </c>
      <c r="B970" s="128" t="str">
        <f>_xlfn.XLOOKUP(_xlfn.TEXTJOIN("_",TRUE,tbl_die_ordering[[#This Row],[Supplier]],tbl_die_ordering[[#This Row],[DIE NO]]),[1]Tracker!$AQ:$AQ,[1]Tracker!$W:$W,"")</f>
        <v>8017-25</v>
      </c>
      <c r="C970" s="204" t="s">
        <v>1509</v>
      </c>
      <c r="D970" s="177" t="s">
        <v>88</v>
      </c>
      <c r="E970" s="90" t="s">
        <v>128</v>
      </c>
      <c r="F970" s="91">
        <v>45842</v>
      </c>
      <c r="G970" s="355">
        <f>_xlfn.XLOOKUP(_xlfn.TEXTJOIN("_",TRUE,tbl_die_ordering[[#This Row],[Supplier]],tbl_die_ordering[[#This Row],[DIE NO]]),[1]Tracker!$AQ:$AQ,[1]Tracker!$V:$V,"")</f>
        <v>45842</v>
      </c>
      <c r="H970" s="193" t="s">
        <v>90</v>
      </c>
      <c r="I970" s="131">
        <v>1</v>
      </c>
      <c r="J970" s="131">
        <v>1</v>
      </c>
      <c r="K970" s="99">
        <v>45846</v>
      </c>
      <c r="L970" s="99">
        <v>45848</v>
      </c>
      <c r="M970" s="102"/>
      <c r="N970" s="129">
        <f>IFERROR(IF(tbl_die_ordering[[#This Row],[Design Approved Date]]&lt;&gt;"",L970-K970,""),"")</f>
        <v>2</v>
      </c>
      <c r="O970" s="91">
        <v>45850</v>
      </c>
      <c r="P970" s="91">
        <v>45852</v>
      </c>
      <c r="Q970" s="99">
        <v>45850</v>
      </c>
      <c r="R970" s="122" t="s">
        <v>1470</v>
      </c>
      <c r="S970" s="90" t="s">
        <v>167</v>
      </c>
      <c r="T970" s="91">
        <v>45885</v>
      </c>
      <c r="U970" s="110"/>
      <c r="V970" s="111"/>
      <c r="W9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0" s="12">
        <f>IF(AND(tbl_die_ordering[[#This Row],[TYPE]]&lt;&gt;"C",tbl_die_ordering[[#This Row],[Design Approved Date]]&lt;&gt;""),tbl_die_ordering[[#This Row],[Design Approved Date]]-tbl_die_ordering[[#This Row],[Die Requested Date]],0)</f>
        <v>6</v>
      </c>
      <c r="AA970" s="118"/>
      <c r="AB970" s="82">
        <f>_xlfn.XLOOKUP(_xlfn.TEXTJOIN("_",TRUE,tbl_die_ordering[[#This Row],[Supplier]],tbl_die_ordering[[#This Row],[DIE NO]]),[1]Tracker!$AQ:$AQ,[1]Tracker!$Y:$Y,"")</f>
        <v>142506031</v>
      </c>
      <c r="AC970" s="83">
        <f>_xlfn.XLOOKUP(_xlfn.TEXTJOIN("_",TRUE,tbl_die_ordering[[#This Row],[Supplier]],tbl_die_ordering[[#This Row],[DIE NO]]),[1]Tracker!$AQ:$AQ,[1]Tracker!$AC:$AC,"")</f>
        <v>45861.462291666663</v>
      </c>
      <c r="AD970" s="7"/>
      <c r="AF970" t="str">
        <f>TEXT(tbl_die_ordering[[#This Row],[Die Requested Date]],"mmm")</f>
        <v>Jul</v>
      </c>
      <c r="AG970" t="str">
        <f>_xlfn.TEXTJOIN("_",TRUE,tbl_die_ordering[[#This Row],[Supplier]],tbl_die_ordering[[#This Row],[DIE NO]])</f>
        <v>PHOENIX _05171-607</v>
      </c>
    </row>
    <row r="971" spans="1:33" ht="15.75">
      <c r="A971" s="130" t="s">
        <v>6</v>
      </c>
      <c r="B971" s="128" t="str">
        <f>_xlfn.XLOOKUP(_xlfn.TEXTJOIN("_",TRUE,tbl_die_ordering[[#This Row],[Supplier]],tbl_die_ordering[[#This Row],[DIE NO]]),[1]Tracker!$AQ:$AQ,[1]Tracker!$W:$W,"")</f>
        <v>8018-25</v>
      </c>
      <c r="C971" s="204" t="s">
        <v>1510</v>
      </c>
      <c r="D971" s="177" t="s">
        <v>88</v>
      </c>
      <c r="E971" s="90" t="s">
        <v>100</v>
      </c>
      <c r="F971" s="91">
        <v>45842</v>
      </c>
      <c r="G971" s="355">
        <f>_xlfn.XLOOKUP(_xlfn.TEXTJOIN("_",TRUE,tbl_die_ordering[[#This Row],[Supplier]],tbl_die_ordering[[#This Row],[DIE NO]]),[1]Tracker!$AQ:$AQ,[1]Tracker!$V:$V,"")</f>
        <v>45842</v>
      </c>
      <c r="H971" s="193" t="s">
        <v>94</v>
      </c>
      <c r="I971" s="131">
        <v>1</v>
      </c>
      <c r="J971" s="131">
        <v>4</v>
      </c>
      <c r="K971" s="99">
        <v>45845</v>
      </c>
      <c r="L971" s="99">
        <v>45848</v>
      </c>
      <c r="M971" s="102"/>
      <c r="N971" s="129">
        <f>IFERROR(IF(tbl_die_ordering[[#This Row],[Design Approved Date]]&lt;&gt;"",L971-K971,""),"")</f>
        <v>3</v>
      </c>
      <c r="O971" s="91">
        <v>45850</v>
      </c>
      <c r="P971" s="91">
        <v>45852</v>
      </c>
      <c r="Q971" s="99">
        <v>45850</v>
      </c>
      <c r="R971" s="122" t="s">
        <v>1470</v>
      </c>
      <c r="S971" s="90" t="s">
        <v>95</v>
      </c>
      <c r="T971" s="91">
        <v>45885</v>
      </c>
      <c r="U971" s="110"/>
      <c r="V971" s="111"/>
      <c r="W9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1" s="12">
        <f>IF(AND(tbl_die_ordering[[#This Row],[TYPE]]&lt;&gt;"C",tbl_die_ordering[[#This Row],[Design Approved Date]]&lt;&gt;""),tbl_die_ordering[[#This Row],[Design Approved Date]]-tbl_die_ordering[[#This Row],[Die Requested Date]],0)</f>
        <v>6</v>
      </c>
      <c r="AA971" s="118"/>
      <c r="AB971" s="82">
        <f>_xlfn.XLOOKUP(_xlfn.TEXTJOIN("_",TRUE,tbl_die_ordering[[#This Row],[Supplier]],tbl_die_ordering[[#This Row],[DIE NO]]),[1]Tracker!$AQ:$AQ,[1]Tracker!$Y:$Y,"")</f>
        <v>142506011</v>
      </c>
      <c r="AC971" s="83">
        <f>_xlfn.XLOOKUP(_xlfn.TEXTJOIN("_",TRUE,tbl_die_ordering[[#This Row],[Supplier]],tbl_die_ordering[[#This Row],[DIE NO]]),[1]Tracker!$AQ:$AQ,[1]Tracker!$AC:$AC,"")</f>
        <v>45862.465428240743</v>
      </c>
      <c r="AD971" s="7"/>
      <c r="AF971" t="str">
        <f>TEXT(tbl_die_ordering[[#This Row],[Die Requested Date]],"mmm")</f>
        <v>Jul</v>
      </c>
      <c r="AG971" t="str">
        <f>_xlfn.TEXTJOIN("_",TRUE,tbl_die_ordering[[#This Row],[Supplier]],tbl_die_ordering[[#This Row],[DIE NO]])</f>
        <v>PHME_15651-271</v>
      </c>
    </row>
    <row r="972" spans="1:33" ht="15.75">
      <c r="A972" s="130" t="s">
        <v>6</v>
      </c>
      <c r="B972" s="128" t="str">
        <f>_xlfn.XLOOKUP(_xlfn.TEXTJOIN("_",TRUE,tbl_die_ordering[[#This Row],[Supplier]],tbl_die_ordering[[#This Row],[DIE NO]]),[1]Tracker!$AQ:$AQ,[1]Tracker!$W:$W,"")</f>
        <v>8018-25</v>
      </c>
      <c r="C972" s="204" t="s">
        <v>1511</v>
      </c>
      <c r="D972" s="177" t="s">
        <v>88</v>
      </c>
      <c r="E972" s="90" t="s">
        <v>119</v>
      </c>
      <c r="F972" s="91">
        <v>45842</v>
      </c>
      <c r="G972" s="355">
        <f>_xlfn.XLOOKUP(_xlfn.TEXTJOIN("_",TRUE,tbl_die_ordering[[#This Row],[Supplier]],tbl_die_ordering[[#This Row],[DIE NO]]),[1]Tracker!$AQ:$AQ,[1]Tracker!$V:$V,"")</f>
        <v>45842</v>
      </c>
      <c r="H972" s="193" t="s">
        <v>94</v>
      </c>
      <c r="I972" s="131">
        <v>1</v>
      </c>
      <c r="J972" s="131">
        <v>1</v>
      </c>
      <c r="K972" s="99">
        <v>45848</v>
      </c>
      <c r="L972" s="99">
        <v>45849</v>
      </c>
      <c r="M972" s="102"/>
      <c r="N972" s="129">
        <f>IFERROR(IF(tbl_die_ordering[[#This Row],[Design Approved Date]]&lt;&gt;"",L972-K972,""),"")</f>
        <v>1</v>
      </c>
      <c r="O972" s="91">
        <v>45850</v>
      </c>
      <c r="P972" s="91">
        <v>45852</v>
      </c>
      <c r="Q972" s="99">
        <v>45850</v>
      </c>
      <c r="R972" s="122" t="s">
        <v>1470</v>
      </c>
      <c r="S972" s="90" t="s">
        <v>95</v>
      </c>
      <c r="T972" s="91">
        <v>45885</v>
      </c>
      <c r="U972" s="110"/>
      <c r="V972" s="111"/>
      <c r="W9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2" s="12">
        <f>IF(AND(tbl_die_ordering[[#This Row],[TYPE]]&lt;&gt;"C",tbl_die_ordering[[#This Row],[Design Approved Date]]&lt;&gt;""),tbl_die_ordering[[#This Row],[Design Approved Date]]-tbl_die_ordering[[#This Row],[Die Requested Date]],0)</f>
        <v>7</v>
      </c>
      <c r="AA972" s="118"/>
      <c r="AB972" s="82">
        <f>_xlfn.XLOOKUP(_xlfn.TEXTJOIN("_",TRUE,tbl_die_ordering[[#This Row],[Supplier]],tbl_die_ordering[[#This Row],[DIE NO]]),[1]Tracker!$AQ:$AQ,[1]Tracker!$Y:$Y,"")</f>
        <v>142506011</v>
      </c>
      <c r="AC972" s="83">
        <f>_xlfn.XLOOKUP(_xlfn.TEXTJOIN("_",TRUE,tbl_die_ordering[[#This Row],[Supplier]],tbl_die_ordering[[#This Row],[DIE NO]]),[1]Tracker!$AQ:$AQ,[1]Tracker!$AC:$AC,"")</f>
        <v>45862.465428240743</v>
      </c>
      <c r="AD972" s="7"/>
      <c r="AF972" t="str">
        <f>TEXT(tbl_die_ordering[[#This Row],[Die Requested Date]],"mmm")</f>
        <v>Jul</v>
      </c>
      <c r="AG972" t="str">
        <f>_xlfn.TEXTJOIN("_",TRUE,tbl_die_ordering[[#This Row],[Supplier]],tbl_die_ordering[[#This Row],[DIE NO]])</f>
        <v>PHME_28923-403</v>
      </c>
    </row>
    <row r="973" spans="1:33" ht="15.75">
      <c r="A973" s="364" t="s">
        <v>29</v>
      </c>
      <c r="B973" s="128" t="str">
        <f>_xlfn.XLOOKUP(_xlfn.TEXTJOIN("_",TRUE,tbl_die_ordering[[#This Row],[Supplier]],tbl_die_ordering[[#This Row],[DIE NO]]),[1]Tracker!$AQ:$AQ,[1]Tracker!$W:$W,"")</f>
        <v>8015-25</v>
      </c>
      <c r="C973" s="204" t="s">
        <v>1512</v>
      </c>
      <c r="D973" s="90" t="s">
        <v>162</v>
      </c>
      <c r="E973" s="90" t="s">
        <v>1513</v>
      </c>
      <c r="F973" s="91">
        <v>45842</v>
      </c>
      <c r="G973" s="355">
        <f>_xlfn.XLOOKUP(_xlfn.TEXTJOIN("_",TRUE,tbl_die_ordering[[#This Row],[Supplier]],tbl_die_ordering[[#This Row],[DIE NO]]),[1]Tracker!$AQ:$AQ,[1]Tracker!$V:$V,"")</f>
        <v>45842</v>
      </c>
      <c r="H973" s="193" t="s">
        <v>94</v>
      </c>
      <c r="I973" s="131">
        <v>2</v>
      </c>
      <c r="J973" s="131">
        <v>8</v>
      </c>
      <c r="K973" s="99">
        <v>45846</v>
      </c>
      <c r="L973" s="99">
        <v>45848</v>
      </c>
      <c r="M973" s="102"/>
      <c r="N973" s="129">
        <f>IFERROR(IF(tbl_die_ordering[[#This Row],[Design Approved Date]]&lt;&gt;"",L973-K973,""),"")</f>
        <v>2</v>
      </c>
      <c r="O973" s="91">
        <v>45850</v>
      </c>
      <c r="P973" s="91">
        <v>45852</v>
      </c>
      <c r="Q973" s="99">
        <v>45850</v>
      </c>
      <c r="R973" s="122" t="s">
        <v>1490</v>
      </c>
      <c r="S973" s="90" t="s">
        <v>95</v>
      </c>
      <c r="T973" s="99">
        <v>45850</v>
      </c>
      <c r="U973" s="110"/>
      <c r="V973" s="111"/>
      <c r="W9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3" s="12">
        <f>IF(AND(tbl_die_ordering[[#This Row],[TYPE]]&lt;&gt;"C",tbl_die_ordering[[#This Row],[Design Approved Date]]&lt;&gt;""),tbl_die_ordering[[#This Row],[Design Approved Date]]-tbl_die_ordering[[#This Row],[Die Requested Date]],0)</f>
        <v>6</v>
      </c>
      <c r="AA973" s="118"/>
      <c r="AB973" s="82">
        <f>_xlfn.XLOOKUP(_xlfn.TEXTJOIN("_",TRUE,tbl_die_ordering[[#This Row],[Supplier]],tbl_die_ordering[[#This Row],[DIE NO]]),[1]Tracker!$AQ:$AQ,[1]Tracker!$Y:$Y,"")</f>
        <v>242501659</v>
      </c>
      <c r="AC973" s="83">
        <f>_xlfn.XLOOKUP(_xlfn.TEXTJOIN("_",TRUE,tbl_die_ordering[[#This Row],[Supplier]],tbl_die_ordering[[#This Row],[DIE NO]]),[1]Tracker!$AQ:$AQ,[1]Tracker!$AC:$AC,"")</f>
        <v>45874</v>
      </c>
      <c r="AD973" s="7"/>
      <c r="AF973" t="str">
        <f>TEXT(tbl_die_ordering[[#This Row],[Die Requested Date]],"mmm")</f>
        <v>Jul</v>
      </c>
      <c r="AG973" t="str">
        <f>_xlfn.TEXTJOIN("_",TRUE,tbl_die_ordering[[#This Row],[Supplier]],tbl_die_ordering[[#This Row],[DIE NO]])</f>
        <v>PHME_029780-2501 M</v>
      </c>
    </row>
    <row r="974" spans="1:33" ht="15.75">
      <c r="A974" s="130" t="s">
        <v>29</v>
      </c>
      <c r="B974" s="128" t="str">
        <f>_xlfn.XLOOKUP(_xlfn.TEXTJOIN("_",TRUE,tbl_die_ordering[[#This Row],[Supplier]],tbl_die_ordering[[#This Row],[DIE NO]]),[1]Tracker!$AQ:$AQ,[1]Tracker!$W:$W,"")</f>
        <v>8021-25</v>
      </c>
      <c r="C974" s="204" t="s">
        <v>1514</v>
      </c>
      <c r="D974" s="90" t="s">
        <v>88</v>
      </c>
      <c r="E974" s="90" t="s">
        <v>119</v>
      </c>
      <c r="F974" s="91">
        <v>45845</v>
      </c>
      <c r="G974" s="355">
        <f>_xlfn.XLOOKUP(_xlfn.TEXTJOIN("_",TRUE,tbl_die_ordering[[#This Row],[Supplier]],tbl_die_ordering[[#This Row],[DIE NO]]),[1]Tracker!$AQ:$AQ,[1]Tracker!$V:$V,"")</f>
        <v>45845</v>
      </c>
      <c r="H974" s="193" t="s">
        <v>94</v>
      </c>
      <c r="I974" s="131">
        <v>1</v>
      </c>
      <c r="J974" s="131">
        <v>1</v>
      </c>
      <c r="K974" s="99">
        <v>45846</v>
      </c>
      <c r="L974" s="99">
        <v>45848</v>
      </c>
      <c r="M974" s="102"/>
      <c r="N974" s="129">
        <f>IFERROR(IF(tbl_die_ordering[[#This Row],[Design Approved Date]]&lt;&gt;"",L974-K974,""),"")</f>
        <v>2</v>
      </c>
      <c r="O974" s="91">
        <v>45850</v>
      </c>
      <c r="P974" s="91">
        <v>45852</v>
      </c>
      <c r="Q974" s="99">
        <v>45850</v>
      </c>
      <c r="R974" s="122" t="s">
        <v>1490</v>
      </c>
      <c r="S974" s="90" t="s">
        <v>95</v>
      </c>
      <c r="T974" s="99">
        <v>45850</v>
      </c>
      <c r="U974" s="110"/>
      <c r="V974" s="111"/>
      <c r="W9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4" s="12">
        <f>IF(AND(tbl_die_ordering[[#This Row],[TYPE]]&lt;&gt;"C",tbl_die_ordering[[#This Row],[Design Approved Date]]&lt;&gt;""),tbl_die_ordering[[#This Row],[Design Approved Date]]-tbl_die_ordering[[#This Row],[Die Requested Date]],0)</f>
        <v>3</v>
      </c>
      <c r="AA974" s="118"/>
      <c r="AB974" s="82">
        <f>_xlfn.XLOOKUP(_xlfn.TEXTJOIN("_",TRUE,tbl_die_ordering[[#This Row],[Supplier]],tbl_die_ordering[[#This Row],[DIE NO]]),[1]Tracker!$AQ:$AQ,[1]Tracker!$Y:$Y,"")</f>
        <v>242501586</v>
      </c>
      <c r="AC974" s="83">
        <f>_xlfn.XLOOKUP(_xlfn.TEXTJOIN("_",TRUE,tbl_die_ordering[[#This Row],[Supplier]],tbl_die_ordering[[#This Row],[DIE NO]]),[1]Tracker!$AQ:$AQ,[1]Tracker!$AC:$AC,"")</f>
        <v>45862</v>
      </c>
      <c r="AD974" s="7"/>
      <c r="AF974" t="str">
        <f>TEXT(tbl_die_ordering[[#This Row],[Die Requested Date]],"mmm")</f>
        <v>Jul</v>
      </c>
      <c r="AG974" t="str">
        <f>_xlfn.TEXTJOIN("_",TRUE,tbl_die_ordering[[#This Row],[Supplier]],tbl_die_ordering[[#This Row],[DIE NO]])</f>
        <v>PHME_028953-2502</v>
      </c>
    </row>
    <row r="975" spans="1:33" ht="15.75">
      <c r="A975" s="130" t="s">
        <v>29</v>
      </c>
      <c r="B975" s="128" t="str">
        <f>_xlfn.XLOOKUP(_xlfn.TEXTJOIN("_",TRUE,tbl_die_ordering[[#This Row],[Supplier]],tbl_die_ordering[[#This Row],[DIE NO]]),[1]Tracker!$AQ:$AQ,[1]Tracker!$W:$W,"")</f>
        <v>8022-25</v>
      </c>
      <c r="C975" s="204" t="s">
        <v>1515</v>
      </c>
      <c r="D975" s="90" t="s">
        <v>88</v>
      </c>
      <c r="E975" s="90" t="s">
        <v>100</v>
      </c>
      <c r="F975" s="91">
        <v>45845</v>
      </c>
      <c r="G975" s="355">
        <f>_xlfn.XLOOKUP(_xlfn.TEXTJOIN("_",TRUE,tbl_die_ordering[[#This Row],[Supplier]],tbl_die_ordering[[#This Row],[DIE NO]]),[1]Tracker!$AQ:$AQ,[1]Tracker!$V:$V,"")</f>
        <v>45845</v>
      </c>
      <c r="H975" s="193" t="s">
        <v>94</v>
      </c>
      <c r="I975" s="131">
        <v>1</v>
      </c>
      <c r="J975" s="131">
        <v>1</v>
      </c>
      <c r="K975" s="99">
        <v>45846</v>
      </c>
      <c r="L975" s="99">
        <v>45846</v>
      </c>
      <c r="M975" s="102"/>
      <c r="N975" s="129">
        <f>IFERROR(IF(tbl_die_ordering[[#This Row],[Design Approved Date]]&lt;&gt;"",L975-K975,""),"")</f>
        <v>0</v>
      </c>
      <c r="O975" s="91">
        <v>45850</v>
      </c>
      <c r="P975" s="91">
        <v>45852</v>
      </c>
      <c r="Q975" s="99">
        <v>45850</v>
      </c>
      <c r="R975" s="122" t="s">
        <v>1490</v>
      </c>
      <c r="S975" s="90" t="s">
        <v>101</v>
      </c>
      <c r="T975" s="99">
        <v>45850</v>
      </c>
      <c r="U975" s="110"/>
      <c r="V975" s="111"/>
      <c r="W9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5" s="12">
        <f>IF(AND(tbl_die_ordering[[#This Row],[TYPE]]&lt;&gt;"C",tbl_die_ordering[[#This Row],[Design Approved Date]]&lt;&gt;""),tbl_die_ordering[[#This Row],[Design Approved Date]]-tbl_die_ordering[[#This Row],[Die Requested Date]],0)</f>
        <v>1</v>
      </c>
      <c r="AA975" s="118"/>
      <c r="AB975" s="82">
        <f>_xlfn.XLOOKUP(_xlfn.TEXTJOIN("_",TRUE,tbl_die_ordering[[#This Row],[Supplier]],tbl_die_ordering[[#This Row],[DIE NO]]),[1]Tracker!$AQ:$AQ,[1]Tracker!$Y:$Y,"")</f>
        <v>242501568</v>
      </c>
      <c r="AC975" s="83">
        <f>_xlfn.XLOOKUP(_xlfn.TEXTJOIN("_",TRUE,tbl_die_ordering[[#This Row],[Supplier]],tbl_die_ordering[[#This Row],[DIE NO]]),[1]Tracker!$AQ:$AQ,[1]Tracker!$AC:$AC,"")</f>
        <v>45861.447835648149</v>
      </c>
      <c r="AD975" s="7"/>
      <c r="AF975" t="str">
        <f>TEXT(tbl_die_ordering[[#This Row],[Die Requested Date]],"mmm")</f>
        <v>Jul</v>
      </c>
      <c r="AG975" t="str">
        <f>_xlfn.TEXTJOIN("_",TRUE,tbl_die_ordering[[#This Row],[Supplier]],tbl_die_ordering[[#This Row],[DIE NO]])</f>
        <v>PDTMC_014735-2504</v>
      </c>
    </row>
    <row r="976" spans="1:33" ht="15.75">
      <c r="A976" s="130" t="s">
        <v>6</v>
      </c>
      <c r="B976" s="128" t="str">
        <f>_xlfn.XLOOKUP(_xlfn.TEXTJOIN("_",TRUE,tbl_die_ordering[[#This Row],[Supplier]],tbl_die_ordering[[#This Row],[DIE NO]]),[1]Tracker!$AQ:$AQ,[1]Tracker!$W:$W,"")</f>
        <v>8024-25</v>
      </c>
      <c r="C976" s="204" t="s">
        <v>1516</v>
      </c>
      <c r="D976" s="177" t="s">
        <v>185</v>
      </c>
      <c r="E976" s="90" t="s">
        <v>119</v>
      </c>
      <c r="F976" s="91">
        <v>45845</v>
      </c>
      <c r="G976" s="355">
        <f>_xlfn.XLOOKUP(_xlfn.TEXTJOIN("_",TRUE,tbl_die_ordering[[#This Row],[Supplier]],tbl_die_ordering[[#This Row],[DIE NO]]),[1]Tracker!$AQ:$AQ,[1]Tracker!$V:$V,"")</f>
        <v>45846</v>
      </c>
      <c r="H976" s="193" t="s">
        <v>94</v>
      </c>
      <c r="I976" s="131">
        <v>0</v>
      </c>
      <c r="J976" s="131">
        <v>0</v>
      </c>
      <c r="K976" s="99">
        <v>45846</v>
      </c>
      <c r="L976" s="99">
        <v>45848</v>
      </c>
      <c r="M976" s="102"/>
      <c r="N976" s="129">
        <f>IFERROR(IF(tbl_die_ordering[[#This Row],[Design Approved Date]]&lt;&gt;"",L976-K976,""),"")</f>
        <v>2</v>
      </c>
      <c r="O976" s="91">
        <v>45850</v>
      </c>
      <c r="P976" s="91">
        <v>45848</v>
      </c>
      <c r="Q976" s="99">
        <v>45850</v>
      </c>
      <c r="R976" s="122" t="s">
        <v>1470</v>
      </c>
      <c r="S976" s="90" t="s">
        <v>101</v>
      </c>
      <c r="T976" s="91">
        <v>45885</v>
      </c>
      <c r="U976" s="110" t="s">
        <v>66</v>
      </c>
      <c r="V976" s="111"/>
      <c r="W9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6" s="12">
        <f>IF(AND(tbl_die_ordering[[#This Row],[TYPE]]&lt;&gt;"C",tbl_die_ordering[[#This Row],[Design Approved Date]]&lt;&gt;""),tbl_die_ordering[[#This Row],[Design Approved Date]]-tbl_die_ordering[[#This Row],[Die Requested Date]],0)</f>
        <v>3</v>
      </c>
      <c r="AA976" s="118" t="s">
        <v>343</v>
      </c>
      <c r="AB976" s="82">
        <f>_xlfn.XLOOKUP(_xlfn.TEXTJOIN("_",TRUE,tbl_die_ordering[[#This Row],[Supplier]],tbl_die_ordering[[#This Row],[DIE NO]]),[1]Tracker!$AQ:$AQ,[1]Tracker!$Y:$Y,"")</f>
        <v>142505906</v>
      </c>
      <c r="AC976" s="83">
        <f>_xlfn.XLOOKUP(_xlfn.TEXTJOIN("_",TRUE,tbl_die_ordering[[#This Row],[Supplier]],tbl_die_ordering[[#This Row],[DIE NO]]),[1]Tracker!$AQ:$AQ,[1]Tracker!$AC:$AC,"")</f>
        <v>45855.406770833331</v>
      </c>
      <c r="AD976" s="7"/>
      <c r="AF976" t="str">
        <f>TEXT(tbl_die_ordering[[#This Row],[Die Requested Date]],"mmm")</f>
        <v>Jul</v>
      </c>
      <c r="AG976" t="str">
        <f>_xlfn.TEXTJOIN("_",TRUE,tbl_die_ordering[[#This Row],[Supplier]],tbl_die_ordering[[#This Row],[DIE NO]])</f>
        <v>PDTMC_27918-501</v>
      </c>
    </row>
    <row r="977" spans="1:36" ht="15.75">
      <c r="A977" s="130" t="s">
        <v>6</v>
      </c>
      <c r="B977" s="128" t="str">
        <f>_xlfn.XLOOKUP(_xlfn.TEXTJOIN("_",TRUE,tbl_die_ordering[[#This Row],[Supplier]],tbl_die_ordering[[#This Row],[DIE NO]]),[1]Tracker!$AQ:$AQ,[1]Tracker!$W:$W,"")</f>
        <v>8025-25</v>
      </c>
      <c r="C977" s="204" t="s">
        <v>1517</v>
      </c>
      <c r="D977" s="177" t="s">
        <v>185</v>
      </c>
      <c r="E977" s="90" t="s">
        <v>89</v>
      </c>
      <c r="F977" s="91">
        <v>45845</v>
      </c>
      <c r="G977" s="355">
        <f>_xlfn.XLOOKUP(_xlfn.TEXTJOIN("_",TRUE,tbl_die_ordering[[#This Row],[Supplier]],tbl_die_ordering[[#This Row],[DIE NO]]),[1]Tracker!$AQ:$AQ,[1]Tracker!$V:$V,"")</f>
        <v>45846</v>
      </c>
      <c r="H977" s="193" t="s">
        <v>94</v>
      </c>
      <c r="I977" s="131">
        <v>2</v>
      </c>
      <c r="J977" s="131">
        <v>2</v>
      </c>
      <c r="K977" s="99">
        <v>45848</v>
      </c>
      <c r="L977" s="99">
        <v>45848</v>
      </c>
      <c r="M977" s="102"/>
      <c r="N977" s="129">
        <f>IFERROR(IF(tbl_die_ordering[[#This Row],[Design Approved Date]]&lt;&gt;"",L977-K977,""),"")</f>
        <v>0</v>
      </c>
      <c r="O977" s="91">
        <v>45850</v>
      </c>
      <c r="P977" s="91">
        <v>45848</v>
      </c>
      <c r="Q977" s="99">
        <v>45850</v>
      </c>
      <c r="R977" s="122" t="s">
        <v>1470</v>
      </c>
      <c r="S977" s="90" t="s">
        <v>95</v>
      </c>
      <c r="T977" s="91">
        <v>45885</v>
      </c>
      <c r="U977" s="110" t="s">
        <v>66</v>
      </c>
      <c r="V977" s="111"/>
      <c r="W9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7" s="12">
        <f>IF(AND(tbl_die_ordering[[#This Row],[TYPE]]&lt;&gt;"C",tbl_die_ordering[[#This Row],[Design Approved Date]]&lt;&gt;""),tbl_die_ordering[[#This Row],[Design Approved Date]]-tbl_die_ordering[[#This Row],[Die Requested Date]],0)</f>
        <v>3</v>
      </c>
      <c r="AA977" s="118" t="s">
        <v>343</v>
      </c>
      <c r="AB977" s="82">
        <f>_xlfn.XLOOKUP(_xlfn.TEXTJOIN("_",TRUE,tbl_die_ordering[[#This Row],[Supplier]],tbl_die_ordering[[#This Row],[DIE NO]]),[1]Tracker!$AQ:$AQ,[1]Tracker!$Y:$Y,"")</f>
        <v>142506036</v>
      </c>
      <c r="AC977" s="83">
        <f>_xlfn.XLOOKUP(_xlfn.TEXTJOIN("_",TRUE,tbl_die_ordering[[#This Row],[Supplier]],tbl_die_ordering[[#This Row],[DIE NO]]),[1]Tracker!$AQ:$AQ,[1]Tracker!$AC:$AC,"")</f>
        <v>45862.372824074075</v>
      </c>
      <c r="AD977" s="7"/>
      <c r="AF977" t="str">
        <f>TEXT(tbl_die_ordering[[#This Row],[Die Requested Date]],"mmm")</f>
        <v>Jul</v>
      </c>
      <c r="AG977" t="str">
        <f>_xlfn.TEXTJOIN("_",TRUE,tbl_die_ordering[[#This Row],[Supplier]],tbl_die_ordering[[#This Row],[DIE NO]])</f>
        <v>PHME_30405-601</v>
      </c>
    </row>
    <row r="978" spans="1:36" ht="15.75">
      <c r="A978" s="130" t="s">
        <v>6</v>
      </c>
      <c r="B978" s="128" t="str">
        <f>_xlfn.XLOOKUP(_xlfn.TEXTJOIN("_",TRUE,tbl_die_ordering[[#This Row],[Supplier]],tbl_die_ordering[[#This Row],[DIE NO]]),[1]Tracker!$AQ:$AQ,[1]Tracker!$W:$W,"")</f>
        <v>8023-25</v>
      </c>
      <c r="C978" s="204" t="s">
        <v>1518</v>
      </c>
      <c r="D978" s="177" t="s">
        <v>88</v>
      </c>
      <c r="E978" s="90" t="s">
        <v>103</v>
      </c>
      <c r="F978" s="91">
        <v>45845</v>
      </c>
      <c r="G978" s="355">
        <f>_xlfn.XLOOKUP(_xlfn.TEXTJOIN("_",TRUE,tbl_die_ordering[[#This Row],[Supplier]],tbl_die_ordering[[#This Row],[DIE NO]]),[1]Tracker!$AQ:$AQ,[1]Tracker!$V:$V,"")</f>
        <v>45846</v>
      </c>
      <c r="H978" s="193" t="s">
        <v>90</v>
      </c>
      <c r="I978" s="131">
        <v>0</v>
      </c>
      <c r="J978" s="131">
        <v>0</v>
      </c>
      <c r="K978" s="99">
        <v>45846</v>
      </c>
      <c r="L978" s="99">
        <v>45848</v>
      </c>
      <c r="M978" s="102"/>
      <c r="N978" s="129">
        <f>IFERROR(IF(tbl_die_ordering[[#This Row],[Design Approved Date]]&lt;&gt;"",L978-K978,""),"")</f>
        <v>2</v>
      </c>
      <c r="O978" s="91">
        <v>45850</v>
      </c>
      <c r="P978" s="91">
        <v>45852</v>
      </c>
      <c r="Q978" s="99">
        <v>45850</v>
      </c>
      <c r="R978" s="122" t="s">
        <v>1470</v>
      </c>
      <c r="S978" s="90" t="s">
        <v>106</v>
      </c>
      <c r="T978" s="91">
        <v>45885</v>
      </c>
      <c r="U978" s="110"/>
      <c r="V978" s="111"/>
      <c r="W9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8" s="12">
        <f>IF(AND(tbl_die_ordering[[#This Row],[TYPE]]&lt;&gt;"C",tbl_die_ordering[[#This Row],[Design Approved Date]]&lt;&gt;""),tbl_die_ordering[[#This Row],[Design Approved Date]]-tbl_die_ordering[[#This Row],[Die Requested Date]],0)</f>
        <v>3</v>
      </c>
      <c r="AA978" s="118"/>
      <c r="AB978" s="82">
        <f>_xlfn.XLOOKUP(_xlfn.TEXTJOIN("_",TRUE,tbl_die_ordering[[#This Row],[Supplier]],tbl_die_ordering[[#This Row],[DIE NO]]),[1]Tracker!$AQ:$AQ,[1]Tracker!$Y:$Y,"")</f>
        <v>142506029</v>
      </c>
      <c r="AC978" s="83">
        <f>_xlfn.XLOOKUP(_xlfn.TEXTJOIN("_",TRUE,tbl_die_ordering[[#This Row],[Supplier]],tbl_die_ordering[[#This Row],[DIE NO]]),[1]Tracker!$AQ:$AQ,[1]Tracker!$AC:$AC,"")</f>
        <v>45860.27002314815</v>
      </c>
      <c r="AD978" s="7"/>
      <c r="AF978" t="str">
        <f>TEXT(tbl_die_ordering[[#This Row],[Die Requested Date]],"mmm")</f>
        <v>Jul</v>
      </c>
      <c r="AG978" t="str">
        <f>_xlfn.TEXTJOIN("_",TRUE,tbl_die_ordering[[#This Row],[Supplier]],tbl_die_ordering[[#This Row],[DIE NO]])</f>
        <v>JIANGSU_11388-217</v>
      </c>
    </row>
    <row r="979" spans="1:36" ht="15.75">
      <c r="A979" s="130" t="s">
        <v>29</v>
      </c>
      <c r="B979" s="128" t="str">
        <f>_xlfn.XLOOKUP(_xlfn.TEXTJOIN("_",TRUE,tbl_die_ordering[[#This Row],[Supplier]],tbl_die_ordering[[#This Row],[DIE NO]]),[1]Tracker!$AQ:$AQ,[1]Tracker!$W:$W,"")</f>
        <v>8021-25</v>
      </c>
      <c r="C979" s="204" t="s">
        <v>1519</v>
      </c>
      <c r="D979" s="90" t="s">
        <v>88</v>
      </c>
      <c r="E979" s="90" t="s">
        <v>119</v>
      </c>
      <c r="F979" s="91">
        <v>45845</v>
      </c>
      <c r="G979" s="355">
        <f>_xlfn.XLOOKUP(_xlfn.TEXTJOIN("_",TRUE,tbl_die_ordering[[#This Row],[Supplier]],tbl_die_ordering[[#This Row],[DIE NO]]),[1]Tracker!$AQ:$AQ,[1]Tracker!$V:$V,"")</f>
        <v>45845</v>
      </c>
      <c r="H979" s="193" t="s">
        <v>94</v>
      </c>
      <c r="I979" s="131">
        <v>0</v>
      </c>
      <c r="J979" s="131">
        <v>0</v>
      </c>
      <c r="K979" s="99">
        <v>45848</v>
      </c>
      <c r="L979" s="99">
        <v>45852</v>
      </c>
      <c r="M979" s="102"/>
      <c r="N979" s="129">
        <f>IFERROR(IF(tbl_die_ordering[[#This Row],[Design Approved Date]]&lt;&gt;"",L979-K979,""),"")</f>
        <v>4</v>
      </c>
      <c r="O979" s="91">
        <v>45855</v>
      </c>
      <c r="P979" s="91">
        <v>45860</v>
      </c>
      <c r="Q979" s="91">
        <v>45855</v>
      </c>
      <c r="R979" s="122" t="s">
        <v>1482</v>
      </c>
      <c r="S979" s="90" t="s">
        <v>95</v>
      </c>
      <c r="T979" s="91">
        <v>45855</v>
      </c>
      <c r="U979" s="110"/>
      <c r="V979" s="111" t="s">
        <v>1520</v>
      </c>
      <c r="W9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79" s="12">
        <f>IF(AND(tbl_die_ordering[[#This Row],[TYPE]]&lt;&gt;"C",tbl_die_ordering[[#This Row],[Design Approved Date]]&lt;&gt;""),tbl_die_ordering[[#This Row],[Design Approved Date]]-tbl_die_ordering[[#This Row],[Die Requested Date]],0)</f>
        <v>7</v>
      </c>
      <c r="AA979" s="118"/>
      <c r="AB979" s="82">
        <f>_xlfn.XLOOKUP(_xlfn.TEXTJOIN("_",TRUE,tbl_die_ordering[[#This Row],[Supplier]],tbl_die_ordering[[#This Row],[DIE NO]]),[1]Tracker!$AQ:$AQ,[1]Tracker!$Y:$Y,"")</f>
        <v>242501595</v>
      </c>
      <c r="AC979" s="83">
        <f>_xlfn.XLOOKUP(_xlfn.TEXTJOIN("_",TRUE,tbl_die_ordering[[#This Row],[Supplier]],tbl_die_ordering[[#This Row],[DIE NO]]),[1]Tracker!$AQ:$AQ,[1]Tracker!$AC:$AC,"")</f>
        <v>45860.268923611111</v>
      </c>
      <c r="AD979" s="7"/>
      <c r="AF979" t="str">
        <f>TEXT(tbl_die_ordering[[#This Row],[Die Requested Date]],"mmm")</f>
        <v>Jul</v>
      </c>
      <c r="AG979" t="str">
        <f>_xlfn.TEXTJOIN("_",TRUE,tbl_die_ordering[[#This Row],[Supplier]],tbl_die_ordering[[#This Row],[DIE NO]])</f>
        <v>PHME_022193-2503</v>
      </c>
    </row>
    <row r="980" spans="1:36" ht="15.75">
      <c r="A980" s="130" t="s">
        <v>29</v>
      </c>
      <c r="B980" s="128" t="str">
        <f>_xlfn.XLOOKUP(_xlfn.TEXTJOIN("_",TRUE,tbl_die_ordering[[#This Row],[Supplier]],tbl_die_ordering[[#This Row],[DIE NO]]),[1]Tracker!$AQ:$AQ,[1]Tracker!$W:$W,"")</f>
        <v>8021-25</v>
      </c>
      <c r="C980" s="204" t="s">
        <v>1521</v>
      </c>
      <c r="D980" s="90" t="s">
        <v>88</v>
      </c>
      <c r="E980" s="90" t="s">
        <v>115</v>
      </c>
      <c r="F980" s="91">
        <v>45845</v>
      </c>
      <c r="G980" s="355">
        <f>_xlfn.XLOOKUP(_xlfn.TEXTJOIN("_",TRUE,tbl_die_ordering[[#This Row],[Supplier]],tbl_die_ordering[[#This Row],[DIE NO]]),[1]Tracker!$AQ:$AQ,[1]Tracker!$V:$V,"")</f>
        <v>45845</v>
      </c>
      <c r="H980" s="193" t="s">
        <v>94</v>
      </c>
      <c r="I980" s="131">
        <v>1</v>
      </c>
      <c r="J980" s="131">
        <v>1</v>
      </c>
      <c r="K980" s="99">
        <v>45848</v>
      </c>
      <c r="L980" s="99">
        <v>45854</v>
      </c>
      <c r="M980" s="102"/>
      <c r="N980" s="129">
        <f>IFERROR(IF(tbl_die_ordering[[#This Row],[Design Approved Date]]&lt;&gt;"",L980-K980,""),"")</f>
        <v>6</v>
      </c>
      <c r="O980" s="91">
        <v>45857</v>
      </c>
      <c r="P980" s="91">
        <v>45860</v>
      </c>
      <c r="Q980" s="91">
        <v>45857</v>
      </c>
      <c r="R980" s="122" t="s">
        <v>1522</v>
      </c>
      <c r="S980" s="90" t="s">
        <v>95</v>
      </c>
      <c r="T980" s="91">
        <v>45857</v>
      </c>
      <c r="U980" s="110"/>
      <c r="V980" s="111"/>
      <c r="W9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0" s="12">
        <f>IF(AND(tbl_die_ordering[[#This Row],[TYPE]]&lt;&gt;"C",tbl_die_ordering[[#This Row],[Design Approved Date]]&lt;&gt;""),tbl_die_ordering[[#This Row],[Design Approved Date]]-tbl_die_ordering[[#This Row],[Die Requested Date]],0)</f>
        <v>9</v>
      </c>
      <c r="AA980" s="118"/>
      <c r="AB980" s="82">
        <f>_xlfn.XLOOKUP(_xlfn.TEXTJOIN("_",TRUE,tbl_die_ordering[[#This Row],[Supplier]],tbl_die_ordering[[#This Row],[DIE NO]]),[1]Tracker!$AQ:$AQ,[1]Tracker!$Y:$Y,"")</f>
        <v>242501712</v>
      </c>
      <c r="AC980" s="83">
        <f>_xlfn.XLOOKUP(_xlfn.TEXTJOIN("_",TRUE,tbl_die_ordering[[#This Row],[Supplier]],tbl_die_ordering[[#This Row],[DIE NO]]),[1]Tracker!$AQ:$AQ,[1]Tracker!$AC:$AC,"")</f>
        <v>45869</v>
      </c>
      <c r="AD980" s="7"/>
      <c r="AF980" t="str">
        <f>TEXT(tbl_die_ordering[[#This Row],[Die Requested Date]],"mmm")</f>
        <v>Jul</v>
      </c>
      <c r="AG980" t="str">
        <f>_xlfn.TEXTJOIN("_",TRUE,tbl_die_ordering[[#This Row],[Supplier]],tbl_die_ordering[[#This Row],[DIE NO]])</f>
        <v>PHME_030111-2501</v>
      </c>
    </row>
    <row r="981" spans="1:36" ht="15.75">
      <c r="A981" s="130" t="s">
        <v>6</v>
      </c>
      <c r="B981" s="128" t="str">
        <f>_xlfn.XLOOKUP(_xlfn.TEXTJOIN("_",TRUE,tbl_die_ordering[[#This Row],[Supplier]],tbl_die_ordering[[#This Row],[DIE NO]]),[1]Tracker!$AQ:$AQ,[1]Tracker!$W:$W,"")</f>
        <v>8026-25</v>
      </c>
      <c r="C981" s="204" t="s">
        <v>1523</v>
      </c>
      <c r="D981" s="177" t="s">
        <v>88</v>
      </c>
      <c r="E981" s="90" t="s">
        <v>115</v>
      </c>
      <c r="F981" s="91">
        <v>45846</v>
      </c>
      <c r="G981" s="355">
        <f>_xlfn.XLOOKUP(_xlfn.TEXTJOIN("_",TRUE,tbl_die_ordering[[#This Row],[Supplier]],tbl_die_ordering[[#This Row],[DIE NO]]),[1]Tracker!$AQ:$AQ,[1]Tracker!$V:$V,"")</f>
        <v>45847</v>
      </c>
      <c r="H981" s="193" t="s">
        <v>90</v>
      </c>
      <c r="I981" s="131">
        <v>1</v>
      </c>
      <c r="J981" s="131">
        <v>1</v>
      </c>
      <c r="K981" s="99">
        <v>45848</v>
      </c>
      <c r="L981" s="99">
        <v>45848</v>
      </c>
      <c r="M981" s="102"/>
      <c r="N981" s="129">
        <f>IFERROR(IF(tbl_die_ordering[[#This Row],[Design Approved Date]]&lt;&gt;"",L981-K981,""),"")</f>
        <v>0</v>
      </c>
      <c r="O981" s="91">
        <v>45850</v>
      </c>
      <c r="P981" s="91">
        <v>45852</v>
      </c>
      <c r="Q981" s="99">
        <v>45850</v>
      </c>
      <c r="R981" s="122" t="s">
        <v>1470</v>
      </c>
      <c r="S981" s="90" t="s">
        <v>167</v>
      </c>
      <c r="T981" s="91">
        <v>45885</v>
      </c>
      <c r="U981" s="110"/>
      <c r="V981" s="111"/>
      <c r="W9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1" s="12">
        <f>IF(AND(tbl_die_ordering[[#This Row],[TYPE]]&lt;&gt;"C",tbl_die_ordering[[#This Row],[Design Approved Date]]&lt;&gt;""),tbl_die_ordering[[#This Row],[Design Approved Date]]-tbl_die_ordering[[#This Row],[Die Requested Date]],0)</f>
        <v>2</v>
      </c>
      <c r="AA981" s="118"/>
      <c r="AB981" s="82">
        <f>_xlfn.XLOOKUP(_xlfn.TEXTJOIN("_",TRUE,tbl_die_ordering[[#This Row],[Supplier]],tbl_die_ordering[[#This Row],[DIE NO]]),[1]Tracker!$AQ:$AQ,[1]Tracker!$Y:$Y,"")</f>
        <v>142506031</v>
      </c>
      <c r="AC981" s="83">
        <f>_xlfn.XLOOKUP(_xlfn.TEXTJOIN("_",TRUE,tbl_die_ordering[[#This Row],[Supplier]],tbl_die_ordering[[#This Row],[DIE NO]]),[1]Tracker!$AQ:$AQ,[1]Tracker!$AC:$AC,"")</f>
        <v>45861.462291666663</v>
      </c>
      <c r="AD981" s="7"/>
      <c r="AF981" t="str">
        <f>TEXT(tbl_die_ordering[[#This Row],[Die Requested Date]],"mmm")</f>
        <v>Jul</v>
      </c>
      <c r="AG981" t="str">
        <f>_xlfn.TEXTJOIN("_",TRUE,tbl_die_ordering[[#This Row],[Supplier]],tbl_die_ordering[[#This Row],[DIE NO]])</f>
        <v>PHOENIX _06099-213</v>
      </c>
    </row>
    <row r="982" spans="1:36" ht="19.5" customHeight="1">
      <c r="A982" s="130" t="s">
        <v>29</v>
      </c>
      <c r="B982" s="128" t="str">
        <f>_xlfn.XLOOKUP(_xlfn.TEXTJOIN("_",TRUE,tbl_die_ordering[[#This Row],[Supplier]],tbl_die_ordering[[#This Row],[DIE NO]]),[1]Tracker!$AQ:$AQ,[1]Tracker!$W:$W,"")</f>
        <v>8027-25</v>
      </c>
      <c r="C982" s="204" t="s">
        <v>1524</v>
      </c>
      <c r="D982" s="90" t="s">
        <v>162</v>
      </c>
      <c r="E982" s="90" t="s">
        <v>1525</v>
      </c>
      <c r="F982" s="91">
        <v>45846</v>
      </c>
      <c r="G982" s="355">
        <f>_xlfn.XLOOKUP(_xlfn.TEXTJOIN("_",TRUE,tbl_die_ordering[[#This Row],[Supplier]],tbl_die_ordering[[#This Row],[DIE NO]]),[1]Tracker!$AQ:$AQ,[1]Tracker!$V:$V,"")</f>
        <v>45847</v>
      </c>
      <c r="H982" s="193" t="s">
        <v>94</v>
      </c>
      <c r="I982" s="131">
        <v>0</v>
      </c>
      <c r="J982" s="131">
        <v>0</v>
      </c>
      <c r="K982" s="99">
        <v>45847</v>
      </c>
      <c r="L982" s="99">
        <v>45847</v>
      </c>
      <c r="M982" s="102"/>
      <c r="N982" s="129">
        <f>IFERROR(IF(tbl_die_ordering[[#This Row],[Design Approved Date]]&lt;&gt;"",L982-K982,""),"")</f>
        <v>0</v>
      </c>
      <c r="O982" s="91">
        <v>45850</v>
      </c>
      <c r="P982" s="91">
        <v>45852</v>
      </c>
      <c r="Q982" s="99">
        <v>45850</v>
      </c>
      <c r="R982" s="122" t="s">
        <v>1490</v>
      </c>
      <c r="S982" s="90" t="s">
        <v>101</v>
      </c>
      <c r="T982" s="99">
        <v>45850</v>
      </c>
      <c r="U982" s="110"/>
      <c r="V982" s="111"/>
      <c r="W9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2" s="12">
        <f>IF(AND(tbl_die_ordering[[#This Row],[TYPE]]&lt;&gt;"C",tbl_die_ordering[[#This Row],[Design Approved Date]]&lt;&gt;""),tbl_die_ordering[[#This Row],[Design Approved Date]]-tbl_die_ordering[[#This Row],[Die Requested Date]],0)</f>
        <v>1</v>
      </c>
      <c r="AA982" s="118"/>
      <c r="AB982" s="82">
        <f>_xlfn.XLOOKUP(_xlfn.TEXTJOIN("_",TRUE,tbl_die_ordering[[#This Row],[Supplier]],tbl_die_ordering[[#This Row],[DIE NO]]),[1]Tracker!$AQ:$AQ,[1]Tracker!$Y:$Y,"")</f>
        <v>242501658</v>
      </c>
      <c r="AC982" s="83">
        <f>_xlfn.XLOOKUP(_xlfn.TEXTJOIN("_",TRUE,tbl_die_ordering[[#This Row],[Supplier]],tbl_die_ordering[[#This Row],[DIE NO]]),[1]Tracker!$AQ:$AQ,[1]Tracker!$AC:$AC,"")</f>
        <v>45866.688622685186</v>
      </c>
      <c r="AD982" s="7"/>
      <c r="AF982" t="str">
        <f>TEXT(tbl_die_ordering[[#This Row],[Die Requested Date]],"mmm")</f>
        <v>Jul</v>
      </c>
      <c r="AG982" t="str">
        <f>_xlfn.TEXTJOIN("_",TRUE,tbl_die_ordering[[#This Row],[Supplier]],tbl_die_ordering[[#This Row],[DIE NO]])</f>
        <v>PDTMC_030377-3501 Dp</v>
      </c>
    </row>
    <row r="983" spans="1:36" ht="15.75">
      <c r="A983" s="130" t="s">
        <v>6</v>
      </c>
      <c r="B983" s="128" t="str">
        <f>_xlfn.XLOOKUP(_xlfn.TEXTJOIN("_",TRUE,tbl_die_ordering[[#This Row],[Supplier]],tbl_die_ordering[[#This Row],[DIE NO]]),[1]Tracker!$AQ:$AQ,[1]Tracker!$W:$W,"")</f>
        <v>8045-25</v>
      </c>
      <c r="C983" s="204" t="s">
        <v>1526</v>
      </c>
      <c r="D983" s="90" t="s">
        <v>212</v>
      </c>
      <c r="E983" s="90" t="s">
        <v>163</v>
      </c>
      <c r="F983" s="91">
        <v>45847</v>
      </c>
      <c r="G983" s="355">
        <f>_xlfn.XLOOKUP(_xlfn.TEXTJOIN("_",TRUE,tbl_die_ordering[[#This Row],[Supplier]],tbl_die_ordering[[#This Row],[DIE NO]]),[1]Tracker!$AQ:$AQ,[1]Tracker!$V:$V,"")</f>
        <v>45854</v>
      </c>
      <c r="H983" s="193" t="s">
        <v>94</v>
      </c>
      <c r="I983" s="131">
        <v>0</v>
      </c>
      <c r="J983" s="131">
        <v>0</v>
      </c>
      <c r="K983" s="90" t="s">
        <v>212</v>
      </c>
      <c r="L983" s="90" t="s">
        <v>212</v>
      </c>
      <c r="M983" s="102"/>
      <c r="N983" s="129" t="str">
        <f>IFERROR(IF(tbl_die_ordering[[#This Row],[Design Approved Date]]&lt;&gt;"",L983-K983,""),"")</f>
        <v/>
      </c>
      <c r="O983" s="90" t="s">
        <v>212</v>
      </c>
      <c r="P983" s="90" t="s">
        <v>212</v>
      </c>
      <c r="Q983" s="90" t="s">
        <v>212</v>
      </c>
      <c r="R983" s="90" t="s">
        <v>212</v>
      </c>
      <c r="S983" s="90" t="s">
        <v>101</v>
      </c>
      <c r="T983" s="91">
        <v>45873</v>
      </c>
      <c r="U983" s="110"/>
      <c r="V983" s="111"/>
      <c r="W9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983" s="12">
        <f>IF(AND(tbl_die_ordering[[#This Row],[TYPE]]&lt;&gt;"C",tbl_die_ordering[[#This Row],[Design Approved Date]]&lt;&gt;""),tbl_die_ordering[[#This Row],[Design Approved Date]]-tbl_die_ordering[[#This Row],[Die Requested Date]],0)</f>
        <v>0</v>
      </c>
      <c r="AA983" s="118"/>
      <c r="AB983" s="82">
        <f>_xlfn.XLOOKUP(_xlfn.TEXTJOIN("_",TRUE,tbl_die_ordering[[#This Row],[Supplier]],tbl_die_ordering[[#This Row],[DIE NO]]),[1]Tracker!$AQ:$AQ,[1]Tracker!$Y:$Y,"")</f>
        <v>0</v>
      </c>
      <c r="AC983" s="83">
        <f>_xlfn.XLOOKUP(_xlfn.TEXTJOIN("_",TRUE,tbl_die_ordering[[#This Row],[Supplier]],tbl_die_ordering[[#This Row],[DIE NO]]),[1]Tracker!$AQ:$AQ,[1]Tracker!$AC:$AC,"")</f>
        <v>0</v>
      </c>
      <c r="AD983" s="7"/>
      <c r="AF983" t="str">
        <f>TEXT(tbl_die_ordering[[#This Row],[Die Requested Date]],"mmm")</f>
        <v>Jul</v>
      </c>
      <c r="AG983" t="str">
        <f>_xlfn.TEXTJOIN("_",TRUE,tbl_die_ordering[[#This Row],[Supplier]],tbl_die_ordering[[#This Row],[DIE NO]])</f>
        <v>PDTMC_INS-27928</v>
      </c>
    </row>
    <row r="984" spans="1:36" ht="15.75">
      <c r="A984" s="130" t="s">
        <v>6</v>
      </c>
      <c r="B984" s="128" t="str">
        <f>_xlfn.XLOOKUP(_xlfn.TEXTJOIN("_",TRUE,tbl_die_ordering[[#This Row],[Supplier]],tbl_die_ordering[[#This Row],[DIE NO]]),[1]Tracker!$AQ:$AQ,[1]Tracker!$W:$W,"")</f>
        <v>8028-25</v>
      </c>
      <c r="C984" s="204" t="s">
        <v>1527</v>
      </c>
      <c r="D984" s="177" t="s">
        <v>88</v>
      </c>
      <c r="E984" s="90" t="s">
        <v>103</v>
      </c>
      <c r="F984" s="91">
        <v>45847</v>
      </c>
      <c r="G984" s="355">
        <f>_xlfn.XLOOKUP(_xlfn.TEXTJOIN("_",TRUE,tbl_die_ordering[[#This Row],[Supplier]],tbl_die_ordering[[#This Row],[DIE NO]]),[1]Tracker!$AQ:$AQ,[1]Tracker!$V:$V,"")</f>
        <v>45847</v>
      </c>
      <c r="H984" s="193" t="s">
        <v>94</v>
      </c>
      <c r="I984" s="131">
        <v>0</v>
      </c>
      <c r="J984" s="131">
        <v>0</v>
      </c>
      <c r="K984" s="99">
        <v>45849</v>
      </c>
      <c r="L984" s="99">
        <v>45850</v>
      </c>
      <c r="M984" s="102"/>
      <c r="N984" s="129">
        <f>IFERROR(IF(tbl_die_ordering[[#This Row],[Design Approved Date]]&lt;&gt;"",L984-K984,""),"")</f>
        <v>1</v>
      </c>
      <c r="O984" s="91">
        <v>45850</v>
      </c>
      <c r="P984" s="91">
        <v>45852</v>
      </c>
      <c r="Q984" s="99">
        <v>45850</v>
      </c>
      <c r="R984" s="122" t="s">
        <v>1470</v>
      </c>
      <c r="S984" s="90" t="s">
        <v>95</v>
      </c>
      <c r="T984" s="91">
        <v>45885</v>
      </c>
      <c r="U984" s="110"/>
      <c r="V984" s="113"/>
      <c r="W9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4" s="12">
        <f>IF(AND(tbl_die_ordering[[#This Row],[TYPE]]&lt;&gt;"C",tbl_die_ordering[[#This Row],[Design Approved Date]]&lt;&gt;""),tbl_die_ordering[[#This Row],[Design Approved Date]]-tbl_die_ordering[[#This Row],[Die Requested Date]],0)</f>
        <v>3</v>
      </c>
      <c r="AA984" s="118"/>
      <c r="AB984" s="82">
        <f>_xlfn.XLOOKUP(_xlfn.TEXTJOIN("_",TRUE,tbl_die_ordering[[#This Row],[Supplier]],tbl_die_ordering[[#This Row],[DIE NO]]),[1]Tracker!$AQ:$AQ,[1]Tracker!$Y:$Y,"")</f>
        <v>142506034</v>
      </c>
      <c r="AC984" s="83">
        <f>_xlfn.XLOOKUP(_xlfn.TEXTJOIN("_",TRUE,tbl_die_ordering[[#This Row],[Supplier]],tbl_die_ordering[[#This Row],[DIE NO]]),[1]Tracker!$AQ:$AQ,[1]Tracker!$AC:$AC,"")</f>
        <v>45861.438298611109</v>
      </c>
      <c r="AD984" s="7"/>
      <c r="AF984" t="str">
        <f>TEXT(tbl_die_ordering[[#This Row],[Die Requested Date]],"mmm")</f>
        <v>Jul</v>
      </c>
      <c r="AG984" t="str">
        <f>_xlfn.TEXTJOIN("_",TRUE,tbl_die_ordering[[#This Row],[Supplier]],tbl_die_ordering[[#This Row],[DIE NO]])</f>
        <v>PHME_21494-412</v>
      </c>
    </row>
    <row r="985" spans="1:36" ht="15.75">
      <c r="A985" s="130" t="s">
        <v>6</v>
      </c>
      <c r="B985" s="128" t="str">
        <f>_xlfn.XLOOKUP(_xlfn.TEXTJOIN("_",TRUE,tbl_die_ordering[[#This Row],[Supplier]],tbl_die_ordering[[#This Row],[DIE NO]]),[1]Tracker!$AQ:$AQ,[1]Tracker!$W:$W,"")</f>
        <v>8028-25</v>
      </c>
      <c r="C985" s="204" t="s">
        <v>1528</v>
      </c>
      <c r="D985" s="177" t="s">
        <v>88</v>
      </c>
      <c r="E985" s="90" t="s">
        <v>103</v>
      </c>
      <c r="F985" s="94">
        <v>45847</v>
      </c>
      <c r="G985" s="353">
        <f>_xlfn.XLOOKUP(_xlfn.TEXTJOIN("_",TRUE,tbl_die_ordering[[#This Row],[Supplier]],tbl_die_ordering[[#This Row],[DIE NO]]),[1]Tracker!$AQ:$AQ,[1]Tracker!$V:$V,"")</f>
        <v>45847</v>
      </c>
      <c r="H985" s="194" t="s">
        <v>94</v>
      </c>
      <c r="I985" s="131">
        <v>0</v>
      </c>
      <c r="J985" s="131">
        <v>0</v>
      </c>
      <c r="K985" s="104">
        <v>45849</v>
      </c>
      <c r="L985" s="104">
        <v>45850</v>
      </c>
      <c r="M985" s="105"/>
      <c r="N985" s="121">
        <f>IFERROR(IF(tbl_die_ordering[[#This Row],[Design Approved Date]]&lt;&gt;"",L985-K985,""),"")</f>
        <v>1</v>
      </c>
      <c r="O985" s="94">
        <v>45850</v>
      </c>
      <c r="P985" s="94">
        <v>45852</v>
      </c>
      <c r="Q985" s="104">
        <v>45850</v>
      </c>
      <c r="R985" s="123" t="s">
        <v>1470</v>
      </c>
      <c r="S985" s="93" t="s">
        <v>95</v>
      </c>
      <c r="T985" s="91">
        <v>45885</v>
      </c>
      <c r="U985" s="110"/>
      <c r="V985" s="111"/>
      <c r="W9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5" s="12">
        <f>IF(AND(tbl_die_ordering[[#This Row],[TYPE]]&lt;&gt;"C",tbl_die_ordering[[#This Row],[Design Approved Date]]&lt;&gt;""),tbl_die_ordering[[#This Row],[Design Approved Date]]-tbl_die_ordering[[#This Row],[Die Requested Date]],0)</f>
        <v>3</v>
      </c>
      <c r="AA985" s="118"/>
      <c r="AB985" s="82">
        <f>_xlfn.XLOOKUP(_xlfn.TEXTJOIN("_",TRUE,tbl_die_ordering[[#This Row],[Supplier]],tbl_die_ordering[[#This Row],[DIE NO]]),[1]Tracker!$AQ:$AQ,[1]Tracker!$Y:$Y,"")</f>
        <v>142506034</v>
      </c>
      <c r="AC985" s="83">
        <f>_xlfn.XLOOKUP(_xlfn.TEXTJOIN("_",TRUE,tbl_die_ordering[[#This Row],[Supplier]],tbl_die_ordering[[#This Row],[DIE NO]]),[1]Tracker!$AQ:$AQ,[1]Tracker!$AC:$AC,"")</f>
        <v>45861.438298611109</v>
      </c>
      <c r="AD985" s="7"/>
      <c r="AF985" t="str">
        <f>TEXT(tbl_die_ordering[[#This Row],[Die Requested Date]],"mmm")</f>
        <v>Jul</v>
      </c>
      <c r="AG985" t="str">
        <f>_xlfn.TEXTJOIN("_",TRUE,tbl_die_ordering[[#This Row],[Supplier]],tbl_die_ordering[[#This Row],[DIE NO]])</f>
        <v>PHME_21494-536</v>
      </c>
    </row>
    <row r="986" spans="1:36" ht="15.75">
      <c r="A986" s="130" t="s">
        <v>6</v>
      </c>
      <c r="B986" s="128" t="str">
        <f>_xlfn.XLOOKUP(_xlfn.TEXTJOIN("_",TRUE,tbl_die_ordering[[#This Row],[Supplier]],tbl_die_ordering[[#This Row],[DIE NO]]),[1]Tracker!$AQ:$AQ,[1]Tracker!$W:$W,"")</f>
        <v>8028-25</v>
      </c>
      <c r="C986" s="204" t="s">
        <v>1529</v>
      </c>
      <c r="D986" s="177" t="s">
        <v>88</v>
      </c>
      <c r="E986" s="90" t="s">
        <v>119</v>
      </c>
      <c r="F986" s="94">
        <v>45847</v>
      </c>
      <c r="G986" s="353">
        <f>_xlfn.XLOOKUP(_xlfn.TEXTJOIN("_",TRUE,tbl_die_ordering[[#This Row],[Supplier]],tbl_die_ordering[[#This Row],[DIE NO]]),[1]Tracker!$AQ:$AQ,[1]Tracker!$V:$V,"")</f>
        <v>45847</v>
      </c>
      <c r="H986" s="194" t="s">
        <v>94</v>
      </c>
      <c r="I986" s="131">
        <v>1</v>
      </c>
      <c r="J986" s="131">
        <v>2</v>
      </c>
      <c r="K986" s="104">
        <v>45852</v>
      </c>
      <c r="L986" s="104">
        <v>45852</v>
      </c>
      <c r="M986" s="105"/>
      <c r="N986" s="121">
        <f>IFERROR(IF(tbl_die_ordering[[#This Row],[Design Approved Date]]&lt;&gt;"",L986-K986,""),"")</f>
        <v>0</v>
      </c>
      <c r="O986" s="94">
        <v>45855</v>
      </c>
      <c r="P986" s="94">
        <v>45857</v>
      </c>
      <c r="Q986" s="104">
        <v>45855</v>
      </c>
      <c r="R986" s="123" t="s">
        <v>1473</v>
      </c>
      <c r="S986" s="93" t="s">
        <v>95</v>
      </c>
      <c r="T986" s="91">
        <v>45885</v>
      </c>
      <c r="U986" s="110"/>
      <c r="V986" s="113"/>
      <c r="W9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6" s="12">
        <f>IF(AND(tbl_die_ordering[[#This Row],[TYPE]]&lt;&gt;"C",tbl_die_ordering[[#This Row],[Design Approved Date]]&lt;&gt;""),tbl_die_ordering[[#This Row],[Design Approved Date]]-tbl_die_ordering[[#This Row],[Die Requested Date]],0)</f>
        <v>5</v>
      </c>
      <c r="AA986" s="118"/>
      <c r="AB986" s="82">
        <f>_xlfn.XLOOKUP(_xlfn.TEXTJOIN("_",TRUE,tbl_die_ordering[[#This Row],[Supplier]],tbl_die_ordering[[#This Row],[DIE NO]]),[1]Tracker!$AQ:$AQ,[1]Tracker!$Y:$Y,"")</f>
        <v>142506034</v>
      </c>
      <c r="AC986" s="83">
        <f>_xlfn.XLOOKUP(_xlfn.TEXTJOIN("_",TRUE,tbl_die_ordering[[#This Row],[Supplier]],tbl_die_ordering[[#This Row],[DIE NO]]),[1]Tracker!$AQ:$AQ,[1]Tracker!$AC:$AC,"")</f>
        <v>45861.438298611109</v>
      </c>
      <c r="AD986" s="7"/>
      <c r="AF986" t="str">
        <f>TEXT(tbl_die_ordering[[#This Row],[Die Requested Date]],"mmm")</f>
        <v>Jul</v>
      </c>
      <c r="AG986" t="str">
        <f>_xlfn.TEXTJOIN("_",TRUE,tbl_die_ordering[[#This Row],[Supplier]],tbl_die_ordering[[#This Row],[DIE NO]])</f>
        <v>PHME_15776-410</v>
      </c>
    </row>
    <row r="987" spans="1:36" ht="19.5" customHeight="1">
      <c r="A987" s="130" t="s">
        <v>6</v>
      </c>
      <c r="B987" s="128" t="str">
        <f>_xlfn.XLOOKUP(_xlfn.TEXTJOIN("_",TRUE,tbl_die_ordering[[#This Row],[Supplier]],tbl_die_ordering[[#This Row],[DIE NO]]),[1]Tracker!$AQ:$AQ,[1]Tracker!$W:$W,"")</f>
        <v>8029-25</v>
      </c>
      <c r="C987" s="204" t="s">
        <v>1530</v>
      </c>
      <c r="D987" s="177" t="s">
        <v>88</v>
      </c>
      <c r="E987" s="90" t="s">
        <v>119</v>
      </c>
      <c r="F987" s="91">
        <v>45847</v>
      </c>
      <c r="G987" s="355">
        <f>_xlfn.XLOOKUP(_xlfn.TEXTJOIN("_",TRUE,tbl_die_ordering[[#This Row],[Supplier]],tbl_die_ordering[[#This Row],[DIE NO]]),[1]Tracker!$AQ:$AQ,[1]Tracker!$V:$V,"")</f>
        <v>45847</v>
      </c>
      <c r="H987" s="193" t="s">
        <v>90</v>
      </c>
      <c r="I987" s="131">
        <v>1</v>
      </c>
      <c r="J987" s="131">
        <v>2</v>
      </c>
      <c r="K987" s="99">
        <v>45852</v>
      </c>
      <c r="L987" s="99">
        <v>45852</v>
      </c>
      <c r="M987" s="102"/>
      <c r="N987" s="129">
        <f>IFERROR(IF(tbl_die_ordering[[#This Row],[Design Approved Date]]&lt;&gt;"",L987-K987,""),"")</f>
        <v>0</v>
      </c>
      <c r="O987" s="91">
        <v>45855</v>
      </c>
      <c r="P987" s="91">
        <v>45857</v>
      </c>
      <c r="Q987" s="99">
        <v>45855</v>
      </c>
      <c r="R987" s="122" t="s">
        <v>1473</v>
      </c>
      <c r="S987" s="90" t="s">
        <v>197</v>
      </c>
      <c r="T987" s="91">
        <v>45885</v>
      </c>
      <c r="U987" s="110"/>
      <c r="V987" s="111"/>
      <c r="W9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7" s="12">
        <f>IF(AND(tbl_die_ordering[[#This Row],[TYPE]]&lt;&gt;"C",tbl_die_ordering[[#This Row],[Design Approved Date]]&lt;&gt;""),tbl_die_ordering[[#This Row],[Design Approved Date]]-tbl_die_ordering[[#This Row],[Die Requested Date]],0)</f>
        <v>5</v>
      </c>
      <c r="AA987" s="118"/>
      <c r="AB987" s="82">
        <f>_xlfn.XLOOKUP(_xlfn.TEXTJOIN("_",TRUE,tbl_die_ordering[[#This Row],[Supplier]],tbl_die_ordering[[#This Row],[DIE NO]]),[1]Tracker!$AQ:$AQ,[1]Tracker!$Y:$Y,"")</f>
        <v>142506028</v>
      </c>
      <c r="AC987" s="83">
        <f>_xlfn.XLOOKUP(_xlfn.TEXTJOIN("_",TRUE,tbl_die_ordering[[#This Row],[Supplier]],tbl_die_ordering[[#This Row],[DIE NO]]),[1]Tracker!$AQ:$AQ,[1]Tracker!$AC:$AC,"")</f>
        <v>45861.447256944448</v>
      </c>
      <c r="AD987" s="7"/>
      <c r="AF987" t="str">
        <f>TEXT(tbl_die_ordering[[#This Row],[Die Requested Date]],"mmm")</f>
        <v>Jul</v>
      </c>
      <c r="AG987" t="str">
        <f>_xlfn.TEXTJOIN("_",TRUE,tbl_die_ordering[[#This Row],[Supplier]],tbl_die_ordering[[#This Row],[DIE NO]])</f>
        <v>COMPES_29714-505</v>
      </c>
    </row>
    <row r="988" spans="1:36" ht="15.75">
      <c r="A988" s="130" t="s">
        <v>6</v>
      </c>
      <c r="B988" s="128" t="str">
        <f>_xlfn.XLOOKUP(_xlfn.TEXTJOIN("_",TRUE,tbl_die_ordering[[#This Row],[Supplier]],tbl_die_ordering[[#This Row],[DIE NO]]),[1]Tracker!$AQ:$AQ,[1]Tracker!$W:$W,"")</f>
        <v>8030-25</v>
      </c>
      <c r="C988" s="204" t="s">
        <v>1531</v>
      </c>
      <c r="D988" s="177" t="s">
        <v>185</v>
      </c>
      <c r="E988" s="90" t="s">
        <v>260</v>
      </c>
      <c r="F988" s="91">
        <v>45847</v>
      </c>
      <c r="G988" s="355">
        <f>_xlfn.XLOOKUP(_xlfn.TEXTJOIN("_",TRUE,tbl_die_ordering[[#This Row],[Supplier]],tbl_die_ordering[[#This Row],[DIE NO]]),[1]Tracker!$AQ:$AQ,[1]Tracker!$V:$V,"")</f>
        <v>45847</v>
      </c>
      <c r="H988" s="193" t="s">
        <v>94</v>
      </c>
      <c r="I988" s="131">
        <v>0</v>
      </c>
      <c r="J988" s="131">
        <v>0</v>
      </c>
      <c r="K988" s="99">
        <v>45869</v>
      </c>
      <c r="L988" s="99">
        <v>45871</v>
      </c>
      <c r="M988" s="102"/>
      <c r="N988" s="129">
        <f>IFERROR(IF(tbl_die_ordering[[#This Row],[Design Approved Date]]&lt;&gt;"",L988-K988,""),"")</f>
        <v>2</v>
      </c>
      <c r="O988" s="99" t="s">
        <v>1532</v>
      </c>
      <c r="P988" s="91">
        <v>45874</v>
      </c>
      <c r="Q988" s="99">
        <v>45873</v>
      </c>
      <c r="R988" s="122" t="s">
        <v>1533</v>
      </c>
      <c r="S988" s="90" t="s">
        <v>95</v>
      </c>
      <c r="T988" s="99">
        <v>45873</v>
      </c>
      <c r="U988" s="110" t="s">
        <v>1534</v>
      </c>
      <c r="V988" s="111"/>
      <c r="W9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8" s="12">
        <f>IF(AND(tbl_die_ordering[[#This Row],[TYPE]]&lt;&gt;"C",tbl_die_ordering[[#This Row],[Design Approved Date]]&lt;&gt;""),tbl_die_ordering[[#This Row],[Design Approved Date]]-tbl_die_ordering[[#This Row],[Die Requested Date]],0)</f>
        <v>24</v>
      </c>
      <c r="AA988" s="118" t="s">
        <v>412</v>
      </c>
      <c r="AB988" s="82">
        <f>_xlfn.XLOOKUP(_xlfn.TEXTJOIN("_",TRUE,tbl_die_ordering[[#This Row],[Supplier]],tbl_die_ordering[[#This Row],[DIE NO]]),[1]Tracker!$AQ:$AQ,[1]Tracker!$Y:$Y,"")</f>
        <v>142506674</v>
      </c>
      <c r="AC988" s="83">
        <f>_xlfn.XLOOKUP(_xlfn.TEXTJOIN("_",TRUE,tbl_die_ordering[[#This Row],[Supplier]],tbl_die_ordering[[#This Row],[DIE NO]]),[1]Tracker!$AQ:$AQ,[1]Tracker!$AC:$AC,"")</f>
        <v>45877</v>
      </c>
      <c r="AD988" s="7"/>
      <c r="AF988" t="str">
        <f>TEXT(tbl_die_ordering[[#This Row],[Die Requested Date]],"mmm")</f>
        <v>Jul</v>
      </c>
      <c r="AG988" t="str">
        <f>_xlfn.TEXTJOIN("_",TRUE,tbl_die_ordering[[#This Row],[Supplier]],tbl_die_ordering[[#This Row],[DIE NO]])</f>
        <v>PHME_27928-401</v>
      </c>
    </row>
    <row r="989" spans="1:36" ht="15.75">
      <c r="A989" s="130" t="s">
        <v>6</v>
      </c>
      <c r="B989" s="128" t="str">
        <f>_xlfn.XLOOKUP(_xlfn.TEXTJOIN("_",TRUE,tbl_die_ordering[[#This Row],[Supplier]],tbl_die_ordering[[#This Row],[DIE NO]]),[1]Tracker!$AQ:$AQ,[1]Tracker!$W:$W,"")</f>
        <v>8035-25</v>
      </c>
      <c r="C989" s="204" t="s">
        <v>1535</v>
      </c>
      <c r="D989" s="177" t="s">
        <v>88</v>
      </c>
      <c r="E989" s="90" t="s">
        <v>119</v>
      </c>
      <c r="F989" s="91">
        <v>45848</v>
      </c>
      <c r="G989" s="355">
        <f>_xlfn.XLOOKUP(_xlfn.TEXTJOIN("_",TRUE,tbl_die_ordering[[#This Row],[Supplier]],tbl_die_ordering[[#This Row],[DIE NO]]),[1]Tracker!$AQ:$AQ,[1]Tracker!$V:$V,"")</f>
        <v>45850</v>
      </c>
      <c r="H989" s="193" t="s">
        <v>90</v>
      </c>
      <c r="I989" s="131">
        <v>0</v>
      </c>
      <c r="J989" s="131">
        <v>0</v>
      </c>
      <c r="K989" s="99">
        <v>45852</v>
      </c>
      <c r="L989" s="99">
        <v>45853</v>
      </c>
      <c r="M989" s="102"/>
      <c r="N989" s="129">
        <f>IFERROR(IF(tbl_die_ordering[[#This Row],[Design Approved Date]]&lt;&gt;"",L989-K989,""),"")</f>
        <v>1</v>
      </c>
      <c r="O989" s="91">
        <v>45855</v>
      </c>
      <c r="P989" s="91">
        <v>45857</v>
      </c>
      <c r="Q989" s="99">
        <v>45855</v>
      </c>
      <c r="R989" s="122" t="s">
        <v>1473</v>
      </c>
      <c r="S989" s="90" t="s">
        <v>139</v>
      </c>
      <c r="T989" s="91">
        <v>45885</v>
      </c>
      <c r="U989" s="110"/>
      <c r="V989" s="111" t="s">
        <v>1536</v>
      </c>
      <c r="W9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89" s="12">
        <f>IF(AND(tbl_die_ordering[[#This Row],[TYPE]]&lt;&gt;"C",tbl_die_ordering[[#This Row],[Design Approved Date]]&lt;&gt;""),tbl_die_ordering[[#This Row],[Design Approved Date]]-tbl_die_ordering[[#This Row],[Die Requested Date]],0)</f>
        <v>5</v>
      </c>
      <c r="AA989" s="118"/>
      <c r="AB989" s="82">
        <f>_xlfn.XLOOKUP(_xlfn.TEXTJOIN("_",TRUE,tbl_die_ordering[[#This Row],[Supplier]],tbl_die_ordering[[#This Row],[DIE NO]]),[1]Tracker!$AQ:$AQ,[1]Tracker!$Y:$Y,"")</f>
        <v>142506030</v>
      </c>
      <c r="AC989" s="83">
        <f>_xlfn.XLOOKUP(_xlfn.TEXTJOIN("_",TRUE,tbl_die_ordering[[#This Row],[Supplier]],tbl_die_ordering[[#This Row],[DIE NO]]),[1]Tracker!$AQ:$AQ,[1]Tracker!$AC:$AC,"")</f>
        <v>45861.437893518516</v>
      </c>
      <c r="AD989" s="7"/>
      <c r="AF989" t="str">
        <f>TEXT(tbl_die_ordering[[#This Row],[Die Requested Date]],"mmm")</f>
        <v>Jul</v>
      </c>
      <c r="AG989" t="str">
        <f>_xlfn.TEXTJOIN("_",TRUE,tbl_die_ordering[[#This Row],[Supplier]],tbl_die_ordering[[#This Row],[DIE NO]])</f>
        <v>EKSTEK_26077-401</v>
      </c>
    </row>
    <row r="990" spans="1:36" ht="15.75">
      <c r="A990" s="130" t="s">
        <v>29</v>
      </c>
      <c r="B990" s="128" t="str">
        <f>_xlfn.XLOOKUP(_xlfn.TEXTJOIN("_",TRUE,tbl_die_ordering[[#This Row],[Supplier]],tbl_die_ordering[[#This Row],[DIE NO]]),[1]Tracker!$AQ:$AQ,[1]Tracker!$W:$W,"")</f>
        <v>8039-25</v>
      </c>
      <c r="C990" s="204" t="s">
        <v>1537</v>
      </c>
      <c r="D990" s="90" t="s">
        <v>88</v>
      </c>
      <c r="E990" s="90" t="s">
        <v>100</v>
      </c>
      <c r="F990" s="91">
        <v>45848</v>
      </c>
      <c r="G990" s="355">
        <f>_xlfn.XLOOKUP(_xlfn.TEXTJOIN("_",TRUE,tbl_die_ordering[[#This Row],[Supplier]],tbl_die_ordering[[#This Row],[DIE NO]]),[1]Tracker!$AQ:$AQ,[1]Tracker!$V:$V,"")</f>
        <v>45852</v>
      </c>
      <c r="H990" s="193" t="s">
        <v>94</v>
      </c>
      <c r="I990" s="131">
        <v>0</v>
      </c>
      <c r="J990" s="131">
        <v>0</v>
      </c>
      <c r="K990" s="99">
        <v>45852</v>
      </c>
      <c r="L990" s="99">
        <v>45853</v>
      </c>
      <c r="M990" s="102"/>
      <c r="N990" s="129">
        <f>IFERROR(IF(tbl_die_ordering[[#This Row],[Design Approved Date]]&lt;&gt;"",L990-K990,""),"")</f>
        <v>1</v>
      </c>
      <c r="O990" s="91">
        <v>45855</v>
      </c>
      <c r="P990" s="91">
        <v>45860</v>
      </c>
      <c r="Q990" s="91">
        <v>45855</v>
      </c>
      <c r="R990" s="122" t="s">
        <v>1482</v>
      </c>
      <c r="S990" s="90" t="s">
        <v>101</v>
      </c>
      <c r="T990" s="91">
        <v>45855</v>
      </c>
      <c r="U990" s="110"/>
      <c r="V990" s="111"/>
      <c r="W9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0" s="12">
        <f>IF(AND(tbl_die_ordering[[#This Row],[TYPE]]&lt;&gt;"C",tbl_die_ordering[[#This Row],[Design Approved Date]]&lt;&gt;""),tbl_die_ordering[[#This Row],[Design Approved Date]]-tbl_die_ordering[[#This Row],[Die Requested Date]],0)</f>
        <v>5</v>
      </c>
      <c r="AA990" s="118"/>
      <c r="AB990" s="82">
        <f>_xlfn.XLOOKUP(_xlfn.TEXTJOIN("_",TRUE,tbl_die_ordering[[#This Row],[Supplier]],tbl_die_ordering[[#This Row],[DIE NO]]),[1]Tracker!$AQ:$AQ,[1]Tracker!$Y:$Y,"")</f>
        <v>242501613</v>
      </c>
      <c r="AC990" s="83">
        <f>_xlfn.XLOOKUP(_xlfn.TEXTJOIN("_",TRUE,tbl_die_ordering[[#This Row],[Supplier]],tbl_die_ordering[[#This Row],[DIE NO]]),[1]Tracker!$AQ:$AQ,[1]Tracker!$AC:$AC,"")</f>
        <v>45867.408136574071</v>
      </c>
      <c r="AD990" s="7"/>
      <c r="AF990" t="str">
        <f>TEXT(tbl_die_ordering[[#This Row],[Die Requested Date]],"mmm")</f>
        <v>Jul</v>
      </c>
      <c r="AG990" t="str">
        <f>_xlfn.TEXTJOIN("_",TRUE,tbl_die_ordering[[#This Row],[Supplier]],tbl_die_ordering[[#This Row],[DIE NO]])</f>
        <v>PDTMC_007208-2513</v>
      </c>
    </row>
    <row r="991" spans="1:36" ht="15.75">
      <c r="A991" s="130" t="s">
        <v>29</v>
      </c>
      <c r="B991" s="128" t="str">
        <f>_xlfn.XLOOKUP(_xlfn.TEXTJOIN("_",TRUE,tbl_die_ordering[[#This Row],[Supplier]],tbl_die_ordering[[#This Row],[DIE NO]]),[1]Tracker!$AQ:$AQ,[1]Tracker!$W:$W,"")</f>
        <v>8040-25</v>
      </c>
      <c r="C991" s="204" t="s">
        <v>1538</v>
      </c>
      <c r="D991" s="90" t="s">
        <v>88</v>
      </c>
      <c r="E991" s="90" t="s">
        <v>93</v>
      </c>
      <c r="F991" s="91">
        <v>45848</v>
      </c>
      <c r="G991" s="355">
        <f>_xlfn.XLOOKUP(_xlfn.TEXTJOIN("_",TRUE,tbl_die_ordering[[#This Row],[Supplier]],tbl_die_ordering[[#This Row],[DIE NO]]),[1]Tracker!$AQ:$AQ,[1]Tracker!$V:$V,"")</f>
        <v>45852</v>
      </c>
      <c r="H991" s="193" t="s">
        <v>94</v>
      </c>
      <c r="I991" s="131">
        <v>1</v>
      </c>
      <c r="J991" s="131">
        <v>2</v>
      </c>
      <c r="K991" s="99">
        <v>45852</v>
      </c>
      <c r="L991" s="99">
        <v>45853</v>
      </c>
      <c r="M991" s="102"/>
      <c r="N991" s="129">
        <f>IFERROR(IF(tbl_die_ordering[[#This Row],[Design Approved Date]]&lt;&gt;"",L991-K991,""),"")</f>
        <v>1</v>
      </c>
      <c r="O991" s="91">
        <v>45855</v>
      </c>
      <c r="P991" s="91">
        <v>45860</v>
      </c>
      <c r="Q991" s="91">
        <v>45855</v>
      </c>
      <c r="R991" s="122" t="s">
        <v>1482</v>
      </c>
      <c r="S991" s="90" t="s">
        <v>95</v>
      </c>
      <c r="T991" s="91">
        <v>45855</v>
      </c>
      <c r="U991" s="110"/>
      <c r="V991" s="111"/>
      <c r="W9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1" s="12">
        <f>IF(AND(tbl_die_ordering[[#This Row],[TYPE]]&lt;&gt;"C",tbl_die_ordering[[#This Row],[Design Approved Date]]&lt;&gt;""),tbl_die_ordering[[#This Row],[Design Approved Date]]-tbl_die_ordering[[#This Row],[Die Requested Date]],0)</f>
        <v>5</v>
      </c>
      <c r="AA991" s="118"/>
      <c r="AB991" s="82">
        <f>_xlfn.XLOOKUP(_xlfn.TEXTJOIN("_",TRUE,tbl_die_ordering[[#This Row],[Supplier]],tbl_die_ordering[[#This Row],[DIE NO]]),[1]Tracker!$AQ:$AQ,[1]Tracker!$Y:$Y,"")</f>
        <v>242501710</v>
      </c>
      <c r="AC991" s="83">
        <f>_xlfn.XLOOKUP(_xlfn.TEXTJOIN("_",TRUE,tbl_die_ordering[[#This Row],[Supplier]],tbl_die_ordering[[#This Row],[DIE NO]]),[1]Tracker!$AQ:$AQ,[1]Tracker!$AC:$AC,"")</f>
        <v>45874</v>
      </c>
      <c r="AD991" s="7"/>
      <c r="AF991" t="str">
        <f>TEXT(tbl_die_ordering[[#This Row],[Die Requested Date]],"mmm")</f>
        <v>Jul</v>
      </c>
      <c r="AG991" t="str">
        <f>_xlfn.TEXTJOIN("_",TRUE,tbl_die_ordering[[#This Row],[Supplier]],tbl_die_ordering[[#This Row],[DIE NO]])</f>
        <v>PHME_013794-3510</v>
      </c>
    </row>
    <row r="992" spans="1:36" ht="15.75">
      <c r="A992" s="130" t="s">
        <v>6</v>
      </c>
      <c r="B992" s="128" t="str">
        <f>_xlfn.XLOOKUP(_xlfn.TEXTJOIN("_",TRUE,tbl_die_ordering[[#This Row],[Supplier]],tbl_die_ordering[[#This Row],[DIE NO]]),[1]Tracker!$AQ:$AQ,[1]Tracker!$W:$W,"")</f>
        <v>8031-25</v>
      </c>
      <c r="C992" s="204" t="s">
        <v>1539</v>
      </c>
      <c r="D992" s="177" t="s">
        <v>185</v>
      </c>
      <c r="E992" s="90" t="s">
        <v>103</v>
      </c>
      <c r="F992" s="91">
        <v>45849</v>
      </c>
      <c r="G992" s="355">
        <f>_xlfn.XLOOKUP(_xlfn.TEXTJOIN("_",TRUE,tbl_die_ordering[[#This Row],[Supplier]],tbl_die_ordering[[#This Row],[DIE NO]]),[1]Tracker!$AQ:$AQ,[1]Tracker!$V:$V,"")</f>
        <v>45850</v>
      </c>
      <c r="H992" s="193" t="s">
        <v>94</v>
      </c>
      <c r="I992" s="131">
        <v>0</v>
      </c>
      <c r="J992" s="131">
        <v>0</v>
      </c>
      <c r="K992" s="99">
        <v>45850</v>
      </c>
      <c r="L992" s="99">
        <v>45852</v>
      </c>
      <c r="M992" s="102"/>
      <c r="N992" s="129">
        <f>IFERROR(IF(tbl_die_ordering[[#This Row],[Design Approved Date]]&lt;&gt;"",L992-K992,""),"")</f>
        <v>2</v>
      </c>
      <c r="O992" s="91">
        <v>45855</v>
      </c>
      <c r="P992" s="91">
        <v>45857</v>
      </c>
      <c r="Q992" s="99">
        <v>45855</v>
      </c>
      <c r="R992" s="122" t="s">
        <v>1473</v>
      </c>
      <c r="S992" s="90" t="s">
        <v>101</v>
      </c>
      <c r="T992" s="91">
        <v>45885</v>
      </c>
      <c r="U992" s="110" t="s">
        <v>1540</v>
      </c>
      <c r="V992" s="111"/>
      <c r="W9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2" s="12">
        <f>IF(AND(tbl_die_ordering[[#This Row],[TYPE]]&lt;&gt;"C",tbl_die_ordering[[#This Row],[Design Approved Date]]&lt;&gt;""),tbl_die_ordering[[#This Row],[Design Approved Date]]-tbl_die_ordering[[#This Row],[Die Requested Date]],0)</f>
        <v>3</v>
      </c>
      <c r="AA992" s="118" t="s">
        <v>217</v>
      </c>
      <c r="AB992" s="82">
        <f>_xlfn.XLOOKUP(_xlfn.TEXTJOIN("_",TRUE,tbl_die_ordering[[#This Row],[Supplier]],tbl_die_ordering[[#This Row],[DIE NO]]),[1]Tracker!$AQ:$AQ,[1]Tracker!$Y:$Y,"")</f>
        <v>142506247</v>
      </c>
      <c r="AC992" s="83">
        <f>_xlfn.XLOOKUP(_xlfn.TEXTJOIN("_",TRUE,tbl_die_ordering[[#This Row],[Supplier]],tbl_die_ordering[[#This Row],[DIE NO]]),[1]Tracker!$AQ:$AQ,[1]Tracker!$AC:$AC,"")</f>
        <v>45867.412905092591</v>
      </c>
      <c r="AD992" s="7"/>
      <c r="AF992" t="str">
        <f>TEXT(tbl_die_ordering[[#This Row],[Die Requested Date]],"mmm")</f>
        <v>Jul</v>
      </c>
      <c r="AG992" t="str">
        <f>_xlfn.TEXTJOIN("_",TRUE,tbl_die_ordering[[#This Row],[Supplier]],tbl_die_ordering[[#This Row],[DIE NO]])</f>
        <v>PDTMC_27919-401</v>
      </c>
      <c r="AH992" t="s">
        <v>1541</v>
      </c>
      <c r="AJ992" t="s">
        <v>1542</v>
      </c>
    </row>
    <row r="993" spans="1:36" ht="15.75">
      <c r="A993" s="130" t="s">
        <v>6</v>
      </c>
      <c r="B993" s="128" t="str">
        <f>_xlfn.XLOOKUP(_xlfn.TEXTJOIN("_",TRUE,tbl_die_ordering[[#This Row],[Supplier]],tbl_die_ordering[[#This Row],[DIE NO]]),[1]Tracker!$AQ:$AQ,[1]Tracker!$W:$W,"")</f>
        <v>8031-25</v>
      </c>
      <c r="C993" s="204" t="s">
        <v>1543</v>
      </c>
      <c r="D993" s="177" t="s">
        <v>185</v>
      </c>
      <c r="E993" s="90" t="s">
        <v>103</v>
      </c>
      <c r="F993" s="91">
        <v>45849</v>
      </c>
      <c r="G993" s="355">
        <f>_xlfn.XLOOKUP(_xlfn.TEXTJOIN("_",TRUE,tbl_die_ordering[[#This Row],[Supplier]],tbl_die_ordering[[#This Row],[DIE NO]]),[1]Tracker!$AQ:$AQ,[1]Tracker!$V:$V,"")</f>
        <v>45850</v>
      </c>
      <c r="H993" s="193" t="s">
        <v>94</v>
      </c>
      <c r="I993" s="131">
        <v>0</v>
      </c>
      <c r="J993" s="131">
        <v>0</v>
      </c>
      <c r="K993" s="99">
        <v>45850</v>
      </c>
      <c r="L993" s="99">
        <v>45853</v>
      </c>
      <c r="M993" s="102"/>
      <c r="N993" s="129">
        <f>IFERROR(IF(tbl_die_ordering[[#This Row],[Design Approved Date]]&lt;&gt;"",L993-K993,""),"")</f>
        <v>3</v>
      </c>
      <c r="O993" s="91">
        <v>45855</v>
      </c>
      <c r="P993" s="91">
        <v>45857</v>
      </c>
      <c r="Q993" s="99">
        <v>45855</v>
      </c>
      <c r="R993" s="122" t="s">
        <v>1544</v>
      </c>
      <c r="S993" s="90" t="s">
        <v>101</v>
      </c>
      <c r="T993" s="91">
        <v>45885</v>
      </c>
      <c r="U993" s="110" t="s">
        <v>1540</v>
      </c>
      <c r="V993" s="111"/>
      <c r="W9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3" s="12">
        <f>IF(AND(tbl_die_ordering[[#This Row],[TYPE]]&lt;&gt;"C",tbl_die_ordering[[#This Row],[Design Approved Date]]&lt;&gt;""),tbl_die_ordering[[#This Row],[Design Approved Date]]-tbl_die_ordering[[#This Row],[Die Requested Date]],0)</f>
        <v>4</v>
      </c>
      <c r="AA993" s="118" t="s">
        <v>217</v>
      </c>
      <c r="AB993" s="82">
        <f>_xlfn.XLOOKUP(_xlfn.TEXTJOIN("_",TRUE,tbl_die_ordering[[#This Row],[Supplier]],tbl_die_ordering[[#This Row],[DIE NO]]),[1]Tracker!$AQ:$AQ,[1]Tracker!$Y:$Y,"")</f>
        <v>142506245</v>
      </c>
      <c r="AC993" s="83">
        <f>_xlfn.XLOOKUP(_xlfn.TEXTJOIN("_",TRUE,tbl_die_ordering[[#This Row],[Supplier]],tbl_die_ordering[[#This Row],[DIE NO]]),[1]Tracker!$AQ:$AQ,[1]Tracker!$AC:$AC,"")</f>
        <v>45867.410277777781</v>
      </c>
      <c r="AD993" s="7"/>
      <c r="AF993" t="str">
        <f>TEXT(tbl_die_ordering[[#This Row],[Die Requested Date]],"mmm")</f>
        <v>Jul</v>
      </c>
      <c r="AG993" t="str">
        <f>_xlfn.TEXTJOIN("_",TRUE,tbl_die_ordering[[#This Row],[Supplier]],tbl_die_ordering[[#This Row],[DIE NO]])</f>
        <v>PDTMC_27921-501</v>
      </c>
      <c r="AH993" t="s">
        <v>1541</v>
      </c>
      <c r="AJ993" t="s">
        <v>1542</v>
      </c>
    </row>
    <row r="994" spans="1:36" ht="15.75">
      <c r="A994" s="130" t="s">
        <v>6</v>
      </c>
      <c r="B994" s="128" t="str">
        <f>_xlfn.XLOOKUP(_xlfn.TEXTJOIN("_",TRUE,tbl_die_ordering[[#This Row],[Supplier]],tbl_die_ordering[[#This Row],[DIE NO]]),[1]Tracker!$AQ:$AQ,[1]Tracker!$W:$W,"")</f>
        <v>8033-25</v>
      </c>
      <c r="C994" s="204" t="s">
        <v>1545</v>
      </c>
      <c r="D994" s="177" t="s">
        <v>185</v>
      </c>
      <c r="E994" s="90" t="s">
        <v>103</v>
      </c>
      <c r="F994" s="91">
        <v>45849</v>
      </c>
      <c r="G994" s="355">
        <f>_xlfn.XLOOKUP(_xlfn.TEXTJOIN("_",TRUE,tbl_die_ordering[[#This Row],[Supplier]],tbl_die_ordering[[#This Row],[DIE NO]]),[1]Tracker!$AQ:$AQ,[1]Tracker!$V:$V,"")</f>
        <v>45850</v>
      </c>
      <c r="H994" s="193" t="s">
        <v>90</v>
      </c>
      <c r="I994" s="131">
        <v>0</v>
      </c>
      <c r="J994" s="131">
        <v>0</v>
      </c>
      <c r="K994" s="99">
        <v>45852</v>
      </c>
      <c r="L994" s="99">
        <v>45852</v>
      </c>
      <c r="M994" s="102"/>
      <c r="N994" s="129">
        <f>IFERROR(IF(tbl_die_ordering[[#This Row],[Design Approved Date]]&lt;&gt;"",L994-K994,""),"")</f>
        <v>0</v>
      </c>
      <c r="O994" s="91">
        <v>45855</v>
      </c>
      <c r="P994" s="91">
        <v>45857</v>
      </c>
      <c r="Q994" s="99">
        <v>45855</v>
      </c>
      <c r="R994" s="122" t="s">
        <v>1544</v>
      </c>
      <c r="S994" s="90" t="s">
        <v>139</v>
      </c>
      <c r="T994" s="91">
        <v>45885</v>
      </c>
      <c r="U994" s="110" t="s">
        <v>1540</v>
      </c>
      <c r="V994" s="111"/>
      <c r="W9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4" s="12">
        <f>IF(AND(tbl_die_ordering[[#This Row],[TYPE]]&lt;&gt;"C",tbl_die_ordering[[#This Row],[Design Approved Date]]&lt;&gt;""),tbl_die_ordering[[#This Row],[Design Approved Date]]-tbl_die_ordering[[#This Row],[Die Requested Date]],0)</f>
        <v>3</v>
      </c>
      <c r="AA994" s="118" t="s">
        <v>217</v>
      </c>
      <c r="AB994" s="82">
        <f>_xlfn.XLOOKUP(_xlfn.TEXTJOIN("_",TRUE,tbl_die_ordering[[#This Row],[Supplier]],tbl_die_ordering[[#This Row],[DIE NO]]),[1]Tracker!$AQ:$AQ,[1]Tracker!$Y:$Y,"")</f>
        <v>142506030</v>
      </c>
      <c r="AC994" s="83">
        <f>_xlfn.XLOOKUP(_xlfn.TEXTJOIN("_",TRUE,tbl_die_ordering[[#This Row],[Supplier]],tbl_die_ordering[[#This Row],[DIE NO]]),[1]Tracker!$AQ:$AQ,[1]Tracker!$AC:$AC,"")</f>
        <v>45861.437893518516</v>
      </c>
      <c r="AD994" s="7"/>
      <c r="AF994" t="str">
        <f>TEXT(tbl_die_ordering[[#This Row],[Die Requested Date]],"mmm")</f>
        <v>Jul</v>
      </c>
      <c r="AG994" t="str">
        <f>_xlfn.TEXTJOIN("_",TRUE,tbl_die_ordering[[#This Row],[Supplier]],tbl_die_ordering[[#This Row],[DIE NO]])</f>
        <v>EKSTEK_27922-401</v>
      </c>
    </row>
    <row r="995" spans="1:36" ht="15.75">
      <c r="A995" s="130" t="s">
        <v>6</v>
      </c>
      <c r="B995" s="128" t="str">
        <f>_xlfn.XLOOKUP(_xlfn.TEXTJOIN("_",TRUE,tbl_die_ordering[[#This Row],[Supplier]],tbl_die_ordering[[#This Row],[DIE NO]]),[1]Tracker!$AQ:$AQ,[1]Tracker!$W:$W,"")</f>
        <v>8031-25</v>
      </c>
      <c r="C995" s="204" t="s">
        <v>1546</v>
      </c>
      <c r="D995" s="177" t="s">
        <v>185</v>
      </c>
      <c r="E995" s="90" t="s">
        <v>119</v>
      </c>
      <c r="F995" s="91">
        <v>45849</v>
      </c>
      <c r="G995" s="355">
        <f>_xlfn.XLOOKUP(_xlfn.TEXTJOIN("_",TRUE,tbl_die_ordering[[#This Row],[Supplier]],tbl_die_ordering[[#This Row],[DIE NO]]),[1]Tracker!$AQ:$AQ,[1]Tracker!$V:$V,"")</f>
        <v>45850</v>
      </c>
      <c r="H995" s="193" t="s">
        <v>94</v>
      </c>
      <c r="I995" s="131">
        <v>0</v>
      </c>
      <c r="J995" s="131">
        <v>0</v>
      </c>
      <c r="K995" s="99">
        <v>45852</v>
      </c>
      <c r="L995" s="99">
        <v>45852</v>
      </c>
      <c r="M995" s="102"/>
      <c r="N995" s="129">
        <f>IFERROR(IF(tbl_die_ordering[[#This Row],[Design Approved Date]]&lt;&gt;"",L995-K995,""),"")</f>
        <v>0</v>
      </c>
      <c r="O995" s="91">
        <v>45855</v>
      </c>
      <c r="P995" s="91">
        <v>45857</v>
      </c>
      <c r="Q995" s="99">
        <v>45855</v>
      </c>
      <c r="R995" s="122" t="s">
        <v>1544</v>
      </c>
      <c r="S995" s="90" t="s">
        <v>101</v>
      </c>
      <c r="T995" s="91">
        <v>45885</v>
      </c>
      <c r="U995" s="110" t="s">
        <v>1540</v>
      </c>
      <c r="V995" s="111"/>
      <c r="W9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5" s="12">
        <f>IF(AND(tbl_die_ordering[[#This Row],[TYPE]]&lt;&gt;"C",tbl_die_ordering[[#This Row],[Design Approved Date]]&lt;&gt;""),tbl_die_ordering[[#This Row],[Design Approved Date]]-tbl_die_ordering[[#This Row],[Die Requested Date]],0)</f>
        <v>3</v>
      </c>
      <c r="AA995" s="118" t="s">
        <v>217</v>
      </c>
      <c r="AB995" s="82">
        <f>_xlfn.XLOOKUP(_xlfn.TEXTJOIN("_",TRUE,tbl_die_ordering[[#This Row],[Supplier]],tbl_die_ordering[[#This Row],[DIE NO]]),[1]Tracker!$AQ:$AQ,[1]Tracker!$Y:$Y,"")</f>
        <v>142506245</v>
      </c>
      <c r="AC995" s="83">
        <f>_xlfn.XLOOKUP(_xlfn.TEXTJOIN("_",TRUE,tbl_die_ordering[[#This Row],[Supplier]],tbl_die_ordering[[#This Row],[DIE NO]]),[1]Tracker!$AQ:$AQ,[1]Tracker!$AC:$AC,"")</f>
        <v>45867.410277777781</v>
      </c>
      <c r="AD995" s="7"/>
      <c r="AF995" t="str">
        <f>TEXT(tbl_die_ordering[[#This Row],[Die Requested Date]],"mmm")</f>
        <v>Jul</v>
      </c>
      <c r="AG995" t="str">
        <f>_xlfn.TEXTJOIN("_",TRUE,tbl_die_ordering[[#This Row],[Supplier]],tbl_die_ordering[[#This Row],[DIE NO]])</f>
        <v>PDTMC_27923-401</v>
      </c>
    </row>
    <row r="996" spans="1:36" ht="15.75">
      <c r="A996" s="130" t="s">
        <v>6</v>
      </c>
      <c r="B996" s="128" t="str">
        <f>_xlfn.XLOOKUP(_xlfn.TEXTJOIN("_",TRUE,tbl_die_ordering[[#This Row],[Supplier]],tbl_die_ordering[[#This Row],[DIE NO]]),[1]Tracker!$AQ:$AQ,[1]Tracker!$W:$W,"")</f>
        <v>8031-25</v>
      </c>
      <c r="C996" s="204" t="s">
        <v>1547</v>
      </c>
      <c r="D996" s="177" t="s">
        <v>185</v>
      </c>
      <c r="E996" s="90" t="s">
        <v>119</v>
      </c>
      <c r="F996" s="91">
        <v>45849</v>
      </c>
      <c r="G996" s="355">
        <f>_xlfn.XLOOKUP(_xlfn.TEXTJOIN("_",TRUE,tbl_die_ordering[[#This Row],[Supplier]],tbl_die_ordering[[#This Row],[DIE NO]]),[1]Tracker!$AQ:$AQ,[1]Tracker!$V:$V,"")</f>
        <v>45850</v>
      </c>
      <c r="H996" s="193" t="s">
        <v>94</v>
      </c>
      <c r="I996" s="131">
        <v>0</v>
      </c>
      <c r="J996" s="131">
        <v>0</v>
      </c>
      <c r="K996" s="99">
        <v>45852</v>
      </c>
      <c r="L996" s="99">
        <v>45852</v>
      </c>
      <c r="M996" s="102"/>
      <c r="N996" s="129">
        <f>IFERROR(IF(tbl_die_ordering[[#This Row],[Design Approved Date]]&lt;&gt;"",L996-K996,""),"")</f>
        <v>0</v>
      </c>
      <c r="O996" s="91">
        <v>45855</v>
      </c>
      <c r="P996" s="91">
        <v>45857</v>
      </c>
      <c r="Q996" s="99">
        <v>45855</v>
      </c>
      <c r="R996" s="122" t="s">
        <v>1544</v>
      </c>
      <c r="S996" s="90" t="s">
        <v>101</v>
      </c>
      <c r="T996" s="91">
        <v>45885</v>
      </c>
      <c r="U996" s="110" t="s">
        <v>1540</v>
      </c>
      <c r="V996" s="111"/>
      <c r="W9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6" s="12">
        <f>IF(AND(tbl_die_ordering[[#This Row],[TYPE]]&lt;&gt;"C",tbl_die_ordering[[#This Row],[Design Approved Date]]&lt;&gt;""),tbl_die_ordering[[#This Row],[Design Approved Date]]-tbl_die_ordering[[#This Row],[Die Requested Date]],0)</f>
        <v>3</v>
      </c>
      <c r="AA996" s="118" t="s">
        <v>217</v>
      </c>
      <c r="AB996" s="82">
        <f>_xlfn.XLOOKUP(_xlfn.TEXTJOIN("_",TRUE,tbl_die_ordering[[#This Row],[Supplier]],tbl_die_ordering[[#This Row],[DIE NO]]),[1]Tracker!$AQ:$AQ,[1]Tracker!$Y:$Y,"")</f>
        <v>142506245</v>
      </c>
      <c r="AC996" s="83">
        <f>_xlfn.XLOOKUP(_xlfn.TEXTJOIN("_",TRUE,tbl_die_ordering[[#This Row],[Supplier]],tbl_die_ordering[[#This Row],[DIE NO]]),[1]Tracker!$AQ:$AQ,[1]Tracker!$AC:$AC,"")</f>
        <v>45867.410277777781</v>
      </c>
      <c r="AD996" s="7"/>
      <c r="AF996" t="str">
        <f>TEXT(tbl_die_ordering[[#This Row],[Die Requested Date]],"mmm")</f>
        <v>Jul</v>
      </c>
      <c r="AG996" t="str">
        <f>_xlfn.TEXTJOIN("_",TRUE,tbl_die_ordering[[#This Row],[Supplier]],tbl_die_ordering[[#This Row],[DIE NO]])</f>
        <v>PDTMC_27924-401</v>
      </c>
    </row>
    <row r="997" spans="1:36" ht="15.75">
      <c r="A997" s="130" t="s">
        <v>6</v>
      </c>
      <c r="B997" s="128" t="str">
        <f>_xlfn.XLOOKUP(_xlfn.TEXTJOIN("_",TRUE,tbl_die_ordering[[#This Row],[Supplier]],tbl_die_ordering[[#This Row],[DIE NO]]),[1]Tracker!$AQ:$AQ,[1]Tracker!$W:$W,"")</f>
        <v>8031-25</v>
      </c>
      <c r="C997" s="204" t="s">
        <v>1548</v>
      </c>
      <c r="D997" s="177" t="s">
        <v>185</v>
      </c>
      <c r="E997" s="90" t="s">
        <v>103</v>
      </c>
      <c r="F997" s="91">
        <v>45849</v>
      </c>
      <c r="G997" s="355">
        <f>_xlfn.XLOOKUP(_xlfn.TEXTJOIN("_",TRUE,tbl_die_ordering[[#This Row],[Supplier]],tbl_die_ordering[[#This Row],[DIE NO]]),[1]Tracker!$AQ:$AQ,[1]Tracker!$V:$V,"")</f>
        <v>45850</v>
      </c>
      <c r="H997" s="193" t="s">
        <v>94</v>
      </c>
      <c r="I997" s="131">
        <v>0</v>
      </c>
      <c r="J997" s="131">
        <v>0</v>
      </c>
      <c r="K997" s="99">
        <v>45853</v>
      </c>
      <c r="L997" s="99">
        <v>45853</v>
      </c>
      <c r="M997" s="102"/>
      <c r="N997" s="129">
        <f>IFERROR(IF(tbl_die_ordering[[#This Row],[Design Approved Date]]&lt;&gt;"",L997-K997,""),"")</f>
        <v>0</v>
      </c>
      <c r="O997" s="91">
        <v>45855</v>
      </c>
      <c r="P997" s="91">
        <v>45857</v>
      </c>
      <c r="Q997" s="99">
        <v>45855</v>
      </c>
      <c r="R997" s="122" t="s">
        <v>1549</v>
      </c>
      <c r="S997" s="90" t="s">
        <v>101</v>
      </c>
      <c r="T997" s="91">
        <v>45885</v>
      </c>
      <c r="U997" s="110" t="s">
        <v>1540</v>
      </c>
      <c r="V997" s="111"/>
      <c r="W9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7" s="12">
        <f>IF(AND(tbl_die_ordering[[#This Row],[TYPE]]&lt;&gt;"C",tbl_die_ordering[[#This Row],[Design Approved Date]]&lt;&gt;""),tbl_die_ordering[[#This Row],[Design Approved Date]]-tbl_die_ordering[[#This Row],[Die Requested Date]],0)</f>
        <v>4</v>
      </c>
      <c r="AA997" s="118" t="s">
        <v>217</v>
      </c>
      <c r="AB997" s="82">
        <f>_xlfn.XLOOKUP(_xlfn.TEXTJOIN("_",TRUE,tbl_die_ordering[[#This Row],[Supplier]],tbl_die_ordering[[#This Row],[DIE NO]]),[1]Tracker!$AQ:$AQ,[1]Tracker!$Y:$Y,"")</f>
        <v>142506247</v>
      </c>
      <c r="AC997" s="83">
        <f>_xlfn.XLOOKUP(_xlfn.TEXTJOIN("_",TRUE,tbl_die_ordering[[#This Row],[Supplier]],tbl_die_ordering[[#This Row],[DIE NO]]),[1]Tracker!$AQ:$AQ,[1]Tracker!$AC:$AC,"")</f>
        <v>45867.412905092591</v>
      </c>
      <c r="AD997" s="7"/>
      <c r="AF997" t="str">
        <f>TEXT(tbl_die_ordering[[#This Row],[Die Requested Date]],"mmm")</f>
        <v>Jul</v>
      </c>
      <c r="AG997" t="str">
        <f>_xlfn.TEXTJOIN("_",TRUE,tbl_die_ordering[[#This Row],[Supplier]],tbl_die_ordering[[#This Row],[DIE NO]])</f>
        <v>PDTMC_27925-501</v>
      </c>
      <c r="AH997" t="s">
        <v>1541</v>
      </c>
      <c r="AJ997" t="s">
        <v>1542</v>
      </c>
    </row>
    <row r="998" spans="1:36" ht="15.75">
      <c r="A998" s="130" t="s">
        <v>6</v>
      </c>
      <c r="B998" s="128" t="str">
        <f>_xlfn.XLOOKUP(_xlfn.TEXTJOIN("_",TRUE,tbl_die_ordering[[#This Row],[Supplier]],tbl_die_ordering[[#This Row],[DIE NO]]),[1]Tracker!$AQ:$AQ,[1]Tracker!$W:$W,"")</f>
        <v>8031-25</v>
      </c>
      <c r="C998" s="204" t="s">
        <v>1550</v>
      </c>
      <c r="D998" s="177" t="s">
        <v>185</v>
      </c>
      <c r="E998" s="90" t="s">
        <v>103</v>
      </c>
      <c r="F998" s="91">
        <v>45849</v>
      </c>
      <c r="G998" s="355">
        <f>_xlfn.XLOOKUP(_xlfn.TEXTJOIN("_",TRUE,tbl_die_ordering[[#This Row],[Supplier]],tbl_die_ordering[[#This Row],[DIE NO]]),[1]Tracker!$AQ:$AQ,[1]Tracker!$V:$V,"")</f>
        <v>45850</v>
      </c>
      <c r="H998" s="193" t="s">
        <v>94</v>
      </c>
      <c r="I998" s="131">
        <v>0</v>
      </c>
      <c r="J998" s="131">
        <v>0</v>
      </c>
      <c r="K998" s="99">
        <v>45852</v>
      </c>
      <c r="L998" s="99">
        <v>45852</v>
      </c>
      <c r="M998" s="102"/>
      <c r="N998" s="129">
        <f>IFERROR(IF(tbl_die_ordering[[#This Row],[Design Approved Date]]&lt;&gt;"",L998-K998,""),"")</f>
        <v>0</v>
      </c>
      <c r="O998" s="91">
        <v>45855</v>
      </c>
      <c r="P998" s="91">
        <v>45857</v>
      </c>
      <c r="Q998" s="99">
        <v>45855</v>
      </c>
      <c r="R998" s="122" t="s">
        <v>1549</v>
      </c>
      <c r="S998" s="90" t="s">
        <v>101</v>
      </c>
      <c r="T998" s="91">
        <v>45885</v>
      </c>
      <c r="U998" s="110" t="s">
        <v>1540</v>
      </c>
      <c r="V998" s="111"/>
      <c r="W9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8" s="12">
        <f>IF(AND(tbl_die_ordering[[#This Row],[TYPE]]&lt;&gt;"C",tbl_die_ordering[[#This Row],[Design Approved Date]]&lt;&gt;""),tbl_die_ordering[[#This Row],[Design Approved Date]]-tbl_die_ordering[[#This Row],[Die Requested Date]],0)</f>
        <v>3</v>
      </c>
      <c r="AA998" s="118" t="s">
        <v>217</v>
      </c>
      <c r="AB998" s="82">
        <f>_xlfn.XLOOKUP(_xlfn.TEXTJOIN("_",TRUE,tbl_die_ordering[[#This Row],[Supplier]],tbl_die_ordering[[#This Row],[DIE NO]]),[1]Tracker!$AQ:$AQ,[1]Tracker!$Y:$Y,"")</f>
        <v>142506247</v>
      </c>
      <c r="AC998" s="83">
        <f>_xlfn.XLOOKUP(_xlfn.TEXTJOIN("_",TRUE,tbl_die_ordering[[#This Row],[Supplier]],tbl_die_ordering[[#This Row],[DIE NO]]),[1]Tracker!$AQ:$AQ,[1]Tracker!$AC:$AC,"")</f>
        <v>45867.412905092591</v>
      </c>
      <c r="AD998" s="7"/>
      <c r="AF998" t="str">
        <f>TEXT(tbl_die_ordering[[#This Row],[Die Requested Date]],"mmm")</f>
        <v>Jul</v>
      </c>
      <c r="AG998" t="str">
        <f>_xlfn.TEXTJOIN("_",TRUE,tbl_die_ordering[[#This Row],[Supplier]],tbl_die_ordering[[#This Row],[DIE NO]])</f>
        <v>PDTMC_27926-501</v>
      </c>
    </row>
    <row r="999" spans="1:36" ht="15.75">
      <c r="A999" s="130" t="s">
        <v>6</v>
      </c>
      <c r="B999" s="128" t="str">
        <f>_xlfn.XLOOKUP(_xlfn.TEXTJOIN("_",TRUE,tbl_die_ordering[[#This Row],[Supplier]],tbl_die_ordering[[#This Row],[DIE NO]]),[1]Tracker!$AQ:$AQ,[1]Tracker!$W:$W,"")</f>
        <v>8032-25</v>
      </c>
      <c r="C999" s="204" t="s">
        <v>1551</v>
      </c>
      <c r="D999" s="177" t="s">
        <v>185</v>
      </c>
      <c r="E999" s="90" t="s">
        <v>103</v>
      </c>
      <c r="F999" s="91">
        <v>45849</v>
      </c>
      <c r="G999" s="355">
        <f>_xlfn.XLOOKUP(_xlfn.TEXTJOIN("_",TRUE,tbl_die_ordering[[#This Row],[Supplier]],tbl_die_ordering[[#This Row],[DIE NO]]),[1]Tracker!$AQ:$AQ,[1]Tracker!$V:$V,"")</f>
        <v>45850</v>
      </c>
      <c r="H999" s="193" t="s">
        <v>94</v>
      </c>
      <c r="I999" s="131">
        <v>0</v>
      </c>
      <c r="J999" s="131">
        <v>0</v>
      </c>
      <c r="K999" s="99">
        <v>45856</v>
      </c>
      <c r="L999" s="99">
        <v>45856</v>
      </c>
      <c r="M999" s="102"/>
      <c r="N999" s="129">
        <f>IFERROR(IF(tbl_die_ordering[[#This Row],[Design Approved Date]]&lt;&gt;"",L999-K999,""),"")</f>
        <v>0</v>
      </c>
      <c r="O999" s="91">
        <v>45857</v>
      </c>
      <c r="P999" s="91">
        <v>45859</v>
      </c>
      <c r="Q999" s="91">
        <v>45857</v>
      </c>
      <c r="R999" s="122" t="s">
        <v>1552</v>
      </c>
      <c r="S999" s="90" t="s">
        <v>95</v>
      </c>
      <c r="T999" s="91">
        <v>45885</v>
      </c>
      <c r="U999" s="110" t="s">
        <v>1540</v>
      </c>
      <c r="V999" s="111"/>
      <c r="W9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999" s="12">
        <f>IF(AND(tbl_die_ordering[[#This Row],[TYPE]]&lt;&gt;"C",tbl_die_ordering[[#This Row],[Design Approved Date]]&lt;&gt;""),tbl_die_ordering[[#This Row],[Design Approved Date]]-tbl_die_ordering[[#This Row],[Die Requested Date]],0)</f>
        <v>7</v>
      </c>
      <c r="AA999" s="118" t="s">
        <v>217</v>
      </c>
      <c r="AB999" s="82">
        <f>_xlfn.XLOOKUP(_xlfn.TEXTJOIN("_",TRUE,tbl_die_ordering[[#This Row],[Supplier]],tbl_die_ordering[[#This Row],[DIE NO]]),[1]Tracker!$AQ:$AQ,[1]Tracker!$Y:$Y,"")</f>
        <v>142506509</v>
      </c>
      <c r="AC999" s="83">
        <f>_xlfn.XLOOKUP(_xlfn.TEXTJOIN("_",TRUE,tbl_die_ordering[[#This Row],[Supplier]],tbl_die_ordering[[#This Row],[DIE NO]]),[1]Tracker!$AQ:$AQ,[1]Tracker!$AC:$AC,"")</f>
        <v>45874</v>
      </c>
      <c r="AD999" s="7"/>
      <c r="AF999" t="str">
        <f>TEXT(tbl_die_ordering[[#This Row],[Die Requested Date]],"mmm")</f>
        <v>Jul</v>
      </c>
      <c r="AG999" t="str">
        <f>_xlfn.TEXTJOIN("_",TRUE,tbl_die_ordering[[#This Row],[Supplier]],tbl_die_ordering[[#This Row],[DIE NO]])</f>
        <v>PHME_27920-501</v>
      </c>
    </row>
    <row r="1000" spans="1:36" ht="15.75">
      <c r="A1000" s="130" t="s">
        <v>6</v>
      </c>
      <c r="B1000" s="128" t="str">
        <f>_xlfn.XLOOKUP(_xlfn.TEXTJOIN("_",TRUE,tbl_die_ordering[[#This Row],[Supplier]],tbl_die_ordering[[#This Row],[DIE NO]]),[1]Tracker!$AQ:$AQ,[1]Tracker!$W:$W,"")</f>
        <v>8032-25</v>
      </c>
      <c r="C1000" s="204" t="s">
        <v>1553</v>
      </c>
      <c r="D1000" s="177" t="s">
        <v>185</v>
      </c>
      <c r="E1000" s="90" t="s">
        <v>103</v>
      </c>
      <c r="F1000" s="91">
        <v>45849</v>
      </c>
      <c r="G1000" s="355">
        <f>_xlfn.XLOOKUP(_xlfn.TEXTJOIN("_",TRUE,tbl_die_ordering[[#This Row],[Supplier]],tbl_die_ordering[[#This Row],[DIE NO]]),[1]Tracker!$AQ:$AQ,[1]Tracker!$V:$V,"")</f>
        <v>45850</v>
      </c>
      <c r="H1000" s="193" t="s">
        <v>94</v>
      </c>
      <c r="I1000" s="131">
        <v>0</v>
      </c>
      <c r="J1000" s="131">
        <v>0</v>
      </c>
      <c r="K1000" s="99">
        <v>45855</v>
      </c>
      <c r="L1000" s="99">
        <v>45856</v>
      </c>
      <c r="M1000" s="102"/>
      <c r="N1000" s="129">
        <f>IFERROR(IF(tbl_die_ordering[[#This Row],[Design Approved Date]]&lt;&gt;"",L1000-K1000,""),"")</f>
        <v>1</v>
      </c>
      <c r="O1000" s="91">
        <v>45857</v>
      </c>
      <c r="P1000" s="91">
        <v>45859</v>
      </c>
      <c r="Q1000" s="91">
        <v>45857</v>
      </c>
      <c r="R1000" s="122" t="s">
        <v>1552</v>
      </c>
      <c r="S1000" s="90" t="s">
        <v>95</v>
      </c>
      <c r="T1000" s="91">
        <v>45885</v>
      </c>
      <c r="U1000" s="110" t="s">
        <v>1540</v>
      </c>
      <c r="V1000" s="111"/>
      <c r="W10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0" s="12">
        <f>IF(AND(tbl_die_ordering[[#This Row],[TYPE]]&lt;&gt;"C",tbl_die_ordering[[#This Row],[Design Approved Date]]&lt;&gt;""),tbl_die_ordering[[#This Row],[Design Approved Date]]-tbl_die_ordering[[#This Row],[Die Requested Date]],0)</f>
        <v>7</v>
      </c>
      <c r="AA1000" s="118" t="s">
        <v>217</v>
      </c>
      <c r="AB1000" s="82">
        <f>_xlfn.XLOOKUP(_xlfn.TEXTJOIN("_",TRUE,tbl_die_ordering[[#This Row],[Supplier]],tbl_die_ordering[[#This Row],[DIE NO]]),[1]Tracker!$AQ:$AQ,[1]Tracker!$Y:$Y,"")</f>
        <v>142506509</v>
      </c>
      <c r="AC1000" s="83">
        <f>_xlfn.XLOOKUP(_xlfn.TEXTJOIN("_",TRUE,tbl_die_ordering[[#This Row],[Supplier]],tbl_die_ordering[[#This Row],[DIE NO]]),[1]Tracker!$AQ:$AQ,[1]Tracker!$AC:$AC,"")</f>
        <v>45874</v>
      </c>
      <c r="AD1000" s="7"/>
      <c r="AF1000" t="str">
        <f>TEXT(tbl_die_ordering[[#This Row],[Die Requested Date]],"mmm")</f>
        <v>Jul</v>
      </c>
      <c r="AG1000" t="str">
        <f>_xlfn.TEXTJOIN("_",TRUE,tbl_die_ordering[[#This Row],[Supplier]],tbl_die_ordering[[#This Row],[DIE NO]])</f>
        <v>PHME_27927-201</v>
      </c>
    </row>
    <row r="1001" spans="1:36" ht="15.75">
      <c r="A1001" s="130" t="s">
        <v>6</v>
      </c>
      <c r="B1001" s="128" t="str">
        <f>_xlfn.XLOOKUP(_xlfn.TEXTJOIN("_",TRUE,tbl_die_ordering[[#This Row],[Supplier]],tbl_die_ordering[[#This Row],[DIE NO]]),[1]Tracker!$AQ:$AQ,[1]Tracker!$W:$W,"")</f>
        <v>8032-25</v>
      </c>
      <c r="C1001" s="204" t="s">
        <v>1554</v>
      </c>
      <c r="D1001" s="177" t="s">
        <v>185</v>
      </c>
      <c r="E1001" s="90" t="s">
        <v>103</v>
      </c>
      <c r="F1001" s="91">
        <v>45849</v>
      </c>
      <c r="G1001" s="355">
        <f>_xlfn.XLOOKUP(_xlfn.TEXTJOIN("_",TRUE,tbl_die_ordering[[#This Row],[Supplier]],tbl_die_ordering[[#This Row],[DIE NO]]),[1]Tracker!$AQ:$AQ,[1]Tracker!$V:$V,"")</f>
        <v>45850</v>
      </c>
      <c r="H1001" s="193" t="s">
        <v>94</v>
      </c>
      <c r="I1001" s="131">
        <v>2</v>
      </c>
      <c r="J1001" s="131">
        <v>4</v>
      </c>
      <c r="K1001" s="99">
        <v>45856</v>
      </c>
      <c r="L1001" s="99">
        <v>45856</v>
      </c>
      <c r="M1001" s="102"/>
      <c r="N1001" s="129">
        <f>IFERROR(IF(tbl_die_ordering[[#This Row],[Design Approved Date]]&lt;&gt;"",L1001-K1001,""),"")</f>
        <v>0</v>
      </c>
      <c r="O1001" s="91">
        <v>45857</v>
      </c>
      <c r="P1001" s="91">
        <v>45859</v>
      </c>
      <c r="Q1001" s="91">
        <v>45857</v>
      </c>
      <c r="R1001" s="122" t="s">
        <v>1552</v>
      </c>
      <c r="S1001" s="90" t="s">
        <v>95</v>
      </c>
      <c r="T1001" s="91">
        <v>45885</v>
      </c>
      <c r="U1001" s="110" t="s">
        <v>1540</v>
      </c>
      <c r="V1001" s="111"/>
      <c r="W10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1" s="12">
        <f>IF(AND(tbl_die_ordering[[#This Row],[TYPE]]&lt;&gt;"C",tbl_die_ordering[[#This Row],[Design Approved Date]]&lt;&gt;""),tbl_die_ordering[[#This Row],[Design Approved Date]]-tbl_die_ordering[[#This Row],[Die Requested Date]],0)</f>
        <v>7</v>
      </c>
      <c r="AA1001" s="118" t="s">
        <v>217</v>
      </c>
      <c r="AB1001" s="82">
        <f>_xlfn.XLOOKUP(_xlfn.TEXTJOIN("_",TRUE,tbl_die_ordering[[#This Row],[Supplier]],tbl_die_ordering[[#This Row],[DIE NO]]),[1]Tracker!$AQ:$AQ,[1]Tracker!$Y:$Y,"")</f>
        <v>142506509</v>
      </c>
      <c r="AC1001" s="83">
        <f>_xlfn.XLOOKUP(_xlfn.TEXTJOIN("_",TRUE,tbl_die_ordering[[#This Row],[Supplier]],tbl_die_ordering[[#This Row],[DIE NO]]),[1]Tracker!$AQ:$AQ,[1]Tracker!$AC:$AC,"")</f>
        <v>45874</v>
      </c>
      <c r="AD1001" s="7"/>
      <c r="AF1001" t="str">
        <f>TEXT(tbl_die_ordering[[#This Row],[Die Requested Date]],"mmm")</f>
        <v>Jul</v>
      </c>
      <c r="AG1001" t="str">
        <f>_xlfn.TEXTJOIN("_",TRUE,tbl_die_ordering[[#This Row],[Supplier]],tbl_die_ordering[[#This Row],[DIE NO]])</f>
        <v>PHME_30406-401</v>
      </c>
    </row>
    <row r="1002" spans="1:36" ht="15.75">
      <c r="A1002" s="130" t="s">
        <v>6</v>
      </c>
      <c r="B1002" s="128" t="str">
        <f>_xlfn.XLOOKUP(_xlfn.TEXTJOIN("_",TRUE,tbl_die_ordering[[#This Row],[Supplier]],tbl_die_ordering[[#This Row],[DIE NO]]),[1]Tracker!$AQ:$AQ,[1]Tracker!$W:$W,"")</f>
        <v>8032-25</v>
      </c>
      <c r="C1002" s="204" t="s">
        <v>1555</v>
      </c>
      <c r="D1002" s="177" t="s">
        <v>185</v>
      </c>
      <c r="E1002" s="90" t="s">
        <v>100</v>
      </c>
      <c r="F1002" s="91">
        <v>45849</v>
      </c>
      <c r="G1002" s="355">
        <f>_xlfn.XLOOKUP(_xlfn.TEXTJOIN("_",TRUE,tbl_die_ordering[[#This Row],[Supplier]],tbl_die_ordering[[#This Row],[DIE NO]]),[1]Tracker!$AQ:$AQ,[1]Tracker!$V:$V,"")</f>
        <v>45850</v>
      </c>
      <c r="H1002" s="193" t="s">
        <v>94</v>
      </c>
      <c r="I1002" s="131">
        <v>1</v>
      </c>
      <c r="J1002" s="131">
        <v>1</v>
      </c>
      <c r="K1002" s="99">
        <v>45856</v>
      </c>
      <c r="L1002" s="99">
        <v>45856</v>
      </c>
      <c r="M1002" s="102"/>
      <c r="N1002" s="129">
        <f>IFERROR(IF(tbl_die_ordering[[#This Row],[Design Approved Date]]&lt;&gt;"",L1002-K1002,""),"")</f>
        <v>0</v>
      </c>
      <c r="O1002" s="91">
        <v>45857</v>
      </c>
      <c r="P1002" s="91">
        <v>45859</v>
      </c>
      <c r="Q1002" s="91">
        <v>45857</v>
      </c>
      <c r="R1002" s="122" t="s">
        <v>1552</v>
      </c>
      <c r="S1002" s="90" t="s">
        <v>95</v>
      </c>
      <c r="T1002" s="91">
        <v>45885</v>
      </c>
      <c r="U1002" s="110" t="s">
        <v>1540</v>
      </c>
      <c r="V1002" s="111"/>
      <c r="W10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2" s="12">
        <f>IF(AND(tbl_die_ordering[[#This Row],[TYPE]]&lt;&gt;"C",tbl_die_ordering[[#This Row],[Design Approved Date]]&lt;&gt;""),tbl_die_ordering[[#This Row],[Design Approved Date]]-tbl_die_ordering[[#This Row],[Die Requested Date]],0)</f>
        <v>7</v>
      </c>
      <c r="AA1002" s="118" t="s">
        <v>217</v>
      </c>
      <c r="AB1002" s="82">
        <f>_xlfn.XLOOKUP(_xlfn.TEXTJOIN("_",TRUE,tbl_die_ordering[[#This Row],[Supplier]],tbl_die_ordering[[#This Row],[DIE NO]]),[1]Tracker!$AQ:$AQ,[1]Tracker!$Y:$Y,"")</f>
        <v>142506521</v>
      </c>
      <c r="AC1002" s="83">
        <f>_xlfn.XLOOKUP(_xlfn.TEXTJOIN("_",TRUE,tbl_die_ordering[[#This Row],[Supplier]],tbl_die_ordering[[#This Row],[DIE NO]]),[1]Tracker!$AQ:$AQ,[1]Tracker!$AC:$AC,"")</f>
        <v>45878</v>
      </c>
      <c r="AD1002" s="7"/>
      <c r="AF1002" t="str">
        <f>TEXT(tbl_die_ordering[[#This Row],[Die Requested Date]],"mmm")</f>
        <v>Jul</v>
      </c>
      <c r="AG1002" t="str">
        <f>_xlfn.TEXTJOIN("_",TRUE,tbl_die_ordering[[#This Row],[Supplier]],tbl_die_ordering[[#This Row],[DIE NO]])</f>
        <v>PHME_30408-501</v>
      </c>
    </row>
    <row r="1003" spans="1:36" ht="15.75">
      <c r="A1003" s="130" t="s">
        <v>6</v>
      </c>
      <c r="B1003" s="128" t="str">
        <f>_xlfn.XLOOKUP(_xlfn.TEXTJOIN("_",TRUE,tbl_die_ordering[[#This Row],[Supplier]],tbl_die_ordering[[#This Row],[DIE NO]]),[1]Tracker!$AQ:$AQ,[1]Tracker!$W:$W,"")</f>
        <v>8031-25</v>
      </c>
      <c r="C1003" s="204" t="s">
        <v>1556</v>
      </c>
      <c r="D1003" s="90" t="s">
        <v>162</v>
      </c>
      <c r="E1003" s="90" t="s">
        <v>163</v>
      </c>
      <c r="F1003" s="91">
        <v>45849</v>
      </c>
      <c r="G1003" s="355">
        <f>_xlfn.XLOOKUP(_xlfn.TEXTJOIN("_",TRUE,tbl_die_ordering[[#This Row],[Supplier]],tbl_die_ordering[[#This Row],[DIE NO]]),[1]Tracker!$AQ:$AQ,[1]Tracker!$V:$V,"")</f>
        <v>45850</v>
      </c>
      <c r="H1003" s="193" t="s">
        <v>94</v>
      </c>
      <c r="I1003" s="131">
        <v>0</v>
      </c>
      <c r="J1003" s="131">
        <v>0</v>
      </c>
      <c r="K1003" s="99">
        <v>45852</v>
      </c>
      <c r="L1003" s="99">
        <v>45852</v>
      </c>
      <c r="M1003" s="102"/>
      <c r="N1003" s="129">
        <f>IFERROR(IF(tbl_die_ordering[[#This Row],[Design Approved Date]]&lt;&gt;"",L1003-K1003,""),"")</f>
        <v>0</v>
      </c>
      <c r="O1003" s="91">
        <v>45857</v>
      </c>
      <c r="P1003" s="91">
        <v>45859</v>
      </c>
      <c r="Q1003" s="91">
        <v>45857</v>
      </c>
      <c r="R1003" s="122" t="s">
        <v>1557</v>
      </c>
      <c r="S1003" s="90" t="s">
        <v>101</v>
      </c>
      <c r="T1003" s="91">
        <v>45885</v>
      </c>
      <c r="U1003" s="110"/>
      <c r="V1003" s="111"/>
      <c r="W10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3" s="12">
        <f>IF(AND(tbl_die_ordering[[#This Row],[TYPE]]&lt;&gt;"C",tbl_die_ordering[[#This Row],[Design Approved Date]]&lt;&gt;""),tbl_die_ordering[[#This Row],[Design Approved Date]]-tbl_die_ordering[[#This Row],[Die Requested Date]],0)</f>
        <v>3</v>
      </c>
      <c r="AA1003" s="118"/>
      <c r="AB1003" s="82">
        <f>_xlfn.XLOOKUP(_xlfn.TEXTJOIN("_",TRUE,tbl_die_ordering[[#This Row],[Supplier]],tbl_die_ordering[[#This Row],[DIE NO]]),[1]Tracker!$AQ:$AQ,[1]Tracker!$Y:$Y,"")</f>
        <v>142506245</v>
      </c>
      <c r="AC1003" s="83">
        <f>_xlfn.XLOOKUP(_xlfn.TEXTJOIN("_",TRUE,tbl_die_ordering[[#This Row],[Supplier]],tbl_die_ordering[[#This Row],[DIE NO]]),[1]Tracker!$AQ:$AQ,[1]Tracker!$AC:$AC,"")</f>
        <v>45867.410277777781</v>
      </c>
      <c r="AD1003" s="7"/>
      <c r="AF1003" t="str">
        <f>TEXT(tbl_die_ordering[[#This Row],[Die Requested Date]],"mmm")</f>
        <v>Jul</v>
      </c>
      <c r="AG1003" t="str">
        <f>_xlfn.TEXTJOIN("_",TRUE,tbl_die_ordering[[#This Row],[Supplier]],tbl_die_ordering[[#This Row],[DIE NO]])</f>
        <v>PDTMC_INS-27921</v>
      </c>
      <c r="AH1003" t="s">
        <v>1541</v>
      </c>
      <c r="AJ1003" t="s">
        <v>1558</v>
      </c>
    </row>
    <row r="1004" spans="1:36" ht="15.75">
      <c r="A1004" s="130" t="s">
        <v>6</v>
      </c>
      <c r="B1004" s="128" t="str">
        <f>_xlfn.XLOOKUP(_xlfn.TEXTJOIN("_",TRUE,tbl_die_ordering[[#This Row],[Supplier]],tbl_die_ordering[[#This Row],[DIE NO]]),[1]Tracker!$AQ:$AQ,[1]Tracker!$W:$W,"")</f>
        <v>8031-25</v>
      </c>
      <c r="C1004" s="204" t="s">
        <v>1559</v>
      </c>
      <c r="D1004" s="90" t="s">
        <v>162</v>
      </c>
      <c r="E1004" s="90" t="s">
        <v>163</v>
      </c>
      <c r="F1004" s="91">
        <v>45849</v>
      </c>
      <c r="G1004" s="355">
        <f>_xlfn.XLOOKUP(_xlfn.TEXTJOIN("_",TRUE,tbl_die_ordering[[#This Row],[Supplier]],tbl_die_ordering[[#This Row],[DIE NO]]),[1]Tracker!$AQ:$AQ,[1]Tracker!$V:$V,"")</f>
        <v>45850</v>
      </c>
      <c r="H1004" s="193" t="s">
        <v>94</v>
      </c>
      <c r="I1004" s="131">
        <v>0</v>
      </c>
      <c r="J1004" s="131">
        <v>0</v>
      </c>
      <c r="K1004" s="99">
        <v>45852</v>
      </c>
      <c r="L1004" s="99">
        <v>45852</v>
      </c>
      <c r="M1004" s="102"/>
      <c r="N1004" s="129">
        <f>IFERROR(IF(tbl_die_ordering[[#This Row],[Design Approved Date]]&lt;&gt;"",L1004-K1004,""),"")</f>
        <v>0</v>
      </c>
      <c r="O1004" s="91">
        <v>45857</v>
      </c>
      <c r="P1004" s="91">
        <v>45859</v>
      </c>
      <c r="Q1004" s="91">
        <v>45857</v>
      </c>
      <c r="R1004" s="122" t="s">
        <v>1557</v>
      </c>
      <c r="S1004" s="90" t="s">
        <v>101</v>
      </c>
      <c r="T1004" s="91">
        <v>45885</v>
      </c>
      <c r="U1004" s="110"/>
      <c r="V1004" s="111"/>
      <c r="W10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4" s="12">
        <f>IF(AND(tbl_die_ordering[[#This Row],[TYPE]]&lt;&gt;"C",tbl_die_ordering[[#This Row],[Design Approved Date]]&lt;&gt;""),tbl_die_ordering[[#This Row],[Design Approved Date]]-tbl_die_ordering[[#This Row],[Die Requested Date]],0)</f>
        <v>3</v>
      </c>
      <c r="AA1004" s="118"/>
      <c r="AB1004" s="82">
        <f>_xlfn.XLOOKUP(_xlfn.TEXTJOIN("_",TRUE,tbl_die_ordering[[#This Row],[Supplier]],tbl_die_ordering[[#This Row],[DIE NO]]),[1]Tracker!$AQ:$AQ,[1]Tracker!$Y:$Y,"")</f>
        <v>142506245</v>
      </c>
      <c r="AC1004" s="83">
        <f>_xlfn.XLOOKUP(_xlfn.TEXTJOIN("_",TRUE,tbl_die_ordering[[#This Row],[Supplier]],tbl_die_ordering[[#This Row],[DIE NO]]),[1]Tracker!$AQ:$AQ,[1]Tracker!$AC:$AC,"")</f>
        <v>45867.410277777781</v>
      </c>
      <c r="AD1004" s="7"/>
      <c r="AF1004" t="str">
        <f>TEXT(tbl_die_ordering[[#This Row],[Die Requested Date]],"mmm")</f>
        <v>Jul</v>
      </c>
      <c r="AG1004" t="str">
        <f>_xlfn.TEXTJOIN("_",TRUE,tbl_die_ordering[[#This Row],[Supplier]],tbl_die_ordering[[#This Row],[DIE NO]])</f>
        <v>PDTMC_INS-27924</v>
      </c>
    </row>
    <row r="1005" spans="1:36" ht="15.75">
      <c r="A1005" s="130" t="s">
        <v>6</v>
      </c>
      <c r="B1005" s="128" t="str">
        <f>_xlfn.XLOOKUP(_xlfn.TEXTJOIN("_",TRUE,tbl_die_ordering[[#This Row],[Supplier]],tbl_die_ordering[[#This Row],[DIE NO]]),[1]Tracker!$AQ:$AQ,[1]Tracker!$W:$W,"")</f>
        <v>8032-25</v>
      </c>
      <c r="C1005" s="204" t="s">
        <v>1560</v>
      </c>
      <c r="D1005" s="177" t="s">
        <v>185</v>
      </c>
      <c r="E1005" s="92" t="s">
        <v>111</v>
      </c>
      <c r="F1005" s="91">
        <v>45849</v>
      </c>
      <c r="G1005" s="355">
        <f>_xlfn.XLOOKUP(_xlfn.TEXTJOIN("_",TRUE,tbl_die_ordering[[#This Row],[Supplier]],tbl_die_ordering[[#This Row],[DIE NO]]),[1]Tracker!$AQ:$AQ,[1]Tracker!$V:$V,"")</f>
        <v>45850</v>
      </c>
      <c r="H1005" s="193" t="s">
        <v>94</v>
      </c>
      <c r="I1005" s="131">
        <v>1</v>
      </c>
      <c r="J1005" s="131">
        <v>1</v>
      </c>
      <c r="K1005" s="99">
        <v>45859</v>
      </c>
      <c r="L1005" s="99">
        <v>45861</v>
      </c>
      <c r="M1005" s="146" t="s">
        <v>186</v>
      </c>
      <c r="N1005" s="129">
        <f>IFERROR(IF(tbl_die_ordering[[#This Row],[Design Approved Date]]&lt;&gt;"",L1005-K1005,""),"")</f>
        <v>2</v>
      </c>
      <c r="O1005" s="99">
        <v>45862</v>
      </c>
      <c r="P1005" s="91">
        <v>45499</v>
      </c>
      <c r="Q1005" s="99">
        <v>45862</v>
      </c>
      <c r="R1005" s="122" t="s">
        <v>1561</v>
      </c>
      <c r="S1005" s="90" t="s">
        <v>95</v>
      </c>
      <c r="T1005" s="91">
        <v>45862</v>
      </c>
      <c r="U1005" s="110" t="s">
        <v>1540</v>
      </c>
      <c r="V1005" s="111"/>
      <c r="W10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5" s="12">
        <f>IF(AND(tbl_die_ordering[[#This Row],[TYPE]]&lt;&gt;"C",tbl_die_ordering[[#This Row],[Design Approved Date]]&lt;&gt;""),tbl_die_ordering[[#This Row],[Design Approved Date]]-tbl_die_ordering[[#This Row],[Die Requested Date]],0)</f>
        <v>12</v>
      </c>
      <c r="AA1005" s="118" t="s">
        <v>217</v>
      </c>
      <c r="AB1005" s="82">
        <f>_xlfn.XLOOKUP(_xlfn.TEXTJOIN("_",TRUE,tbl_die_ordering[[#This Row],[Supplier]],tbl_die_ordering[[#This Row],[DIE NO]]),[1]Tracker!$AQ:$AQ,[1]Tracker!$Y:$Y,"")</f>
        <v>142506521</v>
      </c>
      <c r="AC1005" s="83">
        <f>_xlfn.XLOOKUP(_xlfn.TEXTJOIN("_",TRUE,tbl_die_ordering[[#This Row],[Supplier]],tbl_die_ordering[[#This Row],[DIE NO]]),[1]Tracker!$AQ:$AQ,[1]Tracker!$AC:$AC,"")</f>
        <v>45878</v>
      </c>
      <c r="AD1005" s="7"/>
      <c r="AF1005" t="str">
        <f>TEXT(tbl_die_ordering[[#This Row],[Die Requested Date]],"mmm")</f>
        <v>Jul</v>
      </c>
      <c r="AG1005" t="str">
        <f>_xlfn.TEXTJOIN("_",TRUE,tbl_die_ordering[[#This Row],[Supplier]],tbl_die_ordering[[#This Row],[DIE NO]])</f>
        <v>PHME_30407-401</v>
      </c>
      <c r="AH1005" t="s">
        <v>1541</v>
      </c>
      <c r="AJ1005" t="s">
        <v>1562</v>
      </c>
    </row>
    <row r="1006" spans="1:36" ht="15.75">
      <c r="A1006" s="130" t="s">
        <v>6</v>
      </c>
      <c r="B1006" s="128" t="str">
        <f>_xlfn.XLOOKUP(_xlfn.TEXTJOIN("_",TRUE,tbl_die_ordering[[#This Row],[Supplier]],tbl_die_ordering[[#This Row],[DIE NO]]),[1]Tracker!$AQ:$AQ,[1]Tracker!$W:$W,"")</f>
        <v>8032-25</v>
      </c>
      <c r="C1006" s="204" t="s">
        <v>1563</v>
      </c>
      <c r="D1006" s="177" t="s">
        <v>185</v>
      </c>
      <c r="E1006" s="92" t="s">
        <v>111</v>
      </c>
      <c r="F1006" s="91">
        <v>45849</v>
      </c>
      <c r="G1006" s="355">
        <f>_xlfn.XLOOKUP(_xlfn.TEXTJOIN("_",TRUE,tbl_die_ordering[[#This Row],[Supplier]],tbl_die_ordering[[#This Row],[DIE NO]]),[1]Tracker!$AQ:$AQ,[1]Tracker!$V:$V,"")</f>
        <v>45850</v>
      </c>
      <c r="H1006" s="193" t="s">
        <v>94</v>
      </c>
      <c r="I1006" s="131">
        <v>3</v>
      </c>
      <c r="J1006" s="131">
        <v>3</v>
      </c>
      <c r="K1006" s="99">
        <v>45859</v>
      </c>
      <c r="L1006" s="99">
        <v>45861</v>
      </c>
      <c r="M1006" t="s">
        <v>186</v>
      </c>
      <c r="N1006" s="129">
        <f>IFERROR(IF(tbl_die_ordering[[#This Row],[Design Approved Date]]&lt;&gt;"",L1006-K1006,""),"")</f>
        <v>2</v>
      </c>
      <c r="O1006" s="99">
        <v>45862</v>
      </c>
      <c r="P1006" s="91">
        <v>45499</v>
      </c>
      <c r="Q1006" s="99">
        <v>45862</v>
      </c>
      <c r="R1006" s="122" t="s">
        <v>1561</v>
      </c>
      <c r="S1006" s="90" t="s">
        <v>95</v>
      </c>
      <c r="T1006" s="91">
        <v>45862</v>
      </c>
      <c r="U1006" s="110" t="s">
        <v>1540</v>
      </c>
      <c r="V1006" s="111"/>
      <c r="W10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6" s="12">
        <f>IF(AND(tbl_die_ordering[[#This Row],[TYPE]]&lt;&gt;"C",tbl_die_ordering[[#This Row],[Design Approved Date]]&lt;&gt;""),tbl_die_ordering[[#This Row],[Design Approved Date]]-tbl_die_ordering[[#This Row],[Die Requested Date]],0)</f>
        <v>12</v>
      </c>
      <c r="AA1006" s="118" t="s">
        <v>217</v>
      </c>
      <c r="AB1006" s="82">
        <f>_xlfn.XLOOKUP(_xlfn.TEXTJOIN("_",TRUE,tbl_die_ordering[[#This Row],[Supplier]],tbl_die_ordering[[#This Row],[DIE NO]]),[1]Tracker!$AQ:$AQ,[1]Tracker!$Y:$Y,"")</f>
        <v>142506509</v>
      </c>
      <c r="AC1006" s="83">
        <f>_xlfn.XLOOKUP(_xlfn.TEXTJOIN("_",TRUE,tbl_die_ordering[[#This Row],[Supplier]],tbl_die_ordering[[#This Row],[DIE NO]]),[1]Tracker!$AQ:$AQ,[1]Tracker!$AC:$AC,"")</f>
        <v>45874</v>
      </c>
      <c r="AD1006" s="7"/>
      <c r="AF1006" t="str">
        <f>TEXT(tbl_die_ordering[[#This Row],[Die Requested Date]],"mmm")</f>
        <v>Jul</v>
      </c>
      <c r="AG1006" t="str">
        <f>_xlfn.TEXTJOIN("_",TRUE,tbl_die_ordering[[#This Row],[Supplier]],tbl_die_ordering[[#This Row],[DIE NO]])</f>
        <v>PHME_30409-401</v>
      </c>
      <c r="AH1006" t="s">
        <v>1541</v>
      </c>
      <c r="AJ1006" t="s">
        <v>1562</v>
      </c>
    </row>
    <row r="1007" spans="1:36" ht="15.75">
      <c r="A1007" s="130" t="s">
        <v>6</v>
      </c>
      <c r="B1007" s="128" t="str">
        <f>_xlfn.XLOOKUP(_xlfn.TEXTJOIN("_",TRUE,tbl_die_ordering[[#This Row],[Supplier]],tbl_die_ordering[[#This Row],[DIE NO]]),[1]Tracker!$AQ:$AQ,[1]Tracker!$W:$W,"")</f>
        <v>8034-25</v>
      </c>
      <c r="C1007" s="204" t="s">
        <v>1564</v>
      </c>
      <c r="D1007" s="177" t="s">
        <v>185</v>
      </c>
      <c r="E1007" s="92" t="s">
        <v>111</v>
      </c>
      <c r="F1007" s="91">
        <v>45849</v>
      </c>
      <c r="G1007" s="355">
        <f>_xlfn.XLOOKUP(_xlfn.TEXTJOIN("_",TRUE,tbl_die_ordering[[#This Row],[Supplier]],tbl_die_ordering[[#This Row],[DIE NO]]),[1]Tracker!$AQ:$AQ,[1]Tracker!$V:$V,"")</f>
        <v>45850</v>
      </c>
      <c r="H1007" s="193" t="s">
        <v>94</v>
      </c>
      <c r="I1007" s="131">
        <v>2</v>
      </c>
      <c r="J1007" s="131">
        <v>2</v>
      </c>
      <c r="K1007" s="99">
        <v>45859</v>
      </c>
      <c r="L1007" s="99">
        <v>45861</v>
      </c>
      <c r="M1007" s="146" t="s">
        <v>186</v>
      </c>
      <c r="N1007" s="129">
        <f>IFERROR(IF(tbl_die_ordering[[#This Row],[Design Approved Date]]&lt;&gt;"",L1007-K1007,""),"")</f>
        <v>2</v>
      </c>
      <c r="O1007" s="99">
        <v>45862</v>
      </c>
      <c r="P1007" s="91">
        <v>45499</v>
      </c>
      <c r="Q1007" s="99">
        <v>45862</v>
      </c>
      <c r="R1007" s="122" t="s">
        <v>1561</v>
      </c>
      <c r="S1007" s="90" t="s">
        <v>95</v>
      </c>
      <c r="T1007" s="91">
        <v>45862</v>
      </c>
      <c r="U1007" s="110" t="s">
        <v>1540</v>
      </c>
      <c r="V1007" s="111"/>
      <c r="W10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7" s="12">
        <f>IF(AND(tbl_die_ordering[[#This Row],[TYPE]]&lt;&gt;"C",tbl_die_ordering[[#This Row],[Design Approved Date]]&lt;&gt;""),tbl_die_ordering[[#This Row],[Design Approved Date]]-tbl_die_ordering[[#This Row],[Die Requested Date]],0)</f>
        <v>12</v>
      </c>
      <c r="AA1007" s="118" t="s">
        <v>217</v>
      </c>
      <c r="AB1007" s="82">
        <f>_xlfn.XLOOKUP(_xlfn.TEXTJOIN("_",TRUE,tbl_die_ordering[[#This Row],[Supplier]],tbl_die_ordering[[#This Row],[DIE NO]]),[1]Tracker!$AQ:$AQ,[1]Tracker!$Y:$Y,"")</f>
        <v>142506785</v>
      </c>
      <c r="AC1007" s="83">
        <f>_xlfn.XLOOKUP(_xlfn.TEXTJOIN("_",TRUE,tbl_die_ordering[[#This Row],[Supplier]],tbl_die_ordering[[#This Row],[DIE NO]]),[1]Tracker!$AQ:$AQ,[1]Tracker!$AC:$AC,"")</f>
        <v>45898</v>
      </c>
      <c r="AD1007" s="7"/>
      <c r="AF1007" t="str">
        <f>TEXT(tbl_die_ordering[[#This Row],[Die Requested Date]],"mmm")</f>
        <v>Jul</v>
      </c>
      <c r="AG1007" t="str">
        <f>_xlfn.TEXTJOIN("_",TRUE,tbl_die_ordering[[#This Row],[Supplier]],tbl_die_ordering[[#This Row],[DIE NO]])</f>
        <v>PHME_30410-401</v>
      </c>
      <c r="AH1007" t="s">
        <v>1541</v>
      </c>
      <c r="AJ1007" t="s">
        <v>1562</v>
      </c>
    </row>
    <row r="1008" spans="1:36" ht="15.75">
      <c r="A1008" s="130" t="s">
        <v>6</v>
      </c>
      <c r="B1008" s="128" t="str">
        <f>_xlfn.XLOOKUP(_xlfn.TEXTJOIN("_",TRUE,tbl_die_ordering[[#This Row],[Supplier]],tbl_die_ordering[[#This Row],[DIE NO]]),[1]Tracker!$AQ:$AQ,[1]Tracker!$W:$W,"")</f>
        <v>8034-25</v>
      </c>
      <c r="C1008" s="204" t="s">
        <v>1565</v>
      </c>
      <c r="D1008" s="90" t="s">
        <v>162</v>
      </c>
      <c r="E1008" s="92" t="s">
        <v>1566</v>
      </c>
      <c r="F1008" s="91">
        <v>45849</v>
      </c>
      <c r="G1008" s="355">
        <f>_xlfn.XLOOKUP(_xlfn.TEXTJOIN("_",TRUE,tbl_die_ordering[[#This Row],[Supplier]],tbl_die_ordering[[#This Row],[DIE NO]]),[1]Tracker!$AQ:$AQ,[1]Tracker!$V:$V,"")</f>
        <v>45850</v>
      </c>
      <c r="H1008" s="193" t="s">
        <v>94</v>
      </c>
      <c r="I1008" s="131">
        <v>0</v>
      </c>
      <c r="J1008" s="131">
        <v>0</v>
      </c>
      <c r="K1008" s="99">
        <v>45859</v>
      </c>
      <c r="L1008" s="99">
        <v>45861</v>
      </c>
      <c r="M1008" s="180"/>
      <c r="N1008" s="129">
        <f>IFERROR(IF(tbl_die_ordering[[#This Row],[Design Approved Date]]&lt;&gt;"",L1008-K1008,""),"")</f>
        <v>2</v>
      </c>
      <c r="O1008" s="99">
        <v>45862</v>
      </c>
      <c r="P1008" s="91">
        <v>45864</v>
      </c>
      <c r="Q1008" s="99">
        <v>45862</v>
      </c>
      <c r="R1008" s="122" t="s">
        <v>1561</v>
      </c>
      <c r="S1008" s="90" t="s">
        <v>95</v>
      </c>
      <c r="T1008" s="91">
        <v>45862</v>
      </c>
      <c r="U1008" s="110"/>
      <c r="V1008" s="111"/>
      <c r="W10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8" s="12">
        <f>IF(AND(tbl_die_ordering[[#This Row],[TYPE]]&lt;&gt;"C",tbl_die_ordering[[#This Row],[Design Approved Date]]&lt;&gt;""),tbl_die_ordering[[#This Row],[Design Approved Date]]-tbl_die_ordering[[#This Row],[Die Requested Date]],0)</f>
        <v>12</v>
      </c>
      <c r="AA1008" s="118"/>
      <c r="AB1008" s="82">
        <f>_xlfn.XLOOKUP(_xlfn.TEXTJOIN("_",TRUE,tbl_die_ordering[[#This Row],[Supplier]],tbl_die_ordering[[#This Row],[DIE NO]]),[1]Tracker!$AQ:$AQ,[1]Tracker!$Y:$Y,"")</f>
        <v>142506785</v>
      </c>
      <c r="AC1008" s="83">
        <f>_xlfn.XLOOKUP(_xlfn.TEXTJOIN("_",TRUE,tbl_die_ordering[[#This Row],[Supplier]],tbl_die_ordering[[#This Row],[DIE NO]]),[1]Tracker!$AQ:$AQ,[1]Tracker!$AC:$AC,"")</f>
        <v>45898</v>
      </c>
      <c r="AD1008" s="7"/>
      <c r="AF1008" t="str">
        <f>TEXT(tbl_die_ordering[[#This Row],[Die Requested Date]],"mmm")</f>
        <v>Jul</v>
      </c>
      <c r="AG1008" t="str">
        <f>_xlfn.TEXTJOIN("_",TRUE,tbl_die_ordering[[#This Row],[Supplier]],tbl_die_ordering[[#This Row],[DIE NO]])</f>
        <v>PHME_INS-30410</v>
      </c>
      <c r="AH1008" t="s">
        <v>1541</v>
      </c>
      <c r="AJ1008" t="s">
        <v>1558</v>
      </c>
    </row>
    <row r="1009" spans="1:33" ht="15.75">
      <c r="A1009" s="130" t="s">
        <v>6</v>
      </c>
      <c r="B1009" s="128" t="str">
        <f>_xlfn.XLOOKUP(_xlfn.TEXTJOIN("_",TRUE,tbl_die_ordering[[#This Row],[Supplier]],tbl_die_ordering[[#This Row],[DIE NO]]),[1]Tracker!$AQ:$AQ,[1]Tracker!$W:$W,"")</f>
        <v>8034-25</v>
      </c>
      <c r="C1009" s="204" t="s">
        <v>1567</v>
      </c>
      <c r="D1009" s="177" t="s">
        <v>185</v>
      </c>
      <c r="E1009" s="90" t="s">
        <v>119</v>
      </c>
      <c r="F1009" s="91">
        <v>45849</v>
      </c>
      <c r="G1009" s="355">
        <f>_xlfn.XLOOKUP(_xlfn.TEXTJOIN("_",TRUE,tbl_die_ordering[[#This Row],[Supplier]],tbl_die_ordering[[#This Row],[DIE NO]]),[1]Tracker!$AQ:$AQ,[1]Tracker!$V:$V,"")</f>
        <v>45850</v>
      </c>
      <c r="H1009" s="193" t="s">
        <v>94</v>
      </c>
      <c r="I1009" s="131">
        <v>1</v>
      </c>
      <c r="J1009" s="131">
        <v>1</v>
      </c>
      <c r="K1009" s="99">
        <v>45859</v>
      </c>
      <c r="L1009" s="99">
        <v>45861</v>
      </c>
      <c r="M1009" t="s">
        <v>186</v>
      </c>
      <c r="N1009" s="129">
        <f>IFERROR(IF(tbl_die_ordering[[#This Row],[Design Approved Date]]&lt;&gt;"",L1009-K1009,""),"")</f>
        <v>2</v>
      </c>
      <c r="O1009" s="99">
        <v>45862</v>
      </c>
      <c r="P1009" s="91">
        <v>45499</v>
      </c>
      <c r="Q1009" s="99">
        <v>45862</v>
      </c>
      <c r="R1009" s="122" t="s">
        <v>1561</v>
      </c>
      <c r="S1009" s="90" t="s">
        <v>95</v>
      </c>
      <c r="T1009" s="91">
        <v>45862</v>
      </c>
      <c r="U1009" s="110" t="s">
        <v>1540</v>
      </c>
      <c r="V1009" s="111"/>
      <c r="W10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09" s="12">
        <f>IF(AND(tbl_die_ordering[[#This Row],[TYPE]]&lt;&gt;"C",tbl_die_ordering[[#This Row],[Design Approved Date]]&lt;&gt;""),tbl_die_ordering[[#This Row],[Design Approved Date]]-tbl_die_ordering[[#This Row],[Die Requested Date]],0)</f>
        <v>12</v>
      </c>
      <c r="AA1009" s="118" t="s">
        <v>217</v>
      </c>
      <c r="AB1009" s="82">
        <f>_xlfn.XLOOKUP(_xlfn.TEXTJOIN("_",TRUE,tbl_die_ordering[[#This Row],[Supplier]],tbl_die_ordering[[#This Row],[DIE NO]]),[1]Tracker!$AQ:$AQ,[1]Tracker!$Y:$Y,"")</f>
        <v>142506522</v>
      </c>
      <c r="AC1009" s="83">
        <f>_xlfn.XLOOKUP(_xlfn.TEXTJOIN("_",TRUE,tbl_die_ordering[[#This Row],[Supplier]],tbl_die_ordering[[#This Row],[DIE NO]]),[1]Tracker!$AQ:$AQ,[1]Tracker!$AC:$AC,"")</f>
        <v>45874</v>
      </c>
      <c r="AD1009" s="7"/>
      <c r="AF1009" t="str">
        <f>TEXT(tbl_die_ordering[[#This Row],[Die Requested Date]],"mmm")</f>
        <v>Jul</v>
      </c>
      <c r="AG1009" t="str">
        <f>_xlfn.TEXTJOIN("_",TRUE,tbl_die_ordering[[#This Row],[Supplier]],tbl_die_ordering[[#This Row],[DIE NO]])</f>
        <v>PHME_30411-401</v>
      </c>
    </row>
    <row r="1010" spans="1:33" ht="15.75">
      <c r="A1010" s="130" t="s">
        <v>6</v>
      </c>
      <c r="B1010" s="128" t="str">
        <f>_xlfn.XLOOKUP(_xlfn.TEXTJOIN("_",TRUE,tbl_die_ordering[[#This Row],[Supplier]],tbl_die_ordering[[#This Row],[DIE NO]]),[1]Tracker!$AQ:$AQ,[1]Tracker!$W:$W,"")</f>
        <v>8034-25</v>
      </c>
      <c r="C1010" s="204" t="s">
        <v>1568</v>
      </c>
      <c r="D1010" s="90" t="s">
        <v>162</v>
      </c>
      <c r="E1010" s="90" t="s">
        <v>163</v>
      </c>
      <c r="F1010" s="91">
        <v>45849</v>
      </c>
      <c r="G1010" s="355">
        <f>_xlfn.XLOOKUP(_xlfn.TEXTJOIN("_",TRUE,tbl_die_ordering[[#This Row],[Supplier]],tbl_die_ordering[[#This Row],[DIE NO]]),[1]Tracker!$AQ:$AQ,[1]Tracker!$V:$V,"")</f>
        <v>45850</v>
      </c>
      <c r="H1010" s="193" t="s">
        <v>94</v>
      </c>
      <c r="I1010" s="131">
        <v>0</v>
      </c>
      <c r="J1010" s="131">
        <v>0</v>
      </c>
      <c r="K1010" s="99">
        <v>45859</v>
      </c>
      <c r="L1010" s="99">
        <v>45861</v>
      </c>
      <c r="M1010" s="102"/>
      <c r="N1010" s="129">
        <f>IFERROR(IF(tbl_die_ordering[[#This Row],[Design Approved Date]]&lt;&gt;"",L1010-K1010,""),"")</f>
        <v>2</v>
      </c>
      <c r="O1010" s="99">
        <v>45862</v>
      </c>
      <c r="P1010" s="91">
        <v>45864</v>
      </c>
      <c r="Q1010" s="99">
        <v>45862</v>
      </c>
      <c r="R1010" s="122" t="s">
        <v>1561</v>
      </c>
      <c r="S1010" s="90" t="s">
        <v>95</v>
      </c>
      <c r="T1010" s="91">
        <v>45862</v>
      </c>
      <c r="U1010" s="110"/>
      <c r="V1010" s="111"/>
      <c r="W10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0" s="12">
        <f>IF(AND(tbl_die_ordering[[#This Row],[TYPE]]&lt;&gt;"C",tbl_die_ordering[[#This Row],[Design Approved Date]]&lt;&gt;""),tbl_die_ordering[[#This Row],[Design Approved Date]]-tbl_die_ordering[[#This Row],[Die Requested Date]],0)</f>
        <v>12</v>
      </c>
      <c r="AA1010" s="118"/>
      <c r="AB1010" s="82">
        <f>_xlfn.XLOOKUP(_xlfn.TEXTJOIN("_",TRUE,tbl_die_ordering[[#This Row],[Supplier]],tbl_die_ordering[[#This Row],[DIE NO]]),[1]Tracker!$AQ:$AQ,[1]Tracker!$Y:$Y,"")</f>
        <v>142506522</v>
      </c>
      <c r="AC1010" s="83">
        <f>_xlfn.XLOOKUP(_xlfn.TEXTJOIN("_",TRUE,tbl_die_ordering[[#This Row],[Supplier]],tbl_die_ordering[[#This Row],[DIE NO]]),[1]Tracker!$AQ:$AQ,[1]Tracker!$AC:$AC,"")</f>
        <v>45874</v>
      </c>
      <c r="AD1010" s="7"/>
      <c r="AF1010" t="str">
        <f>TEXT(tbl_die_ordering[[#This Row],[Die Requested Date]],"mmm")</f>
        <v>Jul</v>
      </c>
      <c r="AG1010" t="str">
        <f>_xlfn.TEXTJOIN("_",TRUE,tbl_die_ordering[[#This Row],[Supplier]],tbl_die_ordering[[#This Row],[DIE NO]])</f>
        <v>PHME_INS-30411</v>
      </c>
    </row>
    <row r="1011" spans="1:33" ht="15.75">
      <c r="A1011" s="130" t="s">
        <v>6</v>
      </c>
      <c r="B1011" s="128" t="str">
        <f>_xlfn.XLOOKUP(_xlfn.TEXTJOIN("_",TRUE,tbl_die_ordering[[#This Row],[Supplier]],tbl_die_ordering[[#This Row],[DIE NO]]),[1]Tracker!$AQ:$AQ,[1]Tracker!$W:$W,"")</f>
        <v>8034-25</v>
      </c>
      <c r="C1011" s="204" t="s">
        <v>1569</v>
      </c>
      <c r="D1011" s="177" t="s">
        <v>185</v>
      </c>
      <c r="E1011" s="90" t="s">
        <v>119</v>
      </c>
      <c r="F1011" s="91">
        <v>45849</v>
      </c>
      <c r="G1011" s="355">
        <f>_xlfn.XLOOKUP(_xlfn.TEXTJOIN("_",TRUE,tbl_die_ordering[[#This Row],[Supplier]],tbl_die_ordering[[#This Row],[DIE NO]]),[1]Tracker!$AQ:$AQ,[1]Tracker!$V:$V,"")</f>
        <v>45850</v>
      </c>
      <c r="H1011" s="193" t="s">
        <v>94</v>
      </c>
      <c r="I1011" s="131">
        <v>1</v>
      </c>
      <c r="J1011" s="131">
        <v>1</v>
      </c>
      <c r="K1011" s="99">
        <v>45859</v>
      </c>
      <c r="L1011" s="99">
        <v>45861</v>
      </c>
      <c r="M1011" t="s">
        <v>186</v>
      </c>
      <c r="N1011" s="129">
        <f>IFERROR(IF(tbl_die_ordering[[#This Row],[Design Approved Date]]&lt;&gt;"",L1011-K1011,""),"")</f>
        <v>2</v>
      </c>
      <c r="O1011" s="99">
        <v>45862</v>
      </c>
      <c r="P1011" s="91">
        <v>45499</v>
      </c>
      <c r="Q1011" s="99">
        <v>45862</v>
      </c>
      <c r="R1011" s="122" t="s">
        <v>1561</v>
      </c>
      <c r="S1011" s="90" t="s">
        <v>95</v>
      </c>
      <c r="T1011" s="91">
        <v>45862</v>
      </c>
      <c r="U1011" s="110" t="s">
        <v>1540</v>
      </c>
      <c r="V1011" s="111"/>
      <c r="W10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1" s="12">
        <f>IF(AND(tbl_die_ordering[[#This Row],[TYPE]]&lt;&gt;"C",tbl_die_ordering[[#This Row],[Design Approved Date]]&lt;&gt;""),tbl_die_ordering[[#This Row],[Design Approved Date]]-tbl_die_ordering[[#This Row],[Die Requested Date]],0)</f>
        <v>12</v>
      </c>
      <c r="AA1011" s="118" t="s">
        <v>217</v>
      </c>
      <c r="AB1011" s="82">
        <f>_xlfn.XLOOKUP(_xlfn.TEXTJOIN("_",TRUE,tbl_die_ordering[[#This Row],[Supplier]],tbl_die_ordering[[#This Row],[DIE NO]]),[1]Tracker!$AQ:$AQ,[1]Tracker!$Y:$Y,"")</f>
        <v>142506522</v>
      </c>
      <c r="AC1011" s="83">
        <f>_xlfn.XLOOKUP(_xlfn.TEXTJOIN("_",TRUE,tbl_die_ordering[[#This Row],[Supplier]],tbl_die_ordering[[#This Row],[DIE NO]]),[1]Tracker!$AQ:$AQ,[1]Tracker!$AC:$AC,"")</f>
        <v>45874</v>
      </c>
      <c r="AD1011" s="7"/>
      <c r="AF1011" t="str">
        <f>TEXT(tbl_die_ordering[[#This Row],[Die Requested Date]],"mmm")</f>
        <v>Jul</v>
      </c>
      <c r="AG1011" t="str">
        <f>_xlfn.TEXTJOIN("_",TRUE,tbl_die_ordering[[#This Row],[Supplier]],tbl_die_ordering[[#This Row],[DIE NO]])</f>
        <v>PHME_30414-401</v>
      </c>
    </row>
    <row r="1012" spans="1:33" ht="15.75">
      <c r="A1012" s="130" t="s">
        <v>6</v>
      </c>
      <c r="B1012" s="128" t="str">
        <f>_xlfn.XLOOKUP(_xlfn.TEXTJOIN("_",TRUE,tbl_die_ordering[[#This Row],[Supplier]],tbl_die_ordering[[#This Row],[DIE NO]]),[1]Tracker!$AQ:$AQ,[1]Tracker!$W:$W,"")</f>
        <v>8034-25</v>
      </c>
      <c r="C1012" s="204" t="s">
        <v>1570</v>
      </c>
      <c r="D1012" s="177" t="s">
        <v>185</v>
      </c>
      <c r="E1012" s="90" t="s">
        <v>119</v>
      </c>
      <c r="F1012" s="91">
        <v>45849</v>
      </c>
      <c r="G1012" s="355">
        <f>_xlfn.XLOOKUP(_xlfn.TEXTJOIN("_",TRUE,tbl_die_ordering[[#This Row],[Supplier]],tbl_die_ordering[[#This Row],[DIE NO]]),[1]Tracker!$AQ:$AQ,[1]Tracker!$V:$V,"")</f>
        <v>45850</v>
      </c>
      <c r="H1012" s="193" t="s">
        <v>94</v>
      </c>
      <c r="I1012" s="131">
        <v>1</v>
      </c>
      <c r="J1012" s="131">
        <v>1</v>
      </c>
      <c r="K1012" s="99">
        <v>45859</v>
      </c>
      <c r="L1012" s="99">
        <v>45861</v>
      </c>
      <c r="M1012" s="146" t="s">
        <v>186</v>
      </c>
      <c r="N1012" s="129">
        <f>IFERROR(IF(tbl_die_ordering[[#This Row],[Design Approved Date]]&lt;&gt;"",L1012-K1012,""),"")</f>
        <v>2</v>
      </c>
      <c r="O1012" s="99">
        <v>45862</v>
      </c>
      <c r="P1012" s="91">
        <v>45499</v>
      </c>
      <c r="Q1012" s="99">
        <v>45862</v>
      </c>
      <c r="R1012" s="122" t="s">
        <v>1561</v>
      </c>
      <c r="S1012" s="90" t="s">
        <v>95</v>
      </c>
      <c r="T1012" s="91">
        <v>45862</v>
      </c>
      <c r="U1012" s="110" t="s">
        <v>1540</v>
      </c>
      <c r="V1012" s="111"/>
      <c r="W10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2" s="12">
        <f>IF(AND(tbl_die_ordering[[#This Row],[TYPE]]&lt;&gt;"C",tbl_die_ordering[[#This Row],[Design Approved Date]]&lt;&gt;""),tbl_die_ordering[[#This Row],[Design Approved Date]]-tbl_die_ordering[[#This Row],[Die Requested Date]],0)</f>
        <v>12</v>
      </c>
      <c r="AA1012" s="118" t="s">
        <v>217</v>
      </c>
      <c r="AB1012" s="82">
        <f>_xlfn.XLOOKUP(_xlfn.TEXTJOIN("_",TRUE,tbl_die_ordering[[#This Row],[Supplier]],tbl_die_ordering[[#This Row],[DIE NO]]),[1]Tracker!$AQ:$AQ,[1]Tracker!$Y:$Y,"")</f>
        <v>142506675</v>
      </c>
      <c r="AC1012" s="83">
        <f>_xlfn.XLOOKUP(_xlfn.TEXTJOIN("_",TRUE,tbl_die_ordering[[#This Row],[Supplier]],tbl_die_ordering[[#This Row],[DIE NO]]),[1]Tracker!$AQ:$AQ,[1]Tracker!$AC:$AC,"")</f>
        <v>45881</v>
      </c>
      <c r="AD1012" s="7"/>
      <c r="AF1012" t="str">
        <f>TEXT(tbl_die_ordering[[#This Row],[Die Requested Date]],"mmm")</f>
        <v>Jul</v>
      </c>
      <c r="AG1012" t="str">
        <f>_xlfn.TEXTJOIN("_",TRUE,tbl_die_ordering[[#This Row],[Supplier]],tbl_die_ordering[[#This Row],[DIE NO]])</f>
        <v>PHME_30415-401</v>
      </c>
    </row>
    <row r="1013" spans="1:33" ht="15.75">
      <c r="A1013" s="130" t="s">
        <v>6</v>
      </c>
      <c r="B1013" s="128" t="str">
        <f>_xlfn.XLOOKUP(_xlfn.TEXTJOIN("_",TRUE,tbl_die_ordering[[#This Row],[Supplier]],tbl_die_ordering[[#This Row],[DIE NO]]),[1]Tracker!$AQ:$AQ,[1]Tracker!$W:$W,"")</f>
        <v>8034-25</v>
      </c>
      <c r="C1013" s="204" t="s">
        <v>1571</v>
      </c>
      <c r="D1013" s="90" t="s">
        <v>162</v>
      </c>
      <c r="E1013" s="90" t="s">
        <v>163</v>
      </c>
      <c r="F1013" s="91">
        <v>45849</v>
      </c>
      <c r="G1013" s="355">
        <f>_xlfn.XLOOKUP(_xlfn.TEXTJOIN("_",TRUE,tbl_die_ordering[[#This Row],[Supplier]],tbl_die_ordering[[#This Row],[DIE NO]]),[1]Tracker!$AQ:$AQ,[1]Tracker!$V:$V,"")</f>
        <v>45850</v>
      </c>
      <c r="H1013" s="193" t="s">
        <v>94</v>
      </c>
      <c r="I1013" s="131">
        <v>0</v>
      </c>
      <c r="J1013" s="131">
        <v>0</v>
      </c>
      <c r="K1013" s="99">
        <v>45859</v>
      </c>
      <c r="L1013" s="99">
        <v>45861</v>
      </c>
      <c r="M1013" s="180"/>
      <c r="N1013" s="129">
        <f>IFERROR(IF(tbl_die_ordering[[#This Row],[Design Approved Date]]&lt;&gt;"",L1013-K1013,""),"")</f>
        <v>2</v>
      </c>
      <c r="O1013" s="99">
        <v>45862</v>
      </c>
      <c r="P1013" s="91">
        <v>45864</v>
      </c>
      <c r="Q1013" s="99">
        <v>45862</v>
      </c>
      <c r="R1013" s="122" t="s">
        <v>1561</v>
      </c>
      <c r="S1013" s="90" t="s">
        <v>95</v>
      </c>
      <c r="T1013" s="91">
        <v>45862</v>
      </c>
      <c r="U1013" s="110"/>
      <c r="V1013" s="111"/>
      <c r="W10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3" s="12">
        <f>IF(AND(tbl_die_ordering[[#This Row],[TYPE]]&lt;&gt;"C",tbl_die_ordering[[#This Row],[Design Approved Date]]&lt;&gt;""),tbl_die_ordering[[#This Row],[Design Approved Date]]-tbl_die_ordering[[#This Row],[Die Requested Date]],0)</f>
        <v>12</v>
      </c>
      <c r="AA1013" s="118"/>
      <c r="AB1013" s="82">
        <f>_xlfn.XLOOKUP(_xlfn.TEXTJOIN("_",TRUE,tbl_die_ordering[[#This Row],[Supplier]],tbl_die_ordering[[#This Row],[DIE NO]]),[1]Tracker!$AQ:$AQ,[1]Tracker!$Y:$Y,"")</f>
        <v>142506675</v>
      </c>
      <c r="AC1013" s="83">
        <f>_xlfn.XLOOKUP(_xlfn.TEXTJOIN("_",TRUE,tbl_die_ordering[[#This Row],[Supplier]],tbl_die_ordering[[#This Row],[DIE NO]]),[1]Tracker!$AQ:$AQ,[1]Tracker!$AC:$AC,"")</f>
        <v>45881</v>
      </c>
      <c r="AD1013" s="7"/>
      <c r="AF1013" t="str">
        <f>TEXT(tbl_die_ordering[[#This Row],[Die Requested Date]],"mmm")</f>
        <v>Jul</v>
      </c>
      <c r="AG1013" t="str">
        <f>_xlfn.TEXTJOIN("_",TRUE,tbl_die_ordering[[#This Row],[Supplier]],tbl_die_ordering[[#This Row],[DIE NO]])</f>
        <v>PHME_INS-30415</v>
      </c>
    </row>
    <row r="1014" spans="1:33" ht="30">
      <c r="A1014" s="130" t="s">
        <v>6</v>
      </c>
      <c r="B1014" s="128" t="str">
        <f>_xlfn.XLOOKUP(_xlfn.TEXTJOIN("_",TRUE,tbl_die_ordering[[#This Row],[Supplier]],tbl_die_ordering[[#This Row],[DIE NO]]),[1]Tracker!$AQ:$AQ,[1]Tracker!$W:$W,"")</f>
        <v>8034-25</v>
      </c>
      <c r="C1014" s="204" t="s">
        <v>1572</v>
      </c>
      <c r="D1014" s="177" t="s">
        <v>185</v>
      </c>
      <c r="E1014" s="90" t="s">
        <v>100</v>
      </c>
      <c r="F1014" s="91">
        <v>45849</v>
      </c>
      <c r="G1014" s="355">
        <f>_xlfn.XLOOKUP(_xlfn.TEXTJOIN("_",TRUE,tbl_die_ordering[[#This Row],[Supplier]],tbl_die_ordering[[#This Row],[DIE NO]]),[1]Tracker!$AQ:$AQ,[1]Tracker!$V:$V,"")</f>
        <v>45850</v>
      </c>
      <c r="H1014" s="193" t="s">
        <v>94</v>
      </c>
      <c r="I1014" s="131">
        <v>1</v>
      </c>
      <c r="J1014" s="131">
        <v>1</v>
      </c>
      <c r="K1014" s="99">
        <v>45859</v>
      </c>
      <c r="L1014" s="99">
        <v>45868</v>
      </c>
      <c r="M1014" s="146" t="s">
        <v>186</v>
      </c>
      <c r="N1014" s="129">
        <f>IFERROR(IF(tbl_die_ordering[[#This Row],[Design Approved Date]]&lt;&gt;"",L1014-K1014,""),"")</f>
        <v>9</v>
      </c>
      <c r="O1014" s="91">
        <v>45870</v>
      </c>
      <c r="P1014" s="91">
        <v>45871</v>
      </c>
      <c r="Q1014" s="99">
        <v>45870</v>
      </c>
      <c r="R1014" s="122" t="s">
        <v>1411</v>
      </c>
      <c r="S1014" s="90" t="s">
        <v>95</v>
      </c>
      <c r="T1014" s="91">
        <v>45885</v>
      </c>
      <c r="U1014" s="110" t="s">
        <v>1540</v>
      </c>
      <c r="V1014" s="111" t="s">
        <v>1573</v>
      </c>
      <c r="W10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4" s="12">
        <f>IF(AND(tbl_die_ordering[[#This Row],[TYPE]]&lt;&gt;"C",tbl_die_ordering[[#This Row],[Design Approved Date]]&lt;&gt;""),tbl_die_ordering[[#This Row],[Design Approved Date]]-tbl_die_ordering[[#This Row],[Die Requested Date]],0)</f>
        <v>19</v>
      </c>
      <c r="AA1014" s="118" t="s">
        <v>217</v>
      </c>
      <c r="AB1014" s="82">
        <f>_xlfn.XLOOKUP(_xlfn.TEXTJOIN("_",TRUE,tbl_die_ordering[[#This Row],[Supplier]],tbl_die_ordering[[#This Row],[DIE NO]]),[1]Tracker!$AQ:$AQ,[1]Tracker!$Y:$Y,"")</f>
        <v>142506675</v>
      </c>
      <c r="AC1014" s="83">
        <f>_xlfn.XLOOKUP(_xlfn.TEXTJOIN("_",TRUE,tbl_die_ordering[[#This Row],[Supplier]],tbl_die_ordering[[#This Row],[DIE NO]]),[1]Tracker!$AQ:$AQ,[1]Tracker!$AC:$AC,"")</f>
        <v>45881</v>
      </c>
      <c r="AD1014" s="7"/>
      <c r="AF1014" t="str">
        <f>TEXT(tbl_die_ordering[[#This Row],[Die Requested Date]],"mmm")</f>
        <v>Jul</v>
      </c>
      <c r="AG1014" t="str">
        <f>_xlfn.TEXTJOIN("_",TRUE,tbl_die_ordering[[#This Row],[Supplier]],tbl_die_ordering[[#This Row],[DIE NO]])</f>
        <v>PHME_30412-501</v>
      </c>
    </row>
    <row r="1015" spans="1:33" ht="15.75">
      <c r="A1015" s="130" t="s">
        <v>6</v>
      </c>
      <c r="B1015" s="128" t="str">
        <f>_xlfn.XLOOKUP(_xlfn.TEXTJOIN("_",TRUE,tbl_die_ordering[[#This Row],[Supplier]],tbl_die_ordering[[#This Row],[DIE NO]]),[1]Tracker!$AQ:$AQ,[1]Tracker!$W:$W,"")</f>
        <v>8034-25</v>
      </c>
      <c r="C1015" s="204" t="s">
        <v>1574</v>
      </c>
      <c r="D1015" s="90" t="s">
        <v>162</v>
      </c>
      <c r="E1015" s="90" t="s">
        <v>163</v>
      </c>
      <c r="F1015" s="91">
        <v>45849</v>
      </c>
      <c r="G1015" s="355">
        <f>_xlfn.XLOOKUP(_xlfn.TEXTJOIN("_",TRUE,tbl_die_ordering[[#This Row],[Supplier]],tbl_die_ordering[[#This Row],[DIE NO]]),[1]Tracker!$AQ:$AQ,[1]Tracker!$V:$V,"")</f>
        <v>45850</v>
      </c>
      <c r="H1015" s="193" t="s">
        <v>94</v>
      </c>
      <c r="I1015" s="131">
        <v>0</v>
      </c>
      <c r="J1015" s="131">
        <v>0</v>
      </c>
      <c r="K1015" s="99">
        <v>45859</v>
      </c>
      <c r="L1015" s="99">
        <v>45868</v>
      </c>
      <c r="M1015" s="180"/>
      <c r="N1015" s="129">
        <f>IFERROR(IF(tbl_die_ordering[[#This Row],[Design Approved Date]]&lt;&gt;"",L1015-K1015,""),"")</f>
        <v>9</v>
      </c>
      <c r="O1015" s="91">
        <v>45870</v>
      </c>
      <c r="P1015" s="91">
        <v>45871</v>
      </c>
      <c r="Q1015" s="99">
        <v>45870</v>
      </c>
      <c r="R1015" s="122" t="s">
        <v>1411</v>
      </c>
      <c r="S1015" s="90" t="s">
        <v>95</v>
      </c>
      <c r="T1015" s="91">
        <v>45885</v>
      </c>
      <c r="U1015" s="110"/>
      <c r="V1015" s="111" t="s">
        <v>1575</v>
      </c>
      <c r="W10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5" s="12">
        <f>IF(AND(tbl_die_ordering[[#This Row],[TYPE]]&lt;&gt;"C",tbl_die_ordering[[#This Row],[Design Approved Date]]&lt;&gt;""),tbl_die_ordering[[#This Row],[Design Approved Date]]-tbl_die_ordering[[#This Row],[Die Requested Date]],0)</f>
        <v>19</v>
      </c>
      <c r="AA1015" s="118"/>
      <c r="AB1015" s="82">
        <f>_xlfn.XLOOKUP(_xlfn.TEXTJOIN("_",TRUE,tbl_die_ordering[[#This Row],[Supplier]],tbl_die_ordering[[#This Row],[DIE NO]]),[1]Tracker!$AQ:$AQ,[1]Tracker!$Y:$Y,"")</f>
        <v>142506675</v>
      </c>
      <c r="AC1015" s="83">
        <f>_xlfn.XLOOKUP(_xlfn.TEXTJOIN("_",TRUE,tbl_die_ordering[[#This Row],[Supplier]],tbl_die_ordering[[#This Row],[DIE NO]]),[1]Tracker!$AQ:$AQ,[1]Tracker!$AC:$AC,"")</f>
        <v>45881</v>
      </c>
      <c r="AD1015" s="7"/>
      <c r="AF1015" t="str">
        <f>TEXT(tbl_die_ordering[[#This Row],[Die Requested Date]],"mmm")</f>
        <v>Jul</v>
      </c>
      <c r="AG1015" t="str">
        <f>_xlfn.TEXTJOIN("_",TRUE,tbl_die_ordering[[#This Row],[Supplier]],tbl_die_ordering[[#This Row],[DIE NO]])</f>
        <v>PHME_INS-30412</v>
      </c>
    </row>
    <row r="1016" spans="1:33" ht="15.75">
      <c r="A1016" s="130" t="s">
        <v>6</v>
      </c>
      <c r="B1016" s="128" t="str">
        <f>_xlfn.XLOOKUP(_xlfn.TEXTJOIN("_",TRUE,tbl_die_ordering[[#This Row],[Supplier]],tbl_die_ordering[[#This Row],[DIE NO]]),[1]Tracker!$AQ:$AQ,[1]Tracker!$W:$W,"")</f>
        <v>8034-25</v>
      </c>
      <c r="C1016" s="204" t="s">
        <v>1576</v>
      </c>
      <c r="D1016" s="177" t="s">
        <v>185</v>
      </c>
      <c r="E1016" s="90" t="s">
        <v>100</v>
      </c>
      <c r="F1016" s="91">
        <v>45849</v>
      </c>
      <c r="G1016" s="355">
        <f>_xlfn.XLOOKUP(_xlfn.TEXTJOIN("_",TRUE,tbl_die_ordering[[#This Row],[Supplier]],tbl_die_ordering[[#This Row],[DIE NO]]),[1]Tracker!$AQ:$AQ,[1]Tracker!$V:$V,"")</f>
        <v>45850</v>
      </c>
      <c r="H1016" s="193" t="s">
        <v>94</v>
      </c>
      <c r="I1016" s="131">
        <v>1</v>
      </c>
      <c r="J1016" s="131">
        <v>2</v>
      </c>
      <c r="K1016" s="99">
        <v>45859</v>
      </c>
      <c r="L1016" s="99">
        <v>45868</v>
      </c>
      <c r="M1016" s="146" t="s">
        <v>186</v>
      </c>
      <c r="N1016" s="129">
        <f>IFERROR(IF(tbl_die_ordering[[#This Row],[Design Approved Date]]&lt;&gt;"",L1016-K1016,""),"")</f>
        <v>9</v>
      </c>
      <c r="O1016" s="91">
        <v>45870</v>
      </c>
      <c r="P1016" s="91">
        <v>45871</v>
      </c>
      <c r="Q1016" s="99">
        <v>45870</v>
      </c>
      <c r="R1016" s="122" t="s">
        <v>1411</v>
      </c>
      <c r="S1016" s="90" t="s">
        <v>95</v>
      </c>
      <c r="T1016" s="91">
        <v>45885</v>
      </c>
      <c r="U1016" s="110" t="s">
        <v>1540</v>
      </c>
      <c r="V1016" s="111" t="s">
        <v>1577</v>
      </c>
      <c r="W10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6" s="12">
        <f>IF(AND(tbl_die_ordering[[#This Row],[TYPE]]&lt;&gt;"C",tbl_die_ordering[[#This Row],[Design Approved Date]]&lt;&gt;""),tbl_die_ordering[[#This Row],[Design Approved Date]]-tbl_die_ordering[[#This Row],[Die Requested Date]],0)</f>
        <v>19</v>
      </c>
      <c r="AA1016" s="118" t="s">
        <v>217</v>
      </c>
      <c r="AB1016" s="82">
        <f>_xlfn.XLOOKUP(_xlfn.TEXTJOIN("_",TRUE,tbl_die_ordering[[#This Row],[Supplier]],tbl_die_ordering[[#This Row],[DIE NO]]),[1]Tracker!$AQ:$AQ,[1]Tracker!$Y:$Y,"")</f>
        <v>142506675</v>
      </c>
      <c r="AC1016" s="83">
        <f>_xlfn.XLOOKUP(_xlfn.TEXTJOIN("_",TRUE,tbl_die_ordering[[#This Row],[Supplier]],tbl_die_ordering[[#This Row],[DIE NO]]),[1]Tracker!$AQ:$AQ,[1]Tracker!$AC:$AC,"")</f>
        <v>45881</v>
      </c>
      <c r="AD1016" s="7"/>
      <c r="AF1016" t="str">
        <f>TEXT(tbl_die_ordering[[#This Row],[Die Requested Date]],"mmm")</f>
        <v>Jul</v>
      </c>
      <c r="AG1016" t="str">
        <f>_xlfn.TEXTJOIN("_",TRUE,tbl_die_ordering[[#This Row],[Supplier]],tbl_die_ordering[[#This Row],[DIE NO]])</f>
        <v>PHME_30413-501</v>
      </c>
    </row>
    <row r="1017" spans="1:33" ht="15.75">
      <c r="A1017" s="130" t="s">
        <v>6</v>
      </c>
      <c r="B1017" s="128" t="str">
        <f>_xlfn.XLOOKUP(_xlfn.TEXTJOIN("_",TRUE,tbl_die_ordering[[#This Row],[Supplier]],tbl_die_ordering[[#This Row],[DIE NO]]),[1]Tracker!$AQ:$AQ,[1]Tracker!$W:$W,"")</f>
        <v>8034-25</v>
      </c>
      <c r="C1017" s="204" t="s">
        <v>1578</v>
      </c>
      <c r="D1017" s="90" t="s">
        <v>162</v>
      </c>
      <c r="E1017" s="90" t="s">
        <v>163</v>
      </c>
      <c r="F1017" s="91">
        <v>45849</v>
      </c>
      <c r="G1017" s="355">
        <f>_xlfn.XLOOKUP(_xlfn.TEXTJOIN("_",TRUE,tbl_die_ordering[[#This Row],[Supplier]],tbl_die_ordering[[#This Row],[DIE NO]]),[1]Tracker!$AQ:$AQ,[1]Tracker!$V:$V,"")</f>
        <v>45850</v>
      </c>
      <c r="H1017" s="193" t="s">
        <v>94</v>
      </c>
      <c r="I1017" s="131">
        <v>0</v>
      </c>
      <c r="J1017" s="131">
        <v>0</v>
      </c>
      <c r="K1017" s="99">
        <v>45859</v>
      </c>
      <c r="L1017" s="99">
        <v>45868</v>
      </c>
      <c r="M1017" s="180"/>
      <c r="N1017" s="129">
        <f>IFERROR(IF(tbl_die_ordering[[#This Row],[Design Approved Date]]&lt;&gt;"",L1017-K1017,""),"")</f>
        <v>9</v>
      </c>
      <c r="O1017" s="91">
        <v>45870</v>
      </c>
      <c r="P1017" s="91">
        <v>45871</v>
      </c>
      <c r="Q1017" s="99">
        <v>45870</v>
      </c>
      <c r="R1017" s="122" t="s">
        <v>1411</v>
      </c>
      <c r="S1017" s="90" t="s">
        <v>95</v>
      </c>
      <c r="T1017" s="91">
        <v>45885</v>
      </c>
      <c r="U1017" s="110"/>
      <c r="V1017" s="111" t="s">
        <v>1577</v>
      </c>
      <c r="W10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7" s="12">
        <f>IF(AND(tbl_die_ordering[[#This Row],[TYPE]]&lt;&gt;"C",tbl_die_ordering[[#This Row],[Design Approved Date]]&lt;&gt;""),tbl_die_ordering[[#This Row],[Design Approved Date]]-tbl_die_ordering[[#This Row],[Die Requested Date]],0)</f>
        <v>19</v>
      </c>
      <c r="AA1017" s="118"/>
      <c r="AB1017" s="82">
        <f>_xlfn.XLOOKUP(_xlfn.TEXTJOIN("_",TRUE,tbl_die_ordering[[#This Row],[Supplier]],tbl_die_ordering[[#This Row],[DIE NO]]),[1]Tracker!$AQ:$AQ,[1]Tracker!$Y:$Y,"")</f>
        <v>142506675</v>
      </c>
      <c r="AC1017" s="83">
        <f>_xlfn.XLOOKUP(_xlfn.TEXTJOIN("_",TRUE,tbl_die_ordering[[#This Row],[Supplier]],tbl_die_ordering[[#This Row],[DIE NO]]),[1]Tracker!$AQ:$AQ,[1]Tracker!$AC:$AC,"")</f>
        <v>45881</v>
      </c>
      <c r="AD1017" s="7"/>
      <c r="AF1017" t="str">
        <f>TEXT(tbl_die_ordering[[#This Row],[Die Requested Date]],"mmm")</f>
        <v>Jul</v>
      </c>
      <c r="AG1017" t="str">
        <f>_xlfn.TEXTJOIN("_",TRUE,tbl_die_ordering[[#This Row],[Supplier]],tbl_die_ordering[[#This Row],[DIE NO]])</f>
        <v>PHME_INS-30413</v>
      </c>
    </row>
    <row r="1018" spans="1:33" ht="15.75">
      <c r="A1018" s="130" t="s">
        <v>6</v>
      </c>
      <c r="B1018" s="128" t="str">
        <f>_xlfn.XLOOKUP(_xlfn.TEXTJOIN("_",TRUE,tbl_die_ordering[[#This Row],[Supplier]],tbl_die_ordering[[#This Row],[DIE NO]]),[1]Tracker!$AQ:$AQ,[1]Tracker!$W:$W,"")</f>
        <v>8036-25</v>
      </c>
      <c r="C1018" s="204" t="s">
        <v>1579</v>
      </c>
      <c r="D1018" s="177" t="s">
        <v>88</v>
      </c>
      <c r="E1018" s="90" t="s">
        <v>100</v>
      </c>
      <c r="F1018" s="91">
        <v>45849</v>
      </c>
      <c r="G1018" s="355">
        <f>_xlfn.XLOOKUP(_xlfn.TEXTJOIN("_",TRUE,tbl_die_ordering[[#This Row],[Supplier]],tbl_die_ordering[[#This Row],[DIE NO]]),[1]Tracker!$AQ:$AQ,[1]Tracker!$V:$V,"")</f>
        <v>45852</v>
      </c>
      <c r="H1018" s="193" t="s">
        <v>94</v>
      </c>
      <c r="I1018" s="131">
        <v>1</v>
      </c>
      <c r="J1018" s="131">
        <v>1</v>
      </c>
      <c r="K1018" s="99">
        <v>45852</v>
      </c>
      <c r="L1018" s="99">
        <v>45853</v>
      </c>
      <c r="M1018" s="180"/>
      <c r="N1018" s="129">
        <f>IFERROR(IF(tbl_die_ordering[[#This Row],[Design Approved Date]]&lt;&gt;"",L1018-K1018,""),"")</f>
        <v>1</v>
      </c>
      <c r="O1018" s="94">
        <v>45855</v>
      </c>
      <c r="P1018" s="94">
        <v>45859</v>
      </c>
      <c r="Q1018" s="104">
        <v>45855</v>
      </c>
      <c r="R1018" s="122" t="s">
        <v>1549</v>
      </c>
      <c r="S1018" s="90" t="s">
        <v>101</v>
      </c>
      <c r="T1018" s="94">
        <v>45885</v>
      </c>
      <c r="U1018" s="110"/>
      <c r="V1018" s="111"/>
      <c r="W10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8" s="12">
        <f>IF(AND(tbl_die_ordering[[#This Row],[TYPE]]&lt;&gt;"C",tbl_die_ordering[[#This Row],[Design Approved Date]]&lt;&gt;""),tbl_die_ordering[[#This Row],[Design Approved Date]]-tbl_die_ordering[[#This Row],[Die Requested Date]],0)</f>
        <v>4</v>
      </c>
      <c r="AA1018" s="118"/>
      <c r="AB1018" s="82">
        <f>_xlfn.XLOOKUP(_xlfn.TEXTJOIN("_",TRUE,tbl_die_ordering[[#This Row],[Supplier]],tbl_die_ordering[[#This Row],[DIE NO]]),[1]Tracker!$AQ:$AQ,[1]Tracker!$Y:$Y,"")</f>
        <v>142506306</v>
      </c>
      <c r="AC1018" s="83">
        <f>_xlfn.XLOOKUP(_xlfn.TEXTJOIN("_",TRUE,tbl_die_ordering[[#This Row],[Supplier]],tbl_die_ordering[[#This Row],[DIE NO]]),[1]Tracker!$AQ:$AQ,[1]Tracker!$AC:$AC,"")</f>
        <v>45870</v>
      </c>
      <c r="AD1018" s="7"/>
      <c r="AF1018" t="str">
        <f>TEXT(tbl_die_ordering[[#This Row],[Die Requested Date]],"mmm")</f>
        <v>Jul</v>
      </c>
      <c r="AG1018" t="str">
        <f>_xlfn.TEXTJOIN("_",TRUE,tbl_die_ordering[[#This Row],[Supplier]],tbl_die_ordering[[#This Row],[DIE NO]])</f>
        <v>PDTMC_14735-509</v>
      </c>
    </row>
    <row r="1019" spans="1:33" ht="15.75">
      <c r="A1019" s="130" t="s">
        <v>6</v>
      </c>
      <c r="B1019" s="128" t="str">
        <f>_xlfn.XLOOKUP(_xlfn.TEXTJOIN("_",TRUE,tbl_die_ordering[[#This Row],[Supplier]],tbl_die_ordering[[#This Row],[DIE NO]]),[1]Tracker!$AQ:$AQ,[1]Tracker!$W:$W,"")</f>
        <v>8036-25</v>
      </c>
      <c r="C1019" s="204" t="s">
        <v>1580</v>
      </c>
      <c r="D1019" s="177" t="s">
        <v>88</v>
      </c>
      <c r="E1019" s="90" t="s">
        <v>100</v>
      </c>
      <c r="F1019" s="91">
        <v>45849</v>
      </c>
      <c r="G1019" s="355">
        <f>_xlfn.XLOOKUP(_xlfn.TEXTJOIN("_",TRUE,tbl_die_ordering[[#This Row],[Supplier]],tbl_die_ordering[[#This Row],[DIE NO]]),[1]Tracker!$AQ:$AQ,[1]Tracker!$V:$V,"")</f>
        <v>45852</v>
      </c>
      <c r="H1019" s="193" t="s">
        <v>94</v>
      </c>
      <c r="I1019" s="131">
        <v>1</v>
      </c>
      <c r="J1019" s="131">
        <v>1</v>
      </c>
      <c r="K1019" s="99">
        <v>45852</v>
      </c>
      <c r="L1019" s="99">
        <v>45853</v>
      </c>
      <c r="M1019" s="102"/>
      <c r="N1019" s="129">
        <f>IFERROR(IF(tbl_die_ordering[[#This Row],[Design Approved Date]]&lt;&gt;"",L1019-K1019,""),"")</f>
        <v>1</v>
      </c>
      <c r="O1019" s="91">
        <v>45855</v>
      </c>
      <c r="P1019" s="91">
        <v>45859</v>
      </c>
      <c r="Q1019" s="99">
        <v>45855</v>
      </c>
      <c r="R1019" s="122" t="s">
        <v>1549</v>
      </c>
      <c r="S1019" s="90" t="s">
        <v>101</v>
      </c>
      <c r="T1019" s="91">
        <v>45885</v>
      </c>
      <c r="U1019" s="110"/>
      <c r="V1019" s="111"/>
      <c r="W10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19" s="12">
        <f>IF(AND(tbl_die_ordering[[#This Row],[TYPE]]&lt;&gt;"C",tbl_die_ordering[[#This Row],[Design Approved Date]]&lt;&gt;""),tbl_die_ordering[[#This Row],[Design Approved Date]]-tbl_die_ordering[[#This Row],[Die Requested Date]],0)</f>
        <v>4</v>
      </c>
      <c r="AA1019" s="118"/>
      <c r="AB1019" s="82">
        <f>_xlfn.XLOOKUP(_xlfn.TEXTJOIN("_",TRUE,tbl_die_ordering[[#This Row],[Supplier]],tbl_die_ordering[[#This Row],[DIE NO]]),[1]Tracker!$AQ:$AQ,[1]Tracker!$Y:$Y,"")</f>
        <v>142506306</v>
      </c>
      <c r="AC1019" s="83">
        <f>_xlfn.XLOOKUP(_xlfn.TEXTJOIN("_",TRUE,tbl_die_ordering[[#This Row],[Supplier]],tbl_die_ordering[[#This Row],[DIE NO]]),[1]Tracker!$AQ:$AQ,[1]Tracker!$AC:$AC,"")</f>
        <v>45870</v>
      </c>
      <c r="AD1019" s="7"/>
      <c r="AF1019" t="str">
        <f>TEXT(tbl_die_ordering[[#This Row],[Die Requested Date]],"mmm")</f>
        <v>Jul</v>
      </c>
      <c r="AG1019" t="str">
        <f>_xlfn.TEXTJOIN("_",TRUE,tbl_die_ordering[[#This Row],[Supplier]],tbl_die_ordering[[#This Row],[DIE NO]])</f>
        <v>PDTMC_14735-510</v>
      </c>
    </row>
    <row r="1020" spans="1:33" ht="15.75">
      <c r="A1020" s="130" t="s">
        <v>6</v>
      </c>
      <c r="B1020" s="128" t="str">
        <f>_xlfn.XLOOKUP(_xlfn.TEXTJOIN("_",TRUE,tbl_die_ordering[[#This Row],[Supplier]],tbl_die_ordering[[#This Row],[DIE NO]]),[1]Tracker!$AQ:$AQ,[1]Tracker!$W:$W,"")</f>
        <v>8037-25</v>
      </c>
      <c r="C1020" s="204" t="s">
        <v>1581</v>
      </c>
      <c r="D1020" s="177" t="s">
        <v>88</v>
      </c>
      <c r="E1020" s="90" t="s">
        <v>119</v>
      </c>
      <c r="F1020" s="91">
        <v>45849</v>
      </c>
      <c r="G1020" s="355">
        <f>_xlfn.XLOOKUP(_xlfn.TEXTJOIN("_",TRUE,tbl_die_ordering[[#This Row],[Supplier]],tbl_die_ordering[[#This Row],[DIE NO]]),[1]Tracker!$AQ:$AQ,[1]Tracker!$V:$V,"")</f>
        <v>45852</v>
      </c>
      <c r="H1020" s="193" t="s">
        <v>94</v>
      </c>
      <c r="I1020" s="131">
        <v>4</v>
      </c>
      <c r="J1020" s="131">
        <v>4</v>
      </c>
      <c r="K1020" s="99">
        <v>45852</v>
      </c>
      <c r="L1020" s="99">
        <v>45853</v>
      </c>
      <c r="M1020" s="102"/>
      <c r="N1020" s="129">
        <f>IFERROR(IF(tbl_die_ordering[[#This Row],[Design Approved Date]]&lt;&gt;"",L1020-K1020,""),"")</f>
        <v>1</v>
      </c>
      <c r="O1020" s="91">
        <v>45855</v>
      </c>
      <c r="P1020" s="91">
        <v>45859</v>
      </c>
      <c r="Q1020" s="91">
        <v>45855</v>
      </c>
      <c r="R1020" s="122" t="s">
        <v>1582</v>
      </c>
      <c r="S1020" s="90" t="s">
        <v>95</v>
      </c>
      <c r="T1020" s="91">
        <v>45885</v>
      </c>
      <c r="U1020" s="110"/>
      <c r="V1020" s="111"/>
      <c r="W10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0" s="12">
        <f>IF(AND(tbl_die_ordering[[#This Row],[TYPE]]&lt;&gt;"C",tbl_die_ordering[[#This Row],[Design Approved Date]]&lt;&gt;""),tbl_die_ordering[[#This Row],[Design Approved Date]]-tbl_die_ordering[[#This Row],[Die Requested Date]],0)</f>
        <v>4</v>
      </c>
      <c r="AA1020" s="118"/>
      <c r="AB1020" s="82">
        <f>_xlfn.XLOOKUP(_xlfn.TEXTJOIN("_",TRUE,tbl_die_ordering[[#This Row],[Supplier]],tbl_die_ordering[[#This Row],[DIE NO]]),[1]Tracker!$AQ:$AQ,[1]Tracker!$Y:$Y,"")</f>
        <v>142506511</v>
      </c>
      <c r="AC1020" s="83">
        <f>_xlfn.XLOOKUP(_xlfn.TEXTJOIN("_",TRUE,tbl_die_ordering[[#This Row],[Supplier]],tbl_die_ordering[[#This Row],[DIE NO]]),[1]Tracker!$AQ:$AQ,[1]Tracker!$AC:$AC,"")</f>
        <v>45874</v>
      </c>
      <c r="AD1020" s="7"/>
      <c r="AF1020" t="str">
        <f>TEXT(tbl_die_ordering[[#This Row],[Die Requested Date]],"mmm")</f>
        <v>Jul</v>
      </c>
      <c r="AG1020" t="str">
        <f>_xlfn.TEXTJOIN("_",TRUE,tbl_die_ordering[[#This Row],[Supplier]],tbl_die_ordering[[#This Row],[DIE NO]])</f>
        <v>PHME_28639-502</v>
      </c>
    </row>
    <row r="1021" spans="1:33" ht="15.75">
      <c r="A1021" s="130" t="s">
        <v>6</v>
      </c>
      <c r="B1021" s="128" t="str">
        <f>_xlfn.XLOOKUP(_xlfn.TEXTJOIN("_",TRUE,tbl_die_ordering[[#This Row],[Supplier]],tbl_die_ordering[[#This Row],[DIE NO]]),[1]Tracker!$AQ:$AQ,[1]Tracker!$W:$W,"")</f>
        <v>8036-25</v>
      </c>
      <c r="C1021" s="204" t="s">
        <v>1583</v>
      </c>
      <c r="D1021" s="177" t="s">
        <v>88</v>
      </c>
      <c r="E1021" s="90" t="s">
        <v>119</v>
      </c>
      <c r="F1021" s="91">
        <v>45849</v>
      </c>
      <c r="G1021" s="355">
        <f>_xlfn.XLOOKUP(_xlfn.TEXTJOIN("_",TRUE,tbl_die_ordering[[#This Row],[Supplier]],tbl_die_ordering[[#This Row],[DIE NO]]),[1]Tracker!$AQ:$AQ,[1]Tracker!$V:$V,"")</f>
        <v>45852</v>
      </c>
      <c r="H1021" s="193" t="s">
        <v>94</v>
      </c>
      <c r="I1021" s="131">
        <v>0</v>
      </c>
      <c r="J1021" s="131">
        <v>0</v>
      </c>
      <c r="K1021" s="99">
        <v>45853</v>
      </c>
      <c r="L1021" s="99">
        <v>45854</v>
      </c>
      <c r="M1021" s="102"/>
      <c r="N1021" s="129">
        <f>IFERROR(IF(tbl_die_ordering[[#This Row],[Design Approved Date]]&lt;&gt;"",L1021-K1021,""),"")</f>
        <v>1</v>
      </c>
      <c r="O1021" s="91">
        <v>45857</v>
      </c>
      <c r="P1021" s="91">
        <v>45859</v>
      </c>
      <c r="Q1021" s="91">
        <v>45857</v>
      </c>
      <c r="R1021" s="122" t="s">
        <v>1552</v>
      </c>
      <c r="S1021" s="90" t="s">
        <v>101</v>
      </c>
      <c r="T1021" s="91">
        <v>45885</v>
      </c>
      <c r="U1021" s="110"/>
      <c r="V1021" s="111"/>
      <c r="W10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1" s="12">
        <f>IF(AND(tbl_die_ordering[[#This Row],[TYPE]]&lt;&gt;"C",tbl_die_ordering[[#This Row],[Design Approved Date]]&lt;&gt;""),tbl_die_ordering[[#This Row],[Design Approved Date]]-tbl_die_ordering[[#This Row],[Die Requested Date]],0)</f>
        <v>5</v>
      </c>
      <c r="AA1021" s="118"/>
      <c r="AB1021" s="82">
        <f>_xlfn.XLOOKUP(_xlfn.TEXTJOIN("_",TRUE,tbl_die_ordering[[#This Row],[Supplier]],tbl_die_ordering[[#This Row],[DIE NO]]),[1]Tracker!$AQ:$AQ,[1]Tracker!$Y:$Y,"")</f>
        <v>142506307</v>
      </c>
      <c r="AC1021" s="83">
        <f>_xlfn.XLOOKUP(_xlfn.TEXTJOIN("_",TRUE,tbl_die_ordering[[#This Row],[Supplier]],tbl_die_ordering[[#This Row],[DIE NO]]),[1]Tracker!$AQ:$AQ,[1]Tracker!$AC:$AC,"")</f>
        <v>45867.407384259262</v>
      </c>
      <c r="AD1021" s="7"/>
      <c r="AF1021" t="str">
        <f>TEXT(tbl_die_ordering[[#This Row],[Die Requested Date]],"mmm")</f>
        <v>Jul</v>
      </c>
      <c r="AG1021" t="str">
        <f>_xlfn.TEXTJOIN("_",TRUE,tbl_die_ordering[[#This Row],[Supplier]],tbl_die_ordering[[#This Row],[DIE NO]])</f>
        <v>PDTMC_21032-401</v>
      </c>
    </row>
    <row r="1022" spans="1:33" ht="15.75">
      <c r="A1022" s="130" t="s">
        <v>6</v>
      </c>
      <c r="B1022" s="128" t="str">
        <f>_xlfn.XLOOKUP(_xlfn.TEXTJOIN("_",TRUE,tbl_die_ordering[[#This Row],[Supplier]],tbl_die_ordering[[#This Row],[DIE NO]]),[1]Tracker!$AQ:$AQ,[1]Tracker!$W:$W,"")</f>
        <v>8037-25</v>
      </c>
      <c r="C1022" s="204" t="s">
        <v>1584</v>
      </c>
      <c r="D1022" s="177" t="s">
        <v>88</v>
      </c>
      <c r="E1022" s="90" t="s">
        <v>1585</v>
      </c>
      <c r="F1022" s="91">
        <v>45849</v>
      </c>
      <c r="G1022" s="355">
        <f>_xlfn.XLOOKUP(_xlfn.TEXTJOIN("_",TRUE,tbl_die_ordering[[#This Row],[Supplier]],tbl_die_ordering[[#This Row],[DIE NO]]),[1]Tracker!$AQ:$AQ,[1]Tracker!$V:$V,"")</f>
        <v>45852</v>
      </c>
      <c r="H1022" s="193" t="s">
        <v>94</v>
      </c>
      <c r="I1022" s="131">
        <v>0</v>
      </c>
      <c r="J1022" s="131">
        <v>0</v>
      </c>
      <c r="K1022" s="99">
        <v>45856</v>
      </c>
      <c r="L1022" s="99">
        <v>45856</v>
      </c>
      <c r="M1022" s="102"/>
      <c r="N1022" s="129">
        <f>IFERROR(IF(tbl_die_ordering[[#This Row],[Design Approved Date]]&lt;&gt;"",L1022-K1022,""),"")</f>
        <v>0</v>
      </c>
      <c r="O1022" s="91">
        <v>45857</v>
      </c>
      <c r="P1022" s="91">
        <v>45859</v>
      </c>
      <c r="Q1022" s="91">
        <v>45857</v>
      </c>
      <c r="R1022" s="122" t="s">
        <v>1586</v>
      </c>
      <c r="S1022" s="90" t="s">
        <v>95</v>
      </c>
      <c r="T1022" s="91">
        <v>45885</v>
      </c>
      <c r="U1022" s="110"/>
      <c r="V1022" s="111"/>
      <c r="W10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2" s="12">
        <f>IF(AND(tbl_die_ordering[[#This Row],[TYPE]]&lt;&gt;"C",tbl_die_ordering[[#This Row],[Design Approved Date]]&lt;&gt;""),tbl_die_ordering[[#This Row],[Design Approved Date]]-tbl_die_ordering[[#This Row],[Die Requested Date]],0)</f>
        <v>7</v>
      </c>
      <c r="AA1022" s="118"/>
      <c r="AB1022" s="82">
        <f>_xlfn.XLOOKUP(_xlfn.TEXTJOIN("_",TRUE,tbl_die_ordering[[#This Row],[Supplier]],tbl_die_ordering[[#This Row],[DIE NO]]),[1]Tracker!$AQ:$AQ,[1]Tracker!$Y:$Y,"")</f>
        <v>142506511</v>
      </c>
      <c r="AC1022" s="83">
        <f>_xlfn.XLOOKUP(_xlfn.TEXTJOIN("_",TRUE,tbl_die_ordering[[#This Row],[Supplier]],tbl_die_ordering[[#This Row],[DIE NO]]),[1]Tracker!$AQ:$AQ,[1]Tracker!$AC:$AC,"")</f>
        <v>45874</v>
      </c>
      <c r="AD1022" s="7"/>
      <c r="AF1022" t="str">
        <f>TEXT(tbl_die_ordering[[#This Row],[Die Requested Date]],"mmm")</f>
        <v>Jul</v>
      </c>
      <c r="AG1022" t="str">
        <f>_xlfn.TEXTJOIN("_",TRUE,tbl_die_ordering[[#This Row],[Supplier]],tbl_die_ordering[[#This Row],[DIE NO]])</f>
        <v>PHME_21033-401</v>
      </c>
    </row>
    <row r="1023" spans="1:33" ht="15.75">
      <c r="A1023" s="130" t="s">
        <v>6</v>
      </c>
      <c r="B1023" s="128" t="str">
        <f>_xlfn.XLOOKUP(_xlfn.TEXTJOIN("_",TRUE,tbl_die_ordering[[#This Row],[Supplier]],tbl_die_ordering[[#This Row],[DIE NO]]),[1]Tracker!$AQ:$AQ,[1]Tracker!$W:$W,"")</f>
        <v>8036-25</v>
      </c>
      <c r="C1023" s="204" t="s">
        <v>1587</v>
      </c>
      <c r="D1023" s="90" t="s">
        <v>162</v>
      </c>
      <c r="E1023" s="90" t="s">
        <v>163</v>
      </c>
      <c r="F1023" s="91">
        <v>45849</v>
      </c>
      <c r="G1023" s="355">
        <f>_xlfn.XLOOKUP(_xlfn.TEXTJOIN("_",TRUE,tbl_die_ordering[[#This Row],[Supplier]],tbl_die_ordering[[#This Row],[DIE NO]]),[1]Tracker!$AQ:$AQ,[1]Tracker!$V:$V,"")</f>
        <v>45852</v>
      </c>
      <c r="H1023" s="193" t="s">
        <v>94</v>
      </c>
      <c r="I1023" s="131">
        <v>0</v>
      </c>
      <c r="J1023" s="131">
        <v>0</v>
      </c>
      <c r="K1023" s="99">
        <v>45853</v>
      </c>
      <c r="L1023" s="99">
        <v>45854</v>
      </c>
      <c r="M1023" s="102"/>
      <c r="N1023" s="129">
        <f>IFERROR(IF(tbl_die_ordering[[#This Row],[Design Approved Date]]&lt;&gt;"",L1023-K1023,""),"")</f>
        <v>1</v>
      </c>
      <c r="O1023" s="91">
        <v>45859</v>
      </c>
      <c r="P1023" s="91">
        <v>45859</v>
      </c>
      <c r="Q1023" s="99">
        <v>45859</v>
      </c>
      <c r="R1023" s="122" t="s">
        <v>1588</v>
      </c>
      <c r="S1023" s="90" t="s">
        <v>101</v>
      </c>
      <c r="T1023" s="91">
        <v>45859</v>
      </c>
      <c r="U1023" s="110"/>
      <c r="V1023" s="111"/>
      <c r="W10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3" s="12">
        <f>IF(AND(tbl_die_ordering[[#This Row],[TYPE]]&lt;&gt;"C",tbl_die_ordering[[#This Row],[Design Approved Date]]&lt;&gt;""),tbl_die_ordering[[#This Row],[Design Approved Date]]-tbl_die_ordering[[#This Row],[Die Requested Date]],0)</f>
        <v>5</v>
      </c>
      <c r="AA1023" s="118"/>
      <c r="AB1023" s="82">
        <f>_xlfn.XLOOKUP(_xlfn.TEXTJOIN("_",TRUE,tbl_die_ordering[[#This Row],[Supplier]],tbl_die_ordering[[#This Row],[DIE NO]]),[1]Tracker!$AQ:$AQ,[1]Tracker!$Y:$Y,"")</f>
        <v>142506307</v>
      </c>
      <c r="AC1023" s="83">
        <f>_xlfn.XLOOKUP(_xlfn.TEXTJOIN("_",TRUE,tbl_die_ordering[[#This Row],[Supplier]],tbl_die_ordering[[#This Row],[DIE NO]]),[1]Tracker!$AQ:$AQ,[1]Tracker!$AC:$AC,"")</f>
        <v>45867.407384259262</v>
      </c>
      <c r="AD1023" s="7"/>
      <c r="AF1023" t="str">
        <f>TEXT(tbl_die_ordering[[#This Row],[Die Requested Date]],"mmm")</f>
        <v>Jul</v>
      </c>
      <c r="AG1023" t="str">
        <f>_xlfn.TEXTJOIN("_",TRUE,tbl_die_ordering[[#This Row],[Supplier]],tbl_die_ordering[[#This Row],[DIE NO]])</f>
        <v>PDTMC_INS - 21032</v>
      </c>
    </row>
    <row r="1024" spans="1:33" ht="30">
      <c r="A1024" s="130" t="s">
        <v>6</v>
      </c>
      <c r="B1024" s="128" t="str">
        <f>_xlfn.XLOOKUP(_xlfn.TEXTJOIN("_",TRUE,tbl_die_ordering[[#This Row],[Supplier]],tbl_die_ordering[[#This Row],[DIE NO]]),[1]Tracker!$AQ:$AQ,[1]Tracker!$W:$W,"")</f>
        <v>8037-25</v>
      </c>
      <c r="C1024" s="204" t="s">
        <v>1589</v>
      </c>
      <c r="D1024" s="177" t="s">
        <v>88</v>
      </c>
      <c r="E1024" s="90" t="s">
        <v>93</v>
      </c>
      <c r="F1024" s="91">
        <v>45849</v>
      </c>
      <c r="G1024" s="355">
        <f>_xlfn.XLOOKUP(_xlfn.TEXTJOIN("_",TRUE,tbl_die_ordering[[#This Row],[Supplier]],tbl_die_ordering[[#This Row],[DIE NO]]),[1]Tracker!$AQ:$AQ,[1]Tracker!$V:$V,"")</f>
        <v>45852</v>
      </c>
      <c r="H1024" s="193" t="s">
        <v>94</v>
      </c>
      <c r="I1024" s="131">
        <v>7</v>
      </c>
      <c r="J1024" s="131">
        <v>7</v>
      </c>
      <c r="K1024" s="99">
        <v>45852</v>
      </c>
      <c r="L1024" s="99">
        <v>45887</v>
      </c>
      <c r="M1024" s="102" t="s">
        <v>186</v>
      </c>
      <c r="N1024" s="129">
        <f>IFERROR(IF(tbl_die_ordering[[#This Row],[Design Approved Date]]&lt;&gt;"",L1024-K1024,""),"")</f>
        <v>35</v>
      </c>
      <c r="O1024" s="91">
        <v>45889</v>
      </c>
      <c r="P1024" s="91">
        <v>45890</v>
      </c>
      <c r="Q1024" s="99">
        <v>45889</v>
      </c>
      <c r="R1024" s="122" t="s">
        <v>1590</v>
      </c>
      <c r="S1024" s="90" t="s">
        <v>95</v>
      </c>
      <c r="T1024" s="99">
        <v>45889</v>
      </c>
      <c r="U1024" s="110"/>
      <c r="V1024" s="111" t="s">
        <v>1591</v>
      </c>
      <c r="W10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4" s="12">
        <f>IF(AND(tbl_die_ordering[[#This Row],[TYPE]]&lt;&gt;"C",tbl_die_ordering[[#This Row],[Design Approved Date]]&lt;&gt;""),tbl_die_ordering[[#This Row],[Design Approved Date]]-tbl_die_ordering[[#This Row],[Die Requested Date]],0)</f>
        <v>38</v>
      </c>
      <c r="AA1024" s="118"/>
      <c r="AB1024" s="82">
        <f>_xlfn.XLOOKUP(_xlfn.TEXTJOIN("_",TRUE,tbl_die_ordering[[#This Row],[Supplier]],tbl_die_ordering[[#This Row],[DIE NO]]),[1]Tracker!$AQ:$AQ,[1]Tracker!$Y:$Y,"")</f>
        <v>142507757</v>
      </c>
      <c r="AC1024" s="83">
        <f>_xlfn.XLOOKUP(_xlfn.TEXTJOIN("_",TRUE,tbl_die_ordering[[#This Row],[Supplier]],tbl_die_ordering[[#This Row],[DIE NO]]),[1]Tracker!$AQ:$AQ,[1]Tracker!$AC:$AC,"")</f>
        <v>45918.403692129628</v>
      </c>
      <c r="AD1024" s="7"/>
      <c r="AF1024" t="str">
        <f>TEXT(tbl_die_ordering[[#This Row],[Die Requested Date]],"mmm")</f>
        <v>Jul</v>
      </c>
      <c r="AG1024" t="str">
        <f>_xlfn.TEXTJOIN("_",TRUE,tbl_die_ordering[[#This Row],[Supplier]],tbl_die_ordering[[#This Row],[DIE NO]])</f>
        <v>PHME_51085-602</v>
      </c>
    </row>
    <row r="1025" spans="1:33" ht="45">
      <c r="A1025" s="130" t="s">
        <v>6</v>
      </c>
      <c r="B1025" s="128" t="str">
        <f>_xlfn.XLOOKUP(_xlfn.TEXTJOIN("_",TRUE,tbl_die_ordering[[#This Row],[Supplier]],tbl_die_ordering[[#This Row],[DIE NO]]),[1]Tracker!$AQ:$AQ,[1]Tracker!$W:$W,"")</f>
        <v>8038-25</v>
      </c>
      <c r="C1025" s="204" t="s">
        <v>1592</v>
      </c>
      <c r="D1025" s="177" t="s">
        <v>185</v>
      </c>
      <c r="E1025" s="90" t="s">
        <v>221</v>
      </c>
      <c r="F1025" s="91">
        <v>45849</v>
      </c>
      <c r="G1025" s="355">
        <f>_xlfn.XLOOKUP(_xlfn.TEXTJOIN("_",TRUE,tbl_die_ordering[[#This Row],[Supplier]],tbl_die_ordering[[#This Row],[DIE NO]]),[1]Tracker!$AQ:$AQ,[1]Tracker!$V:$V,"")</f>
        <v>45891</v>
      </c>
      <c r="H1025" s="193" t="s">
        <v>90</v>
      </c>
      <c r="I1025" s="131">
        <v>9</v>
      </c>
      <c r="J1025" s="131">
        <v>9</v>
      </c>
      <c r="K1025" s="99">
        <v>45897</v>
      </c>
      <c r="L1025" s="99">
        <v>45901</v>
      </c>
      <c r="M1025" s="102" t="s">
        <v>186</v>
      </c>
      <c r="N1025" s="129">
        <f>IFERROR(IF(tbl_die_ordering[[#This Row],[Design Approved Date]]&lt;&gt;"",L1025-K1025,""),"")</f>
        <v>4</v>
      </c>
      <c r="O1025" s="99">
        <v>45903</v>
      </c>
      <c r="P1025" s="99">
        <v>45904</v>
      </c>
      <c r="Q1025" s="99">
        <v>45903</v>
      </c>
      <c r="R1025" s="122" t="s">
        <v>1593</v>
      </c>
      <c r="S1025" s="90" t="s">
        <v>230</v>
      </c>
      <c r="T1025" s="99">
        <v>45903</v>
      </c>
      <c r="U1025" s="110" t="s">
        <v>1594</v>
      </c>
      <c r="V1025" s="111" t="s">
        <v>1595</v>
      </c>
      <c r="W10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5" s="12">
        <f>IF(AND(tbl_die_ordering[[#This Row],[TYPE]]&lt;&gt;"C",tbl_die_ordering[[#This Row],[Design Approved Date]]&lt;&gt;""),tbl_die_ordering[[#This Row],[Design Approved Date]]-tbl_die_ordering[[#This Row],[Die Requested Date]],0)</f>
        <v>52</v>
      </c>
      <c r="AA1025" s="118" t="s">
        <v>405</v>
      </c>
      <c r="AB1025" s="82">
        <f>_xlfn.XLOOKUP(_xlfn.TEXTJOIN("_",TRUE,tbl_die_ordering[[#This Row],[Supplier]],tbl_die_ordering[[#This Row],[DIE NO]]),[1]Tracker!$AQ:$AQ,[1]Tracker!$Y:$Y,"")</f>
        <v>142507722</v>
      </c>
      <c r="AC1025" s="83">
        <f>_xlfn.XLOOKUP(_xlfn.TEXTJOIN("_",TRUE,tbl_die_ordering[[#This Row],[Supplier]],tbl_die_ordering[[#This Row],[DIE NO]]),[1]Tracker!$AQ:$AQ,[1]Tracker!$AC:$AC,"")</f>
        <v>45916.359189814815</v>
      </c>
      <c r="AD1025" s="7"/>
      <c r="AF1025" t="str">
        <f>TEXT(tbl_die_ordering[[#This Row],[Die Requested Date]],"mmm")</f>
        <v>Jul</v>
      </c>
      <c r="AG1025" t="str">
        <f>_xlfn.TEXTJOIN("_",TRUE,tbl_die_ordering[[#This Row],[Supplier]],tbl_die_ordering[[#This Row],[DIE NO]])</f>
        <v>ADEX_30416-601</v>
      </c>
    </row>
    <row r="1026" spans="1:33" ht="15.75">
      <c r="A1026" s="130" t="s">
        <v>6</v>
      </c>
      <c r="B1026" s="128" t="str">
        <f>_xlfn.XLOOKUP(_xlfn.TEXTJOIN("_",TRUE,tbl_die_ordering[[#This Row],[Supplier]],tbl_die_ordering[[#This Row],[DIE NO]]),[1]Tracker!$AQ:$AQ,[1]Tracker!$W:$W,"")</f>
        <v>8036-25</v>
      </c>
      <c r="C1026" s="204" t="s">
        <v>1596</v>
      </c>
      <c r="D1026" s="177" t="s">
        <v>88</v>
      </c>
      <c r="E1026" s="90" t="s">
        <v>89</v>
      </c>
      <c r="F1026" s="91">
        <v>45850</v>
      </c>
      <c r="G1026" s="355">
        <f>_xlfn.XLOOKUP(_xlfn.TEXTJOIN("_",TRUE,tbl_die_ordering[[#This Row],[Supplier]],tbl_die_ordering[[#This Row],[DIE NO]]),[1]Tracker!$AQ:$AQ,[1]Tracker!$V:$V,"")</f>
        <v>45852</v>
      </c>
      <c r="H1026" s="193" t="s">
        <v>94</v>
      </c>
      <c r="I1026" s="131">
        <v>1</v>
      </c>
      <c r="J1026" s="131">
        <v>1</v>
      </c>
      <c r="K1026" s="99">
        <v>45852</v>
      </c>
      <c r="L1026" s="99">
        <v>45853</v>
      </c>
      <c r="M1026" s="102"/>
      <c r="N1026" s="129">
        <f>IFERROR(IF(tbl_die_ordering[[#This Row],[Design Approved Date]]&lt;&gt;"",L1026-K1026,""),"")</f>
        <v>1</v>
      </c>
      <c r="O1026" s="91">
        <v>45855</v>
      </c>
      <c r="P1026" s="91">
        <v>45859</v>
      </c>
      <c r="Q1026" s="91">
        <v>45855</v>
      </c>
      <c r="R1026" s="122" t="s">
        <v>1582</v>
      </c>
      <c r="S1026" s="90" t="s">
        <v>101</v>
      </c>
      <c r="T1026" s="91">
        <v>45885</v>
      </c>
      <c r="U1026" s="110"/>
      <c r="V1026" s="111"/>
      <c r="W10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6" s="12">
        <f>IF(AND(tbl_die_ordering[[#This Row],[TYPE]]&lt;&gt;"C",tbl_die_ordering[[#This Row],[Design Approved Date]]&lt;&gt;""),tbl_die_ordering[[#This Row],[Design Approved Date]]-tbl_die_ordering[[#This Row],[Die Requested Date]],0)</f>
        <v>3</v>
      </c>
      <c r="AA1026" s="118"/>
      <c r="AB1026" s="82">
        <f>_xlfn.XLOOKUP(_xlfn.TEXTJOIN("_",TRUE,tbl_die_ordering[[#This Row],[Supplier]],tbl_die_ordering[[#This Row],[DIE NO]]),[1]Tracker!$AQ:$AQ,[1]Tracker!$Y:$Y,"")</f>
        <v>142506306</v>
      </c>
      <c r="AC1026" s="83">
        <f>_xlfn.XLOOKUP(_xlfn.TEXTJOIN("_",TRUE,tbl_die_ordering[[#This Row],[Supplier]],tbl_die_ordering[[#This Row],[DIE NO]]),[1]Tracker!$AQ:$AQ,[1]Tracker!$AC:$AC,"")</f>
        <v>45870</v>
      </c>
      <c r="AD1026" s="7"/>
      <c r="AF1026" t="str">
        <f>TEXT(tbl_die_ordering[[#This Row],[Die Requested Date]],"mmm")</f>
        <v>Jul</v>
      </c>
      <c r="AG1026" t="str">
        <f>_xlfn.TEXTJOIN("_",TRUE,tbl_die_ordering[[#This Row],[Supplier]],tbl_die_ordering[[#This Row],[DIE NO]])</f>
        <v>PDTMC_05370-603</v>
      </c>
    </row>
    <row r="1027" spans="1:33" ht="15.75">
      <c r="A1027" s="130" t="s">
        <v>6</v>
      </c>
      <c r="B1027" s="128" t="str">
        <f>_xlfn.XLOOKUP(_xlfn.TEXTJOIN("_",TRUE,tbl_die_ordering[[#This Row],[Supplier]],tbl_die_ordering[[#This Row],[DIE NO]]),[1]Tracker!$AQ:$AQ,[1]Tracker!$W:$W,"")</f>
        <v>8036-25</v>
      </c>
      <c r="C1027" s="204" t="s">
        <v>1597</v>
      </c>
      <c r="D1027" s="177" t="s">
        <v>88</v>
      </c>
      <c r="E1027" s="90" t="s">
        <v>111</v>
      </c>
      <c r="F1027" s="91">
        <v>45850</v>
      </c>
      <c r="G1027" s="355">
        <f>_xlfn.XLOOKUP(_xlfn.TEXTJOIN("_",TRUE,tbl_die_ordering[[#This Row],[Supplier]],tbl_die_ordering[[#This Row],[DIE NO]]),[1]Tracker!$AQ:$AQ,[1]Tracker!$V:$V,"")</f>
        <v>45852</v>
      </c>
      <c r="H1027" s="193" t="s">
        <v>94</v>
      </c>
      <c r="I1027" s="131">
        <v>0</v>
      </c>
      <c r="J1027" s="131">
        <v>0</v>
      </c>
      <c r="K1027" s="99">
        <v>45853</v>
      </c>
      <c r="L1027" s="99">
        <v>45853</v>
      </c>
      <c r="M1027" s="102"/>
      <c r="N1027" s="129">
        <f>IFERROR(IF(tbl_die_ordering[[#This Row],[Design Approved Date]]&lt;&gt;"",L1027-K1027,""),"")</f>
        <v>0</v>
      </c>
      <c r="O1027" s="91">
        <v>45855</v>
      </c>
      <c r="P1027" s="91">
        <v>45859</v>
      </c>
      <c r="Q1027" s="91">
        <v>45855</v>
      </c>
      <c r="R1027" s="122" t="s">
        <v>1582</v>
      </c>
      <c r="S1027" s="90" t="s">
        <v>101</v>
      </c>
      <c r="T1027" s="91">
        <v>45885</v>
      </c>
      <c r="U1027" s="110"/>
      <c r="V1027" s="111"/>
      <c r="W10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7" s="12">
        <f>IF(AND(tbl_die_ordering[[#This Row],[TYPE]]&lt;&gt;"C",tbl_die_ordering[[#This Row],[Design Approved Date]]&lt;&gt;""),tbl_die_ordering[[#This Row],[Design Approved Date]]-tbl_die_ordering[[#This Row],[Die Requested Date]],0)</f>
        <v>3</v>
      </c>
      <c r="AA1027" s="118"/>
      <c r="AB1027" s="82">
        <f>_xlfn.XLOOKUP(_xlfn.TEXTJOIN("_",TRUE,tbl_die_ordering[[#This Row],[Supplier]],tbl_die_ordering[[#This Row],[DIE NO]]),[1]Tracker!$AQ:$AQ,[1]Tracker!$Y:$Y,"")</f>
        <v>142506306</v>
      </c>
      <c r="AC1027" s="83">
        <f>_xlfn.XLOOKUP(_xlfn.TEXTJOIN("_",TRUE,tbl_die_ordering[[#This Row],[Supplier]],tbl_die_ordering[[#This Row],[DIE NO]]),[1]Tracker!$AQ:$AQ,[1]Tracker!$AC:$AC,"")</f>
        <v>45870</v>
      </c>
      <c r="AD1027" s="7"/>
      <c r="AF1027" t="str">
        <f>TEXT(tbl_die_ordering[[#This Row],[Die Requested Date]],"mmm")</f>
        <v>Jul</v>
      </c>
      <c r="AG1027" t="str">
        <f>_xlfn.TEXTJOIN("_",TRUE,tbl_die_ordering[[#This Row],[Supplier]],tbl_die_ordering[[#This Row],[DIE NO]])</f>
        <v>PDTMC_09269-403</v>
      </c>
    </row>
    <row r="1028" spans="1:33" ht="15.75">
      <c r="A1028" s="130" t="s">
        <v>6</v>
      </c>
      <c r="B1028" s="128" t="str">
        <f>_xlfn.XLOOKUP(_xlfn.TEXTJOIN("_",TRUE,tbl_die_ordering[[#This Row],[Supplier]],tbl_die_ordering[[#This Row],[DIE NO]]),[1]Tracker!$AQ:$AQ,[1]Tracker!$W:$W,"")</f>
        <v>8037-25</v>
      </c>
      <c r="C1028" s="204" t="s">
        <v>1598</v>
      </c>
      <c r="D1028" s="177" t="s">
        <v>88</v>
      </c>
      <c r="E1028" s="90" t="s">
        <v>103</v>
      </c>
      <c r="F1028" s="91">
        <v>45850</v>
      </c>
      <c r="G1028" s="355">
        <f>_xlfn.XLOOKUP(_xlfn.TEXTJOIN("_",TRUE,tbl_die_ordering[[#This Row],[Supplier]],tbl_die_ordering[[#This Row],[DIE NO]]),[1]Tracker!$AQ:$AQ,[1]Tracker!$V:$V,"")</f>
        <v>45852</v>
      </c>
      <c r="H1028" s="193" t="s">
        <v>94</v>
      </c>
      <c r="I1028" s="131">
        <v>0</v>
      </c>
      <c r="J1028" s="131">
        <v>0</v>
      </c>
      <c r="K1028" s="99">
        <v>45852</v>
      </c>
      <c r="L1028" s="99">
        <v>45853</v>
      </c>
      <c r="M1028" s="102"/>
      <c r="N1028" s="129">
        <f>IFERROR(IF(tbl_die_ordering[[#This Row],[Design Approved Date]]&lt;&gt;"",L1028-K1028,""),"")</f>
        <v>1</v>
      </c>
      <c r="O1028" s="91">
        <v>45855</v>
      </c>
      <c r="P1028" s="91">
        <v>45859</v>
      </c>
      <c r="Q1028" s="91">
        <v>45855</v>
      </c>
      <c r="R1028" s="122" t="s">
        <v>1582</v>
      </c>
      <c r="S1028" s="90" t="s">
        <v>95</v>
      </c>
      <c r="T1028" s="91">
        <v>45885</v>
      </c>
      <c r="U1028" s="110"/>
      <c r="V1028" s="111"/>
      <c r="W10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8" s="12">
        <f>IF(AND(tbl_die_ordering[[#This Row],[TYPE]]&lt;&gt;"C",tbl_die_ordering[[#This Row],[Design Approved Date]]&lt;&gt;""),tbl_die_ordering[[#This Row],[Design Approved Date]]-tbl_die_ordering[[#This Row],[Die Requested Date]],0)</f>
        <v>3</v>
      </c>
      <c r="AA1028" s="118"/>
      <c r="AB1028" s="82">
        <f>_xlfn.XLOOKUP(_xlfn.TEXTJOIN("_",TRUE,tbl_die_ordering[[#This Row],[Supplier]],tbl_die_ordering[[#This Row],[DIE NO]]),[1]Tracker!$AQ:$AQ,[1]Tracker!$Y:$Y,"")</f>
        <v>142506511</v>
      </c>
      <c r="AC1028" s="83">
        <f>_xlfn.XLOOKUP(_xlfn.TEXTJOIN("_",TRUE,tbl_die_ordering[[#This Row],[Supplier]],tbl_die_ordering[[#This Row],[DIE NO]]),[1]Tracker!$AQ:$AQ,[1]Tracker!$AC:$AC,"")</f>
        <v>45874</v>
      </c>
      <c r="AD1028" s="7"/>
      <c r="AF1028" t="str">
        <f>TEXT(tbl_die_ordering[[#This Row],[Die Requested Date]],"mmm")</f>
        <v>Jul</v>
      </c>
      <c r="AG1028" t="str">
        <f>_xlfn.TEXTJOIN("_",TRUE,tbl_die_ordering[[#This Row],[Supplier]],tbl_die_ordering[[#This Row],[DIE NO]])</f>
        <v>PHME_27048-502</v>
      </c>
    </row>
    <row r="1029" spans="1:33" ht="15.75">
      <c r="A1029" s="178" t="s">
        <v>6</v>
      </c>
      <c r="B1029" s="128" t="str">
        <f>_xlfn.XLOOKUP(_xlfn.TEXTJOIN("_",TRUE,tbl_die_ordering[[#This Row],[Supplier]],tbl_die_ordering[[#This Row],[DIE NO]]),[1]Tracker!$AQ:$AQ,[1]Tracker!$W:$W,"")</f>
        <v>8036-25</v>
      </c>
      <c r="C1029" s="204" t="s">
        <v>1599</v>
      </c>
      <c r="D1029" s="177" t="s">
        <v>88</v>
      </c>
      <c r="E1029" s="90" t="s">
        <v>1600</v>
      </c>
      <c r="F1029" s="91">
        <v>45850</v>
      </c>
      <c r="G1029" s="355">
        <f>_xlfn.XLOOKUP(_xlfn.TEXTJOIN("_",TRUE,tbl_die_ordering[[#This Row],[Supplier]],tbl_die_ordering[[#This Row],[DIE NO]]),[1]Tracker!$AQ:$AQ,[1]Tracker!$V:$V,"")</f>
        <v>45852</v>
      </c>
      <c r="H1029" s="193" t="s">
        <v>94</v>
      </c>
      <c r="I1029" s="131">
        <v>0</v>
      </c>
      <c r="J1029" s="131">
        <v>0</v>
      </c>
      <c r="K1029" s="99">
        <v>45853</v>
      </c>
      <c r="L1029" s="99">
        <v>45856</v>
      </c>
      <c r="M1029" s="180"/>
      <c r="N1029" s="129">
        <f>IFERROR(IF(tbl_die_ordering[[#This Row],[Design Approved Date]]&lt;&gt;"",L1029-K1029,""),"")</f>
        <v>3</v>
      </c>
      <c r="O1029" s="91">
        <v>45857</v>
      </c>
      <c r="P1029" s="91">
        <v>45859</v>
      </c>
      <c r="Q1029" s="91">
        <v>45857</v>
      </c>
      <c r="R1029" s="122" t="s">
        <v>1586</v>
      </c>
      <c r="S1029" s="90" t="s">
        <v>101</v>
      </c>
      <c r="T1029" s="91">
        <v>45885</v>
      </c>
      <c r="U1029" s="110"/>
      <c r="V1029" s="111" t="s">
        <v>1601</v>
      </c>
      <c r="W10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29" s="12">
        <f>IF(AND(tbl_die_ordering[[#This Row],[TYPE]]&lt;&gt;"C",tbl_die_ordering[[#This Row],[Design Approved Date]]&lt;&gt;""),tbl_die_ordering[[#This Row],[Design Approved Date]]-tbl_die_ordering[[#This Row],[Die Requested Date]],0)</f>
        <v>6</v>
      </c>
      <c r="AA1029" s="118"/>
      <c r="AB1029" s="82">
        <f>_xlfn.XLOOKUP(_xlfn.TEXTJOIN("_",TRUE,tbl_die_ordering[[#This Row],[Supplier]],tbl_die_ordering[[#This Row],[DIE NO]]),[1]Tracker!$AQ:$AQ,[1]Tracker!$Y:$Y,"")</f>
        <v>142506456</v>
      </c>
      <c r="AC1029" s="83">
        <f>_xlfn.XLOOKUP(_xlfn.TEXTJOIN("_",TRUE,tbl_die_ordering[[#This Row],[Supplier]],tbl_die_ordering[[#This Row],[DIE NO]]),[1]Tracker!$AQ:$AQ,[1]Tracker!$AC:$AC,"")</f>
        <v>45873</v>
      </c>
      <c r="AD1029" s="7"/>
      <c r="AF1029" t="str">
        <f>TEXT(tbl_die_ordering[[#This Row],[Die Requested Date]],"mmm")</f>
        <v>Jul</v>
      </c>
      <c r="AG1029" t="str">
        <f>_xlfn.TEXTJOIN("_",TRUE,tbl_die_ordering[[#This Row],[Supplier]],tbl_die_ordering[[#This Row],[DIE NO]])</f>
        <v>PDTMC_01019-501</v>
      </c>
    </row>
    <row r="1030" spans="1:33" ht="15.75">
      <c r="A1030" s="130" t="s">
        <v>6</v>
      </c>
      <c r="B1030" s="128" t="str">
        <f>_xlfn.XLOOKUP(_xlfn.TEXTJOIN("_",TRUE,tbl_die_ordering[[#This Row],[Supplier]],tbl_die_ordering[[#This Row],[DIE NO]]),[1]Tracker!$AQ:$AQ,[1]Tracker!$W:$W,"")</f>
        <v>8037-25</v>
      </c>
      <c r="C1030" s="204" t="s">
        <v>1602</v>
      </c>
      <c r="D1030" s="177" t="s">
        <v>88</v>
      </c>
      <c r="E1030" s="90" t="s">
        <v>93</v>
      </c>
      <c r="F1030" s="91">
        <v>45850</v>
      </c>
      <c r="G1030" s="355">
        <f>_xlfn.XLOOKUP(_xlfn.TEXTJOIN("_",TRUE,tbl_die_ordering[[#This Row],[Supplier]],tbl_die_ordering[[#This Row],[DIE NO]]),[1]Tracker!$AQ:$AQ,[1]Tracker!$V:$V,"")</f>
        <v>45852</v>
      </c>
      <c r="H1030" s="193" t="s">
        <v>94</v>
      </c>
      <c r="I1030" s="131">
        <v>1</v>
      </c>
      <c r="J1030" s="131">
        <v>2</v>
      </c>
      <c r="K1030" s="99">
        <v>45854</v>
      </c>
      <c r="L1030" s="99">
        <v>45854</v>
      </c>
      <c r="M1030" s="102"/>
      <c r="N1030" s="129">
        <f>IFERROR(IF(tbl_die_ordering[[#This Row],[Design Approved Date]]&lt;&gt;"",L1030-K1030,""),"")</f>
        <v>0</v>
      </c>
      <c r="O1030" s="91">
        <v>45857</v>
      </c>
      <c r="P1030" s="91">
        <v>45859</v>
      </c>
      <c r="Q1030" s="91">
        <v>45857</v>
      </c>
      <c r="R1030" s="122" t="s">
        <v>1586</v>
      </c>
      <c r="S1030" s="90" t="s">
        <v>95</v>
      </c>
      <c r="T1030" s="91">
        <v>45885</v>
      </c>
      <c r="U1030" s="110"/>
      <c r="V1030" s="111"/>
      <c r="W10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0" s="12">
        <f>IF(AND(tbl_die_ordering[[#This Row],[TYPE]]&lt;&gt;"C",tbl_die_ordering[[#This Row],[Design Approved Date]]&lt;&gt;""),tbl_die_ordering[[#This Row],[Design Approved Date]]-tbl_die_ordering[[#This Row],[Die Requested Date]],0)</f>
        <v>4</v>
      </c>
      <c r="AA1030" s="118"/>
      <c r="AB1030" s="82">
        <f>_xlfn.XLOOKUP(_xlfn.TEXTJOIN("_",TRUE,tbl_die_ordering[[#This Row],[Supplier]],tbl_die_ordering[[#This Row],[DIE NO]]),[1]Tracker!$AQ:$AQ,[1]Tracker!$Y:$Y,"")</f>
        <v>142506511</v>
      </c>
      <c r="AC1030" s="83">
        <f>_xlfn.XLOOKUP(_xlfn.TEXTJOIN("_",TRUE,tbl_die_ordering[[#This Row],[Supplier]],tbl_die_ordering[[#This Row],[DIE NO]]),[1]Tracker!$AQ:$AQ,[1]Tracker!$AC:$AC,"")</f>
        <v>45874</v>
      </c>
      <c r="AD1030" s="7"/>
      <c r="AF1030" t="str">
        <f>TEXT(tbl_die_ordering[[#This Row],[Die Requested Date]],"mmm")</f>
        <v>Jul</v>
      </c>
      <c r="AG1030" t="str">
        <f>_xlfn.TEXTJOIN("_",TRUE,tbl_die_ordering[[#This Row],[Supplier]],tbl_die_ordering[[#This Row],[DIE NO]])</f>
        <v>PHME_29663-209</v>
      </c>
    </row>
    <row r="1031" spans="1:33" ht="45">
      <c r="A1031" s="186" t="s">
        <v>6</v>
      </c>
      <c r="B1031" s="128" t="str">
        <f>_xlfn.XLOOKUP(_xlfn.TEXTJOIN("_",TRUE,tbl_die_ordering[[#This Row],[Supplier]],tbl_die_ordering[[#This Row],[DIE NO]]),[1]Tracker!$AQ:$AQ,[1]Tracker!$W:$W,"")</f>
        <v>8038-25</v>
      </c>
      <c r="C1031" s="204" t="s">
        <v>1603</v>
      </c>
      <c r="D1031" s="177" t="s">
        <v>88</v>
      </c>
      <c r="E1031" s="92" t="s">
        <v>670</v>
      </c>
      <c r="F1031" s="91">
        <v>45850</v>
      </c>
      <c r="G1031" s="355">
        <f>_xlfn.XLOOKUP(_xlfn.TEXTJOIN("_",TRUE,tbl_die_ordering[[#This Row],[Supplier]],tbl_die_ordering[[#This Row],[DIE NO]]),[1]Tracker!$AQ:$AQ,[1]Tracker!$V:$V,"")</f>
        <v>45852</v>
      </c>
      <c r="H1031" s="193" t="s">
        <v>90</v>
      </c>
      <c r="I1031" s="131">
        <v>1</v>
      </c>
      <c r="J1031" s="131">
        <v>2</v>
      </c>
      <c r="K1031" s="99">
        <v>45853</v>
      </c>
      <c r="L1031" s="99">
        <v>45895</v>
      </c>
      <c r="M1031" s="146" t="s">
        <v>186</v>
      </c>
      <c r="N1031" s="129">
        <f>IFERROR(IF(tbl_die_ordering[[#This Row],[Design Approved Date]]&lt;&gt;"",L1031-K1031,""),"")</f>
        <v>42</v>
      </c>
      <c r="O1031" s="99">
        <v>45896</v>
      </c>
      <c r="P1031" s="91">
        <v>45896</v>
      </c>
      <c r="Q1031" s="99">
        <v>45896</v>
      </c>
      <c r="R1031" s="122" t="s">
        <v>1604</v>
      </c>
      <c r="S1031" s="90" t="s">
        <v>230</v>
      </c>
      <c r="T1031" s="91">
        <v>45896</v>
      </c>
      <c r="U1031" s="110"/>
      <c r="V1031" s="111" t="s">
        <v>1605</v>
      </c>
      <c r="W10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1" s="12">
        <f>IF(AND(tbl_die_ordering[[#This Row],[TYPE]]&lt;&gt;"C",tbl_die_ordering[[#This Row],[Design Approved Date]]&lt;&gt;""),tbl_die_ordering[[#This Row],[Design Approved Date]]-tbl_die_ordering[[#This Row],[Die Requested Date]],0)</f>
        <v>45</v>
      </c>
      <c r="AA1031" s="118"/>
      <c r="AB1031" s="82">
        <f>_xlfn.XLOOKUP(_xlfn.TEXTJOIN("_",TRUE,tbl_die_ordering[[#This Row],[Supplier]],tbl_die_ordering[[#This Row],[DIE NO]]),[1]Tracker!$AQ:$AQ,[1]Tracker!$Y:$Y,"")</f>
        <v>142507429</v>
      </c>
      <c r="AC1031" s="83">
        <f>_xlfn.XLOOKUP(_xlfn.TEXTJOIN("_",TRUE,tbl_die_ordering[[#This Row],[Supplier]],tbl_die_ordering[[#This Row],[DIE NO]]),[1]Tracker!$AQ:$AQ,[1]Tracker!$AC:$AC,"")</f>
        <v>45907</v>
      </c>
      <c r="AD1031" s="7"/>
      <c r="AF1031" t="str">
        <f>TEXT(tbl_die_ordering[[#This Row],[Die Requested Date]],"mmm")</f>
        <v>Jul</v>
      </c>
      <c r="AG1031" t="str">
        <f>_xlfn.TEXTJOIN("_",TRUE,tbl_die_ordering[[#This Row],[Supplier]],tbl_die_ordering[[#This Row],[DIE NO]])</f>
        <v>ADEX_05215-507</v>
      </c>
    </row>
    <row r="1032" spans="1:33" ht="15.75">
      <c r="A1032" s="130" t="s">
        <v>29</v>
      </c>
      <c r="B1032" s="128" t="str">
        <f>_xlfn.XLOOKUP(_xlfn.TEXTJOIN("_",TRUE,tbl_die_ordering[[#This Row],[Supplier]],tbl_die_ordering[[#This Row],[DIE NO]]),[1]Tracker!$AQ:$AQ,[1]Tracker!$W:$W,"")</f>
        <v>8042-25</v>
      </c>
      <c r="C1032" s="204" t="s">
        <v>1606</v>
      </c>
      <c r="D1032" s="90" t="s">
        <v>88</v>
      </c>
      <c r="E1032" s="90" t="s">
        <v>103</v>
      </c>
      <c r="F1032" s="91">
        <v>45850</v>
      </c>
      <c r="G1032" s="355">
        <f>_xlfn.XLOOKUP(_xlfn.TEXTJOIN("_",TRUE,tbl_die_ordering[[#This Row],[Supplier]],tbl_die_ordering[[#This Row],[DIE NO]]),[1]Tracker!$AQ:$AQ,[1]Tracker!$V:$V,"")</f>
        <v>45852</v>
      </c>
      <c r="H1032" s="193" t="s">
        <v>90</v>
      </c>
      <c r="I1032" s="131">
        <v>2</v>
      </c>
      <c r="J1032" s="131">
        <v>4</v>
      </c>
      <c r="K1032" s="99">
        <v>45854</v>
      </c>
      <c r="L1032" s="99">
        <v>45855</v>
      </c>
      <c r="M1032" s="102"/>
      <c r="N1032" s="129">
        <f>IFERROR(IF(tbl_die_ordering[[#This Row],[Design Approved Date]]&lt;&gt;"",L1032-K1032,""),"")</f>
        <v>1</v>
      </c>
      <c r="O1032" s="91">
        <v>45859</v>
      </c>
      <c r="P1032" s="91">
        <v>45860</v>
      </c>
      <c r="Q1032" s="99">
        <v>45859</v>
      </c>
      <c r="R1032" s="122" t="s">
        <v>1607</v>
      </c>
      <c r="S1032" s="90" t="s">
        <v>106</v>
      </c>
      <c r="T1032" s="91">
        <v>45859</v>
      </c>
      <c r="U1032" s="110"/>
      <c r="V1032" s="111"/>
      <c r="W10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2" s="12">
        <f>IF(AND(tbl_die_ordering[[#This Row],[TYPE]]&lt;&gt;"C",tbl_die_ordering[[#This Row],[Design Approved Date]]&lt;&gt;""),tbl_die_ordering[[#This Row],[Design Approved Date]]-tbl_die_ordering[[#This Row],[Die Requested Date]],0)</f>
        <v>5</v>
      </c>
      <c r="AA1032" s="118"/>
      <c r="AB1032" s="82">
        <f>_xlfn.XLOOKUP(_xlfn.TEXTJOIN("_",TRUE,tbl_die_ordering[[#This Row],[Supplier]],tbl_die_ordering[[#This Row],[DIE NO]]),[1]Tracker!$AQ:$AQ,[1]Tracker!$Y:$Y,"")</f>
        <v>242501754</v>
      </c>
      <c r="AC1032" s="83">
        <f>_xlfn.XLOOKUP(_xlfn.TEXTJOIN("_",TRUE,tbl_die_ordering[[#This Row],[Supplier]],tbl_die_ordering[[#This Row],[DIE NO]]),[1]Tracker!$AQ:$AQ,[1]Tracker!$AC:$AC,"")</f>
        <v>45875</v>
      </c>
      <c r="AD1032" s="7"/>
      <c r="AF1032" t="str">
        <f>TEXT(tbl_die_ordering[[#This Row],[Die Requested Date]],"mmm")</f>
        <v>Jul</v>
      </c>
      <c r="AG1032" t="str">
        <f>_xlfn.TEXTJOIN("_",TRUE,tbl_die_ordering[[#This Row],[Supplier]],tbl_die_ordering[[#This Row],[DIE NO]])</f>
        <v>JIANGSU_019479-2503</v>
      </c>
    </row>
    <row r="1033" spans="1:33" ht="15.75">
      <c r="A1033" s="130" t="s">
        <v>29</v>
      </c>
      <c r="B1033" s="128" t="str">
        <f>_xlfn.XLOOKUP(_xlfn.TEXTJOIN("_",TRUE,tbl_die_ordering[[#This Row],[Supplier]],tbl_die_ordering[[#This Row],[DIE NO]]),[1]Tracker!$AQ:$AQ,[1]Tracker!$W:$W,"")</f>
        <v>8042-25</v>
      </c>
      <c r="C1033" s="204" t="s">
        <v>1608</v>
      </c>
      <c r="D1033" s="90" t="s">
        <v>88</v>
      </c>
      <c r="E1033" s="90" t="s">
        <v>89</v>
      </c>
      <c r="F1033" s="91">
        <v>45850</v>
      </c>
      <c r="G1033" s="355">
        <f>_xlfn.XLOOKUP(_xlfn.TEXTJOIN("_",TRUE,tbl_die_ordering[[#This Row],[Supplier]],tbl_die_ordering[[#This Row],[DIE NO]]),[1]Tracker!$AQ:$AQ,[1]Tracker!$V:$V,"")</f>
        <v>45852</v>
      </c>
      <c r="H1033" s="193" t="s">
        <v>90</v>
      </c>
      <c r="I1033" s="131">
        <v>0</v>
      </c>
      <c r="J1033" s="131">
        <v>0</v>
      </c>
      <c r="K1033" s="99">
        <v>45854</v>
      </c>
      <c r="L1033" s="99">
        <v>45859</v>
      </c>
      <c r="M1033" s="102"/>
      <c r="N1033" s="129">
        <f>IFERROR(IF(tbl_die_ordering[[#This Row],[Design Approved Date]]&lt;&gt;"",L1033-K1033,""),"")</f>
        <v>5</v>
      </c>
      <c r="O1033" s="99">
        <v>45862</v>
      </c>
      <c r="P1033" s="91">
        <v>45773</v>
      </c>
      <c r="Q1033" s="99">
        <v>45862</v>
      </c>
      <c r="R1033" s="122" t="s">
        <v>1609</v>
      </c>
      <c r="S1033" s="90" t="s">
        <v>106</v>
      </c>
      <c r="T1033" s="91">
        <v>45862</v>
      </c>
      <c r="U1033" s="110"/>
      <c r="V1033" s="111" t="s">
        <v>1610</v>
      </c>
      <c r="W10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3" s="12">
        <f>IF(AND(tbl_die_ordering[[#This Row],[TYPE]]&lt;&gt;"C",tbl_die_ordering[[#This Row],[Design Approved Date]]&lt;&gt;""),tbl_die_ordering[[#This Row],[Design Approved Date]]-tbl_die_ordering[[#This Row],[Die Requested Date]],0)</f>
        <v>9</v>
      </c>
      <c r="AA1033" s="118"/>
      <c r="AB1033" s="82">
        <f>_xlfn.XLOOKUP(_xlfn.TEXTJOIN("_",TRUE,tbl_die_ordering[[#This Row],[Supplier]],tbl_die_ordering[[#This Row],[DIE NO]]),[1]Tracker!$AQ:$AQ,[1]Tracker!$Y:$Y,"")</f>
        <v>242501754</v>
      </c>
      <c r="AC1033" s="83">
        <f>_xlfn.XLOOKUP(_xlfn.TEXTJOIN("_",TRUE,tbl_die_ordering[[#This Row],[Supplier]],tbl_die_ordering[[#This Row],[DIE NO]]),[1]Tracker!$AQ:$AQ,[1]Tracker!$AC:$AC,"")</f>
        <v>45875</v>
      </c>
      <c r="AD1033" s="7"/>
      <c r="AF1033" t="str">
        <f>TEXT(tbl_die_ordering[[#This Row],[Die Requested Date]],"mmm")</f>
        <v>Jul</v>
      </c>
      <c r="AG1033" t="str">
        <f>_xlfn.TEXTJOIN("_",TRUE,tbl_die_ordering[[#This Row],[Supplier]],tbl_die_ordering[[#This Row],[DIE NO]])</f>
        <v>JIANGSU_024216-3504</v>
      </c>
    </row>
    <row r="1034" spans="1:33" ht="15.75">
      <c r="A1034" s="130" t="s">
        <v>29</v>
      </c>
      <c r="B1034" s="128" t="str">
        <f>_xlfn.XLOOKUP(_xlfn.TEXTJOIN("_",TRUE,tbl_die_ordering[[#This Row],[Supplier]],tbl_die_ordering[[#This Row],[DIE NO]]),[1]Tracker!$AQ:$AQ,[1]Tracker!$W:$W,"")</f>
        <v>8041-25</v>
      </c>
      <c r="C1034" s="204" t="s">
        <v>1611</v>
      </c>
      <c r="D1034" s="90" t="s">
        <v>88</v>
      </c>
      <c r="E1034" s="90" t="s">
        <v>89</v>
      </c>
      <c r="F1034" s="91">
        <v>45850</v>
      </c>
      <c r="G1034" s="355">
        <f>_xlfn.XLOOKUP(_xlfn.TEXTJOIN("_",TRUE,tbl_die_ordering[[#This Row],[Supplier]],tbl_die_ordering[[#This Row],[DIE NO]]),[1]Tracker!$AQ:$AQ,[1]Tracker!$V:$V,"")</f>
        <v>45852</v>
      </c>
      <c r="H1034" s="193" t="s">
        <v>90</v>
      </c>
      <c r="I1034" s="131">
        <v>1</v>
      </c>
      <c r="J1034" s="131">
        <v>1</v>
      </c>
      <c r="K1034" s="99">
        <v>45862</v>
      </c>
      <c r="L1034" s="99">
        <v>45863</v>
      </c>
      <c r="M1034" s="102"/>
      <c r="N1034" s="129">
        <f>IFERROR(IF(tbl_die_ordering[[#This Row],[Design Approved Date]]&lt;&gt;"",L1034-K1034,""),"")</f>
        <v>1</v>
      </c>
      <c r="O1034" s="91">
        <v>45869</v>
      </c>
      <c r="P1034" s="91">
        <v>45871</v>
      </c>
      <c r="Q1034" s="99">
        <v>45869</v>
      </c>
      <c r="R1034" s="122" t="s">
        <v>1612</v>
      </c>
      <c r="S1034" s="90" t="s">
        <v>230</v>
      </c>
      <c r="T1034" s="91">
        <v>45871</v>
      </c>
      <c r="U1034" s="110"/>
      <c r="V1034" s="111"/>
      <c r="W10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4" s="12">
        <f>IF(AND(tbl_die_ordering[[#This Row],[TYPE]]&lt;&gt;"C",tbl_die_ordering[[#This Row],[Design Approved Date]]&lt;&gt;""),tbl_die_ordering[[#This Row],[Design Approved Date]]-tbl_die_ordering[[#This Row],[Die Requested Date]],0)</f>
        <v>13</v>
      </c>
      <c r="AA1034" s="118"/>
      <c r="AB1034" s="82">
        <f>_xlfn.XLOOKUP(_xlfn.TEXTJOIN("_",TRUE,tbl_die_ordering[[#This Row],[Supplier]],tbl_die_ordering[[#This Row],[DIE NO]]),[1]Tracker!$AQ:$AQ,[1]Tracker!$Y:$Y,"")</f>
        <v>242501792</v>
      </c>
      <c r="AC1034" s="83">
        <f>_xlfn.XLOOKUP(_xlfn.TEXTJOIN("_",TRUE,tbl_die_ordering[[#This Row],[Supplier]],tbl_die_ordering[[#This Row],[DIE NO]]),[1]Tracker!$AQ:$AQ,[1]Tracker!$AC:$AC,"")</f>
        <v>45877</v>
      </c>
      <c r="AD1034" s="7"/>
      <c r="AF1034" t="str">
        <f>TEXT(tbl_die_ordering[[#This Row],[Die Requested Date]],"mmm")</f>
        <v>Jul</v>
      </c>
      <c r="AG1034" t="str">
        <f>_xlfn.TEXTJOIN("_",TRUE,tbl_die_ordering[[#This Row],[Supplier]],tbl_die_ordering[[#This Row],[DIE NO]])</f>
        <v>ADEX_005172-3502</v>
      </c>
    </row>
    <row r="1035" spans="1:33" ht="15.75">
      <c r="A1035" s="130" t="s">
        <v>29</v>
      </c>
      <c r="B1035" s="128" t="str">
        <f>_xlfn.XLOOKUP(_xlfn.TEXTJOIN("_",TRUE,tbl_die_ordering[[#This Row],[Supplier]],tbl_die_ordering[[#This Row],[DIE NO]]),[1]Tracker!$AQ:$AQ,[1]Tracker!$W:$W,"")</f>
        <v>8039-25</v>
      </c>
      <c r="C1035" s="204" t="s">
        <v>1613</v>
      </c>
      <c r="D1035" s="90" t="s">
        <v>88</v>
      </c>
      <c r="E1035" s="90" t="s">
        <v>103</v>
      </c>
      <c r="F1035" s="91">
        <v>45850</v>
      </c>
      <c r="G1035" s="355">
        <f>_xlfn.XLOOKUP(_xlfn.TEXTJOIN("_",TRUE,tbl_die_ordering[[#This Row],[Supplier]],tbl_die_ordering[[#This Row],[DIE NO]]),[1]Tracker!$AQ:$AQ,[1]Tracker!$V:$V,"")</f>
        <v>45852</v>
      </c>
      <c r="H1035" s="193" t="s">
        <v>94</v>
      </c>
      <c r="I1035" s="131">
        <v>1</v>
      </c>
      <c r="J1035" s="131">
        <v>1</v>
      </c>
      <c r="K1035" s="99">
        <v>45852</v>
      </c>
      <c r="L1035" s="99">
        <v>45853</v>
      </c>
      <c r="M1035" s="102"/>
      <c r="N1035" s="129">
        <f>IFERROR(IF(tbl_die_ordering[[#This Row],[Design Approved Date]]&lt;&gt;"",L1035-K1035,""),"")</f>
        <v>1</v>
      </c>
      <c r="O1035" s="91">
        <v>45855</v>
      </c>
      <c r="P1035" s="91">
        <v>45860</v>
      </c>
      <c r="Q1035" s="91">
        <v>45855</v>
      </c>
      <c r="R1035" s="122" t="s">
        <v>1482</v>
      </c>
      <c r="S1035" s="90" t="s">
        <v>101</v>
      </c>
      <c r="T1035" s="91">
        <v>45855</v>
      </c>
      <c r="U1035" s="110"/>
      <c r="V1035" s="111"/>
      <c r="W10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5" s="12">
        <f>IF(AND(tbl_die_ordering[[#This Row],[TYPE]]&lt;&gt;"C",tbl_die_ordering[[#This Row],[Design Approved Date]]&lt;&gt;""),tbl_die_ordering[[#This Row],[Design Approved Date]]-tbl_die_ordering[[#This Row],[Die Requested Date]],0)</f>
        <v>3</v>
      </c>
      <c r="AA1035" s="118"/>
      <c r="AB1035" s="82">
        <f>_xlfn.XLOOKUP(_xlfn.TEXTJOIN("_",TRUE,tbl_die_ordering[[#This Row],[Supplier]],tbl_die_ordering[[#This Row],[DIE NO]]),[1]Tracker!$AQ:$AQ,[1]Tracker!$Y:$Y,"")</f>
        <v>242501613</v>
      </c>
      <c r="AC1035" s="83">
        <f>_xlfn.XLOOKUP(_xlfn.TEXTJOIN("_",TRUE,tbl_die_ordering[[#This Row],[Supplier]],tbl_die_ordering[[#This Row],[DIE NO]]),[1]Tracker!$AQ:$AQ,[1]Tracker!$AC:$AC,"")</f>
        <v>45867.408136574071</v>
      </c>
      <c r="AD1035" s="7"/>
      <c r="AF1035" t="str">
        <f>TEXT(tbl_die_ordering[[#This Row],[Die Requested Date]],"mmm")</f>
        <v>Jul</v>
      </c>
      <c r="AG1035" t="str">
        <f>_xlfn.TEXTJOIN("_",TRUE,tbl_die_ordering[[#This Row],[Supplier]],tbl_die_ordering[[#This Row],[DIE NO]])</f>
        <v>PDTMC_005151-2506</v>
      </c>
    </row>
    <row r="1036" spans="1:33" ht="15.75">
      <c r="A1036" s="130" t="s">
        <v>29</v>
      </c>
      <c r="B1036" s="128" t="str">
        <f>_xlfn.XLOOKUP(_xlfn.TEXTJOIN("_",TRUE,tbl_die_ordering[[#This Row],[Supplier]],tbl_die_ordering[[#This Row],[DIE NO]]),[1]Tracker!$AQ:$AQ,[1]Tracker!$W:$W,"")</f>
        <v>8040-25</v>
      </c>
      <c r="C1036" s="204" t="s">
        <v>1614</v>
      </c>
      <c r="D1036" s="90" t="s">
        <v>88</v>
      </c>
      <c r="E1036" s="90" t="s">
        <v>119</v>
      </c>
      <c r="F1036" s="91">
        <v>45850</v>
      </c>
      <c r="G1036" s="355">
        <f>_xlfn.XLOOKUP(_xlfn.TEXTJOIN("_",TRUE,tbl_die_ordering[[#This Row],[Supplier]],tbl_die_ordering[[#This Row],[DIE NO]]),[1]Tracker!$AQ:$AQ,[1]Tracker!$V:$V,"")</f>
        <v>45852</v>
      </c>
      <c r="H1036" s="193" t="s">
        <v>94</v>
      </c>
      <c r="I1036" s="131">
        <v>0</v>
      </c>
      <c r="J1036" s="131">
        <v>0</v>
      </c>
      <c r="K1036" s="99">
        <v>45855</v>
      </c>
      <c r="L1036" s="99">
        <v>45856</v>
      </c>
      <c r="M1036" s="102"/>
      <c r="N1036" s="129">
        <f>IFERROR(IF(tbl_die_ordering[[#This Row],[Design Approved Date]]&lt;&gt;"",L1036-K1036,""),"")</f>
        <v>1</v>
      </c>
      <c r="O1036" s="91">
        <v>45857</v>
      </c>
      <c r="P1036" s="91">
        <v>45860</v>
      </c>
      <c r="Q1036" s="91">
        <v>45857</v>
      </c>
      <c r="R1036" s="122" t="s">
        <v>1522</v>
      </c>
      <c r="S1036" s="90" t="s">
        <v>95</v>
      </c>
      <c r="T1036" s="91">
        <v>45857</v>
      </c>
      <c r="U1036" s="110"/>
      <c r="V1036" s="111"/>
      <c r="W10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6" s="12">
        <f>IF(AND(tbl_die_ordering[[#This Row],[TYPE]]&lt;&gt;"C",tbl_die_ordering[[#This Row],[Design Approved Date]]&lt;&gt;""),tbl_die_ordering[[#This Row],[Design Approved Date]]-tbl_die_ordering[[#This Row],[Die Requested Date]],0)</f>
        <v>6</v>
      </c>
      <c r="AA1036" s="118"/>
      <c r="AB1036" s="82">
        <f>_xlfn.XLOOKUP(_xlfn.TEXTJOIN("_",TRUE,tbl_die_ordering[[#This Row],[Supplier]],tbl_die_ordering[[#This Row],[DIE NO]]),[1]Tracker!$AQ:$AQ,[1]Tracker!$Y:$Y,"")</f>
        <v>242501710</v>
      </c>
      <c r="AC1036" s="83">
        <f>_xlfn.XLOOKUP(_xlfn.TEXTJOIN("_",TRUE,tbl_die_ordering[[#This Row],[Supplier]],tbl_die_ordering[[#This Row],[DIE NO]]),[1]Tracker!$AQ:$AQ,[1]Tracker!$AC:$AC,"")</f>
        <v>45874</v>
      </c>
      <c r="AD1036" s="7"/>
      <c r="AF1036" t="str">
        <f>TEXT(tbl_die_ordering[[#This Row],[Die Requested Date]],"mmm")</f>
        <v>Jul</v>
      </c>
      <c r="AG1036" t="str">
        <f>_xlfn.TEXTJOIN("_",TRUE,tbl_die_ordering[[#This Row],[Supplier]],tbl_die_ordering[[#This Row],[DIE NO]])</f>
        <v>PHME_010487-2502</v>
      </c>
    </row>
    <row r="1037" spans="1:33" ht="15.75">
      <c r="A1037" s="130" t="s">
        <v>6</v>
      </c>
      <c r="B1037" s="128" t="str">
        <f>_xlfn.XLOOKUP(_xlfn.TEXTJOIN("_",TRUE,tbl_die_ordering[[#This Row],[Supplier]],tbl_die_ordering[[#This Row],[DIE NO]]),[1]Tracker!$AQ:$AQ,[1]Tracker!$W:$W,"")</f>
        <v>8043-25</v>
      </c>
      <c r="C1037" s="204" t="s">
        <v>1615</v>
      </c>
      <c r="D1037" s="90" t="s">
        <v>162</v>
      </c>
      <c r="E1037" s="90" t="s">
        <v>1616</v>
      </c>
      <c r="F1037" s="91">
        <v>45852</v>
      </c>
      <c r="G1037" s="355">
        <f>_xlfn.XLOOKUP(_xlfn.TEXTJOIN("_",TRUE,tbl_die_ordering[[#This Row],[Supplier]],tbl_die_ordering[[#This Row],[DIE NO]]),[1]Tracker!$AQ:$AQ,[1]Tracker!$V:$V,"")</f>
        <v>45853</v>
      </c>
      <c r="H1037" s="193" t="s">
        <v>94</v>
      </c>
      <c r="I1037" s="131">
        <v>0</v>
      </c>
      <c r="J1037" s="131">
        <v>0</v>
      </c>
      <c r="K1037" s="99">
        <v>45853</v>
      </c>
      <c r="L1037" s="99">
        <v>45853</v>
      </c>
      <c r="M1037" s="102"/>
      <c r="N1037" s="129">
        <f>IFERROR(IF(tbl_die_ordering[[#This Row],[Design Approved Date]]&lt;&gt;"",L1037-K1037,""),"")</f>
        <v>0</v>
      </c>
      <c r="O1037" s="91">
        <v>45857</v>
      </c>
      <c r="P1037" s="91">
        <v>45859</v>
      </c>
      <c r="Q1037" s="91">
        <v>45857</v>
      </c>
      <c r="R1037" s="122" t="s">
        <v>1586</v>
      </c>
      <c r="S1037" s="90" t="s">
        <v>95</v>
      </c>
      <c r="T1037" s="91">
        <v>45885</v>
      </c>
      <c r="U1037" s="110"/>
      <c r="V1037" s="111"/>
      <c r="W10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7" s="12">
        <f>IF(AND(tbl_die_ordering[[#This Row],[TYPE]]&lt;&gt;"C",tbl_die_ordering[[#This Row],[Design Approved Date]]&lt;&gt;""),tbl_die_ordering[[#This Row],[Design Approved Date]]-tbl_die_ordering[[#This Row],[Die Requested Date]],0)</f>
        <v>1</v>
      </c>
      <c r="AA1037" s="118"/>
      <c r="AB1037" s="82">
        <f>_xlfn.XLOOKUP(_xlfn.TEXTJOIN("_",TRUE,tbl_die_ordering[[#This Row],[Supplier]],tbl_die_ordering[[#This Row],[DIE NO]]),[1]Tracker!$AQ:$AQ,[1]Tracker!$Y:$Y,"")</f>
        <v>142506512</v>
      </c>
      <c r="AC1037" s="83">
        <f>_xlfn.XLOOKUP(_xlfn.TEXTJOIN("_",TRUE,tbl_die_ordering[[#This Row],[Supplier]],tbl_die_ordering[[#This Row],[DIE NO]]),[1]Tracker!$AQ:$AQ,[1]Tracker!$AC:$AC,"")</f>
        <v>45874</v>
      </c>
      <c r="AD1037" s="7"/>
      <c r="AF1037" t="str">
        <f>TEXT(tbl_die_ordering[[#This Row],[Die Requested Date]],"mmm")</f>
        <v>Jul</v>
      </c>
      <c r="AG1037" t="str">
        <f>_xlfn.TEXTJOIN("_",TRUE,tbl_die_ordering[[#This Row],[Supplier]],tbl_die_ordering[[#This Row],[DIE NO]])</f>
        <v>PHME_18466-2506 B</v>
      </c>
    </row>
    <row r="1038" spans="1:33" ht="15.75">
      <c r="A1038" s="130" t="s">
        <v>6</v>
      </c>
      <c r="B1038" s="128" t="str">
        <f>_xlfn.XLOOKUP(_xlfn.TEXTJOIN("_",TRUE,tbl_die_ordering[[#This Row],[Supplier]],tbl_die_ordering[[#This Row],[DIE NO]]),[1]Tracker!$AQ:$AQ,[1]Tracker!$W:$W,"")</f>
        <v>8043-25</v>
      </c>
      <c r="C1038" s="204" t="s">
        <v>1617</v>
      </c>
      <c r="D1038" s="177" t="s">
        <v>88</v>
      </c>
      <c r="E1038" s="90" t="s">
        <v>103</v>
      </c>
      <c r="F1038" s="91">
        <v>45852</v>
      </c>
      <c r="G1038" s="355">
        <f>_xlfn.XLOOKUP(_xlfn.TEXTJOIN("_",TRUE,tbl_die_ordering[[#This Row],[Supplier]],tbl_die_ordering[[#This Row],[DIE NO]]),[1]Tracker!$AQ:$AQ,[1]Tracker!$V:$V,"")</f>
        <v>45853</v>
      </c>
      <c r="H1038" s="193" t="s">
        <v>94</v>
      </c>
      <c r="I1038" s="131">
        <v>1</v>
      </c>
      <c r="J1038" s="131">
        <v>2</v>
      </c>
      <c r="K1038" s="99">
        <v>45854</v>
      </c>
      <c r="L1038" s="99">
        <v>45855</v>
      </c>
      <c r="M1038" s="102"/>
      <c r="N1038" s="129">
        <f>IFERROR(IF(tbl_die_ordering[[#This Row],[Design Approved Date]]&lt;&gt;"",L1038-K1038,""),"")</f>
        <v>1</v>
      </c>
      <c r="O1038" s="91">
        <v>45859</v>
      </c>
      <c r="P1038" s="91">
        <v>45859</v>
      </c>
      <c r="Q1038" s="99">
        <v>45859</v>
      </c>
      <c r="R1038" s="122" t="s">
        <v>1588</v>
      </c>
      <c r="S1038" s="90" t="s">
        <v>95</v>
      </c>
      <c r="T1038" s="99">
        <v>45859</v>
      </c>
      <c r="U1038" s="110"/>
      <c r="V1038" s="111"/>
      <c r="W10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8" s="12">
        <f>IF(AND(tbl_die_ordering[[#This Row],[TYPE]]&lt;&gt;"C",tbl_die_ordering[[#This Row],[Design Approved Date]]&lt;&gt;""),tbl_die_ordering[[#This Row],[Design Approved Date]]-tbl_die_ordering[[#This Row],[Die Requested Date]],0)</f>
        <v>3</v>
      </c>
      <c r="AA1038" s="118"/>
      <c r="AB1038" s="82">
        <f>_xlfn.XLOOKUP(_xlfn.TEXTJOIN("_",TRUE,tbl_die_ordering[[#This Row],[Supplier]],tbl_die_ordering[[#This Row],[DIE NO]]),[1]Tracker!$AQ:$AQ,[1]Tracker!$Y:$Y,"")</f>
        <v>142506531</v>
      </c>
      <c r="AC1038" s="83">
        <f>_xlfn.XLOOKUP(_xlfn.TEXTJOIN("_",TRUE,tbl_die_ordering[[#This Row],[Supplier]],tbl_die_ordering[[#This Row],[DIE NO]]),[1]Tracker!$AQ:$AQ,[1]Tracker!$AC:$AC,"")</f>
        <v>45874</v>
      </c>
      <c r="AD1038" s="7"/>
      <c r="AF1038" t="str">
        <f>TEXT(tbl_die_ordering[[#This Row],[Die Requested Date]],"mmm")</f>
        <v>Jul</v>
      </c>
      <c r="AG1038" t="str">
        <f>_xlfn.TEXTJOIN("_",TRUE,tbl_die_ordering[[#This Row],[Supplier]],tbl_die_ordering[[#This Row],[DIE NO]])</f>
        <v>PHME_120471-406</v>
      </c>
    </row>
    <row r="1039" spans="1:33" ht="15.75">
      <c r="A1039" s="130" t="s">
        <v>6</v>
      </c>
      <c r="B1039" s="128" t="str">
        <f>_xlfn.XLOOKUP(_xlfn.TEXTJOIN("_",TRUE,tbl_die_ordering[[#This Row],[Supplier]],tbl_die_ordering[[#This Row],[DIE NO]]),[1]Tracker!$AQ:$AQ,[1]Tracker!$W:$W,"")</f>
        <v>8030-25</v>
      </c>
      <c r="C1039" s="204" t="s">
        <v>1526</v>
      </c>
      <c r="D1039" s="90" t="s">
        <v>162</v>
      </c>
      <c r="E1039" s="90" t="s">
        <v>163</v>
      </c>
      <c r="F1039" s="91">
        <v>45853</v>
      </c>
      <c r="G1039" s="355">
        <f>_xlfn.XLOOKUP(_xlfn.TEXTJOIN("_",TRUE,tbl_die_ordering[[#This Row],[Supplier]],tbl_die_ordering[[#This Row],[DIE NO]]),[1]Tracker!$AQ:$AQ,[1]Tracker!$V:$V,"")</f>
        <v>45847</v>
      </c>
      <c r="H1039" s="193" t="s">
        <v>94</v>
      </c>
      <c r="I1039" s="131">
        <v>0</v>
      </c>
      <c r="J1039" s="131">
        <v>0</v>
      </c>
      <c r="K1039" s="99">
        <v>45869</v>
      </c>
      <c r="L1039" s="99">
        <v>45871</v>
      </c>
      <c r="M1039" s="102"/>
      <c r="N1039" s="129">
        <f>IFERROR(IF(tbl_die_ordering[[#This Row],[Design Approved Date]]&lt;&gt;"",L1039-K1039,""),"")</f>
        <v>2</v>
      </c>
      <c r="O1039" s="99" t="s">
        <v>1532</v>
      </c>
      <c r="P1039" s="91">
        <v>45874</v>
      </c>
      <c r="Q1039" s="99">
        <v>45873</v>
      </c>
      <c r="R1039" s="122" t="s">
        <v>1533</v>
      </c>
      <c r="S1039" s="90" t="s">
        <v>95</v>
      </c>
      <c r="T1039" s="99">
        <v>45873</v>
      </c>
      <c r="U1039" s="110"/>
      <c r="V1039" s="111"/>
      <c r="W10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39" s="12">
        <f>IF(AND(tbl_die_ordering[[#This Row],[TYPE]]&lt;&gt;"C",tbl_die_ordering[[#This Row],[Design Approved Date]]&lt;&gt;""),tbl_die_ordering[[#This Row],[Design Approved Date]]-tbl_die_ordering[[#This Row],[Die Requested Date]],0)</f>
        <v>18</v>
      </c>
      <c r="AA1039" s="118"/>
      <c r="AB1039" s="82">
        <f>_xlfn.XLOOKUP(_xlfn.TEXTJOIN("_",TRUE,tbl_die_ordering[[#This Row],[Supplier]],tbl_die_ordering[[#This Row],[DIE NO]]),[1]Tracker!$AQ:$AQ,[1]Tracker!$Y:$Y,"")</f>
        <v>142506674</v>
      </c>
      <c r="AC1039" s="83">
        <f>_xlfn.XLOOKUP(_xlfn.TEXTJOIN("_",TRUE,tbl_die_ordering[[#This Row],[Supplier]],tbl_die_ordering[[#This Row],[DIE NO]]),[1]Tracker!$AQ:$AQ,[1]Tracker!$AC:$AC,"")</f>
        <v>45877</v>
      </c>
      <c r="AD1039" s="7"/>
      <c r="AF1039" t="str">
        <f>TEXT(tbl_die_ordering[[#This Row],[Die Requested Date]],"mmm")</f>
        <v>Jul</v>
      </c>
      <c r="AG1039" t="str">
        <f>_xlfn.TEXTJOIN("_",TRUE,tbl_die_ordering[[#This Row],[Supplier]],tbl_die_ordering[[#This Row],[DIE NO]])</f>
        <v>PHME_INS-27928</v>
      </c>
    </row>
    <row r="1040" spans="1:33" ht="15.75">
      <c r="A1040" s="130" t="s">
        <v>6</v>
      </c>
      <c r="B1040" s="128" t="str">
        <f>_xlfn.XLOOKUP(_xlfn.TEXTJOIN("_",TRUE,tbl_die_ordering[[#This Row],[Supplier]],tbl_die_ordering[[#This Row],[DIE NO]]),[1]Tracker!$AQ:$AQ,[1]Tracker!$W:$W,"")</f>
        <v>8044-25</v>
      </c>
      <c r="C1040" s="204" t="s">
        <v>1618</v>
      </c>
      <c r="D1040" s="177" t="s">
        <v>88</v>
      </c>
      <c r="E1040" s="90" t="s">
        <v>100</v>
      </c>
      <c r="F1040" s="91">
        <v>45853</v>
      </c>
      <c r="G1040" s="355">
        <f>_xlfn.XLOOKUP(_xlfn.TEXTJOIN("_",TRUE,tbl_die_ordering[[#This Row],[Supplier]],tbl_die_ordering[[#This Row],[DIE NO]]),[1]Tracker!$AQ:$AQ,[1]Tracker!$V:$V,"")</f>
        <v>45854</v>
      </c>
      <c r="H1040" s="193" t="s">
        <v>94</v>
      </c>
      <c r="I1040" s="131">
        <v>1</v>
      </c>
      <c r="J1040" s="131">
        <v>3</v>
      </c>
      <c r="K1040" s="99">
        <v>45866</v>
      </c>
      <c r="L1040" s="99">
        <v>45868</v>
      </c>
      <c r="M1040" s="102"/>
      <c r="N1040" s="129">
        <f>IFERROR(IF(tbl_die_ordering[[#This Row],[Design Approved Date]]&lt;&gt;"",L1040-K1040,""),"")</f>
        <v>2</v>
      </c>
      <c r="O1040" s="91">
        <v>45870</v>
      </c>
      <c r="P1040" s="91">
        <v>45871</v>
      </c>
      <c r="Q1040" s="99">
        <v>45870</v>
      </c>
      <c r="R1040" s="122" t="s">
        <v>1411</v>
      </c>
      <c r="S1040" s="90" t="s">
        <v>95</v>
      </c>
      <c r="T1040" s="91">
        <v>45885</v>
      </c>
      <c r="U1040" s="110"/>
      <c r="V1040" s="111"/>
      <c r="W10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0" s="12">
        <f>IF(AND(tbl_die_ordering[[#This Row],[TYPE]]&lt;&gt;"C",tbl_die_ordering[[#This Row],[Design Approved Date]]&lt;&gt;""),tbl_die_ordering[[#This Row],[Design Approved Date]]-tbl_die_ordering[[#This Row],[Die Requested Date]],0)</f>
        <v>15</v>
      </c>
      <c r="AA1040" s="118"/>
      <c r="AB1040" s="82">
        <f>_xlfn.XLOOKUP(_xlfn.TEXTJOIN("_",TRUE,tbl_die_ordering[[#This Row],[Supplier]],tbl_die_ordering[[#This Row],[DIE NO]]),[1]Tracker!$AQ:$AQ,[1]Tracker!$Y:$Y,"")</f>
        <v>142506732</v>
      </c>
      <c r="AC1040" s="83">
        <f>_xlfn.XLOOKUP(_xlfn.TEXTJOIN("_",TRUE,tbl_die_ordering[[#This Row],[Supplier]],tbl_die_ordering[[#This Row],[DIE NO]]),[1]Tracker!$AQ:$AQ,[1]Tracker!$AC:$AC,"")</f>
        <v>45884.388993055552</v>
      </c>
      <c r="AD1040" s="7"/>
      <c r="AF1040" t="str">
        <f>TEXT(tbl_die_ordering[[#This Row],[Die Requested Date]],"mmm")</f>
        <v>Jul</v>
      </c>
      <c r="AG1040" t="str">
        <f>_xlfn.TEXTJOIN("_",TRUE,tbl_die_ordering[[#This Row],[Supplier]],tbl_die_ordering[[#This Row],[DIE NO]])</f>
        <v>PHME_29177-201</v>
      </c>
    </row>
    <row r="1041" spans="1:36" ht="15.75">
      <c r="A1041" s="130" t="s">
        <v>6</v>
      </c>
      <c r="B1041" s="128" t="str">
        <f>_xlfn.XLOOKUP(_xlfn.TEXTJOIN("_",TRUE,tbl_die_ordering[[#This Row],[Supplier]],tbl_die_ordering[[#This Row],[DIE NO]]),[1]Tracker!$AQ:$AQ,[1]Tracker!$W:$W,"")</f>
        <v>8044-25</v>
      </c>
      <c r="C1041" s="204" t="s">
        <v>1619</v>
      </c>
      <c r="D1041" s="177" t="s">
        <v>185</v>
      </c>
      <c r="E1041" s="90" t="s">
        <v>321</v>
      </c>
      <c r="F1041" s="91">
        <v>45853</v>
      </c>
      <c r="G1041" s="355">
        <f>_xlfn.XLOOKUP(_xlfn.TEXTJOIN("_",TRUE,tbl_die_ordering[[#This Row],[Supplier]],tbl_die_ordering[[#This Row],[DIE NO]]),[1]Tracker!$AQ:$AQ,[1]Tracker!$V:$V,"")</f>
        <v>45854</v>
      </c>
      <c r="H1041" s="193" t="s">
        <v>94</v>
      </c>
      <c r="I1041" s="131">
        <v>1</v>
      </c>
      <c r="J1041" s="131">
        <v>2</v>
      </c>
      <c r="K1041" s="99">
        <v>45866</v>
      </c>
      <c r="L1041" s="99">
        <v>45874</v>
      </c>
      <c r="M1041" s="102" t="s">
        <v>186</v>
      </c>
      <c r="N1041" s="129">
        <f>IFERROR(IF(tbl_die_ordering[[#This Row],[Design Approved Date]]&lt;&gt;"",L1041-K1041,""),"")</f>
        <v>8</v>
      </c>
      <c r="O1041" s="91">
        <v>45875</v>
      </c>
      <c r="P1041" s="91">
        <v>45876</v>
      </c>
      <c r="Q1041" s="99">
        <v>45875</v>
      </c>
      <c r="R1041" s="122" t="s">
        <v>1620</v>
      </c>
      <c r="S1041" s="90" t="s">
        <v>95</v>
      </c>
      <c r="T1041" s="99">
        <v>45875</v>
      </c>
      <c r="U1041" s="349" t="s">
        <v>1621</v>
      </c>
      <c r="V1041" s="111" t="s">
        <v>1622</v>
      </c>
      <c r="W10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1" s="12">
        <f>IF(AND(tbl_die_ordering[[#This Row],[TYPE]]&lt;&gt;"C",tbl_die_ordering[[#This Row],[Design Approved Date]]&lt;&gt;""),tbl_die_ordering[[#This Row],[Design Approved Date]]-tbl_die_ordering[[#This Row],[Die Requested Date]],0)</f>
        <v>21</v>
      </c>
      <c r="AA1041" s="118" t="s">
        <v>405</v>
      </c>
      <c r="AB1041" s="82">
        <f>_xlfn.XLOOKUP(_xlfn.TEXTJOIN("_",TRUE,tbl_die_ordering[[#This Row],[Supplier]],tbl_die_ordering[[#This Row],[DIE NO]]),[1]Tracker!$AQ:$AQ,[1]Tracker!$Y:$Y,"")</f>
        <v>142506732</v>
      </c>
      <c r="AC1041" s="83">
        <f>_xlfn.XLOOKUP(_xlfn.TEXTJOIN("_",TRUE,tbl_die_ordering[[#This Row],[Supplier]],tbl_die_ordering[[#This Row],[DIE NO]]),[1]Tracker!$AQ:$AQ,[1]Tracker!$AC:$AC,"")</f>
        <v>45884.388993055552</v>
      </c>
      <c r="AD1041" s="7"/>
      <c r="AF1041" t="str">
        <f>TEXT(tbl_die_ordering[[#This Row],[Die Requested Date]],"mmm")</f>
        <v>Jul</v>
      </c>
      <c r="AG1041" t="str">
        <f>_xlfn.TEXTJOIN("_",TRUE,tbl_die_ordering[[#This Row],[Supplier]],tbl_die_ordering[[#This Row],[DIE NO]])</f>
        <v>PHME_27929-401</v>
      </c>
    </row>
    <row r="1042" spans="1:36" ht="15.75">
      <c r="A1042" s="130" t="s">
        <v>6</v>
      </c>
      <c r="B1042" s="128" t="str">
        <f>_xlfn.XLOOKUP(_xlfn.TEXTJOIN("_",TRUE,tbl_die_ordering[[#This Row],[Supplier]],tbl_die_ordering[[#This Row],[DIE NO]]),[1]Tracker!$AQ:$AQ,[1]Tracker!$W:$W,"")</f>
        <v>8044-25</v>
      </c>
      <c r="C1042" s="191" t="s">
        <v>1623</v>
      </c>
      <c r="D1042" s="93" t="s">
        <v>162</v>
      </c>
      <c r="E1042" s="93" t="s">
        <v>163</v>
      </c>
      <c r="F1042" s="91">
        <v>45853</v>
      </c>
      <c r="G1042" s="355">
        <f>_xlfn.XLOOKUP(_xlfn.TEXTJOIN("_",TRUE,tbl_die_ordering[[#This Row],[Supplier]],tbl_die_ordering[[#This Row],[DIE NO]]),[1]Tracker!$AQ:$AQ,[1]Tracker!$V:$V,"")</f>
        <v>45854</v>
      </c>
      <c r="H1042" s="193" t="s">
        <v>94</v>
      </c>
      <c r="I1042" s="133">
        <v>0</v>
      </c>
      <c r="J1042" s="133">
        <v>0</v>
      </c>
      <c r="K1042" s="99">
        <v>45866</v>
      </c>
      <c r="L1042" s="99">
        <v>45868</v>
      </c>
      <c r="M1042" s="105"/>
      <c r="N1042" s="121">
        <f>IFERROR(IF(tbl_die_ordering[[#This Row],[Design Approved Date]]&lt;&gt;"",L1042-K1042,""),"")</f>
        <v>2</v>
      </c>
      <c r="O1042" s="104">
        <v>45875</v>
      </c>
      <c r="P1042" s="104">
        <v>45875</v>
      </c>
      <c r="Q1042" s="104">
        <v>45875</v>
      </c>
      <c r="R1042" s="123" t="s">
        <v>1624</v>
      </c>
      <c r="S1042" s="90" t="s">
        <v>95</v>
      </c>
      <c r="T1042" s="104">
        <v>45875</v>
      </c>
      <c r="U1042" s="112"/>
      <c r="V1042" s="113"/>
      <c r="W10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2" s="12">
        <f>IF(AND(tbl_die_ordering[[#This Row],[TYPE]]&lt;&gt;"C",tbl_die_ordering[[#This Row],[Design Approved Date]]&lt;&gt;""),tbl_die_ordering[[#This Row],[Design Approved Date]]-tbl_die_ordering[[#This Row],[Die Requested Date]],0)</f>
        <v>15</v>
      </c>
      <c r="AA1042" s="118"/>
      <c r="AB1042" s="82">
        <f>_xlfn.XLOOKUP(_xlfn.TEXTJOIN("_",TRUE,tbl_die_ordering[[#This Row],[Supplier]],tbl_die_ordering[[#This Row],[DIE NO]]),[1]Tracker!$AQ:$AQ,[1]Tracker!$Y:$Y,"")</f>
        <v>142506732</v>
      </c>
      <c r="AC1042" s="83">
        <f>_xlfn.XLOOKUP(_xlfn.TEXTJOIN("_",TRUE,tbl_die_ordering[[#This Row],[Supplier]],tbl_die_ordering[[#This Row],[DIE NO]]),[1]Tracker!$AQ:$AQ,[1]Tracker!$AC:$AC,"")</f>
        <v>45884.388993055552</v>
      </c>
      <c r="AD1042" s="7"/>
      <c r="AF1042" t="str">
        <f>TEXT(tbl_die_ordering[[#This Row],[Die Requested Date]],"mmm")</f>
        <v>Jul</v>
      </c>
      <c r="AG1042" t="str">
        <f>_xlfn.TEXTJOIN("_",TRUE,tbl_die_ordering[[#This Row],[Supplier]],tbl_die_ordering[[#This Row],[DIE NO]])</f>
        <v>PHME_INS-29177</v>
      </c>
    </row>
    <row r="1043" spans="1:36" ht="180">
      <c r="A1043" s="130" t="s">
        <v>6</v>
      </c>
      <c r="B1043" s="128" t="str">
        <f>_xlfn.XLOOKUP(_xlfn.TEXTJOIN("_",TRUE,tbl_die_ordering[[#This Row],[Supplier]],tbl_die_ordering[[#This Row],[DIE NO]]),[1]Tracker!$AQ:$AQ,[1]Tracker!$W:$W,"")</f>
        <v>8045-25</v>
      </c>
      <c r="C1043" s="207" t="s">
        <v>1531</v>
      </c>
      <c r="D1043" s="90" t="s">
        <v>212</v>
      </c>
      <c r="E1043" s="90" t="s">
        <v>260</v>
      </c>
      <c r="F1043" s="288">
        <v>45854</v>
      </c>
      <c r="G1043" s="355">
        <f>_xlfn.XLOOKUP(_xlfn.TEXTJOIN("_",TRUE,tbl_die_ordering[[#This Row],[Supplier]],tbl_die_ordering[[#This Row],[DIE NO]]),[1]Tracker!$AQ:$AQ,[1]Tracker!$V:$V,"")</f>
        <v>45854</v>
      </c>
      <c r="H1043" s="193" t="s">
        <v>94</v>
      </c>
      <c r="I1043" s="131">
        <v>0</v>
      </c>
      <c r="J1043" s="131">
        <v>0</v>
      </c>
      <c r="K1043" s="90" t="s">
        <v>212</v>
      </c>
      <c r="L1043" s="90" t="s">
        <v>212</v>
      </c>
      <c r="M1043" s="102"/>
      <c r="N1043" s="129" t="str">
        <f>IFERROR(IF(tbl_die_ordering[[#This Row],[Design Approved Date]]&lt;&gt;"",L1043-K1043,""),"")</f>
        <v/>
      </c>
      <c r="O1043" s="90" t="s">
        <v>212</v>
      </c>
      <c r="P1043" s="90" t="s">
        <v>212</v>
      </c>
      <c r="Q1043" s="90" t="s">
        <v>212</v>
      </c>
      <c r="R1043" s="90" t="s">
        <v>212</v>
      </c>
      <c r="S1043" s="90" t="s">
        <v>101</v>
      </c>
      <c r="T1043" s="91">
        <v>45873</v>
      </c>
      <c r="U1043" s="110" t="s">
        <v>1534</v>
      </c>
      <c r="V1043" s="111" t="s">
        <v>1625</v>
      </c>
      <c r="W10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043" s="12">
        <f>IF(AND(tbl_die_ordering[[#This Row],[TYPE]]&lt;&gt;"C",tbl_die_ordering[[#This Row],[Design Approved Date]]&lt;&gt;""),tbl_die_ordering[[#This Row],[Design Approved Date]]-tbl_die_ordering[[#This Row],[Die Requested Date]],0)</f>
        <v>0</v>
      </c>
      <c r="AA1043" s="118" t="s">
        <v>412</v>
      </c>
      <c r="AB1043" s="82">
        <f>_xlfn.XLOOKUP(_xlfn.TEXTJOIN("_",TRUE,tbl_die_ordering[[#This Row],[Supplier]],tbl_die_ordering[[#This Row],[DIE NO]]),[1]Tracker!$AQ:$AQ,[1]Tracker!$Y:$Y,"")</f>
        <v>0</v>
      </c>
      <c r="AC1043" s="83">
        <f>_xlfn.XLOOKUP(_xlfn.TEXTJOIN("_",TRUE,tbl_die_ordering[[#This Row],[Supplier]],tbl_die_ordering[[#This Row],[DIE NO]]),[1]Tracker!$AQ:$AQ,[1]Tracker!$AC:$AC,"")</f>
        <v>0</v>
      </c>
      <c r="AD1043" s="7"/>
      <c r="AF1043" t="str">
        <f>TEXT(tbl_die_ordering[[#This Row],[Die Requested Date]],"mmm")</f>
        <v>Jul</v>
      </c>
      <c r="AG1043" t="str">
        <f>_xlfn.TEXTJOIN("_",TRUE,tbl_die_ordering[[#This Row],[Supplier]],tbl_die_ordering[[#This Row],[DIE NO]])</f>
        <v>PDTMC_27928-401</v>
      </c>
    </row>
    <row r="1044" spans="1:36" ht="15.75">
      <c r="A1044" s="130" t="s">
        <v>6</v>
      </c>
      <c r="B1044" s="128" t="str">
        <f>_xlfn.XLOOKUP(_xlfn.TEXTJOIN("_",TRUE,tbl_die_ordering[[#This Row],[Supplier]],tbl_die_ordering[[#This Row],[DIE NO]]),[1]Tracker!$AQ:$AQ,[1]Tracker!$W:$W,"")</f>
        <v>8044-25</v>
      </c>
      <c r="C1044" s="204" t="s">
        <v>1626</v>
      </c>
      <c r="D1044" s="177" t="s">
        <v>185</v>
      </c>
      <c r="E1044" s="90" t="s">
        <v>323</v>
      </c>
      <c r="F1044" s="91">
        <v>45854</v>
      </c>
      <c r="G1044" s="355">
        <f>_xlfn.XLOOKUP(_xlfn.TEXTJOIN("_",TRUE,tbl_die_ordering[[#This Row],[Supplier]],tbl_die_ordering[[#This Row],[DIE NO]]),[1]Tracker!$AQ:$AQ,[1]Tracker!$V:$V,"")</f>
        <v>45854</v>
      </c>
      <c r="H1044" s="193" t="s">
        <v>94</v>
      </c>
      <c r="I1044" s="131">
        <v>2</v>
      </c>
      <c r="J1044" s="131">
        <v>2</v>
      </c>
      <c r="K1044" s="99">
        <v>45866</v>
      </c>
      <c r="L1044" s="99">
        <v>45868</v>
      </c>
      <c r="M1044" s="102"/>
      <c r="N1044" s="129">
        <f>IFERROR(IF(tbl_die_ordering[[#This Row],[Design Approved Date]]&lt;&gt;"",L1044-K1044,""),"")</f>
        <v>2</v>
      </c>
      <c r="O1044" s="91">
        <v>45870</v>
      </c>
      <c r="P1044" s="91">
        <v>45871</v>
      </c>
      <c r="Q1044" s="99">
        <v>45870</v>
      </c>
      <c r="R1044" s="122" t="s">
        <v>1411</v>
      </c>
      <c r="S1044" s="90" t="s">
        <v>95</v>
      </c>
      <c r="T1044" s="91">
        <v>45885</v>
      </c>
      <c r="U1044" s="110" t="s">
        <v>1459</v>
      </c>
      <c r="V1044" s="111"/>
      <c r="W10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4" s="12">
        <f>IF(AND(tbl_die_ordering[[#This Row],[TYPE]]&lt;&gt;"C",tbl_die_ordering[[#This Row],[Design Approved Date]]&lt;&gt;""),tbl_die_ordering[[#This Row],[Design Approved Date]]-tbl_die_ordering[[#This Row],[Die Requested Date]],0)</f>
        <v>14</v>
      </c>
      <c r="AA1044" s="118" t="s">
        <v>405</v>
      </c>
      <c r="AB1044" s="82">
        <f>_xlfn.XLOOKUP(_xlfn.TEXTJOIN("_",TRUE,tbl_die_ordering[[#This Row],[Supplier]],tbl_die_ordering[[#This Row],[DIE NO]]),[1]Tracker!$AQ:$AQ,[1]Tracker!$Y:$Y,"")</f>
        <v>142506732</v>
      </c>
      <c r="AC1044" s="83">
        <f>_xlfn.XLOOKUP(_xlfn.TEXTJOIN("_",TRUE,tbl_die_ordering[[#This Row],[Supplier]],tbl_die_ordering[[#This Row],[DIE NO]]),[1]Tracker!$AQ:$AQ,[1]Tracker!$AC:$AC,"")</f>
        <v>45884.388993055552</v>
      </c>
      <c r="AD1044" s="7"/>
      <c r="AF1044" t="str">
        <f>TEXT(tbl_die_ordering[[#This Row],[Die Requested Date]],"mmm")</f>
        <v>Jul</v>
      </c>
      <c r="AG1044" t="str">
        <f>_xlfn.TEXTJOIN("_",TRUE,tbl_die_ordering[[#This Row],[Supplier]],tbl_die_ordering[[#This Row],[DIE NO]])</f>
        <v>PHME_30417-401</v>
      </c>
    </row>
    <row r="1045" spans="1:36" ht="15.75">
      <c r="A1045" s="130" t="s">
        <v>6</v>
      </c>
      <c r="B1045" s="128" t="str">
        <f>_xlfn.XLOOKUP(_xlfn.TEXTJOIN("_",TRUE,tbl_die_ordering[[#This Row],[Supplier]],tbl_die_ordering[[#This Row],[DIE NO]]),[1]Tracker!$AQ:$AQ,[1]Tracker!$W:$W,"")</f>
        <v>8044-25</v>
      </c>
      <c r="C1045" s="204" t="s">
        <v>1627</v>
      </c>
      <c r="D1045" s="177" t="s">
        <v>185</v>
      </c>
      <c r="E1045" s="90" t="s">
        <v>323</v>
      </c>
      <c r="F1045" s="91">
        <v>45854</v>
      </c>
      <c r="G1045" s="355">
        <f>_xlfn.XLOOKUP(_xlfn.TEXTJOIN("_",TRUE,tbl_die_ordering[[#This Row],[Supplier]],tbl_die_ordering[[#This Row],[DIE NO]]),[1]Tracker!$AQ:$AQ,[1]Tracker!$V:$V,"")</f>
        <v>45854</v>
      </c>
      <c r="H1045" s="193" t="s">
        <v>94</v>
      </c>
      <c r="I1045" s="131">
        <v>2</v>
      </c>
      <c r="J1045" s="131">
        <v>2</v>
      </c>
      <c r="K1045" s="99">
        <v>45866</v>
      </c>
      <c r="L1045" s="99">
        <v>45868</v>
      </c>
      <c r="M1045" s="102"/>
      <c r="N1045" s="129">
        <f>IFERROR(IF(tbl_die_ordering[[#This Row],[Design Approved Date]]&lt;&gt;"",L1045-K1045,""),"")</f>
        <v>2</v>
      </c>
      <c r="O1045" s="91">
        <v>45870</v>
      </c>
      <c r="P1045" s="91">
        <v>45871</v>
      </c>
      <c r="Q1045" s="91">
        <v>45870</v>
      </c>
      <c r="R1045" s="122" t="s">
        <v>1628</v>
      </c>
      <c r="S1045" s="90" t="s">
        <v>95</v>
      </c>
      <c r="T1045" s="91">
        <v>45885</v>
      </c>
      <c r="U1045" s="110" t="s">
        <v>1459</v>
      </c>
      <c r="V1045" s="111"/>
      <c r="W10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5" s="12">
        <f>IF(AND(tbl_die_ordering[[#This Row],[TYPE]]&lt;&gt;"C",tbl_die_ordering[[#This Row],[Design Approved Date]]&lt;&gt;""),tbl_die_ordering[[#This Row],[Design Approved Date]]-tbl_die_ordering[[#This Row],[Die Requested Date]],0)</f>
        <v>14</v>
      </c>
      <c r="AA1045" s="118" t="s">
        <v>405</v>
      </c>
      <c r="AB1045" s="82">
        <f>_xlfn.XLOOKUP(_xlfn.TEXTJOIN("_",TRUE,tbl_die_ordering[[#This Row],[Supplier]],tbl_die_ordering[[#This Row],[DIE NO]]),[1]Tracker!$AQ:$AQ,[1]Tracker!$Y:$Y,"")</f>
        <v>142506732</v>
      </c>
      <c r="AC1045" s="83">
        <f>_xlfn.XLOOKUP(_xlfn.TEXTJOIN("_",TRUE,tbl_die_ordering[[#This Row],[Supplier]],tbl_die_ordering[[#This Row],[DIE NO]]),[1]Tracker!$AQ:$AQ,[1]Tracker!$AC:$AC,"")</f>
        <v>45884.388993055552</v>
      </c>
      <c r="AD1045" s="7"/>
      <c r="AF1045" t="str">
        <f>TEXT(tbl_die_ordering[[#This Row],[Die Requested Date]],"mmm")</f>
        <v>Jul</v>
      </c>
      <c r="AG1045" t="str">
        <f>_xlfn.TEXTJOIN("_",TRUE,tbl_die_ordering[[#This Row],[Supplier]],tbl_die_ordering[[#This Row],[DIE NO]])</f>
        <v>PHME_30418-401</v>
      </c>
    </row>
    <row r="1046" spans="1:36" ht="30">
      <c r="A1046" s="130" t="s">
        <v>6</v>
      </c>
      <c r="B1046" s="128" t="str">
        <f>_xlfn.XLOOKUP(_xlfn.TEXTJOIN("_",TRUE,tbl_die_ordering[[#This Row],[Supplier]],tbl_die_ordering[[#This Row],[DIE NO]]),[1]Tracker!$AQ:$AQ,[1]Tracker!$W:$W,"")</f>
        <v>8046-25</v>
      </c>
      <c r="C1046" s="204" t="s">
        <v>1629</v>
      </c>
      <c r="D1046" s="90" t="s">
        <v>212</v>
      </c>
      <c r="E1046" s="90" t="s">
        <v>1630</v>
      </c>
      <c r="F1046" s="91">
        <v>45855</v>
      </c>
      <c r="G1046" s="355">
        <f>_xlfn.XLOOKUP(_xlfn.TEXTJOIN("_",TRUE,tbl_die_ordering[[#This Row],[Supplier]],tbl_die_ordering[[#This Row],[DIE NO]]),[1]Tracker!$AQ:$AQ,[1]Tracker!$V:$V,"")</f>
        <v>45855</v>
      </c>
      <c r="H1046" s="193" t="s">
        <v>94</v>
      </c>
      <c r="I1046" s="131">
        <v>1</v>
      </c>
      <c r="J1046" s="131">
        <v>1</v>
      </c>
      <c r="K1046" s="99"/>
      <c r="L1046" s="99"/>
      <c r="M1046" s="102"/>
      <c r="N1046" s="129" t="str">
        <f>IFERROR(IF(tbl_die_ordering[[#This Row],[Design Approved Date]]&lt;&gt;"",L1046-K1046,""),"")</f>
        <v/>
      </c>
      <c r="O1046" s="91"/>
      <c r="P1046" s="91"/>
      <c r="Q1046" s="99"/>
      <c r="R1046" s="122"/>
      <c r="S1046" s="90" t="s">
        <v>101</v>
      </c>
      <c r="T1046" s="91"/>
      <c r="U1046" s="110"/>
      <c r="V1046" s="111" t="s">
        <v>1631</v>
      </c>
      <c r="W10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046" s="12">
        <f>IF(AND(tbl_die_ordering[[#This Row],[TYPE]]&lt;&gt;"C",tbl_die_ordering[[#This Row],[Design Approved Date]]&lt;&gt;""),tbl_die_ordering[[#This Row],[Design Approved Date]]-tbl_die_ordering[[#This Row],[Die Requested Date]],0)</f>
        <v>0</v>
      </c>
      <c r="AA1046" s="118"/>
      <c r="AB1046" s="82">
        <f>_xlfn.XLOOKUP(_xlfn.TEXTJOIN("_",TRUE,tbl_die_ordering[[#This Row],[Supplier]],tbl_die_ordering[[#This Row],[DIE NO]]),[1]Tracker!$AQ:$AQ,[1]Tracker!$Y:$Y,"")</f>
        <v>0</v>
      </c>
      <c r="AC1046" s="83">
        <f>_xlfn.XLOOKUP(_xlfn.TEXTJOIN("_",TRUE,tbl_die_ordering[[#This Row],[Supplier]],tbl_die_ordering[[#This Row],[DIE NO]]),[1]Tracker!$AQ:$AQ,[1]Tracker!$AC:$AC,"")</f>
        <v>0</v>
      </c>
      <c r="AD1046" s="7"/>
      <c r="AF1046" t="str">
        <f>TEXT(tbl_die_ordering[[#This Row],[Die Requested Date]],"mmm")</f>
        <v>Jul</v>
      </c>
      <c r="AG1046" t="str">
        <f>_xlfn.TEXTJOIN("_",TRUE,tbl_die_ordering[[#This Row],[Supplier]],tbl_die_ordering[[#This Row],[DIE NO]])</f>
        <v>PDTMC_05205-202 m</v>
      </c>
    </row>
    <row r="1047" spans="1:36" ht="15.75">
      <c r="A1047" s="130" t="s">
        <v>6</v>
      </c>
      <c r="B1047" s="128" t="str">
        <f>_xlfn.XLOOKUP(_xlfn.TEXTJOIN("_",TRUE,tbl_die_ordering[[#This Row],[Supplier]],tbl_die_ordering[[#This Row],[DIE NO]]),[1]Tracker!$AQ:$AQ,[1]Tracker!$W:$W,"")</f>
        <v>8046-25</v>
      </c>
      <c r="C1047" s="204" t="s">
        <v>1632</v>
      </c>
      <c r="D1047" s="177" t="s">
        <v>88</v>
      </c>
      <c r="E1047" s="90" t="s">
        <v>103</v>
      </c>
      <c r="F1047" s="91">
        <v>45855</v>
      </c>
      <c r="G1047" s="355">
        <f>_xlfn.XLOOKUP(_xlfn.TEXTJOIN("_",TRUE,tbl_die_ordering[[#This Row],[Supplier]],tbl_die_ordering[[#This Row],[DIE NO]]),[1]Tracker!$AQ:$AQ,[1]Tracker!$V:$V,"")</f>
        <v>45855</v>
      </c>
      <c r="H1047" s="193" t="s">
        <v>94</v>
      </c>
      <c r="I1047" s="131">
        <v>1</v>
      </c>
      <c r="J1047" s="131">
        <v>1</v>
      </c>
      <c r="K1047" s="99">
        <v>45859</v>
      </c>
      <c r="L1047" s="99">
        <v>45859</v>
      </c>
      <c r="M1047" s="102"/>
      <c r="N1047" s="129">
        <f>IFERROR(IF(tbl_die_ordering[[#This Row],[Design Approved Date]]&lt;&gt;"",L1047-K1047,""),"")</f>
        <v>0</v>
      </c>
      <c r="O1047" s="99">
        <v>45860</v>
      </c>
      <c r="P1047" s="91">
        <v>45860</v>
      </c>
      <c r="Q1047" s="99">
        <v>45860</v>
      </c>
      <c r="R1047" s="122" t="s">
        <v>1633</v>
      </c>
      <c r="S1047" s="90" t="s">
        <v>101</v>
      </c>
      <c r="T1047" s="99">
        <v>45860</v>
      </c>
      <c r="U1047" s="110"/>
      <c r="V1047" s="111"/>
      <c r="W10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7" s="12">
        <f>IF(AND(tbl_die_ordering[[#This Row],[TYPE]]&lt;&gt;"C",tbl_die_ordering[[#This Row],[Design Approved Date]]&lt;&gt;""),tbl_die_ordering[[#This Row],[Design Approved Date]]-tbl_die_ordering[[#This Row],[Die Requested Date]],0)</f>
        <v>4</v>
      </c>
      <c r="AA1047" s="118"/>
      <c r="AB1047" s="82">
        <f>_xlfn.XLOOKUP(_xlfn.TEXTJOIN("_",TRUE,tbl_die_ordering[[#This Row],[Supplier]],tbl_die_ordering[[#This Row],[DIE NO]]),[1]Tracker!$AQ:$AQ,[1]Tracker!$Y:$Y,"")</f>
        <v>142506307</v>
      </c>
      <c r="AC1047" s="83">
        <f>_xlfn.XLOOKUP(_xlfn.TEXTJOIN("_",TRUE,tbl_die_ordering[[#This Row],[Supplier]],tbl_die_ordering[[#This Row],[DIE NO]]),[1]Tracker!$AQ:$AQ,[1]Tracker!$AC:$AC,"")</f>
        <v>45867.407384259262</v>
      </c>
      <c r="AD1047" s="7"/>
      <c r="AF1047" t="str">
        <f>TEXT(tbl_die_ordering[[#This Row],[Die Requested Date]],"mmm")</f>
        <v>Jul</v>
      </c>
      <c r="AG1047" t="str">
        <f>_xlfn.TEXTJOIN("_",TRUE,tbl_die_ordering[[#This Row],[Supplier]],tbl_die_ordering[[#This Row],[DIE NO]])</f>
        <v>PDTMC_12164-520</v>
      </c>
    </row>
    <row r="1048" spans="1:36" ht="15.75">
      <c r="A1048" s="130" t="s">
        <v>6</v>
      </c>
      <c r="B1048" s="128" t="str">
        <f>_xlfn.XLOOKUP(_xlfn.TEXTJOIN("_",TRUE,tbl_die_ordering[[#This Row],[Supplier]],tbl_die_ordering[[#This Row],[DIE NO]]),[1]Tracker!$AQ:$AQ,[1]Tracker!$W:$W,"")</f>
        <v>8047-25</v>
      </c>
      <c r="C1048" s="204" t="s">
        <v>1634</v>
      </c>
      <c r="D1048" s="177" t="s">
        <v>88</v>
      </c>
      <c r="E1048" s="90" t="s">
        <v>119</v>
      </c>
      <c r="F1048" s="91">
        <v>45855</v>
      </c>
      <c r="G1048" s="355">
        <f>_xlfn.XLOOKUP(_xlfn.TEXTJOIN("_",TRUE,tbl_die_ordering[[#This Row],[Supplier]],tbl_die_ordering[[#This Row],[DIE NO]]),[1]Tracker!$AQ:$AQ,[1]Tracker!$V:$V,"")</f>
        <v>45855</v>
      </c>
      <c r="H1048" s="193" t="s">
        <v>90</v>
      </c>
      <c r="I1048" s="131">
        <v>1</v>
      </c>
      <c r="J1048" s="131">
        <v>1</v>
      </c>
      <c r="K1048" s="99">
        <v>45859</v>
      </c>
      <c r="L1048" s="99">
        <v>45861</v>
      </c>
      <c r="M1048" s="102"/>
      <c r="N1048" s="129">
        <f>IFERROR(IF(tbl_die_ordering[[#This Row],[Design Approved Date]]&lt;&gt;"",L1048-K1048,""),"")</f>
        <v>2</v>
      </c>
      <c r="O1048" s="99">
        <v>45864</v>
      </c>
      <c r="P1048" s="91">
        <v>45866</v>
      </c>
      <c r="Q1048" s="99">
        <v>45864</v>
      </c>
      <c r="R1048" s="122" t="s">
        <v>1635</v>
      </c>
      <c r="S1048" s="90" t="s">
        <v>167</v>
      </c>
      <c r="T1048" s="99">
        <v>45864</v>
      </c>
      <c r="U1048" s="110"/>
      <c r="V1048" s="111"/>
      <c r="W10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8" s="12">
        <f>IF(AND(tbl_die_ordering[[#This Row],[TYPE]]&lt;&gt;"C",tbl_die_ordering[[#This Row],[Design Approved Date]]&lt;&gt;""),tbl_die_ordering[[#This Row],[Design Approved Date]]-tbl_die_ordering[[#This Row],[Die Requested Date]],0)</f>
        <v>6</v>
      </c>
      <c r="AA1048" s="118"/>
      <c r="AB1048" s="82">
        <f>_xlfn.XLOOKUP(_xlfn.TEXTJOIN("_",TRUE,tbl_die_ordering[[#This Row],[Supplier]],tbl_die_ordering[[#This Row],[DIE NO]]),[1]Tracker!$AQ:$AQ,[1]Tracker!$Y:$Y,"")</f>
        <v>142506766</v>
      </c>
      <c r="AC1048" s="83">
        <f>_xlfn.XLOOKUP(_xlfn.TEXTJOIN("_",TRUE,tbl_die_ordering[[#This Row],[Supplier]],tbl_die_ordering[[#This Row],[DIE NO]]),[1]Tracker!$AQ:$AQ,[1]Tracker!$AC:$AC,"")</f>
        <v>45884.472569444442</v>
      </c>
      <c r="AD1048" s="7"/>
      <c r="AF1048" t="str">
        <f>TEXT(tbl_die_ordering[[#This Row],[Die Requested Date]],"mmm")</f>
        <v>Jul</v>
      </c>
      <c r="AG1048" t="str">
        <f>_xlfn.TEXTJOIN("_",TRUE,tbl_die_ordering[[#This Row],[Supplier]],tbl_die_ordering[[#This Row],[DIE NO]])</f>
        <v>PHOENIX _06098-409</v>
      </c>
    </row>
    <row r="1049" spans="1:36" ht="15.75">
      <c r="A1049" s="130" t="s">
        <v>6</v>
      </c>
      <c r="B1049" s="128" t="str">
        <f>_xlfn.XLOOKUP(_xlfn.TEXTJOIN("_",TRUE,tbl_die_ordering[[#This Row],[Supplier]],tbl_die_ordering[[#This Row],[DIE NO]]),[1]Tracker!$AQ:$AQ,[1]Tracker!$W:$W,"")</f>
        <v>8048-25</v>
      </c>
      <c r="C1049" s="204" t="s">
        <v>1636</v>
      </c>
      <c r="D1049" s="177" t="s">
        <v>88</v>
      </c>
      <c r="E1049" s="90" t="s">
        <v>119</v>
      </c>
      <c r="F1049" s="91">
        <v>45855</v>
      </c>
      <c r="G1049" s="355">
        <f>_xlfn.XLOOKUP(_xlfn.TEXTJOIN("_",TRUE,tbl_die_ordering[[#This Row],[Supplier]],tbl_die_ordering[[#This Row],[DIE NO]]),[1]Tracker!$AQ:$AQ,[1]Tracker!$V:$V,"")</f>
        <v>45855</v>
      </c>
      <c r="H1049" s="193" t="s">
        <v>90</v>
      </c>
      <c r="I1049" s="131">
        <v>0</v>
      </c>
      <c r="J1049" s="131">
        <v>0</v>
      </c>
      <c r="K1049" s="99">
        <v>45859</v>
      </c>
      <c r="L1049" s="99">
        <v>45862</v>
      </c>
      <c r="M1049" s="102"/>
      <c r="N1049" s="129">
        <f>IFERROR(IF(tbl_die_ordering[[#This Row],[Design Approved Date]]&lt;&gt;"",L1049-K1049,""),"")</f>
        <v>3</v>
      </c>
      <c r="O1049" s="99">
        <v>45864</v>
      </c>
      <c r="P1049" s="91">
        <v>45866</v>
      </c>
      <c r="Q1049" s="99">
        <v>45864</v>
      </c>
      <c r="R1049" s="122" t="s">
        <v>1635</v>
      </c>
      <c r="S1049" s="90" t="s">
        <v>139</v>
      </c>
      <c r="T1049" s="99">
        <v>45864</v>
      </c>
      <c r="U1049" s="110"/>
      <c r="V1049" s="111" t="s">
        <v>1637</v>
      </c>
      <c r="W10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49" s="12">
        <f>IF(AND(tbl_die_ordering[[#This Row],[TYPE]]&lt;&gt;"C",tbl_die_ordering[[#This Row],[Design Approved Date]]&lt;&gt;""),tbl_die_ordering[[#This Row],[Design Approved Date]]-tbl_die_ordering[[#This Row],[Die Requested Date]],0)</f>
        <v>7</v>
      </c>
      <c r="AA1049" s="118"/>
      <c r="AB1049" s="82">
        <f>_xlfn.XLOOKUP(_xlfn.TEXTJOIN("_",TRUE,tbl_die_ordering[[#This Row],[Supplier]],tbl_die_ordering[[#This Row],[DIE NO]]),[1]Tracker!$AQ:$AQ,[1]Tracker!$Y:$Y,"")</f>
        <v>142506533</v>
      </c>
      <c r="AC1049" s="83">
        <f>_xlfn.XLOOKUP(_xlfn.TEXTJOIN("_",TRUE,tbl_die_ordering[[#This Row],[Supplier]],tbl_die_ordering[[#This Row],[DIE NO]]),[1]Tracker!$AQ:$AQ,[1]Tracker!$AC:$AC,"")</f>
        <v>45874</v>
      </c>
      <c r="AD1049" s="7"/>
      <c r="AF1049" t="str">
        <f>TEXT(tbl_die_ordering[[#This Row],[Die Requested Date]],"mmm")</f>
        <v>Jul</v>
      </c>
      <c r="AG1049" t="str">
        <f>_xlfn.TEXTJOIN("_",TRUE,tbl_die_ordering[[#This Row],[Supplier]],tbl_die_ordering[[#This Row],[DIE NO]])</f>
        <v>EKSTEK_21313-501</v>
      </c>
      <c r="AJ1049" t="s">
        <v>1638</v>
      </c>
    </row>
    <row r="1050" spans="1:36" ht="15.75">
      <c r="A1050" s="130" t="s">
        <v>6</v>
      </c>
      <c r="B1050" s="128" t="str">
        <f>_xlfn.XLOOKUP(_xlfn.TEXTJOIN("_",TRUE,tbl_die_ordering[[#This Row],[Supplier]],tbl_die_ordering[[#This Row],[DIE NO]]),[1]Tracker!$AQ:$AQ,[1]Tracker!$W:$W,"")</f>
        <v>8048-25</v>
      </c>
      <c r="C1050" s="204" t="s">
        <v>1639</v>
      </c>
      <c r="D1050" s="177" t="s">
        <v>88</v>
      </c>
      <c r="E1050" s="90" t="s">
        <v>103</v>
      </c>
      <c r="F1050" s="91">
        <v>45855</v>
      </c>
      <c r="G1050" s="355">
        <f>_xlfn.XLOOKUP(_xlfn.TEXTJOIN("_",TRUE,tbl_die_ordering[[#This Row],[Supplier]],tbl_die_ordering[[#This Row],[DIE NO]]),[1]Tracker!$AQ:$AQ,[1]Tracker!$V:$V,"")</f>
        <v>45855</v>
      </c>
      <c r="H1050" s="193" t="s">
        <v>90</v>
      </c>
      <c r="I1050" s="131">
        <v>0</v>
      </c>
      <c r="J1050" s="131">
        <v>0</v>
      </c>
      <c r="K1050" s="99">
        <v>45859</v>
      </c>
      <c r="L1050" s="99">
        <v>45862</v>
      </c>
      <c r="M1050" s="102"/>
      <c r="N1050" s="129">
        <f>IFERROR(IF(tbl_die_ordering[[#This Row],[Design Approved Date]]&lt;&gt;"",L1050-K1050,""),"")</f>
        <v>3</v>
      </c>
      <c r="O1050" s="99">
        <v>45864</v>
      </c>
      <c r="P1050" s="91">
        <v>45866</v>
      </c>
      <c r="Q1050" s="99">
        <v>45864</v>
      </c>
      <c r="R1050" s="122" t="s">
        <v>1635</v>
      </c>
      <c r="S1050" s="90" t="s">
        <v>139</v>
      </c>
      <c r="T1050" s="99">
        <v>45864</v>
      </c>
      <c r="U1050" s="110"/>
      <c r="V1050" s="111"/>
      <c r="W10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0" s="12">
        <f>IF(AND(tbl_die_ordering[[#This Row],[TYPE]]&lt;&gt;"C",tbl_die_ordering[[#This Row],[Design Approved Date]]&lt;&gt;""),tbl_die_ordering[[#This Row],[Design Approved Date]]-tbl_die_ordering[[#This Row],[Die Requested Date]],0)</f>
        <v>7</v>
      </c>
      <c r="AA1050" s="118"/>
      <c r="AB1050" s="82">
        <f>_xlfn.XLOOKUP(_xlfn.TEXTJOIN("_",TRUE,tbl_die_ordering[[#This Row],[Supplier]],tbl_die_ordering[[#This Row],[DIE NO]]),[1]Tracker!$AQ:$AQ,[1]Tracker!$Y:$Y,"")</f>
        <v>142506533</v>
      </c>
      <c r="AC1050" s="83">
        <f>_xlfn.XLOOKUP(_xlfn.TEXTJOIN("_",TRUE,tbl_die_ordering[[#This Row],[Supplier]],tbl_die_ordering[[#This Row],[DIE NO]]),[1]Tracker!$AQ:$AQ,[1]Tracker!$AC:$AC,"")</f>
        <v>45874</v>
      </c>
      <c r="AD1050" s="7"/>
      <c r="AF1050" t="str">
        <f>TEXT(tbl_die_ordering[[#This Row],[Die Requested Date]],"mmm")</f>
        <v>Jul</v>
      </c>
      <c r="AG1050" t="str">
        <f>_xlfn.TEXTJOIN("_",TRUE,tbl_die_ordering[[#This Row],[Supplier]],tbl_die_ordering[[#This Row],[DIE NO]])</f>
        <v>EKSTEK_090425-502</v>
      </c>
    </row>
    <row r="1051" spans="1:36" ht="34.5" customHeight="1">
      <c r="A1051" s="130" t="s">
        <v>6</v>
      </c>
      <c r="B1051" s="128" t="str">
        <f>_xlfn.XLOOKUP(_xlfn.TEXTJOIN("_",TRUE,tbl_die_ordering[[#This Row],[Supplier]],tbl_die_ordering[[#This Row],[DIE NO]]),[1]Tracker!$AQ:$AQ,[1]Tracker!$W:$W,"")</f>
        <v>8046-25</v>
      </c>
      <c r="C1051" s="204" t="s">
        <v>1640</v>
      </c>
      <c r="D1051" s="177" t="s">
        <v>88</v>
      </c>
      <c r="E1051" s="90" t="s">
        <v>1166</v>
      </c>
      <c r="F1051" s="91">
        <v>45855</v>
      </c>
      <c r="G1051" s="355">
        <f>_xlfn.XLOOKUP(_xlfn.TEXTJOIN("_",TRUE,tbl_die_ordering[[#This Row],[Supplier]],tbl_die_ordering[[#This Row],[DIE NO]]),[1]Tracker!$AQ:$AQ,[1]Tracker!$V:$V,"")</f>
        <v>45855</v>
      </c>
      <c r="H1051" s="193" t="s">
        <v>94</v>
      </c>
      <c r="I1051" s="131">
        <v>0</v>
      </c>
      <c r="J1051" s="131">
        <v>0</v>
      </c>
      <c r="K1051" s="99">
        <v>45859</v>
      </c>
      <c r="L1051" s="99">
        <v>45863</v>
      </c>
      <c r="M1051" s="102"/>
      <c r="N1051" s="129">
        <f>IFERROR(IF(tbl_die_ordering[[#This Row],[Design Approved Date]]&lt;&gt;"",L1051-K1051,""),"")</f>
        <v>4</v>
      </c>
      <c r="O1051" s="91">
        <v>45869</v>
      </c>
      <c r="P1051" s="91">
        <v>45871</v>
      </c>
      <c r="Q1051" s="99">
        <v>45869</v>
      </c>
      <c r="R1051" s="122" t="s">
        <v>1408</v>
      </c>
      <c r="S1051" s="90" t="s">
        <v>101</v>
      </c>
      <c r="T1051" s="91">
        <v>45885</v>
      </c>
      <c r="U1051" s="110"/>
      <c r="V1051" s="111" t="s">
        <v>1641</v>
      </c>
      <c r="W10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1" s="12">
        <f>IF(AND(tbl_die_ordering[[#This Row],[TYPE]]&lt;&gt;"C",tbl_die_ordering[[#This Row],[Design Approved Date]]&lt;&gt;""),tbl_die_ordering[[#This Row],[Design Approved Date]]-tbl_die_ordering[[#This Row],[Die Requested Date]],0)</f>
        <v>8</v>
      </c>
      <c r="AA1051" s="118"/>
      <c r="AB1051" s="82">
        <f>_xlfn.XLOOKUP(_xlfn.TEXTJOIN("_",TRUE,tbl_die_ordering[[#This Row],[Supplier]],tbl_die_ordering[[#This Row],[DIE NO]]),[1]Tracker!$AQ:$AQ,[1]Tracker!$Y:$Y,"")</f>
        <v>142506839</v>
      </c>
      <c r="AC1051" s="83">
        <f>_xlfn.XLOOKUP(_xlfn.TEXTJOIN("_",TRUE,tbl_die_ordering[[#This Row],[Supplier]],tbl_die_ordering[[#This Row],[DIE NO]]),[1]Tracker!$AQ:$AQ,[1]Tracker!$AC:$AC,"")</f>
        <v>45884</v>
      </c>
      <c r="AD1051" s="7"/>
      <c r="AF1051" t="str">
        <f>TEXT(tbl_die_ordering[[#This Row],[Die Requested Date]],"mmm")</f>
        <v>Jul</v>
      </c>
      <c r="AG1051" t="str">
        <f>_xlfn.TEXTJOIN("_",TRUE,tbl_die_ordering[[#This Row],[Supplier]],tbl_die_ordering[[#This Row],[DIE NO]])</f>
        <v>PDTMC_24112-602</v>
      </c>
    </row>
    <row r="1052" spans="1:36" ht="15.75">
      <c r="A1052" s="130" t="s">
        <v>6</v>
      </c>
      <c r="B1052" s="128" t="str">
        <f>_xlfn.XLOOKUP(_xlfn.TEXTJOIN("_",TRUE,tbl_die_ordering[[#This Row],[Supplier]],tbl_die_ordering[[#This Row],[DIE NO]]),[1]Tracker!$AQ:$AQ,[1]Tracker!$W:$W,"")</f>
        <v>8049-25</v>
      </c>
      <c r="C1052" s="204" t="s">
        <v>1642</v>
      </c>
      <c r="D1052" s="177" t="s">
        <v>88</v>
      </c>
      <c r="E1052" s="90" t="s">
        <v>93</v>
      </c>
      <c r="F1052" s="91">
        <v>45855</v>
      </c>
      <c r="G1052" s="355">
        <f>_xlfn.XLOOKUP(_xlfn.TEXTJOIN("_",TRUE,tbl_die_ordering[[#This Row],[Supplier]],tbl_die_ordering[[#This Row],[DIE NO]]),[1]Tracker!$AQ:$AQ,[1]Tracker!$V:$V,"")</f>
        <v>45855</v>
      </c>
      <c r="H1052" s="193" t="s">
        <v>94</v>
      </c>
      <c r="I1052" s="131">
        <v>2</v>
      </c>
      <c r="J1052" s="131">
        <v>2</v>
      </c>
      <c r="K1052" s="99">
        <v>45863</v>
      </c>
      <c r="L1052" s="99">
        <v>45864</v>
      </c>
      <c r="M1052" s="102"/>
      <c r="N1052" s="129">
        <f>IFERROR(IF(tbl_die_ordering[[#This Row],[Design Approved Date]]&lt;&gt;"",L1052-K1052,""),"")</f>
        <v>1</v>
      </c>
      <c r="O1052" s="91">
        <v>45870</v>
      </c>
      <c r="P1052" s="91">
        <v>45871</v>
      </c>
      <c r="Q1052" s="91">
        <v>45870</v>
      </c>
      <c r="R1052" s="122" t="s">
        <v>1628</v>
      </c>
      <c r="S1052" s="90" t="s">
        <v>95</v>
      </c>
      <c r="T1052" s="91">
        <v>45885</v>
      </c>
      <c r="U1052" s="110"/>
      <c r="V1052" s="111"/>
      <c r="W10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2" s="12">
        <f>IF(AND(tbl_die_ordering[[#This Row],[TYPE]]&lt;&gt;"C",tbl_die_ordering[[#This Row],[Design Approved Date]]&lt;&gt;""),tbl_die_ordering[[#This Row],[Design Approved Date]]-tbl_die_ordering[[#This Row],[Die Requested Date]],0)</f>
        <v>9</v>
      </c>
      <c r="AA1052" s="118"/>
      <c r="AB1052" s="82">
        <f>_xlfn.XLOOKUP(_xlfn.TEXTJOIN("_",TRUE,tbl_die_ordering[[#This Row],[Supplier]],tbl_die_ordering[[#This Row],[DIE NO]]),[1]Tracker!$AQ:$AQ,[1]Tracker!$Y:$Y,"")</f>
        <v>142506733</v>
      </c>
      <c r="AC1052" s="83">
        <f>_xlfn.XLOOKUP(_xlfn.TEXTJOIN("_",TRUE,tbl_die_ordering[[#This Row],[Supplier]],tbl_die_ordering[[#This Row],[DIE NO]]),[1]Tracker!$AQ:$AQ,[1]Tracker!$AC:$AC,"")</f>
        <v>45880</v>
      </c>
      <c r="AD1052" s="7"/>
      <c r="AF1052" t="str">
        <f>TEXT(tbl_die_ordering[[#This Row],[Die Requested Date]],"mmm")</f>
        <v>Jul</v>
      </c>
      <c r="AG1052" t="str">
        <f>_xlfn.TEXTJOIN("_",TRUE,tbl_die_ordering[[#This Row],[Supplier]],tbl_die_ordering[[#This Row],[DIE NO]])</f>
        <v>PHME_28547-602</v>
      </c>
    </row>
    <row r="1053" spans="1:36" ht="60">
      <c r="A1053" s="130" t="s">
        <v>6</v>
      </c>
      <c r="B1053" s="128" t="str">
        <f>_xlfn.XLOOKUP(_xlfn.TEXTJOIN("_",TRUE,tbl_die_ordering[[#This Row],[Supplier]],tbl_die_ordering[[#This Row],[DIE NO]]),[1]Tracker!$AQ:$AQ,[1]Tracker!$W:$W,"")</f>
        <v>8049-25</v>
      </c>
      <c r="C1053" s="204" t="s">
        <v>1643</v>
      </c>
      <c r="D1053" s="177" t="s">
        <v>88</v>
      </c>
      <c r="E1053" s="90" t="s">
        <v>103</v>
      </c>
      <c r="F1053" s="91">
        <v>45855</v>
      </c>
      <c r="G1053" s="355">
        <f>_xlfn.XLOOKUP(_xlfn.TEXTJOIN("_",TRUE,tbl_die_ordering[[#This Row],[Supplier]],tbl_die_ordering[[#This Row],[DIE NO]]),[1]Tracker!$AQ:$AQ,[1]Tracker!$V:$V,"")</f>
        <v>45855</v>
      </c>
      <c r="H1053" s="193" t="s">
        <v>94</v>
      </c>
      <c r="I1053" s="131">
        <v>1</v>
      </c>
      <c r="J1053" s="131">
        <v>2</v>
      </c>
      <c r="K1053" s="99">
        <v>45665</v>
      </c>
      <c r="L1053" s="99">
        <v>45868</v>
      </c>
      <c r="M1053" s="102" t="s">
        <v>186</v>
      </c>
      <c r="N1053" s="129">
        <f>IFERROR(IF(tbl_die_ordering[[#This Row],[Design Approved Date]]&lt;&gt;"",L1053-K1053,""),"")</f>
        <v>203</v>
      </c>
      <c r="O1053" s="91">
        <v>45870</v>
      </c>
      <c r="P1053" s="91">
        <v>45871</v>
      </c>
      <c r="Q1053" s="91">
        <v>45870</v>
      </c>
      <c r="R1053" s="122" t="s">
        <v>1628</v>
      </c>
      <c r="S1053" s="90" t="s">
        <v>95</v>
      </c>
      <c r="T1053" s="91">
        <v>45885</v>
      </c>
      <c r="U1053" s="110"/>
      <c r="V1053" s="111" t="s">
        <v>1644</v>
      </c>
      <c r="W10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3" s="12">
        <f>IF(AND(tbl_die_ordering[[#This Row],[TYPE]]&lt;&gt;"C",tbl_die_ordering[[#This Row],[Design Approved Date]]&lt;&gt;""),tbl_die_ordering[[#This Row],[Design Approved Date]]-tbl_die_ordering[[#This Row],[Die Requested Date]],0)</f>
        <v>13</v>
      </c>
      <c r="AA1053" s="118"/>
      <c r="AB1053" s="82">
        <f>_xlfn.XLOOKUP(_xlfn.TEXTJOIN("_",TRUE,tbl_die_ordering[[#This Row],[Supplier]],tbl_die_ordering[[#This Row],[DIE NO]]),[1]Tracker!$AQ:$AQ,[1]Tracker!$Y:$Y,"")</f>
        <v>142506733</v>
      </c>
      <c r="AC1053" s="83">
        <f>_xlfn.XLOOKUP(_xlfn.TEXTJOIN("_",TRUE,tbl_die_ordering[[#This Row],[Supplier]],tbl_die_ordering[[#This Row],[DIE NO]]),[1]Tracker!$AQ:$AQ,[1]Tracker!$AC:$AC,"")</f>
        <v>45880</v>
      </c>
      <c r="AD1053" s="7"/>
      <c r="AF1053" t="str">
        <f>TEXT(tbl_die_ordering[[#This Row],[Die Requested Date]],"mmm")</f>
        <v>Jul</v>
      </c>
      <c r="AG1053" t="str">
        <f>_xlfn.TEXTJOIN("_",TRUE,tbl_die_ordering[[#This Row],[Supplier]],tbl_die_ordering[[#This Row],[DIE NO]])</f>
        <v>PHME_30302-502</v>
      </c>
    </row>
    <row r="1054" spans="1:36" ht="15.75">
      <c r="A1054" s="130" t="s">
        <v>29</v>
      </c>
      <c r="B1054" s="128" t="str">
        <f>_xlfn.XLOOKUP(_xlfn.TEXTJOIN("_",TRUE,tbl_die_ordering[[#This Row],[Supplier]],tbl_die_ordering[[#This Row],[DIE NO]]),[1]Tracker!$AQ:$AQ,[1]Tracker!$W:$W,"")</f>
        <v>8050-25</v>
      </c>
      <c r="C1054" s="204" t="s">
        <v>1645</v>
      </c>
      <c r="D1054" s="90" t="s">
        <v>88</v>
      </c>
      <c r="E1054" s="90" t="s">
        <v>89</v>
      </c>
      <c r="F1054" s="91">
        <v>45855</v>
      </c>
      <c r="G1054" s="355">
        <f>_xlfn.XLOOKUP(_xlfn.TEXTJOIN("_",TRUE,tbl_die_ordering[[#This Row],[Supplier]],tbl_die_ordering[[#This Row],[DIE NO]]),[1]Tracker!$AQ:$AQ,[1]Tracker!$V:$V,"")</f>
        <v>45855</v>
      </c>
      <c r="H1054" s="193" t="s">
        <v>94</v>
      </c>
      <c r="I1054" s="131">
        <v>1</v>
      </c>
      <c r="J1054" s="131">
        <v>1</v>
      </c>
      <c r="K1054" s="99">
        <v>45857</v>
      </c>
      <c r="L1054" s="99">
        <v>45861</v>
      </c>
      <c r="M1054" s="102"/>
      <c r="N1054" s="129">
        <f>IFERROR(IF(tbl_die_ordering[[#This Row],[Design Approved Date]]&lt;&gt;"",L1054-K1054,""),"")</f>
        <v>4</v>
      </c>
      <c r="O1054" s="99">
        <v>45862</v>
      </c>
      <c r="P1054" s="91">
        <v>45773</v>
      </c>
      <c r="Q1054" s="99">
        <v>45862</v>
      </c>
      <c r="R1054" s="122" t="s">
        <v>1609</v>
      </c>
      <c r="S1054" s="90" t="s">
        <v>95</v>
      </c>
      <c r="T1054" s="91">
        <v>45862</v>
      </c>
      <c r="U1054" s="110"/>
      <c r="V1054" s="111"/>
      <c r="W10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4" s="12">
        <f>IF(AND(tbl_die_ordering[[#This Row],[TYPE]]&lt;&gt;"C",tbl_die_ordering[[#This Row],[Design Approved Date]]&lt;&gt;""),tbl_die_ordering[[#This Row],[Design Approved Date]]-tbl_die_ordering[[#This Row],[Die Requested Date]],0)</f>
        <v>6</v>
      </c>
      <c r="AA1054" s="118"/>
      <c r="AB1054" s="82">
        <f>_xlfn.XLOOKUP(_xlfn.TEXTJOIN("_",TRUE,tbl_die_ordering[[#This Row],[Supplier]],tbl_die_ordering[[#This Row],[DIE NO]]),[1]Tracker!$AQ:$AQ,[1]Tracker!$Y:$Y,"")</f>
        <v>242501711</v>
      </c>
      <c r="AC1054" s="83">
        <f>_xlfn.XLOOKUP(_xlfn.TEXTJOIN("_",TRUE,tbl_die_ordering[[#This Row],[Supplier]],tbl_die_ordering[[#This Row],[DIE NO]]),[1]Tracker!$AQ:$AQ,[1]Tracker!$AC:$AC,"")</f>
        <v>45874</v>
      </c>
      <c r="AD1054" s="7"/>
      <c r="AF1054" t="str">
        <f>TEXT(tbl_die_ordering[[#This Row],[Die Requested Date]],"mmm")</f>
        <v>Jul</v>
      </c>
      <c r="AG1054" t="str">
        <f>_xlfn.TEXTJOIN("_",TRUE,tbl_die_ordering[[#This Row],[Supplier]],tbl_die_ordering[[#This Row],[DIE NO]])</f>
        <v>PHME_005350-3504</v>
      </c>
    </row>
    <row r="1055" spans="1:36" ht="15.75">
      <c r="A1055" s="130" t="s">
        <v>29</v>
      </c>
      <c r="B1055" s="128" t="str">
        <f>_xlfn.XLOOKUP(_xlfn.TEXTJOIN("_",TRUE,tbl_die_ordering[[#This Row],[Supplier]],tbl_die_ordering[[#This Row],[DIE NO]]),[1]Tracker!$AQ:$AQ,[1]Tracker!$W:$W,"")</f>
        <v>8053-25</v>
      </c>
      <c r="C1055" s="204" t="s">
        <v>1646</v>
      </c>
      <c r="D1055" s="90" t="s">
        <v>88</v>
      </c>
      <c r="E1055" s="90" t="s">
        <v>550</v>
      </c>
      <c r="F1055" s="91">
        <v>45855</v>
      </c>
      <c r="G1055" s="355">
        <f>_xlfn.XLOOKUP(_xlfn.TEXTJOIN("_",TRUE,tbl_die_ordering[[#This Row],[Supplier]],tbl_die_ordering[[#This Row],[DIE NO]]),[1]Tracker!$AQ:$AQ,[1]Tracker!$V:$V,"")</f>
        <v>45855</v>
      </c>
      <c r="H1055" s="193" t="s">
        <v>90</v>
      </c>
      <c r="I1055" s="131">
        <v>2</v>
      </c>
      <c r="J1055" s="131">
        <v>8</v>
      </c>
      <c r="K1055" s="99">
        <v>45859</v>
      </c>
      <c r="L1055" s="99">
        <v>45862</v>
      </c>
      <c r="M1055" s="102"/>
      <c r="N1055" s="129">
        <f>IFERROR(IF(tbl_die_ordering[[#This Row],[Design Approved Date]]&lt;&gt;"",L1055-K1055,""),"")</f>
        <v>3</v>
      </c>
      <c r="O1055" s="91">
        <v>45864</v>
      </c>
      <c r="P1055" s="91">
        <v>45865</v>
      </c>
      <c r="Q1055" s="99">
        <v>45864</v>
      </c>
      <c r="R1055" s="122" t="s">
        <v>1647</v>
      </c>
      <c r="S1055" s="90" t="s">
        <v>139</v>
      </c>
      <c r="T1055" s="99">
        <v>45864</v>
      </c>
      <c r="U1055" s="110"/>
      <c r="V1055" s="111"/>
      <c r="W10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5" s="12">
        <f>IF(AND(tbl_die_ordering[[#This Row],[TYPE]]&lt;&gt;"C",tbl_die_ordering[[#This Row],[Design Approved Date]]&lt;&gt;""),tbl_die_ordering[[#This Row],[Design Approved Date]]-tbl_die_ordering[[#This Row],[Die Requested Date]],0)</f>
        <v>7</v>
      </c>
      <c r="AA1055" s="118"/>
      <c r="AB1055" s="82">
        <f>_xlfn.XLOOKUP(_xlfn.TEXTJOIN("_",TRUE,tbl_die_ordering[[#This Row],[Supplier]],tbl_die_ordering[[#This Row],[DIE NO]]),[1]Tracker!$AQ:$AQ,[1]Tracker!$Y:$Y,"")</f>
        <v>242501703</v>
      </c>
      <c r="AC1055" s="83">
        <f>_xlfn.XLOOKUP(_xlfn.TEXTJOIN("_",TRUE,tbl_die_ordering[[#This Row],[Supplier]],tbl_die_ordering[[#This Row],[DIE NO]]),[1]Tracker!$AQ:$AQ,[1]Tracker!$AC:$AC,"")</f>
        <v>45874</v>
      </c>
      <c r="AD1055" s="7"/>
      <c r="AF1055" t="str">
        <f>TEXT(tbl_die_ordering[[#This Row],[Die Requested Date]],"mmm")</f>
        <v>Jul</v>
      </c>
      <c r="AG1055" t="str">
        <f>_xlfn.TEXTJOIN("_",TRUE,tbl_die_ordering[[#This Row],[Supplier]],tbl_die_ordering[[#This Row],[DIE NO]])</f>
        <v>EKSTEK_029780-2506</v>
      </c>
    </row>
    <row r="1056" spans="1:36" ht="15.75">
      <c r="A1056" s="130" t="s">
        <v>29</v>
      </c>
      <c r="B1056" s="128" t="str">
        <f>_xlfn.XLOOKUP(_xlfn.TEXTJOIN("_",TRUE,tbl_die_ordering[[#This Row],[Supplier]],tbl_die_ordering[[#This Row],[DIE NO]]),[1]Tracker!$AQ:$AQ,[1]Tracker!$W:$W,"")</f>
        <v>8052-25</v>
      </c>
      <c r="C1056" s="204" t="s">
        <v>1648</v>
      </c>
      <c r="D1056" s="90" t="s">
        <v>88</v>
      </c>
      <c r="E1056" s="90" t="s">
        <v>111</v>
      </c>
      <c r="F1056" s="91">
        <v>45855</v>
      </c>
      <c r="G1056" s="355">
        <f>_xlfn.XLOOKUP(_xlfn.TEXTJOIN("_",TRUE,tbl_die_ordering[[#This Row],[Supplier]],tbl_die_ordering[[#This Row],[DIE NO]]),[1]Tracker!$AQ:$AQ,[1]Tracker!$V:$V,"")</f>
        <v>45855</v>
      </c>
      <c r="H1056" s="193" t="s">
        <v>90</v>
      </c>
      <c r="I1056" s="131">
        <v>0</v>
      </c>
      <c r="J1056" s="131">
        <v>0</v>
      </c>
      <c r="K1056" s="99">
        <v>45861</v>
      </c>
      <c r="L1056" s="99">
        <v>45862</v>
      </c>
      <c r="M1056" s="102"/>
      <c r="N1056" s="129">
        <f>IFERROR(IF(tbl_die_ordering[[#This Row],[Design Approved Date]]&lt;&gt;"",L1056-K1056,""),"")</f>
        <v>1</v>
      </c>
      <c r="O1056" s="91">
        <v>45864</v>
      </c>
      <c r="P1056" s="91">
        <v>45865</v>
      </c>
      <c r="Q1056" s="99">
        <v>45864</v>
      </c>
      <c r="R1056" s="122" t="s">
        <v>1647</v>
      </c>
      <c r="S1056" s="90" t="s">
        <v>167</v>
      </c>
      <c r="T1056" s="99">
        <v>45864</v>
      </c>
      <c r="U1056" s="110"/>
      <c r="V1056" s="111"/>
      <c r="W10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6" s="12">
        <f>IF(AND(tbl_die_ordering[[#This Row],[TYPE]]&lt;&gt;"C",tbl_die_ordering[[#This Row],[Design Approved Date]]&lt;&gt;""),tbl_die_ordering[[#This Row],[Design Approved Date]]-tbl_die_ordering[[#This Row],[Die Requested Date]],0)</f>
        <v>7</v>
      </c>
      <c r="AA1056" s="118"/>
      <c r="AB1056" s="82">
        <f>_xlfn.XLOOKUP(_xlfn.TEXTJOIN("_",TRUE,tbl_die_ordering[[#This Row],[Supplier]],tbl_die_ordering[[#This Row],[DIE NO]]),[1]Tracker!$AQ:$AQ,[1]Tracker!$Y:$Y,"")</f>
        <v>242501705</v>
      </c>
      <c r="AC1056" s="83">
        <f>_xlfn.XLOOKUP(_xlfn.TEXTJOIN("_",TRUE,tbl_die_ordering[[#This Row],[Supplier]],tbl_die_ordering[[#This Row],[DIE NO]]),[1]Tracker!$AQ:$AQ,[1]Tracker!$AC:$AC,"")</f>
        <v>45874</v>
      </c>
      <c r="AD1056" s="7"/>
      <c r="AF1056" t="str">
        <f>TEXT(tbl_die_ordering[[#This Row],[Die Requested Date]],"mmm")</f>
        <v>Jul</v>
      </c>
      <c r="AG1056" t="str">
        <f>_xlfn.TEXTJOIN("_",TRUE,tbl_die_ordering[[#This Row],[Supplier]],tbl_die_ordering[[#This Row],[DIE NO]])</f>
        <v>PHOENIX _055028-2504</v>
      </c>
    </row>
    <row r="1057" spans="1:33" ht="30">
      <c r="A1057" s="130" t="s">
        <v>29</v>
      </c>
      <c r="B1057" s="128" t="str">
        <f>_xlfn.XLOOKUP(_xlfn.TEXTJOIN("_",TRUE,tbl_die_ordering[[#This Row],[Supplier]],tbl_die_ordering[[#This Row],[DIE NO]]),[1]Tracker!$AQ:$AQ,[1]Tracker!$W:$W,"")</f>
        <v>8050-25</v>
      </c>
      <c r="C1057" s="204" t="s">
        <v>1649</v>
      </c>
      <c r="D1057" s="90" t="s">
        <v>88</v>
      </c>
      <c r="E1057" s="90" t="s">
        <v>119</v>
      </c>
      <c r="F1057" s="91">
        <v>45855</v>
      </c>
      <c r="G1057" s="355">
        <f>_xlfn.XLOOKUP(_xlfn.TEXTJOIN("_",TRUE,tbl_die_ordering[[#This Row],[Supplier]],tbl_die_ordering[[#This Row],[DIE NO]]),[1]Tracker!$AQ:$AQ,[1]Tracker!$V:$V,"")</f>
        <v>45855</v>
      </c>
      <c r="H1057" s="193" t="s">
        <v>94</v>
      </c>
      <c r="I1057" s="131">
        <v>0</v>
      </c>
      <c r="J1057" s="131">
        <v>0</v>
      </c>
      <c r="K1057" s="99">
        <v>45860</v>
      </c>
      <c r="L1057" s="99">
        <v>45864</v>
      </c>
      <c r="M1057" s="102"/>
      <c r="N1057" s="129">
        <f>IFERROR(IF(tbl_die_ordering[[#This Row],[Design Approved Date]]&lt;&gt;"",L1057-K1057,""),"")</f>
        <v>4</v>
      </c>
      <c r="O1057" s="91">
        <v>45869</v>
      </c>
      <c r="P1057" s="91">
        <v>45871</v>
      </c>
      <c r="Q1057" s="99">
        <v>45869</v>
      </c>
      <c r="R1057" s="122" t="s">
        <v>1612</v>
      </c>
      <c r="S1057" s="90" t="s">
        <v>95</v>
      </c>
      <c r="T1057" s="91">
        <v>45871</v>
      </c>
      <c r="U1057" s="110"/>
      <c r="V1057" s="111" t="s">
        <v>1650</v>
      </c>
      <c r="W10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7" s="12">
        <f>IF(AND(tbl_die_ordering[[#This Row],[TYPE]]&lt;&gt;"C",tbl_die_ordering[[#This Row],[Design Approved Date]]&lt;&gt;""),tbl_die_ordering[[#This Row],[Design Approved Date]]-tbl_die_ordering[[#This Row],[Die Requested Date]],0)</f>
        <v>9</v>
      </c>
      <c r="AA1057" s="118"/>
      <c r="AB1057" s="82">
        <f>_xlfn.XLOOKUP(_xlfn.TEXTJOIN("_",TRUE,tbl_die_ordering[[#This Row],[Supplier]],tbl_die_ordering[[#This Row],[DIE NO]]),[1]Tracker!$AQ:$AQ,[1]Tracker!$Y:$Y,"")</f>
        <v>242501825</v>
      </c>
      <c r="AC1057" s="83">
        <f>_xlfn.XLOOKUP(_xlfn.TEXTJOIN("_",TRUE,tbl_die_ordering[[#This Row],[Supplier]],tbl_die_ordering[[#This Row],[DIE NO]]),[1]Tracker!$AQ:$AQ,[1]Tracker!$AC:$AC,"")</f>
        <v>45883</v>
      </c>
      <c r="AD1057" s="7"/>
      <c r="AF1057" t="str">
        <f>TEXT(tbl_die_ordering[[#This Row],[Die Requested Date]],"mmm")</f>
        <v>Jul</v>
      </c>
      <c r="AG1057" t="str">
        <f>_xlfn.TEXTJOIN("_",TRUE,tbl_die_ordering[[#This Row],[Supplier]],tbl_die_ordering[[#This Row],[DIE NO]])</f>
        <v>PHME_007099-2503</v>
      </c>
    </row>
    <row r="1058" spans="1:33" ht="15.75">
      <c r="A1058" s="130" t="s">
        <v>29</v>
      </c>
      <c r="B1058" s="128" t="str">
        <f>_xlfn.XLOOKUP(_xlfn.TEXTJOIN("_",TRUE,tbl_die_ordering[[#This Row],[Supplier]],tbl_die_ordering[[#This Row],[DIE NO]]),[1]Tracker!$AQ:$AQ,[1]Tracker!$W:$W,"")</f>
        <v>8051-25</v>
      </c>
      <c r="C1058" s="204" t="s">
        <v>1651</v>
      </c>
      <c r="D1058" s="90" t="s">
        <v>88</v>
      </c>
      <c r="E1058" s="90" t="s">
        <v>135</v>
      </c>
      <c r="F1058" s="91">
        <v>45855</v>
      </c>
      <c r="G1058" s="355">
        <f>_xlfn.XLOOKUP(_xlfn.TEXTJOIN("_",TRUE,tbl_die_ordering[[#This Row],[Supplier]],tbl_die_ordering[[#This Row],[DIE NO]]),[1]Tracker!$AQ:$AQ,[1]Tracker!$V:$V,"")</f>
        <v>45855</v>
      </c>
      <c r="H1058" s="193" t="s">
        <v>94</v>
      </c>
      <c r="I1058" s="131">
        <v>1</v>
      </c>
      <c r="J1058" s="131">
        <v>2</v>
      </c>
      <c r="K1058" s="99">
        <v>45859</v>
      </c>
      <c r="L1058" s="99">
        <v>45868</v>
      </c>
      <c r="M1058" s="102"/>
      <c r="N1058" s="129">
        <f>IFERROR(IF(tbl_die_ordering[[#This Row],[Design Approved Date]]&lt;&gt;"",L1058-K1058,""),"")</f>
        <v>9</v>
      </c>
      <c r="O1058" s="91">
        <v>45870</v>
      </c>
      <c r="P1058" s="91">
        <v>45871</v>
      </c>
      <c r="Q1058" s="99">
        <v>45870</v>
      </c>
      <c r="R1058" s="122" t="s">
        <v>1652</v>
      </c>
      <c r="S1058" s="90" t="s">
        <v>101</v>
      </c>
      <c r="T1058" s="91">
        <v>45871</v>
      </c>
      <c r="U1058" s="110"/>
      <c r="V1058" s="111" t="s">
        <v>1653</v>
      </c>
      <c r="W10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8" s="12">
        <f>IF(AND(tbl_die_ordering[[#This Row],[TYPE]]&lt;&gt;"C",tbl_die_ordering[[#This Row],[Design Approved Date]]&lt;&gt;""),tbl_die_ordering[[#This Row],[Design Approved Date]]-tbl_die_ordering[[#This Row],[Die Requested Date]],0)</f>
        <v>13</v>
      </c>
      <c r="AA1058" s="118"/>
      <c r="AB1058" s="82">
        <f>_xlfn.XLOOKUP(_xlfn.TEXTJOIN("_",TRUE,tbl_die_ordering[[#This Row],[Supplier]],tbl_die_ordering[[#This Row],[DIE NO]]),[1]Tracker!$AQ:$AQ,[1]Tracker!$Y:$Y,"")</f>
        <v>242501810</v>
      </c>
      <c r="AC1058" s="83">
        <f>_xlfn.XLOOKUP(_xlfn.TEXTJOIN("_",TRUE,tbl_die_ordering[[#This Row],[Supplier]],tbl_die_ordering[[#This Row],[DIE NO]]),[1]Tracker!$AQ:$AQ,[1]Tracker!$AC:$AC,"")</f>
        <v>45880</v>
      </c>
      <c r="AD1058" s="7"/>
      <c r="AF1058" t="str">
        <f>TEXT(tbl_die_ordering[[#This Row],[Die Requested Date]],"mmm")</f>
        <v>Jul</v>
      </c>
      <c r="AG1058" t="str">
        <f>_xlfn.TEXTJOIN("_",TRUE,tbl_die_ordering[[#This Row],[Supplier]],tbl_die_ordering[[#This Row],[DIE NO]])</f>
        <v>PDTMC_051141-2504</v>
      </c>
    </row>
    <row r="1059" spans="1:33" ht="135">
      <c r="A1059" s="130" t="s">
        <v>29</v>
      </c>
      <c r="B1059" s="128" t="str">
        <f>_xlfn.XLOOKUP(_xlfn.TEXTJOIN("_",TRUE,tbl_die_ordering[[#This Row],[Supplier]],tbl_die_ordering[[#This Row],[DIE NO]]),[1]Tracker!$AQ:$AQ,[1]Tracker!$W:$W,"")</f>
        <v>8050-25</v>
      </c>
      <c r="C1059" s="204" t="s">
        <v>1654</v>
      </c>
      <c r="D1059" s="90" t="s">
        <v>88</v>
      </c>
      <c r="E1059" s="90" t="s">
        <v>119</v>
      </c>
      <c r="F1059" s="91">
        <v>45855</v>
      </c>
      <c r="G1059" s="355">
        <f>_xlfn.XLOOKUP(_xlfn.TEXTJOIN("_",TRUE,tbl_die_ordering[[#This Row],[Supplier]],tbl_die_ordering[[#This Row],[DIE NO]]),[1]Tracker!$AQ:$AQ,[1]Tracker!$V:$V,"")</f>
        <v>45855</v>
      </c>
      <c r="H1059" s="193" t="s">
        <v>94</v>
      </c>
      <c r="I1059" s="131">
        <v>2</v>
      </c>
      <c r="J1059" s="131">
        <v>4</v>
      </c>
      <c r="K1059" s="99">
        <v>45856</v>
      </c>
      <c r="L1059" s="99">
        <v>45869</v>
      </c>
      <c r="M1059" s="102"/>
      <c r="N1059" s="129">
        <f>IFERROR(IF(tbl_die_ordering[[#This Row],[Design Approved Date]]&lt;&gt;"",L1059-K1059,""),"")</f>
        <v>13</v>
      </c>
      <c r="O1059" s="99">
        <v>45873</v>
      </c>
      <c r="P1059" s="91">
        <v>45874</v>
      </c>
      <c r="Q1059" s="99">
        <v>45873</v>
      </c>
      <c r="R1059" s="122" t="s">
        <v>1655</v>
      </c>
      <c r="S1059" s="90" t="s">
        <v>95</v>
      </c>
      <c r="T1059" s="99">
        <v>45873</v>
      </c>
      <c r="U1059" s="110"/>
      <c r="V1059" s="111" t="s">
        <v>1656</v>
      </c>
      <c r="W10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59" s="12">
        <f>IF(AND(tbl_die_ordering[[#This Row],[TYPE]]&lt;&gt;"C",tbl_die_ordering[[#This Row],[Design Approved Date]]&lt;&gt;""),tbl_die_ordering[[#This Row],[Design Approved Date]]-tbl_die_ordering[[#This Row],[Die Requested Date]],0)</f>
        <v>14</v>
      </c>
      <c r="AA1059" s="118"/>
      <c r="AB1059" s="82">
        <f>_xlfn.XLOOKUP(_xlfn.TEXTJOIN("_",TRUE,tbl_die_ordering[[#This Row],[Supplier]],tbl_die_ordering[[#This Row],[DIE NO]]),[1]Tracker!$AQ:$AQ,[1]Tracker!$Y:$Y,"")</f>
        <v>242501825</v>
      </c>
      <c r="AC1059" s="83">
        <f>_xlfn.XLOOKUP(_xlfn.TEXTJOIN("_",TRUE,tbl_die_ordering[[#This Row],[Supplier]],tbl_die_ordering[[#This Row],[DIE NO]]),[1]Tracker!$AQ:$AQ,[1]Tracker!$AC:$AC,"")</f>
        <v>45883</v>
      </c>
      <c r="AD1059" s="7"/>
      <c r="AF1059" t="str">
        <f>TEXT(tbl_die_ordering[[#This Row],[Die Requested Date]],"mmm")</f>
        <v>Jul</v>
      </c>
      <c r="AG1059" t="str">
        <f>_xlfn.TEXTJOIN("_",TRUE,tbl_die_ordering[[#This Row],[Supplier]],tbl_die_ordering[[#This Row],[DIE NO]])</f>
        <v>PHME_120531-3504</v>
      </c>
    </row>
    <row r="1060" spans="1:33" ht="60">
      <c r="A1060" s="130" t="s">
        <v>29</v>
      </c>
      <c r="B1060" s="128" t="str">
        <f>_xlfn.XLOOKUP(_xlfn.TEXTJOIN("_",TRUE,tbl_die_ordering[[#This Row],[Supplier]],tbl_die_ordering[[#This Row],[DIE NO]]),[1]Tracker!$AQ:$AQ,[1]Tracker!$W:$W,"")</f>
        <v>8051-25</v>
      </c>
      <c r="C1060" s="204" t="s">
        <v>1657</v>
      </c>
      <c r="D1060" s="90" t="s">
        <v>88</v>
      </c>
      <c r="E1060" s="90" t="s">
        <v>119</v>
      </c>
      <c r="F1060" s="91">
        <v>45855</v>
      </c>
      <c r="G1060" s="355">
        <f>_xlfn.XLOOKUP(_xlfn.TEXTJOIN("_",TRUE,tbl_die_ordering[[#This Row],[Supplier]],tbl_die_ordering[[#This Row],[DIE NO]]),[1]Tracker!$AQ:$AQ,[1]Tracker!$V:$V,"")</f>
        <v>45855</v>
      </c>
      <c r="H1060" s="193" t="s">
        <v>94</v>
      </c>
      <c r="I1060" s="131">
        <v>2</v>
      </c>
      <c r="J1060" s="131">
        <v>2</v>
      </c>
      <c r="K1060" s="99">
        <v>45859</v>
      </c>
      <c r="L1060" s="99">
        <v>45901</v>
      </c>
      <c r="M1060" s="102" t="s">
        <v>186</v>
      </c>
      <c r="N1060" s="129">
        <f>IFERROR(IF(tbl_die_ordering[[#This Row],[Design Approved Date]]&lt;&gt;"",L1060-K1060,""),"")</f>
        <v>42</v>
      </c>
      <c r="O1060" s="91">
        <v>45904</v>
      </c>
      <c r="P1060" s="99">
        <v>45904</v>
      </c>
      <c r="Q1060" s="99">
        <v>45904</v>
      </c>
      <c r="R1060" s="122" t="s">
        <v>1658</v>
      </c>
      <c r="S1060" s="90" t="s">
        <v>101</v>
      </c>
      <c r="T1060" s="99">
        <v>45904</v>
      </c>
      <c r="U1060" s="110"/>
      <c r="V1060" s="111" t="s">
        <v>1659</v>
      </c>
      <c r="W10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0" s="12">
        <f>IF(AND(tbl_die_ordering[[#This Row],[TYPE]]&lt;&gt;"C",tbl_die_ordering[[#This Row],[Design Approved Date]]&lt;&gt;""),tbl_die_ordering[[#This Row],[Design Approved Date]]-tbl_die_ordering[[#This Row],[Die Requested Date]],0)</f>
        <v>46</v>
      </c>
      <c r="AA1060" s="118"/>
      <c r="AB1060" s="82">
        <f>_xlfn.XLOOKUP(_xlfn.TEXTJOIN("_",TRUE,tbl_die_ordering[[#This Row],[Supplier]],tbl_die_ordering[[#This Row],[DIE NO]]),[1]Tracker!$AQ:$AQ,[1]Tracker!$Y:$Y,"")</f>
        <v>242502310</v>
      </c>
      <c r="AC1060" s="83">
        <f>_xlfn.XLOOKUP(_xlfn.TEXTJOIN("_",TRUE,tbl_die_ordering[[#This Row],[Supplier]],tbl_die_ordering[[#This Row],[DIE NO]]),[1]Tracker!$AQ:$AQ,[1]Tracker!$AC:$AC,"")</f>
        <v>45917.742222222223</v>
      </c>
      <c r="AD1060" s="7"/>
      <c r="AF1060" t="str">
        <f>TEXT(tbl_die_ordering[[#This Row],[Die Requested Date]],"mmm")</f>
        <v>Jul</v>
      </c>
      <c r="AG1060" t="str">
        <f>_xlfn.TEXTJOIN("_",TRUE,tbl_die_ordering[[#This Row],[Supplier]],tbl_die_ordering[[#This Row],[DIE NO]])</f>
        <v>PDTMC_015112-2502</v>
      </c>
    </row>
    <row r="1061" spans="1:33" ht="15.75">
      <c r="A1061" s="130" t="s">
        <v>6</v>
      </c>
      <c r="B1061" s="128" t="str">
        <f>_xlfn.XLOOKUP(_xlfn.TEXTJOIN("_",TRUE,tbl_die_ordering[[#This Row],[Supplier]],tbl_die_ordering[[#This Row],[DIE NO]]),[1]Tracker!$AQ:$AQ,[1]Tracker!$W:$W,"")</f>
        <v>8068-25</v>
      </c>
      <c r="C1061" s="204" t="s">
        <v>1660</v>
      </c>
      <c r="D1061" s="177" t="s">
        <v>88</v>
      </c>
      <c r="E1061" s="90" t="s">
        <v>93</v>
      </c>
      <c r="F1061" s="91">
        <v>45855</v>
      </c>
      <c r="G1061" s="355">
        <f>_xlfn.XLOOKUP(_xlfn.TEXTJOIN("_",TRUE,tbl_die_ordering[[#This Row],[Supplier]],tbl_die_ordering[[#This Row],[DIE NO]]),[1]Tracker!$AQ:$AQ,[1]Tracker!$V:$V,"")</f>
        <v>45859</v>
      </c>
      <c r="H1061" s="193" t="s">
        <v>90</v>
      </c>
      <c r="I1061" s="131">
        <v>1</v>
      </c>
      <c r="J1061" s="131">
        <v>2</v>
      </c>
      <c r="K1061" s="99">
        <v>45860</v>
      </c>
      <c r="L1061" s="99">
        <v>45861</v>
      </c>
      <c r="M1061" s="102"/>
      <c r="N1061" s="129">
        <f>IFERROR(IF(tbl_die_ordering[[#This Row],[Design Approved Date]]&lt;&gt;"",L1061-K1061,""),"")</f>
        <v>1</v>
      </c>
      <c r="O1061" s="99">
        <v>45864</v>
      </c>
      <c r="P1061" s="91">
        <v>45866</v>
      </c>
      <c r="Q1061" s="99">
        <v>45864</v>
      </c>
      <c r="R1061" s="122" t="s">
        <v>1635</v>
      </c>
      <c r="S1061" s="90" t="s">
        <v>106</v>
      </c>
      <c r="T1061" s="99">
        <v>45864</v>
      </c>
      <c r="U1061" s="110"/>
      <c r="V1061" s="111"/>
      <c r="W10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1" s="12">
        <f>IF(AND(tbl_die_ordering[[#This Row],[TYPE]]&lt;&gt;"C",tbl_die_ordering[[#This Row],[Design Approved Date]]&lt;&gt;""),tbl_die_ordering[[#This Row],[Design Approved Date]]-tbl_die_ordering[[#This Row],[Die Requested Date]],0)</f>
        <v>6</v>
      </c>
      <c r="AA1061" s="118"/>
      <c r="AB1061" s="82">
        <f>_xlfn.XLOOKUP(_xlfn.TEXTJOIN("_",TRUE,tbl_die_ordering[[#This Row],[Supplier]],tbl_die_ordering[[#This Row],[DIE NO]]),[1]Tracker!$AQ:$AQ,[1]Tracker!$Y:$Y,"")</f>
        <v>142506873</v>
      </c>
      <c r="AC1061" s="83">
        <f>_xlfn.XLOOKUP(_xlfn.TEXTJOIN("_",TRUE,tbl_die_ordering[[#This Row],[Supplier]],tbl_die_ordering[[#This Row],[DIE NO]]),[1]Tracker!$AQ:$AQ,[1]Tracker!$AC:$AC,"")</f>
        <v>45887.274953703702</v>
      </c>
      <c r="AD1061" s="7"/>
      <c r="AF1061" t="str">
        <f>TEXT(tbl_die_ordering[[#This Row],[Die Requested Date]],"mmm")</f>
        <v>Jul</v>
      </c>
      <c r="AG1061" t="str">
        <f>_xlfn.TEXTJOIN("_",TRUE,tbl_die_ordering[[#This Row],[Supplier]],tbl_die_ordering[[#This Row],[DIE NO]])</f>
        <v>JIANGSU_13794-280</v>
      </c>
    </row>
    <row r="1062" spans="1:33" ht="15.75">
      <c r="A1062" s="130" t="s">
        <v>6</v>
      </c>
      <c r="B1062" s="128" t="str">
        <f>_xlfn.XLOOKUP(_xlfn.TEXTJOIN("_",TRUE,tbl_die_ordering[[#This Row],[Supplier]],tbl_die_ordering[[#This Row],[DIE NO]]),[1]Tracker!$AQ:$AQ,[1]Tracker!$W:$W,"")</f>
        <v>8063-25</v>
      </c>
      <c r="C1062" s="204" t="s">
        <v>1661</v>
      </c>
      <c r="D1062" s="177" t="s">
        <v>88</v>
      </c>
      <c r="E1062" s="90" t="s">
        <v>93</v>
      </c>
      <c r="F1062" s="91">
        <v>45855</v>
      </c>
      <c r="G1062" s="355">
        <f>_xlfn.XLOOKUP(_xlfn.TEXTJOIN("_",TRUE,tbl_die_ordering[[#This Row],[Supplier]],tbl_die_ordering[[#This Row],[DIE NO]]),[1]Tracker!$AQ:$AQ,[1]Tracker!$V:$V,"")</f>
        <v>45859</v>
      </c>
      <c r="H1062" s="193" t="s">
        <v>90</v>
      </c>
      <c r="I1062" s="131">
        <v>1</v>
      </c>
      <c r="J1062" s="131">
        <v>2</v>
      </c>
      <c r="K1062" s="99">
        <v>45860</v>
      </c>
      <c r="L1062" s="99">
        <v>45861</v>
      </c>
      <c r="M1062" s="102"/>
      <c r="N1062" s="129">
        <f>IFERROR(IF(tbl_die_ordering[[#This Row],[Design Approved Date]]&lt;&gt;"",L1062-K1062,""),"")</f>
        <v>1</v>
      </c>
      <c r="O1062" s="99">
        <v>45864</v>
      </c>
      <c r="P1062" s="91">
        <v>45866</v>
      </c>
      <c r="Q1062" s="99">
        <v>45864</v>
      </c>
      <c r="R1062" s="122" t="s">
        <v>1635</v>
      </c>
      <c r="S1062" s="90" t="s">
        <v>106</v>
      </c>
      <c r="T1062" s="99">
        <v>45864</v>
      </c>
      <c r="U1062" s="110"/>
      <c r="V1062" s="111"/>
      <c r="W10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2" s="12">
        <f>IF(AND(tbl_die_ordering[[#This Row],[TYPE]]&lt;&gt;"C",tbl_die_ordering[[#This Row],[Design Approved Date]]&lt;&gt;""),tbl_die_ordering[[#This Row],[Design Approved Date]]-tbl_die_ordering[[#This Row],[Die Requested Date]],0)</f>
        <v>6</v>
      </c>
      <c r="AA1062" s="118"/>
      <c r="AB1062" s="82">
        <f>_xlfn.XLOOKUP(_xlfn.TEXTJOIN("_",TRUE,tbl_die_ordering[[#This Row],[Supplier]],tbl_die_ordering[[#This Row],[DIE NO]]),[1]Tracker!$AQ:$AQ,[1]Tracker!$Y:$Y,"")</f>
        <v>142506873</v>
      </c>
      <c r="AC1062" s="83">
        <f>_xlfn.XLOOKUP(_xlfn.TEXTJOIN("_",TRUE,tbl_die_ordering[[#This Row],[Supplier]],tbl_die_ordering[[#This Row],[DIE NO]]),[1]Tracker!$AQ:$AQ,[1]Tracker!$AC:$AC,"")</f>
        <v>45887.274953703702</v>
      </c>
      <c r="AD1062" s="7"/>
      <c r="AF1062" t="str">
        <f>TEXT(tbl_die_ordering[[#This Row],[Die Requested Date]],"mmm")</f>
        <v>Jul</v>
      </c>
      <c r="AG1062" t="str">
        <f>_xlfn.TEXTJOIN("_",TRUE,tbl_die_ordering[[#This Row],[Supplier]],tbl_die_ordering[[#This Row],[DIE NO]])</f>
        <v>JIANGSU_13794-281</v>
      </c>
    </row>
    <row r="1063" spans="1:33" ht="15.75">
      <c r="A1063" s="130" t="s">
        <v>6</v>
      </c>
      <c r="B1063" s="128" t="str">
        <f>_xlfn.XLOOKUP(_xlfn.TEXTJOIN("_",TRUE,tbl_die_ordering[[#This Row],[Supplier]],tbl_die_ordering[[#This Row],[DIE NO]]),[1]Tracker!$AQ:$AQ,[1]Tracker!$W:$W,"")</f>
        <v>8064-25</v>
      </c>
      <c r="C1063" s="204" t="s">
        <v>1662</v>
      </c>
      <c r="D1063" s="177" t="s">
        <v>88</v>
      </c>
      <c r="E1063" s="90" t="s">
        <v>89</v>
      </c>
      <c r="F1063" s="91">
        <v>45855</v>
      </c>
      <c r="G1063" s="355">
        <f>_xlfn.XLOOKUP(_xlfn.TEXTJOIN("_",TRUE,tbl_die_ordering[[#This Row],[Supplier]],tbl_die_ordering[[#This Row],[DIE NO]]),[1]Tracker!$AQ:$AQ,[1]Tracker!$V:$V,"")</f>
        <v>45859</v>
      </c>
      <c r="H1063" s="193" t="s">
        <v>94</v>
      </c>
      <c r="I1063" s="131">
        <v>1</v>
      </c>
      <c r="J1063" s="131">
        <v>2</v>
      </c>
      <c r="K1063" s="99">
        <v>45860</v>
      </c>
      <c r="L1063" s="99">
        <v>45861</v>
      </c>
      <c r="M1063" s="102"/>
      <c r="N1063" s="129">
        <f>IFERROR(IF(tbl_die_ordering[[#This Row],[Design Approved Date]]&lt;&gt;"",L1063-K1063,""),"")</f>
        <v>1</v>
      </c>
      <c r="O1063" s="99">
        <v>45864</v>
      </c>
      <c r="P1063" s="91">
        <v>45866</v>
      </c>
      <c r="Q1063" s="99">
        <v>45864</v>
      </c>
      <c r="R1063" s="122" t="s">
        <v>1635</v>
      </c>
      <c r="S1063" s="90" t="s">
        <v>101</v>
      </c>
      <c r="T1063" s="99">
        <v>45864</v>
      </c>
      <c r="U1063" s="110"/>
      <c r="V1063" s="111"/>
      <c r="W10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3" s="12">
        <f>IF(AND(tbl_die_ordering[[#This Row],[TYPE]]&lt;&gt;"C",tbl_die_ordering[[#This Row],[Design Approved Date]]&lt;&gt;""),tbl_die_ordering[[#This Row],[Design Approved Date]]-tbl_die_ordering[[#This Row],[Die Requested Date]],0)</f>
        <v>6</v>
      </c>
      <c r="AA1063" s="118"/>
      <c r="AB1063" s="82">
        <f>_xlfn.XLOOKUP(_xlfn.TEXTJOIN("_",TRUE,tbl_die_ordering[[#This Row],[Supplier]],tbl_die_ordering[[#This Row],[DIE NO]]),[1]Tracker!$AQ:$AQ,[1]Tracker!$Y:$Y,"")</f>
        <v>142506374</v>
      </c>
      <c r="AC1063" s="83">
        <f>_xlfn.XLOOKUP(_xlfn.TEXTJOIN("_",TRUE,tbl_die_ordering[[#This Row],[Supplier]],tbl_die_ordering[[#This Row],[DIE NO]]),[1]Tracker!$AQ:$AQ,[1]Tracker!$AC:$AC,"")</f>
        <v>45868.367685185185</v>
      </c>
      <c r="AD1063" s="7"/>
      <c r="AF1063" t="str">
        <f>TEXT(tbl_die_ordering[[#This Row],[Die Requested Date]],"mmm")</f>
        <v>Jul</v>
      </c>
      <c r="AG1063" t="str">
        <f>_xlfn.TEXTJOIN("_",TRUE,tbl_die_ordering[[#This Row],[Supplier]],tbl_die_ordering[[#This Row],[DIE NO]])</f>
        <v>PDTMC_13940-621</v>
      </c>
    </row>
    <row r="1064" spans="1:33" ht="15.75">
      <c r="A1064" s="130" t="s">
        <v>6</v>
      </c>
      <c r="B1064" s="128" t="str">
        <f>_xlfn.XLOOKUP(_xlfn.TEXTJOIN("_",TRUE,tbl_die_ordering[[#This Row],[Supplier]],tbl_die_ordering[[#This Row],[DIE NO]]),[1]Tracker!$AQ:$AQ,[1]Tracker!$W:$W,"")</f>
        <v>8065-25</v>
      </c>
      <c r="C1064" s="204" t="s">
        <v>1663</v>
      </c>
      <c r="D1064" s="177" t="s">
        <v>88</v>
      </c>
      <c r="E1064" s="90" t="s">
        <v>100</v>
      </c>
      <c r="F1064" s="91">
        <v>45855</v>
      </c>
      <c r="G1064" s="355">
        <f>_xlfn.XLOOKUP(_xlfn.TEXTJOIN("_",TRUE,tbl_die_ordering[[#This Row],[Supplier]],tbl_die_ordering[[#This Row],[DIE NO]]),[1]Tracker!$AQ:$AQ,[1]Tracker!$V:$V,"")</f>
        <v>45859</v>
      </c>
      <c r="H1064" s="193" t="s">
        <v>94</v>
      </c>
      <c r="I1064" s="131">
        <v>2</v>
      </c>
      <c r="J1064" s="131">
        <v>2</v>
      </c>
      <c r="K1064" s="99">
        <v>45859</v>
      </c>
      <c r="L1064" s="99">
        <v>45861</v>
      </c>
      <c r="M1064" s="102"/>
      <c r="N1064" s="129">
        <f>IFERROR(IF(tbl_die_ordering[[#This Row],[Design Approved Date]]&lt;&gt;"",L1064-K1064,""),"")</f>
        <v>2</v>
      </c>
      <c r="O1064" s="99">
        <v>45864</v>
      </c>
      <c r="P1064" s="91">
        <v>45866</v>
      </c>
      <c r="Q1064" s="99">
        <v>45864</v>
      </c>
      <c r="R1064" s="122" t="s">
        <v>1635</v>
      </c>
      <c r="S1064" s="90" t="s">
        <v>95</v>
      </c>
      <c r="T1064" s="99">
        <v>45864</v>
      </c>
      <c r="U1064" s="110"/>
      <c r="V1064" s="111"/>
      <c r="W10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4" s="12">
        <f>IF(AND(tbl_die_ordering[[#This Row],[TYPE]]&lt;&gt;"C",tbl_die_ordering[[#This Row],[Design Approved Date]]&lt;&gt;""),tbl_die_ordering[[#This Row],[Design Approved Date]]-tbl_die_ordering[[#This Row],[Die Requested Date]],0)</f>
        <v>6</v>
      </c>
      <c r="AA1064" s="118"/>
      <c r="AB1064" s="82">
        <f>_xlfn.XLOOKUP(_xlfn.TEXTJOIN("_",TRUE,tbl_die_ordering[[#This Row],[Supplier]],tbl_die_ordering[[#This Row],[DIE NO]]),[1]Tracker!$AQ:$AQ,[1]Tracker!$Y:$Y,"")</f>
        <v>142506737</v>
      </c>
      <c r="AC1064" s="83">
        <f>_xlfn.XLOOKUP(_xlfn.TEXTJOIN("_",TRUE,tbl_die_ordering[[#This Row],[Supplier]],tbl_die_ordering[[#This Row],[DIE NO]]),[1]Tracker!$AQ:$AQ,[1]Tracker!$AC:$AC,"")</f>
        <v>45880</v>
      </c>
      <c r="AD1064" s="7"/>
      <c r="AF1064" t="str">
        <f>TEXT(tbl_die_ordering[[#This Row],[Die Requested Date]],"mmm")</f>
        <v>Jul</v>
      </c>
      <c r="AG1064" t="str">
        <f>_xlfn.TEXTJOIN("_",TRUE,tbl_die_ordering[[#This Row],[Supplier]],tbl_die_ordering[[#This Row],[DIE NO]])</f>
        <v>PHME_15647-245</v>
      </c>
    </row>
    <row r="1065" spans="1:33" ht="15.75">
      <c r="A1065" s="130" t="s">
        <v>6</v>
      </c>
      <c r="B1065" s="128" t="str">
        <f>_xlfn.XLOOKUP(_xlfn.TEXTJOIN("_",TRUE,tbl_die_ordering[[#This Row],[Supplier]],tbl_die_ordering[[#This Row],[DIE NO]]),[1]Tracker!$AQ:$AQ,[1]Tracker!$W:$W,"")</f>
        <v>8065-25</v>
      </c>
      <c r="C1065" s="204" t="s">
        <v>1664</v>
      </c>
      <c r="D1065" s="177" t="s">
        <v>88</v>
      </c>
      <c r="E1065" s="90" t="s">
        <v>100</v>
      </c>
      <c r="F1065" s="91">
        <v>45855</v>
      </c>
      <c r="G1065" s="355">
        <f>_xlfn.XLOOKUP(_xlfn.TEXTJOIN("_",TRUE,tbl_die_ordering[[#This Row],[Supplier]],tbl_die_ordering[[#This Row],[DIE NO]]),[1]Tracker!$AQ:$AQ,[1]Tracker!$V:$V,"")</f>
        <v>45859</v>
      </c>
      <c r="H1065" s="193" t="s">
        <v>94</v>
      </c>
      <c r="I1065" s="131">
        <v>1</v>
      </c>
      <c r="J1065" s="131">
        <v>4</v>
      </c>
      <c r="K1065" s="99">
        <v>45859</v>
      </c>
      <c r="L1065" s="99">
        <v>45861</v>
      </c>
      <c r="M1065" s="102"/>
      <c r="N1065" s="129">
        <f>IFERROR(IF(tbl_die_ordering[[#This Row],[Design Approved Date]]&lt;&gt;"",L1065-K1065,""),"")</f>
        <v>2</v>
      </c>
      <c r="O1065" s="99">
        <v>45864</v>
      </c>
      <c r="P1065" s="91">
        <v>45866</v>
      </c>
      <c r="Q1065" s="99">
        <v>45864</v>
      </c>
      <c r="R1065" s="122" t="s">
        <v>1635</v>
      </c>
      <c r="S1065" s="90" t="s">
        <v>95</v>
      </c>
      <c r="T1065" s="99">
        <v>45864</v>
      </c>
      <c r="U1065" s="110"/>
      <c r="V1065" s="111"/>
      <c r="W10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5" s="12">
        <f>IF(AND(tbl_die_ordering[[#This Row],[TYPE]]&lt;&gt;"C",tbl_die_ordering[[#This Row],[Design Approved Date]]&lt;&gt;""),tbl_die_ordering[[#This Row],[Design Approved Date]]-tbl_die_ordering[[#This Row],[Die Requested Date]],0)</f>
        <v>6</v>
      </c>
      <c r="AA1065" s="118"/>
      <c r="AB1065" s="82">
        <f>_xlfn.XLOOKUP(_xlfn.TEXTJOIN("_",TRUE,tbl_die_ordering[[#This Row],[Supplier]],tbl_die_ordering[[#This Row],[DIE NO]]),[1]Tracker!$AQ:$AQ,[1]Tracker!$Y:$Y,"")</f>
        <v>142506527</v>
      </c>
      <c r="AC1065" s="83">
        <f>_xlfn.XLOOKUP(_xlfn.TEXTJOIN("_",TRUE,tbl_die_ordering[[#This Row],[Supplier]],tbl_die_ordering[[#This Row],[DIE NO]]),[1]Tracker!$AQ:$AQ,[1]Tracker!$AC:$AC,"")</f>
        <v>45873</v>
      </c>
      <c r="AD1065" s="7"/>
      <c r="AF1065" t="str">
        <f>TEXT(tbl_die_ordering[[#This Row],[Die Requested Date]],"mmm")</f>
        <v>Jul</v>
      </c>
      <c r="AG1065" t="str">
        <f>_xlfn.TEXTJOIN("_",TRUE,tbl_die_ordering[[#This Row],[Supplier]],tbl_die_ordering[[#This Row],[DIE NO]])</f>
        <v>PHME_15651-272</v>
      </c>
    </row>
    <row r="1066" spans="1:33" ht="15.75">
      <c r="A1066" s="130" t="s">
        <v>6</v>
      </c>
      <c r="B1066" s="128" t="str">
        <f>_xlfn.XLOOKUP(_xlfn.TEXTJOIN("_",TRUE,tbl_die_ordering[[#This Row],[Supplier]],tbl_die_ordering[[#This Row],[DIE NO]]),[1]Tracker!$AQ:$AQ,[1]Tracker!$W:$W,"")</f>
        <v>8065-25</v>
      </c>
      <c r="C1066" s="204" t="s">
        <v>1665</v>
      </c>
      <c r="D1066" s="177" t="s">
        <v>88</v>
      </c>
      <c r="E1066" s="90" t="s">
        <v>100</v>
      </c>
      <c r="F1066" s="91">
        <v>45855</v>
      </c>
      <c r="G1066" s="355">
        <f>_xlfn.XLOOKUP(_xlfn.TEXTJOIN("_",TRUE,tbl_die_ordering[[#This Row],[Supplier]],tbl_die_ordering[[#This Row],[DIE NO]]),[1]Tracker!$AQ:$AQ,[1]Tracker!$V:$V,"")</f>
        <v>45859</v>
      </c>
      <c r="H1066" s="193" t="s">
        <v>94</v>
      </c>
      <c r="I1066" s="131">
        <v>1</v>
      </c>
      <c r="J1066" s="131">
        <v>4</v>
      </c>
      <c r="K1066" s="99">
        <v>45859</v>
      </c>
      <c r="L1066" s="99">
        <v>45861</v>
      </c>
      <c r="M1066" s="102"/>
      <c r="N1066" s="129">
        <f>IFERROR(IF(tbl_die_ordering[[#This Row],[Design Approved Date]]&lt;&gt;"",L1066-K1066,""),"")</f>
        <v>2</v>
      </c>
      <c r="O1066" s="99">
        <v>45864</v>
      </c>
      <c r="P1066" s="91">
        <v>45866</v>
      </c>
      <c r="Q1066" s="99">
        <v>45864</v>
      </c>
      <c r="R1066" s="122" t="s">
        <v>1635</v>
      </c>
      <c r="S1066" s="90" t="s">
        <v>95</v>
      </c>
      <c r="T1066" s="99">
        <v>45864</v>
      </c>
      <c r="U1066" s="110"/>
      <c r="V1066" s="111"/>
      <c r="W10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6" s="12">
        <f>IF(AND(tbl_die_ordering[[#This Row],[TYPE]]&lt;&gt;"C",tbl_die_ordering[[#This Row],[Design Approved Date]]&lt;&gt;""),tbl_die_ordering[[#This Row],[Design Approved Date]]-tbl_die_ordering[[#This Row],[Die Requested Date]],0)</f>
        <v>6</v>
      </c>
      <c r="AA1066" s="118"/>
      <c r="AB1066" s="82">
        <f>_xlfn.XLOOKUP(_xlfn.TEXTJOIN("_",TRUE,tbl_die_ordering[[#This Row],[Supplier]],tbl_die_ordering[[#This Row],[DIE NO]]),[1]Tracker!$AQ:$AQ,[1]Tracker!$Y:$Y,"")</f>
        <v>142506527</v>
      </c>
      <c r="AC1066" s="83">
        <f>_xlfn.XLOOKUP(_xlfn.TEXTJOIN("_",TRUE,tbl_die_ordering[[#This Row],[Supplier]],tbl_die_ordering[[#This Row],[DIE NO]]),[1]Tracker!$AQ:$AQ,[1]Tracker!$AC:$AC,"")</f>
        <v>45873</v>
      </c>
      <c r="AD1066" s="7"/>
      <c r="AF1066" t="str">
        <f>TEXT(tbl_die_ordering[[#This Row],[Die Requested Date]],"mmm")</f>
        <v>Jul</v>
      </c>
      <c r="AG1066" t="str">
        <f>_xlfn.TEXTJOIN("_",TRUE,tbl_die_ordering[[#This Row],[Supplier]],tbl_die_ordering[[#This Row],[DIE NO]])</f>
        <v>PHME_15651-273</v>
      </c>
    </row>
    <row r="1067" spans="1:33" ht="15.75">
      <c r="A1067" s="130" t="s">
        <v>6</v>
      </c>
      <c r="B1067" s="128" t="str">
        <f>_xlfn.XLOOKUP(_xlfn.TEXTJOIN("_",TRUE,tbl_die_ordering[[#This Row],[Supplier]],tbl_die_ordering[[#This Row],[DIE NO]]),[1]Tracker!$AQ:$AQ,[1]Tracker!$W:$W,"")</f>
        <v>8065-25</v>
      </c>
      <c r="C1067" s="204" t="s">
        <v>1666</v>
      </c>
      <c r="D1067" s="177" t="s">
        <v>88</v>
      </c>
      <c r="E1067" s="90" t="s">
        <v>89</v>
      </c>
      <c r="F1067" s="91">
        <v>45855</v>
      </c>
      <c r="G1067" s="355">
        <f>_xlfn.XLOOKUP(_xlfn.TEXTJOIN("_",TRUE,tbl_die_ordering[[#This Row],[Supplier]],tbl_die_ordering[[#This Row],[DIE NO]]),[1]Tracker!$AQ:$AQ,[1]Tracker!$V:$V,"")</f>
        <v>45859</v>
      </c>
      <c r="H1067" s="193" t="s">
        <v>94</v>
      </c>
      <c r="I1067" s="131">
        <v>0</v>
      </c>
      <c r="J1067" s="131">
        <v>0</v>
      </c>
      <c r="K1067" s="99">
        <v>45859</v>
      </c>
      <c r="L1067" s="99">
        <v>45861</v>
      </c>
      <c r="M1067" s="102"/>
      <c r="N1067" s="129">
        <f>IFERROR(IF(tbl_die_ordering[[#This Row],[Design Approved Date]]&lt;&gt;"",L1067-K1067,""),"")</f>
        <v>2</v>
      </c>
      <c r="O1067" s="99">
        <v>45864</v>
      </c>
      <c r="P1067" s="91">
        <v>45866</v>
      </c>
      <c r="Q1067" s="99">
        <v>45864</v>
      </c>
      <c r="R1067" s="122" t="s">
        <v>1635</v>
      </c>
      <c r="S1067" s="90" t="s">
        <v>95</v>
      </c>
      <c r="T1067" s="99">
        <v>45864</v>
      </c>
      <c r="U1067" s="110"/>
      <c r="V1067" s="111"/>
      <c r="W10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7" s="12">
        <f>IF(AND(tbl_die_ordering[[#This Row],[TYPE]]&lt;&gt;"C",tbl_die_ordering[[#This Row],[Design Approved Date]]&lt;&gt;""),tbl_die_ordering[[#This Row],[Design Approved Date]]-tbl_die_ordering[[#This Row],[Die Requested Date]],0)</f>
        <v>6</v>
      </c>
      <c r="AA1067" s="118"/>
      <c r="AB1067" s="82">
        <f>_xlfn.XLOOKUP(_xlfn.TEXTJOIN("_",TRUE,tbl_die_ordering[[#This Row],[Supplier]],tbl_die_ordering[[#This Row],[DIE NO]]),[1]Tracker!$AQ:$AQ,[1]Tracker!$Y:$Y,"")</f>
        <v>142506527</v>
      </c>
      <c r="AC1067" s="83">
        <f>_xlfn.XLOOKUP(_xlfn.TEXTJOIN("_",TRUE,tbl_die_ordering[[#This Row],[Supplier]],tbl_die_ordering[[#This Row],[DIE NO]]),[1]Tracker!$AQ:$AQ,[1]Tracker!$AC:$AC,"")</f>
        <v>45873</v>
      </c>
      <c r="AD1067" s="7"/>
      <c r="AF1067" t="str">
        <f>TEXT(tbl_die_ordering[[#This Row],[Die Requested Date]],"mmm")</f>
        <v>Jul</v>
      </c>
      <c r="AG1067" t="str">
        <f>_xlfn.TEXTJOIN("_",TRUE,tbl_die_ordering[[#This Row],[Supplier]],tbl_die_ordering[[#This Row],[DIE NO]])</f>
        <v>PHME_27911-602</v>
      </c>
    </row>
    <row r="1068" spans="1:33" ht="15.75">
      <c r="A1068" s="130" t="s">
        <v>6</v>
      </c>
      <c r="B1068" s="128" t="str">
        <f>_xlfn.XLOOKUP(_xlfn.TEXTJOIN("_",TRUE,tbl_die_ordering[[#This Row],[Supplier]],tbl_die_ordering[[#This Row],[DIE NO]]),[1]Tracker!$AQ:$AQ,[1]Tracker!$W:$W,"")</f>
        <v>8066-25</v>
      </c>
      <c r="C1068" s="204" t="s">
        <v>1667</v>
      </c>
      <c r="D1068" s="177" t="s">
        <v>88</v>
      </c>
      <c r="E1068" s="90" t="s">
        <v>89</v>
      </c>
      <c r="F1068" s="91">
        <v>45855</v>
      </c>
      <c r="G1068" s="355">
        <f>_xlfn.XLOOKUP(_xlfn.TEXTJOIN("_",TRUE,tbl_die_ordering[[#This Row],[Supplier]],tbl_die_ordering[[#This Row],[DIE NO]]),[1]Tracker!$AQ:$AQ,[1]Tracker!$V:$V,"")</f>
        <v>45859</v>
      </c>
      <c r="H1068" s="193" t="s">
        <v>90</v>
      </c>
      <c r="I1068" s="131">
        <v>1</v>
      </c>
      <c r="J1068" s="131">
        <v>3</v>
      </c>
      <c r="K1068" s="99">
        <v>45859</v>
      </c>
      <c r="L1068" s="99">
        <v>45862</v>
      </c>
      <c r="M1068" s="102"/>
      <c r="N1068" s="129">
        <f>IFERROR(IF(tbl_die_ordering[[#This Row],[Design Approved Date]]&lt;&gt;"",L1068-K1068,""),"")</f>
        <v>3</v>
      </c>
      <c r="O1068" s="99">
        <v>45864</v>
      </c>
      <c r="P1068" s="91">
        <v>45866</v>
      </c>
      <c r="Q1068" s="99">
        <v>45864</v>
      </c>
      <c r="R1068" s="122" t="s">
        <v>1635</v>
      </c>
      <c r="S1068" s="90" t="s">
        <v>167</v>
      </c>
      <c r="T1068" s="99">
        <v>45864</v>
      </c>
      <c r="U1068" s="110"/>
      <c r="V1068" s="111"/>
      <c r="W10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8" s="12">
        <f>IF(AND(tbl_die_ordering[[#This Row],[TYPE]]&lt;&gt;"C",tbl_die_ordering[[#This Row],[Design Approved Date]]&lt;&gt;""),tbl_die_ordering[[#This Row],[Design Approved Date]]-tbl_die_ordering[[#This Row],[Die Requested Date]],0)</f>
        <v>7</v>
      </c>
      <c r="AA1068" s="118"/>
      <c r="AB1068" s="82">
        <f>_xlfn.XLOOKUP(_xlfn.TEXTJOIN("_",TRUE,tbl_die_ordering[[#This Row],[Supplier]],tbl_die_ordering[[#This Row],[DIE NO]]),[1]Tracker!$AQ:$AQ,[1]Tracker!$Y:$Y,"")</f>
        <v>142506870</v>
      </c>
      <c r="AC1068" s="83">
        <f>_xlfn.XLOOKUP(_xlfn.TEXTJOIN("_",TRUE,tbl_die_ordering[[#This Row],[Supplier]],tbl_die_ordering[[#This Row],[DIE NO]]),[1]Tracker!$AQ:$AQ,[1]Tracker!$AC:$AC,"")</f>
        <v>45884.696620370371</v>
      </c>
      <c r="AD1068" s="7"/>
      <c r="AF1068" t="str">
        <f>TEXT(tbl_die_ordering[[#This Row],[Die Requested Date]],"mmm")</f>
        <v>Jul</v>
      </c>
      <c r="AG1068" t="str">
        <f>_xlfn.TEXTJOIN("_",TRUE,tbl_die_ordering[[#This Row],[Supplier]],tbl_die_ordering[[#This Row],[DIE NO]])</f>
        <v>PHOENIX _29663-602</v>
      </c>
    </row>
    <row r="1069" spans="1:33" ht="15.75">
      <c r="A1069" s="130" t="s">
        <v>6</v>
      </c>
      <c r="B1069" s="128" t="str">
        <f>_xlfn.XLOOKUP(_xlfn.TEXTJOIN("_",TRUE,tbl_die_ordering[[#This Row],[Supplier]],tbl_die_ordering[[#This Row],[DIE NO]]),[1]Tracker!$AQ:$AQ,[1]Tracker!$W:$W,"")</f>
        <v>8063-25</v>
      </c>
      <c r="C1069" s="204" t="s">
        <v>1668</v>
      </c>
      <c r="D1069" s="177" t="s">
        <v>88</v>
      </c>
      <c r="E1069" s="90" t="s">
        <v>100</v>
      </c>
      <c r="F1069" s="91">
        <v>45855</v>
      </c>
      <c r="G1069" s="355">
        <f>_xlfn.XLOOKUP(_xlfn.TEXTJOIN("_",TRUE,tbl_die_ordering[[#This Row],[Supplier]],tbl_die_ordering[[#This Row],[DIE NO]]),[1]Tracker!$AQ:$AQ,[1]Tracker!$V:$V,"")</f>
        <v>45859</v>
      </c>
      <c r="H1069" s="193" t="s">
        <v>90</v>
      </c>
      <c r="I1069" s="131">
        <v>2</v>
      </c>
      <c r="J1069" s="131">
        <v>2</v>
      </c>
      <c r="K1069" s="99">
        <v>45867</v>
      </c>
      <c r="L1069" s="99">
        <v>45868</v>
      </c>
      <c r="M1069" s="102"/>
      <c r="N1069" s="129">
        <f>IFERROR(IF(tbl_die_ordering[[#This Row],[Design Approved Date]]&lt;&gt;"",L1069-K1069,""),"")</f>
        <v>1</v>
      </c>
      <c r="O1069" s="91">
        <v>45870</v>
      </c>
      <c r="P1069" s="91">
        <v>45871</v>
      </c>
      <c r="Q1069" s="91">
        <v>45870</v>
      </c>
      <c r="R1069" s="122" t="s">
        <v>1628</v>
      </c>
      <c r="S1069" s="90" t="s">
        <v>106</v>
      </c>
      <c r="T1069" s="91">
        <v>45885</v>
      </c>
      <c r="U1069" s="110"/>
      <c r="V1069" s="111"/>
      <c r="W10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69" s="12">
        <f>IF(AND(tbl_die_ordering[[#This Row],[TYPE]]&lt;&gt;"C",tbl_die_ordering[[#This Row],[Design Approved Date]]&lt;&gt;""),tbl_die_ordering[[#This Row],[Design Approved Date]]-tbl_die_ordering[[#This Row],[Die Requested Date]],0)</f>
        <v>13</v>
      </c>
      <c r="AA1069" s="118"/>
      <c r="AB1069" s="82">
        <f>_xlfn.XLOOKUP(_xlfn.TEXTJOIN("_",TRUE,tbl_die_ordering[[#This Row],[Supplier]],tbl_die_ordering[[#This Row],[DIE NO]]),[1]Tracker!$AQ:$AQ,[1]Tracker!$Y:$Y,"")</f>
        <v>142506873</v>
      </c>
      <c r="AC1069" s="83">
        <f>_xlfn.XLOOKUP(_xlfn.TEXTJOIN("_",TRUE,tbl_die_ordering[[#This Row],[Supplier]],tbl_die_ordering[[#This Row],[DIE NO]]),[1]Tracker!$AQ:$AQ,[1]Tracker!$AC:$AC,"")</f>
        <v>45887.274953703702</v>
      </c>
      <c r="AD1069" s="7"/>
      <c r="AF1069" t="str">
        <f>TEXT(tbl_die_ordering[[#This Row],[Die Requested Date]],"mmm")</f>
        <v>Jul</v>
      </c>
      <c r="AG1069" t="str">
        <f>_xlfn.TEXTJOIN("_",TRUE,tbl_die_ordering[[#This Row],[Supplier]],tbl_die_ordering[[#This Row],[DIE NO]])</f>
        <v>JIANGSU_15647-246</v>
      </c>
    </row>
    <row r="1070" spans="1:33" ht="15.75">
      <c r="A1070" s="130" t="s">
        <v>6</v>
      </c>
      <c r="B1070" s="128" t="str">
        <f>_xlfn.XLOOKUP(_xlfn.TEXTJOIN("_",TRUE,tbl_die_ordering[[#This Row],[Supplier]],tbl_die_ordering[[#This Row],[DIE NO]]),[1]Tracker!$AQ:$AQ,[1]Tracker!$W:$W,"")</f>
        <v>8084-25</v>
      </c>
      <c r="C1070" s="204" t="s">
        <v>1629</v>
      </c>
      <c r="D1070" s="177" t="s">
        <v>162</v>
      </c>
      <c r="E1070" s="90" t="s">
        <v>1630</v>
      </c>
      <c r="F1070" s="91">
        <v>45855</v>
      </c>
      <c r="G1070" s="355">
        <f>_xlfn.XLOOKUP(_xlfn.TEXTJOIN("_",TRUE,tbl_die_ordering[[#This Row],[Supplier]],tbl_die_ordering[[#This Row],[DIE NO]]),[1]Tracker!$AQ:$AQ,[1]Tracker!$V:$V,"")</f>
        <v>45863</v>
      </c>
      <c r="H1070" s="193" t="s">
        <v>94</v>
      </c>
      <c r="I1070" s="131">
        <v>1</v>
      </c>
      <c r="J1070" s="131">
        <v>1</v>
      </c>
      <c r="K1070" s="99">
        <v>45863</v>
      </c>
      <c r="L1070" s="99">
        <v>45866</v>
      </c>
      <c r="M1070" s="102"/>
      <c r="N1070" s="129">
        <f>IFERROR(IF(tbl_die_ordering[[#This Row],[Design Approved Date]]&lt;&gt;"",L1070-K1070,""),"")</f>
        <v>3</v>
      </c>
      <c r="O1070" s="99">
        <v>45873</v>
      </c>
      <c r="P1070" s="91">
        <v>45874</v>
      </c>
      <c r="Q1070" s="99">
        <v>45873</v>
      </c>
      <c r="R1070" s="122" t="s">
        <v>1669</v>
      </c>
      <c r="S1070" s="90" t="s">
        <v>95</v>
      </c>
      <c r="T1070" s="99">
        <v>45873</v>
      </c>
      <c r="U1070" s="110"/>
      <c r="V1070" s="111"/>
      <c r="W10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0" s="12">
        <f>IF(AND(tbl_die_ordering[[#This Row],[TYPE]]&lt;&gt;"C",tbl_die_ordering[[#This Row],[Design Approved Date]]&lt;&gt;""),tbl_die_ordering[[#This Row],[Design Approved Date]]-tbl_die_ordering[[#This Row],[Die Requested Date]],0)</f>
        <v>11</v>
      </c>
      <c r="AA1070" s="118"/>
      <c r="AB1070" s="82">
        <f>_xlfn.XLOOKUP(_xlfn.TEXTJOIN("_",TRUE,tbl_die_ordering[[#This Row],[Supplier]],tbl_die_ordering[[#This Row],[DIE NO]]),[1]Tracker!$AQ:$AQ,[1]Tracker!$Y:$Y,"")</f>
        <v>142506741</v>
      </c>
      <c r="AC1070" s="83">
        <f>_xlfn.XLOOKUP(_xlfn.TEXTJOIN("_",TRUE,tbl_die_ordering[[#This Row],[Supplier]],tbl_die_ordering[[#This Row],[DIE NO]]),[1]Tracker!$AQ:$AQ,[1]Tracker!$AC:$AC,"")</f>
        <v>45880</v>
      </c>
      <c r="AD1070" s="7"/>
      <c r="AF1070" t="str">
        <f>TEXT(tbl_die_ordering[[#This Row],[Die Requested Date]],"mmm")</f>
        <v>Jul</v>
      </c>
      <c r="AG1070" t="str">
        <f>_xlfn.TEXTJOIN("_",TRUE,tbl_die_ordering[[#This Row],[Supplier]],tbl_die_ordering[[#This Row],[DIE NO]])</f>
        <v>PHME_05205-202 m</v>
      </c>
    </row>
    <row r="1071" spans="1:33" ht="15.75">
      <c r="A1071" s="130" t="s">
        <v>6</v>
      </c>
      <c r="B1071" s="128" t="str">
        <f>_xlfn.XLOOKUP(_xlfn.TEXTJOIN("_",TRUE,tbl_die_ordering[[#This Row],[Supplier]],tbl_die_ordering[[#This Row],[DIE NO]]),[1]Tracker!$AQ:$AQ,[1]Tracker!$W:$W,"")</f>
        <v>8056-25</v>
      </c>
      <c r="C1071" s="204" t="s">
        <v>1670</v>
      </c>
      <c r="D1071" s="177" t="s">
        <v>185</v>
      </c>
      <c r="E1071" s="90" t="s">
        <v>119</v>
      </c>
      <c r="F1071" s="91">
        <v>45856</v>
      </c>
      <c r="G1071" s="355">
        <f>_xlfn.XLOOKUP(_xlfn.TEXTJOIN("_",TRUE,tbl_die_ordering[[#This Row],[Supplier]],tbl_die_ordering[[#This Row],[DIE NO]]),[1]Tracker!$AQ:$AQ,[1]Tracker!$V:$V,"")</f>
        <v>45856</v>
      </c>
      <c r="H1071" s="193" t="s">
        <v>94</v>
      </c>
      <c r="I1071" s="131">
        <v>1</v>
      </c>
      <c r="J1071" s="131">
        <v>4</v>
      </c>
      <c r="K1071" s="99">
        <v>45857</v>
      </c>
      <c r="L1071" s="99">
        <v>45859</v>
      </c>
      <c r="M1071" s="102"/>
      <c r="N1071" s="129">
        <f>IFERROR(IF(tbl_die_ordering[[#This Row],[Design Approved Date]]&lt;&gt;"",L1071-K1071,""),"")</f>
        <v>2</v>
      </c>
      <c r="O1071" s="99">
        <v>45860</v>
      </c>
      <c r="P1071" s="91">
        <v>45860</v>
      </c>
      <c r="Q1071" s="99">
        <v>45860</v>
      </c>
      <c r="R1071" s="122" t="s">
        <v>1633</v>
      </c>
      <c r="S1071" s="90" t="s">
        <v>101</v>
      </c>
      <c r="T1071" s="99">
        <v>45860</v>
      </c>
      <c r="U1071" s="110" t="s">
        <v>1416</v>
      </c>
      <c r="V1071" s="111" t="s">
        <v>1671</v>
      </c>
      <c r="W10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1" s="12">
        <f>IF(AND(tbl_die_ordering[[#This Row],[TYPE]]&lt;&gt;"C",tbl_die_ordering[[#This Row],[Design Approved Date]]&lt;&gt;""),tbl_die_ordering[[#This Row],[Design Approved Date]]-tbl_die_ordering[[#This Row],[Die Requested Date]],0)</f>
        <v>3</v>
      </c>
      <c r="AA1071" s="118" t="s">
        <v>343</v>
      </c>
      <c r="AB1071" s="82">
        <f>_xlfn.XLOOKUP(_xlfn.TEXTJOIN("_",TRUE,tbl_die_ordering[[#This Row],[Supplier]],tbl_die_ordering[[#This Row],[DIE NO]]),[1]Tracker!$AQ:$AQ,[1]Tracker!$Y:$Y,"")</f>
        <v>142506307</v>
      </c>
      <c r="AC1071" s="83">
        <f>_xlfn.XLOOKUP(_xlfn.TEXTJOIN("_",TRUE,tbl_die_ordering[[#This Row],[Supplier]],tbl_die_ordering[[#This Row],[DIE NO]]),[1]Tracker!$AQ:$AQ,[1]Tracker!$AC:$AC,"")</f>
        <v>45867.407384259262</v>
      </c>
      <c r="AD1071" s="7"/>
      <c r="AF1071" t="str">
        <f>TEXT(tbl_die_ordering[[#This Row],[Die Requested Date]],"mmm")</f>
        <v>Jul</v>
      </c>
      <c r="AG1071" t="str">
        <f>_xlfn.TEXTJOIN("_",TRUE,tbl_die_ordering[[#This Row],[Supplier]],tbl_die_ordering[[#This Row],[DIE NO]])</f>
        <v>PDTMC_30423-401</v>
      </c>
    </row>
    <row r="1072" spans="1:33" ht="15.75">
      <c r="A1072" s="130" t="s">
        <v>6</v>
      </c>
      <c r="B1072" s="128" t="str">
        <f>_xlfn.XLOOKUP(_xlfn.TEXTJOIN("_",TRUE,tbl_die_ordering[[#This Row],[Supplier]],tbl_die_ordering[[#This Row],[DIE NO]]),[1]Tracker!$AQ:$AQ,[1]Tracker!$W:$W,"")</f>
        <v>8054-25</v>
      </c>
      <c r="C1072" s="204" t="s">
        <v>1672</v>
      </c>
      <c r="D1072" s="177" t="s">
        <v>185</v>
      </c>
      <c r="E1072" s="90" t="s">
        <v>103</v>
      </c>
      <c r="F1072" s="91">
        <v>45856</v>
      </c>
      <c r="G1072" s="355">
        <f>_xlfn.XLOOKUP(_xlfn.TEXTJOIN("_",TRUE,tbl_die_ordering[[#This Row],[Supplier]],tbl_die_ordering[[#This Row],[DIE NO]]),[1]Tracker!$AQ:$AQ,[1]Tracker!$V:$V,"")</f>
        <v>45856</v>
      </c>
      <c r="H1072" s="193" t="s">
        <v>90</v>
      </c>
      <c r="I1072" s="131">
        <v>2</v>
      </c>
      <c r="J1072" s="131">
        <v>2</v>
      </c>
      <c r="K1072" s="99">
        <v>45859</v>
      </c>
      <c r="L1072" s="99">
        <v>45861</v>
      </c>
      <c r="M1072" s="102"/>
      <c r="N1072" s="129">
        <f>IFERROR(IF(tbl_die_ordering[[#This Row],[Design Approved Date]]&lt;&gt;"",L1072-K1072,""),"")</f>
        <v>2</v>
      </c>
      <c r="O1072" s="99">
        <v>45862</v>
      </c>
      <c r="P1072" s="91">
        <v>45499</v>
      </c>
      <c r="Q1072" s="99">
        <v>45862</v>
      </c>
      <c r="R1072" s="122" t="s">
        <v>1561</v>
      </c>
      <c r="S1072" s="90" t="s">
        <v>197</v>
      </c>
      <c r="T1072" s="91">
        <v>45862</v>
      </c>
      <c r="U1072" s="110" t="s">
        <v>1416</v>
      </c>
      <c r="V1072" s="113"/>
      <c r="W10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2" s="12">
        <f>IF(AND(tbl_die_ordering[[#This Row],[TYPE]]&lt;&gt;"C",tbl_die_ordering[[#This Row],[Design Approved Date]]&lt;&gt;""),tbl_die_ordering[[#This Row],[Design Approved Date]]-tbl_die_ordering[[#This Row],[Die Requested Date]],0)</f>
        <v>5</v>
      </c>
      <c r="AA1072" s="118" t="s">
        <v>343</v>
      </c>
      <c r="AB1072" s="82">
        <f>_xlfn.XLOOKUP(_xlfn.TEXTJOIN("_",TRUE,tbl_die_ordering[[#This Row],[Supplier]],tbl_die_ordering[[#This Row],[DIE NO]]),[1]Tracker!$AQ:$AQ,[1]Tracker!$Y:$Y,"")</f>
        <v>142506364</v>
      </c>
      <c r="AC1072" s="83">
        <f>_xlfn.XLOOKUP(_xlfn.TEXTJOIN("_",TRUE,tbl_die_ordering[[#This Row],[Supplier]],tbl_die_ordering[[#This Row],[DIE NO]]),[1]Tracker!$AQ:$AQ,[1]Tracker!$AC:$AC,"")</f>
        <v>45868.369212962964</v>
      </c>
      <c r="AD1072" s="7"/>
      <c r="AF1072" t="str">
        <f>TEXT(tbl_die_ordering[[#This Row],[Die Requested Date]],"mmm")</f>
        <v>Jul</v>
      </c>
      <c r="AG1072" t="str">
        <f>_xlfn.TEXTJOIN("_",TRUE,tbl_die_ordering[[#This Row],[Supplier]],tbl_die_ordering[[#This Row],[DIE NO]])</f>
        <v>COMPES_30424-501</v>
      </c>
    </row>
    <row r="1073" spans="1:34" ht="15.75">
      <c r="A1073" s="130" t="s">
        <v>6</v>
      </c>
      <c r="B1073" s="128" t="str">
        <f>_xlfn.XLOOKUP(_xlfn.TEXTJOIN("_",TRUE,tbl_die_ordering[[#This Row],[Supplier]],tbl_die_ordering[[#This Row],[DIE NO]]),[1]Tracker!$AQ:$AQ,[1]Tracker!$W:$W,"")</f>
        <v>8054-25</v>
      </c>
      <c r="C1073" s="204" t="s">
        <v>1673</v>
      </c>
      <c r="D1073" s="90" t="s">
        <v>162</v>
      </c>
      <c r="E1073" s="90" t="s">
        <v>163</v>
      </c>
      <c r="F1073" s="91">
        <v>45856</v>
      </c>
      <c r="G1073" s="355">
        <f>_xlfn.XLOOKUP(_xlfn.TEXTJOIN("_",TRUE,tbl_die_ordering[[#This Row],[Supplier]],tbl_die_ordering[[#This Row],[DIE NO]]),[1]Tracker!$AQ:$AQ,[1]Tracker!$V:$V,"")</f>
        <v>45856</v>
      </c>
      <c r="H1073" s="193" t="s">
        <v>90</v>
      </c>
      <c r="I1073" s="131">
        <v>2</v>
      </c>
      <c r="J1073" s="131">
        <v>2</v>
      </c>
      <c r="K1073" s="99">
        <v>45859</v>
      </c>
      <c r="L1073" s="99">
        <v>45861</v>
      </c>
      <c r="M1073" s="102"/>
      <c r="N1073" s="129">
        <f>IFERROR(IF(tbl_die_ordering[[#This Row],[Design Approved Date]]&lt;&gt;"",L1073-K1073,""),"")</f>
        <v>2</v>
      </c>
      <c r="O1073" s="99">
        <v>45862</v>
      </c>
      <c r="P1073" s="91">
        <v>45864</v>
      </c>
      <c r="Q1073" s="99">
        <v>45862</v>
      </c>
      <c r="R1073" s="122" t="s">
        <v>1561</v>
      </c>
      <c r="S1073" s="90" t="s">
        <v>197</v>
      </c>
      <c r="T1073" s="91">
        <v>45862</v>
      </c>
      <c r="U1073" s="110"/>
      <c r="V1073" s="111"/>
      <c r="W10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3" s="12">
        <f>IF(AND(tbl_die_ordering[[#This Row],[TYPE]]&lt;&gt;"C",tbl_die_ordering[[#This Row],[Design Approved Date]]&lt;&gt;""),tbl_die_ordering[[#This Row],[Design Approved Date]]-tbl_die_ordering[[#This Row],[Die Requested Date]],0)</f>
        <v>5</v>
      </c>
      <c r="AA1073" s="118"/>
      <c r="AB1073" s="82">
        <f>_xlfn.XLOOKUP(_xlfn.TEXTJOIN("_",TRUE,tbl_die_ordering[[#This Row],[Supplier]],tbl_die_ordering[[#This Row],[DIE NO]]),[1]Tracker!$AQ:$AQ,[1]Tracker!$Y:$Y,"")</f>
        <v>142506364</v>
      </c>
      <c r="AC1073" s="83">
        <f>_xlfn.XLOOKUP(_xlfn.TEXTJOIN("_",TRUE,tbl_die_ordering[[#This Row],[Supplier]],tbl_die_ordering[[#This Row],[DIE NO]]),[1]Tracker!$AQ:$AQ,[1]Tracker!$AC:$AC,"")</f>
        <v>45868.369212962964</v>
      </c>
      <c r="AD1073" s="7"/>
      <c r="AF1073" t="str">
        <f>TEXT(tbl_die_ordering[[#This Row],[Die Requested Date]],"mmm")</f>
        <v>Jul</v>
      </c>
      <c r="AG1073" t="str">
        <f>_xlfn.TEXTJOIN("_",TRUE,tbl_die_ordering[[#This Row],[Supplier]],tbl_die_ordering[[#This Row],[DIE NO]])</f>
        <v>COMPES_INS-30424</v>
      </c>
    </row>
    <row r="1074" spans="1:34" ht="15.75">
      <c r="A1074" s="130" t="s">
        <v>6</v>
      </c>
      <c r="B1074" s="128" t="str">
        <f>_xlfn.XLOOKUP(_xlfn.TEXTJOIN("_",TRUE,tbl_die_ordering[[#This Row],[Supplier]],tbl_die_ordering[[#This Row],[DIE NO]]),[1]Tracker!$AQ:$AQ,[1]Tracker!$W:$W,"")</f>
        <v>8055-25</v>
      </c>
      <c r="C1074" s="204" t="s">
        <v>1674</v>
      </c>
      <c r="D1074" s="177" t="s">
        <v>185</v>
      </c>
      <c r="E1074" s="92" t="s">
        <v>111</v>
      </c>
      <c r="F1074" s="91">
        <v>45856</v>
      </c>
      <c r="G1074" s="355">
        <f>_xlfn.XLOOKUP(_xlfn.TEXTJOIN("_",TRUE,tbl_die_ordering[[#This Row],[Supplier]],tbl_die_ordering[[#This Row],[DIE NO]]),[1]Tracker!$AQ:$AQ,[1]Tracker!$V:$V,"")</f>
        <v>45856</v>
      </c>
      <c r="H1074" s="193" t="s">
        <v>94</v>
      </c>
      <c r="I1074" s="131">
        <v>1</v>
      </c>
      <c r="J1074" s="131">
        <v>1</v>
      </c>
      <c r="K1074" s="99">
        <v>45861</v>
      </c>
      <c r="L1074" s="99">
        <v>45862</v>
      </c>
      <c r="M1074" s="102"/>
      <c r="N1074" s="129">
        <f>IFERROR(IF(tbl_die_ordering[[#This Row],[Design Approved Date]]&lt;&gt;"",L1074-K1074,""),"")</f>
        <v>1</v>
      </c>
      <c r="O1074" s="91">
        <v>45864</v>
      </c>
      <c r="P1074" s="91">
        <v>45866</v>
      </c>
      <c r="Q1074" s="99">
        <v>45864</v>
      </c>
      <c r="R1074" s="122" t="s">
        <v>1675</v>
      </c>
      <c r="S1074" s="90" t="s">
        <v>95</v>
      </c>
      <c r="T1074" s="99">
        <v>45864</v>
      </c>
      <c r="U1074" s="110" t="s">
        <v>1416</v>
      </c>
      <c r="V1074" s="111"/>
      <c r="W10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4" s="12">
        <f>IF(AND(tbl_die_ordering[[#This Row],[TYPE]]&lt;&gt;"C",tbl_die_ordering[[#This Row],[Design Approved Date]]&lt;&gt;""),tbl_die_ordering[[#This Row],[Design Approved Date]]-tbl_die_ordering[[#This Row],[Die Requested Date]],0)</f>
        <v>6</v>
      </c>
      <c r="AA1074" s="118" t="s">
        <v>343</v>
      </c>
      <c r="AB1074" s="82">
        <f>_xlfn.XLOOKUP(_xlfn.TEXTJOIN("_",TRUE,tbl_die_ordering[[#This Row],[Supplier]],tbl_die_ordering[[#This Row],[DIE NO]]),[1]Tracker!$AQ:$AQ,[1]Tracker!$Y:$Y,"")</f>
        <v>142506523</v>
      </c>
      <c r="AC1074" s="83">
        <f>_xlfn.XLOOKUP(_xlfn.TEXTJOIN("_",TRUE,tbl_die_ordering[[#This Row],[Supplier]],tbl_die_ordering[[#This Row],[DIE NO]]),[1]Tracker!$AQ:$AQ,[1]Tracker!$AC:$AC,"")</f>
        <v>45874</v>
      </c>
      <c r="AD1074" s="7"/>
      <c r="AF1074" t="str">
        <f>TEXT(tbl_die_ordering[[#This Row],[Die Requested Date]],"mmm")</f>
        <v>Jul</v>
      </c>
      <c r="AG1074" t="str">
        <f>_xlfn.TEXTJOIN("_",TRUE,tbl_die_ordering[[#This Row],[Supplier]],tbl_die_ordering[[#This Row],[DIE NO]])</f>
        <v>PHME_30419-401</v>
      </c>
      <c r="AH1074" t="s">
        <v>1562</v>
      </c>
    </row>
    <row r="1075" spans="1:34" ht="15.75">
      <c r="A1075" s="130" t="s">
        <v>6</v>
      </c>
      <c r="B1075" s="128" t="str">
        <f>_xlfn.XLOOKUP(_xlfn.TEXTJOIN("_",TRUE,tbl_die_ordering[[#This Row],[Supplier]],tbl_die_ordering[[#This Row],[DIE NO]]),[1]Tracker!$AQ:$AQ,[1]Tracker!$W:$W,"")</f>
        <v>8055-25</v>
      </c>
      <c r="C1075" s="204" t="s">
        <v>1676</v>
      </c>
      <c r="D1075" s="90" t="s">
        <v>162</v>
      </c>
      <c r="E1075" s="92" t="s">
        <v>1566</v>
      </c>
      <c r="F1075" s="91">
        <v>45856</v>
      </c>
      <c r="G1075" s="355">
        <f>_xlfn.XLOOKUP(_xlfn.TEXTJOIN("_",TRUE,tbl_die_ordering[[#This Row],[Supplier]],tbl_die_ordering[[#This Row],[DIE NO]]),[1]Tracker!$AQ:$AQ,[1]Tracker!$V:$V,"")</f>
        <v>45856</v>
      </c>
      <c r="H1075" s="193" t="s">
        <v>94</v>
      </c>
      <c r="I1075" s="131">
        <v>0</v>
      </c>
      <c r="J1075" s="131">
        <v>0</v>
      </c>
      <c r="K1075" s="99">
        <v>45861</v>
      </c>
      <c r="L1075" s="99">
        <v>45862</v>
      </c>
      <c r="M1075" s="102"/>
      <c r="N1075" s="129">
        <f>IFERROR(IF(tbl_die_ordering[[#This Row],[Design Approved Date]]&lt;&gt;"",L1075-K1075,""),"")</f>
        <v>1</v>
      </c>
      <c r="O1075" s="91">
        <v>45864</v>
      </c>
      <c r="P1075" s="91">
        <v>45864</v>
      </c>
      <c r="Q1075" s="99">
        <v>45864</v>
      </c>
      <c r="R1075" s="122" t="s">
        <v>1675</v>
      </c>
      <c r="S1075" s="90" t="s">
        <v>95</v>
      </c>
      <c r="T1075" s="99">
        <v>45864</v>
      </c>
      <c r="U1075" s="110"/>
      <c r="V1075" s="113"/>
      <c r="W10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5" s="12">
        <f>IF(AND(tbl_die_ordering[[#This Row],[TYPE]]&lt;&gt;"C",tbl_die_ordering[[#This Row],[Design Approved Date]]&lt;&gt;""),tbl_die_ordering[[#This Row],[Design Approved Date]]-tbl_die_ordering[[#This Row],[Die Requested Date]],0)</f>
        <v>6</v>
      </c>
      <c r="AA1075" s="118"/>
      <c r="AB1075" s="82">
        <f>_xlfn.XLOOKUP(_xlfn.TEXTJOIN("_",TRUE,tbl_die_ordering[[#This Row],[Supplier]],tbl_die_ordering[[#This Row],[DIE NO]]),[1]Tracker!$AQ:$AQ,[1]Tracker!$Y:$Y,"")</f>
        <v>142506532</v>
      </c>
      <c r="AC1075" s="83">
        <f>_xlfn.XLOOKUP(_xlfn.TEXTJOIN("_",TRUE,tbl_die_ordering[[#This Row],[Supplier]],tbl_die_ordering[[#This Row],[DIE NO]]),[1]Tracker!$AQ:$AQ,[1]Tracker!$AC:$AC,"")</f>
        <v>45873</v>
      </c>
      <c r="AD1075" s="7"/>
      <c r="AF1075" t="str">
        <f>TEXT(tbl_die_ordering[[#This Row],[Die Requested Date]],"mmm")</f>
        <v>Jul</v>
      </c>
      <c r="AG1075" t="str">
        <f>_xlfn.TEXTJOIN("_",TRUE,tbl_die_ordering[[#This Row],[Supplier]],tbl_die_ordering[[#This Row],[DIE NO]])</f>
        <v>PHME_Ins-30419</v>
      </c>
      <c r="AH1075" t="s">
        <v>1558</v>
      </c>
    </row>
    <row r="1076" spans="1:34" ht="15.75">
      <c r="A1076" s="130" t="s">
        <v>6</v>
      </c>
      <c r="B1076" s="128" t="str">
        <f>_xlfn.XLOOKUP(_xlfn.TEXTJOIN("_",TRUE,tbl_die_ordering[[#This Row],[Supplier]],tbl_die_ordering[[#This Row],[DIE NO]]),[1]Tracker!$AQ:$AQ,[1]Tracker!$W:$W,"")</f>
        <v>8055-25</v>
      </c>
      <c r="C1076" s="204" t="s">
        <v>1677</v>
      </c>
      <c r="D1076" s="177" t="s">
        <v>185</v>
      </c>
      <c r="E1076" s="90" t="s">
        <v>111</v>
      </c>
      <c r="F1076" s="91">
        <v>45856</v>
      </c>
      <c r="G1076" s="355">
        <f>_xlfn.XLOOKUP(_xlfn.TEXTJOIN("_",TRUE,tbl_die_ordering[[#This Row],[Supplier]],tbl_die_ordering[[#This Row],[DIE NO]]),[1]Tracker!$AQ:$AQ,[1]Tracker!$V:$V,"")</f>
        <v>45856</v>
      </c>
      <c r="H1076" s="193" t="s">
        <v>94</v>
      </c>
      <c r="I1076" s="131">
        <v>1</v>
      </c>
      <c r="J1076" s="131">
        <v>1</v>
      </c>
      <c r="K1076" s="99">
        <v>45861</v>
      </c>
      <c r="L1076" s="99">
        <v>45862</v>
      </c>
      <c r="M1076" s="102"/>
      <c r="N1076" s="129">
        <f>IFERROR(IF(tbl_die_ordering[[#This Row],[Design Approved Date]]&lt;&gt;"",L1076-K1076,""),"")</f>
        <v>1</v>
      </c>
      <c r="O1076" s="91">
        <v>45864</v>
      </c>
      <c r="P1076" s="91">
        <v>45866</v>
      </c>
      <c r="Q1076" s="99">
        <v>45864</v>
      </c>
      <c r="R1076" s="122" t="s">
        <v>1675</v>
      </c>
      <c r="S1076" s="90" t="s">
        <v>95</v>
      </c>
      <c r="T1076" s="99">
        <v>45864</v>
      </c>
      <c r="U1076" s="110" t="s">
        <v>1416</v>
      </c>
      <c r="V1076" s="111"/>
      <c r="W10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6" s="12">
        <f>IF(AND(tbl_die_ordering[[#This Row],[TYPE]]&lt;&gt;"C",tbl_die_ordering[[#This Row],[Design Approved Date]]&lt;&gt;""),tbl_die_ordering[[#This Row],[Design Approved Date]]-tbl_die_ordering[[#This Row],[Die Requested Date]],0)</f>
        <v>6</v>
      </c>
      <c r="AA1076" s="118" t="s">
        <v>343</v>
      </c>
      <c r="AB1076" s="82">
        <f>_xlfn.XLOOKUP(_xlfn.TEXTJOIN("_",TRUE,tbl_die_ordering[[#This Row],[Supplier]],tbl_die_ordering[[#This Row],[DIE NO]]),[1]Tracker!$AQ:$AQ,[1]Tracker!$Y:$Y,"")</f>
        <v>142506523</v>
      </c>
      <c r="AC1076" s="83">
        <f>_xlfn.XLOOKUP(_xlfn.TEXTJOIN("_",TRUE,tbl_die_ordering[[#This Row],[Supplier]],tbl_die_ordering[[#This Row],[DIE NO]]),[1]Tracker!$AQ:$AQ,[1]Tracker!$AC:$AC,"")</f>
        <v>45874</v>
      </c>
      <c r="AD1076" s="7"/>
      <c r="AF1076" t="str">
        <f>TEXT(tbl_die_ordering[[#This Row],[Die Requested Date]],"mmm")</f>
        <v>Jul</v>
      </c>
      <c r="AG1076" t="str">
        <f>_xlfn.TEXTJOIN("_",TRUE,tbl_die_ordering[[#This Row],[Supplier]],tbl_die_ordering[[#This Row],[DIE NO]])</f>
        <v>PHME_30420-401</v>
      </c>
    </row>
    <row r="1077" spans="1:34" ht="15.75">
      <c r="A1077" s="130" t="s">
        <v>6</v>
      </c>
      <c r="B1077" s="128" t="str">
        <f>_xlfn.XLOOKUP(_xlfn.TEXTJOIN("_",TRUE,tbl_die_ordering[[#This Row],[Supplier]],tbl_die_ordering[[#This Row],[DIE NO]]),[1]Tracker!$AQ:$AQ,[1]Tracker!$W:$W,"")</f>
        <v>8055-25</v>
      </c>
      <c r="C1077" s="204" t="s">
        <v>1678</v>
      </c>
      <c r="D1077" s="177" t="s">
        <v>185</v>
      </c>
      <c r="E1077" s="90" t="s">
        <v>111</v>
      </c>
      <c r="F1077" s="91">
        <v>45856</v>
      </c>
      <c r="G1077" s="355">
        <f>_xlfn.XLOOKUP(_xlfn.TEXTJOIN("_",TRUE,tbl_die_ordering[[#This Row],[Supplier]],tbl_die_ordering[[#This Row],[DIE NO]]),[1]Tracker!$AQ:$AQ,[1]Tracker!$V:$V,"")</f>
        <v>45856</v>
      </c>
      <c r="H1077" s="193" t="s">
        <v>94</v>
      </c>
      <c r="I1077" s="131">
        <v>3</v>
      </c>
      <c r="J1077" s="131">
        <v>3</v>
      </c>
      <c r="K1077" s="99">
        <v>45861</v>
      </c>
      <c r="L1077" s="99">
        <v>45862</v>
      </c>
      <c r="M1077" s="102"/>
      <c r="N1077" s="129">
        <f>IFERROR(IF(tbl_die_ordering[[#This Row],[Design Approved Date]]&lt;&gt;"",L1077-K1077,""),"")</f>
        <v>1</v>
      </c>
      <c r="O1077" s="91">
        <v>45864</v>
      </c>
      <c r="P1077" s="91">
        <v>45866</v>
      </c>
      <c r="Q1077" s="99">
        <v>45864</v>
      </c>
      <c r="R1077" s="122" t="s">
        <v>1675</v>
      </c>
      <c r="S1077" s="90" t="s">
        <v>95</v>
      </c>
      <c r="T1077" s="99">
        <v>45864</v>
      </c>
      <c r="U1077" s="110" t="s">
        <v>1416</v>
      </c>
      <c r="V1077" s="111"/>
      <c r="W10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7" s="12">
        <f>IF(AND(tbl_die_ordering[[#This Row],[TYPE]]&lt;&gt;"C",tbl_die_ordering[[#This Row],[Design Approved Date]]&lt;&gt;""),tbl_die_ordering[[#This Row],[Design Approved Date]]-tbl_die_ordering[[#This Row],[Die Requested Date]],0)</f>
        <v>6</v>
      </c>
      <c r="AA1077" s="118" t="s">
        <v>343</v>
      </c>
      <c r="AB1077" s="82">
        <f>_xlfn.XLOOKUP(_xlfn.TEXTJOIN("_",TRUE,tbl_die_ordering[[#This Row],[Supplier]],tbl_die_ordering[[#This Row],[DIE NO]]),[1]Tracker!$AQ:$AQ,[1]Tracker!$Y:$Y,"")</f>
        <v>142506523</v>
      </c>
      <c r="AC1077" s="83">
        <f>_xlfn.XLOOKUP(_xlfn.TEXTJOIN("_",TRUE,tbl_die_ordering[[#This Row],[Supplier]],tbl_die_ordering[[#This Row],[DIE NO]]),[1]Tracker!$AQ:$AQ,[1]Tracker!$AC:$AC,"")</f>
        <v>45874</v>
      </c>
      <c r="AD1077" s="7"/>
      <c r="AF1077" t="str">
        <f>TEXT(tbl_die_ordering[[#This Row],[Die Requested Date]],"mmm")</f>
        <v>Jul</v>
      </c>
      <c r="AG1077" t="str">
        <f>_xlfn.TEXTJOIN("_",TRUE,tbl_die_ordering[[#This Row],[Supplier]],tbl_die_ordering[[#This Row],[DIE NO]])</f>
        <v>PHME_30421-401</v>
      </c>
    </row>
    <row r="1078" spans="1:34" ht="45">
      <c r="A1078" s="130" t="s">
        <v>6</v>
      </c>
      <c r="B1078" s="128" t="str">
        <f>_xlfn.XLOOKUP(_xlfn.TEXTJOIN("_",TRUE,tbl_die_ordering[[#This Row],[Supplier]],tbl_die_ordering[[#This Row],[DIE NO]]),[1]Tracker!$AQ:$AQ,[1]Tracker!$W:$W,"")</f>
        <v>8055-25</v>
      </c>
      <c r="C1078" s="204" t="s">
        <v>1679</v>
      </c>
      <c r="D1078" s="177" t="s">
        <v>185</v>
      </c>
      <c r="E1078" s="90" t="s">
        <v>119</v>
      </c>
      <c r="F1078" s="91">
        <v>45856</v>
      </c>
      <c r="G1078" s="355">
        <f>_xlfn.XLOOKUP(_xlfn.TEXTJOIN("_",TRUE,tbl_die_ordering[[#This Row],[Supplier]],tbl_die_ordering[[#This Row],[DIE NO]]),[1]Tracker!$AQ:$AQ,[1]Tracker!$V:$V,"")</f>
        <v>45856</v>
      </c>
      <c r="H1078" s="193" t="s">
        <v>94</v>
      </c>
      <c r="I1078" s="131">
        <v>2</v>
      </c>
      <c r="J1078" s="131">
        <v>2</v>
      </c>
      <c r="K1078" s="99">
        <v>45861</v>
      </c>
      <c r="L1078" s="99">
        <v>45868</v>
      </c>
      <c r="M1078" s="102" t="s">
        <v>186</v>
      </c>
      <c r="N1078" s="129">
        <f>IFERROR(IF(tbl_die_ordering[[#This Row],[Design Approved Date]]&lt;&gt;"",L1078-K1078,""),"")</f>
        <v>7</v>
      </c>
      <c r="O1078" s="91">
        <v>45870</v>
      </c>
      <c r="P1078" s="91">
        <v>45869</v>
      </c>
      <c r="Q1078" s="91">
        <v>45870</v>
      </c>
      <c r="R1078" s="122" t="s">
        <v>1628</v>
      </c>
      <c r="S1078" s="90" t="s">
        <v>95</v>
      </c>
      <c r="T1078" s="91">
        <v>45885</v>
      </c>
      <c r="U1078" s="110" t="s">
        <v>1416</v>
      </c>
      <c r="V1078" s="111" t="s">
        <v>1680</v>
      </c>
      <c r="W10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8" s="12">
        <f>IF(AND(tbl_die_ordering[[#This Row],[TYPE]]&lt;&gt;"C",tbl_die_ordering[[#This Row],[Design Approved Date]]&lt;&gt;""),tbl_die_ordering[[#This Row],[Design Approved Date]]-tbl_die_ordering[[#This Row],[Die Requested Date]],0)</f>
        <v>12</v>
      </c>
      <c r="AA1078" s="118" t="s">
        <v>343</v>
      </c>
      <c r="AB1078" s="82">
        <f>_xlfn.XLOOKUP(_xlfn.TEXTJOIN("_",TRUE,tbl_die_ordering[[#This Row],[Supplier]],tbl_die_ordering[[#This Row],[DIE NO]]),[1]Tracker!$AQ:$AQ,[1]Tracker!$Y:$Y,"")</f>
        <v>142506734</v>
      </c>
      <c r="AC1078" s="83">
        <f>_xlfn.XLOOKUP(_xlfn.TEXTJOIN("_",TRUE,tbl_die_ordering[[#This Row],[Supplier]],tbl_die_ordering[[#This Row],[DIE NO]]),[1]Tracker!$AQ:$AQ,[1]Tracker!$AC:$AC,"")</f>
        <v>45880</v>
      </c>
      <c r="AD1078" s="7"/>
      <c r="AF1078" t="str">
        <f>TEXT(tbl_die_ordering[[#This Row],[Die Requested Date]],"mmm")</f>
        <v>Jul</v>
      </c>
      <c r="AG1078" t="str">
        <f>_xlfn.TEXTJOIN("_",TRUE,tbl_die_ordering[[#This Row],[Supplier]],tbl_die_ordering[[#This Row],[DIE NO]])</f>
        <v>PHME_30428-201</v>
      </c>
    </row>
    <row r="1079" spans="1:34" ht="15.75">
      <c r="A1079" s="130" t="s">
        <v>6</v>
      </c>
      <c r="B1079" s="128" t="str">
        <f>_xlfn.XLOOKUP(_xlfn.TEXTJOIN("_",TRUE,tbl_die_ordering[[#This Row],[Supplier]],tbl_die_ordering[[#This Row],[DIE NO]]),[1]Tracker!$AQ:$AQ,[1]Tracker!$W:$W,"")</f>
        <v>8055-25</v>
      </c>
      <c r="C1079" s="204" t="s">
        <v>1681</v>
      </c>
      <c r="D1079" s="90" t="s">
        <v>162</v>
      </c>
      <c r="E1079" s="90" t="s">
        <v>163</v>
      </c>
      <c r="F1079" s="91">
        <v>45856</v>
      </c>
      <c r="G1079" s="355">
        <f>_xlfn.XLOOKUP(_xlfn.TEXTJOIN("_",TRUE,tbl_die_ordering[[#This Row],[Supplier]],tbl_die_ordering[[#This Row],[DIE NO]]),[1]Tracker!$AQ:$AQ,[1]Tracker!$V:$V,"")</f>
        <v>45856</v>
      </c>
      <c r="H1079" s="193" t="s">
        <v>94</v>
      </c>
      <c r="I1079" s="131">
        <v>0</v>
      </c>
      <c r="J1079" s="131">
        <v>0</v>
      </c>
      <c r="K1079" s="99">
        <v>45861</v>
      </c>
      <c r="L1079" s="99">
        <v>45868</v>
      </c>
      <c r="M1079" s="102"/>
      <c r="N1079" s="129">
        <f>IFERROR(IF(tbl_die_ordering[[#This Row],[Design Approved Date]]&lt;&gt;"",L1079-K1079,""),"")</f>
        <v>7</v>
      </c>
      <c r="O1079" s="91">
        <v>45870</v>
      </c>
      <c r="P1079" s="91">
        <v>45871</v>
      </c>
      <c r="Q1079" s="91">
        <v>45870</v>
      </c>
      <c r="R1079" s="122" t="s">
        <v>1628</v>
      </c>
      <c r="S1079" s="90" t="s">
        <v>95</v>
      </c>
      <c r="T1079" s="91">
        <v>45885</v>
      </c>
      <c r="U1079" s="110"/>
      <c r="V1079" s="111" t="s">
        <v>1682</v>
      </c>
      <c r="W10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79" s="12">
        <f>IF(AND(tbl_die_ordering[[#This Row],[TYPE]]&lt;&gt;"C",tbl_die_ordering[[#This Row],[Design Approved Date]]&lt;&gt;""),tbl_die_ordering[[#This Row],[Design Approved Date]]-tbl_die_ordering[[#This Row],[Die Requested Date]],0)</f>
        <v>12</v>
      </c>
      <c r="AA1079" s="118"/>
      <c r="AB1079" s="82">
        <f>_xlfn.XLOOKUP(_xlfn.TEXTJOIN("_",TRUE,tbl_die_ordering[[#This Row],[Supplier]],tbl_die_ordering[[#This Row],[DIE NO]]),[1]Tracker!$AQ:$AQ,[1]Tracker!$Y:$Y,"")</f>
        <v>142506734</v>
      </c>
      <c r="AC1079" s="83">
        <f>_xlfn.XLOOKUP(_xlfn.TEXTJOIN("_",TRUE,tbl_die_ordering[[#This Row],[Supplier]],tbl_die_ordering[[#This Row],[DIE NO]]),[1]Tracker!$AQ:$AQ,[1]Tracker!$AC:$AC,"")</f>
        <v>45880</v>
      </c>
      <c r="AD1079" s="7"/>
      <c r="AF1079" t="str">
        <f>TEXT(tbl_die_ordering[[#This Row],[Die Requested Date]],"mmm")</f>
        <v>Jul</v>
      </c>
      <c r="AG1079" t="str">
        <f>_xlfn.TEXTJOIN("_",TRUE,tbl_die_ordering[[#This Row],[Supplier]],tbl_die_ordering[[#This Row],[DIE NO]])</f>
        <v>PHME_INS-30428</v>
      </c>
    </row>
    <row r="1080" spans="1:34" ht="105">
      <c r="A1080" s="130" t="s">
        <v>6</v>
      </c>
      <c r="B1080" s="128" t="str">
        <f>_xlfn.XLOOKUP(_xlfn.TEXTJOIN("_",TRUE,tbl_die_ordering[[#This Row],[Supplier]],tbl_die_ordering[[#This Row],[DIE NO]]),[1]Tracker!$AQ:$AQ,[1]Tracker!$W:$W,"")</f>
        <v>8055-25</v>
      </c>
      <c r="C1080" s="204" t="s">
        <v>1683</v>
      </c>
      <c r="D1080" s="177" t="s">
        <v>185</v>
      </c>
      <c r="E1080" s="90" t="s">
        <v>321</v>
      </c>
      <c r="F1080" s="91">
        <v>45856</v>
      </c>
      <c r="G1080" s="355">
        <f>_xlfn.XLOOKUP(_xlfn.TEXTJOIN("_",TRUE,tbl_die_ordering[[#This Row],[Supplier]],tbl_die_ordering[[#This Row],[DIE NO]]),[1]Tracker!$AQ:$AQ,[1]Tracker!$V:$V,"")</f>
        <v>45856</v>
      </c>
      <c r="H1080" s="193" t="s">
        <v>94</v>
      </c>
      <c r="I1080" s="131">
        <v>1</v>
      </c>
      <c r="J1080" s="131">
        <v>2</v>
      </c>
      <c r="K1080" s="99">
        <v>45861</v>
      </c>
      <c r="L1080" s="99">
        <v>45871</v>
      </c>
      <c r="M1080" s="102" t="s">
        <v>186</v>
      </c>
      <c r="N1080" s="129">
        <f>IFERROR(IF(tbl_die_ordering[[#This Row],[Design Approved Date]]&lt;&gt;"",L1080-K1080,""),"")</f>
        <v>10</v>
      </c>
      <c r="O1080" s="99">
        <v>45873</v>
      </c>
      <c r="P1080" s="91">
        <v>45869</v>
      </c>
      <c r="Q1080" s="99">
        <v>45873</v>
      </c>
      <c r="R1080" s="122" t="s">
        <v>1533</v>
      </c>
      <c r="S1080" s="90" t="s">
        <v>95</v>
      </c>
      <c r="T1080" s="99">
        <v>45873</v>
      </c>
      <c r="U1080" s="110" t="s">
        <v>1416</v>
      </c>
      <c r="V1080" s="111" t="s">
        <v>1684</v>
      </c>
      <c r="W10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0" s="12">
        <f>IF(AND(tbl_die_ordering[[#This Row],[TYPE]]&lt;&gt;"C",tbl_die_ordering[[#This Row],[Design Approved Date]]&lt;&gt;""),tbl_die_ordering[[#This Row],[Design Approved Date]]-tbl_die_ordering[[#This Row],[Die Requested Date]],0)</f>
        <v>15</v>
      </c>
      <c r="AA1080" s="118" t="s">
        <v>343</v>
      </c>
      <c r="AB1080" s="82">
        <f>_xlfn.XLOOKUP(_xlfn.TEXTJOIN("_",TRUE,tbl_die_ordering[[#This Row],[Supplier]],tbl_die_ordering[[#This Row],[DIE NO]]),[1]Tracker!$AQ:$AQ,[1]Tracker!$Y:$Y,"")</f>
        <v>142506734</v>
      </c>
      <c r="AC1080" s="83">
        <f>_xlfn.XLOOKUP(_xlfn.TEXTJOIN("_",TRUE,tbl_die_ordering[[#This Row],[Supplier]],tbl_die_ordering[[#This Row],[DIE NO]]),[1]Tracker!$AQ:$AQ,[1]Tracker!$AC:$AC,"")</f>
        <v>45880</v>
      </c>
      <c r="AD1080" s="7"/>
      <c r="AF1080" t="str">
        <f>TEXT(tbl_die_ordering[[#This Row],[Die Requested Date]],"mmm")</f>
        <v>Jul</v>
      </c>
      <c r="AG1080" t="str">
        <f>_xlfn.TEXTJOIN("_",TRUE,tbl_die_ordering[[#This Row],[Supplier]],tbl_die_ordering[[#This Row],[DIE NO]])</f>
        <v>PHME_27930-401</v>
      </c>
    </row>
    <row r="1081" spans="1:34" ht="45">
      <c r="A1081" s="130" t="s">
        <v>6</v>
      </c>
      <c r="B1081" s="128" t="str">
        <f>_xlfn.XLOOKUP(_xlfn.TEXTJOIN("_",TRUE,tbl_die_ordering[[#This Row],[Supplier]],tbl_die_ordering[[#This Row],[DIE NO]]),[1]Tracker!$AQ:$AQ,[1]Tracker!$W:$W,"")</f>
        <v>8055-25</v>
      </c>
      <c r="C1081" s="204" t="s">
        <v>1685</v>
      </c>
      <c r="D1081" s="177" t="s">
        <v>185</v>
      </c>
      <c r="E1081" s="90" t="s">
        <v>103</v>
      </c>
      <c r="F1081" s="91">
        <v>45856</v>
      </c>
      <c r="G1081" s="355">
        <f>_xlfn.XLOOKUP(_xlfn.TEXTJOIN("_",TRUE,tbl_die_ordering[[#This Row],[Supplier]],tbl_die_ordering[[#This Row],[DIE NO]]),[1]Tracker!$AQ:$AQ,[1]Tracker!$V:$V,"")</f>
        <v>45856</v>
      </c>
      <c r="H1081" s="193" t="s">
        <v>94</v>
      </c>
      <c r="I1081" s="131">
        <v>2</v>
      </c>
      <c r="J1081" s="131">
        <v>2</v>
      </c>
      <c r="K1081" s="99">
        <v>45861</v>
      </c>
      <c r="L1081" s="99">
        <v>45869</v>
      </c>
      <c r="M1081" s="102" t="s">
        <v>186</v>
      </c>
      <c r="N1081" s="129">
        <f>IFERROR(IF(tbl_die_ordering[[#This Row],[Design Approved Date]]&lt;&gt;"",L1081-K1081,""),"")</f>
        <v>8</v>
      </c>
      <c r="O1081" s="99">
        <v>45873</v>
      </c>
      <c r="P1081" s="91">
        <v>45869</v>
      </c>
      <c r="Q1081" s="99">
        <v>45873</v>
      </c>
      <c r="R1081" s="122" t="s">
        <v>1533</v>
      </c>
      <c r="S1081" s="90" t="s">
        <v>95</v>
      </c>
      <c r="T1081" s="99">
        <v>45873</v>
      </c>
      <c r="U1081" s="110" t="s">
        <v>1416</v>
      </c>
      <c r="V1081" s="111" t="s">
        <v>1686</v>
      </c>
      <c r="W10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1" s="12">
        <f>IF(AND(tbl_die_ordering[[#This Row],[TYPE]]&lt;&gt;"C",tbl_die_ordering[[#This Row],[Design Approved Date]]&lt;&gt;""),tbl_die_ordering[[#This Row],[Design Approved Date]]-tbl_die_ordering[[#This Row],[Die Requested Date]],0)</f>
        <v>13</v>
      </c>
      <c r="AA1081" s="118" t="s">
        <v>343</v>
      </c>
      <c r="AB1081" s="82">
        <f>_xlfn.XLOOKUP(_xlfn.TEXTJOIN("_",TRUE,tbl_die_ordering[[#This Row],[Supplier]],tbl_die_ordering[[#This Row],[DIE NO]]),[1]Tracker!$AQ:$AQ,[1]Tracker!$Y:$Y,"")</f>
        <v>142506734</v>
      </c>
      <c r="AC1081" s="83">
        <f>_xlfn.XLOOKUP(_xlfn.TEXTJOIN("_",TRUE,tbl_die_ordering[[#This Row],[Supplier]],tbl_die_ordering[[#This Row],[DIE NO]]),[1]Tracker!$AQ:$AQ,[1]Tracker!$AC:$AC,"")</f>
        <v>45880</v>
      </c>
      <c r="AD1081" s="7"/>
      <c r="AF1081" t="str">
        <f>TEXT(tbl_die_ordering[[#This Row],[Die Requested Date]],"mmm")</f>
        <v>Jul</v>
      </c>
      <c r="AG1081" t="str">
        <f>_xlfn.TEXTJOIN("_",TRUE,tbl_die_ordering[[#This Row],[Supplier]],tbl_die_ordering[[#This Row],[DIE NO]])</f>
        <v>PHME_30427-501</v>
      </c>
    </row>
    <row r="1082" spans="1:34" ht="15.75">
      <c r="A1082" s="130" t="s">
        <v>6</v>
      </c>
      <c r="B1082" s="128" t="str">
        <f>_xlfn.XLOOKUP(_xlfn.TEXTJOIN("_",TRUE,tbl_die_ordering[[#This Row],[Supplier]],tbl_die_ordering[[#This Row],[DIE NO]]),[1]Tracker!$AQ:$AQ,[1]Tracker!$W:$W,"")</f>
        <v>8055-25</v>
      </c>
      <c r="C1082" s="204" t="s">
        <v>1687</v>
      </c>
      <c r="D1082" s="90" t="s">
        <v>162</v>
      </c>
      <c r="E1082" s="90" t="s">
        <v>163</v>
      </c>
      <c r="F1082" s="91">
        <v>45856</v>
      </c>
      <c r="G1082" s="355">
        <f>_xlfn.XLOOKUP(_xlfn.TEXTJOIN("_",TRUE,tbl_die_ordering[[#This Row],[Supplier]],tbl_die_ordering[[#This Row],[DIE NO]]),[1]Tracker!$AQ:$AQ,[1]Tracker!$V:$V,"")</f>
        <v>45856</v>
      </c>
      <c r="H1082" s="193" t="s">
        <v>94</v>
      </c>
      <c r="I1082" s="131">
        <v>0</v>
      </c>
      <c r="J1082" s="131">
        <v>0</v>
      </c>
      <c r="K1082" s="99">
        <v>45861</v>
      </c>
      <c r="L1082" s="99">
        <v>45869</v>
      </c>
      <c r="M1082" s="102"/>
      <c r="N1082" s="129">
        <f>IFERROR(IF(tbl_die_ordering[[#This Row],[Design Approved Date]]&lt;&gt;"",L1082-K1082,""),"")</f>
        <v>8</v>
      </c>
      <c r="O1082" s="99">
        <v>45873</v>
      </c>
      <c r="P1082" s="91">
        <v>45874</v>
      </c>
      <c r="Q1082" s="99">
        <v>45873</v>
      </c>
      <c r="R1082" s="122" t="s">
        <v>1533</v>
      </c>
      <c r="S1082" s="90" t="s">
        <v>95</v>
      </c>
      <c r="T1082" s="99">
        <v>45873</v>
      </c>
      <c r="U1082" s="110"/>
      <c r="V1082" s="111" t="s">
        <v>1688</v>
      </c>
      <c r="W10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2" s="12">
        <f>IF(AND(tbl_die_ordering[[#This Row],[TYPE]]&lt;&gt;"C",tbl_die_ordering[[#This Row],[Design Approved Date]]&lt;&gt;""),tbl_die_ordering[[#This Row],[Design Approved Date]]-tbl_die_ordering[[#This Row],[Die Requested Date]],0)</f>
        <v>13</v>
      </c>
      <c r="AA1082" s="118"/>
      <c r="AB1082" s="82">
        <f>_xlfn.XLOOKUP(_xlfn.TEXTJOIN("_",TRUE,tbl_die_ordering[[#This Row],[Supplier]],tbl_die_ordering[[#This Row],[DIE NO]]),[1]Tracker!$AQ:$AQ,[1]Tracker!$Y:$Y,"")</f>
        <v>142506734</v>
      </c>
      <c r="AC1082" s="83">
        <f>_xlfn.XLOOKUP(_xlfn.TEXTJOIN("_",TRUE,tbl_die_ordering[[#This Row],[Supplier]],tbl_die_ordering[[#This Row],[DIE NO]]),[1]Tracker!$AQ:$AQ,[1]Tracker!$AC:$AC,"")</f>
        <v>45880</v>
      </c>
      <c r="AD1082" s="7"/>
      <c r="AF1082" t="str">
        <f>TEXT(tbl_die_ordering[[#This Row],[Die Requested Date]],"mmm")</f>
        <v>Jul</v>
      </c>
      <c r="AG1082" t="str">
        <f>_xlfn.TEXTJOIN("_",TRUE,tbl_die_ordering[[#This Row],[Supplier]],tbl_die_ordering[[#This Row],[DIE NO]])</f>
        <v>PHME_INS-30427</v>
      </c>
    </row>
    <row r="1083" spans="1:34" ht="15.75">
      <c r="A1083" s="130" t="s">
        <v>6</v>
      </c>
      <c r="B1083" s="128" t="str">
        <f>_xlfn.XLOOKUP(_xlfn.TEXTJOIN("_",TRUE,tbl_die_ordering[[#This Row],[Supplier]],tbl_die_ordering[[#This Row],[DIE NO]]),[1]Tracker!$AQ:$AQ,[1]Tracker!$W:$W,"")</f>
        <v>8055-25</v>
      </c>
      <c r="C1083" s="204" t="s">
        <v>1689</v>
      </c>
      <c r="D1083" s="90" t="s">
        <v>162</v>
      </c>
      <c r="E1083" s="90" t="s">
        <v>1566</v>
      </c>
      <c r="F1083" s="91">
        <v>45856</v>
      </c>
      <c r="G1083" s="355">
        <f>_xlfn.XLOOKUP(_xlfn.TEXTJOIN("_",TRUE,tbl_die_ordering[[#This Row],[Supplier]],tbl_die_ordering[[#This Row],[DIE NO]]),[1]Tracker!$AQ:$AQ,[1]Tracker!$V:$V,"")</f>
        <v>45856</v>
      </c>
      <c r="H1083" s="193" t="s">
        <v>94</v>
      </c>
      <c r="I1083" s="131">
        <v>0</v>
      </c>
      <c r="J1083" s="131">
        <v>0</v>
      </c>
      <c r="K1083" s="99">
        <v>45861</v>
      </c>
      <c r="L1083" s="99">
        <v>45862</v>
      </c>
      <c r="M1083" s="102"/>
      <c r="N1083" s="129">
        <f>IFERROR(IF(tbl_die_ordering[[#This Row],[Design Approved Date]]&lt;&gt;"",L1083-K1083,""),"")</f>
        <v>1</v>
      </c>
      <c r="O1083" s="99">
        <v>45875</v>
      </c>
      <c r="P1083" s="99">
        <v>45875</v>
      </c>
      <c r="Q1083" s="99">
        <v>45875</v>
      </c>
      <c r="R1083" s="122" t="s">
        <v>1690</v>
      </c>
      <c r="S1083" s="90" t="s">
        <v>95</v>
      </c>
      <c r="T1083" s="99">
        <v>45875</v>
      </c>
      <c r="U1083" s="110"/>
      <c r="V1083" s="111"/>
      <c r="W10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3" s="12">
        <f>IF(AND(tbl_die_ordering[[#This Row],[TYPE]]&lt;&gt;"C",tbl_die_ordering[[#This Row],[Design Approved Date]]&lt;&gt;""),tbl_die_ordering[[#This Row],[Design Approved Date]]-tbl_die_ordering[[#This Row],[Die Requested Date]],0)</f>
        <v>6</v>
      </c>
      <c r="AA1083" s="118"/>
      <c r="AB1083" s="82">
        <f>_xlfn.XLOOKUP(_xlfn.TEXTJOIN("_",TRUE,tbl_die_ordering[[#This Row],[Supplier]],tbl_die_ordering[[#This Row],[DIE NO]]),[1]Tracker!$AQ:$AQ,[1]Tracker!$Y:$Y,"")</f>
        <v>142506735</v>
      </c>
      <c r="AC1083" s="83">
        <f>_xlfn.XLOOKUP(_xlfn.TEXTJOIN("_",TRUE,tbl_die_ordering[[#This Row],[Supplier]],tbl_die_ordering[[#This Row],[DIE NO]]),[1]Tracker!$AQ:$AQ,[1]Tracker!$AC:$AC,"")</f>
        <v>45880</v>
      </c>
      <c r="AD1083" s="7"/>
      <c r="AF1083" t="str">
        <f>TEXT(tbl_die_ordering[[#This Row],[Die Requested Date]],"mmm")</f>
        <v>Jul</v>
      </c>
      <c r="AG1083" t="str">
        <f>_xlfn.TEXTJOIN("_",TRUE,tbl_die_ordering[[#This Row],[Supplier]],tbl_die_ordering[[#This Row],[DIE NO]])</f>
        <v>PHME_INS-30421</v>
      </c>
    </row>
    <row r="1084" spans="1:34" ht="15.75">
      <c r="A1084" s="130" t="s">
        <v>29</v>
      </c>
      <c r="B1084" s="128" t="str">
        <f>_xlfn.XLOOKUP(_xlfn.TEXTJOIN("_",TRUE,tbl_die_ordering[[#This Row],[Supplier]],tbl_die_ordering[[#This Row],[DIE NO]]),[1]Tracker!$AQ:$AQ,[1]Tracker!$W:$W,"")</f>
        <v>8057-25</v>
      </c>
      <c r="C1084" s="204" t="s">
        <v>1691</v>
      </c>
      <c r="D1084" s="90" t="s">
        <v>185</v>
      </c>
      <c r="E1084" s="90" t="s">
        <v>321</v>
      </c>
      <c r="F1084" s="91">
        <v>45856</v>
      </c>
      <c r="G1084" s="355">
        <f>_xlfn.XLOOKUP(_xlfn.TEXTJOIN("_",TRUE,tbl_die_ordering[[#This Row],[Supplier]],tbl_die_ordering[[#This Row],[DIE NO]]),[1]Tracker!$AQ:$AQ,[1]Tracker!$V:$V,"")</f>
        <v>45856</v>
      </c>
      <c r="H1084" s="193" t="s">
        <v>94</v>
      </c>
      <c r="I1084" s="131">
        <v>0</v>
      </c>
      <c r="J1084" s="131">
        <v>0</v>
      </c>
      <c r="K1084" s="99">
        <v>45857</v>
      </c>
      <c r="L1084" s="99">
        <v>45859</v>
      </c>
      <c r="M1084" s="102"/>
      <c r="N1084" s="129">
        <f>IFERROR(IF(tbl_die_ordering[[#This Row],[Design Approved Date]]&lt;&gt;"",L1084-K1084,""),"")</f>
        <v>2</v>
      </c>
      <c r="O1084" s="99">
        <v>45860</v>
      </c>
      <c r="P1084" s="91">
        <v>45860</v>
      </c>
      <c r="Q1084" s="99">
        <v>45860</v>
      </c>
      <c r="R1084" s="122" t="s">
        <v>1692</v>
      </c>
      <c r="S1084" s="90" t="s">
        <v>101</v>
      </c>
      <c r="T1084" s="99">
        <v>45860</v>
      </c>
      <c r="U1084" s="110" t="s">
        <v>1416</v>
      </c>
      <c r="V1084" s="111"/>
      <c r="W10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4" s="12">
        <f>IF(AND(tbl_die_ordering[[#This Row],[TYPE]]&lt;&gt;"C",tbl_die_ordering[[#This Row],[Design Approved Date]]&lt;&gt;""),tbl_die_ordering[[#This Row],[Design Approved Date]]-tbl_die_ordering[[#This Row],[Die Requested Date]],0)</f>
        <v>3</v>
      </c>
      <c r="AA1084" s="118" t="s">
        <v>343</v>
      </c>
      <c r="AB1084" s="82">
        <f>_xlfn.XLOOKUP(_xlfn.TEXTJOIN("_",TRUE,tbl_die_ordering[[#This Row],[Supplier]],tbl_die_ordering[[#This Row],[DIE NO]]),[1]Tracker!$AQ:$AQ,[1]Tracker!$Y:$Y,"")</f>
        <v>242501646</v>
      </c>
      <c r="AC1084" s="83">
        <f>_xlfn.XLOOKUP(_xlfn.TEXTJOIN("_",TRUE,tbl_die_ordering[[#This Row],[Supplier]],tbl_die_ordering[[#This Row],[DIE NO]]),[1]Tracker!$AQ:$AQ,[1]Tracker!$AC:$AC,"")</f>
        <v>45867.407870370371</v>
      </c>
      <c r="AD1084" s="7"/>
      <c r="AF1084" t="str">
        <f>TEXT(tbl_die_ordering[[#This Row],[Die Requested Date]],"mmm")</f>
        <v>Jul</v>
      </c>
      <c r="AG1084" t="str">
        <f>_xlfn.TEXTJOIN("_",TRUE,tbl_die_ordering[[#This Row],[Supplier]],tbl_die_ordering[[#This Row],[DIE NO]])</f>
        <v>PDTMC_027931-2501</v>
      </c>
    </row>
    <row r="1085" spans="1:34" ht="15.75">
      <c r="A1085" s="130" t="s">
        <v>29</v>
      </c>
      <c r="B1085" s="128" t="str">
        <f>_xlfn.XLOOKUP(_xlfn.TEXTJOIN("_",TRUE,tbl_die_ordering[[#This Row],[Supplier]],tbl_die_ordering[[#This Row],[DIE NO]]),[1]Tracker!$AQ:$AQ,[1]Tracker!$W:$W,"")</f>
        <v>8058-25</v>
      </c>
      <c r="C1085" s="204" t="s">
        <v>1693</v>
      </c>
      <c r="D1085" s="90" t="s">
        <v>185</v>
      </c>
      <c r="E1085" s="90" t="s">
        <v>260</v>
      </c>
      <c r="F1085" s="91">
        <v>45856</v>
      </c>
      <c r="G1085" s="355">
        <f>_xlfn.XLOOKUP(_xlfn.TEXTJOIN("_",TRUE,tbl_die_ordering[[#This Row],[Supplier]],tbl_die_ordering[[#This Row],[DIE NO]]),[1]Tracker!$AQ:$AQ,[1]Tracker!$V:$V,"")</f>
        <v>45856</v>
      </c>
      <c r="H1085" s="193" t="s">
        <v>90</v>
      </c>
      <c r="I1085" s="131">
        <v>0</v>
      </c>
      <c r="J1085" s="131">
        <v>0</v>
      </c>
      <c r="K1085" s="99">
        <v>45859</v>
      </c>
      <c r="L1085" s="99">
        <v>45859</v>
      </c>
      <c r="M1085" s="102"/>
      <c r="N1085" s="129">
        <f>IFERROR(IF(tbl_die_ordering[[#This Row],[Design Approved Date]]&lt;&gt;"",L1085-K1085,""),"")</f>
        <v>0</v>
      </c>
      <c r="O1085" s="99">
        <v>45860</v>
      </c>
      <c r="P1085" s="91">
        <v>45860</v>
      </c>
      <c r="Q1085" s="99">
        <v>45860</v>
      </c>
      <c r="R1085" s="122" t="s">
        <v>1692</v>
      </c>
      <c r="S1085" s="90" t="s">
        <v>139</v>
      </c>
      <c r="T1085" s="99">
        <v>45860</v>
      </c>
      <c r="U1085" s="110" t="s">
        <v>1416</v>
      </c>
      <c r="V1085" s="111"/>
      <c r="W10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5" s="12">
        <f>IF(AND(tbl_die_ordering[[#This Row],[TYPE]]&lt;&gt;"C",tbl_die_ordering[[#This Row],[Design Approved Date]]&lt;&gt;""),tbl_die_ordering[[#This Row],[Design Approved Date]]-tbl_die_ordering[[#This Row],[Die Requested Date]],0)</f>
        <v>3</v>
      </c>
      <c r="AA1085" s="118" t="s">
        <v>343</v>
      </c>
      <c r="AB1085" s="82">
        <f>_xlfn.XLOOKUP(_xlfn.TEXTJOIN("_",TRUE,tbl_die_ordering[[#This Row],[Supplier]],tbl_die_ordering[[#This Row],[DIE NO]]),[1]Tracker!$AQ:$AQ,[1]Tracker!$Y:$Y,"")</f>
        <v>242501641</v>
      </c>
      <c r="AC1085" s="83">
        <f>_xlfn.XLOOKUP(_xlfn.TEXTJOIN("_",TRUE,tbl_die_ordering[[#This Row],[Supplier]],tbl_die_ordering[[#This Row],[DIE NO]]),[1]Tracker!$AQ:$AQ,[1]Tracker!$AC:$AC,"")</f>
        <v>45863.467118055552</v>
      </c>
      <c r="AD1085" s="7"/>
      <c r="AF1085" t="str">
        <f>TEXT(tbl_die_ordering[[#This Row],[Die Requested Date]],"mmm")</f>
        <v>Jul</v>
      </c>
      <c r="AG1085" t="str">
        <f>_xlfn.TEXTJOIN("_",TRUE,tbl_die_ordering[[#This Row],[Supplier]],tbl_die_ordering[[#This Row],[DIE NO]])</f>
        <v>EKSTEK_027932-2501</v>
      </c>
    </row>
    <row r="1086" spans="1:34" ht="15.75">
      <c r="A1086" s="130" t="s">
        <v>29</v>
      </c>
      <c r="B1086" s="83" t="str">
        <f>_xlfn.XLOOKUP(_xlfn.TEXTJOIN("_",TRUE,tbl_die_ordering[[#This Row],[Supplier]],tbl_die_ordering[[#This Row],[DIE NO]]),[1]Tracker!$AQ:$AQ,[1]Tracker!$W:$W,"")</f>
        <v>8057-25</v>
      </c>
      <c r="C1086" s="204" t="s">
        <v>1694</v>
      </c>
      <c r="D1086" s="93" t="s">
        <v>185</v>
      </c>
      <c r="E1086" s="93" t="s">
        <v>103</v>
      </c>
      <c r="F1086" s="91">
        <v>45856</v>
      </c>
      <c r="G1086" s="353">
        <f>_xlfn.XLOOKUP(_xlfn.TEXTJOIN("_",TRUE,tbl_die_ordering[[#This Row],[Supplier]],tbl_die_ordering[[#This Row],[DIE NO]]),[1]Tracker!$AQ:$AQ,[1]Tracker!$V:$V,"")</f>
        <v>45856</v>
      </c>
      <c r="H1086" s="193" t="s">
        <v>94</v>
      </c>
      <c r="I1086" s="133">
        <v>1</v>
      </c>
      <c r="J1086" s="133">
        <v>1</v>
      </c>
      <c r="K1086" s="99">
        <v>45857</v>
      </c>
      <c r="L1086" s="104">
        <v>45859</v>
      </c>
      <c r="M1086" s="105"/>
      <c r="N1086" s="121">
        <f>IFERROR(IF(tbl_die_ordering[[#This Row],[Design Approved Date]]&lt;&gt;"",L1086-K1086,""),"")</f>
        <v>2</v>
      </c>
      <c r="O1086" s="99">
        <v>45860</v>
      </c>
      <c r="P1086" s="91">
        <v>45860</v>
      </c>
      <c r="Q1086" s="99">
        <v>45860</v>
      </c>
      <c r="R1086" s="122" t="s">
        <v>1692</v>
      </c>
      <c r="S1086" s="90" t="s">
        <v>101</v>
      </c>
      <c r="T1086" s="99">
        <v>45860</v>
      </c>
      <c r="U1086" s="112" t="s">
        <v>1416</v>
      </c>
      <c r="V1086" s="113"/>
      <c r="W10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6" s="12">
        <f>IF(AND(tbl_die_ordering[[#This Row],[TYPE]]&lt;&gt;"C",tbl_die_ordering[[#This Row],[Design Approved Date]]&lt;&gt;""),tbl_die_ordering[[#This Row],[Design Approved Date]]-tbl_die_ordering[[#This Row],[Die Requested Date]],0)</f>
        <v>3</v>
      </c>
      <c r="AA1086" s="118" t="s">
        <v>343</v>
      </c>
      <c r="AB1086" s="82">
        <f>_xlfn.XLOOKUP(_xlfn.TEXTJOIN("_",TRUE,tbl_die_ordering[[#This Row],[Supplier]],tbl_die_ordering[[#This Row],[DIE NO]]),[1]Tracker!$AQ:$AQ,[1]Tracker!$Y:$Y,"")</f>
        <v>242501646</v>
      </c>
      <c r="AC1086" s="83">
        <f>_xlfn.XLOOKUP(_xlfn.TEXTJOIN("_",TRUE,tbl_die_ordering[[#This Row],[Supplier]],tbl_die_ordering[[#This Row],[DIE NO]]),[1]Tracker!$AQ:$AQ,[1]Tracker!$AC:$AC,"")</f>
        <v>45867.407870370371</v>
      </c>
      <c r="AD1086" s="7"/>
      <c r="AF1086" t="str">
        <f>TEXT(tbl_die_ordering[[#This Row],[Die Requested Date]],"mmm")</f>
        <v>Jul</v>
      </c>
      <c r="AG1086" t="str">
        <f>_xlfn.TEXTJOIN("_",TRUE,tbl_die_ordering[[#This Row],[Supplier]],tbl_die_ordering[[#This Row],[DIE NO]])</f>
        <v>PDTMC_030425-2501</v>
      </c>
    </row>
    <row r="1087" spans="1:34" ht="15.75">
      <c r="A1087" s="130" t="s">
        <v>29</v>
      </c>
      <c r="B1087" s="128" t="str">
        <f>_xlfn.XLOOKUP(_xlfn.TEXTJOIN("_",TRUE,tbl_die_ordering[[#This Row],[Supplier]],tbl_die_ordering[[#This Row],[DIE NO]]),[1]Tracker!$AQ:$AQ,[1]Tracker!$W:$W,"")</f>
        <v>8057-25</v>
      </c>
      <c r="C1087" s="204" t="s">
        <v>1695</v>
      </c>
      <c r="D1087" s="90" t="s">
        <v>185</v>
      </c>
      <c r="E1087" s="90" t="s">
        <v>260</v>
      </c>
      <c r="F1087" s="91">
        <v>45856</v>
      </c>
      <c r="G1087" s="355">
        <f>_xlfn.XLOOKUP(_xlfn.TEXTJOIN("_",TRUE,tbl_die_ordering[[#This Row],[Supplier]],tbl_die_ordering[[#This Row],[DIE NO]]),[1]Tracker!$AQ:$AQ,[1]Tracker!$V:$V,"")</f>
        <v>45856</v>
      </c>
      <c r="H1087" s="193" t="s">
        <v>94</v>
      </c>
      <c r="I1087" s="131">
        <v>1</v>
      </c>
      <c r="J1087" s="131">
        <v>4</v>
      </c>
      <c r="K1087" s="99">
        <v>45857</v>
      </c>
      <c r="L1087" s="99">
        <v>45861</v>
      </c>
      <c r="M1087" s="102"/>
      <c r="N1087" s="129">
        <f>IFERROR(IF(tbl_die_ordering[[#This Row],[Design Approved Date]]&lt;&gt;"",L1087-K1087,""),"")</f>
        <v>4</v>
      </c>
      <c r="O1087" s="99">
        <v>45862</v>
      </c>
      <c r="P1087" s="91">
        <v>45773</v>
      </c>
      <c r="Q1087" s="99">
        <v>45862</v>
      </c>
      <c r="R1087" s="122" t="s">
        <v>1609</v>
      </c>
      <c r="S1087" s="90" t="s">
        <v>101</v>
      </c>
      <c r="T1087" s="91">
        <v>45862</v>
      </c>
      <c r="U1087" s="110" t="s">
        <v>1416</v>
      </c>
      <c r="V1087" s="111" t="s">
        <v>1671</v>
      </c>
      <c r="W10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7" s="12">
        <f>IF(AND(tbl_die_ordering[[#This Row],[TYPE]]&lt;&gt;"C",tbl_die_ordering[[#This Row],[Design Approved Date]]&lt;&gt;""),tbl_die_ordering[[#This Row],[Design Approved Date]]-tbl_die_ordering[[#This Row],[Die Requested Date]],0)</f>
        <v>5</v>
      </c>
      <c r="AA1087" s="118" t="s">
        <v>343</v>
      </c>
      <c r="AB1087" s="82">
        <f>_xlfn.XLOOKUP(_xlfn.TEXTJOIN("_",TRUE,tbl_die_ordering[[#This Row],[Supplier]],tbl_die_ordering[[#This Row],[DIE NO]]),[1]Tracker!$AQ:$AQ,[1]Tracker!$Y:$Y,"")</f>
        <v>242501677</v>
      </c>
      <c r="AC1087" s="83">
        <f>_xlfn.XLOOKUP(_xlfn.TEXTJOIN("_",TRUE,tbl_die_ordering[[#This Row],[Supplier]],tbl_die_ordering[[#This Row],[DIE NO]]),[1]Tracker!$AQ:$AQ,[1]Tracker!$AC:$AC,"")</f>
        <v>45868.368402777778</v>
      </c>
      <c r="AD1087" s="7"/>
      <c r="AF1087" t="str">
        <f>TEXT(tbl_die_ordering[[#This Row],[Die Requested Date]],"mmm")</f>
        <v>Jul</v>
      </c>
      <c r="AG1087" t="str">
        <f>_xlfn.TEXTJOIN("_",TRUE,tbl_die_ordering[[#This Row],[Supplier]],tbl_die_ordering[[#This Row],[DIE NO]])</f>
        <v>PDTMC_005424-2501</v>
      </c>
    </row>
    <row r="1088" spans="1:34" ht="15.75">
      <c r="A1088" s="130" t="s">
        <v>29</v>
      </c>
      <c r="B1088" s="128" t="str">
        <f>_xlfn.XLOOKUP(_xlfn.TEXTJOIN("_",TRUE,tbl_die_ordering[[#This Row],[Supplier]],tbl_die_ordering[[#This Row],[DIE NO]]),[1]Tracker!$AQ:$AQ,[1]Tracker!$W:$W,"")</f>
        <v>8059-25</v>
      </c>
      <c r="C1088" s="204" t="s">
        <v>1696</v>
      </c>
      <c r="D1088" s="90" t="s">
        <v>185</v>
      </c>
      <c r="E1088" s="90" t="s">
        <v>103</v>
      </c>
      <c r="F1088" s="91">
        <v>45856</v>
      </c>
      <c r="G1088" s="355">
        <f>_xlfn.XLOOKUP(_xlfn.TEXTJOIN("_",TRUE,tbl_die_ordering[[#This Row],[Supplier]],tbl_die_ordering[[#This Row],[DIE NO]]),[1]Tracker!$AQ:$AQ,[1]Tracker!$V:$V,"")</f>
        <v>45856</v>
      </c>
      <c r="H1088" s="193" t="s">
        <v>94</v>
      </c>
      <c r="I1088" s="131">
        <v>0</v>
      </c>
      <c r="J1088" s="131">
        <v>0</v>
      </c>
      <c r="K1088" s="99">
        <v>45860</v>
      </c>
      <c r="L1088" s="99">
        <v>45861</v>
      </c>
      <c r="M1088" s="102"/>
      <c r="N1088" s="129">
        <f>IFERROR(IF(tbl_die_ordering[[#This Row],[Design Approved Date]]&lt;&gt;"",L1088-K1088,""),"")</f>
        <v>1</v>
      </c>
      <c r="O1088" s="99">
        <v>45862</v>
      </c>
      <c r="P1088" s="91">
        <v>45773</v>
      </c>
      <c r="Q1088" s="99">
        <v>45862</v>
      </c>
      <c r="R1088" s="122" t="s">
        <v>1609</v>
      </c>
      <c r="S1088" s="90" t="s">
        <v>95</v>
      </c>
      <c r="T1088" s="91">
        <v>45862</v>
      </c>
      <c r="U1088" s="110" t="s">
        <v>1416</v>
      </c>
      <c r="V1088" s="111"/>
      <c r="W10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8" s="12">
        <f>IF(AND(tbl_die_ordering[[#This Row],[TYPE]]&lt;&gt;"C",tbl_die_ordering[[#This Row],[Design Approved Date]]&lt;&gt;""),tbl_die_ordering[[#This Row],[Design Approved Date]]-tbl_die_ordering[[#This Row],[Die Requested Date]],0)</f>
        <v>5</v>
      </c>
      <c r="AA1088" s="118" t="s">
        <v>343</v>
      </c>
      <c r="AB1088" s="82">
        <f>_xlfn.XLOOKUP(_xlfn.TEXTJOIN("_",TRUE,tbl_die_ordering[[#This Row],[Supplier]],tbl_die_ordering[[#This Row],[DIE NO]]),[1]Tracker!$AQ:$AQ,[1]Tracker!$Y:$Y,"")</f>
        <v>242501706</v>
      </c>
      <c r="AC1088" s="83">
        <f>_xlfn.XLOOKUP(_xlfn.TEXTJOIN("_",TRUE,tbl_die_ordering[[#This Row],[Supplier]],tbl_die_ordering[[#This Row],[DIE NO]]),[1]Tracker!$AQ:$AQ,[1]Tracker!$AC:$AC,"")</f>
        <v>45876</v>
      </c>
      <c r="AD1088" s="7"/>
      <c r="AF1088" t="str">
        <f>TEXT(tbl_die_ordering[[#This Row],[Die Requested Date]],"mmm")</f>
        <v>Jul</v>
      </c>
      <c r="AG1088" t="str">
        <f>_xlfn.TEXTJOIN("_",TRUE,tbl_die_ordering[[#This Row],[Supplier]],tbl_die_ordering[[#This Row],[DIE NO]])</f>
        <v>PHME_027934-2501</v>
      </c>
    </row>
    <row r="1089" spans="1:33" ht="15.75">
      <c r="A1089" s="130" t="s">
        <v>29</v>
      </c>
      <c r="B1089" s="128" t="str">
        <f>_xlfn.XLOOKUP(_xlfn.TEXTJOIN("_",TRUE,tbl_die_ordering[[#This Row],[Supplier]],tbl_die_ordering[[#This Row],[DIE NO]]),[1]Tracker!$AQ:$AQ,[1]Tracker!$W:$W,"")</f>
        <v>8059-25</v>
      </c>
      <c r="C1089" s="204" t="s">
        <v>1697</v>
      </c>
      <c r="D1089" s="90" t="s">
        <v>162</v>
      </c>
      <c r="E1089" s="90" t="s">
        <v>163</v>
      </c>
      <c r="F1089" s="91">
        <v>45856</v>
      </c>
      <c r="G1089" s="355">
        <f>_xlfn.XLOOKUP(_xlfn.TEXTJOIN("_",TRUE,tbl_die_ordering[[#This Row],[Supplier]],tbl_die_ordering[[#This Row],[DIE NO]]),[1]Tracker!$AQ:$AQ,[1]Tracker!$V:$V,"")</f>
        <v>45856</v>
      </c>
      <c r="H1089" s="193" t="s">
        <v>94</v>
      </c>
      <c r="I1089" s="131">
        <v>0</v>
      </c>
      <c r="J1089" s="131">
        <v>0</v>
      </c>
      <c r="K1089" s="99">
        <v>45860</v>
      </c>
      <c r="L1089" s="99">
        <v>45861</v>
      </c>
      <c r="M1089" s="102"/>
      <c r="N1089" s="129">
        <f>IFERROR(IF(tbl_die_ordering[[#This Row],[Design Approved Date]]&lt;&gt;"",L1089-K1089,""),"")</f>
        <v>1</v>
      </c>
      <c r="O1089" s="99">
        <v>45862</v>
      </c>
      <c r="P1089" s="91">
        <v>45864</v>
      </c>
      <c r="Q1089" s="99">
        <v>45862</v>
      </c>
      <c r="R1089" s="122" t="s">
        <v>1609</v>
      </c>
      <c r="S1089" s="90" t="s">
        <v>95</v>
      </c>
      <c r="T1089" s="91">
        <v>45862</v>
      </c>
      <c r="U1089" s="110"/>
      <c r="V1089" s="111"/>
      <c r="W10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89" s="12">
        <f>IF(AND(tbl_die_ordering[[#This Row],[TYPE]]&lt;&gt;"C",tbl_die_ordering[[#This Row],[Design Approved Date]]&lt;&gt;""),tbl_die_ordering[[#This Row],[Design Approved Date]]-tbl_die_ordering[[#This Row],[Die Requested Date]],0)</f>
        <v>5</v>
      </c>
      <c r="AA1089" s="118"/>
      <c r="AB1089" s="82">
        <f>_xlfn.XLOOKUP(_xlfn.TEXTJOIN("_",TRUE,tbl_die_ordering[[#This Row],[Supplier]],tbl_die_ordering[[#This Row],[DIE NO]]),[1]Tracker!$AQ:$AQ,[1]Tracker!$Y:$Y,"")</f>
        <v>242501706</v>
      </c>
      <c r="AC1089" s="83">
        <f>_xlfn.XLOOKUP(_xlfn.TEXTJOIN("_",TRUE,tbl_die_ordering[[#This Row],[Supplier]],tbl_die_ordering[[#This Row],[DIE NO]]),[1]Tracker!$AQ:$AQ,[1]Tracker!$AC:$AC,"")</f>
        <v>45876</v>
      </c>
      <c r="AD1089" s="7"/>
      <c r="AF1089" t="str">
        <f>TEXT(tbl_die_ordering[[#This Row],[Die Requested Date]],"mmm")</f>
        <v>Jul</v>
      </c>
      <c r="AG1089" t="str">
        <f>_xlfn.TEXTJOIN("_",TRUE,tbl_die_ordering[[#This Row],[Supplier]],tbl_die_ordering[[#This Row],[DIE NO]])</f>
        <v>PHME_25IC2-27934</v>
      </c>
    </row>
    <row r="1090" spans="1:33" ht="15.75">
      <c r="A1090" s="130" t="s">
        <v>29</v>
      </c>
      <c r="B1090" s="83" t="str">
        <f>_xlfn.XLOOKUP(_xlfn.TEXTJOIN("_",TRUE,tbl_die_ordering[[#This Row],[Supplier]],tbl_die_ordering[[#This Row],[DIE NO]]),[1]Tracker!$AQ:$AQ,[1]Tracker!$W:$W,"")</f>
        <v>8059-25</v>
      </c>
      <c r="C1090" s="204" t="s">
        <v>1698</v>
      </c>
      <c r="D1090" s="93" t="s">
        <v>185</v>
      </c>
      <c r="E1090" s="93" t="s">
        <v>103</v>
      </c>
      <c r="F1090" s="91">
        <v>45856</v>
      </c>
      <c r="G1090" s="355">
        <f>_xlfn.XLOOKUP(_xlfn.TEXTJOIN("_",TRUE,tbl_die_ordering[[#This Row],[Supplier]],tbl_die_ordering[[#This Row],[DIE NO]]),[1]Tracker!$AQ:$AQ,[1]Tracker!$V:$V,"")</f>
        <v>45856</v>
      </c>
      <c r="H1090" s="193" t="s">
        <v>94</v>
      </c>
      <c r="I1090" s="133">
        <v>1</v>
      </c>
      <c r="J1090" s="133">
        <v>4</v>
      </c>
      <c r="K1090" s="99">
        <v>45860</v>
      </c>
      <c r="L1090" s="99">
        <v>45861</v>
      </c>
      <c r="M1090" s="105"/>
      <c r="N1090" s="121">
        <f>IFERROR(IF(tbl_die_ordering[[#This Row],[Design Approved Date]]&lt;&gt;"",L1090-K1090,""),"")</f>
        <v>1</v>
      </c>
      <c r="O1090" s="104">
        <v>45862</v>
      </c>
      <c r="P1090" s="94">
        <v>45773</v>
      </c>
      <c r="Q1090" s="104">
        <v>45862</v>
      </c>
      <c r="R1090" s="123" t="s">
        <v>1609</v>
      </c>
      <c r="S1090" s="90" t="s">
        <v>95</v>
      </c>
      <c r="T1090" s="94">
        <v>45862</v>
      </c>
      <c r="U1090" s="112" t="s">
        <v>1416</v>
      </c>
      <c r="V1090" s="113"/>
      <c r="W10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0" s="12">
        <f>IF(AND(tbl_die_ordering[[#This Row],[TYPE]]&lt;&gt;"C",tbl_die_ordering[[#This Row],[Design Approved Date]]&lt;&gt;""),tbl_die_ordering[[#This Row],[Design Approved Date]]-tbl_die_ordering[[#This Row],[Die Requested Date]],0)</f>
        <v>5</v>
      </c>
      <c r="AA1090" s="118" t="s">
        <v>343</v>
      </c>
      <c r="AB1090" s="82">
        <f>_xlfn.XLOOKUP(_xlfn.TEXTJOIN("_",TRUE,tbl_die_ordering[[#This Row],[Supplier]],tbl_die_ordering[[#This Row],[DIE NO]]),[1]Tracker!$AQ:$AQ,[1]Tracker!$Y:$Y,"")</f>
        <v>242501706</v>
      </c>
      <c r="AC1090" s="83">
        <f>_xlfn.XLOOKUP(_xlfn.TEXTJOIN("_",TRUE,tbl_die_ordering[[#This Row],[Supplier]],tbl_die_ordering[[#This Row],[DIE NO]]),[1]Tracker!$AQ:$AQ,[1]Tracker!$AC:$AC,"")</f>
        <v>45876</v>
      </c>
      <c r="AD1090" s="7"/>
      <c r="AF1090" t="str">
        <f>TEXT(tbl_die_ordering[[#This Row],[Die Requested Date]],"mmm")</f>
        <v>Jul</v>
      </c>
      <c r="AG1090" t="str">
        <f>_xlfn.TEXTJOIN("_",TRUE,tbl_die_ordering[[#This Row],[Supplier]],tbl_die_ordering[[#This Row],[DIE NO]])</f>
        <v>PHME_030422-2501</v>
      </c>
    </row>
    <row r="1091" spans="1:33" ht="15.75">
      <c r="A1091" s="130" t="s">
        <v>29</v>
      </c>
      <c r="B1091" s="128" t="str">
        <f>_xlfn.XLOOKUP(_xlfn.TEXTJOIN("_",TRUE,tbl_die_ordering[[#This Row],[Supplier]],tbl_die_ordering[[#This Row],[DIE NO]]),[1]Tracker!$AQ:$AQ,[1]Tracker!$W:$W,"")</f>
        <v>8059-25</v>
      </c>
      <c r="C1091" s="204" t="s">
        <v>1699</v>
      </c>
      <c r="D1091" s="90" t="s">
        <v>185</v>
      </c>
      <c r="E1091" s="90" t="s">
        <v>103</v>
      </c>
      <c r="F1091" s="91">
        <v>45856</v>
      </c>
      <c r="G1091" s="355">
        <f>_xlfn.XLOOKUP(_xlfn.TEXTJOIN("_",TRUE,tbl_die_ordering[[#This Row],[Supplier]],tbl_die_ordering[[#This Row],[DIE NO]]),[1]Tracker!$AQ:$AQ,[1]Tracker!$V:$V,"")</f>
        <v>45856</v>
      </c>
      <c r="H1091" s="193" t="s">
        <v>94</v>
      </c>
      <c r="I1091" s="131">
        <v>1</v>
      </c>
      <c r="J1091" s="131">
        <v>4</v>
      </c>
      <c r="K1091" s="99">
        <v>45860</v>
      </c>
      <c r="L1091" s="99">
        <v>45861</v>
      </c>
      <c r="M1091" s="102"/>
      <c r="N1091" s="129">
        <f>IFERROR(IF(tbl_die_ordering[[#This Row],[Design Approved Date]]&lt;&gt;"",L1091-K1091,""),"")</f>
        <v>1</v>
      </c>
      <c r="O1091" s="99">
        <v>45862</v>
      </c>
      <c r="P1091" s="91">
        <v>45773</v>
      </c>
      <c r="Q1091" s="99">
        <v>45862</v>
      </c>
      <c r="R1091" s="122" t="s">
        <v>1609</v>
      </c>
      <c r="S1091" s="90" t="s">
        <v>95</v>
      </c>
      <c r="T1091" s="91">
        <v>45862</v>
      </c>
      <c r="U1091" s="110" t="s">
        <v>1416</v>
      </c>
      <c r="V1091" s="111"/>
      <c r="W10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1" s="12">
        <f>IF(AND(tbl_die_ordering[[#This Row],[TYPE]]&lt;&gt;"C",tbl_die_ordering[[#This Row],[Design Approved Date]]&lt;&gt;""),tbl_die_ordering[[#This Row],[Design Approved Date]]-tbl_die_ordering[[#This Row],[Die Requested Date]],0)</f>
        <v>5</v>
      </c>
      <c r="AA1091" s="118" t="s">
        <v>343</v>
      </c>
      <c r="AB1091" s="82">
        <f>_xlfn.XLOOKUP(_xlfn.TEXTJOIN("_",TRUE,tbl_die_ordering[[#This Row],[Supplier]],tbl_die_ordering[[#This Row],[DIE NO]]),[1]Tracker!$AQ:$AQ,[1]Tracker!$Y:$Y,"")</f>
        <v>242501706</v>
      </c>
      <c r="AC1091" s="83">
        <f>_xlfn.XLOOKUP(_xlfn.TEXTJOIN("_",TRUE,tbl_die_ordering[[#This Row],[Supplier]],tbl_die_ordering[[#This Row],[DIE NO]]),[1]Tracker!$AQ:$AQ,[1]Tracker!$AC:$AC,"")</f>
        <v>45876</v>
      </c>
      <c r="AD1091" s="7"/>
      <c r="AF1091" t="str">
        <f>TEXT(tbl_die_ordering[[#This Row],[Die Requested Date]],"mmm")</f>
        <v>Jul</v>
      </c>
      <c r="AG1091" t="str">
        <f>_xlfn.TEXTJOIN("_",TRUE,tbl_die_ordering[[#This Row],[Supplier]],tbl_die_ordering[[#This Row],[DIE NO]])</f>
        <v>PHME_030426-2501</v>
      </c>
    </row>
    <row r="1092" spans="1:33" ht="15.75">
      <c r="A1092" s="130" t="s">
        <v>29</v>
      </c>
      <c r="B1092" s="128" t="str">
        <f>_xlfn.XLOOKUP(_xlfn.TEXTJOIN("_",TRUE,tbl_die_ordering[[#This Row],[Supplier]],tbl_die_ordering[[#This Row],[DIE NO]]),[1]Tracker!$AQ:$AQ,[1]Tracker!$W:$W,"")</f>
        <v>8059-25</v>
      </c>
      <c r="C1092" s="204" t="s">
        <v>1700</v>
      </c>
      <c r="D1092" s="90" t="s">
        <v>185</v>
      </c>
      <c r="E1092" s="90" t="s">
        <v>219</v>
      </c>
      <c r="F1092" s="91">
        <v>45856</v>
      </c>
      <c r="G1092" s="355">
        <f>_xlfn.XLOOKUP(_xlfn.TEXTJOIN("_",TRUE,tbl_die_ordering[[#This Row],[Supplier]],tbl_die_ordering[[#This Row],[DIE NO]]),[1]Tracker!$AQ:$AQ,[1]Tracker!$V:$V,"")</f>
        <v>45856</v>
      </c>
      <c r="H1092" s="193" t="s">
        <v>94</v>
      </c>
      <c r="I1092" s="131">
        <v>0</v>
      </c>
      <c r="J1092" s="131">
        <v>0</v>
      </c>
      <c r="K1092" s="99">
        <v>45861</v>
      </c>
      <c r="L1092" s="99">
        <v>45862</v>
      </c>
      <c r="M1092" s="102" t="s">
        <v>186</v>
      </c>
      <c r="N1092" s="129">
        <f>IFERROR(IF(tbl_die_ordering[[#This Row],[Design Approved Date]]&lt;&gt;"",L1092-K1092,""),"")</f>
        <v>1</v>
      </c>
      <c r="O1092" s="91">
        <v>45864</v>
      </c>
      <c r="P1092" s="91">
        <v>45865</v>
      </c>
      <c r="Q1092" s="99">
        <v>45864</v>
      </c>
      <c r="R1092" s="122" t="s">
        <v>1701</v>
      </c>
      <c r="S1092" s="90" t="s">
        <v>95</v>
      </c>
      <c r="T1092" s="91">
        <v>45864</v>
      </c>
      <c r="U1092" s="110" t="s">
        <v>1416</v>
      </c>
      <c r="V1092" s="111"/>
      <c r="W10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2" s="12">
        <f>IF(AND(tbl_die_ordering[[#This Row],[TYPE]]&lt;&gt;"C",tbl_die_ordering[[#This Row],[Design Approved Date]]&lt;&gt;""),tbl_die_ordering[[#This Row],[Design Approved Date]]-tbl_die_ordering[[#This Row],[Die Requested Date]],0)</f>
        <v>6</v>
      </c>
      <c r="AA1092" s="118" t="s">
        <v>343</v>
      </c>
      <c r="AB1092" s="82">
        <f>_xlfn.XLOOKUP(_xlfn.TEXTJOIN("_",TRUE,tbl_die_ordering[[#This Row],[Supplier]],tbl_die_ordering[[#This Row],[DIE NO]]),[1]Tracker!$AQ:$AQ,[1]Tracker!$Y:$Y,"")</f>
        <v>242501706</v>
      </c>
      <c r="AC1092" s="83">
        <f>_xlfn.XLOOKUP(_xlfn.TEXTJOIN("_",TRUE,tbl_die_ordering[[#This Row],[Supplier]],tbl_die_ordering[[#This Row],[DIE NO]]),[1]Tracker!$AQ:$AQ,[1]Tracker!$AC:$AC,"")</f>
        <v>45876</v>
      </c>
      <c r="AD1092" s="7"/>
      <c r="AF1092" t="str">
        <f>TEXT(tbl_die_ordering[[#This Row],[Die Requested Date]],"mmm")</f>
        <v>Jul</v>
      </c>
      <c r="AG1092" t="str">
        <f>_xlfn.TEXTJOIN("_",TRUE,tbl_die_ordering[[#This Row],[Supplier]],tbl_die_ordering[[#This Row],[DIE NO]])</f>
        <v>PHME_027933-2501</v>
      </c>
    </row>
    <row r="1093" spans="1:33" ht="15.75">
      <c r="A1093" s="130" t="s">
        <v>29</v>
      </c>
      <c r="B1093" s="128" t="str">
        <f>_xlfn.XLOOKUP(_xlfn.TEXTJOIN("_",TRUE,tbl_die_ordering[[#This Row],[Supplier]],tbl_die_ordering[[#This Row],[DIE NO]]),[1]Tracker!$AQ:$AQ,[1]Tracker!$W:$W,"")</f>
        <v>8059-25</v>
      </c>
      <c r="C1093" s="204" t="s">
        <v>1702</v>
      </c>
      <c r="D1093" s="90" t="s">
        <v>162</v>
      </c>
      <c r="E1093" s="90" t="s">
        <v>163</v>
      </c>
      <c r="F1093" s="91">
        <v>45856</v>
      </c>
      <c r="G1093" s="355">
        <f>_xlfn.XLOOKUP(_xlfn.TEXTJOIN("_",TRUE,tbl_die_ordering[[#This Row],[Supplier]],tbl_die_ordering[[#This Row],[DIE NO]]),[1]Tracker!$AQ:$AQ,[1]Tracker!$V:$V,"")</f>
        <v>45856</v>
      </c>
      <c r="H1093" s="193" t="s">
        <v>94</v>
      </c>
      <c r="I1093" s="131">
        <v>0</v>
      </c>
      <c r="J1093" s="131">
        <v>0</v>
      </c>
      <c r="K1093" s="99">
        <v>45861</v>
      </c>
      <c r="L1093" s="99">
        <v>45862</v>
      </c>
      <c r="M1093" s="102"/>
      <c r="N1093" s="129">
        <f>IFERROR(IF(tbl_die_ordering[[#This Row],[Design Approved Date]]&lt;&gt;"",L1093-K1093,""),"")</f>
        <v>1</v>
      </c>
      <c r="O1093" s="91">
        <v>45864</v>
      </c>
      <c r="P1093" s="91">
        <v>45864</v>
      </c>
      <c r="Q1093" s="99">
        <v>45864</v>
      </c>
      <c r="R1093" s="122" t="s">
        <v>1701</v>
      </c>
      <c r="S1093" s="90" t="s">
        <v>95</v>
      </c>
      <c r="T1093" s="91">
        <v>45864</v>
      </c>
      <c r="U1093" s="110"/>
      <c r="V1093" s="111"/>
      <c r="W10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3" s="12">
        <f>IF(AND(tbl_die_ordering[[#This Row],[TYPE]]&lt;&gt;"C",tbl_die_ordering[[#This Row],[Design Approved Date]]&lt;&gt;""),tbl_die_ordering[[#This Row],[Design Approved Date]]-tbl_die_ordering[[#This Row],[Die Requested Date]],0)</f>
        <v>6</v>
      </c>
      <c r="AA1093" s="118"/>
      <c r="AB1093" s="82">
        <f>_xlfn.XLOOKUP(_xlfn.TEXTJOIN("_",TRUE,tbl_die_ordering[[#This Row],[Supplier]],tbl_die_ordering[[#This Row],[DIE NO]]),[1]Tracker!$AQ:$AQ,[1]Tracker!$Y:$Y,"")</f>
        <v>242501706</v>
      </c>
      <c r="AC1093" s="83">
        <f>_xlfn.XLOOKUP(_xlfn.TEXTJOIN("_",TRUE,tbl_die_ordering[[#This Row],[Supplier]],tbl_die_ordering[[#This Row],[DIE NO]]),[1]Tracker!$AQ:$AQ,[1]Tracker!$AC:$AC,"")</f>
        <v>45876</v>
      </c>
      <c r="AD1093" s="7"/>
      <c r="AF1093" t="str">
        <f>TEXT(tbl_die_ordering[[#This Row],[Die Requested Date]],"mmm")</f>
        <v>Jul</v>
      </c>
      <c r="AG1093" t="str">
        <f>_xlfn.TEXTJOIN("_",TRUE,tbl_die_ordering[[#This Row],[Supplier]],tbl_die_ordering[[#This Row],[DIE NO]])</f>
        <v>PHME_25IC2-27933</v>
      </c>
    </row>
    <row r="1094" spans="1:33" ht="15.75">
      <c r="A1094" s="130" t="s">
        <v>6</v>
      </c>
      <c r="B1094" s="128" t="str">
        <f>_xlfn.XLOOKUP(_xlfn.TEXTJOIN("_",TRUE,tbl_die_ordering[[#This Row],[Supplier]],tbl_die_ordering[[#This Row],[DIE NO]]),[1]Tracker!$AQ:$AQ,[1]Tracker!$W:$W,"")</f>
        <v>8060-25</v>
      </c>
      <c r="C1094" s="204" t="s">
        <v>1703</v>
      </c>
      <c r="D1094" s="177" t="s">
        <v>185</v>
      </c>
      <c r="E1094" s="90" t="s">
        <v>321</v>
      </c>
      <c r="F1094" s="91">
        <v>45856</v>
      </c>
      <c r="G1094" s="355">
        <f>_xlfn.XLOOKUP(_xlfn.TEXTJOIN("_",TRUE,tbl_die_ordering[[#This Row],[Supplier]],tbl_die_ordering[[#This Row],[DIE NO]]),[1]Tracker!$AQ:$AQ,[1]Tracker!$V:$V,"")</f>
        <v>45857</v>
      </c>
      <c r="H1094" s="193" t="s">
        <v>94</v>
      </c>
      <c r="I1094" s="131">
        <v>1</v>
      </c>
      <c r="J1094" s="131">
        <v>1</v>
      </c>
      <c r="K1094" s="99">
        <v>45860</v>
      </c>
      <c r="L1094" s="99">
        <v>45862</v>
      </c>
      <c r="M1094" s="102"/>
      <c r="N1094" s="129">
        <f>IFERROR(IF(tbl_die_ordering[[#This Row],[Design Approved Date]]&lt;&gt;"",L1094-K1094,""),"")</f>
        <v>2</v>
      </c>
      <c r="O1094" s="91">
        <v>45864</v>
      </c>
      <c r="P1094" s="91">
        <v>45866</v>
      </c>
      <c r="Q1094" s="99">
        <v>45864</v>
      </c>
      <c r="R1094" s="122" t="s">
        <v>1675</v>
      </c>
      <c r="S1094" s="90" t="s">
        <v>101</v>
      </c>
      <c r="T1094" s="99">
        <v>45864</v>
      </c>
      <c r="U1094" s="110" t="s">
        <v>1459</v>
      </c>
      <c r="V1094" s="111"/>
      <c r="W10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4" s="12">
        <f>IF(AND(tbl_die_ordering[[#This Row],[TYPE]]&lt;&gt;"C",tbl_die_ordering[[#This Row],[Design Approved Date]]&lt;&gt;""),tbl_die_ordering[[#This Row],[Design Approved Date]]-tbl_die_ordering[[#This Row],[Die Requested Date]],0)</f>
        <v>6</v>
      </c>
      <c r="AA1094" s="118" t="s">
        <v>405</v>
      </c>
      <c r="AB1094" s="82">
        <f>_xlfn.XLOOKUP(_xlfn.TEXTJOIN("_",TRUE,tbl_die_ordering[[#This Row],[Supplier]],tbl_die_ordering[[#This Row],[DIE NO]]),[1]Tracker!$AQ:$AQ,[1]Tracker!$Y:$Y,"")</f>
        <v>142506373</v>
      </c>
      <c r="AC1094" s="83">
        <f>_xlfn.XLOOKUP(_xlfn.TEXTJOIN("_",TRUE,tbl_die_ordering[[#This Row],[Supplier]],tbl_die_ordering[[#This Row],[DIE NO]]),[1]Tracker!$AQ:$AQ,[1]Tracker!$AC:$AC,"")</f>
        <v>45868.35701388889</v>
      </c>
      <c r="AD1094" s="7"/>
      <c r="AF1094" t="str">
        <f>TEXT(tbl_die_ordering[[#This Row],[Die Requested Date]],"mmm")</f>
        <v>Jul</v>
      </c>
      <c r="AG1094" t="str">
        <f>_xlfn.TEXTJOIN("_",TRUE,tbl_die_ordering[[#This Row],[Supplier]],tbl_die_ordering[[#This Row],[DIE NO]])</f>
        <v>PDTMC_30430-501</v>
      </c>
    </row>
    <row r="1095" spans="1:33" ht="15.75">
      <c r="A1095" s="130" t="s">
        <v>6</v>
      </c>
      <c r="B1095" s="128" t="str">
        <f>_xlfn.XLOOKUP(_xlfn.TEXTJOIN("_",TRUE,tbl_die_ordering[[#This Row],[Supplier]],tbl_die_ordering[[#This Row],[DIE NO]]),[1]Tracker!$AQ:$AQ,[1]Tracker!$W:$W,"")</f>
        <v>8060-25</v>
      </c>
      <c r="C1095" s="204" t="s">
        <v>1704</v>
      </c>
      <c r="D1095" s="177" t="s">
        <v>185</v>
      </c>
      <c r="E1095" s="90" t="s">
        <v>321</v>
      </c>
      <c r="F1095" s="91">
        <v>45856</v>
      </c>
      <c r="G1095" s="355">
        <f>_xlfn.XLOOKUP(_xlfn.TEXTJOIN("_",TRUE,tbl_die_ordering[[#This Row],[Supplier]],tbl_die_ordering[[#This Row],[DIE NO]]),[1]Tracker!$AQ:$AQ,[1]Tracker!$V:$V,"")</f>
        <v>45857</v>
      </c>
      <c r="H1095" s="193" t="s">
        <v>94</v>
      </c>
      <c r="I1095" s="131">
        <v>3</v>
      </c>
      <c r="J1095" s="131">
        <v>3</v>
      </c>
      <c r="K1095" s="99">
        <v>45861</v>
      </c>
      <c r="L1095" s="99">
        <v>45862</v>
      </c>
      <c r="M1095" s="102"/>
      <c r="N1095" s="129">
        <f>IFERROR(IF(tbl_die_ordering[[#This Row],[Design Approved Date]]&lt;&gt;"",L1095-K1095,""),"")</f>
        <v>1</v>
      </c>
      <c r="O1095" s="91">
        <v>45864</v>
      </c>
      <c r="P1095" s="91">
        <v>45866</v>
      </c>
      <c r="Q1095" s="99">
        <v>45864</v>
      </c>
      <c r="R1095" s="122" t="s">
        <v>1675</v>
      </c>
      <c r="S1095" s="90" t="s">
        <v>101</v>
      </c>
      <c r="T1095" s="99">
        <v>45864</v>
      </c>
      <c r="U1095" s="110" t="s">
        <v>1459</v>
      </c>
      <c r="V1095" s="111"/>
      <c r="W10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5" s="12">
        <f>IF(AND(tbl_die_ordering[[#This Row],[TYPE]]&lt;&gt;"C",tbl_die_ordering[[#This Row],[Design Approved Date]]&lt;&gt;""),tbl_die_ordering[[#This Row],[Design Approved Date]]-tbl_die_ordering[[#This Row],[Die Requested Date]],0)</f>
        <v>6</v>
      </c>
      <c r="AA1095" s="118" t="s">
        <v>405</v>
      </c>
      <c r="AB1095" s="82">
        <f>_xlfn.XLOOKUP(_xlfn.TEXTJOIN("_",TRUE,tbl_die_ordering[[#This Row],[Supplier]],tbl_die_ordering[[#This Row],[DIE NO]]),[1]Tracker!$AQ:$AQ,[1]Tracker!$Y:$Y,"")</f>
        <v>142506373</v>
      </c>
      <c r="AC1095" s="83">
        <f>_xlfn.XLOOKUP(_xlfn.TEXTJOIN("_",TRUE,tbl_die_ordering[[#This Row],[Supplier]],tbl_die_ordering[[#This Row],[DIE NO]]),[1]Tracker!$AQ:$AQ,[1]Tracker!$AC:$AC,"")</f>
        <v>45868.35701388889</v>
      </c>
      <c r="AD1095" s="7"/>
      <c r="AF1095" t="str">
        <f>TEXT(tbl_die_ordering[[#This Row],[Die Requested Date]],"mmm")</f>
        <v>Jul</v>
      </c>
      <c r="AG1095" t="str">
        <f>_xlfn.TEXTJOIN("_",TRUE,tbl_die_ordering[[#This Row],[Supplier]],tbl_die_ordering[[#This Row],[DIE NO]])</f>
        <v>PDTMC_30431-501</v>
      </c>
    </row>
    <row r="1096" spans="1:33" ht="15.75">
      <c r="A1096" s="130" t="s">
        <v>6</v>
      </c>
      <c r="B1096" s="128" t="str">
        <f>_xlfn.XLOOKUP(_xlfn.TEXTJOIN("_",TRUE,tbl_die_ordering[[#This Row],[Supplier]],tbl_die_ordering[[#This Row],[DIE NO]]),[1]Tracker!$AQ:$AQ,[1]Tracker!$W:$W,"")</f>
        <v>8061-25</v>
      </c>
      <c r="C1096" s="204" t="s">
        <v>1705</v>
      </c>
      <c r="D1096" s="177" t="s">
        <v>185</v>
      </c>
      <c r="E1096" s="90" t="s">
        <v>323</v>
      </c>
      <c r="F1096" s="91">
        <v>45856</v>
      </c>
      <c r="G1096" s="355">
        <f>_xlfn.XLOOKUP(_xlfn.TEXTJOIN("_",TRUE,tbl_die_ordering[[#This Row],[Supplier]],tbl_die_ordering[[#This Row],[DIE NO]]),[1]Tracker!$AQ:$AQ,[1]Tracker!$V:$V,"")</f>
        <v>45857</v>
      </c>
      <c r="H1096" s="193" t="s">
        <v>94</v>
      </c>
      <c r="I1096" s="131">
        <v>2</v>
      </c>
      <c r="J1096" s="131">
        <v>2</v>
      </c>
      <c r="K1096" s="99">
        <v>45862</v>
      </c>
      <c r="L1096" s="99">
        <v>45863</v>
      </c>
      <c r="M1096" s="102"/>
      <c r="N1096" s="129">
        <f>IFERROR(IF(tbl_die_ordering[[#This Row],[Design Approved Date]]&lt;&gt;"",L1096-K1096,""),"")</f>
        <v>1</v>
      </c>
      <c r="O1096" s="91">
        <v>45869</v>
      </c>
      <c r="P1096" s="91">
        <v>45871</v>
      </c>
      <c r="Q1096" s="99">
        <v>45869</v>
      </c>
      <c r="R1096" s="122" t="s">
        <v>1408</v>
      </c>
      <c r="S1096" s="90" t="s">
        <v>95</v>
      </c>
      <c r="T1096" s="91">
        <v>45885</v>
      </c>
      <c r="U1096" s="110" t="s">
        <v>1459</v>
      </c>
      <c r="V1096" s="111"/>
      <c r="W10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6" s="12">
        <f>IF(AND(tbl_die_ordering[[#This Row],[TYPE]]&lt;&gt;"C",tbl_die_ordering[[#This Row],[Design Approved Date]]&lt;&gt;""),tbl_die_ordering[[#This Row],[Design Approved Date]]-tbl_die_ordering[[#This Row],[Die Requested Date]],0)</f>
        <v>7</v>
      </c>
      <c r="AA1096" s="118" t="s">
        <v>405</v>
      </c>
      <c r="AB1096" s="82">
        <f>_xlfn.XLOOKUP(_xlfn.TEXTJOIN("_",TRUE,tbl_die_ordering[[#This Row],[Supplier]],tbl_die_ordering[[#This Row],[DIE NO]]),[1]Tracker!$AQ:$AQ,[1]Tracker!$Y:$Y,"")</f>
        <v>142506736</v>
      </c>
      <c r="AC1096" s="83">
        <f>_xlfn.XLOOKUP(_xlfn.TEXTJOIN("_",TRUE,tbl_die_ordering[[#This Row],[Supplier]],tbl_die_ordering[[#This Row],[DIE NO]]),[1]Tracker!$AQ:$AQ,[1]Tracker!$AC:$AC,"")</f>
        <v>45887</v>
      </c>
      <c r="AD1096" s="7"/>
      <c r="AF1096" t="str">
        <f>TEXT(tbl_die_ordering[[#This Row],[Die Requested Date]],"mmm")</f>
        <v>Jul</v>
      </c>
      <c r="AG1096" t="str">
        <f>_xlfn.TEXTJOIN("_",TRUE,tbl_die_ordering[[#This Row],[Supplier]],tbl_die_ordering[[#This Row],[DIE NO]])</f>
        <v>PHME_30429-401</v>
      </c>
    </row>
    <row r="1097" spans="1:33" ht="15.75">
      <c r="A1097" s="130" t="s">
        <v>6</v>
      </c>
      <c r="B1097" s="128" t="str">
        <f>_xlfn.XLOOKUP(_xlfn.TEXTJOIN("_",TRUE,tbl_die_ordering[[#This Row],[Supplier]],tbl_die_ordering[[#This Row],[DIE NO]]),[1]Tracker!$AQ:$AQ,[1]Tracker!$W:$W,"")</f>
        <v>8061-25</v>
      </c>
      <c r="C1097" s="204" t="s">
        <v>1706</v>
      </c>
      <c r="D1097" s="177" t="s">
        <v>185</v>
      </c>
      <c r="E1097" s="90" t="s">
        <v>321</v>
      </c>
      <c r="F1097" s="91">
        <v>45856</v>
      </c>
      <c r="G1097" s="355">
        <f>_xlfn.XLOOKUP(_xlfn.TEXTJOIN("_",TRUE,tbl_die_ordering[[#This Row],[Supplier]],tbl_die_ordering[[#This Row],[DIE NO]]),[1]Tracker!$AQ:$AQ,[1]Tracker!$V:$V,"")</f>
        <v>45857</v>
      </c>
      <c r="H1097" s="193" t="s">
        <v>94</v>
      </c>
      <c r="I1097" s="131">
        <v>3</v>
      </c>
      <c r="J1097" s="131">
        <v>3</v>
      </c>
      <c r="K1097" s="99">
        <v>45862</v>
      </c>
      <c r="L1097" s="99">
        <v>45863</v>
      </c>
      <c r="M1097" s="102"/>
      <c r="N1097" s="129">
        <f>IFERROR(IF(tbl_die_ordering[[#This Row],[Design Approved Date]]&lt;&gt;"",L1097-K1097,""),"")</f>
        <v>1</v>
      </c>
      <c r="O1097" s="91">
        <v>45869</v>
      </c>
      <c r="P1097" s="91">
        <v>45871</v>
      </c>
      <c r="Q1097" s="99">
        <v>45869</v>
      </c>
      <c r="R1097" s="122" t="s">
        <v>1408</v>
      </c>
      <c r="S1097" s="90" t="s">
        <v>95</v>
      </c>
      <c r="T1097" s="91">
        <v>45885</v>
      </c>
      <c r="U1097" s="184" t="s">
        <v>1459</v>
      </c>
      <c r="V1097" s="111"/>
      <c r="W10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7" s="12">
        <f>IF(AND(tbl_die_ordering[[#This Row],[TYPE]]&lt;&gt;"C",tbl_die_ordering[[#This Row],[Design Approved Date]]&lt;&gt;""),tbl_die_ordering[[#This Row],[Design Approved Date]]-tbl_die_ordering[[#This Row],[Die Requested Date]],0)</f>
        <v>7</v>
      </c>
      <c r="AA1097" s="118" t="s">
        <v>405</v>
      </c>
      <c r="AB1097" s="82">
        <f>_xlfn.XLOOKUP(_xlfn.TEXTJOIN("_",TRUE,tbl_die_ordering[[#This Row],[Supplier]],tbl_die_ordering[[#This Row],[DIE NO]]),[1]Tracker!$AQ:$AQ,[1]Tracker!$Y:$Y,"")</f>
        <v>142506736</v>
      </c>
      <c r="AC1097" s="83">
        <f>_xlfn.XLOOKUP(_xlfn.TEXTJOIN("_",TRUE,tbl_die_ordering[[#This Row],[Supplier]],tbl_die_ordering[[#This Row],[DIE NO]]),[1]Tracker!$AQ:$AQ,[1]Tracker!$AC:$AC,"")</f>
        <v>45887</v>
      </c>
      <c r="AD1097" s="7"/>
      <c r="AF1097" t="str">
        <f>TEXT(tbl_die_ordering[[#This Row],[Die Requested Date]],"mmm")</f>
        <v>Jul</v>
      </c>
      <c r="AG1097" t="str">
        <f>_xlfn.TEXTJOIN("_",TRUE,tbl_die_ordering[[#This Row],[Supplier]],tbl_die_ordering[[#This Row],[DIE NO]])</f>
        <v>PHME_30432-501</v>
      </c>
    </row>
    <row r="1098" spans="1:33" ht="15.75">
      <c r="A1098" s="130" t="s">
        <v>6</v>
      </c>
      <c r="B1098" s="128" t="str">
        <f>_xlfn.XLOOKUP(_xlfn.TEXTJOIN("_",TRUE,tbl_die_ordering[[#This Row],[Supplier]],tbl_die_ordering[[#This Row],[DIE NO]]),[1]Tracker!$AQ:$AQ,[1]Tracker!$W:$W,"")</f>
        <v>8062-25</v>
      </c>
      <c r="C1098" s="204" t="s">
        <v>1707</v>
      </c>
      <c r="D1098" s="177" t="s">
        <v>185</v>
      </c>
      <c r="E1098" s="90" t="s">
        <v>321</v>
      </c>
      <c r="F1098" s="91">
        <v>45856</v>
      </c>
      <c r="G1098" s="355">
        <f>_xlfn.XLOOKUP(_xlfn.TEXTJOIN("_",TRUE,tbl_die_ordering[[#This Row],[Supplier]],tbl_die_ordering[[#This Row],[DIE NO]]),[1]Tracker!$AQ:$AQ,[1]Tracker!$V:$V,"")</f>
        <v>45859</v>
      </c>
      <c r="H1098" s="193" t="s">
        <v>90</v>
      </c>
      <c r="I1098" s="131">
        <v>0</v>
      </c>
      <c r="J1098" s="131">
        <v>0</v>
      </c>
      <c r="K1098" s="99">
        <v>45859</v>
      </c>
      <c r="L1098" s="99">
        <v>45861</v>
      </c>
      <c r="M1098" s="102"/>
      <c r="N1098" s="129">
        <f>IFERROR(IF(tbl_die_ordering[[#This Row],[Design Approved Date]]&lt;&gt;"",L1098-K1098,""),"")</f>
        <v>2</v>
      </c>
      <c r="O1098" s="99">
        <v>45862</v>
      </c>
      <c r="P1098" s="91">
        <v>45499</v>
      </c>
      <c r="Q1098" s="99">
        <v>45862</v>
      </c>
      <c r="R1098" s="122" t="s">
        <v>1561</v>
      </c>
      <c r="S1098" s="90" t="s">
        <v>139</v>
      </c>
      <c r="T1098" s="91">
        <v>45862</v>
      </c>
      <c r="U1098" s="110" t="s">
        <v>1459</v>
      </c>
      <c r="V1098" s="111"/>
      <c r="W10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8" s="12">
        <f>IF(AND(tbl_die_ordering[[#This Row],[TYPE]]&lt;&gt;"C",tbl_die_ordering[[#This Row],[Design Approved Date]]&lt;&gt;""),tbl_die_ordering[[#This Row],[Design Approved Date]]-tbl_die_ordering[[#This Row],[Die Requested Date]],0)</f>
        <v>5</v>
      </c>
      <c r="AA1098" s="118" t="s">
        <v>405</v>
      </c>
      <c r="AB1098" s="82">
        <f>_xlfn.XLOOKUP(_xlfn.TEXTJOIN("_",TRUE,tbl_die_ordering[[#This Row],[Supplier]],tbl_die_ordering[[#This Row],[DIE NO]]),[1]Tracker!$AQ:$AQ,[1]Tracker!$Y:$Y,"")</f>
        <v>142506534</v>
      </c>
      <c r="AC1098" s="83">
        <f>_xlfn.XLOOKUP(_xlfn.TEXTJOIN("_",TRUE,tbl_die_ordering[[#This Row],[Supplier]],tbl_die_ordering[[#This Row],[DIE NO]]),[1]Tracker!$AQ:$AQ,[1]Tracker!$AC:$AC,"")</f>
        <v>45873</v>
      </c>
      <c r="AD1098" s="7"/>
      <c r="AF1098" t="str">
        <f>TEXT(tbl_die_ordering[[#This Row],[Die Requested Date]],"mmm")</f>
        <v>Jul</v>
      </c>
      <c r="AG1098" t="str">
        <f>_xlfn.TEXTJOIN("_",TRUE,tbl_die_ordering[[#This Row],[Supplier]],tbl_die_ordering[[#This Row],[DIE NO]])</f>
        <v>EKSTEK_27935-501</v>
      </c>
    </row>
    <row r="1099" spans="1:33" ht="15.75">
      <c r="A1099" s="130" t="s">
        <v>6</v>
      </c>
      <c r="B1099" s="128" t="str">
        <f>_xlfn.XLOOKUP(_xlfn.TEXTJOIN("_",TRUE,tbl_die_ordering[[#This Row],[Supplier]],tbl_die_ordering[[#This Row],[DIE NO]]),[1]Tracker!$AQ:$AQ,[1]Tracker!$W:$W,"")</f>
        <v>8065-25</v>
      </c>
      <c r="C1099" s="204" t="s">
        <v>1708</v>
      </c>
      <c r="D1099" s="177" t="s">
        <v>88</v>
      </c>
      <c r="E1099" s="90" t="s">
        <v>100</v>
      </c>
      <c r="F1099" s="91">
        <v>45856</v>
      </c>
      <c r="G1099" s="355">
        <f>_xlfn.XLOOKUP(_xlfn.TEXTJOIN("_",TRUE,tbl_die_ordering[[#This Row],[Supplier]],tbl_die_ordering[[#This Row],[DIE NO]]),[1]Tracker!$AQ:$AQ,[1]Tracker!$V:$V,"")</f>
        <v>45859</v>
      </c>
      <c r="H1099" s="193" t="s">
        <v>94</v>
      </c>
      <c r="I1099" s="131">
        <v>1</v>
      </c>
      <c r="J1099" s="131">
        <v>1</v>
      </c>
      <c r="K1099" s="99">
        <v>45859</v>
      </c>
      <c r="L1099" s="99">
        <v>45861</v>
      </c>
      <c r="M1099" s="102"/>
      <c r="N1099" s="129">
        <f>IFERROR(IF(tbl_die_ordering[[#This Row],[Design Approved Date]]&lt;&gt;"",L1099-K1099,""),"")</f>
        <v>2</v>
      </c>
      <c r="O1099" s="99">
        <v>45864</v>
      </c>
      <c r="P1099" s="91">
        <v>45866</v>
      </c>
      <c r="Q1099" s="99">
        <v>45864</v>
      </c>
      <c r="R1099" s="122" t="s">
        <v>1635</v>
      </c>
      <c r="S1099" s="90" t="s">
        <v>95</v>
      </c>
      <c r="T1099" s="99">
        <v>45864</v>
      </c>
      <c r="U1099" s="110"/>
      <c r="V1099" s="111"/>
      <c r="W10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099" s="12">
        <f>IF(AND(tbl_die_ordering[[#This Row],[TYPE]]&lt;&gt;"C",tbl_die_ordering[[#This Row],[Design Approved Date]]&lt;&gt;""),tbl_die_ordering[[#This Row],[Design Approved Date]]-tbl_die_ordering[[#This Row],[Die Requested Date]],0)</f>
        <v>5</v>
      </c>
      <c r="AA1099" s="118"/>
      <c r="AB1099" s="82">
        <f>_xlfn.XLOOKUP(_xlfn.TEXTJOIN("_",TRUE,tbl_die_ordering[[#This Row],[Supplier]],tbl_die_ordering[[#This Row],[DIE NO]]),[1]Tracker!$AQ:$AQ,[1]Tracker!$Y:$Y,"")</f>
        <v>142506527</v>
      </c>
      <c r="AC1099" s="83">
        <f>_xlfn.XLOOKUP(_xlfn.TEXTJOIN("_",TRUE,tbl_die_ordering[[#This Row],[Supplier]],tbl_die_ordering[[#This Row],[DIE NO]]),[1]Tracker!$AQ:$AQ,[1]Tracker!$AC:$AC,"")</f>
        <v>45873</v>
      </c>
      <c r="AD1099" s="7"/>
      <c r="AF1099" t="str">
        <f>TEXT(tbl_die_ordering[[#This Row],[Die Requested Date]],"mmm")</f>
        <v>Jul</v>
      </c>
      <c r="AG1099" t="str">
        <f>_xlfn.TEXTJOIN("_",TRUE,tbl_die_ordering[[#This Row],[Supplier]],tbl_die_ordering[[#This Row],[DIE NO]])</f>
        <v>PHME_14940-510</v>
      </c>
    </row>
    <row r="1100" spans="1:33" ht="15.75">
      <c r="A1100" s="130" t="s">
        <v>6</v>
      </c>
      <c r="B1100" s="128" t="str">
        <f>_xlfn.XLOOKUP(_xlfn.TEXTJOIN("_",TRUE,tbl_die_ordering[[#This Row],[Supplier]],tbl_die_ordering[[#This Row],[DIE NO]]),[1]Tracker!$AQ:$AQ,[1]Tracker!$W:$W,"")</f>
        <v>8067-25</v>
      </c>
      <c r="C1100" s="204" t="s">
        <v>1709</v>
      </c>
      <c r="D1100" s="177" t="s">
        <v>88</v>
      </c>
      <c r="E1100" s="90" t="s">
        <v>100</v>
      </c>
      <c r="F1100" s="91">
        <v>45856</v>
      </c>
      <c r="G1100" s="355">
        <f>_xlfn.XLOOKUP(_xlfn.TEXTJOIN("_",TRUE,tbl_die_ordering[[#This Row],[Supplier]],tbl_die_ordering[[#This Row],[DIE NO]]),[1]Tracker!$AQ:$AQ,[1]Tracker!$V:$V,"")</f>
        <v>45859</v>
      </c>
      <c r="H1100" s="193" t="s">
        <v>90</v>
      </c>
      <c r="I1100" s="131">
        <v>1</v>
      </c>
      <c r="J1100" s="131">
        <v>1</v>
      </c>
      <c r="K1100" s="99">
        <v>45859</v>
      </c>
      <c r="L1100" s="99">
        <v>45861</v>
      </c>
      <c r="M1100" s="102"/>
      <c r="N1100" s="129">
        <f>IFERROR(IF(tbl_die_ordering[[#This Row],[Design Approved Date]]&lt;&gt;"",L1100-K1100,""),"")</f>
        <v>2</v>
      </c>
      <c r="O1100" s="99">
        <v>45864</v>
      </c>
      <c r="P1100" s="91">
        <v>45866</v>
      </c>
      <c r="Q1100" s="99">
        <v>45864</v>
      </c>
      <c r="R1100" s="122" t="s">
        <v>1635</v>
      </c>
      <c r="S1100" s="90" t="s">
        <v>139</v>
      </c>
      <c r="T1100" s="99">
        <v>45864</v>
      </c>
      <c r="U1100" s="110"/>
      <c r="V1100" s="212" t="s">
        <v>1710</v>
      </c>
      <c r="W11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0" s="12">
        <f>IF(AND(tbl_die_ordering[[#This Row],[TYPE]]&lt;&gt;"C",tbl_die_ordering[[#This Row],[Design Approved Date]]&lt;&gt;""),tbl_die_ordering[[#This Row],[Design Approved Date]]-tbl_die_ordering[[#This Row],[Die Requested Date]],0)</f>
        <v>5</v>
      </c>
      <c r="AA1100" s="118"/>
      <c r="AB1100" s="82">
        <f>_xlfn.XLOOKUP(_xlfn.TEXTJOIN("_",TRUE,tbl_die_ordering[[#This Row],[Supplier]],tbl_die_ordering[[#This Row],[DIE NO]]),[1]Tracker!$AQ:$AQ,[1]Tracker!$Y:$Y,"")</f>
        <v>142506379</v>
      </c>
      <c r="AC1100" s="83">
        <f>_xlfn.XLOOKUP(_xlfn.TEXTJOIN("_",TRUE,tbl_die_ordering[[#This Row],[Supplier]],tbl_die_ordering[[#This Row],[DIE NO]]),[1]Tracker!$AQ:$AQ,[1]Tracker!$AC:$AC,"")</f>
        <v>45869</v>
      </c>
      <c r="AD1100" s="7"/>
      <c r="AF1100" t="str">
        <f>TEXT(tbl_die_ordering[[#This Row],[Die Requested Date]],"mmm")</f>
        <v>Jul</v>
      </c>
      <c r="AG1100" t="str">
        <f>_xlfn.TEXTJOIN("_",TRUE,tbl_die_ordering[[#This Row],[Supplier]],tbl_die_ordering[[#This Row],[DIE NO]])</f>
        <v>EKSTEK_14940-511</v>
      </c>
    </row>
    <row r="1101" spans="1:33" ht="45">
      <c r="A1101" s="130" t="s">
        <v>29</v>
      </c>
      <c r="B1101" s="128" t="str">
        <f>_xlfn.XLOOKUP(_xlfn.TEXTJOIN("_",TRUE,tbl_die_ordering[[#This Row],[Supplier]],tbl_die_ordering[[#This Row],[DIE NO]]),[1]Tracker!$AQ:$AQ,[1]Tracker!$W:$W,"")</f>
        <v>8069-25</v>
      </c>
      <c r="C1101" s="204" t="s">
        <v>1711</v>
      </c>
      <c r="D1101" s="90" t="s">
        <v>212</v>
      </c>
      <c r="E1101" s="90" t="s">
        <v>89</v>
      </c>
      <c r="F1101" s="91">
        <v>45860</v>
      </c>
      <c r="G1101" s="355">
        <f>_xlfn.XLOOKUP(_xlfn.TEXTJOIN("_",TRUE,tbl_die_ordering[[#This Row],[Supplier]],tbl_die_ordering[[#This Row],[DIE NO]]),[1]Tracker!$AQ:$AQ,[1]Tracker!$V:$V,"")</f>
        <v>45861</v>
      </c>
      <c r="H1101" s="193" t="s">
        <v>94</v>
      </c>
      <c r="I1101" s="131">
        <v>1</v>
      </c>
      <c r="J1101" s="131">
        <v>1</v>
      </c>
      <c r="K1101" s="99" t="s">
        <v>214</v>
      </c>
      <c r="L1101" s="99" t="s">
        <v>214</v>
      </c>
      <c r="M1101" s="102"/>
      <c r="N1101" s="129" t="str">
        <f>IFERROR(IF(tbl_die_ordering[[#This Row],[Design Approved Date]]&lt;&gt;"",L1101-K1101,""),"")</f>
        <v/>
      </c>
      <c r="O1101" s="99" t="s">
        <v>214</v>
      </c>
      <c r="P1101" s="99" t="s">
        <v>214</v>
      </c>
      <c r="Q1101" s="99" t="s">
        <v>214</v>
      </c>
      <c r="R1101" s="99" t="s">
        <v>214</v>
      </c>
      <c r="S1101" s="90" t="s">
        <v>101</v>
      </c>
      <c r="T1101" s="99" t="s">
        <v>214</v>
      </c>
      <c r="U1101" s="110"/>
      <c r="V1101" s="111" t="s">
        <v>1712</v>
      </c>
      <c r="W11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101" s="12">
        <f>IF(AND(tbl_die_ordering[[#This Row],[TYPE]]&lt;&gt;"C",tbl_die_ordering[[#This Row],[Design Approved Date]]&lt;&gt;""),tbl_die_ordering[[#This Row],[Design Approved Date]]-tbl_die_ordering[[#This Row],[Die Requested Date]],0)</f>
        <v>0</v>
      </c>
      <c r="AA1101" s="118"/>
      <c r="AB1101" s="82">
        <f>_xlfn.XLOOKUP(_xlfn.TEXTJOIN("_",TRUE,tbl_die_ordering[[#This Row],[Supplier]],tbl_die_ordering[[#This Row],[DIE NO]]),[1]Tracker!$AQ:$AQ,[1]Tracker!$Y:$Y,"")</f>
        <v>0</v>
      </c>
      <c r="AC1101" s="83">
        <f>_xlfn.XLOOKUP(_xlfn.TEXTJOIN("_",TRUE,tbl_die_ordering[[#This Row],[Supplier]],tbl_die_ordering[[#This Row],[DIE NO]]),[1]Tracker!$AQ:$AQ,[1]Tracker!$AC:$AC,"")</f>
        <v>0</v>
      </c>
      <c r="AD1101" s="7"/>
      <c r="AF1101" t="str">
        <f>TEXT(tbl_die_ordering[[#This Row],[Die Requested Date]],"mmm")</f>
        <v>Jul</v>
      </c>
      <c r="AG1101" t="str">
        <f>_xlfn.TEXTJOIN("_",TRUE,tbl_die_ordering[[#This Row],[Supplier]],tbl_die_ordering[[#This Row],[DIE NO]])</f>
        <v>PDTMC_005501-3513</v>
      </c>
    </row>
    <row r="1102" spans="1:33" ht="15.75">
      <c r="A1102" s="130" t="s">
        <v>6</v>
      </c>
      <c r="B1102" s="128" t="str">
        <f>_xlfn.XLOOKUP(_xlfn.TEXTJOIN("_",TRUE,tbl_die_ordering[[#This Row],[Supplier]],tbl_die_ordering[[#This Row],[DIE NO]]),[1]Tracker!$AQ:$AQ,[1]Tracker!$W:$W,"")</f>
        <v>8071-25</v>
      </c>
      <c r="C1102" s="204" t="s">
        <v>1713</v>
      </c>
      <c r="D1102" s="177" t="s">
        <v>88</v>
      </c>
      <c r="E1102" s="90" t="s">
        <v>321</v>
      </c>
      <c r="F1102" s="91">
        <v>45860</v>
      </c>
      <c r="G1102" s="355">
        <f>_xlfn.XLOOKUP(_xlfn.TEXTJOIN("_",TRUE,tbl_die_ordering[[#This Row],[Supplier]],tbl_die_ordering[[#This Row],[DIE NO]]),[1]Tracker!$AQ:$AQ,[1]Tracker!$V:$V,"")</f>
        <v>45861</v>
      </c>
      <c r="H1102" s="193" t="s">
        <v>94</v>
      </c>
      <c r="I1102" s="131">
        <v>0</v>
      </c>
      <c r="J1102" s="131">
        <v>0</v>
      </c>
      <c r="K1102" s="99">
        <v>45861</v>
      </c>
      <c r="L1102" s="99">
        <v>45862</v>
      </c>
      <c r="M1102" s="102"/>
      <c r="N1102" s="129">
        <f>IFERROR(IF(tbl_die_ordering[[#This Row],[Design Approved Date]]&lt;&gt;"",L1102-K1102,""),"")</f>
        <v>1</v>
      </c>
      <c r="O1102" s="99">
        <v>45864</v>
      </c>
      <c r="P1102" s="94">
        <v>45866</v>
      </c>
      <c r="Q1102" s="99">
        <v>45864</v>
      </c>
      <c r="R1102" s="122" t="s">
        <v>1635</v>
      </c>
      <c r="S1102" s="90" t="s">
        <v>101</v>
      </c>
      <c r="T1102" s="99">
        <v>45864</v>
      </c>
      <c r="U1102" s="110"/>
      <c r="V1102" s="111"/>
      <c r="W11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2" s="12">
        <f>IF(AND(tbl_die_ordering[[#This Row],[TYPE]]&lt;&gt;"C",tbl_die_ordering[[#This Row],[Design Approved Date]]&lt;&gt;""),tbl_die_ordering[[#This Row],[Design Approved Date]]-tbl_die_ordering[[#This Row],[Die Requested Date]],0)</f>
        <v>2</v>
      </c>
      <c r="AA1102" s="118"/>
      <c r="AB1102" s="82">
        <f>_xlfn.XLOOKUP(_xlfn.TEXTJOIN("_",TRUE,tbl_die_ordering[[#This Row],[Supplier]],tbl_die_ordering[[#This Row],[DIE NO]]),[1]Tracker!$AQ:$AQ,[1]Tracker!$Y:$Y,"")</f>
        <v>142506374</v>
      </c>
      <c r="AC1102" s="83">
        <f>_xlfn.XLOOKUP(_xlfn.TEXTJOIN("_",TRUE,tbl_die_ordering[[#This Row],[Supplier]],tbl_die_ordering[[#This Row],[DIE NO]]),[1]Tracker!$AQ:$AQ,[1]Tracker!$AC:$AC,"")</f>
        <v>45868.367685185185</v>
      </c>
      <c r="AD1102" s="7"/>
      <c r="AF1102" t="str">
        <f>TEXT(tbl_die_ordering[[#This Row],[Die Requested Date]],"mmm")</f>
        <v>Jul</v>
      </c>
      <c r="AG1102" t="str">
        <f>_xlfn.TEXTJOIN("_",TRUE,tbl_die_ordering[[#This Row],[Supplier]],tbl_die_ordering[[#This Row],[DIE NO]])</f>
        <v>PDTMC_09593-504</v>
      </c>
    </row>
    <row r="1103" spans="1:33" ht="15.75">
      <c r="A1103" s="130" t="s">
        <v>6</v>
      </c>
      <c r="B1103" s="128" t="str">
        <f>_xlfn.XLOOKUP(_xlfn.TEXTJOIN("_",TRUE,tbl_die_ordering[[#This Row],[Supplier]],tbl_die_ordering[[#This Row],[DIE NO]]),[1]Tracker!$AQ:$AQ,[1]Tracker!$W:$W,"")</f>
        <v>8072-25</v>
      </c>
      <c r="C1103" s="204" t="s">
        <v>1714</v>
      </c>
      <c r="D1103" s="177" t="s">
        <v>88</v>
      </c>
      <c r="E1103" s="90" t="s">
        <v>260</v>
      </c>
      <c r="F1103" s="91">
        <v>45860</v>
      </c>
      <c r="G1103" s="355">
        <f>_xlfn.XLOOKUP(_xlfn.TEXTJOIN("_",TRUE,tbl_die_ordering[[#This Row],[Supplier]],tbl_die_ordering[[#This Row],[DIE NO]]),[1]Tracker!$AQ:$AQ,[1]Tracker!$V:$V,"")</f>
        <v>45861</v>
      </c>
      <c r="H1103" s="193" t="s">
        <v>90</v>
      </c>
      <c r="I1103" s="131">
        <v>0</v>
      </c>
      <c r="J1103" s="131">
        <v>0</v>
      </c>
      <c r="K1103" s="99">
        <v>45862</v>
      </c>
      <c r="L1103" s="99">
        <v>45864</v>
      </c>
      <c r="M1103" s="102"/>
      <c r="N1103" s="129">
        <f>IFERROR(IF(tbl_die_ordering[[#This Row],[Design Approved Date]]&lt;&gt;"",L1103-K1103,""),"")</f>
        <v>2</v>
      </c>
      <c r="O1103" s="91">
        <v>45869</v>
      </c>
      <c r="P1103" s="91">
        <v>45871</v>
      </c>
      <c r="Q1103" s="99">
        <v>45869</v>
      </c>
      <c r="R1103" s="122" t="s">
        <v>1408</v>
      </c>
      <c r="S1103" s="90" t="s">
        <v>139</v>
      </c>
      <c r="T1103" s="91">
        <v>45885</v>
      </c>
      <c r="U1103" s="110"/>
      <c r="V1103" s="111"/>
      <c r="W11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3" s="12">
        <f>IF(AND(tbl_die_ordering[[#This Row],[TYPE]]&lt;&gt;"C",tbl_die_ordering[[#This Row],[Design Approved Date]]&lt;&gt;""),tbl_die_ordering[[#This Row],[Design Approved Date]]-tbl_die_ordering[[#This Row],[Die Requested Date]],0)</f>
        <v>4</v>
      </c>
      <c r="AA1103" s="118"/>
      <c r="AB1103" s="82">
        <f>_xlfn.XLOOKUP(_xlfn.TEXTJOIN("_",TRUE,tbl_die_ordering[[#This Row],[Supplier]],tbl_die_ordering[[#This Row],[DIE NO]]),[1]Tracker!$AQ:$AQ,[1]Tracker!$Y:$Y,"")</f>
        <v>142506844</v>
      </c>
      <c r="AC1103" s="83">
        <f>_xlfn.XLOOKUP(_xlfn.TEXTJOIN("_",TRUE,tbl_die_ordering[[#This Row],[Supplier]],tbl_die_ordering[[#This Row],[DIE NO]]),[1]Tracker!$AQ:$AQ,[1]Tracker!$AC:$AC,"")</f>
        <v>45884.440497685187</v>
      </c>
      <c r="AD1103" s="7"/>
      <c r="AF1103" t="str">
        <f>TEXT(tbl_die_ordering[[#This Row],[Die Requested Date]],"mmm")</f>
        <v>Jul</v>
      </c>
      <c r="AG1103" t="str">
        <f>_xlfn.TEXTJOIN("_",TRUE,tbl_die_ordering[[#This Row],[Supplier]],tbl_die_ordering[[#This Row],[DIE NO]])</f>
        <v>EKSTEK_11928-502</v>
      </c>
    </row>
    <row r="1104" spans="1:33" ht="15.75">
      <c r="A1104" s="130" t="s">
        <v>6</v>
      </c>
      <c r="B1104" s="128" t="str">
        <f>_xlfn.XLOOKUP(_xlfn.TEXTJOIN("_",TRUE,tbl_die_ordering[[#This Row],[Supplier]],tbl_die_ordering[[#This Row],[DIE NO]]),[1]Tracker!$AQ:$AQ,[1]Tracker!$W:$W,"")</f>
        <v>8074-25</v>
      </c>
      <c r="C1104" s="204" t="s">
        <v>1715</v>
      </c>
      <c r="D1104" s="177" t="s">
        <v>88</v>
      </c>
      <c r="E1104" s="90" t="s">
        <v>321</v>
      </c>
      <c r="F1104" s="91">
        <v>45860</v>
      </c>
      <c r="G1104" s="355">
        <f>_xlfn.XLOOKUP(_xlfn.TEXTJOIN("_",TRUE,tbl_die_ordering[[#This Row],[Supplier]],tbl_die_ordering[[#This Row],[DIE NO]]),[1]Tracker!$AQ:$AQ,[1]Tracker!$V:$V,"")</f>
        <v>45861</v>
      </c>
      <c r="H1104" s="193" t="s">
        <v>94</v>
      </c>
      <c r="I1104" s="131">
        <v>2</v>
      </c>
      <c r="J1104" s="131">
        <v>2</v>
      </c>
      <c r="K1104" s="99">
        <v>45862</v>
      </c>
      <c r="L1104" s="99">
        <v>45864</v>
      </c>
      <c r="M1104" s="102"/>
      <c r="N1104" s="129">
        <f>IFERROR(IF(tbl_die_ordering[[#This Row],[Design Approved Date]]&lt;&gt;"",L1104-K1104,""),"")</f>
        <v>2</v>
      </c>
      <c r="O1104" s="91">
        <v>45869</v>
      </c>
      <c r="P1104" s="91">
        <v>45871</v>
      </c>
      <c r="Q1104" s="99">
        <v>45869</v>
      </c>
      <c r="R1104" s="122" t="s">
        <v>1408</v>
      </c>
      <c r="S1104" s="90" t="s">
        <v>95</v>
      </c>
      <c r="T1104" s="91">
        <v>45885</v>
      </c>
      <c r="U1104" s="110"/>
      <c r="V1104" s="111"/>
      <c r="W11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4" s="12">
        <f>IF(AND(tbl_die_ordering[[#This Row],[TYPE]]&lt;&gt;"C",tbl_die_ordering[[#This Row],[Design Approved Date]]&lt;&gt;""),tbl_die_ordering[[#This Row],[Design Approved Date]]-tbl_die_ordering[[#This Row],[Die Requested Date]],0)</f>
        <v>4</v>
      </c>
      <c r="AA1104" s="118"/>
      <c r="AB1104" s="82">
        <f>_xlfn.XLOOKUP(_xlfn.TEXTJOIN("_",TRUE,tbl_die_ordering[[#This Row],[Supplier]],tbl_die_ordering[[#This Row],[DIE NO]]),[1]Tracker!$AQ:$AQ,[1]Tracker!$Y:$Y,"")</f>
        <v>142506738</v>
      </c>
      <c r="AC1104" s="83">
        <f>_xlfn.XLOOKUP(_xlfn.TEXTJOIN("_",TRUE,tbl_die_ordering[[#This Row],[Supplier]],tbl_die_ordering[[#This Row],[DIE NO]]),[1]Tracker!$AQ:$AQ,[1]Tracker!$AC:$AC,"")</f>
        <v>45881</v>
      </c>
      <c r="AD1104" s="7"/>
      <c r="AF1104" t="str">
        <f>TEXT(tbl_die_ordering[[#This Row],[Die Requested Date]],"mmm")</f>
        <v>Jul</v>
      </c>
      <c r="AG1104" t="str">
        <f>_xlfn.TEXTJOIN("_",TRUE,tbl_die_ordering[[#This Row],[Supplier]],tbl_die_ordering[[#This Row],[DIE NO]])</f>
        <v>PHME_28895-402</v>
      </c>
    </row>
    <row r="1105" spans="1:36" ht="15.75">
      <c r="A1105" s="130" t="s">
        <v>6</v>
      </c>
      <c r="B1105" s="128" t="str">
        <f>_xlfn.XLOOKUP(_xlfn.TEXTJOIN("_",TRUE,tbl_die_ordering[[#This Row],[Supplier]],tbl_die_ordering[[#This Row],[DIE NO]]),[1]Tracker!$AQ:$AQ,[1]Tracker!$W:$W,"")</f>
        <v>8074-25</v>
      </c>
      <c r="C1105" s="204" t="s">
        <v>1716</v>
      </c>
      <c r="D1105" s="177" t="s">
        <v>88</v>
      </c>
      <c r="E1105" s="90" t="s">
        <v>260</v>
      </c>
      <c r="F1105" s="91">
        <v>45860</v>
      </c>
      <c r="G1105" s="355">
        <f>_xlfn.XLOOKUP(_xlfn.TEXTJOIN("_",TRUE,tbl_die_ordering[[#This Row],[Supplier]],tbl_die_ordering[[#This Row],[DIE NO]]),[1]Tracker!$AQ:$AQ,[1]Tracker!$V:$V,"")</f>
        <v>45861</v>
      </c>
      <c r="H1105" s="193" t="s">
        <v>94</v>
      </c>
      <c r="I1105" s="131">
        <v>1</v>
      </c>
      <c r="J1105" s="131">
        <v>2</v>
      </c>
      <c r="K1105" s="99">
        <v>45862</v>
      </c>
      <c r="L1105" s="99">
        <v>45868</v>
      </c>
      <c r="M1105" s="102"/>
      <c r="N1105" s="129">
        <f>IFERROR(IF(tbl_die_ordering[[#This Row],[Design Approved Date]]&lt;&gt;"",L1105-K1105,""),"")</f>
        <v>6</v>
      </c>
      <c r="O1105" s="91">
        <v>45870</v>
      </c>
      <c r="P1105" s="91">
        <v>45871</v>
      </c>
      <c r="Q1105" s="91">
        <v>45870</v>
      </c>
      <c r="R1105" s="122" t="s">
        <v>1628</v>
      </c>
      <c r="S1105" s="90" t="s">
        <v>95</v>
      </c>
      <c r="T1105" s="91">
        <v>45885</v>
      </c>
      <c r="U1105" s="110"/>
      <c r="V1105" s="111"/>
      <c r="W11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5" s="12">
        <f>IF(AND(tbl_die_ordering[[#This Row],[TYPE]]&lt;&gt;"C",tbl_die_ordering[[#This Row],[Design Approved Date]]&lt;&gt;""),tbl_die_ordering[[#This Row],[Design Approved Date]]-tbl_die_ordering[[#This Row],[Die Requested Date]],0)</f>
        <v>8</v>
      </c>
      <c r="AA1105" s="118"/>
      <c r="AB1105" s="82">
        <f>_xlfn.XLOOKUP(_xlfn.TEXTJOIN("_",TRUE,tbl_die_ordering[[#This Row],[Supplier]],tbl_die_ordering[[#This Row],[DIE NO]]),[1]Tracker!$AQ:$AQ,[1]Tracker!$Y:$Y,"")</f>
        <v>142506738</v>
      </c>
      <c r="AC1105" s="83">
        <f>_xlfn.XLOOKUP(_xlfn.TEXTJOIN("_",TRUE,tbl_die_ordering[[#This Row],[Supplier]],tbl_die_ordering[[#This Row],[DIE NO]]),[1]Tracker!$AQ:$AQ,[1]Tracker!$AC:$AC,"")</f>
        <v>45881</v>
      </c>
      <c r="AD1105" s="7"/>
      <c r="AF1105" t="str">
        <f>TEXT(tbl_die_ordering[[#This Row],[Die Requested Date]],"mmm")</f>
        <v>Jul</v>
      </c>
      <c r="AG1105" t="str">
        <f>_xlfn.TEXTJOIN("_",TRUE,tbl_die_ordering[[#This Row],[Supplier]],tbl_die_ordering[[#This Row],[DIE NO]])</f>
        <v>PHME_13944-406</v>
      </c>
    </row>
    <row r="1106" spans="1:36" ht="15.75">
      <c r="A1106" s="130" t="s">
        <v>6</v>
      </c>
      <c r="B1106" s="128" t="str">
        <f>_xlfn.XLOOKUP(_xlfn.TEXTJOIN("_",TRUE,tbl_die_ordering[[#This Row],[Supplier]],tbl_die_ordering[[#This Row],[DIE NO]]),[1]Tracker!$AQ:$AQ,[1]Tracker!$W:$W,"")</f>
        <v>8074-25</v>
      </c>
      <c r="C1106" s="204" t="s">
        <v>1717</v>
      </c>
      <c r="D1106" s="177" t="s">
        <v>88</v>
      </c>
      <c r="E1106" s="90" t="s">
        <v>327</v>
      </c>
      <c r="F1106" s="91">
        <v>45860</v>
      </c>
      <c r="G1106" s="355">
        <f>_xlfn.XLOOKUP(_xlfn.TEXTJOIN("_",TRUE,tbl_die_ordering[[#This Row],[Supplier]],tbl_die_ordering[[#This Row],[DIE NO]]),[1]Tracker!$AQ:$AQ,[1]Tracker!$V:$V,"")</f>
        <v>45861</v>
      </c>
      <c r="H1106" s="193" t="s">
        <v>94</v>
      </c>
      <c r="I1106" s="131">
        <v>9</v>
      </c>
      <c r="J1106" s="131">
        <v>9</v>
      </c>
      <c r="K1106" s="99">
        <v>45862</v>
      </c>
      <c r="L1106" s="99">
        <v>45866</v>
      </c>
      <c r="M1106" s="102"/>
      <c r="N1106" s="129">
        <f>IFERROR(IF(tbl_die_ordering[[#This Row],[Design Approved Date]]&lt;&gt;"",L1106-K1106,""),"")</f>
        <v>4</v>
      </c>
      <c r="O1106" s="91">
        <v>45870</v>
      </c>
      <c r="P1106" s="91">
        <v>45871</v>
      </c>
      <c r="Q1106" s="91">
        <v>45870</v>
      </c>
      <c r="R1106" s="122" t="s">
        <v>1628</v>
      </c>
      <c r="S1106" s="90" t="s">
        <v>95</v>
      </c>
      <c r="T1106" s="91">
        <v>45885</v>
      </c>
      <c r="U1106" s="110"/>
      <c r="V1106" s="111"/>
      <c r="W11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6" s="12">
        <f>IF(AND(tbl_die_ordering[[#This Row],[TYPE]]&lt;&gt;"C",tbl_die_ordering[[#This Row],[Design Approved Date]]&lt;&gt;""),tbl_die_ordering[[#This Row],[Design Approved Date]]-tbl_die_ordering[[#This Row],[Die Requested Date]],0)</f>
        <v>6</v>
      </c>
      <c r="AA1106" s="118"/>
      <c r="AB1106" s="82">
        <f>_xlfn.XLOOKUP(_xlfn.TEXTJOIN("_",TRUE,tbl_die_ordering[[#This Row],[Supplier]],tbl_die_ordering[[#This Row],[DIE NO]]),[1]Tracker!$AQ:$AQ,[1]Tracker!$Y:$Y,"")</f>
        <v>142506738</v>
      </c>
      <c r="AC1106" s="83">
        <f>_xlfn.XLOOKUP(_xlfn.TEXTJOIN("_",TRUE,tbl_die_ordering[[#This Row],[Supplier]],tbl_die_ordering[[#This Row],[DIE NO]]),[1]Tracker!$AQ:$AQ,[1]Tracker!$AC:$AC,"")</f>
        <v>45881</v>
      </c>
      <c r="AD1106" s="7"/>
      <c r="AF1106" t="str">
        <f>TEXT(tbl_die_ordering[[#This Row],[Die Requested Date]],"mmm")</f>
        <v>Jul</v>
      </c>
      <c r="AG1106" t="str">
        <f>_xlfn.TEXTJOIN("_",TRUE,tbl_die_ordering[[#This Row],[Supplier]],tbl_die_ordering[[#This Row],[DIE NO]])</f>
        <v>PHME_29551-602</v>
      </c>
    </row>
    <row r="1107" spans="1:36" ht="15.75">
      <c r="A1107" s="130" t="s">
        <v>6</v>
      </c>
      <c r="B1107" s="128" t="str">
        <f>_xlfn.XLOOKUP(_xlfn.TEXTJOIN("_",TRUE,tbl_die_ordering[[#This Row],[Supplier]],tbl_die_ordering[[#This Row],[DIE NO]]),[1]Tracker!$AQ:$AQ,[1]Tracker!$W:$W,"")</f>
        <v>8074-25</v>
      </c>
      <c r="C1107" s="204" t="s">
        <v>1718</v>
      </c>
      <c r="D1107" s="177" t="s">
        <v>88</v>
      </c>
      <c r="E1107" s="90" t="s">
        <v>670</v>
      </c>
      <c r="F1107" s="91">
        <v>45860</v>
      </c>
      <c r="G1107" s="355">
        <f>_xlfn.XLOOKUP(_xlfn.TEXTJOIN("_",TRUE,tbl_die_ordering[[#This Row],[Supplier]],tbl_die_ordering[[#This Row],[DIE NO]]),[1]Tracker!$AQ:$AQ,[1]Tracker!$V:$V,"")</f>
        <v>45861</v>
      </c>
      <c r="H1107" s="193" t="s">
        <v>94</v>
      </c>
      <c r="I1107" s="131">
        <v>2</v>
      </c>
      <c r="J1107" s="131">
        <v>8</v>
      </c>
      <c r="K1107" s="99">
        <v>45862</v>
      </c>
      <c r="L1107" s="99">
        <v>45866</v>
      </c>
      <c r="M1107" s="102"/>
      <c r="N1107" s="129">
        <f>IFERROR(IF(tbl_die_ordering[[#This Row],[Design Approved Date]]&lt;&gt;"",L1107-K1107,""),"")</f>
        <v>4</v>
      </c>
      <c r="O1107" s="91">
        <v>45870</v>
      </c>
      <c r="P1107" s="91">
        <v>45871</v>
      </c>
      <c r="Q1107" s="99">
        <v>45870</v>
      </c>
      <c r="R1107" s="122" t="s">
        <v>1719</v>
      </c>
      <c r="S1107" s="90" t="s">
        <v>95</v>
      </c>
      <c r="T1107" s="99">
        <v>45870</v>
      </c>
      <c r="U1107" s="110"/>
      <c r="V1107" s="111"/>
      <c r="W11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7" s="12">
        <f>IF(AND(tbl_die_ordering[[#This Row],[TYPE]]&lt;&gt;"C",tbl_die_ordering[[#This Row],[Design Approved Date]]&lt;&gt;""),tbl_die_ordering[[#This Row],[Design Approved Date]]-tbl_die_ordering[[#This Row],[Die Requested Date]],0)</f>
        <v>6</v>
      </c>
      <c r="AA1107" s="118"/>
      <c r="AB1107" s="82">
        <f>_xlfn.XLOOKUP(_xlfn.TEXTJOIN("_",TRUE,tbl_die_ordering[[#This Row],[Supplier]],tbl_die_ordering[[#This Row],[DIE NO]]),[1]Tracker!$AQ:$AQ,[1]Tracker!$Y:$Y,"")</f>
        <v>142506738</v>
      </c>
      <c r="AC1107" s="83">
        <f>_xlfn.XLOOKUP(_xlfn.TEXTJOIN("_",TRUE,tbl_die_ordering[[#This Row],[Supplier]],tbl_die_ordering[[#This Row],[DIE NO]]),[1]Tracker!$AQ:$AQ,[1]Tracker!$AC:$AC,"")</f>
        <v>45881</v>
      </c>
      <c r="AD1107" s="7"/>
      <c r="AF1107" t="str">
        <f>TEXT(tbl_die_ordering[[#This Row],[Die Requested Date]],"mmm")</f>
        <v>Jul</v>
      </c>
      <c r="AG1107" t="str">
        <f>_xlfn.TEXTJOIN("_",TRUE,tbl_die_ordering[[#This Row],[Supplier]],tbl_die_ordering[[#This Row],[DIE NO]])</f>
        <v>PHME_28836-513</v>
      </c>
    </row>
    <row r="1108" spans="1:36" ht="15.75">
      <c r="A1108" s="130" t="s">
        <v>6</v>
      </c>
      <c r="B1108" s="128" t="str">
        <f>_xlfn.XLOOKUP(_xlfn.TEXTJOIN("_",TRUE,tbl_die_ordering[[#This Row],[Supplier]],tbl_die_ordering[[#This Row],[DIE NO]]),[1]Tracker!$AQ:$AQ,[1]Tracker!$W:$W,"")</f>
        <v>8073-25</v>
      </c>
      <c r="C1108" s="204" t="s">
        <v>1720</v>
      </c>
      <c r="D1108" s="177" t="s">
        <v>88</v>
      </c>
      <c r="E1108" s="90" t="s">
        <v>260</v>
      </c>
      <c r="F1108" s="91">
        <v>45860</v>
      </c>
      <c r="G1108" s="355">
        <f>_xlfn.XLOOKUP(_xlfn.TEXTJOIN("_",TRUE,tbl_die_ordering[[#This Row],[Supplier]],tbl_die_ordering[[#This Row],[DIE NO]]),[1]Tracker!$AQ:$AQ,[1]Tracker!$V:$V,"")</f>
        <v>45861</v>
      </c>
      <c r="H1108" s="193" t="s">
        <v>90</v>
      </c>
      <c r="I1108" s="131">
        <v>1</v>
      </c>
      <c r="J1108" s="131">
        <v>2</v>
      </c>
      <c r="K1108" s="99">
        <v>45866</v>
      </c>
      <c r="L1108" s="99">
        <v>45868</v>
      </c>
      <c r="M1108" s="102"/>
      <c r="N1108" s="129">
        <f>IFERROR(IF(tbl_die_ordering[[#This Row],[Design Approved Date]]&lt;&gt;"",L1108-K1108,""),"")</f>
        <v>2</v>
      </c>
      <c r="O1108" s="91">
        <v>45870</v>
      </c>
      <c r="P1108" s="91">
        <v>45874</v>
      </c>
      <c r="Q1108" s="99">
        <v>45870</v>
      </c>
      <c r="R1108" s="122" t="s">
        <v>1719</v>
      </c>
      <c r="S1108" s="90" t="s">
        <v>106</v>
      </c>
      <c r="T1108" s="99">
        <v>45870</v>
      </c>
      <c r="U1108" s="110"/>
      <c r="V1108" s="111"/>
      <c r="W11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8" s="12">
        <f>IF(AND(tbl_die_ordering[[#This Row],[TYPE]]&lt;&gt;"C",tbl_die_ordering[[#This Row],[Design Approved Date]]&lt;&gt;""),tbl_die_ordering[[#This Row],[Design Approved Date]]-tbl_die_ordering[[#This Row],[Die Requested Date]],0)</f>
        <v>8</v>
      </c>
      <c r="AA1108" s="118"/>
      <c r="AB1108" s="82">
        <f>_xlfn.XLOOKUP(_xlfn.TEXTJOIN("_",TRUE,tbl_die_ordering[[#This Row],[Supplier]],tbl_die_ordering[[#This Row],[DIE NO]]),[1]Tracker!$AQ:$AQ,[1]Tracker!$Y:$Y,"")</f>
        <v>142506874</v>
      </c>
      <c r="AC1108" s="83">
        <f>_xlfn.XLOOKUP(_xlfn.TEXTJOIN("_",TRUE,tbl_die_ordering[[#This Row],[Supplier]],tbl_die_ordering[[#This Row],[DIE NO]]),[1]Tracker!$AQ:$AQ,[1]Tracker!$AC:$AC,"")</f>
        <v>45887.274918981479</v>
      </c>
      <c r="AD1108" s="7"/>
      <c r="AF1108" t="str">
        <f>TEXT(tbl_die_ordering[[#This Row],[Die Requested Date]],"mmm")</f>
        <v>Jul</v>
      </c>
      <c r="AG1108" t="str">
        <f>_xlfn.TEXTJOIN("_",TRUE,tbl_die_ordering[[#This Row],[Supplier]],tbl_die_ordering[[#This Row],[DIE NO]])</f>
        <v>JIANGSU_13006-519</v>
      </c>
    </row>
    <row r="1109" spans="1:36" ht="15.75">
      <c r="A1109" s="130" t="s">
        <v>6</v>
      </c>
      <c r="B1109" s="128" t="str">
        <f>_xlfn.XLOOKUP(_xlfn.TEXTJOIN("_",TRUE,tbl_die_ordering[[#This Row],[Supplier]],tbl_die_ordering[[#This Row],[DIE NO]]),[1]Tracker!$AQ:$AQ,[1]Tracker!$W:$W,"")</f>
        <v>8072-25</v>
      </c>
      <c r="C1109" s="204" t="s">
        <v>1721</v>
      </c>
      <c r="D1109" s="177" t="s">
        <v>88</v>
      </c>
      <c r="E1109" s="90" t="s">
        <v>327</v>
      </c>
      <c r="F1109" s="91">
        <v>45860</v>
      </c>
      <c r="G1109" s="355">
        <f>_xlfn.XLOOKUP(_xlfn.TEXTJOIN("_",TRUE,tbl_die_ordering[[#This Row],[Supplier]],tbl_die_ordering[[#This Row],[DIE NO]]),[1]Tracker!$AQ:$AQ,[1]Tracker!$V:$V,"")</f>
        <v>45861</v>
      </c>
      <c r="H1109" s="193" t="s">
        <v>90</v>
      </c>
      <c r="I1109" s="131">
        <v>1</v>
      </c>
      <c r="J1109" s="131">
        <v>2</v>
      </c>
      <c r="K1109" s="99">
        <v>45861</v>
      </c>
      <c r="L1109" s="99">
        <v>45866</v>
      </c>
      <c r="M1109" s="102"/>
      <c r="N1109" s="129">
        <f>IFERROR(IF(tbl_die_ordering[[#This Row],[Design Approved Date]]&lt;&gt;"",L1109-K1109,""),"")</f>
        <v>5</v>
      </c>
      <c r="O1109" s="91">
        <v>45870</v>
      </c>
      <c r="P1109" s="91">
        <v>45874</v>
      </c>
      <c r="Q1109" s="99">
        <v>45870</v>
      </c>
      <c r="R1109" s="122" t="s">
        <v>1719</v>
      </c>
      <c r="S1109" s="90" t="s">
        <v>139</v>
      </c>
      <c r="T1109" s="99">
        <v>45870</v>
      </c>
      <c r="U1109" s="110"/>
      <c r="V1109" s="111"/>
      <c r="W11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09" s="12">
        <f>IF(AND(tbl_die_ordering[[#This Row],[TYPE]]&lt;&gt;"C",tbl_die_ordering[[#This Row],[Design Approved Date]]&lt;&gt;""),tbl_die_ordering[[#This Row],[Design Approved Date]]-tbl_die_ordering[[#This Row],[Die Requested Date]],0)</f>
        <v>6</v>
      </c>
      <c r="AA1109" s="118"/>
      <c r="AB1109" s="82">
        <f>_xlfn.XLOOKUP(_xlfn.TEXTJOIN("_",TRUE,tbl_die_ordering[[#This Row],[Supplier]],tbl_die_ordering[[#This Row],[DIE NO]]),[1]Tracker!$AQ:$AQ,[1]Tracker!$Y:$Y,"")</f>
        <v>142506844</v>
      </c>
      <c r="AC1109" s="83">
        <f>_xlfn.XLOOKUP(_xlfn.TEXTJOIN("_",TRUE,tbl_die_ordering[[#This Row],[Supplier]],tbl_die_ordering[[#This Row],[DIE NO]]),[1]Tracker!$AQ:$AQ,[1]Tracker!$AC:$AC,"")</f>
        <v>45884.440497685187</v>
      </c>
      <c r="AD1109" s="7"/>
      <c r="AF1109" t="str">
        <f>TEXT(tbl_die_ordering[[#This Row],[Die Requested Date]],"mmm")</f>
        <v>Jul</v>
      </c>
      <c r="AG1109" t="str">
        <f>_xlfn.TEXTJOIN("_",TRUE,tbl_die_ordering[[#This Row],[Supplier]],tbl_die_ordering[[#This Row],[DIE NO]])</f>
        <v>EKSTEK_13940-622</v>
      </c>
    </row>
    <row r="1110" spans="1:36" ht="15.75">
      <c r="A1110" s="130" t="s">
        <v>6</v>
      </c>
      <c r="B1110" s="128" t="str">
        <f>_xlfn.XLOOKUP(_xlfn.TEXTJOIN("_",TRUE,tbl_die_ordering[[#This Row],[Supplier]],tbl_die_ordering[[#This Row],[DIE NO]]),[1]Tracker!$AQ:$AQ,[1]Tracker!$W:$W,"")</f>
        <v>8073-25</v>
      </c>
      <c r="C1110" s="204" t="s">
        <v>1722</v>
      </c>
      <c r="D1110" s="177" t="s">
        <v>88</v>
      </c>
      <c r="E1110" s="90" t="s">
        <v>260</v>
      </c>
      <c r="F1110" s="91">
        <v>45860</v>
      </c>
      <c r="G1110" s="355">
        <f>_xlfn.XLOOKUP(_xlfn.TEXTJOIN("_",TRUE,tbl_die_ordering[[#This Row],[Supplier]],tbl_die_ordering[[#This Row],[DIE NO]]),[1]Tracker!$AQ:$AQ,[1]Tracker!$V:$V,"")</f>
        <v>45861</v>
      </c>
      <c r="H1110" s="193" t="s">
        <v>90</v>
      </c>
      <c r="I1110" s="131">
        <v>1</v>
      </c>
      <c r="J1110" s="131">
        <v>1</v>
      </c>
      <c r="K1110" s="99">
        <v>45866</v>
      </c>
      <c r="L1110" s="99">
        <v>45871</v>
      </c>
      <c r="M1110" s="102"/>
      <c r="N1110" s="129">
        <f>IFERROR(IF(tbl_die_ordering[[#This Row],[Design Approved Date]]&lt;&gt;"",L1110-K1110,""),"")</f>
        <v>5</v>
      </c>
      <c r="O1110" s="99">
        <v>45873</v>
      </c>
      <c r="P1110" s="91">
        <v>45874</v>
      </c>
      <c r="Q1110" s="99">
        <v>45873</v>
      </c>
      <c r="R1110" s="122" t="s">
        <v>1669</v>
      </c>
      <c r="S1110" s="90" t="s">
        <v>106</v>
      </c>
      <c r="T1110" s="99">
        <v>45873</v>
      </c>
      <c r="U1110" s="110"/>
      <c r="V1110" s="111"/>
      <c r="W11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0" s="12">
        <f>IF(AND(tbl_die_ordering[[#This Row],[TYPE]]&lt;&gt;"C",tbl_die_ordering[[#This Row],[Design Approved Date]]&lt;&gt;""),tbl_die_ordering[[#This Row],[Design Approved Date]]-tbl_die_ordering[[#This Row],[Die Requested Date]],0)</f>
        <v>11</v>
      </c>
      <c r="AA1110" s="118"/>
      <c r="AB1110" s="82">
        <f>_xlfn.XLOOKUP(_xlfn.TEXTJOIN("_",TRUE,tbl_die_ordering[[#This Row],[Supplier]],tbl_die_ordering[[#This Row],[DIE NO]]),[1]Tracker!$AQ:$AQ,[1]Tracker!$Y:$Y,"")</f>
        <v>142506874</v>
      </c>
      <c r="AC1110" s="83">
        <f>_xlfn.XLOOKUP(_xlfn.TEXTJOIN("_",TRUE,tbl_die_ordering[[#This Row],[Supplier]],tbl_die_ordering[[#This Row],[DIE NO]]),[1]Tracker!$AQ:$AQ,[1]Tracker!$AC:$AC,"")</f>
        <v>45887.274918981479</v>
      </c>
      <c r="AD1110" s="7"/>
      <c r="AF1110" t="str">
        <f>TEXT(tbl_die_ordering[[#This Row],[Die Requested Date]],"mmm")</f>
        <v>Jul</v>
      </c>
      <c r="AG1110" t="str">
        <f>_xlfn.TEXTJOIN("_",TRUE,tbl_die_ordering[[#This Row],[Supplier]],tbl_die_ordering[[#This Row],[DIE NO]])</f>
        <v>JIANGSU_13677-407</v>
      </c>
    </row>
    <row r="1111" spans="1:36" ht="45">
      <c r="A1111" s="130" t="s">
        <v>6</v>
      </c>
      <c r="B1111" s="128" t="str">
        <f>_xlfn.XLOOKUP(_xlfn.TEXTJOIN("_",TRUE,tbl_die_ordering[[#This Row],[Supplier]],tbl_die_ordering[[#This Row],[DIE NO]]),[1]Tracker!$AQ:$AQ,[1]Tracker!$W:$W,"")</f>
        <v>8072-25</v>
      </c>
      <c r="C1111" s="204" t="s">
        <v>1723</v>
      </c>
      <c r="D1111" s="177" t="s">
        <v>88</v>
      </c>
      <c r="E1111" s="92" t="s">
        <v>103</v>
      </c>
      <c r="F1111" s="91">
        <v>45860</v>
      </c>
      <c r="G1111" s="355">
        <f>_xlfn.XLOOKUP(_xlfn.TEXTJOIN("_",TRUE,tbl_die_ordering[[#This Row],[Supplier]],tbl_die_ordering[[#This Row],[DIE NO]]),[1]Tracker!$AQ:$AQ,[1]Tracker!$V:$V,"")</f>
        <v>45861</v>
      </c>
      <c r="H1111" s="193" t="s">
        <v>90</v>
      </c>
      <c r="I1111" s="131">
        <v>1</v>
      </c>
      <c r="J1111" s="131">
        <v>8</v>
      </c>
      <c r="K1111" s="99">
        <v>45861</v>
      </c>
      <c r="L1111" s="99">
        <v>45876</v>
      </c>
      <c r="M1111" s="102"/>
      <c r="N1111" s="129">
        <f>IFERROR(IF(tbl_die_ordering[[#This Row],[Design Approved Date]]&lt;&gt;"",L1111-K1111,""),"")</f>
        <v>15</v>
      </c>
      <c r="O1111" s="99">
        <v>45880</v>
      </c>
      <c r="P1111" s="91">
        <v>45881</v>
      </c>
      <c r="Q1111" s="99">
        <v>45880</v>
      </c>
      <c r="R1111" s="122" t="s">
        <v>1724</v>
      </c>
      <c r="S1111" s="90" t="s">
        <v>139</v>
      </c>
      <c r="T1111" s="99">
        <v>45880</v>
      </c>
      <c r="U1111" s="110"/>
      <c r="V1111" s="111" t="s">
        <v>1725</v>
      </c>
      <c r="W11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1" s="12">
        <f>IF(AND(tbl_die_ordering[[#This Row],[TYPE]]&lt;&gt;"C",tbl_die_ordering[[#This Row],[Design Approved Date]]&lt;&gt;""),tbl_die_ordering[[#This Row],[Design Approved Date]]-tbl_die_ordering[[#This Row],[Die Requested Date]],0)</f>
        <v>16</v>
      </c>
      <c r="AA1111" s="118"/>
      <c r="AB1111" s="82">
        <f>_xlfn.XLOOKUP(_xlfn.TEXTJOIN("_",TRUE,tbl_die_ordering[[#This Row],[Supplier]],tbl_die_ordering[[#This Row],[DIE NO]]),[1]Tracker!$AQ:$AQ,[1]Tracker!$Y:$Y,"")</f>
        <v>142506844</v>
      </c>
      <c r="AC1111" s="83">
        <f>_xlfn.XLOOKUP(_xlfn.TEXTJOIN("_",TRUE,tbl_die_ordering[[#This Row],[Supplier]],tbl_die_ordering[[#This Row],[DIE NO]]),[1]Tracker!$AQ:$AQ,[1]Tracker!$AC:$AC,"")</f>
        <v>45884.440497685187</v>
      </c>
      <c r="AD1111" s="7"/>
      <c r="AF1111" t="str">
        <f>TEXT(tbl_die_ordering[[#This Row],[Die Requested Date]],"mmm")</f>
        <v>Jul</v>
      </c>
      <c r="AG1111" t="str">
        <f>_xlfn.TEXTJOIN("_",TRUE,tbl_die_ordering[[#This Row],[Supplier]],tbl_die_ordering[[#This Row],[DIE NO]])</f>
        <v>EKSTEK_05153-402</v>
      </c>
      <c r="AH1111" t="s">
        <v>1726</v>
      </c>
      <c r="AI1111" t="s">
        <v>1380</v>
      </c>
      <c r="AJ1111" t="s">
        <v>1727</v>
      </c>
    </row>
    <row r="1112" spans="1:36" ht="45">
      <c r="A1112" s="130" t="s">
        <v>6</v>
      </c>
      <c r="B1112" s="128" t="str">
        <f>_xlfn.XLOOKUP(_xlfn.TEXTJOIN("_",TRUE,tbl_die_ordering[[#This Row],[Supplier]],tbl_die_ordering[[#This Row],[DIE NO]]),[1]Tracker!$AQ:$AQ,[1]Tracker!$W:$W,"")</f>
        <v>8073-25</v>
      </c>
      <c r="C1112" s="204" t="s">
        <v>1728</v>
      </c>
      <c r="D1112" s="177" t="s">
        <v>88</v>
      </c>
      <c r="E1112" s="90" t="s">
        <v>219</v>
      </c>
      <c r="F1112" s="94">
        <v>45860</v>
      </c>
      <c r="G1112" s="353">
        <f>_xlfn.XLOOKUP(_xlfn.TEXTJOIN("_",TRUE,tbl_die_ordering[[#This Row],[Supplier]],tbl_die_ordering[[#This Row],[DIE NO]]),[1]Tracker!$AQ:$AQ,[1]Tracker!$V:$V,"")</f>
        <v>45861</v>
      </c>
      <c r="H1112" s="194" t="s">
        <v>90</v>
      </c>
      <c r="I1112" s="133">
        <v>1</v>
      </c>
      <c r="J1112" s="133">
        <v>3</v>
      </c>
      <c r="K1112" s="104">
        <v>45874</v>
      </c>
      <c r="L1112" s="104">
        <v>45895</v>
      </c>
      <c r="M1112" s="105"/>
      <c r="N1112" s="121">
        <f>IFERROR(IF(tbl_die_ordering[[#This Row],[Design Approved Date]]&lt;&gt;"",L1112-K1112,""),"")</f>
        <v>21</v>
      </c>
      <c r="O1112" s="99">
        <v>45896</v>
      </c>
      <c r="P1112" s="181">
        <v>45896</v>
      </c>
      <c r="Q1112" s="99">
        <v>45896</v>
      </c>
      <c r="R1112" s="122" t="s">
        <v>1729</v>
      </c>
      <c r="S1112" s="90" t="s">
        <v>106</v>
      </c>
      <c r="T1112" s="91">
        <v>45896</v>
      </c>
      <c r="U1112" s="112"/>
      <c r="V1112" s="113" t="s">
        <v>1730</v>
      </c>
      <c r="W11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2" s="12">
        <f>IF(AND(tbl_die_ordering[[#This Row],[TYPE]]&lt;&gt;"C",tbl_die_ordering[[#This Row],[Design Approved Date]]&lt;&gt;""),tbl_die_ordering[[#This Row],[Design Approved Date]]-tbl_die_ordering[[#This Row],[Die Requested Date]],0)</f>
        <v>35</v>
      </c>
      <c r="AA1112" s="118"/>
      <c r="AB1112" s="82">
        <f>_xlfn.XLOOKUP(_xlfn.TEXTJOIN("_",TRUE,tbl_die_ordering[[#This Row],[Supplier]],tbl_die_ordering[[#This Row],[DIE NO]]),[1]Tracker!$AQ:$AQ,[1]Tracker!$Y:$Y,"")</f>
        <v>142507727</v>
      </c>
      <c r="AC1112" s="83">
        <f>_xlfn.XLOOKUP(_xlfn.TEXTJOIN("_",TRUE,tbl_die_ordering[[#This Row],[Supplier]],tbl_die_ordering[[#This Row],[DIE NO]]),[1]Tracker!$AQ:$AQ,[1]Tracker!$AC:$AC,"")</f>
        <v>45916.785451388889</v>
      </c>
      <c r="AD1112" s="7"/>
      <c r="AF1112" t="str">
        <f>TEXT(tbl_die_ordering[[#This Row],[Die Requested Date]],"mmm")</f>
        <v>Jul</v>
      </c>
      <c r="AG1112" t="str">
        <f>_xlfn.TEXTJOIN("_",TRUE,tbl_die_ordering[[#This Row],[Supplier]],tbl_die_ordering[[#This Row],[DIE NO]])</f>
        <v>JIANGSU_14674-516</v>
      </c>
    </row>
    <row r="1113" spans="1:36" ht="18.75" customHeight="1">
      <c r="A1113" s="130" t="s">
        <v>6</v>
      </c>
      <c r="B1113" s="128" t="str">
        <f>_xlfn.XLOOKUP(_xlfn.TEXTJOIN("_",TRUE,tbl_die_ordering[[#This Row],[Supplier]],tbl_die_ordering[[#This Row],[DIE NO]]),[1]Tracker!$AQ:$AQ,[1]Tracker!$W:$W,"")</f>
        <v>8073-25</v>
      </c>
      <c r="C1113" s="204" t="s">
        <v>1731</v>
      </c>
      <c r="D1113" s="177" t="s">
        <v>88</v>
      </c>
      <c r="E1113" s="146" t="s">
        <v>103</v>
      </c>
      <c r="F1113" s="91">
        <v>45860</v>
      </c>
      <c r="G1113" s="355">
        <f>_xlfn.XLOOKUP(_xlfn.TEXTJOIN("_",TRUE,tbl_die_ordering[[#This Row],[Supplier]],tbl_die_ordering[[#This Row],[DIE NO]]),[1]Tracker!$AQ:$AQ,[1]Tracker!$V:$V,"")</f>
        <v>45861</v>
      </c>
      <c r="H1113" s="146" t="s">
        <v>90</v>
      </c>
      <c r="I1113" s="131">
        <v>1</v>
      </c>
      <c r="J1113" s="131">
        <v>1</v>
      </c>
      <c r="K1113" s="99">
        <v>45866</v>
      </c>
      <c r="L1113" s="99">
        <v>45868</v>
      </c>
      <c r="M1113" s="102"/>
      <c r="N1113" s="129">
        <f>IFERROR(IF(tbl_die_ordering[[#This Row],[Design Approved Date]]&lt;&gt;"",L1113-K1113,""),"")</f>
        <v>2</v>
      </c>
      <c r="O1113" s="91">
        <v>45873</v>
      </c>
      <c r="P1113" s="91">
        <v>45876</v>
      </c>
      <c r="Q1113" s="99">
        <v>45873</v>
      </c>
      <c r="R1113" s="122" t="s">
        <v>1732</v>
      </c>
      <c r="S1113" s="90" t="s">
        <v>106</v>
      </c>
      <c r="T1113" s="91">
        <v>45873</v>
      </c>
      <c r="U1113" s="110"/>
      <c r="V1113" s="111"/>
      <c r="W11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3" s="12">
        <f>IF(AND(tbl_die_ordering[[#This Row],[TYPE]]&lt;&gt;"C",tbl_die_ordering[[#This Row],[Design Approved Date]]&lt;&gt;""),tbl_die_ordering[[#This Row],[Design Approved Date]]-tbl_die_ordering[[#This Row],[Die Requested Date]],0)</f>
        <v>8</v>
      </c>
      <c r="AA1113" s="118"/>
      <c r="AB1113" s="82">
        <f>_xlfn.XLOOKUP(_xlfn.TEXTJOIN("_",TRUE,tbl_die_ordering[[#This Row],[Supplier]],tbl_die_ordering[[#This Row],[DIE NO]]),[1]Tracker!$AQ:$AQ,[1]Tracker!$Y:$Y,"")</f>
        <v>142506874</v>
      </c>
      <c r="AC1113" s="83">
        <f>_xlfn.XLOOKUP(_xlfn.TEXTJOIN("_",TRUE,tbl_die_ordering[[#This Row],[Supplier]],tbl_die_ordering[[#This Row],[DIE NO]]),[1]Tracker!$AQ:$AQ,[1]Tracker!$AC:$AC,"")</f>
        <v>45887.274918981479</v>
      </c>
      <c r="AD1113" s="7"/>
      <c r="AF1113" t="str">
        <f>TEXT(tbl_die_ordering[[#This Row],[Die Requested Date]],"mmm")</f>
        <v>Jul</v>
      </c>
      <c r="AG1113" t="str">
        <f>_xlfn.TEXTJOIN("_",TRUE,tbl_die_ordering[[#This Row],[Supplier]],tbl_die_ordering[[#This Row],[DIE NO]])</f>
        <v>JIANGSU_28331-501</v>
      </c>
    </row>
    <row r="1114" spans="1:36" ht="15.75">
      <c r="A1114" s="130" t="s">
        <v>29</v>
      </c>
      <c r="B1114" s="128" t="str">
        <f>_xlfn.XLOOKUP(_xlfn.TEXTJOIN("_",TRUE,tbl_die_ordering[[#This Row],[Supplier]],tbl_die_ordering[[#This Row],[DIE NO]]),[1]Tracker!$AQ:$AQ,[1]Tracker!$W:$W,"")</f>
        <v>8069-25</v>
      </c>
      <c r="C1114" s="204" t="s">
        <v>1733</v>
      </c>
      <c r="D1114" s="90" t="s">
        <v>185</v>
      </c>
      <c r="E1114" s="90" t="s">
        <v>321</v>
      </c>
      <c r="F1114" s="91">
        <v>45860</v>
      </c>
      <c r="G1114" s="355">
        <f>_xlfn.XLOOKUP(_xlfn.TEXTJOIN("_",TRUE,tbl_die_ordering[[#This Row],[Supplier]],tbl_die_ordering[[#This Row],[DIE NO]]),[1]Tracker!$AQ:$AQ,[1]Tracker!$V:$V,"")</f>
        <v>45861</v>
      </c>
      <c r="H1114" s="193" t="s">
        <v>94</v>
      </c>
      <c r="I1114" s="131">
        <v>1</v>
      </c>
      <c r="J1114" s="131">
        <v>1</v>
      </c>
      <c r="K1114" s="99">
        <v>45861</v>
      </c>
      <c r="L1114" s="99">
        <v>45862</v>
      </c>
      <c r="M1114" s="102"/>
      <c r="N1114" s="129">
        <f>IFERROR(IF(tbl_die_ordering[[#This Row],[Design Approved Date]]&lt;&gt;"",L1114-K1114,""),"")</f>
        <v>1</v>
      </c>
      <c r="O1114" s="91">
        <v>45864</v>
      </c>
      <c r="P1114" s="91">
        <v>45865</v>
      </c>
      <c r="Q1114" s="99">
        <v>45864</v>
      </c>
      <c r="R1114" s="122" t="s">
        <v>1701</v>
      </c>
      <c r="S1114" s="90" t="s">
        <v>101</v>
      </c>
      <c r="T1114" s="91">
        <v>45864</v>
      </c>
      <c r="U1114" s="110" t="s">
        <v>1734</v>
      </c>
      <c r="V1114" s="111"/>
      <c r="W11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4" s="12">
        <f>IF(AND(tbl_die_ordering[[#This Row],[TYPE]]&lt;&gt;"C",tbl_die_ordering[[#This Row],[Design Approved Date]]&lt;&gt;""),tbl_die_ordering[[#This Row],[Design Approved Date]]-tbl_die_ordering[[#This Row],[Die Requested Date]],0)</f>
        <v>2</v>
      </c>
      <c r="AA1114" s="118" t="s">
        <v>1397</v>
      </c>
      <c r="AB1114" s="82">
        <f>_xlfn.XLOOKUP(_xlfn.TEXTJOIN("_",TRUE,tbl_die_ordering[[#This Row],[Supplier]],tbl_die_ordering[[#This Row],[DIE NO]]),[1]Tracker!$AQ:$AQ,[1]Tracker!$Y:$Y,"")</f>
        <v>242501677</v>
      </c>
      <c r="AC1114" s="83">
        <f>_xlfn.XLOOKUP(_xlfn.TEXTJOIN("_",TRUE,tbl_die_ordering[[#This Row],[Supplier]],tbl_die_ordering[[#This Row],[DIE NO]]),[1]Tracker!$AQ:$AQ,[1]Tracker!$AC:$AC,"")</f>
        <v>45868.368402777778</v>
      </c>
      <c r="AD1114" s="7"/>
      <c r="AF1114" t="str">
        <f>TEXT(tbl_die_ordering[[#This Row],[Die Requested Date]],"mmm")</f>
        <v>Jul</v>
      </c>
      <c r="AG1114" t="str">
        <f>_xlfn.TEXTJOIN("_",TRUE,tbl_die_ordering[[#This Row],[Supplier]],tbl_die_ordering[[#This Row],[DIE NO]])</f>
        <v>PDTMC_030451-2501</v>
      </c>
    </row>
    <row r="1115" spans="1:36" ht="15.75">
      <c r="A1115" s="130" t="s">
        <v>29</v>
      </c>
      <c r="B1115" s="128" t="str">
        <f>_xlfn.XLOOKUP(_xlfn.TEXTJOIN("_",TRUE,tbl_die_ordering[[#This Row],[Supplier]],tbl_die_ordering[[#This Row],[DIE NO]]),[1]Tracker!$AQ:$AQ,[1]Tracker!$W:$W,"")</f>
        <v>8070-25</v>
      </c>
      <c r="C1115" s="204" t="s">
        <v>1735</v>
      </c>
      <c r="D1115" s="90" t="s">
        <v>88</v>
      </c>
      <c r="E1115" s="90" t="s">
        <v>93</v>
      </c>
      <c r="F1115" s="91">
        <v>45860</v>
      </c>
      <c r="G1115" s="355">
        <f>_xlfn.XLOOKUP(_xlfn.TEXTJOIN("_",TRUE,tbl_die_ordering[[#This Row],[Supplier]],tbl_die_ordering[[#This Row],[DIE NO]]),[1]Tracker!$AQ:$AQ,[1]Tracker!$V:$V,"")</f>
        <v>45861</v>
      </c>
      <c r="H1115" s="193" t="s">
        <v>94</v>
      </c>
      <c r="I1115" s="131">
        <v>2</v>
      </c>
      <c r="J1115" s="131">
        <v>2</v>
      </c>
      <c r="K1115" s="99">
        <v>45862</v>
      </c>
      <c r="L1115" s="99">
        <v>45863</v>
      </c>
      <c r="M1115" s="102"/>
      <c r="N1115" s="129">
        <f>IFERROR(IF(tbl_die_ordering[[#This Row],[Design Approved Date]]&lt;&gt;"",L1115-K1115,""),"")</f>
        <v>1</v>
      </c>
      <c r="O1115" s="91">
        <v>45864</v>
      </c>
      <c r="P1115" s="91">
        <v>45865</v>
      </c>
      <c r="Q1115" s="99">
        <v>45864</v>
      </c>
      <c r="R1115" s="122" t="s">
        <v>1647</v>
      </c>
      <c r="S1115" s="90" t="s">
        <v>95</v>
      </c>
      <c r="T1115" s="99">
        <v>45864</v>
      </c>
      <c r="U1115" s="110"/>
      <c r="V1115" s="111"/>
      <c r="W11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5" s="12">
        <f>IF(AND(tbl_die_ordering[[#This Row],[TYPE]]&lt;&gt;"C",tbl_die_ordering[[#This Row],[Design Approved Date]]&lt;&gt;""),tbl_die_ordering[[#This Row],[Design Approved Date]]-tbl_die_ordering[[#This Row],[Die Requested Date]],0)</f>
        <v>3</v>
      </c>
      <c r="AA1115" s="118"/>
      <c r="AB1115" s="82">
        <f>_xlfn.XLOOKUP(_xlfn.TEXTJOIN("_",TRUE,tbl_die_ordering[[#This Row],[Supplier]],tbl_die_ordering[[#This Row],[DIE NO]]),[1]Tracker!$AQ:$AQ,[1]Tracker!$Y:$Y,"")</f>
        <v>242501734</v>
      </c>
      <c r="AC1115" s="83">
        <f>_xlfn.XLOOKUP(_xlfn.TEXTJOIN("_",TRUE,tbl_die_ordering[[#This Row],[Supplier]],tbl_die_ordering[[#This Row],[DIE NO]]),[1]Tracker!$AQ:$AQ,[1]Tracker!$AC:$AC,"")</f>
        <v>45880</v>
      </c>
      <c r="AD1115" s="7"/>
      <c r="AF1115" t="str">
        <f>TEXT(tbl_die_ordering[[#This Row],[Die Requested Date]],"mmm")</f>
        <v>Jul</v>
      </c>
      <c r="AG1115" t="str">
        <f>_xlfn.TEXTJOIN("_",TRUE,tbl_die_ordering[[#This Row],[Supplier]],tbl_die_ordering[[#This Row],[DIE NO]])</f>
        <v>PHME_030330-3502</v>
      </c>
    </row>
    <row r="1116" spans="1:36" ht="15.75">
      <c r="A1116" s="130" t="s">
        <v>29</v>
      </c>
      <c r="B1116" s="128" t="str">
        <f>_xlfn.XLOOKUP(_xlfn.TEXTJOIN("_",TRUE,tbl_die_ordering[[#This Row],[Supplier]],tbl_die_ordering[[#This Row],[DIE NO]]),[1]Tracker!$AQ:$AQ,[1]Tracker!$W:$W,"")</f>
        <v>8070-25</v>
      </c>
      <c r="C1116" s="204" t="s">
        <v>1736</v>
      </c>
      <c r="D1116" s="90" t="s">
        <v>88</v>
      </c>
      <c r="E1116" s="92" t="s">
        <v>93</v>
      </c>
      <c r="F1116" s="91">
        <v>45860</v>
      </c>
      <c r="G1116" s="355">
        <f>_xlfn.XLOOKUP(_xlfn.TEXTJOIN("_",TRUE,tbl_die_ordering[[#This Row],[Supplier]],tbl_die_ordering[[#This Row],[DIE NO]]),[1]Tracker!$AQ:$AQ,[1]Tracker!$V:$V,"")</f>
        <v>45861</v>
      </c>
      <c r="H1116" s="193" t="s">
        <v>94</v>
      </c>
      <c r="I1116" s="131">
        <v>2</v>
      </c>
      <c r="J1116" s="131">
        <v>2</v>
      </c>
      <c r="K1116" s="99">
        <v>45862</v>
      </c>
      <c r="L1116" s="99">
        <v>45863</v>
      </c>
      <c r="M1116" s="102"/>
      <c r="N1116" s="129">
        <f>IFERROR(IF(tbl_die_ordering[[#This Row],[Design Approved Date]]&lt;&gt;"",L1116-K1116,""),"")</f>
        <v>1</v>
      </c>
      <c r="O1116" s="91">
        <v>45864</v>
      </c>
      <c r="P1116" s="91">
        <v>45865</v>
      </c>
      <c r="Q1116" s="99">
        <v>45864</v>
      </c>
      <c r="R1116" s="122" t="s">
        <v>1647</v>
      </c>
      <c r="S1116" s="90" t="s">
        <v>95</v>
      </c>
      <c r="T1116" s="99">
        <v>45864</v>
      </c>
      <c r="U1116" s="110"/>
      <c r="V1116" s="111"/>
      <c r="W11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6" s="12">
        <f>IF(AND(tbl_die_ordering[[#This Row],[TYPE]]&lt;&gt;"C",tbl_die_ordering[[#This Row],[Design Approved Date]]&lt;&gt;""),tbl_die_ordering[[#This Row],[Design Approved Date]]-tbl_die_ordering[[#This Row],[Die Requested Date]],0)</f>
        <v>3</v>
      </c>
      <c r="AA1116" s="118"/>
      <c r="AB1116" s="82">
        <f>_xlfn.XLOOKUP(_xlfn.TEXTJOIN("_",TRUE,tbl_die_ordering[[#This Row],[Supplier]],tbl_die_ordering[[#This Row],[DIE NO]]),[1]Tracker!$AQ:$AQ,[1]Tracker!$Y:$Y,"")</f>
        <v>242501734</v>
      </c>
      <c r="AC1116" s="83">
        <f>_xlfn.XLOOKUP(_xlfn.TEXTJOIN("_",TRUE,tbl_die_ordering[[#This Row],[Supplier]],tbl_die_ordering[[#This Row],[DIE NO]]),[1]Tracker!$AQ:$AQ,[1]Tracker!$AC:$AC,"")</f>
        <v>45880</v>
      </c>
      <c r="AD1116" s="7"/>
      <c r="AF1116" t="str">
        <f>TEXT(tbl_die_ordering[[#This Row],[Die Requested Date]],"mmm")</f>
        <v>Jul</v>
      </c>
      <c r="AG1116" t="str">
        <f>_xlfn.TEXTJOIN("_",TRUE,tbl_die_ordering[[#This Row],[Supplier]],tbl_die_ordering[[#This Row],[DIE NO]])</f>
        <v>PHME_030331-3502</v>
      </c>
      <c r="AH1116" t="s">
        <v>1726</v>
      </c>
      <c r="AJ1116" t="s">
        <v>1737</v>
      </c>
    </row>
    <row r="1117" spans="1:36" ht="15.75">
      <c r="A1117" s="130" t="s">
        <v>29</v>
      </c>
      <c r="B1117" s="128" t="str">
        <f>_xlfn.XLOOKUP(_xlfn.TEXTJOIN("_",TRUE,tbl_die_ordering[[#This Row],[Supplier]],tbl_die_ordering[[#This Row],[DIE NO]]),[1]Tracker!$AQ:$AQ,[1]Tracker!$W:$W,"")</f>
        <v>8070-25</v>
      </c>
      <c r="C1117" s="204" t="s">
        <v>1738</v>
      </c>
      <c r="D1117" s="90" t="s">
        <v>88</v>
      </c>
      <c r="E1117" s="90" t="s">
        <v>115</v>
      </c>
      <c r="F1117" s="91">
        <v>45860</v>
      </c>
      <c r="G1117" s="355">
        <f>_xlfn.XLOOKUP(_xlfn.TEXTJOIN("_",TRUE,tbl_die_ordering[[#This Row],[Supplier]],tbl_die_ordering[[#This Row],[DIE NO]]),[1]Tracker!$AQ:$AQ,[1]Tracker!$V:$V,"")</f>
        <v>45861</v>
      </c>
      <c r="H1117" s="193" t="s">
        <v>94</v>
      </c>
      <c r="I1117" s="131">
        <v>1</v>
      </c>
      <c r="J1117" s="131">
        <v>1</v>
      </c>
      <c r="K1117" s="99">
        <v>45862</v>
      </c>
      <c r="L1117" s="99">
        <v>45863</v>
      </c>
      <c r="M1117" s="102"/>
      <c r="N1117" s="129">
        <f>IFERROR(IF(tbl_die_ordering[[#This Row],[Design Approved Date]]&lt;&gt;"",L1117-K1117,""),"")</f>
        <v>1</v>
      </c>
      <c r="O1117" s="91">
        <v>45864</v>
      </c>
      <c r="P1117" s="91">
        <v>45865</v>
      </c>
      <c r="Q1117" s="99">
        <v>45864</v>
      </c>
      <c r="R1117" s="122" t="s">
        <v>1647</v>
      </c>
      <c r="S1117" s="90" t="s">
        <v>95</v>
      </c>
      <c r="T1117" s="99">
        <v>45864</v>
      </c>
      <c r="U1117" s="110"/>
      <c r="V1117" s="111"/>
      <c r="W11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7" s="12">
        <f>IF(AND(tbl_die_ordering[[#This Row],[TYPE]]&lt;&gt;"C",tbl_die_ordering[[#This Row],[Design Approved Date]]&lt;&gt;""),tbl_die_ordering[[#This Row],[Design Approved Date]]-tbl_die_ordering[[#This Row],[Die Requested Date]],0)</f>
        <v>3</v>
      </c>
      <c r="AA1117" s="118"/>
      <c r="AB1117" s="82">
        <f>_xlfn.XLOOKUP(_xlfn.TEXTJOIN("_",TRUE,tbl_die_ordering[[#This Row],[Supplier]],tbl_die_ordering[[#This Row],[DIE NO]]),[1]Tracker!$AQ:$AQ,[1]Tracker!$Y:$Y,"")</f>
        <v>242501734</v>
      </c>
      <c r="AC1117" s="83">
        <f>_xlfn.XLOOKUP(_xlfn.TEXTJOIN("_",TRUE,tbl_die_ordering[[#This Row],[Supplier]],tbl_die_ordering[[#This Row],[DIE NO]]),[1]Tracker!$AQ:$AQ,[1]Tracker!$AC:$AC,"")</f>
        <v>45880</v>
      </c>
      <c r="AD1117" s="7"/>
      <c r="AF1117" t="str">
        <f>TEXT(tbl_die_ordering[[#This Row],[Die Requested Date]],"mmm")</f>
        <v>Jul</v>
      </c>
      <c r="AG1117" t="str">
        <f>_xlfn.TEXTJOIN("_",TRUE,tbl_die_ordering[[#This Row],[Supplier]],tbl_die_ordering[[#This Row],[DIE NO]])</f>
        <v>PHME_030332-3502</v>
      </c>
    </row>
    <row r="1118" spans="1:36" ht="15.75">
      <c r="A1118" s="130" t="s">
        <v>29</v>
      </c>
      <c r="B1118" s="128" t="str">
        <f>_xlfn.XLOOKUP(_xlfn.TEXTJOIN("_",TRUE,tbl_die_ordering[[#This Row],[Supplier]],tbl_die_ordering[[#This Row],[DIE NO]]),[1]Tracker!$AQ:$AQ,[1]Tracker!$W:$W,"")</f>
        <v>8070-25</v>
      </c>
      <c r="C1118" s="204" t="s">
        <v>1739</v>
      </c>
      <c r="D1118" s="90" t="s">
        <v>88</v>
      </c>
      <c r="E1118" s="90" t="s">
        <v>89</v>
      </c>
      <c r="F1118" s="91">
        <v>45860</v>
      </c>
      <c r="G1118" s="355">
        <f>_xlfn.XLOOKUP(_xlfn.TEXTJOIN("_",TRUE,tbl_die_ordering[[#This Row],[Supplier]],tbl_die_ordering[[#This Row],[DIE NO]]),[1]Tracker!$AQ:$AQ,[1]Tracker!$V:$V,"")</f>
        <v>45861</v>
      </c>
      <c r="H1118" s="193" t="s">
        <v>94</v>
      </c>
      <c r="I1118" s="131">
        <v>2</v>
      </c>
      <c r="J1118" s="131">
        <v>2</v>
      </c>
      <c r="K1118" s="99">
        <v>45862</v>
      </c>
      <c r="L1118" s="99">
        <v>45863</v>
      </c>
      <c r="M1118" s="102"/>
      <c r="N1118" s="129">
        <f>IFERROR(IF(tbl_die_ordering[[#This Row],[Design Approved Date]]&lt;&gt;"",L1118-K1118,""),"")</f>
        <v>1</v>
      </c>
      <c r="O1118" s="91">
        <v>45864</v>
      </c>
      <c r="P1118" s="91">
        <v>45865</v>
      </c>
      <c r="Q1118" s="99">
        <v>45864</v>
      </c>
      <c r="R1118" s="122" t="s">
        <v>1647</v>
      </c>
      <c r="S1118" s="90" t="s">
        <v>95</v>
      </c>
      <c r="T1118" s="99">
        <v>45864</v>
      </c>
      <c r="U1118" s="110"/>
      <c r="V1118" s="111"/>
      <c r="W11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8" s="12">
        <f>IF(AND(tbl_die_ordering[[#This Row],[TYPE]]&lt;&gt;"C",tbl_die_ordering[[#This Row],[Design Approved Date]]&lt;&gt;""),tbl_die_ordering[[#This Row],[Design Approved Date]]-tbl_die_ordering[[#This Row],[Die Requested Date]],0)</f>
        <v>3</v>
      </c>
      <c r="AA1118" s="118"/>
      <c r="AB1118" s="82">
        <f>_xlfn.XLOOKUP(_xlfn.TEXTJOIN("_",TRUE,tbl_die_ordering[[#This Row],[Supplier]],tbl_die_ordering[[#This Row],[DIE NO]]),[1]Tracker!$AQ:$AQ,[1]Tracker!$Y:$Y,"")</f>
        <v>242501734</v>
      </c>
      <c r="AC1118" s="83">
        <f>_xlfn.XLOOKUP(_xlfn.TEXTJOIN("_",TRUE,tbl_die_ordering[[#This Row],[Supplier]],tbl_die_ordering[[#This Row],[DIE NO]]),[1]Tracker!$AQ:$AQ,[1]Tracker!$AC:$AC,"")</f>
        <v>45880</v>
      </c>
      <c r="AD1118" s="7"/>
      <c r="AF1118" t="str">
        <f>TEXT(tbl_die_ordering[[#This Row],[Die Requested Date]],"mmm")</f>
        <v>Jul</v>
      </c>
      <c r="AG1118" t="str">
        <f>_xlfn.TEXTJOIN("_",TRUE,tbl_die_ordering[[#This Row],[Supplier]],tbl_die_ordering[[#This Row],[DIE NO]])</f>
        <v>PHME_030333-3502</v>
      </c>
    </row>
    <row r="1119" spans="1:36" ht="15.75">
      <c r="A1119" s="130" t="s">
        <v>29</v>
      </c>
      <c r="B1119" s="128" t="str">
        <f>_xlfn.XLOOKUP(_xlfn.TEXTJOIN("_",TRUE,tbl_die_ordering[[#This Row],[Supplier]],tbl_die_ordering[[#This Row],[DIE NO]]),[1]Tracker!$AQ:$AQ,[1]Tracker!$W:$W,"")</f>
        <v>8098-25</v>
      </c>
      <c r="C1119" s="204" t="s">
        <v>1711</v>
      </c>
      <c r="D1119" s="90" t="s">
        <v>88</v>
      </c>
      <c r="E1119" s="90" t="s">
        <v>89</v>
      </c>
      <c r="F1119" s="91">
        <v>45860</v>
      </c>
      <c r="G1119" s="355">
        <f>_xlfn.XLOOKUP(_xlfn.TEXTJOIN("_",TRUE,tbl_die_ordering[[#This Row],[Supplier]],tbl_die_ordering[[#This Row],[DIE NO]]),[1]Tracker!$AQ:$AQ,[1]Tracker!$V:$V,"")</f>
        <v>45866</v>
      </c>
      <c r="H1119" s="193" t="s">
        <v>94</v>
      </c>
      <c r="I1119" s="131">
        <v>1</v>
      </c>
      <c r="J1119" s="131">
        <v>1</v>
      </c>
      <c r="K1119" s="99">
        <v>45866</v>
      </c>
      <c r="L1119" s="99">
        <v>45869</v>
      </c>
      <c r="M1119" s="102"/>
      <c r="N1119" s="129">
        <f>IFERROR(IF(tbl_die_ordering[[#This Row],[Design Approved Date]]&lt;&gt;"",L1119-K1119,""),"")</f>
        <v>3</v>
      </c>
      <c r="O1119" s="91">
        <v>45870</v>
      </c>
      <c r="P1119" s="91">
        <v>45871</v>
      </c>
      <c r="Q1119" s="99">
        <v>45870</v>
      </c>
      <c r="R1119" s="122" t="s">
        <v>1652</v>
      </c>
      <c r="S1119" s="90" t="s">
        <v>139</v>
      </c>
      <c r="T1119" s="91">
        <v>45871</v>
      </c>
      <c r="U1119" s="110"/>
      <c r="V1119" s="111"/>
      <c r="W11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19" s="12">
        <f>IF(AND(tbl_die_ordering[[#This Row],[TYPE]]&lt;&gt;"C",tbl_die_ordering[[#This Row],[Design Approved Date]]&lt;&gt;""),tbl_die_ordering[[#This Row],[Design Approved Date]]-tbl_die_ordering[[#This Row],[Die Requested Date]],0)</f>
        <v>9</v>
      </c>
      <c r="AA1119" s="118"/>
      <c r="AB1119" s="82">
        <f>_xlfn.XLOOKUP(_xlfn.TEXTJOIN("_",TRUE,tbl_die_ordering[[#This Row],[Supplier]],tbl_die_ordering[[#This Row],[DIE NO]]),[1]Tracker!$AQ:$AQ,[1]Tracker!$Y:$Y,"")</f>
        <v>242501910</v>
      </c>
      <c r="AC1119" s="83">
        <f>_xlfn.XLOOKUP(_xlfn.TEXTJOIN("_",TRUE,tbl_die_ordering[[#This Row],[Supplier]],tbl_die_ordering[[#This Row],[DIE NO]]),[1]Tracker!$AQ:$AQ,[1]Tracker!$AC:$AC,"")</f>
        <v>45884</v>
      </c>
      <c r="AD1119" s="7"/>
      <c r="AF1119" t="str">
        <f>TEXT(tbl_die_ordering[[#This Row],[Die Requested Date]],"mmm")</f>
        <v>Jul</v>
      </c>
      <c r="AG1119" t="str">
        <f>_xlfn.TEXTJOIN("_",TRUE,tbl_die_ordering[[#This Row],[Supplier]],tbl_die_ordering[[#This Row],[DIE NO]])</f>
        <v>EKSTEK_005501-3513</v>
      </c>
    </row>
    <row r="1120" spans="1:36" ht="15.75">
      <c r="A1120" s="130" t="s">
        <v>6</v>
      </c>
      <c r="B1120" s="128" t="str">
        <f>_xlfn.XLOOKUP(_xlfn.TEXTJOIN("_",TRUE,tbl_die_ordering[[#This Row],[Supplier]],tbl_die_ordering[[#This Row],[DIE NO]]),[1]Tracker!$AQ:$AQ,[1]Tracker!$W:$W,"")</f>
        <v>8077-25</v>
      </c>
      <c r="C1120" s="204" t="s">
        <v>1740</v>
      </c>
      <c r="D1120" s="177" t="s">
        <v>185</v>
      </c>
      <c r="E1120" s="90" t="s">
        <v>260</v>
      </c>
      <c r="F1120" s="91">
        <v>45861</v>
      </c>
      <c r="G1120" s="355">
        <f>_xlfn.XLOOKUP(_xlfn.TEXTJOIN("_",TRUE,tbl_die_ordering[[#This Row],[Supplier]],tbl_die_ordering[[#This Row],[DIE NO]]),[1]Tracker!$AQ:$AQ,[1]Tracker!$V:$V,"")</f>
        <v>45861</v>
      </c>
      <c r="H1120" s="193" t="s">
        <v>90</v>
      </c>
      <c r="I1120" s="131">
        <v>0</v>
      </c>
      <c r="J1120" s="131">
        <v>0</v>
      </c>
      <c r="K1120" s="99">
        <v>45862</v>
      </c>
      <c r="L1120" s="99">
        <v>45862</v>
      </c>
      <c r="M1120" s="102"/>
      <c r="N1120" s="129">
        <f>IFERROR(IF(tbl_die_ordering[[#This Row],[Design Approved Date]]&lt;&gt;"",L1120-K1120,""),"")</f>
        <v>0</v>
      </c>
      <c r="O1120" s="91">
        <v>45864</v>
      </c>
      <c r="P1120" s="91">
        <v>45866</v>
      </c>
      <c r="Q1120" s="99">
        <v>45864</v>
      </c>
      <c r="R1120" s="122" t="s">
        <v>1675</v>
      </c>
      <c r="S1120" s="90" t="s">
        <v>139</v>
      </c>
      <c r="T1120" s="99">
        <v>45864</v>
      </c>
      <c r="U1120" s="110" t="s">
        <v>1416</v>
      </c>
      <c r="V1120" s="111"/>
      <c r="W11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0" s="12">
        <f>IF(AND(tbl_die_ordering[[#This Row],[TYPE]]&lt;&gt;"C",tbl_die_ordering[[#This Row],[Design Approved Date]]&lt;&gt;""),tbl_die_ordering[[#This Row],[Design Approved Date]]-tbl_die_ordering[[#This Row],[Die Requested Date]],0)</f>
        <v>1</v>
      </c>
      <c r="AA1120" s="118" t="s">
        <v>343</v>
      </c>
      <c r="AB1120" s="82">
        <f>_xlfn.XLOOKUP(_xlfn.TEXTJOIN("_",TRUE,tbl_die_ordering[[#This Row],[Supplier]],tbl_die_ordering[[#This Row],[DIE NO]]),[1]Tracker!$AQ:$AQ,[1]Tracker!$Y:$Y,"")</f>
        <v>142506379</v>
      </c>
      <c r="AC1120" s="83">
        <f>_xlfn.XLOOKUP(_xlfn.TEXTJOIN("_",TRUE,tbl_die_ordering[[#This Row],[Supplier]],tbl_die_ordering[[#This Row],[DIE NO]]),[1]Tracker!$AQ:$AQ,[1]Tracker!$AC:$AC,"")</f>
        <v>45869</v>
      </c>
      <c r="AD1120" s="7"/>
      <c r="AF1120" t="str">
        <f>TEXT(tbl_die_ordering[[#This Row],[Die Requested Date]],"mmm")</f>
        <v>Jul</v>
      </c>
      <c r="AG1120" t="str">
        <f>_xlfn.TEXTJOIN("_",TRUE,tbl_die_ordering[[#This Row],[Supplier]],tbl_die_ordering[[#This Row],[DIE NO]])</f>
        <v>EKSTEK_27936-401</v>
      </c>
    </row>
    <row r="1121" spans="1:36" ht="15.75">
      <c r="A1121" s="130" t="s">
        <v>6</v>
      </c>
      <c r="B1121" s="128" t="str">
        <f>_xlfn.XLOOKUP(_xlfn.TEXTJOIN("_",TRUE,tbl_die_ordering[[#This Row],[Supplier]],tbl_die_ordering[[#This Row],[DIE NO]]),[1]Tracker!$AQ:$AQ,[1]Tracker!$W:$W,"")</f>
        <v>8079-25</v>
      </c>
      <c r="C1121" s="204" t="s">
        <v>1741</v>
      </c>
      <c r="D1121" s="177" t="s">
        <v>185</v>
      </c>
      <c r="E1121" s="90" t="s">
        <v>103</v>
      </c>
      <c r="F1121" s="91">
        <v>45861</v>
      </c>
      <c r="G1121" s="355">
        <f>_xlfn.XLOOKUP(_xlfn.TEXTJOIN("_",TRUE,tbl_die_ordering[[#This Row],[Supplier]],tbl_die_ordering[[#This Row],[DIE NO]]),[1]Tracker!$AQ:$AQ,[1]Tracker!$V:$V,"")</f>
        <v>45861</v>
      </c>
      <c r="H1121" s="193" t="s">
        <v>94</v>
      </c>
      <c r="I1121" s="131">
        <v>0</v>
      </c>
      <c r="J1121" s="131">
        <v>0</v>
      </c>
      <c r="K1121" s="99">
        <v>45862</v>
      </c>
      <c r="L1121" s="99">
        <v>45862</v>
      </c>
      <c r="M1121" s="102"/>
      <c r="N1121" s="129">
        <f>IFERROR(IF(tbl_die_ordering[[#This Row],[Design Approved Date]]&lt;&gt;"",L1121-K1121,""),"")</f>
        <v>0</v>
      </c>
      <c r="O1121" s="91">
        <v>45864</v>
      </c>
      <c r="P1121" s="91">
        <v>45866</v>
      </c>
      <c r="Q1121" s="99">
        <v>45864</v>
      </c>
      <c r="R1121" s="122" t="s">
        <v>1675</v>
      </c>
      <c r="S1121" s="90" t="s">
        <v>101</v>
      </c>
      <c r="T1121" s="99">
        <v>45864</v>
      </c>
      <c r="U1121" s="110" t="s">
        <v>1416</v>
      </c>
      <c r="V1121" s="111"/>
      <c r="W11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1" s="12">
        <f>IF(AND(tbl_die_ordering[[#This Row],[TYPE]]&lt;&gt;"C",tbl_die_ordering[[#This Row],[Design Approved Date]]&lt;&gt;""),tbl_die_ordering[[#This Row],[Design Approved Date]]-tbl_die_ordering[[#This Row],[Die Requested Date]],0)</f>
        <v>1</v>
      </c>
      <c r="AA1121" s="118" t="s">
        <v>343</v>
      </c>
      <c r="AB1121" s="82">
        <f>_xlfn.XLOOKUP(_xlfn.TEXTJOIN("_",TRUE,tbl_die_ordering[[#This Row],[Supplier]],tbl_die_ordering[[#This Row],[DIE NO]]),[1]Tracker!$AQ:$AQ,[1]Tracker!$Y:$Y,"")</f>
        <v>142506372</v>
      </c>
      <c r="AC1121" s="83">
        <f>_xlfn.XLOOKUP(_xlfn.TEXTJOIN("_",TRUE,tbl_die_ordering[[#This Row],[Supplier]],tbl_die_ordering[[#This Row],[DIE NO]]),[1]Tracker!$AQ:$AQ,[1]Tracker!$AC:$AC,"")</f>
        <v>45868.360081018516</v>
      </c>
      <c r="AD1121" s="7"/>
      <c r="AF1121" t="str">
        <f>TEXT(tbl_die_ordering[[#This Row],[Die Requested Date]],"mmm")</f>
        <v>Jul</v>
      </c>
      <c r="AG1121" t="str">
        <f>_xlfn.TEXTJOIN("_",TRUE,tbl_die_ordering[[#This Row],[Supplier]],tbl_die_ordering[[#This Row],[DIE NO]])</f>
        <v>PDTMC_27940-401</v>
      </c>
      <c r="AH1121" t="s">
        <v>1542</v>
      </c>
    </row>
    <row r="1122" spans="1:36" ht="15.75">
      <c r="A1122" s="130" t="s">
        <v>6</v>
      </c>
      <c r="B1122" s="128" t="str">
        <f>_xlfn.XLOOKUP(_xlfn.TEXTJOIN("_",TRUE,tbl_die_ordering[[#This Row],[Supplier]],tbl_die_ordering[[#This Row],[DIE NO]]),[1]Tracker!$AQ:$AQ,[1]Tracker!$W:$W,"")</f>
        <v>8077-25</v>
      </c>
      <c r="C1122" s="204" t="s">
        <v>1742</v>
      </c>
      <c r="D1122" s="177" t="s">
        <v>185</v>
      </c>
      <c r="E1122" s="90" t="s">
        <v>119</v>
      </c>
      <c r="F1122" s="91">
        <v>45861</v>
      </c>
      <c r="G1122" s="355">
        <f>_xlfn.XLOOKUP(_xlfn.TEXTJOIN("_",TRUE,tbl_die_ordering[[#This Row],[Supplier]],tbl_die_ordering[[#This Row],[DIE NO]]),[1]Tracker!$AQ:$AQ,[1]Tracker!$V:$V,"")</f>
        <v>45861</v>
      </c>
      <c r="H1122" s="193" t="s">
        <v>90</v>
      </c>
      <c r="I1122" s="131">
        <v>0</v>
      </c>
      <c r="J1122" s="131">
        <v>0</v>
      </c>
      <c r="K1122" s="99">
        <v>45862</v>
      </c>
      <c r="L1122" s="99">
        <v>45863</v>
      </c>
      <c r="M1122" s="102"/>
      <c r="N1122" s="129">
        <f>IFERROR(IF(tbl_die_ordering[[#This Row],[Design Approved Date]]&lt;&gt;"",L1122-K1122,""),"")</f>
        <v>1</v>
      </c>
      <c r="O1122" s="91">
        <v>45864</v>
      </c>
      <c r="P1122" s="91">
        <v>45866</v>
      </c>
      <c r="Q1122" s="99">
        <v>45864</v>
      </c>
      <c r="R1122" s="122" t="s">
        <v>1675</v>
      </c>
      <c r="S1122" s="90" t="s">
        <v>139</v>
      </c>
      <c r="T1122" s="99">
        <v>45864</v>
      </c>
      <c r="U1122" s="110" t="s">
        <v>1416</v>
      </c>
      <c r="V1122" s="111"/>
      <c r="W11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2" s="12">
        <f>IF(AND(tbl_die_ordering[[#This Row],[TYPE]]&lt;&gt;"C",tbl_die_ordering[[#This Row],[Design Approved Date]]&lt;&gt;""),tbl_die_ordering[[#This Row],[Design Approved Date]]-tbl_die_ordering[[#This Row],[Die Requested Date]],0)</f>
        <v>2</v>
      </c>
      <c r="AA1122" s="118" t="s">
        <v>343</v>
      </c>
      <c r="AB1122" s="82">
        <f>_xlfn.XLOOKUP(_xlfn.TEXTJOIN("_",TRUE,tbl_die_ordering[[#This Row],[Supplier]],tbl_die_ordering[[#This Row],[DIE NO]]),[1]Tracker!$AQ:$AQ,[1]Tracker!$Y:$Y,"")</f>
        <v>142506379</v>
      </c>
      <c r="AC1122" s="83">
        <f>_xlfn.XLOOKUP(_xlfn.TEXTJOIN("_",TRUE,tbl_die_ordering[[#This Row],[Supplier]],tbl_die_ordering[[#This Row],[DIE NO]]),[1]Tracker!$AQ:$AQ,[1]Tracker!$AC:$AC,"")</f>
        <v>45869</v>
      </c>
      <c r="AD1122" s="7"/>
      <c r="AF1122" t="str">
        <f>TEXT(tbl_die_ordering[[#This Row],[Die Requested Date]],"mmm")</f>
        <v>Jul</v>
      </c>
      <c r="AG1122" t="str">
        <f>_xlfn.TEXTJOIN("_",TRUE,tbl_die_ordering[[#This Row],[Supplier]],tbl_die_ordering[[#This Row],[DIE NO]])</f>
        <v>EKSTEK_27941-401</v>
      </c>
    </row>
    <row r="1123" spans="1:36" ht="15.75">
      <c r="A1123" s="130" t="s">
        <v>6</v>
      </c>
      <c r="B1123" s="128" t="str">
        <f>_xlfn.XLOOKUP(_xlfn.TEXTJOIN("_",TRUE,tbl_die_ordering[[#This Row],[Supplier]],tbl_die_ordering[[#This Row],[DIE NO]]),[1]Tracker!$AQ:$AQ,[1]Tracker!$W:$W,"")</f>
        <v>8077-25</v>
      </c>
      <c r="C1123" s="204" t="s">
        <v>1743</v>
      </c>
      <c r="D1123" s="177" t="s">
        <v>185</v>
      </c>
      <c r="E1123" s="90" t="s">
        <v>119</v>
      </c>
      <c r="F1123" s="91">
        <v>45861</v>
      </c>
      <c r="G1123" s="355">
        <f>_xlfn.XLOOKUP(_xlfn.TEXTJOIN("_",TRUE,tbl_die_ordering[[#This Row],[Supplier]],tbl_die_ordering[[#This Row],[DIE NO]]),[1]Tracker!$AQ:$AQ,[1]Tracker!$V:$V,"")</f>
        <v>45861</v>
      </c>
      <c r="H1123" s="193" t="s">
        <v>90</v>
      </c>
      <c r="I1123" s="131">
        <v>0</v>
      </c>
      <c r="J1123" s="131">
        <v>0</v>
      </c>
      <c r="K1123" s="99">
        <v>45862</v>
      </c>
      <c r="L1123" s="99">
        <v>45862</v>
      </c>
      <c r="M1123" s="102"/>
      <c r="N1123" s="129">
        <f>IFERROR(IF(tbl_die_ordering[[#This Row],[Design Approved Date]]&lt;&gt;"",L1123-K1123,""),"")</f>
        <v>0</v>
      </c>
      <c r="O1123" s="91">
        <v>45864</v>
      </c>
      <c r="P1123" s="91">
        <v>45866</v>
      </c>
      <c r="Q1123" s="99">
        <v>45864</v>
      </c>
      <c r="R1123" s="122" t="s">
        <v>1675</v>
      </c>
      <c r="S1123" s="90" t="s">
        <v>139</v>
      </c>
      <c r="T1123" s="99">
        <v>45864</v>
      </c>
      <c r="U1123" s="110" t="s">
        <v>1416</v>
      </c>
      <c r="V1123" s="111"/>
      <c r="W11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3" s="12">
        <f>IF(AND(tbl_die_ordering[[#This Row],[TYPE]]&lt;&gt;"C",tbl_die_ordering[[#This Row],[Design Approved Date]]&lt;&gt;""),tbl_die_ordering[[#This Row],[Design Approved Date]]-tbl_die_ordering[[#This Row],[Die Requested Date]],0)</f>
        <v>1</v>
      </c>
      <c r="AA1123" s="118" t="s">
        <v>343</v>
      </c>
      <c r="AB1123" s="82">
        <f>_xlfn.XLOOKUP(_xlfn.TEXTJOIN("_",TRUE,tbl_die_ordering[[#This Row],[Supplier]],tbl_die_ordering[[#This Row],[DIE NO]]),[1]Tracker!$AQ:$AQ,[1]Tracker!$Y:$Y,"")</f>
        <v>142506379</v>
      </c>
      <c r="AC1123" s="83">
        <f>_xlfn.XLOOKUP(_xlfn.TEXTJOIN("_",TRUE,tbl_die_ordering[[#This Row],[Supplier]],tbl_die_ordering[[#This Row],[DIE NO]]),[1]Tracker!$AQ:$AQ,[1]Tracker!$AC:$AC,"")</f>
        <v>45869</v>
      </c>
      <c r="AD1123" s="7"/>
      <c r="AF1123" t="str">
        <f>TEXT(tbl_die_ordering[[#This Row],[Die Requested Date]],"mmm")</f>
        <v>Jul</v>
      </c>
      <c r="AG1123" t="str">
        <f>_xlfn.TEXTJOIN("_",TRUE,tbl_die_ordering[[#This Row],[Supplier]],tbl_die_ordering[[#This Row],[DIE NO]])</f>
        <v>EKSTEK_27942-401</v>
      </c>
    </row>
    <row r="1124" spans="1:36" ht="15.75">
      <c r="A1124" s="130" t="s">
        <v>6</v>
      </c>
      <c r="B1124" s="128" t="str">
        <f>_xlfn.XLOOKUP(_xlfn.TEXTJOIN("_",TRUE,tbl_die_ordering[[#This Row],[Supplier]],tbl_die_ordering[[#This Row],[DIE NO]]),[1]Tracker!$AQ:$AQ,[1]Tracker!$W:$W,"")</f>
        <v>8079-25</v>
      </c>
      <c r="C1124" s="204" t="s">
        <v>1744</v>
      </c>
      <c r="D1124" s="177" t="s">
        <v>185</v>
      </c>
      <c r="E1124" s="90" t="s">
        <v>103</v>
      </c>
      <c r="F1124" s="91">
        <v>45861</v>
      </c>
      <c r="G1124" s="355">
        <f>_xlfn.XLOOKUP(_xlfn.TEXTJOIN("_",TRUE,tbl_die_ordering[[#This Row],[Supplier]],tbl_die_ordering[[#This Row],[DIE NO]]),[1]Tracker!$AQ:$AQ,[1]Tracker!$V:$V,"")</f>
        <v>45861</v>
      </c>
      <c r="H1124" s="193" t="s">
        <v>94</v>
      </c>
      <c r="I1124" s="131">
        <v>1</v>
      </c>
      <c r="J1124" s="131">
        <v>2</v>
      </c>
      <c r="K1124" s="99">
        <v>45862</v>
      </c>
      <c r="L1124" s="99">
        <v>45863</v>
      </c>
      <c r="M1124" s="102"/>
      <c r="N1124" s="129">
        <f>IFERROR(IF(tbl_die_ordering[[#This Row],[Design Approved Date]]&lt;&gt;"",L1124-K1124,""),"")</f>
        <v>1</v>
      </c>
      <c r="O1124" s="91">
        <v>45864</v>
      </c>
      <c r="P1124" s="91">
        <v>45866</v>
      </c>
      <c r="Q1124" s="99">
        <v>45864</v>
      </c>
      <c r="R1124" s="122" t="s">
        <v>1675</v>
      </c>
      <c r="S1124" s="90" t="s">
        <v>101</v>
      </c>
      <c r="T1124" s="91">
        <v>45869</v>
      </c>
      <c r="U1124" s="110" t="s">
        <v>1416</v>
      </c>
      <c r="V1124" s="111"/>
      <c r="W11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4" s="12">
        <f>IF(AND(tbl_die_ordering[[#This Row],[TYPE]]&lt;&gt;"C",tbl_die_ordering[[#This Row],[Design Approved Date]]&lt;&gt;""),tbl_die_ordering[[#This Row],[Design Approved Date]]-tbl_die_ordering[[#This Row],[Die Requested Date]],0)</f>
        <v>2</v>
      </c>
      <c r="AA1124" s="118" t="s">
        <v>343</v>
      </c>
      <c r="AB1124" s="82">
        <f>_xlfn.XLOOKUP(_xlfn.TEXTJOIN("_",TRUE,tbl_die_ordering[[#This Row],[Supplier]],tbl_die_ordering[[#This Row],[DIE NO]]),[1]Tracker!$AQ:$AQ,[1]Tracker!$Y:$Y,"")</f>
        <v>142506372</v>
      </c>
      <c r="AC1124" s="83">
        <f>_xlfn.XLOOKUP(_xlfn.TEXTJOIN("_",TRUE,tbl_die_ordering[[#This Row],[Supplier]],tbl_die_ordering[[#This Row],[DIE NO]]),[1]Tracker!$AQ:$AQ,[1]Tracker!$AC:$AC,"")</f>
        <v>45868.360081018516</v>
      </c>
      <c r="AD1124" s="7"/>
      <c r="AF1124" t="str">
        <f>TEXT(tbl_die_ordering[[#This Row],[Die Requested Date]],"mmm")</f>
        <v>Jul</v>
      </c>
      <c r="AG1124" t="str">
        <f>_xlfn.TEXTJOIN("_",TRUE,tbl_die_ordering[[#This Row],[Supplier]],tbl_die_ordering[[#This Row],[DIE NO]])</f>
        <v>PDTMC_30448-501</v>
      </c>
    </row>
    <row r="1125" spans="1:36" ht="15.75">
      <c r="A1125" s="130" t="s">
        <v>6</v>
      </c>
      <c r="B1125" s="128" t="str">
        <f>_xlfn.XLOOKUP(_xlfn.TEXTJOIN("_",TRUE,tbl_die_ordering[[#This Row],[Supplier]],tbl_die_ordering[[#This Row],[DIE NO]]),[1]Tracker!$AQ:$AQ,[1]Tracker!$W:$W,"")</f>
        <v>8079-25</v>
      </c>
      <c r="C1125" s="204" t="s">
        <v>1745</v>
      </c>
      <c r="D1125" s="177" t="s">
        <v>185</v>
      </c>
      <c r="E1125" s="90" t="s">
        <v>103</v>
      </c>
      <c r="F1125" s="91">
        <v>45861</v>
      </c>
      <c r="G1125" s="355">
        <f>_xlfn.XLOOKUP(_xlfn.TEXTJOIN("_",TRUE,tbl_die_ordering[[#This Row],[Supplier]],tbl_die_ordering[[#This Row],[DIE NO]]),[1]Tracker!$AQ:$AQ,[1]Tracker!$V:$V,"")</f>
        <v>45861</v>
      </c>
      <c r="H1125" s="193" t="s">
        <v>94</v>
      </c>
      <c r="I1125" s="131">
        <v>1</v>
      </c>
      <c r="J1125" s="131">
        <v>2</v>
      </c>
      <c r="K1125" s="99">
        <v>45862</v>
      </c>
      <c r="L1125" s="99">
        <v>45862</v>
      </c>
      <c r="M1125" s="102"/>
      <c r="N1125" s="129">
        <f>IFERROR(IF(tbl_die_ordering[[#This Row],[Design Approved Date]]&lt;&gt;"",L1125-K1125,""),"")</f>
        <v>0</v>
      </c>
      <c r="O1125" s="91">
        <v>45864</v>
      </c>
      <c r="P1125" s="91">
        <v>45866</v>
      </c>
      <c r="Q1125" s="99">
        <v>45864</v>
      </c>
      <c r="R1125" s="122" t="s">
        <v>1675</v>
      </c>
      <c r="S1125" s="90" t="s">
        <v>101</v>
      </c>
      <c r="T1125" s="91">
        <v>45869</v>
      </c>
      <c r="U1125" s="110" t="s">
        <v>1416</v>
      </c>
      <c r="V1125" s="111"/>
      <c r="W11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5" s="12">
        <f>IF(AND(tbl_die_ordering[[#This Row],[TYPE]]&lt;&gt;"C",tbl_die_ordering[[#This Row],[Design Approved Date]]&lt;&gt;""),tbl_die_ordering[[#This Row],[Design Approved Date]]-tbl_die_ordering[[#This Row],[Die Requested Date]],0)</f>
        <v>1</v>
      </c>
      <c r="AA1125" s="118" t="s">
        <v>343</v>
      </c>
      <c r="AB1125" s="82">
        <f>_xlfn.XLOOKUP(_xlfn.TEXTJOIN("_",TRUE,tbl_die_ordering[[#This Row],[Supplier]],tbl_die_ordering[[#This Row],[DIE NO]]),[1]Tracker!$AQ:$AQ,[1]Tracker!$Y:$Y,"")</f>
        <v>142506372</v>
      </c>
      <c r="AC1125" s="83">
        <f>_xlfn.XLOOKUP(_xlfn.TEXTJOIN("_",TRUE,tbl_die_ordering[[#This Row],[Supplier]],tbl_die_ordering[[#This Row],[DIE NO]]),[1]Tracker!$AQ:$AQ,[1]Tracker!$AC:$AC,"")</f>
        <v>45868.360081018516</v>
      </c>
      <c r="AD1125" s="7"/>
      <c r="AF1125" t="str">
        <f>TEXT(tbl_die_ordering[[#This Row],[Die Requested Date]],"mmm")</f>
        <v>Jul</v>
      </c>
      <c r="AG1125" t="str">
        <f>_xlfn.TEXTJOIN("_",TRUE,tbl_die_ordering[[#This Row],[Supplier]],tbl_die_ordering[[#This Row],[DIE NO]])</f>
        <v>PDTMC_30450-401</v>
      </c>
    </row>
    <row r="1126" spans="1:36" ht="15.75">
      <c r="A1126" s="130" t="s">
        <v>6</v>
      </c>
      <c r="B1126" s="128" t="str">
        <f>_xlfn.XLOOKUP(_xlfn.TEXTJOIN("_",TRUE,tbl_die_ordering[[#This Row],[Supplier]],tbl_die_ordering[[#This Row],[DIE NO]]),[1]Tracker!$AQ:$AQ,[1]Tracker!$W:$W,"")</f>
        <v>8080-25</v>
      </c>
      <c r="C1126" s="204" t="s">
        <v>1746</v>
      </c>
      <c r="D1126" s="177" t="s">
        <v>185</v>
      </c>
      <c r="E1126" s="90" t="s">
        <v>103</v>
      </c>
      <c r="F1126" s="91">
        <v>45861</v>
      </c>
      <c r="G1126" s="355">
        <f>_xlfn.XLOOKUP(_xlfn.TEXTJOIN("_",TRUE,tbl_die_ordering[[#This Row],[Supplier]],tbl_die_ordering[[#This Row],[DIE NO]]),[1]Tracker!$AQ:$AQ,[1]Tracker!$V:$V,"")</f>
        <v>45861</v>
      </c>
      <c r="H1126" s="193" t="s">
        <v>94</v>
      </c>
      <c r="I1126" s="131">
        <v>2</v>
      </c>
      <c r="J1126" s="131">
        <v>4</v>
      </c>
      <c r="K1126" s="99">
        <v>45864</v>
      </c>
      <c r="L1126" s="99">
        <v>45864</v>
      </c>
      <c r="M1126" s="102"/>
      <c r="N1126" s="129">
        <f>IFERROR(IF(tbl_die_ordering[[#This Row],[Design Approved Date]]&lt;&gt;"",L1126-K1126,""),"")</f>
        <v>0</v>
      </c>
      <c r="O1126" s="91">
        <v>45869</v>
      </c>
      <c r="P1126" s="91">
        <v>45869</v>
      </c>
      <c r="Q1126" s="99">
        <v>45869</v>
      </c>
      <c r="R1126" s="122" t="s">
        <v>1408</v>
      </c>
      <c r="S1126" s="90" t="s">
        <v>95</v>
      </c>
      <c r="T1126" s="99">
        <v>45869</v>
      </c>
      <c r="U1126" s="110" t="s">
        <v>1416</v>
      </c>
      <c r="V1126" s="111"/>
      <c r="W11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6" s="12">
        <f>IF(AND(tbl_die_ordering[[#This Row],[TYPE]]&lt;&gt;"C",tbl_die_ordering[[#This Row],[Design Approved Date]]&lt;&gt;""),tbl_die_ordering[[#This Row],[Design Approved Date]]-tbl_die_ordering[[#This Row],[Die Requested Date]],0)</f>
        <v>3</v>
      </c>
      <c r="AA1126" s="118" t="s">
        <v>343</v>
      </c>
      <c r="AB1126" s="82">
        <f>_xlfn.XLOOKUP(_xlfn.TEXTJOIN("_",TRUE,tbl_die_ordering[[#This Row],[Supplier]],tbl_die_ordering[[#This Row],[DIE NO]]),[1]Tracker!$AQ:$AQ,[1]Tracker!$Y:$Y,"")</f>
        <v>142506740</v>
      </c>
      <c r="AC1126" s="83">
        <f>_xlfn.XLOOKUP(_xlfn.TEXTJOIN("_",TRUE,tbl_die_ordering[[#This Row],[Supplier]],tbl_die_ordering[[#This Row],[DIE NO]]),[1]Tracker!$AQ:$AQ,[1]Tracker!$AC:$AC,"")</f>
        <v>45881</v>
      </c>
      <c r="AD1126" s="7"/>
      <c r="AF1126" t="str">
        <f>TEXT(tbl_die_ordering[[#This Row],[Die Requested Date]],"mmm")</f>
        <v>Jul</v>
      </c>
      <c r="AG1126" t="str">
        <f>_xlfn.TEXTJOIN("_",TRUE,tbl_die_ordering[[#This Row],[Supplier]],tbl_die_ordering[[#This Row],[DIE NO]])</f>
        <v>PHME_30445-501</v>
      </c>
    </row>
    <row r="1127" spans="1:36" ht="15.75">
      <c r="A1127" s="130" t="s">
        <v>6</v>
      </c>
      <c r="B1127" s="128" t="str">
        <f>_xlfn.XLOOKUP(_xlfn.TEXTJOIN("_",TRUE,tbl_die_ordering[[#This Row],[Supplier]],tbl_die_ordering[[#This Row],[DIE NO]]),[1]Tracker!$AQ:$AQ,[1]Tracker!$W:$W,"")</f>
        <v>8080-25</v>
      </c>
      <c r="C1127" s="204" t="s">
        <v>1747</v>
      </c>
      <c r="D1127" s="177" t="s">
        <v>185</v>
      </c>
      <c r="E1127" s="90" t="s">
        <v>103</v>
      </c>
      <c r="F1127" s="91">
        <v>45861</v>
      </c>
      <c r="G1127" s="355">
        <f>_xlfn.XLOOKUP(_xlfn.TEXTJOIN("_",TRUE,tbl_die_ordering[[#This Row],[Supplier]],tbl_die_ordering[[#This Row],[DIE NO]]),[1]Tracker!$AQ:$AQ,[1]Tracker!$V:$V,"")</f>
        <v>45861</v>
      </c>
      <c r="H1127" s="193" t="s">
        <v>94</v>
      </c>
      <c r="I1127" s="131">
        <v>2</v>
      </c>
      <c r="J1127" s="131">
        <v>4</v>
      </c>
      <c r="K1127" s="99">
        <v>45864</v>
      </c>
      <c r="L1127" s="99">
        <v>45864</v>
      </c>
      <c r="M1127" s="180"/>
      <c r="N1127" s="129">
        <f>IFERROR(IF(tbl_die_ordering[[#This Row],[Design Approved Date]]&lt;&gt;"",L1127-K1127,""),"")</f>
        <v>0</v>
      </c>
      <c r="O1127" s="91">
        <v>45869</v>
      </c>
      <c r="P1127" s="91">
        <v>45869</v>
      </c>
      <c r="Q1127" s="91">
        <v>45869</v>
      </c>
      <c r="R1127" s="122" t="s">
        <v>1408</v>
      </c>
      <c r="S1127" s="90" t="s">
        <v>95</v>
      </c>
      <c r="T1127" s="91">
        <v>45869</v>
      </c>
      <c r="U1127" s="110" t="s">
        <v>1416</v>
      </c>
      <c r="V1127" s="111"/>
      <c r="W11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7" s="12">
        <f>IF(AND(tbl_die_ordering[[#This Row],[TYPE]]&lt;&gt;"C",tbl_die_ordering[[#This Row],[Design Approved Date]]&lt;&gt;""),tbl_die_ordering[[#This Row],[Design Approved Date]]-tbl_die_ordering[[#This Row],[Die Requested Date]],0)</f>
        <v>3</v>
      </c>
      <c r="AA1127" s="118" t="s">
        <v>343</v>
      </c>
      <c r="AB1127" s="82">
        <f>_xlfn.XLOOKUP(_xlfn.TEXTJOIN("_",TRUE,tbl_die_ordering[[#This Row],[Supplier]],tbl_die_ordering[[#This Row],[DIE NO]]),[1]Tracker!$AQ:$AQ,[1]Tracker!$Y:$Y,"")</f>
        <v>142506740</v>
      </c>
      <c r="AC1127" s="83">
        <f>_xlfn.XLOOKUP(_xlfn.TEXTJOIN("_",TRUE,tbl_die_ordering[[#This Row],[Supplier]],tbl_die_ordering[[#This Row],[DIE NO]]),[1]Tracker!$AQ:$AQ,[1]Tracker!$AC:$AC,"")</f>
        <v>45881</v>
      </c>
      <c r="AD1127" s="7"/>
      <c r="AF1127" t="str">
        <f>TEXT(tbl_die_ordering[[#This Row],[Die Requested Date]],"mmm")</f>
        <v>Jul</v>
      </c>
      <c r="AG1127" t="str">
        <f>_xlfn.TEXTJOIN("_",TRUE,tbl_die_ordering[[#This Row],[Supplier]],tbl_die_ordering[[#This Row],[DIE NO]])</f>
        <v>PHME_30447-501</v>
      </c>
    </row>
    <row r="1128" spans="1:36" ht="15.75">
      <c r="A1128" s="130" t="s">
        <v>6</v>
      </c>
      <c r="B1128" s="128" t="str">
        <f>_xlfn.XLOOKUP(_xlfn.TEXTJOIN("_",TRUE,tbl_die_ordering[[#This Row],[Supplier]],tbl_die_ordering[[#This Row],[DIE NO]]),[1]Tracker!$AQ:$AQ,[1]Tracker!$W:$W,"")</f>
        <v>8082-25</v>
      </c>
      <c r="C1128" s="208" t="s">
        <v>1748</v>
      </c>
      <c r="D1128" s="177" t="s">
        <v>185</v>
      </c>
      <c r="E1128" s="90" t="s">
        <v>219</v>
      </c>
      <c r="F1128" s="91">
        <v>45861</v>
      </c>
      <c r="G1128" s="355">
        <f>_xlfn.XLOOKUP(_xlfn.TEXTJOIN("_",TRUE,tbl_die_ordering[[#This Row],[Supplier]],tbl_die_ordering[[#This Row],[DIE NO]]),[1]Tracker!$AQ:$AQ,[1]Tracker!$V:$V,"")</f>
        <v>45861</v>
      </c>
      <c r="H1128" s="193" t="s">
        <v>94</v>
      </c>
      <c r="I1128" s="131">
        <v>0</v>
      </c>
      <c r="J1128" s="131">
        <v>0</v>
      </c>
      <c r="K1128" s="99">
        <v>45863</v>
      </c>
      <c r="L1128" s="99">
        <v>45864</v>
      </c>
      <c r="M1128" s="102"/>
      <c r="N1128" s="129">
        <f>IFERROR(IF(tbl_die_ordering[[#This Row],[Design Approved Date]]&lt;&gt;"",L1128-K1128,""),"")</f>
        <v>1</v>
      </c>
      <c r="O1128" s="91">
        <v>45869</v>
      </c>
      <c r="P1128" s="91">
        <v>45874</v>
      </c>
      <c r="Q1128" s="91">
        <v>45869</v>
      </c>
      <c r="R1128" s="122" t="s">
        <v>1408</v>
      </c>
      <c r="S1128" s="90" t="s">
        <v>101</v>
      </c>
      <c r="T1128" s="91">
        <v>45869</v>
      </c>
      <c r="U1128" s="110" t="s">
        <v>1749</v>
      </c>
      <c r="V1128" s="111"/>
      <c r="W11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8" s="12">
        <f>IF(AND(tbl_die_ordering[[#This Row],[TYPE]]&lt;&gt;"C",tbl_die_ordering[[#This Row],[Design Approved Date]]&lt;&gt;""),tbl_die_ordering[[#This Row],[Design Approved Date]]-tbl_die_ordering[[#This Row],[Die Requested Date]],0)</f>
        <v>3</v>
      </c>
      <c r="AA1128" s="118" t="s">
        <v>405</v>
      </c>
      <c r="AB1128" s="82">
        <f>_xlfn.XLOOKUP(_xlfn.TEXTJOIN("_",TRUE,tbl_die_ordering[[#This Row],[Supplier]],tbl_die_ordering[[#This Row],[DIE NO]]),[1]Tracker!$AQ:$AQ,[1]Tracker!$Y:$Y,"")</f>
        <v>142506604</v>
      </c>
      <c r="AC1128" s="83">
        <f>_xlfn.XLOOKUP(_xlfn.TEXTJOIN("_",TRUE,tbl_die_ordering[[#This Row],[Supplier]],tbl_die_ordering[[#This Row],[DIE NO]]),[1]Tracker!$AQ:$AQ,[1]Tracker!$AC:$AC,"")</f>
        <v>45875</v>
      </c>
      <c r="AD1128" s="7"/>
      <c r="AF1128" t="str">
        <f>TEXT(tbl_die_ordering[[#This Row],[Die Requested Date]],"mmm")</f>
        <v>Jul</v>
      </c>
      <c r="AG1128" t="str">
        <f>_xlfn.TEXTJOIN("_",TRUE,tbl_die_ordering[[#This Row],[Supplier]],tbl_die_ordering[[#This Row],[DIE NO]])</f>
        <v>PDTMC_27952-601</v>
      </c>
      <c r="AI1128" t="s">
        <v>1380</v>
      </c>
      <c r="AJ1128" t="s">
        <v>1750</v>
      </c>
    </row>
    <row r="1129" spans="1:36" ht="15.75">
      <c r="A1129" s="130" t="s">
        <v>6</v>
      </c>
      <c r="B1129" s="128" t="str">
        <f>_xlfn.XLOOKUP(_xlfn.TEXTJOIN("_",TRUE,tbl_die_ordering[[#This Row],[Supplier]],tbl_die_ordering[[#This Row],[DIE NO]]),[1]Tracker!$AQ:$AQ,[1]Tracker!$W:$W,"")</f>
        <v>8081-25</v>
      </c>
      <c r="C1129" s="204" t="s">
        <v>1751</v>
      </c>
      <c r="D1129" s="177" t="s">
        <v>185</v>
      </c>
      <c r="E1129" s="90" t="s">
        <v>321</v>
      </c>
      <c r="F1129" s="91">
        <v>45861</v>
      </c>
      <c r="G1129" s="355">
        <f>_xlfn.XLOOKUP(_xlfn.TEXTJOIN("_",TRUE,tbl_die_ordering[[#This Row],[Supplier]],tbl_die_ordering[[#This Row],[DIE NO]]),[1]Tracker!$AQ:$AQ,[1]Tracker!$V:$V,"")</f>
        <v>45861</v>
      </c>
      <c r="H1129" s="193" t="s">
        <v>90</v>
      </c>
      <c r="I1129" s="131">
        <v>0</v>
      </c>
      <c r="J1129" s="131">
        <v>0</v>
      </c>
      <c r="K1129" s="99">
        <v>45863</v>
      </c>
      <c r="L1129" s="99">
        <v>45864</v>
      </c>
      <c r="M1129" s="102"/>
      <c r="N1129" s="129">
        <f>IFERROR(IF(tbl_die_ordering[[#This Row],[Design Approved Date]]&lt;&gt;"",L1129-K1129,""),"")</f>
        <v>1</v>
      </c>
      <c r="O1129" s="91">
        <v>45869</v>
      </c>
      <c r="P1129" s="91">
        <v>45874</v>
      </c>
      <c r="Q1129" s="91">
        <v>45869</v>
      </c>
      <c r="R1129" s="122" t="s">
        <v>1752</v>
      </c>
      <c r="S1129" s="90" t="s">
        <v>139</v>
      </c>
      <c r="T1129" s="91">
        <v>45869</v>
      </c>
      <c r="U1129" s="110" t="s">
        <v>1749</v>
      </c>
      <c r="V1129" s="111"/>
      <c r="W11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29" s="12">
        <f>IF(AND(tbl_die_ordering[[#This Row],[TYPE]]&lt;&gt;"C",tbl_die_ordering[[#This Row],[Design Approved Date]]&lt;&gt;""),tbl_die_ordering[[#This Row],[Design Approved Date]]-tbl_die_ordering[[#This Row],[Die Requested Date]],0)</f>
        <v>3</v>
      </c>
      <c r="AA1129" s="118" t="s">
        <v>405</v>
      </c>
      <c r="AB1129" s="82">
        <f>_xlfn.XLOOKUP(_xlfn.TEXTJOIN("_",TRUE,tbl_die_ordering[[#This Row],[Supplier]],tbl_die_ordering[[#This Row],[DIE NO]]),[1]Tracker!$AQ:$AQ,[1]Tracker!$Y:$Y,"")</f>
        <v>142506846</v>
      </c>
      <c r="AC1129" s="83">
        <f>_xlfn.XLOOKUP(_xlfn.TEXTJOIN("_",TRUE,tbl_die_ordering[[#This Row],[Supplier]],tbl_die_ordering[[#This Row],[DIE NO]]),[1]Tracker!$AQ:$AQ,[1]Tracker!$AC:$AC,"")</f>
        <v>45884</v>
      </c>
      <c r="AD1129" s="7"/>
      <c r="AF1129" t="str">
        <f>TEXT(tbl_die_ordering[[#This Row],[Die Requested Date]],"mmm")</f>
        <v>Jul</v>
      </c>
      <c r="AG1129" t="str">
        <f>_xlfn.TEXTJOIN("_",TRUE,tbl_die_ordering[[#This Row],[Supplier]],tbl_die_ordering[[#This Row],[DIE NO]])</f>
        <v>EKSTEK_27949-401</v>
      </c>
    </row>
    <row r="1130" spans="1:36" ht="15.75">
      <c r="A1130" s="130" t="s">
        <v>6</v>
      </c>
      <c r="B1130" s="128" t="str">
        <f>_xlfn.XLOOKUP(_xlfn.TEXTJOIN("_",TRUE,tbl_die_ordering[[#This Row],[Supplier]],tbl_die_ordering[[#This Row],[DIE NO]]),[1]Tracker!$AQ:$AQ,[1]Tracker!$W:$W,"")</f>
        <v>8081-25</v>
      </c>
      <c r="C1130" s="204" t="s">
        <v>1753</v>
      </c>
      <c r="D1130" s="177" t="s">
        <v>185</v>
      </c>
      <c r="E1130" s="90" t="s">
        <v>321</v>
      </c>
      <c r="F1130" s="91">
        <v>45861</v>
      </c>
      <c r="G1130" s="355">
        <f>_xlfn.XLOOKUP(_xlfn.TEXTJOIN("_",TRUE,tbl_die_ordering[[#This Row],[Supplier]],tbl_die_ordering[[#This Row],[DIE NO]]),[1]Tracker!$AQ:$AQ,[1]Tracker!$V:$V,"")</f>
        <v>45861</v>
      </c>
      <c r="H1130" s="193" t="s">
        <v>90</v>
      </c>
      <c r="I1130" s="131">
        <v>0</v>
      </c>
      <c r="J1130" s="131">
        <v>0</v>
      </c>
      <c r="K1130" s="99">
        <v>45863</v>
      </c>
      <c r="L1130" s="99">
        <v>45864</v>
      </c>
      <c r="M1130" s="102"/>
      <c r="N1130" s="129">
        <f>IFERROR(IF(tbl_die_ordering[[#This Row],[Design Approved Date]]&lt;&gt;"",L1130-K1130,""),"")</f>
        <v>1</v>
      </c>
      <c r="O1130" s="91">
        <v>45869</v>
      </c>
      <c r="P1130" s="91">
        <v>45874</v>
      </c>
      <c r="Q1130" s="91">
        <v>45869</v>
      </c>
      <c r="R1130" s="122" t="s">
        <v>1752</v>
      </c>
      <c r="S1130" s="90" t="s">
        <v>139</v>
      </c>
      <c r="T1130" s="91">
        <v>45869</v>
      </c>
      <c r="U1130" s="110" t="s">
        <v>1749</v>
      </c>
      <c r="V1130" s="111"/>
      <c r="W11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0" s="12">
        <f>IF(AND(tbl_die_ordering[[#This Row],[TYPE]]&lt;&gt;"C",tbl_die_ordering[[#This Row],[Design Approved Date]]&lt;&gt;""),tbl_die_ordering[[#This Row],[Design Approved Date]]-tbl_die_ordering[[#This Row],[Die Requested Date]],0)</f>
        <v>3</v>
      </c>
      <c r="AA1130" s="118" t="s">
        <v>405</v>
      </c>
      <c r="AB1130" s="82">
        <f>_xlfn.XLOOKUP(_xlfn.TEXTJOIN("_",TRUE,tbl_die_ordering[[#This Row],[Supplier]],tbl_die_ordering[[#This Row],[DIE NO]]),[1]Tracker!$AQ:$AQ,[1]Tracker!$Y:$Y,"")</f>
        <v>142506846</v>
      </c>
      <c r="AC1130" s="83">
        <f>_xlfn.XLOOKUP(_xlfn.TEXTJOIN("_",TRUE,tbl_die_ordering[[#This Row],[Supplier]],tbl_die_ordering[[#This Row],[DIE NO]]),[1]Tracker!$AQ:$AQ,[1]Tracker!$AC:$AC,"")</f>
        <v>45884</v>
      </c>
      <c r="AD1130" s="7"/>
      <c r="AF1130" t="str">
        <f>TEXT(tbl_die_ordering[[#This Row],[Die Requested Date]],"mmm")</f>
        <v>Jul</v>
      </c>
      <c r="AG1130" t="str">
        <f>_xlfn.TEXTJOIN("_",TRUE,tbl_die_ordering[[#This Row],[Supplier]],tbl_die_ordering[[#This Row],[DIE NO]])</f>
        <v>EKSTEK_27948-401</v>
      </c>
    </row>
    <row r="1131" spans="1:36" ht="15.75">
      <c r="A1131" s="130" t="s">
        <v>6</v>
      </c>
      <c r="B1131" s="128" t="str">
        <f>_xlfn.XLOOKUP(_xlfn.TEXTJOIN("_",TRUE,tbl_die_ordering[[#This Row],[Supplier]],tbl_die_ordering[[#This Row],[DIE NO]]),[1]Tracker!$AQ:$AQ,[1]Tracker!$W:$W,"")</f>
        <v>8079-25</v>
      </c>
      <c r="C1131" s="204" t="s">
        <v>1754</v>
      </c>
      <c r="D1131" s="177" t="s">
        <v>185</v>
      </c>
      <c r="E1131" s="179" t="s">
        <v>119</v>
      </c>
      <c r="F1131" s="91">
        <v>45861</v>
      </c>
      <c r="G1131" s="355">
        <f>_xlfn.XLOOKUP(_xlfn.TEXTJOIN("_",TRUE,tbl_die_ordering[[#This Row],[Supplier]],tbl_die_ordering[[#This Row],[DIE NO]]),[1]Tracker!$AQ:$AQ,[1]Tracker!$V:$V,"")</f>
        <v>45861</v>
      </c>
      <c r="H1131" s="196" t="s">
        <v>94</v>
      </c>
      <c r="I1131" s="131">
        <v>0</v>
      </c>
      <c r="J1131" s="131">
        <v>0</v>
      </c>
      <c r="K1131" s="99">
        <v>45863</v>
      </c>
      <c r="L1131" s="99">
        <v>45868</v>
      </c>
      <c r="M1131" s="146" t="s">
        <v>186</v>
      </c>
      <c r="N1131" s="129">
        <f>IFERROR(IF(tbl_die_ordering[[#This Row],[Design Approved Date]]&lt;&gt;"",L1131-K1131,""),"")</f>
        <v>5</v>
      </c>
      <c r="O1131" s="91">
        <v>45870</v>
      </c>
      <c r="P1131" s="91">
        <v>45869</v>
      </c>
      <c r="Q1131" s="99">
        <v>45870</v>
      </c>
      <c r="R1131" s="122" t="s">
        <v>1719</v>
      </c>
      <c r="S1131" s="90" t="s">
        <v>101</v>
      </c>
      <c r="T1131" s="99">
        <v>45870</v>
      </c>
      <c r="U1131" s="110" t="s">
        <v>1416</v>
      </c>
      <c r="V1131" s="111" t="s">
        <v>1755</v>
      </c>
      <c r="W11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1" s="12">
        <f>IF(AND(tbl_die_ordering[[#This Row],[TYPE]]&lt;&gt;"C",tbl_die_ordering[[#This Row],[Design Approved Date]]&lt;&gt;""),tbl_die_ordering[[#This Row],[Design Approved Date]]-tbl_die_ordering[[#This Row],[Die Requested Date]],0)</f>
        <v>7</v>
      </c>
      <c r="AA1131" s="118" t="s">
        <v>343</v>
      </c>
      <c r="AB1131" s="82">
        <f>_xlfn.XLOOKUP(_xlfn.TEXTJOIN("_",TRUE,tbl_die_ordering[[#This Row],[Supplier]],tbl_die_ordering[[#This Row],[DIE NO]]),[1]Tracker!$AQ:$AQ,[1]Tracker!$Y:$Y,"")</f>
        <v>142506720</v>
      </c>
      <c r="AC1131" s="83">
        <f>_xlfn.XLOOKUP(_xlfn.TEXTJOIN("_",TRUE,tbl_die_ordering[[#This Row],[Supplier]],tbl_die_ordering[[#This Row],[DIE NO]]),[1]Tracker!$AQ:$AQ,[1]Tracker!$AC:$AC,"")</f>
        <v>45880</v>
      </c>
      <c r="AD1131" s="7"/>
      <c r="AF1131" t="str">
        <f>TEXT(tbl_die_ordering[[#This Row],[Die Requested Date]],"mmm")</f>
        <v>Jul</v>
      </c>
      <c r="AG1131" t="str">
        <f>_xlfn.TEXTJOIN("_",TRUE,tbl_die_ordering[[#This Row],[Supplier]],tbl_die_ordering[[#This Row],[DIE NO]])</f>
        <v>PDTMC_27943-401</v>
      </c>
    </row>
    <row r="1132" spans="1:36" ht="15.75">
      <c r="A1132" s="130" t="s">
        <v>6</v>
      </c>
      <c r="B1132" s="128" t="str">
        <f>_xlfn.XLOOKUP(_xlfn.TEXTJOIN("_",TRUE,tbl_die_ordering[[#This Row],[Supplier]],tbl_die_ordering[[#This Row],[DIE NO]]),[1]Tracker!$AQ:$AQ,[1]Tracker!$W:$W,"")</f>
        <v>8078-25</v>
      </c>
      <c r="C1132" s="204" t="s">
        <v>1756</v>
      </c>
      <c r="D1132" s="177" t="s">
        <v>185</v>
      </c>
      <c r="E1132" s="90" t="s">
        <v>119</v>
      </c>
      <c r="F1132" s="91">
        <v>45861</v>
      </c>
      <c r="G1132" s="355">
        <f>_xlfn.XLOOKUP(_xlfn.TEXTJOIN("_",TRUE,tbl_die_ordering[[#This Row],[Supplier]],tbl_die_ordering[[#This Row],[DIE NO]]),[1]Tracker!$AQ:$AQ,[1]Tracker!$V:$V,"")</f>
        <v>45861</v>
      </c>
      <c r="H1132" s="193" t="s">
        <v>94</v>
      </c>
      <c r="I1132" s="131">
        <v>0</v>
      </c>
      <c r="J1132" s="131">
        <v>0</v>
      </c>
      <c r="K1132" s="99">
        <v>45867</v>
      </c>
      <c r="L1132" s="99">
        <v>45868</v>
      </c>
      <c r="M1132" s="102"/>
      <c r="N1132" s="129">
        <f>IFERROR(IF(tbl_die_ordering[[#This Row],[Design Approved Date]]&lt;&gt;"",L1132-K1132,""),"")</f>
        <v>1</v>
      </c>
      <c r="O1132" s="91">
        <v>45870</v>
      </c>
      <c r="P1132" s="91">
        <v>45869</v>
      </c>
      <c r="Q1132" s="99">
        <v>45870</v>
      </c>
      <c r="R1132" s="122" t="s">
        <v>1719</v>
      </c>
      <c r="S1132" s="90" t="s">
        <v>95</v>
      </c>
      <c r="T1132" s="99">
        <v>45870</v>
      </c>
      <c r="U1132" s="110" t="s">
        <v>1416</v>
      </c>
      <c r="V1132" s="111"/>
      <c r="W11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2" s="12">
        <f>IF(AND(tbl_die_ordering[[#This Row],[TYPE]]&lt;&gt;"C",tbl_die_ordering[[#This Row],[Design Approved Date]]&lt;&gt;""),tbl_die_ordering[[#This Row],[Design Approved Date]]-tbl_die_ordering[[#This Row],[Die Requested Date]],0)</f>
        <v>7</v>
      </c>
      <c r="AA1132" s="118" t="s">
        <v>343</v>
      </c>
      <c r="AB1132" s="82">
        <f>_xlfn.XLOOKUP(_xlfn.TEXTJOIN("_",TRUE,tbl_die_ordering[[#This Row],[Supplier]],tbl_die_ordering[[#This Row],[DIE NO]]),[1]Tracker!$AQ:$AQ,[1]Tracker!$Y:$Y,"")</f>
        <v>142506739</v>
      </c>
      <c r="AC1132" s="83">
        <f>_xlfn.XLOOKUP(_xlfn.TEXTJOIN("_",TRUE,tbl_die_ordering[[#This Row],[Supplier]],tbl_die_ordering[[#This Row],[DIE NO]]),[1]Tracker!$AQ:$AQ,[1]Tracker!$AC:$AC,"")</f>
        <v>45881</v>
      </c>
      <c r="AD1132" s="7"/>
      <c r="AF1132" t="str">
        <f>TEXT(tbl_die_ordering[[#This Row],[Die Requested Date]],"mmm")</f>
        <v>Jul</v>
      </c>
      <c r="AG1132" t="str">
        <f>_xlfn.TEXTJOIN("_",TRUE,tbl_die_ordering[[#This Row],[Supplier]],tbl_die_ordering[[#This Row],[DIE NO]])</f>
        <v>PHME_27947-401</v>
      </c>
    </row>
    <row r="1133" spans="1:36" ht="15.75">
      <c r="A1133" s="130" t="s">
        <v>6</v>
      </c>
      <c r="B1133" s="128" t="str">
        <f>_xlfn.XLOOKUP(_xlfn.TEXTJOIN("_",TRUE,tbl_die_ordering[[#This Row],[Supplier]],tbl_die_ordering[[#This Row],[DIE NO]]),[1]Tracker!$AQ:$AQ,[1]Tracker!$W:$W,"")</f>
        <v>8078-25</v>
      </c>
      <c r="C1133" s="204" t="s">
        <v>1757</v>
      </c>
      <c r="D1133" s="177" t="s">
        <v>185</v>
      </c>
      <c r="E1133" s="90" t="s">
        <v>100</v>
      </c>
      <c r="F1133" s="91">
        <v>45861</v>
      </c>
      <c r="G1133" s="355">
        <f>_xlfn.XLOOKUP(_xlfn.TEXTJOIN("_",TRUE,tbl_die_ordering[[#This Row],[Supplier]],tbl_die_ordering[[#This Row],[DIE NO]]),[1]Tracker!$AQ:$AQ,[1]Tracker!$V:$V,"")</f>
        <v>45861</v>
      </c>
      <c r="H1133" s="193" t="s">
        <v>94</v>
      </c>
      <c r="I1133" s="131">
        <v>1</v>
      </c>
      <c r="J1133" s="131">
        <v>1</v>
      </c>
      <c r="K1133" s="99">
        <v>45866</v>
      </c>
      <c r="L1133" s="99">
        <v>45869</v>
      </c>
      <c r="M1133" s="102"/>
      <c r="N1133" s="129">
        <f>IFERROR(IF(tbl_die_ordering[[#This Row],[Design Approved Date]]&lt;&gt;"",L1133-K1133,""),"")</f>
        <v>3</v>
      </c>
      <c r="O1133" s="91">
        <v>45870</v>
      </c>
      <c r="P1133" s="91">
        <v>45869</v>
      </c>
      <c r="Q1133" s="99">
        <v>45870</v>
      </c>
      <c r="R1133" s="122" t="s">
        <v>1719</v>
      </c>
      <c r="S1133" s="90" t="s">
        <v>95</v>
      </c>
      <c r="T1133" s="99">
        <v>45870</v>
      </c>
      <c r="U1133" s="110" t="s">
        <v>1416</v>
      </c>
      <c r="V1133" s="111"/>
      <c r="W11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3" s="12">
        <f>IF(AND(tbl_die_ordering[[#This Row],[TYPE]]&lt;&gt;"C",tbl_die_ordering[[#This Row],[Design Approved Date]]&lt;&gt;""),tbl_die_ordering[[#This Row],[Design Approved Date]]-tbl_die_ordering[[#This Row],[Die Requested Date]],0)</f>
        <v>8</v>
      </c>
      <c r="AA1133" s="118" t="s">
        <v>343</v>
      </c>
      <c r="AB1133" s="82">
        <f>_xlfn.XLOOKUP(_xlfn.TEXTJOIN("_",TRUE,tbl_die_ordering[[#This Row],[Supplier]],tbl_die_ordering[[#This Row],[DIE NO]]),[1]Tracker!$AQ:$AQ,[1]Tracker!$Y:$Y,"")</f>
        <v>142507029</v>
      </c>
      <c r="AC1133" s="83">
        <f>_xlfn.XLOOKUP(_xlfn.TEXTJOIN("_",TRUE,tbl_die_ordering[[#This Row],[Supplier]],tbl_die_ordering[[#This Row],[DIE NO]]),[1]Tracker!$AQ:$AQ,[1]Tracker!$AC:$AC,"")</f>
        <v>45898</v>
      </c>
      <c r="AD1133" s="7"/>
      <c r="AF1133" t="str">
        <f>TEXT(tbl_die_ordering[[#This Row],[Die Requested Date]],"mmm")</f>
        <v>Jul</v>
      </c>
      <c r="AG1133" t="str">
        <f>_xlfn.TEXTJOIN("_",TRUE,tbl_die_ordering[[#This Row],[Supplier]],tbl_die_ordering[[#This Row],[DIE NO]])</f>
        <v>PHME_30433-201</v>
      </c>
    </row>
    <row r="1134" spans="1:36" ht="15.75">
      <c r="A1134" s="130" t="s">
        <v>6</v>
      </c>
      <c r="B1134" s="128" t="str">
        <f>_xlfn.XLOOKUP(_xlfn.TEXTJOIN("_",TRUE,tbl_die_ordering[[#This Row],[Supplier]],tbl_die_ordering[[#This Row],[DIE NO]]),[1]Tracker!$AQ:$AQ,[1]Tracker!$W:$W,"")</f>
        <v>8078-25</v>
      </c>
      <c r="C1134" s="208" t="s">
        <v>1758</v>
      </c>
      <c r="D1134" s="90" t="s">
        <v>162</v>
      </c>
      <c r="E1134" s="90" t="s">
        <v>163</v>
      </c>
      <c r="F1134" s="91">
        <v>45861</v>
      </c>
      <c r="G1134" s="355">
        <f>_xlfn.XLOOKUP(_xlfn.TEXTJOIN("_",TRUE,tbl_die_ordering[[#This Row],[Supplier]],tbl_die_ordering[[#This Row],[DIE NO]]),[1]Tracker!$AQ:$AQ,[1]Tracker!$V:$V,"")</f>
        <v>45861</v>
      </c>
      <c r="H1134" s="193" t="s">
        <v>94</v>
      </c>
      <c r="I1134" s="131">
        <v>0</v>
      </c>
      <c r="J1134" s="131">
        <v>0</v>
      </c>
      <c r="K1134" s="99">
        <v>45866</v>
      </c>
      <c r="L1134" s="99">
        <v>45869</v>
      </c>
      <c r="M1134" s="102"/>
      <c r="N1134" s="129">
        <f>IFERROR(IF(tbl_die_ordering[[#This Row],[Design Approved Date]]&lt;&gt;"",L1134-K1134,""),"")</f>
        <v>3</v>
      </c>
      <c r="O1134" s="91">
        <v>45870</v>
      </c>
      <c r="P1134" s="91">
        <v>45871</v>
      </c>
      <c r="Q1134" s="99">
        <v>45870</v>
      </c>
      <c r="R1134" s="122" t="s">
        <v>1719</v>
      </c>
      <c r="S1134" s="90" t="s">
        <v>95</v>
      </c>
      <c r="T1134" s="99">
        <v>45870</v>
      </c>
      <c r="U1134" s="110"/>
      <c r="V1134" s="111"/>
      <c r="W11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4" s="12">
        <f>IF(AND(tbl_die_ordering[[#This Row],[TYPE]]&lt;&gt;"C",tbl_die_ordering[[#This Row],[Design Approved Date]]&lt;&gt;""),tbl_die_ordering[[#This Row],[Design Approved Date]]-tbl_die_ordering[[#This Row],[Die Requested Date]],0)</f>
        <v>8</v>
      </c>
      <c r="AA1134" s="118"/>
      <c r="AB1134" s="82">
        <f>_xlfn.XLOOKUP(_xlfn.TEXTJOIN("_",TRUE,tbl_die_ordering[[#This Row],[Supplier]],tbl_die_ordering[[#This Row],[DIE NO]]),[1]Tracker!$AQ:$AQ,[1]Tracker!$Y:$Y,"")</f>
        <v>142506739</v>
      </c>
      <c r="AC1134" s="83">
        <f>_xlfn.XLOOKUP(_xlfn.TEXTJOIN("_",TRUE,tbl_die_ordering[[#This Row],[Supplier]],tbl_die_ordering[[#This Row],[DIE NO]]),[1]Tracker!$AQ:$AQ,[1]Tracker!$AC:$AC,"")</f>
        <v>45881</v>
      </c>
      <c r="AD1134" s="7"/>
      <c r="AF1134" t="str">
        <f>TEXT(tbl_die_ordering[[#This Row],[Die Requested Date]],"mmm")</f>
        <v>Jul</v>
      </c>
      <c r="AG1134" t="str">
        <f>_xlfn.TEXTJOIN("_",TRUE,tbl_die_ordering[[#This Row],[Supplier]],tbl_die_ordering[[#This Row],[DIE NO]])</f>
        <v>PHME_INS-30433</v>
      </c>
    </row>
    <row r="1135" spans="1:36" ht="15.75">
      <c r="A1135" s="130" t="s">
        <v>6</v>
      </c>
      <c r="B1135" s="128" t="str">
        <f>_xlfn.XLOOKUP(_xlfn.TEXTJOIN("_",TRUE,tbl_die_ordering[[#This Row],[Supplier]],tbl_die_ordering[[#This Row],[DIE NO]]),[1]Tracker!$AQ:$AQ,[1]Tracker!$W:$W,"")</f>
        <v>8078-25</v>
      </c>
      <c r="C1135" s="204" t="s">
        <v>1759</v>
      </c>
      <c r="D1135" s="177" t="s">
        <v>185</v>
      </c>
      <c r="E1135" s="90" t="s">
        <v>100</v>
      </c>
      <c r="F1135" s="91">
        <v>45861</v>
      </c>
      <c r="G1135" s="355">
        <f>_xlfn.XLOOKUP(_xlfn.TEXTJOIN("_",TRUE,tbl_die_ordering[[#This Row],[Supplier]],tbl_die_ordering[[#This Row],[DIE NO]]),[1]Tracker!$AQ:$AQ,[1]Tracker!$V:$V,"")</f>
        <v>45861</v>
      </c>
      <c r="H1135" s="193" t="s">
        <v>94</v>
      </c>
      <c r="I1135" s="131">
        <v>1</v>
      </c>
      <c r="J1135" s="131">
        <v>1</v>
      </c>
      <c r="K1135" s="99">
        <v>45866</v>
      </c>
      <c r="L1135" s="99">
        <v>45869</v>
      </c>
      <c r="M1135" s="102"/>
      <c r="N1135" s="129">
        <f>IFERROR(IF(tbl_die_ordering[[#This Row],[Design Approved Date]]&lt;&gt;"",L1135-K1135,""),"")</f>
        <v>3</v>
      </c>
      <c r="O1135" s="91">
        <v>45870</v>
      </c>
      <c r="P1135" s="91">
        <v>45869</v>
      </c>
      <c r="Q1135" s="99">
        <v>45870</v>
      </c>
      <c r="R1135" s="122" t="s">
        <v>1719</v>
      </c>
      <c r="S1135" s="90" t="s">
        <v>95</v>
      </c>
      <c r="T1135" s="99">
        <v>45870</v>
      </c>
      <c r="U1135" s="110" t="s">
        <v>1416</v>
      </c>
      <c r="V1135" s="111"/>
      <c r="W11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5" s="12">
        <f>IF(AND(tbl_die_ordering[[#This Row],[TYPE]]&lt;&gt;"C",tbl_die_ordering[[#This Row],[Design Approved Date]]&lt;&gt;""),tbl_die_ordering[[#This Row],[Design Approved Date]]-tbl_die_ordering[[#This Row],[Die Requested Date]],0)</f>
        <v>8</v>
      </c>
      <c r="AA1135" s="118" t="s">
        <v>343</v>
      </c>
      <c r="AB1135" s="82">
        <f>_xlfn.XLOOKUP(_xlfn.TEXTJOIN("_",TRUE,tbl_die_ordering[[#This Row],[Supplier]],tbl_die_ordering[[#This Row],[DIE NO]]),[1]Tracker!$AQ:$AQ,[1]Tracker!$Y:$Y,"")</f>
        <v>142506739</v>
      </c>
      <c r="AC1135" s="83">
        <f>_xlfn.XLOOKUP(_xlfn.TEXTJOIN("_",TRUE,tbl_die_ordering[[#This Row],[Supplier]],tbl_die_ordering[[#This Row],[DIE NO]]),[1]Tracker!$AQ:$AQ,[1]Tracker!$AC:$AC,"")</f>
        <v>45881</v>
      </c>
      <c r="AD1135" s="7"/>
      <c r="AF1135" t="str">
        <f>TEXT(tbl_die_ordering[[#This Row],[Die Requested Date]],"mmm")</f>
        <v>Jul</v>
      </c>
      <c r="AG1135" t="str">
        <f>_xlfn.TEXTJOIN("_",TRUE,tbl_die_ordering[[#This Row],[Supplier]],tbl_die_ordering[[#This Row],[DIE NO]])</f>
        <v>PHME_30434-201</v>
      </c>
    </row>
    <row r="1136" spans="1:36" ht="15.75">
      <c r="A1136" s="130" t="s">
        <v>6</v>
      </c>
      <c r="B1136" s="128" t="str">
        <f>_xlfn.XLOOKUP(_xlfn.TEXTJOIN("_",TRUE,tbl_die_ordering[[#This Row],[Supplier]],tbl_die_ordering[[#This Row],[DIE NO]]),[1]Tracker!$AQ:$AQ,[1]Tracker!$W:$W,"")</f>
        <v>8078-25</v>
      </c>
      <c r="C1136" s="204" t="s">
        <v>1760</v>
      </c>
      <c r="D1136" s="177" t="s">
        <v>185</v>
      </c>
      <c r="E1136" s="90" t="s">
        <v>103</v>
      </c>
      <c r="F1136" s="91">
        <v>45861</v>
      </c>
      <c r="G1136" s="355">
        <f>_xlfn.XLOOKUP(_xlfn.TEXTJOIN("_",TRUE,tbl_die_ordering[[#This Row],[Supplier]],tbl_die_ordering[[#This Row],[DIE NO]]),[1]Tracker!$AQ:$AQ,[1]Tracker!$V:$V,"")</f>
        <v>45861</v>
      </c>
      <c r="H1136" s="193" t="s">
        <v>94</v>
      </c>
      <c r="I1136" s="131">
        <v>1</v>
      </c>
      <c r="J1136" s="131">
        <v>1</v>
      </c>
      <c r="K1136" s="99">
        <v>45866</v>
      </c>
      <c r="L1136" s="99">
        <v>45869</v>
      </c>
      <c r="M1136" s="102"/>
      <c r="N1136" s="129">
        <f>IFERROR(IF(tbl_die_ordering[[#This Row],[Design Approved Date]]&lt;&gt;"",L1136-K1136,""),"")</f>
        <v>3</v>
      </c>
      <c r="O1136" s="91">
        <v>45870</v>
      </c>
      <c r="P1136" s="91">
        <v>45869</v>
      </c>
      <c r="Q1136" s="99">
        <v>45870</v>
      </c>
      <c r="R1136" s="122" t="s">
        <v>1719</v>
      </c>
      <c r="S1136" s="90" t="s">
        <v>95</v>
      </c>
      <c r="T1136" s="99">
        <v>45870</v>
      </c>
      <c r="U1136" s="110" t="s">
        <v>1416</v>
      </c>
      <c r="V1136" s="111"/>
      <c r="W11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6" s="12">
        <f>IF(AND(tbl_die_ordering[[#This Row],[TYPE]]&lt;&gt;"C",tbl_die_ordering[[#This Row],[Design Approved Date]]&lt;&gt;""),tbl_die_ordering[[#This Row],[Design Approved Date]]-tbl_die_ordering[[#This Row],[Die Requested Date]],0)</f>
        <v>8</v>
      </c>
      <c r="AA1136" s="118" t="s">
        <v>343</v>
      </c>
      <c r="AB1136" s="82">
        <f>_xlfn.XLOOKUP(_xlfn.TEXTJOIN("_",TRUE,tbl_die_ordering[[#This Row],[Supplier]],tbl_die_ordering[[#This Row],[DIE NO]]),[1]Tracker!$AQ:$AQ,[1]Tracker!$Y:$Y,"")</f>
        <v>142506739</v>
      </c>
      <c r="AC1136" s="83">
        <f>_xlfn.XLOOKUP(_xlfn.TEXTJOIN("_",TRUE,tbl_die_ordering[[#This Row],[Supplier]],tbl_die_ordering[[#This Row],[DIE NO]]),[1]Tracker!$AQ:$AQ,[1]Tracker!$AC:$AC,"")</f>
        <v>45881</v>
      </c>
      <c r="AD1136" s="7"/>
      <c r="AF1136" t="str">
        <f>TEXT(tbl_die_ordering[[#This Row],[Die Requested Date]],"mmm")</f>
        <v>Jul</v>
      </c>
      <c r="AG1136" t="str">
        <f>_xlfn.TEXTJOIN("_",TRUE,tbl_die_ordering[[#This Row],[Supplier]],tbl_die_ordering[[#This Row],[DIE NO]])</f>
        <v>PHME_30440-501</v>
      </c>
    </row>
    <row r="1137" spans="1:33" ht="15.75">
      <c r="A1137" s="130" t="s">
        <v>6</v>
      </c>
      <c r="B1137" s="128" t="str">
        <f>_xlfn.XLOOKUP(_xlfn.TEXTJOIN("_",TRUE,tbl_die_ordering[[#This Row],[Supplier]],tbl_die_ordering[[#This Row],[DIE NO]]),[1]Tracker!$AQ:$AQ,[1]Tracker!$W:$W,"")</f>
        <v>8078-25</v>
      </c>
      <c r="C1137" s="204" t="s">
        <v>1761</v>
      </c>
      <c r="D1137" s="90" t="s">
        <v>162</v>
      </c>
      <c r="E1137" s="90" t="s">
        <v>163</v>
      </c>
      <c r="F1137" s="91">
        <v>45861</v>
      </c>
      <c r="G1137" s="355">
        <f>_xlfn.XLOOKUP(_xlfn.TEXTJOIN("_",TRUE,tbl_die_ordering[[#This Row],[Supplier]],tbl_die_ordering[[#This Row],[DIE NO]]),[1]Tracker!$AQ:$AQ,[1]Tracker!$V:$V,"")</f>
        <v>45861</v>
      </c>
      <c r="H1137" s="193" t="s">
        <v>94</v>
      </c>
      <c r="I1137" s="131">
        <v>0</v>
      </c>
      <c r="J1137" s="131">
        <v>0</v>
      </c>
      <c r="K1137" s="99">
        <v>45866</v>
      </c>
      <c r="L1137" s="99">
        <v>45869</v>
      </c>
      <c r="M1137" s="102"/>
      <c r="N1137" s="129">
        <f>IFERROR(IF(tbl_die_ordering[[#This Row],[Design Approved Date]]&lt;&gt;"",L1137-K1137,""),"")</f>
        <v>3</v>
      </c>
      <c r="O1137" s="91">
        <v>45870</v>
      </c>
      <c r="P1137" s="91">
        <v>45871</v>
      </c>
      <c r="Q1137" s="99">
        <v>45870</v>
      </c>
      <c r="R1137" s="122" t="s">
        <v>1719</v>
      </c>
      <c r="S1137" s="90" t="s">
        <v>95</v>
      </c>
      <c r="T1137" s="99">
        <v>45870</v>
      </c>
      <c r="U1137" s="110"/>
      <c r="V1137" s="111"/>
      <c r="W11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7" s="12">
        <f>IF(AND(tbl_die_ordering[[#This Row],[TYPE]]&lt;&gt;"C",tbl_die_ordering[[#This Row],[Design Approved Date]]&lt;&gt;""),tbl_die_ordering[[#This Row],[Design Approved Date]]-tbl_die_ordering[[#This Row],[Die Requested Date]],0)</f>
        <v>8</v>
      </c>
      <c r="AA1137" s="118"/>
      <c r="AB1137" s="82">
        <f>_xlfn.XLOOKUP(_xlfn.TEXTJOIN("_",TRUE,tbl_die_ordering[[#This Row],[Supplier]],tbl_die_ordering[[#This Row],[DIE NO]]),[1]Tracker!$AQ:$AQ,[1]Tracker!$Y:$Y,"")</f>
        <v>142506739</v>
      </c>
      <c r="AC1137" s="83">
        <f>_xlfn.XLOOKUP(_xlfn.TEXTJOIN("_",TRUE,tbl_die_ordering[[#This Row],[Supplier]],tbl_die_ordering[[#This Row],[DIE NO]]),[1]Tracker!$AQ:$AQ,[1]Tracker!$AC:$AC,"")</f>
        <v>45881</v>
      </c>
      <c r="AD1137" s="7"/>
      <c r="AF1137" t="str">
        <f>TEXT(tbl_die_ordering[[#This Row],[Die Requested Date]],"mmm")</f>
        <v>Jul</v>
      </c>
      <c r="AG1137" t="str">
        <f>_xlfn.TEXTJOIN("_",TRUE,tbl_die_ordering[[#This Row],[Supplier]],tbl_die_ordering[[#This Row],[DIE NO]])</f>
        <v>PHME_INS-30440</v>
      </c>
    </row>
    <row r="1138" spans="1:33" ht="15.75">
      <c r="A1138" s="130" t="s">
        <v>6</v>
      </c>
      <c r="B1138" s="128" t="str">
        <f>_xlfn.XLOOKUP(_xlfn.TEXTJOIN("_",TRUE,tbl_die_ordering[[#This Row],[Supplier]],tbl_die_ordering[[#This Row],[DIE NO]]),[1]Tracker!$AQ:$AQ,[1]Tracker!$W:$W,"")</f>
        <v>8078-25</v>
      </c>
      <c r="C1138" s="204" t="s">
        <v>1762</v>
      </c>
      <c r="D1138" s="177" t="s">
        <v>185</v>
      </c>
      <c r="E1138" s="90" t="s">
        <v>89</v>
      </c>
      <c r="F1138" s="181">
        <v>45861</v>
      </c>
      <c r="G1138" s="355">
        <f>_xlfn.XLOOKUP(_xlfn.TEXTJOIN("_",TRUE,tbl_die_ordering[[#This Row],[Supplier]],tbl_die_ordering[[#This Row],[DIE NO]]),[1]Tracker!$AQ:$AQ,[1]Tracker!$V:$V,"")</f>
        <v>45861</v>
      </c>
      <c r="H1138" s="193" t="s">
        <v>94</v>
      </c>
      <c r="I1138" s="131">
        <v>0</v>
      </c>
      <c r="J1138" s="131">
        <v>0</v>
      </c>
      <c r="K1138" s="99">
        <v>45869</v>
      </c>
      <c r="L1138" s="99">
        <v>45871</v>
      </c>
      <c r="M1138" s="102"/>
      <c r="N1138" s="129">
        <f>IFERROR(IF(tbl_die_ordering[[#This Row],[Design Approved Date]]&lt;&gt;"",L1138-K1138,""),"")</f>
        <v>2</v>
      </c>
      <c r="O1138" s="99">
        <v>45873</v>
      </c>
      <c r="P1138" s="91">
        <v>45869</v>
      </c>
      <c r="Q1138" s="99">
        <v>45873</v>
      </c>
      <c r="R1138" s="122" t="s">
        <v>1533</v>
      </c>
      <c r="S1138" s="90" t="s">
        <v>95</v>
      </c>
      <c r="T1138" s="99">
        <v>45873</v>
      </c>
      <c r="U1138" s="110" t="s">
        <v>1416</v>
      </c>
      <c r="V1138" s="111"/>
      <c r="W11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8" s="12">
        <f>IF(AND(tbl_die_ordering[[#This Row],[TYPE]]&lt;&gt;"C",tbl_die_ordering[[#This Row],[Design Approved Date]]&lt;&gt;""),tbl_die_ordering[[#This Row],[Design Approved Date]]-tbl_die_ordering[[#This Row],[Die Requested Date]],0)</f>
        <v>10</v>
      </c>
      <c r="AA1138" s="118" t="s">
        <v>343</v>
      </c>
      <c r="AB1138" s="82">
        <f>_xlfn.XLOOKUP(_xlfn.TEXTJOIN("_",TRUE,tbl_die_ordering[[#This Row],[Supplier]],tbl_die_ordering[[#This Row],[DIE NO]]),[1]Tracker!$AQ:$AQ,[1]Tracker!$Y:$Y,"")</f>
        <v>142506739</v>
      </c>
      <c r="AC1138" s="83">
        <f>_xlfn.XLOOKUP(_xlfn.TEXTJOIN("_",TRUE,tbl_die_ordering[[#This Row],[Supplier]],tbl_die_ordering[[#This Row],[DIE NO]]),[1]Tracker!$AQ:$AQ,[1]Tracker!$AC:$AC,"")</f>
        <v>45881</v>
      </c>
      <c r="AD1138" s="7"/>
      <c r="AF1138" t="str">
        <f>TEXT(tbl_die_ordering[[#This Row],[Die Requested Date]],"mmm")</f>
        <v>Jul</v>
      </c>
      <c r="AG1138" t="str">
        <f>_xlfn.TEXTJOIN("_",TRUE,tbl_die_ordering[[#This Row],[Supplier]],tbl_die_ordering[[#This Row],[DIE NO]])</f>
        <v>PHME_27938-601</v>
      </c>
    </row>
    <row r="1139" spans="1:33" ht="15.75">
      <c r="A1139" s="130" t="s">
        <v>6</v>
      </c>
      <c r="B1139" s="128" t="str">
        <f>_xlfn.XLOOKUP(_xlfn.TEXTJOIN("_",TRUE,tbl_die_ordering[[#This Row],[Supplier]],tbl_die_ordering[[#This Row],[DIE NO]]),[1]Tracker!$AQ:$AQ,[1]Tracker!$W:$W,"")</f>
        <v>8078-25</v>
      </c>
      <c r="C1139" s="204" t="s">
        <v>1763</v>
      </c>
      <c r="D1139" s="90" t="s">
        <v>162</v>
      </c>
      <c r="E1139" s="90" t="s">
        <v>278</v>
      </c>
      <c r="F1139" s="91">
        <v>45861</v>
      </c>
      <c r="G1139" s="355">
        <f>_xlfn.XLOOKUP(_xlfn.TEXTJOIN("_",TRUE,tbl_die_ordering[[#This Row],[Supplier]],tbl_die_ordering[[#This Row],[DIE NO]]),[1]Tracker!$AQ:$AQ,[1]Tracker!$V:$V,"")</f>
        <v>45861</v>
      </c>
      <c r="H1139" s="193" t="s">
        <v>94</v>
      </c>
      <c r="I1139" s="131">
        <v>0</v>
      </c>
      <c r="J1139" s="131">
        <v>0</v>
      </c>
      <c r="K1139" s="99">
        <v>45869</v>
      </c>
      <c r="L1139" s="99">
        <v>45871</v>
      </c>
      <c r="M1139" s="102"/>
      <c r="N1139" s="129">
        <f>IFERROR(IF(tbl_die_ordering[[#This Row],[Design Approved Date]]&lt;&gt;"",L1139-K1139,""),"")</f>
        <v>2</v>
      </c>
      <c r="O1139" s="99">
        <v>45873</v>
      </c>
      <c r="P1139" s="91">
        <v>45874</v>
      </c>
      <c r="Q1139" s="99">
        <v>45873</v>
      </c>
      <c r="R1139" s="122" t="s">
        <v>1533</v>
      </c>
      <c r="S1139" s="90" t="s">
        <v>95</v>
      </c>
      <c r="T1139" s="99">
        <v>45873</v>
      </c>
      <c r="U1139" s="110"/>
      <c r="V1139" s="111"/>
      <c r="W11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39" s="12">
        <f>IF(AND(tbl_die_ordering[[#This Row],[TYPE]]&lt;&gt;"C",tbl_die_ordering[[#This Row],[Design Approved Date]]&lt;&gt;""),tbl_die_ordering[[#This Row],[Design Approved Date]]-tbl_die_ordering[[#This Row],[Die Requested Date]],0)</f>
        <v>10</v>
      </c>
      <c r="AA1139" s="118"/>
      <c r="AB1139" s="82">
        <f>_xlfn.XLOOKUP(_xlfn.TEXTJOIN("_",TRUE,tbl_die_ordering[[#This Row],[Supplier]],tbl_die_ordering[[#This Row],[DIE NO]]),[1]Tracker!$AQ:$AQ,[1]Tracker!$Y:$Y,"")</f>
        <v>142506739</v>
      </c>
      <c r="AC1139" s="83">
        <f>_xlfn.XLOOKUP(_xlfn.TEXTJOIN("_",TRUE,tbl_die_ordering[[#This Row],[Supplier]],tbl_die_ordering[[#This Row],[DIE NO]]),[1]Tracker!$AQ:$AQ,[1]Tracker!$AC:$AC,"")</f>
        <v>45881</v>
      </c>
      <c r="AD1139" s="7"/>
      <c r="AF1139" t="str">
        <f>TEXT(tbl_die_ordering[[#This Row],[Die Requested Date]],"mmm")</f>
        <v>Jul</v>
      </c>
      <c r="AG1139" t="str">
        <f>_xlfn.TEXTJOIN("_",TRUE,tbl_die_ordering[[#This Row],[Supplier]],tbl_die_ordering[[#This Row],[DIE NO]])</f>
        <v>PHME_INS-27938</v>
      </c>
    </row>
    <row r="1140" spans="1:33" ht="15.75">
      <c r="A1140" s="130" t="s">
        <v>6</v>
      </c>
      <c r="B1140" s="128" t="str">
        <f>_xlfn.XLOOKUP(_xlfn.TEXTJOIN("_",TRUE,tbl_die_ordering[[#This Row],[Supplier]],tbl_die_ordering[[#This Row],[DIE NO]]),[1]Tracker!$AQ:$AQ,[1]Tracker!$W:$W,"")</f>
        <v>8078-25</v>
      </c>
      <c r="C1140" s="204" t="s">
        <v>1764</v>
      </c>
      <c r="D1140" s="90" t="s">
        <v>162</v>
      </c>
      <c r="E1140" s="90" t="s">
        <v>163</v>
      </c>
      <c r="F1140" s="91">
        <v>45861</v>
      </c>
      <c r="G1140" s="355">
        <f>_xlfn.XLOOKUP(_xlfn.TEXTJOIN("_",TRUE,tbl_die_ordering[[#This Row],[Supplier]],tbl_die_ordering[[#This Row],[DIE NO]]),[1]Tracker!$AQ:$AQ,[1]Tracker!$V:$V,"")</f>
        <v>45861</v>
      </c>
      <c r="H1140" s="193" t="s">
        <v>94</v>
      </c>
      <c r="I1140" s="131">
        <v>0</v>
      </c>
      <c r="J1140" s="131">
        <v>0</v>
      </c>
      <c r="K1140" s="99">
        <v>45866</v>
      </c>
      <c r="L1140" s="99">
        <v>45869</v>
      </c>
      <c r="M1140" s="102"/>
      <c r="N1140" s="129">
        <f>IFERROR(IF(tbl_die_ordering[[#This Row],[Design Approved Date]]&lt;&gt;"",L1140-K1140,""),"")</f>
        <v>3</v>
      </c>
      <c r="O1140" s="99">
        <v>45873</v>
      </c>
      <c r="P1140" s="91">
        <v>45874</v>
      </c>
      <c r="Q1140" s="99">
        <v>45873</v>
      </c>
      <c r="R1140" s="122" t="s">
        <v>1533</v>
      </c>
      <c r="S1140" s="90" t="s">
        <v>95</v>
      </c>
      <c r="T1140" s="99">
        <v>45873</v>
      </c>
      <c r="U1140" s="110"/>
      <c r="V1140" s="111"/>
      <c r="W11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0" s="12">
        <f>IF(AND(tbl_die_ordering[[#This Row],[TYPE]]&lt;&gt;"C",tbl_die_ordering[[#This Row],[Design Approved Date]]&lt;&gt;""),tbl_die_ordering[[#This Row],[Design Approved Date]]-tbl_die_ordering[[#This Row],[Die Requested Date]],0)</f>
        <v>8</v>
      </c>
      <c r="AA1140" s="118"/>
      <c r="AB1140" s="82">
        <f>_xlfn.XLOOKUP(_xlfn.TEXTJOIN("_",TRUE,tbl_die_ordering[[#This Row],[Supplier]],tbl_die_ordering[[#This Row],[DIE NO]]),[1]Tracker!$AQ:$AQ,[1]Tracker!$Y:$Y,"")</f>
        <v>142506739</v>
      </c>
      <c r="AC1140" s="83">
        <f>_xlfn.XLOOKUP(_xlfn.TEXTJOIN("_",TRUE,tbl_die_ordering[[#This Row],[Supplier]],tbl_die_ordering[[#This Row],[DIE NO]]),[1]Tracker!$AQ:$AQ,[1]Tracker!$AC:$AC,"")</f>
        <v>45881</v>
      </c>
      <c r="AD1140" s="7"/>
      <c r="AF1140" t="str">
        <f>TEXT(tbl_die_ordering[[#This Row],[Die Requested Date]],"mmm")</f>
        <v>Jul</v>
      </c>
      <c r="AG1140" t="str">
        <f>_xlfn.TEXTJOIN("_",TRUE,tbl_die_ordering[[#This Row],[Supplier]],tbl_die_ordering[[#This Row],[DIE NO]])</f>
        <v>PHME_INS-30434</v>
      </c>
    </row>
    <row r="1141" spans="1:33" ht="15.75">
      <c r="A1141" s="130" t="s">
        <v>6</v>
      </c>
      <c r="B1141" s="128" t="str">
        <f>_xlfn.XLOOKUP(_xlfn.TEXTJOIN("_",TRUE,tbl_die_ordering[[#This Row],[Supplier]],tbl_die_ordering[[#This Row],[DIE NO]]),[1]Tracker!$AQ:$AQ,[1]Tracker!$W:$W,"")</f>
        <v>8080-25</v>
      </c>
      <c r="C1141" s="204" t="s">
        <v>1765</v>
      </c>
      <c r="D1141" s="177" t="s">
        <v>185</v>
      </c>
      <c r="E1141" s="90" t="s">
        <v>103</v>
      </c>
      <c r="F1141" s="181">
        <v>45861</v>
      </c>
      <c r="G1141" s="355">
        <f>_xlfn.XLOOKUP(_xlfn.TEXTJOIN("_",TRUE,tbl_die_ordering[[#This Row],[Supplier]],tbl_die_ordering[[#This Row],[DIE NO]]),[1]Tracker!$AQ:$AQ,[1]Tracker!$V:$V,"")</f>
        <v>45861</v>
      </c>
      <c r="H1141" s="193" t="s">
        <v>94</v>
      </c>
      <c r="I1141" s="131">
        <v>1</v>
      </c>
      <c r="J1141" s="131">
        <v>2</v>
      </c>
      <c r="K1141" s="99">
        <v>45866</v>
      </c>
      <c r="L1141" s="99">
        <v>45868</v>
      </c>
      <c r="M1141" s="102"/>
      <c r="N1141" s="129">
        <f>IFERROR(IF(tbl_die_ordering[[#This Row],[Design Approved Date]]&lt;&gt;"",L1141-K1141,""),"")</f>
        <v>2</v>
      </c>
      <c r="O1141" s="99">
        <v>45873</v>
      </c>
      <c r="P1141" s="91">
        <v>45869</v>
      </c>
      <c r="Q1141" s="99">
        <v>45873</v>
      </c>
      <c r="R1141" s="122" t="s">
        <v>1533</v>
      </c>
      <c r="S1141" s="90" t="s">
        <v>95</v>
      </c>
      <c r="T1141" s="99">
        <v>45873</v>
      </c>
      <c r="U1141" s="110" t="s">
        <v>1416</v>
      </c>
      <c r="V1141" s="111"/>
      <c r="W11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1" s="12">
        <f>IF(AND(tbl_die_ordering[[#This Row],[TYPE]]&lt;&gt;"C",tbl_die_ordering[[#This Row],[Design Approved Date]]&lt;&gt;""),tbl_die_ordering[[#This Row],[Design Approved Date]]-tbl_die_ordering[[#This Row],[Die Requested Date]],0)</f>
        <v>7</v>
      </c>
      <c r="AA1141" s="118" t="s">
        <v>343</v>
      </c>
      <c r="AB1141" s="82">
        <f>_xlfn.XLOOKUP(_xlfn.TEXTJOIN("_",TRUE,tbl_die_ordering[[#This Row],[Supplier]],tbl_die_ordering[[#This Row],[DIE NO]]),[1]Tracker!$AQ:$AQ,[1]Tracker!$Y:$Y,"")</f>
        <v>142506740</v>
      </c>
      <c r="AC1141" s="83">
        <f>_xlfn.XLOOKUP(_xlfn.TEXTJOIN("_",TRUE,tbl_die_ordering[[#This Row],[Supplier]],tbl_die_ordering[[#This Row],[DIE NO]]),[1]Tracker!$AQ:$AQ,[1]Tracker!$AC:$AC,"")</f>
        <v>45881</v>
      </c>
      <c r="AD1141" s="7"/>
      <c r="AF1141" t="str">
        <f>TEXT(tbl_die_ordering[[#This Row],[Die Requested Date]],"mmm")</f>
        <v>Jul</v>
      </c>
      <c r="AG1141" t="str">
        <f>_xlfn.TEXTJOIN("_",TRUE,tbl_die_ordering[[#This Row],[Supplier]],tbl_die_ordering[[#This Row],[DIE NO]])</f>
        <v>PHME_30441-401</v>
      </c>
    </row>
    <row r="1142" spans="1:33" ht="30">
      <c r="A1142" s="130" t="s">
        <v>6</v>
      </c>
      <c r="B1142" s="128" t="str">
        <f>_xlfn.XLOOKUP(_xlfn.TEXTJOIN("_",TRUE,tbl_die_ordering[[#This Row],[Supplier]],tbl_die_ordering[[#This Row],[DIE NO]]),[1]Tracker!$AQ:$AQ,[1]Tracker!$W:$W,"")</f>
        <v>8077-25</v>
      </c>
      <c r="C1142" s="204" t="s">
        <v>1766</v>
      </c>
      <c r="D1142" s="177" t="s">
        <v>185</v>
      </c>
      <c r="E1142" s="90" t="s">
        <v>103</v>
      </c>
      <c r="F1142" s="91">
        <v>45861</v>
      </c>
      <c r="G1142" s="355">
        <f>_xlfn.XLOOKUP(_xlfn.TEXTJOIN("_",TRUE,tbl_die_ordering[[#This Row],[Supplier]],tbl_die_ordering[[#This Row],[DIE NO]]),[1]Tracker!$AQ:$AQ,[1]Tracker!$V:$V,"")</f>
        <v>45861</v>
      </c>
      <c r="H1142" s="193" t="s">
        <v>90</v>
      </c>
      <c r="I1142" s="131">
        <v>1</v>
      </c>
      <c r="J1142" s="131">
        <v>4</v>
      </c>
      <c r="K1142" s="99">
        <v>45862</v>
      </c>
      <c r="L1142" s="99">
        <v>45869</v>
      </c>
      <c r="M1142" s="102"/>
      <c r="N1142" s="129">
        <f>IFERROR(IF(tbl_die_ordering[[#This Row],[Design Approved Date]]&lt;&gt;"",L1142-K1142,""),"")</f>
        <v>7</v>
      </c>
      <c r="O1142" s="99">
        <v>45873</v>
      </c>
      <c r="P1142" s="91">
        <v>45869</v>
      </c>
      <c r="Q1142" s="99">
        <v>45873</v>
      </c>
      <c r="R1142" s="122" t="s">
        <v>1533</v>
      </c>
      <c r="S1142" s="90" t="s">
        <v>139</v>
      </c>
      <c r="T1142" s="99">
        <v>45873</v>
      </c>
      <c r="U1142" s="110" t="s">
        <v>1416</v>
      </c>
      <c r="V1142" s="111" t="s">
        <v>1767</v>
      </c>
      <c r="W11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2" s="12">
        <f>IF(AND(tbl_die_ordering[[#This Row],[TYPE]]&lt;&gt;"C",tbl_die_ordering[[#This Row],[Design Approved Date]]&lt;&gt;""),tbl_die_ordering[[#This Row],[Design Approved Date]]-tbl_die_ordering[[#This Row],[Die Requested Date]],0)</f>
        <v>8</v>
      </c>
      <c r="AA1142" s="118" t="s">
        <v>343</v>
      </c>
      <c r="AB1142" s="82">
        <f>_xlfn.XLOOKUP(_xlfn.TEXTJOIN("_",TRUE,tbl_die_ordering[[#This Row],[Supplier]],tbl_die_ordering[[#This Row],[DIE NO]]),[1]Tracker!$AQ:$AQ,[1]Tracker!$Y:$Y,"")</f>
        <v>142506844</v>
      </c>
      <c r="AC1142" s="83">
        <f>_xlfn.XLOOKUP(_xlfn.TEXTJOIN("_",TRUE,tbl_die_ordering[[#This Row],[Supplier]],tbl_die_ordering[[#This Row],[DIE NO]]),[1]Tracker!$AQ:$AQ,[1]Tracker!$AC:$AC,"")</f>
        <v>45884.440497685187</v>
      </c>
      <c r="AD1142" s="7"/>
      <c r="AF1142" t="str">
        <f>TEXT(tbl_die_ordering[[#This Row],[Die Requested Date]],"mmm")</f>
        <v>Jul</v>
      </c>
      <c r="AG1142" t="str">
        <f>_xlfn.TEXTJOIN("_",TRUE,tbl_die_ordering[[#This Row],[Supplier]],tbl_die_ordering[[#This Row],[DIE NO]])</f>
        <v>EKSTEK_30442-501</v>
      </c>
    </row>
    <row r="1143" spans="1:33" ht="15.75">
      <c r="A1143" s="130" t="s">
        <v>6</v>
      </c>
      <c r="B1143" s="128" t="str">
        <f>_xlfn.XLOOKUP(_xlfn.TEXTJOIN("_",TRUE,tbl_die_ordering[[#This Row],[Supplier]],tbl_die_ordering[[#This Row],[DIE NO]]),[1]Tracker!$AQ:$AQ,[1]Tracker!$W:$W,"")</f>
        <v>8080-25</v>
      </c>
      <c r="C1143" s="204" t="s">
        <v>1768</v>
      </c>
      <c r="D1143" s="177" t="s">
        <v>185</v>
      </c>
      <c r="E1143" s="90" t="s">
        <v>103</v>
      </c>
      <c r="F1143" s="91">
        <v>45861</v>
      </c>
      <c r="G1143" s="355">
        <f>_xlfn.XLOOKUP(_xlfn.TEXTJOIN("_",TRUE,tbl_die_ordering[[#This Row],[Supplier]],tbl_die_ordering[[#This Row],[DIE NO]]),[1]Tracker!$AQ:$AQ,[1]Tracker!$V:$V,"")</f>
        <v>45861</v>
      </c>
      <c r="H1143" s="193" t="s">
        <v>94</v>
      </c>
      <c r="I1143" s="131">
        <v>2</v>
      </c>
      <c r="J1143" s="131">
        <v>4</v>
      </c>
      <c r="K1143" s="99">
        <v>45864</v>
      </c>
      <c r="L1143" s="99">
        <v>45868</v>
      </c>
      <c r="M1143" s="102"/>
      <c r="N1143" s="129">
        <f>IFERROR(IF(tbl_die_ordering[[#This Row],[Design Approved Date]]&lt;&gt;"",L1143-K1143,""),"")</f>
        <v>4</v>
      </c>
      <c r="O1143" s="99">
        <v>45873</v>
      </c>
      <c r="P1143" s="91">
        <v>45869</v>
      </c>
      <c r="Q1143" s="99">
        <v>45873</v>
      </c>
      <c r="R1143" s="122" t="s">
        <v>1533</v>
      </c>
      <c r="S1143" s="90" t="s">
        <v>95</v>
      </c>
      <c r="T1143" s="99">
        <v>45873</v>
      </c>
      <c r="U1143" s="110" t="s">
        <v>1416</v>
      </c>
      <c r="V1143" s="111"/>
      <c r="W11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3" s="12">
        <f>IF(AND(tbl_die_ordering[[#This Row],[TYPE]]&lt;&gt;"C",tbl_die_ordering[[#This Row],[Design Approved Date]]&lt;&gt;""),tbl_die_ordering[[#This Row],[Design Approved Date]]-tbl_die_ordering[[#This Row],[Die Requested Date]],0)</f>
        <v>7</v>
      </c>
      <c r="AA1143" s="118" t="s">
        <v>343</v>
      </c>
      <c r="AB1143" s="82">
        <f>_xlfn.XLOOKUP(_xlfn.TEXTJOIN("_",TRUE,tbl_die_ordering[[#This Row],[Supplier]],tbl_die_ordering[[#This Row],[DIE NO]]),[1]Tracker!$AQ:$AQ,[1]Tracker!$Y:$Y,"")</f>
        <v>142506740</v>
      </c>
      <c r="AC1143" s="83">
        <f>_xlfn.XLOOKUP(_xlfn.TEXTJOIN("_",TRUE,tbl_die_ordering[[#This Row],[Supplier]],tbl_die_ordering[[#This Row],[DIE NO]]),[1]Tracker!$AQ:$AQ,[1]Tracker!$AC:$AC,"")</f>
        <v>45881</v>
      </c>
      <c r="AD1143" s="7"/>
      <c r="AF1143" t="str">
        <f>TEXT(tbl_die_ordering[[#This Row],[Die Requested Date]],"mmm")</f>
        <v>Jul</v>
      </c>
      <c r="AG1143" t="str">
        <f>_xlfn.TEXTJOIN("_",TRUE,tbl_die_ordering[[#This Row],[Supplier]],tbl_die_ordering[[#This Row],[DIE NO]])</f>
        <v>PHME_30444-501</v>
      </c>
    </row>
    <row r="1144" spans="1:33" ht="15.75">
      <c r="A1144" s="130" t="s">
        <v>6</v>
      </c>
      <c r="B1144" s="128" t="str">
        <f>_xlfn.XLOOKUP(_xlfn.TEXTJOIN("_",TRUE,tbl_die_ordering[[#This Row],[Supplier]],tbl_die_ordering[[#This Row],[DIE NO]]),[1]Tracker!$AQ:$AQ,[1]Tracker!$W:$W,"")</f>
        <v>8080-25</v>
      </c>
      <c r="C1144" s="204" t="s">
        <v>1769</v>
      </c>
      <c r="D1144" s="177" t="s">
        <v>185</v>
      </c>
      <c r="E1144" s="90" t="s">
        <v>103</v>
      </c>
      <c r="F1144" s="91">
        <v>45861</v>
      </c>
      <c r="G1144" s="355">
        <f>_xlfn.XLOOKUP(_xlfn.TEXTJOIN("_",TRUE,tbl_die_ordering[[#This Row],[Supplier]],tbl_die_ordering[[#This Row],[DIE NO]]),[1]Tracker!$AQ:$AQ,[1]Tracker!$V:$V,"")</f>
        <v>45861</v>
      </c>
      <c r="H1144" s="193" t="s">
        <v>94</v>
      </c>
      <c r="I1144" s="131">
        <v>2</v>
      </c>
      <c r="J1144" s="131">
        <v>4</v>
      </c>
      <c r="K1144" s="99">
        <v>45864</v>
      </c>
      <c r="L1144" s="99">
        <v>45868</v>
      </c>
      <c r="M1144" s="102"/>
      <c r="N1144" s="129">
        <f>IFERROR(IF(tbl_die_ordering[[#This Row],[Design Approved Date]]&lt;&gt;"",L1144-K1144,""),"")</f>
        <v>4</v>
      </c>
      <c r="O1144" s="99">
        <v>45873</v>
      </c>
      <c r="P1144" s="91">
        <v>45869</v>
      </c>
      <c r="Q1144" s="99">
        <v>45873</v>
      </c>
      <c r="R1144" s="122" t="s">
        <v>1533</v>
      </c>
      <c r="S1144" s="90" t="s">
        <v>95</v>
      </c>
      <c r="T1144" s="91">
        <v>45869</v>
      </c>
      <c r="U1144" s="110" t="s">
        <v>1416</v>
      </c>
      <c r="V1144" s="111"/>
      <c r="W11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4" s="12">
        <f>IF(AND(tbl_die_ordering[[#This Row],[TYPE]]&lt;&gt;"C",tbl_die_ordering[[#This Row],[Design Approved Date]]&lt;&gt;""),tbl_die_ordering[[#This Row],[Design Approved Date]]-tbl_die_ordering[[#This Row],[Die Requested Date]],0)</f>
        <v>7</v>
      </c>
      <c r="AA1144" s="118" t="s">
        <v>343</v>
      </c>
      <c r="AB1144" s="82">
        <f>_xlfn.XLOOKUP(_xlfn.TEXTJOIN("_",TRUE,tbl_die_ordering[[#This Row],[Supplier]],tbl_die_ordering[[#This Row],[DIE NO]]),[1]Tracker!$AQ:$AQ,[1]Tracker!$Y:$Y,"")</f>
        <v>142506740</v>
      </c>
      <c r="AC1144" s="83">
        <f>_xlfn.XLOOKUP(_xlfn.TEXTJOIN("_",TRUE,tbl_die_ordering[[#This Row],[Supplier]],tbl_die_ordering[[#This Row],[DIE NO]]),[1]Tracker!$AQ:$AQ,[1]Tracker!$AC:$AC,"")</f>
        <v>45881</v>
      </c>
      <c r="AD1144" s="7"/>
      <c r="AF1144" t="str">
        <f>TEXT(tbl_die_ordering[[#This Row],[Die Requested Date]],"mmm")</f>
        <v>Jul</v>
      </c>
      <c r="AG1144" t="str">
        <f>_xlfn.TEXTJOIN("_",TRUE,tbl_die_ordering[[#This Row],[Supplier]],tbl_die_ordering[[#This Row],[DIE NO]])</f>
        <v>PHME_30446-501</v>
      </c>
    </row>
    <row r="1145" spans="1:33" ht="15.75">
      <c r="A1145" s="130" t="s">
        <v>6</v>
      </c>
      <c r="B1145" s="128" t="str">
        <f>_xlfn.XLOOKUP(_xlfn.TEXTJOIN("_",TRUE,tbl_die_ordering[[#This Row],[Supplier]],tbl_die_ordering[[#This Row],[DIE NO]]),[1]Tracker!$AQ:$AQ,[1]Tracker!$W:$W,"")</f>
        <v>8080-25</v>
      </c>
      <c r="C1145" s="204" t="s">
        <v>1770</v>
      </c>
      <c r="D1145" s="177" t="s">
        <v>185</v>
      </c>
      <c r="E1145" s="90" t="s">
        <v>103</v>
      </c>
      <c r="F1145" s="91">
        <v>45861</v>
      </c>
      <c r="G1145" s="355">
        <f>_xlfn.XLOOKUP(_xlfn.TEXTJOIN("_",TRUE,tbl_die_ordering[[#This Row],[Supplier]],tbl_die_ordering[[#This Row],[DIE NO]]),[1]Tracker!$AQ:$AQ,[1]Tracker!$V:$V,"")</f>
        <v>45861</v>
      </c>
      <c r="H1145" s="193" t="s">
        <v>94</v>
      </c>
      <c r="I1145" s="131">
        <v>1</v>
      </c>
      <c r="J1145" s="131">
        <v>2</v>
      </c>
      <c r="K1145" s="99">
        <v>45866</v>
      </c>
      <c r="L1145" s="99">
        <v>45869</v>
      </c>
      <c r="M1145" s="102"/>
      <c r="N1145" s="129">
        <f>IFERROR(IF(tbl_die_ordering[[#This Row],[Design Approved Date]]&lt;&gt;"",L1145-K1145,""),"")</f>
        <v>3</v>
      </c>
      <c r="O1145" s="99">
        <v>45873</v>
      </c>
      <c r="P1145" s="91">
        <v>45869</v>
      </c>
      <c r="Q1145" s="99">
        <v>45873</v>
      </c>
      <c r="R1145" s="122" t="s">
        <v>1533</v>
      </c>
      <c r="S1145" s="90" t="s">
        <v>95</v>
      </c>
      <c r="T1145" s="91">
        <v>45869</v>
      </c>
      <c r="U1145" s="110" t="s">
        <v>1416</v>
      </c>
      <c r="V1145" s="111"/>
      <c r="W11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5" s="12">
        <f>IF(AND(tbl_die_ordering[[#This Row],[TYPE]]&lt;&gt;"C",tbl_die_ordering[[#This Row],[Design Approved Date]]&lt;&gt;""),tbl_die_ordering[[#This Row],[Design Approved Date]]-tbl_die_ordering[[#This Row],[Die Requested Date]],0)</f>
        <v>8</v>
      </c>
      <c r="AA1145" s="118" t="s">
        <v>343</v>
      </c>
      <c r="AB1145" s="82">
        <f>_xlfn.XLOOKUP(_xlfn.TEXTJOIN("_",TRUE,tbl_die_ordering[[#This Row],[Supplier]],tbl_die_ordering[[#This Row],[DIE NO]]),[1]Tracker!$AQ:$AQ,[1]Tracker!$Y:$Y,"")</f>
        <v>142506736</v>
      </c>
      <c r="AC1145" s="83">
        <f>_xlfn.XLOOKUP(_xlfn.TEXTJOIN("_",TRUE,tbl_die_ordering[[#This Row],[Supplier]],tbl_die_ordering[[#This Row],[DIE NO]]),[1]Tracker!$AQ:$AQ,[1]Tracker!$AC:$AC,"")</f>
        <v>45887</v>
      </c>
      <c r="AD1145" s="7"/>
      <c r="AF1145" t="str">
        <f>TEXT(tbl_die_ordering[[#This Row],[Die Requested Date]],"mmm")</f>
        <v>Jul</v>
      </c>
      <c r="AG1145" t="str">
        <f>_xlfn.TEXTJOIN("_",TRUE,tbl_die_ordering[[#This Row],[Supplier]],tbl_die_ordering[[#This Row],[DIE NO]])</f>
        <v>PHME_30449-501</v>
      </c>
    </row>
    <row r="1146" spans="1:33" ht="15.75">
      <c r="A1146" s="130" t="s">
        <v>6</v>
      </c>
      <c r="B1146" s="128" t="str">
        <f>_xlfn.XLOOKUP(_xlfn.TEXTJOIN("_",TRUE,tbl_die_ordering[[#This Row],[Supplier]],tbl_die_ordering[[#This Row],[DIE NO]]),[1]Tracker!$AQ:$AQ,[1]Tracker!$W:$W,"")</f>
        <v>8081-25</v>
      </c>
      <c r="C1146" s="204" t="s">
        <v>1771</v>
      </c>
      <c r="D1146" s="177" t="s">
        <v>185</v>
      </c>
      <c r="E1146" s="90" t="s">
        <v>321</v>
      </c>
      <c r="F1146" s="91">
        <v>45861</v>
      </c>
      <c r="G1146" s="355">
        <f>_xlfn.XLOOKUP(_xlfn.TEXTJOIN("_",TRUE,tbl_die_ordering[[#This Row],[Supplier]],tbl_die_ordering[[#This Row],[DIE NO]]),[1]Tracker!$AQ:$AQ,[1]Tracker!$V:$V,"")</f>
        <v>45861</v>
      </c>
      <c r="H1146" s="193" t="s">
        <v>90</v>
      </c>
      <c r="I1146" s="131">
        <v>1</v>
      </c>
      <c r="J1146" s="131">
        <v>4</v>
      </c>
      <c r="K1146" s="99">
        <v>45863</v>
      </c>
      <c r="L1146" s="99">
        <v>45868</v>
      </c>
      <c r="M1146" s="102"/>
      <c r="N1146" s="129">
        <f>IFERROR(IF(tbl_die_ordering[[#This Row],[Design Approved Date]]&lt;&gt;"",L1146-K1146,""),"")</f>
        <v>5</v>
      </c>
      <c r="O1146" s="99">
        <v>45873</v>
      </c>
      <c r="P1146" s="91">
        <v>45874</v>
      </c>
      <c r="Q1146" s="99">
        <v>45873</v>
      </c>
      <c r="R1146" s="122" t="s">
        <v>1533</v>
      </c>
      <c r="S1146" s="90" t="s">
        <v>139</v>
      </c>
      <c r="T1146" s="99">
        <v>45873</v>
      </c>
      <c r="U1146" s="110" t="s">
        <v>1749</v>
      </c>
      <c r="V1146" s="111" t="s">
        <v>1772</v>
      </c>
      <c r="W11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6" s="12">
        <f>IF(AND(tbl_die_ordering[[#This Row],[TYPE]]&lt;&gt;"C",tbl_die_ordering[[#This Row],[Design Approved Date]]&lt;&gt;""),tbl_die_ordering[[#This Row],[Design Approved Date]]-tbl_die_ordering[[#This Row],[Die Requested Date]],0)</f>
        <v>7</v>
      </c>
      <c r="AA1146" s="118" t="s">
        <v>405</v>
      </c>
      <c r="AB1146" s="82">
        <f>_xlfn.XLOOKUP(_xlfn.TEXTJOIN("_",TRUE,tbl_die_ordering[[#This Row],[Supplier]],tbl_die_ordering[[#This Row],[DIE NO]]),[1]Tracker!$AQ:$AQ,[1]Tracker!$Y:$Y,"")</f>
        <v>142506846</v>
      </c>
      <c r="AC1146" s="83">
        <f>_xlfn.XLOOKUP(_xlfn.TEXTJOIN("_",TRUE,tbl_die_ordering[[#This Row],[Supplier]],tbl_die_ordering[[#This Row],[DIE NO]]),[1]Tracker!$AQ:$AQ,[1]Tracker!$AC:$AC,"")</f>
        <v>45884</v>
      </c>
      <c r="AD1146" s="7"/>
      <c r="AF1146" t="str">
        <f>TEXT(tbl_die_ordering[[#This Row],[Die Requested Date]],"mmm")</f>
        <v>Jul</v>
      </c>
      <c r="AG1146" t="str">
        <f>_xlfn.TEXTJOIN("_",TRUE,tbl_die_ordering[[#This Row],[Supplier]],tbl_die_ordering[[#This Row],[DIE NO]])</f>
        <v>EKSTEK_30453-401</v>
      </c>
    </row>
    <row r="1147" spans="1:33" ht="15.75">
      <c r="A1147" s="130" t="s">
        <v>6</v>
      </c>
      <c r="B1147" s="128" t="str">
        <f>_xlfn.XLOOKUP(_xlfn.TEXTJOIN("_",TRUE,tbl_die_ordering[[#This Row],[Supplier]],tbl_die_ordering[[#This Row],[DIE NO]]),[1]Tracker!$AQ:$AQ,[1]Tracker!$W:$W,"")</f>
        <v>8081-25</v>
      </c>
      <c r="C1147" s="204" t="s">
        <v>1773</v>
      </c>
      <c r="D1147" s="177" t="s">
        <v>185</v>
      </c>
      <c r="E1147" s="90" t="s">
        <v>321</v>
      </c>
      <c r="F1147" s="91">
        <v>45861</v>
      </c>
      <c r="G1147" s="355">
        <f>_xlfn.XLOOKUP(_xlfn.TEXTJOIN("_",TRUE,tbl_die_ordering[[#This Row],[Supplier]],tbl_die_ordering[[#This Row],[DIE NO]]),[1]Tracker!$AQ:$AQ,[1]Tracker!$V:$V,"")</f>
        <v>45861</v>
      </c>
      <c r="H1147" s="193" t="s">
        <v>90</v>
      </c>
      <c r="I1147" s="131">
        <v>1</v>
      </c>
      <c r="J1147" s="131">
        <v>4</v>
      </c>
      <c r="K1147" s="99">
        <v>45863</v>
      </c>
      <c r="L1147" s="99">
        <v>45864</v>
      </c>
      <c r="M1147" s="102"/>
      <c r="N1147" s="129">
        <f>IFERROR(IF(tbl_die_ordering[[#This Row],[Design Approved Date]]&lt;&gt;"",L1147-K1147,""),"")</f>
        <v>1</v>
      </c>
      <c r="O1147" s="99">
        <v>45873</v>
      </c>
      <c r="P1147" s="91">
        <v>45874</v>
      </c>
      <c r="Q1147" s="99">
        <v>45873</v>
      </c>
      <c r="R1147" s="122" t="s">
        <v>1533</v>
      </c>
      <c r="S1147" s="90" t="s">
        <v>139</v>
      </c>
      <c r="T1147" s="99">
        <v>45873</v>
      </c>
      <c r="U1147" s="110" t="s">
        <v>1749</v>
      </c>
      <c r="V1147" s="111"/>
      <c r="W11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7" s="12">
        <f>IF(AND(tbl_die_ordering[[#This Row],[TYPE]]&lt;&gt;"C",tbl_die_ordering[[#This Row],[Design Approved Date]]&lt;&gt;""),tbl_die_ordering[[#This Row],[Design Approved Date]]-tbl_die_ordering[[#This Row],[Die Requested Date]],0)</f>
        <v>3</v>
      </c>
      <c r="AA1147" s="118" t="s">
        <v>405</v>
      </c>
      <c r="AB1147" s="82">
        <f>_xlfn.XLOOKUP(_xlfn.TEXTJOIN("_",TRUE,tbl_die_ordering[[#This Row],[Supplier]],tbl_die_ordering[[#This Row],[DIE NO]]),[1]Tracker!$AQ:$AQ,[1]Tracker!$Y:$Y,"")</f>
        <v>142506846</v>
      </c>
      <c r="AC1147" s="83">
        <f>_xlfn.XLOOKUP(_xlfn.TEXTJOIN("_",TRUE,tbl_die_ordering[[#This Row],[Supplier]],tbl_die_ordering[[#This Row],[DIE NO]]),[1]Tracker!$AQ:$AQ,[1]Tracker!$AC:$AC,"")</f>
        <v>45884</v>
      </c>
      <c r="AD1147" s="7"/>
      <c r="AF1147" t="str">
        <f>TEXT(tbl_die_ordering[[#This Row],[Die Requested Date]],"mmm")</f>
        <v>Jul</v>
      </c>
      <c r="AG1147" t="str">
        <f>_xlfn.TEXTJOIN("_",TRUE,tbl_die_ordering[[#This Row],[Supplier]],tbl_die_ordering[[#This Row],[DIE NO]])</f>
        <v>EKSTEK_30452-501</v>
      </c>
    </row>
    <row r="1148" spans="1:33" ht="15.75">
      <c r="A1148" s="130" t="s">
        <v>6</v>
      </c>
      <c r="B1148" s="128" t="str">
        <f>_xlfn.XLOOKUP(_xlfn.TEXTJOIN("_",TRUE,tbl_die_ordering[[#This Row],[Supplier]],tbl_die_ordering[[#This Row],[DIE NO]]),[1]Tracker!$AQ:$AQ,[1]Tracker!$W:$W,"")</f>
        <v>8081-25</v>
      </c>
      <c r="C1148" s="204" t="s">
        <v>1774</v>
      </c>
      <c r="D1148" s="177" t="s">
        <v>185</v>
      </c>
      <c r="E1148" s="90" t="s">
        <v>321</v>
      </c>
      <c r="F1148" s="91">
        <v>45861</v>
      </c>
      <c r="G1148" s="355">
        <f>_xlfn.XLOOKUP(_xlfn.TEXTJOIN("_",TRUE,tbl_die_ordering[[#This Row],[Supplier]],tbl_die_ordering[[#This Row],[DIE NO]]),[1]Tracker!$AQ:$AQ,[1]Tracker!$V:$V,"")</f>
        <v>45861</v>
      </c>
      <c r="H1148" s="193" t="s">
        <v>90</v>
      </c>
      <c r="I1148" s="131">
        <v>0</v>
      </c>
      <c r="J1148" s="131">
        <v>0</v>
      </c>
      <c r="K1148" s="99">
        <v>45863</v>
      </c>
      <c r="L1148" s="99">
        <v>45864</v>
      </c>
      <c r="M1148" s="102"/>
      <c r="N1148" s="129">
        <f>IFERROR(IF(tbl_die_ordering[[#This Row],[Design Approved Date]]&lt;&gt;"",L1148-K1148,""),"")</f>
        <v>1</v>
      </c>
      <c r="O1148" s="99">
        <v>45873</v>
      </c>
      <c r="P1148" s="91">
        <v>45874</v>
      </c>
      <c r="Q1148" s="99">
        <v>45873</v>
      </c>
      <c r="R1148" s="122" t="s">
        <v>1533</v>
      </c>
      <c r="S1148" s="90" t="s">
        <v>139</v>
      </c>
      <c r="T1148" s="99">
        <v>45873</v>
      </c>
      <c r="U1148" s="110" t="s">
        <v>1749</v>
      </c>
      <c r="V1148" s="111"/>
      <c r="W11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8" s="12">
        <f>IF(AND(tbl_die_ordering[[#This Row],[TYPE]]&lt;&gt;"C",tbl_die_ordering[[#This Row],[Design Approved Date]]&lt;&gt;""),tbl_die_ordering[[#This Row],[Design Approved Date]]-tbl_die_ordering[[#This Row],[Die Requested Date]],0)</f>
        <v>3</v>
      </c>
      <c r="AA1148" s="118" t="s">
        <v>405</v>
      </c>
      <c r="AB1148" s="82">
        <f>_xlfn.XLOOKUP(_xlfn.TEXTJOIN("_",TRUE,tbl_die_ordering[[#This Row],[Supplier]],tbl_die_ordering[[#This Row],[DIE NO]]),[1]Tracker!$AQ:$AQ,[1]Tracker!$Y:$Y,"")</f>
        <v>142506846</v>
      </c>
      <c r="AC1148" s="83">
        <f>_xlfn.XLOOKUP(_xlfn.TEXTJOIN("_",TRUE,tbl_die_ordering[[#This Row],[Supplier]],tbl_die_ordering[[#This Row],[DIE NO]]),[1]Tracker!$AQ:$AQ,[1]Tracker!$AC:$AC,"")</f>
        <v>45884</v>
      </c>
      <c r="AD1148" s="7"/>
      <c r="AF1148" t="str">
        <f>TEXT(tbl_die_ordering[[#This Row],[Die Requested Date]],"mmm")</f>
        <v>Jul</v>
      </c>
      <c r="AG1148" t="str">
        <f>_xlfn.TEXTJOIN("_",TRUE,tbl_die_ordering[[#This Row],[Supplier]],tbl_die_ordering[[#This Row],[DIE NO]])</f>
        <v>EKSTEK_27950-501</v>
      </c>
    </row>
    <row r="1149" spans="1:33" ht="30">
      <c r="A1149" s="130" t="s">
        <v>6</v>
      </c>
      <c r="B1149" s="128" t="str">
        <f>_xlfn.XLOOKUP(_xlfn.TEXTJOIN("_",TRUE,tbl_die_ordering[[#This Row],[Supplier]],tbl_die_ordering[[#This Row],[DIE NO]]),[1]Tracker!$AQ:$AQ,[1]Tracker!$W:$W,"")</f>
        <v>8078-25</v>
      </c>
      <c r="C1149" s="204" t="s">
        <v>1775</v>
      </c>
      <c r="D1149" s="177" t="s">
        <v>185</v>
      </c>
      <c r="E1149" s="90" t="s">
        <v>115</v>
      </c>
      <c r="F1149" s="91">
        <v>45861</v>
      </c>
      <c r="G1149" s="355">
        <f>_xlfn.XLOOKUP(_xlfn.TEXTJOIN("_",TRUE,tbl_die_ordering[[#This Row],[Supplier]],tbl_die_ordering[[#This Row],[DIE NO]]),[1]Tracker!$AQ:$AQ,[1]Tracker!$V:$V,"")</f>
        <v>45861</v>
      </c>
      <c r="H1149" s="193" t="s">
        <v>94</v>
      </c>
      <c r="I1149" s="131">
        <v>2</v>
      </c>
      <c r="J1149" s="131">
        <v>2</v>
      </c>
      <c r="K1149" s="99">
        <v>45866</v>
      </c>
      <c r="L1149" s="99">
        <v>45874</v>
      </c>
      <c r="M1149" s="180" t="s">
        <v>186</v>
      </c>
      <c r="N1149" s="129">
        <f>IFERROR(IF(tbl_die_ordering[[#This Row],[Design Approved Date]]&lt;&gt;"",L1149-K1149,""),"")</f>
        <v>8</v>
      </c>
      <c r="O1149" s="91">
        <v>45875</v>
      </c>
      <c r="P1149" s="91">
        <v>45869</v>
      </c>
      <c r="Q1149" s="99">
        <v>45875</v>
      </c>
      <c r="R1149" s="122" t="s">
        <v>1620</v>
      </c>
      <c r="S1149" s="90" t="s">
        <v>95</v>
      </c>
      <c r="T1149" s="99">
        <v>45875</v>
      </c>
      <c r="U1149" s="110" t="s">
        <v>1416</v>
      </c>
      <c r="V1149" s="111" t="s">
        <v>1776</v>
      </c>
      <c r="W11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49" s="12">
        <f>IF(AND(tbl_die_ordering[[#This Row],[TYPE]]&lt;&gt;"C",tbl_die_ordering[[#This Row],[Design Approved Date]]&lt;&gt;""),tbl_die_ordering[[#This Row],[Design Approved Date]]-tbl_die_ordering[[#This Row],[Die Requested Date]],0)</f>
        <v>13</v>
      </c>
      <c r="AA1149" s="118" t="s">
        <v>343</v>
      </c>
      <c r="AB1149" s="82">
        <f>_xlfn.XLOOKUP(_xlfn.TEXTJOIN("_",TRUE,tbl_die_ordering[[#This Row],[Supplier]],tbl_die_ordering[[#This Row],[DIE NO]]),[1]Tracker!$AQ:$AQ,[1]Tracker!$Y:$Y,"")</f>
        <v>142506739</v>
      </c>
      <c r="AC1149" s="83">
        <f>_xlfn.XLOOKUP(_xlfn.TEXTJOIN("_",TRUE,tbl_die_ordering[[#This Row],[Supplier]],tbl_die_ordering[[#This Row],[DIE NO]]),[1]Tracker!$AQ:$AQ,[1]Tracker!$AC:$AC,"")</f>
        <v>45881</v>
      </c>
      <c r="AD1149" s="7"/>
      <c r="AF1149" t="str">
        <f>TEXT(tbl_die_ordering[[#This Row],[Die Requested Date]],"mmm")</f>
        <v>Jul</v>
      </c>
      <c r="AG1149" t="str">
        <f>_xlfn.TEXTJOIN("_",TRUE,tbl_die_ordering[[#This Row],[Supplier]],tbl_die_ordering[[#This Row],[DIE NO]])</f>
        <v>PHME_30437-201</v>
      </c>
    </row>
    <row r="1150" spans="1:33" ht="15.75">
      <c r="A1150" s="130" t="s">
        <v>6</v>
      </c>
      <c r="B1150" s="128" t="str">
        <f>_xlfn.XLOOKUP(_xlfn.TEXTJOIN("_",TRUE,tbl_die_ordering[[#This Row],[Supplier]],tbl_die_ordering[[#This Row],[DIE NO]]),[1]Tracker!$AQ:$AQ,[1]Tracker!$W:$W,"")</f>
        <v>8078-25</v>
      </c>
      <c r="C1150" s="204" t="s">
        <v>1777</v>
      </c>
      <c r="D1150" s="177" t="s">
        <v>162</v>
      </c>
      <c r="E1150" s="90" t="s">
        <v>163</v>
      </c>
      <c r="F1150" s="91">
        <v>45861</v>
      </c>
      <c r="G1150" s="355">
        <f>_xlfn.XLOOKUP(_xlfn.TEXTJOIN("_",TRUE,tbl_die_ordering[[#This Row],[Supplier]],tbl_die_ordering[[#This Row],[DIE NO]]),[1]Tracker!$AQ:$AQ,[1]Tracker!$V:$V,"")</f>
        <v>45861</v>
      </c>
      <c r="H1150" s="193" t="s">
        <v>94</v>
      </c>
      <c r="I1150" s="131">
        <v>0</v>
      </c>
      <c r="J1150" s="131">
        <v>0</v>
      </c>
      <c r="K1150" s="99">
        <v>45866</v>
      </c>
      <c r="L1150" s="99">
        <v>45874</v>
      </c>
      <c r="M1150" s="102"/>
      <c r="N1150" s="129">
        <f>IFERROR(IF(tbl_die_ordering[[#This Row],[Design Approved Date]]&lt;&gt;"",L1150-K1150,""),"")</f>
        <v>8</v>
      </c>
      <c r="O1150" s="91">
        <v>45875</v>
      </c>
      <c r="P1150" s="91">
        <v>45876</v>
      </c>
      <c r="Q1150" s="99">
        <v>45875</v>
      </c>
      <c r="R1150" s="122" t="s">
        <v>1620</v>
      </c>
      <c r="S1150" s="90" t="s">
        <v>95</v>
      </c>
      <c r="T1150" s="99">
        <v>45875</v>
      </c>
      <c r="U1150" s="110"/>
      <c r="V1150" s="111"/>
      <c r="W11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0" s="12">
        <f>IF(AND(tbl_die_ordering[[#This Row],[TYPE]]&lt;&gt;"C",tbl_die_ordering[[#This Row],[Design Approved Date]]&lt;&gt;""),tbl_die_ordering[[#This Row],[Design Approved Date]]-tbl_die_ordering[[#This Row],[Die Requested Date]],0)</f>
        <v>13</v>
      </c>
      <c r="AA1150" s="118"/>
      <c r="AB1150" s="82">
        <f>_xlfn.XLOOKUP(_xlfn.TEXTJOIN("_",TRUE,tbl_die_ordering[[#This Row],[Supplier]],tbl_die_ordering[[#This Row],[DIE NO]]),[1]Tracker!$AQ:$AQ,[1]Tracker!$Y:$Y,"")</f>
        <v>142506739</v>
      </c>
      <c r="AC1150" s="83">
        <f>_xlfn.XLOOKUP(_xlfn.TEXTJOIN("_",TRUE,tbl_die_ordering[[#This Row],[Supplier]],tbl_die_ordering[[#This Row],[DIE NO]]),[1]Tracker!$AQ:$AQ,[1]Tracker!$AC:$AC,"")</f>
        <v>45881</v>
      </c>
      <c r="AD1150" s="7"/>
      <c r="AF1150" t="str">
        <f>TEXT(tbl_die_ordering[[#This Row],[Die Requested Date]],"mmm")</f>
        <v>Jul</v>
      </c>
      <c r="AG1150" t="str">
        <f>_xlfn.TEXTJOIN("_",TRUE,tbl_die_ordering[[#This Row],[Supplier]],tbl_die_ordering[[#This Row],[DIE NO]])</f>
        <v>PHME_INS-30437</v>
      </c>
    </row>
    <row r="1151" spans="1:33" ht="45">
      <c r="A1151" s="130" t="s">
        <v>6</v>
      </c>
      <c r="B1151" s="128" t="str">
        <f>_xlfn.XLOOKUP(_xlfn.TEXTJOIN("_",TRUE,tbl_die_ordering[[#This Row],[Supplier]],tbl_die_ordering[[#This Row],[DIE NO]]),[1]Tracker!$AQ:$AQ,[1]Tracker!$W:$W,"")</f>
        <v>8074-25</v>
      </c>
      <c r="C1151" s="204" t="s">
        <v>1778</v>
      </c>
      <c r="D1151" s="177" t="s">
        <v>88</v>
      </c>
      <c r="E1151" s="90" t="s">
        <v>119</v>
      </c>
      <c r="F1151" s="91">
        <v>45861</v>
      </c>
      <c r="G1151" s="355">
        <f>_xlfn.XLOOKUP(_xlfn.TEXTJOIN("_",TRUE,tbl_die_ordering[[#This Row],[Supplier]],tbl_die_ordering[[#This Row],[DIE NO]]),[1]Tracker!$AQ:$AQ,[1]Tracker!$V:$V,"")</f>
        <v>45861</v>
      </c>
      <c r="H1151" s="193" t="s">
        <v>94</v>
      </c>
      <c r="I1151" s="131">
        <v>2</v>
      </c>
      <c r="J1151" s="131">
        <v>2</v>
      </c>
      <c r="K1151" s="99">
        <v>45862</v>
      </c>
      <c r="L1151" s="99">
        <v>45884</v>
      </c>
      <c r="M1151" s="102" t="s">
        <v>186</v>
      </c>
      <c r="N1151" s="129">
        <f>IFERROR(IF(tbl_die_ordering[[#This Row],[Design Approved Date]]&lt;&gt;"",L1151-K1151,""),"")</f>
        <v>22</v>
      </c>
      <c r="O1151" s="91">
        <v>45885</v>
      </c>
      <c r="P1151" s="91">
        <v>45885</v>
      </c>
      <c r="Q1151" s="99">
        <v>45885</v>
      </c>
      <c r="R1151" s="122" t="s">
        <v>1779</v>
      </c>
      <c r="S1151" s="90" t="s">
        <v>95</v>
      </c>
      <c r="T1151" s="99">
        <v>45885</v>
      </c>
      <c r="U1151" s="110"/>
      <c r="V1151" s="111" t="s">
        <v>1780</v>
      </c>
      <c r="W11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1" s="12">
        <f>IF(AND(tbl_die_ordering[[#This Row],[TYPE]]&lt;&gt;"C",tbl_die_ordering[[#This Row],[Design Approved Date]]&lt;&gt;""),tbl_die_ordering[[#This Row],[Design Approved Date]]-tbl_die_ordering[[#This Row],[Die Requested Date]],0)</f>
        <v>23</v>
      </c>
      <c r="AA1151" s="118"/>
      <c r="AB1151" s="82">
        <f>_xlfn.XLOOKUP(_xlfn.TEXTJOIN("_",TRUE,tbl_die_ordering[[#This Row],[Supplier]],tbl_die_ordering[[#This Row],[DIE NO]]),[1]Tracker!$AQ:$AQ,[1]Tracker!$Y:$Y,"")</f>
        <v>142507234</v>
      </c>
      <c r="AC1151" s="83">
        <f>_xlfn.XLOOKUP(_xlfn.TEXTJOIN("_",TRUE,tbl_die_ordering[[#This Row],[Supplier]],tbl_die_ordering[[#This Row],[DIE NO]]),[1]Tracker!$AQ:$AQ,[1]Tracker!$AC:$AC,"")</f>
        <v>45896</v>
      </c>
      <c r="AD1151" s="7"/>
      <c r="AF1151" t="str">
        <f>TEXT(tbl_die_ordering[[#This Row],[Die Requested Date]],"mmm")</f>
        <v>Jul</v>
      </c>
      <c r="AG1151" t="str">
        <f>_xlfn.TEXTJOIN("_",TRUE,tbl_die_ordering[[#This Row],[Supplier]],tbl_die_ordering[[#This Row],[DIE NO]])</f>
        <v>PHME_29714-506</v>
      </c>
    </row>
    <row r="1152" spans="1:33" ht="15.75">
      <c r="A1152" s="130" t="s">
        <v>29</v>
      </c>
      <c r="B1152" s="128" t="str">
        <f>_xlfn.XLOOKUP(_xlfn.TEXTJOIN("_",TRUE,tbl_die_ordering[[#This Row],[Supplier]],tbl_die_ordering[[#This Row],[DIE NO]]),[1]Tracker!$AQ:$AQ,[1]Tracker!$W:$W,"")</f>
        <v>8075-25</v>
      </c>
      <c r="C1152" s="204" t="s">
        <v>1781</v>
      </c>
      <c r="D1152" s="90" t="s">
        <v>185</v>
      </c>
      <c r="E1152" s="90" t="s">
        <v>321</v>
      </c>
      <c r="F1152" s="91">
        <v>45861</v>
      </c>
      <c r="G1152" s="355">
        <f>_xlfn.XLOOKUP(_xlfn.TEXTJOIN("_",TRUE,tbl_die_ordering[[#This Row],[Supplier]],tbl_die_ordering[[#This Row],[DIE NO]]),[1]Tracker!$AQ:$AQ,[1]Tracker!$V:$V,"")</f>
        <v>45861</v>
      </c>
      <c r="H1152" s="193" t="s">
        <v>94</v>
      </c>
      <c r="I1152" s="131">
        <v>0</v>
      </c>
      <c r="J1152" s="131">
        <v>0</v>
      </c>
      <c r="K1152" s="99">
        <v>45862</v>
      </c>
      <c r="L1152" s="99">
        <v>45863</v>
      </c>
      <c r="M1152" s="102"/>
      <c r="N1152" s="129">
        <f>IFERROR(IF(tbl_die_ordering[[#This Row],[Design Approved Date]]&lt;&gt;"",L1152-K1152,""),"")</f>
        <v>1</v>
      </c>
      <c r="O1152" s="91">
        <v>45864</v>
      </c>
      <c r="P1152" s="91">
        <v>45867</v>
      </c>
      <c r="Q1152" s="99">
        <v>45864</v>
      </c>
      <c r="R1152" s="122" t="s">
        <v>1701</v>
      </c>
      <c r="S1152" s="90" t="s">
        <v>101</v>
      </c>
      <c r="T1152" s="91">
        <v>45864</v>
      </c>
      <c r="U1152" s="110" t="s">
        <v>1416</v>
      </c>
      <c r="V1152" s="111"/>
      <c r="W11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2" s="12">
        <f>IF(AND(tbl_die_ordering[[#This Row],[TYPE]]&lt;&gt;"C",tbl_die_ordering[[#This Row],[Design Approved Date]]&lt;&gt;""),tbl_die_ordering[[#This Row],[Design Approved Date]]-tbl_die_ordering[[#This Row],[Die Requested Date]],0)</f>
        <v>2</v>
      </c>
      <c r="AA1152" s="118" t="s">
        <v>343</v>
      </c>
      <c r="AB1152" s="82">
        <f>_xlfn.XLOOKUP(_xlfn.TEXTJOIN("_",TRUE,tbl_die_ordering[[#This Row],[Supplier]],tbl_die_ordering[[#This Row],[DIE NO]]),[1]Tracker!$AQ:$AQ,[1]Tracker!$Y:$Y,"")</f>
        <v>242501677</v>
      </c>
      <c r="AC1152" s="83">
        <f>_xlfn.XLOOKUP(_xlfn.TEXTJOIN("_",TRUE,tbl_die_ordering[[#This Row],[Supplier]],tbl_die_ordering[[#This Row],[DIE NO]]),[1]Tracker!$AQ:$AQ,[1]Tracker!$AC:$AC,"")</f>
        <v>45868.368402777778</v>
      </c>
      <c r="AD1152" s="7"/>
      <c r="AF1152" t="str">
        <f>TEXT(tbl_die_ordering[[#This Row],[Die Requested Date]],"mmm")</f>
        <v>Jul</v>
      </c>
      <c r="AG1152" t="str">
        <f>_xlfn.TEXTJOIN("_",TRUE,tbl_die_ordering[[#This Row],[Supplier]],tbl_die_ordering[[#This Row],[DIE NO]])</f>
        <v>PDTMC_027937-2501</v>
      </c>
    </row>
    <row r="1153" spans="1:33" ht="15.75">
      <c r="A1153" s="130" t="s">
        <v>29</v>
      </c>
      <c r="B1153" s="128" t="str">
        <f>_xlfn.XLOOKUP(_xlfn.TEXTJOIN("_",TRUE,tbl_die_ordering[[#This Row],[Supplier]],tbl_die_ordering[[#This Row],[DIE NO]]),[1]Tracker!$AQ:$AQ,[1]Tracker!$W:$W,"")</f>
        <v>8075-25</v>
      </c>
      <c r="C1153" s="204" t="s">
        <v>1782</v>
      </c>
      <c r="D1153" s="90" t="s">
        <v>185</v>
      </c>
      <c r="E1153" s="90" t="s">
        <v>119</v>
      </c>
      <c r="F1153" s="91">
        <v>45861</v>
      </c>
      <c r="G1153" s="355">
        <f>_xlfn.XLOOKUP(_xlfn.TEXTJOIN("_",TRUE,tbl_die_ordering[[#This Row],[Supplier]],tbl_die_ordering[[#This Row],[DIE NO]]),[1]Tracker!$AQ:$AQ,[1]Tracker!$V:$V,"")</f>
        <v>45861</v>
      </c>
      <c r="H1153" s="193" t="s">
        <v>94</v>
      </c>
      <c r="I1153" s="131">
        <v>0</v>
      </c>
      <c r="J1153" s="131">
        <v>0</v>
      </c>
      <c r="K1153" s="99">
        <v>45862</v>
      </c>
      <c r="L1153" s="99">
        <v>45863</v>
      </c>
      <c r="M1153" s="102"/>
      <c r="N1153" s="129">
        <f>IFERROR(IF(tbl_die_ordering[[#This Row],[Design Approved Date]]&lt;&gt;"",L1153-K1153,""),"")</f>
        <v>1</v>
      </c>
      <c r="O1153" s="91">
        <v>45864</v>
      </c>
      <c r="P1153" s="91">
        <v>45867</v>
      </c>
      <c r="Q1153" s="99">
        <v>45864</v>
      </c>
      <c r="R1153" s="122" t="s">
        <v>1701</v>
      </c>
      <c r="S1153" s="90" t="s">
        <v>101</v>
      </c>
      <c r="T1153" s="91">
        <v>45864</v>
      </c>
      <c r="U1153" s="110" t="s">
        <v>1416</v>
      </c>
      <c r="V1153" s="111"/>
      <c r="W11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3" s="12">
        <f>IF(AND(tbl_die_ordering[[#This Row],[TYPE]]&lt;&gt;"C",tbl_die_ordering[[#This Row],[Design Approved Date]]&lt;&gt;""),tbl_die_ordering[[#This Row],[Design Approved Date]]-tbl_die_ordering[[#This Row],[Die Requested Date]],0)</f>
        <v>2</v>
      </c>
      <c r="AA1153" s="118" t="s">
        <v>343</v>
      </c>
      <c r="AB1153" s="82">
        <f>_xlfn.XLOOKUP(_xlfn.TEXTJOIN("_",TRUE,tbl_die_ordering[[#This Row],[Supplier]],tbl_die_ordering[[#This Row],[DIE NO]]),[1]Tracker!$AQ:$AQ,[1]Tracker!$Y:$Y,"")</f>
        <v>242501677</v>
      </c>
      <c r="AC1153" s="83">
        <f>_xlfn.XLOOKUP(_xlfn.TEXTJOIN("_",TRUE,tbl_die_ordering[[#This Row],[Supplier]],tbl_die_ordering[[#This Row],[DIE NO]]),[1]Tracker!$AQ:$AQ,[1]Tracker!$AC:$AC,"")</f>
        <v>45868.368402777778</v>
      </c>
      <c r="AD1153" s="7"/>
      <c r="AF1153" t="str">
        <f>TEXT(tbl_die_ordering[[#This Row],[Die Requested Date]],"mmm")</f>
        <v>Jul</v>
      </c>
      <c r="AG1153" t="str">
        <f>_xlfn.TEXTJOIN("_",TRUE,tbl_die_ordering[[#This Row],[Supplier]],tbl_die_ordering[[#This Row],[DIE NO]])</f>
        <v>PDTMC_027939-2501</v>
      </c>
    </row>
    <row r="1154" spans="1:33" ht="15.75">
      <c r="A1154" s="130" t="s">
        <v>29</v>
      </c>
      <c r="B1154" s="128" t="str">
        <f>_xlfn.XLOOKUP(_xlfn.TEXTJOIN("_",TRUE,tbl_die_ordering[[#This Row],[Supplier]],tbl_die_ordering[[#This Row],[DIE NO]]),[1]Tracker!$AQ:$AQ,[1]Tracker!$W:$W,"")</f>
        <v>8075-25</v>
      </c>
      <c r="C1154" s="204" t="s">
        <v>1783</v>
      </c>
      <c r="D1154" s="90" t="s">
        <v>185</v>
      </c>
      <c r="E1154" s="90" t="s">
        <v>103</v>
      </c>
      <c r="F1154" s="91">
        <v>45861</v>
      </c>
      <c r="G1154" s="355">
        <f>_xlfn.XLOOKUP(_xlfn.TEXTJOIN("_",TRUE,tbl_die_ordering[[#This Row],[Supplier]],tbl_die_ordering[[#This Row],[DIE NO]]),[1]Tracker!$AQ:$AQ,[1]Tracker!$V:$V,"")</f>
        <v>45861</v>
      </c>
      <c r="H1154" s="193" t="s">
        <v>94</v>
      </c>
      <c r="I1154" s="131">
        <v>0</v>
      </c>
      <c r="J1154" s="131">
        <v>0</v>
      </c>
      <c r="K1154" s="99">
        <v>45861</v>
      </c>
      <c r="L1154" s="99">
        <v>45862</v>
      </c>
      <c r="M1154" s="102"/>
      <c r="N1154" s="129">
        <f>IFERROR(IF(tbl_die_ordering[[#This Row],[Design Approved Date]]&lt;&gt;"",L1154-K1154,""),"")</f>
        <v>1</v>
      </c>
      <c r="O1154" s="91">
        <v>45864</v>
      </c>
      <c r="P1154" s="91">
        <v>45867</v>
      </c>
      <c r="Q1154" s="99">
        <v>45864</v>
      </c>
      <c r="R1154" s="122" t="s">
        <v>1701</v>
      </c>
      <c r="S1154" s="90" t="s">
        <v>101</v>
      </c>
      <c r="T1154" s="91">
        <v>45864</v>
      </c>
      <c r="U1154" s="110" t="s">
        <v>1416</v>
      </c>
      <c r="V1154" s="111"/>
      <c r="W11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4" s="12">
        <f>IF(AND(tbl_die_ordering[[#This Row],[TYPE]]&lt;&gt;"C",tbl_die_ordering[[#This Row],[Design Approved Date]]&lt;&gt;""),tbl_die_ordering[[#This Row],[Design Approved Date]]-tbl_die_ordering[[#This Row],[Die Requested Date]],0)</f>
        <v>1</v>
      </c>
      <c r="AA1154" s="118" t="s">
        <v>343</v>
      </c>
      <c r="AB1154" s="82">
        <f>_xlfn.XLOOKUP(_xlfn.TEXTJOIN("_",TRUE,tbl_die_ordering[[#This Row],[Supplier]],tbl_die_ordering[[#This Row],[DIE NO]]),[1]Tracker!$AQ:$AQ,[1]Tracker!$Y:$Y,"")</f>
        <v>242501677</v>
      </c>
      <c r="AC1154" s="83">
        <f>_xlfn.XLOOKUP(_xlfn.TEXTJOIN("_",TRUE,tbl_die_ordering[[#This Row],[Supplier]],tbl_die_ordering[[#This Row],[DIE NO]]),[1]Tracker!$AQ:$AQ,[1]Tracker!$AC:$AC,"")</f>
        <v>45868.368402777778</v>
      </c>
      <c r="AD1154" s="7"/>
      <c r="AF1154" t="str">
        <f>TEXT(tbl_die_ordering[[#This Row],[Die Requested Date]],"mmm")</f>
        <v>Jul</v>
      </c>
      <c r="AG1154" t="str">
        <f>_xlfn.TEXTJOIN("_",TRUE,tbl_die_ordering[[#This Row],[Supplier]],tbl_die_ordering[[#This Row],[DIE NO]])</f>
        <v>PDTMC_027946-2501</v>
      </c>
    </row>
    <row r="1155" spans="1:33" ht="15.75">
      <c r="A1155" s="130" t="s">
        <v>29</v>
      </c>
      <c r="B1155" s="128" t="str">
        <f>_xlfn.XLOOKUP(_xlfn.TEXTJOIN("_",TRUE,tbl_die_ordering[[#This Row],[Supplier]],tbl_die_ordering[[#This Row],[DIE NO]]),[1]Tracker!$AQ:$AQ,[1]Tracker!$W:$W,"")</f>
        <v>8075-25</v>
      </c>
      <c r="C1155" s="204" t="s">
        <v>1784</v>
      </c>
      <c r="D1155" s="90" t="s">
        <v>185</v>
      </c>
      <c r="E1155" s="90" t="s">
        <v>103</v>
      </c>
      <c r="F1155" s="91">
        <v>45861</v>
      </c>
      <c r="G1155" s="355">
        <f>_xlfn.XLOOKUP(_xlfn.TEXTJOIN("_",TRUE,tbl_die_ordering[[#This Row],[Supplier]],tbl_die_ordering[[#This Row],[DIE NO]]),[1]Tracker!$AQ:$AQ,[1]Tracker!$V:$V,"")</f>
        <v>45861</v>
      </c>
      <c r="H1155" s="193" t="s">
        <v>94</v>
      </c>
      <c r="I1155" s="131">
        <v>0</v>
      </c>
      <c r="J1155" s="131">
        <v>0</v>
      </c>
      <c r="K1155" s="99">
        <v>45861</v>
      </c>
      <c r="L1155" s="99">
        <v>45864</v>
      </c>
      <c r="M1155" s="146"/>
      <c r="N1155" s="129">
        <f>IFERROR(IF(tbl_die_ordering[[#This Row],[Design Approved Date]]&lt;&gt;"",L1155-K1155,""),"")</f>
        <v>3</v>
      </c>
      <c r="O1155" s="91">
        <v>45869</v>
      </c>
      <c r="P1155" s="91">
        <v>45871</v>
      </c>
      <c r="Q1155" s="99">
        <v>45869</v>
      </c>
      <c r="R1155" s="122" t="s">
        <v>1612</v>
      </c>
      <c r="S1155" s="90" t="s">
        <v>101</v>
      </c>
      <c r="T1155" s="91">
        <v>45871</v>
      </c>
      <c r="U1155" s="110" t="s">
        <v>1416</v>
      </c>
      <c r="V1155" s="111" t="s">
        <v>1785</v>
      </c>
      <c r="W11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5" s="12">
        <f>IF(AND(tbl_die_ordering[[#This Row],[TYPE]]&lt;&gt;"C",tbl_die_ordering[[#This Row],[Design Approved Date]]&lt;&gt;""),tbl_die_ordering[[#This Row],[Design Approved Date]]-tbl_die_ordering[[#This Row],[Die Requested Date]],0)</f>
        <v>3</v>
      </c>
      <c r="AA1155" s="118" t="s">
        <v>343</v>
      </c>
      <c r="AB1155" s="82">
        <f>_xlfn.XLOOKUP(_xlfn.TEXTJOIN("_",TRUE,tbl_die_ordering[[#This Row],[Supplier]],tbl_die_ordering[[#This Row],[DIE NO]]),[1]Tracker!$AQ:$AQ,[1]Tracker!$Y:$Y,"")</f>
        <v>242501812</v>
      </c>
      <c r="AC1155" s="83">
        <f>_xlfn.XLOOKUP(_xlfn.TEXTJOIN("_",TRUE,tbl_die_ordering[[#This Row],[Supplier]],tbl_die_ordering[[#This Row],[DIE NO]]),[1]Tracker!$AQ:$AQ,[1]Tracker!$AC:$AC,"")</f>
        <v>45880</v>
      </c>
      <c r="AD1155" s="7"/>
      <c r="AF1155" t="str">
        <f>TEXT(tbl_die_ordering[[#This Row],[Die Requested Date]],"mmm")</f>
        <v>Jul</v>
      </c>
      <c r="AG1155" t="str">
        <f>_xlfn.TEXTJOIN("_",TRUE,tbl_die_ordering[[#This Row],[Supplier]],tbl_die_ordering[[#This Row],[DIE NO]])</f>
        <v>PDTMC_027944-2501</v>
      </c>
    </row>
    <row r="1156" spans="1:33" ht="15.75">
      <c r="A1156" s="130" t="s">
        <v>29</v>
      </c>
      <c r="B1156" s="128" t="str">
        <f>_xlfn.XLOOKUP(_xlfn.TEXTJOIN("_",TRUE,tbl_die_ordering[[#This Row],[Supplier]],tbl_die_ordering[[#This Row],[DIE NO]]),[1]Tracker!$AQ:$AQ,[1]Tracker!$W:$W,"")</f>
        <v>8083-25</v>
      </c>
      <c r="C1156" s="204" t="s">
        <v>1786</v>
      </c>
      <c r="D1156" s="90" t="s">
        <v>185</v>
      </c>
      <c r="E1156" s="90" t="s">
        <v>321</v>
      </c>
      <c r="F1156" s="91">
        <v>45861</v>
      </c>
      <c r="G1156" s="355">
        <f>_xlfn.XLOOKUP(_xlfn.TEXTJOIN("_",TRUE,tbl_die_ordering[[#This Row],[Supplier]],tbl_die_ordering[[#This Row],[DIE NO]]),[1]Tracker!$AQ:$AQ,[1]Tracker!$V:$V,"")</f>
        <v>45861</v>
      </c>
      <c r="H1156" s="193" t="s">
        <v>94</v>
      </c>
      <c r="I1156" s="131">
        <v>0</v>
      </c>
      <c r="J1156" s="131">
        <v>0</v>
      </c>
      <c r="K1156" s="99">
        <v>45863</v>
      </c>
      <c r="L1156" s="99">
        <v>45864</v>
      </c>
      <c r="M1156" s="102"/>
      <c r="N1156" s="129">
        <f>IFERROR(IF(tbl_die_ordering[[#This Row],[Design Approved Date]]&lt;&gt;"",L1156-K1156,""),"")</f>
        <v>1</v>
      </c>
      <c r="O1156" s="91">
        <v>45869</v>
      </c>
      <c r="P1156" s="91">
        <v>45871</v>
      </c>
      <c r="Q1156" s="99">
        <v>45869</v>
      </c>
      <c r="R1156" s="122" t="s">
        <v>1612</v>
      </c>
      <c r="S1156" s="90" t="s">
        <v>101</v>
      </c>
      <c r="T1156" s="91">
        <v>45871</v>
      </c>
      <c r="U1156" s="110" t="s">
        <v>1749</v>
      </c>
      <c r="V1156" s="111"/>
      <c r="W11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6" s="12">
        <f>IF(AND(tbl_die_ordering[[#This Row],[TYPE]]&lt;&gt;"C",tbl_die_ordering[[#This Row],[Design Approved Date]]&lt;&gt;""),tbl_die_ordering[[#This Row],[Design Approved Date]]-tbl_die_ordering[[#This Row],[Die Requested Date]],0)</f>
        <v>3</v>
      </c>
      <c r="AA1156" s="118" t="s">
        <v>405</v>
      </c>
      <c r="AB1156" s="82">
        <f>_xlfn.XLOOKUP(_xlfn.TEXTJOIN("_",TRUE,tbl_die_ordering[[#This Row],[Supplier]],tbl_die_ordering[[#This Row],[DIE NO]]),[1]Tracker!$AQ:$AQ,[1]Tracker!$Y:$Y,"")</f>
        <v>242501812</v>
      </c>
      <c r="AC1156" s="83">
        <f>_xlfn.XLOOKUP(_xlfn.TEXTJOIN("_",TRUE,tbl_die_ordering[[#This Row],[Supplier]],tbl_die_ordering[[#This Row],[DIE NO]]),[1]Tracker!$AQ:$AQ,[1]Tracker!$AC:$AC,"")</f>
        <v>45880</v>
      </c>
      <c r="AD1156" s="7"/>
      <c r="AF1156" t="str">
        <f>TEXT(tbl_die_ordering[[#This Row],[Die Requested Date]],"mmm")</f>
        <v>Jul</v>
      </c>
      <c r="AG1156" t="str">
        <f>_xlfn.TEXTJOIN("_",TRUE,tbl_die_ordering[[#This Row],[Supplier]],tbl_die_ordering[[#This Row],[DIE NO]])</f>
        <v>PDTMC_027951-3501</v>
      </c>
    </row>
    <row r="1157" spans="1:33" ht="15.75">
      <c r="A1157" s="130" t="s">
        <v>29</v>
      </c>
      <c r="B1157" s="128" t="str">
        <f>_xlfn.XLOOKUP(_xlfn.TEXTJOIN("_",TRUE,tbl_die_ordering[[#This Row],[Supplier]],tbl_die_ordering[[#This Row],[DIE NO]]),[1]Tracker!$AQ:$AQ,[1]Tracker!$W:$W,"")</f>
        <v>8076-25</v>
      </c>
      <c r="C1157" s="204" t="s">
        <v>1787</v>
      </c>
      <c r="D1157" s="90" t="s">
        <v>185</v>
      </c>
      <c r="E1157" s="90" t="s">
        <v>93</v>
      </c>
      <c r="F1157" s="91">
        <v>45861</v>
      </c>
      <c r="G1157" s="355">
        <f>_xlfn.XLOOKUP(_xlfn.TEXTJOIN("_",TRUE,tbl_die_ordering[[#This Row],[Supplier]],tbl_die_ordering[[#This Row],[DIE NO]]),[1]Tracker!$AQ:$AQ,[1]Tracker!$V:$V,"")</f>
        <v>45861</v>
      </c>
      <c r="H1157" s="193" t="s">
        <v>94</v>
      </c>
      <c r="I1157" s="131">
        <v>1</v>
      </c>
      <c r="J1157" s="131">
        <v>1</v>
      </c>
      <c r="K1157" s="99">
        <v>45866</v>
      </c>
      <c r="L1157" s="99">
        <v>45868</v>
      </c>
      <c r="M1157" s="102"/>
      <c r="N1157" s="129">
        <f>IFERROR(IF(tbl_die_ordering[[#This Row],[Design Approved Date]]&lt;&gt;"",L1157-K1157,""),"")</f>
        <v>2</v>
      </c>
      <c r="O1157" s="91">
        <v>45870</v>
      </c>
      <c r="P1157" s="91">
        <v>45871</v>
      </c>
      <c r="Q1157" s="99">
        <v>45870</v>
      </c>
      <c r="R1157" s="122" t="s">
        <v>1652</v>
      </c>
      <c r="S1157" s="90" t="s">
        <v>95</v>
      </c>
      <c r="T1157" s="91">
        <v>45871</v>
      </c>
      <c r="U1157" s="110" t="s">
        <v>1416</v>
      </c>
      <c r="V1157" s="111"/>
      <c r="W11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7" s="12">
        <f>IF(AND(tbl_die_ordering[[#This Row],[TYPE]]&lt;&gt;"C",tbl_die_ordering[[#This Row],[Design Approved Date]]&lt;&gt;""),tbl_die_ordering[[#This Row],[Design Approved Date]]-tbl_die_ordering[[#This Row],[Die Requested Date]],0)</f>
        <v>7</v>
      </c>
      <c r="AA1157" s="118" t="s">
        <v>343</v>
      </c>
      <c r="AB1157" s="82">
        <f>_xlfn.XLOOKUP(_xlfn.TEXTJOIN("_",TRUE,tbl_die_ordering[[#This Row],[Supplier]],tbl_die_ordering[[#This Row],[DIE NO]]),[1]Tracker!$AQ:$AQ,[1]Tracker!$Y:$Y,"")</f>
        <v>242501829</v>
      </c>
      <c r="AC1157" s="83">
        <f>_xlfn.XLOOKUP(_xlfn.TEXTJOIN("_",TRUE,tbl_die_ordering[[#This Row],[Supplier]],tbl_die_ordering[[#This Row],[DIE NO]]),[1]Tracker!$AQ:$AQ,[1]Tracker!$AC:$AC,"")</f>
        <v>45880</v>
      </c>
      <c r="AD1157" s="7"/>
      <c r="AF1157" t="str">
        <f>TEXT(tbl_die_ordering[[#This Row],[Die Requested Date]],"mmm")</f>
        <v>Jul</v>
      </c>
      <c r="AG1157" t="str">
        <f>_xlfn.TEXTJOIN("_",TRUE,tbl_die_ordering[[#This Row],[Supplier]],tbl_die_ordering[[#This Row],[DIE NO]])</f>
        <v>PHME_030436-3501</v>
      </c>
    </row>
    <row r="1158" spans="1:33" ht="15.75">
      <c r="A1158" s="130" t="s">
        <v>29</v>
      </c>
      <c r="B1158" s="128" t="str">
        <f>_xlfn.XLOOKUP(_xlfn.TEXTJOIN("_",TRUE,tbl_die_ordering[[#This Row],[Supplier]],tbl_die_ordering[[#This Row],[DIE NO]]),[1]Tracker!$AQ:$AQ,[1]Tracker!$W:$W,"")</f>
        <v>8076-25</v>
      </c>
      <c r="C1158" s="204" t="s">
        <v>1788</v>
      </c>
      <c r="D1158" s="90" t="s">
        <v>185</v>
      </c>
      <c r="E1158" s="90" t="s">
        <v>93</v>
      </c>
      <c r="F1158" s="91">
        <v>45861</v>
      </c>
      <c r="G1158" s="355">
        <f>_xlfn.XLOOKUP(_xlfn.TEXTJOIN("_",TRUE,tbl_die_ordering[[#This Row],[Supplier]],tbl_die_ordering[[#This Row],[DIE NO]]),[1]Tracker!$AQ:$AQ,[1]Tracker!$V:$V,"")</f>
        <v>45861</v>
      </c>
      <c r="H1158" s="193" t="s">
        <v>94</v>
      </c>
      <c r="I1158" s="131">
        <v>1</v>
      </c>
      <c r="J1158" s="131">
        <v>1</v>
      </c>
      <c r="K1158" s="99">
        <v>45866</v>
      </c>
      <c r="L1158" s="99">
        <v>45868</v>
      </c>
      <c r="M1158" s="102"/>
      <c r="N1158" s="129">
        <f>IFERROR(IF(tbl_die_ordering[[#This Row],[Design Approved Date]]&lt;&gt;"",L1158-K1158,""),"")</f>
        <v>2</v>
      </c>
      <c r="O1158" s="91">
        <v>45870</v>
      </c>
      <c r="P1158" s="91">
        <v>45871</v>
      </c>
      <c r="Q1158" s="99">
        <v>45870</v>
      </c>
      <c r="R1158" s="122" t="s">
        <v>1652</v>
      </c>
      <c r="S1158" s="90" t="s">
        <v>95</v>
      </c>
      <c r="T1158" s="91">
        <v>45871</v>
      </c>
      <c r="U1158" s="110" t="s">
        <v>1416</v>
      </c>
      <c r="V1158" s="111"/>
      <c r="W11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8" s="12">
        <f>IF(AND(tbl_die_ordering[[#This Row],[TYPE]]&lt;&gt;"C",tbl_die_ordering[[#This Row],[Design Approved Date]]&lt;&gt;""),tbl_die_ordering[[#This Row],[Design Approved Date]]-tbl_die_ordering[[#This Row],[Die Requested Date]],0)</f>
        <v>7</v>
      </c>
      <c r="AA1158" s="118" t="s">
        <v>343</v>
      </c>
      <c r="AB1158" s="82">
        <f>_xlfn.XLOOKUP(_xlfn.TEXTJOIN("_",TRUE,tbl_die_ordering[[#This Row],[Supplier]],tbl_die_ordering[[#This Row],[DIE NO]]),[1]Tracker!$AQ:$AQ,[1]Tracker!$Y:$Y,"")</f>
        <v>242502071</v>
      </c>
      <c r="AC1158" s="83">
        <f>_xlfn.XLOOKUP(_xlfn.TEXTJOIN("_",TRUE,tbl_die_ordering[[#This Row],[Supplier]],tbl_die_ordering[[#This Row],[DIE NO]]),[1]Tracker!$AQ:$AQ,[1]Tracker!$AC:$AC,"")</f>
        <v>45894</v>
      </c>
      <c r="AD1158" s="7"/>
      <c r="AF1158" t="str">
        <f>TEXT(tbl_die_ordering[[#This Row],[Die Requested Date]],"mmm")</f>
        <v>Jul</v>
      </c>
      <c r="AG1158" t="str">
        <f>_xlfn.TEXTJOIN("_",TRUE,tbl_die_ordering[[#This Row],[Supplier]],tbl_die_ordering[[#This Row],[DIE NO]])</f>
        <v>PHME_030438-3501</v>
      </c>
    </row>
    <row r="1159" spans="1:33" ht="15.75">
      <c r="A1159" s="130" t="s">
        <v>29</v>
      </c>
      <c r="B1159" s="128" t="str">
        <f>_xlfn.XLOOKUP(_xlfn.TEXTJOIN("_",TRUE,tbl_die_ordering[[#This Row],[Supplier]],tbl_die_ordering[[#This Row],[DIE NO]]),[1]Tracker!$AQ:$AQ,[1]Tracker!$W:$W,"")</f>
        <v>8076-25</v>
      </c>
      <c r="C1159" s="204" t="s">
        <v>1789</v>
      </c>
      <c r="D1159" s="90" t="s">
        <v>185</v>
      </c>
      <c r="E1159" s="90" t="s">
        <v>115</v>
      </c>
      <c r="F1159" s="91">
        <v>45861</v>
      </c>
      <c r="G1159" s="355">
        <f>_xlfn.XLOOKUP(_xlfn.TEXTJOIN("_",TRUE,tbl_die_ordering[[#This Row],[Supplier]],tbl_die_ordering[[#This Row],[DIE NO]]),[1]Tracker!$AQ:$AQ,[1]Tracker!$V:$V,"")</f>
        <v>45861</v>
      </c>
      <c r="H1159" s="193" t="s">
        <v>94</v>
      </c>
      <c r="I1159" s="131">
        <v>1</v>
      </c>
      <c r="J1159" s="131">
        <v>1</v>
      </c>
      <c r="K1159" s="99">
        <v>45867</v>
      </c>
      <c r="L1159" s="99">
        <v>45869</v>
      </c>
      <c r="M1159" s="102"/>
      <c r="N1159" s="129">
        <f>IFERROR(IF(tbl_die_ordering[[#This Row],[Design Approved Date]]&lt;&gt;"",L1159-K1159,""),"")</f>
        <v>2</v>
      </c>
      <c r="O1159" s="91">
        <v>45870</v>
      </c>
      <c r="P1159" s="91">
        <v>45871</v>
      </c>
      <c r="Q1159" s="99">
        <v>45870</v>
      </c>
      <c r="R1159" s="122" t="s">
        <v>1652</v>
      </c>
      <c r="S1159" s="90" t="s">
        <v>95</v>
      </c>
      <c r="T1159" s="91">
        <v>45871</v>
      </c>
      <c r="U1159" s="110" t="s">
        <v>1416</v>
      </c>
      <c r="V1159" s="111"/>
      <c r="W11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59" s="12">
        <f>IF(AND(tbl_die_ordering[[#This Row],[TYPE]]&lt;&gt;"C",tbl_die_ordering[[#This Row],[Design Approved Date]]&lt;&gt;""),tbl_die_ordering[[#This Row],[Design Approved Date]]-tbl_die_ordering[[#This Row],[Die Requested Date]],0)</f>
        <v>8</v>
      </c>
      <c r="AA1159" s="118" t="s">
        <v>343</v>
      </c>
      <c r="AB1159" s="82">
        <f>_xlfn.XLOOKUP(_xlfn.TEXTJOIN("_",TRUE,tbl_die_ordering[[#This Row],[Supplier]],tbl_die_ordering[[#This Row],[DIE NO]]),[1]Tracker!$AQ:$AQ,[1]Tracker!$Y:$Y,"")</f>
        <v>242501816</v>
      </c>
      <c r="AC1159" s="83">
        <f>_xlfn.XLOOKUP(_xlfn.TEXTJOIN("_",TRUE,tbl_die_ordering[[#This Row],[Supplier]],tbl_die_ordering[[#This Row],[DIE NO]]),[1]Tracker!$AQ:$AQ,[1]Tracker!$AC:$AC,"")</f>
        <v>45880</v>
      </c>
      <c r="AD1159" s="7"/>
      <c r="AF1159" t="str">
        <f>TEXT(tbl_die_ordering[[#This Row],[Die Requested Date]],"mmm")</f>
        <v>Jul</v>
      </c>
      <c r="AG1159" t="str">
        <f>_xlfn.TEXTJOIN("_",TRUE,tbl_die_ordering[[#This Row],[Supplier]],tbl_die_ordering[[#This Row],[DIE NO]])</f>
        <v>PHME_030439-3501</v>
      </c>
    </row>
    <row r="1160" spans="1:33" ht="15.75">
      <c r="A1160" s="130" t="s">
        <v>29</v>
      </c>
      <c r="B1160" s="128" t="str">
        <f>_xlfn.XLOOKUP(_xlfn.TEXTJOIN("_",TRUE,tbl_die_ordering[[#This Row],[Supplier]],tbl_die_ordering[[#This Row],[DIE NO]]),[1]Tracker!$AQ:$AQ,[1]Tracker!$W:$W,"")</f>
        <v>8075-25</v>
      </c>
      <c r="C1160" s="204" t="s">
        <v>1790</v>
      </c>
      <c r="D1160" s="90" t="s">
        <v>162</v>
      </c>
      <c r="E1160" s="90" t="s">
        <v>163</v>
      </c>
      <c r="F1160" s="91">
        <v>45861</v>
      </c>
      <c r="G1160" s="355">
        <f>_xlfn.XLOOKUP(_xlfn.TEXTJOIN("_",TRUE,tbl_die_ordering[[#This Row],[Supplier]],tbl_die_ordering[[#This Row],[DIE NO]]),[1]Tracker!$AQ:$AQ,[1]Tracker!$V:$V,"")</f>
        <v>45861</v>
      </c>
      <c r="H1160" s="193" t="s">
        <v>94</v>
      </c>
      <c r="I1160" s="131">
        <v>0</v>
      </c>
      <c r="J1160" s="131">
        <v>0</v>
      </c>
      <c r="K1160" s="99">
        <v>45862</v>
      </c>
      <c r="L1160" s="99">
        <v>45863</v>
      </c>
      <c r="M1160" s="102"/>
      <c r="N1160" s="129">
        <f>IFERROR(IF(tbl_die_ordering[[#This Row],[Design Approved Date]]&lt;&gt;"",L1160-K1160,""),"")</f>
        <v>1</v>
      </c>
      <c r="O1160" s="99">
        <v>45873</v>
      </c>
      <c r="P1160" s="91">
        <v>45874</v>
      </c>
      <c r="Q1160" s="99">
        <v>45873</v>
      </c>
      <c r="R1160" s="122" t="s">
        <v>1655</v>
      </c>
      <c r="S1160" s="90" t="s">
        <v>101</v>
      </c>
      <c r="T1160" s="99">
        <v>45873</v>
      </c>
      <c r="U1160" s="110"/>
      <c r="V1160" s="111"/>
      <c r="W11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0" s="12">
        <f>IF(AND(tbl_die_ordering[[#This Row],[TYPE]]&lt;&gt;"C",tbl_die_ordering[[#This Row],[Design Approved Date]]&lt;&gt;""),tbl_die_ordering[[#This Row],[Design Approved Date]]-tbl_die_ordering[[#This Row],[Die Requested Date]],0)</f>
        <v>2</v>
      </c>
      <c r="AA1160" s="118"/>
      <c r="AB1160" s="82">
        <f>_xlfn.XLOOKUP(_xlfn.TEXTJOIN("_",TRUE,tbl_die_ordering[[#This Row],[Supplier]],tbl_die_ordering[[#This Row],[DIE NO]]),[1]Tracker!$AQ:$AQ,[1]Tracker!$Y:$Y,"")</f>
        <v>242501677</v>
      </c>
      <c r="AC1160" s="83">
        <f>_xlfn.XLOOKUP(_xlfn.TEXTJOIN("_",TRUE,tbl_die_ordering[[#This Row],[Supplier]],tbl_die_ordering[[#This Row],[DIE NO]]),[1]Tracker!$AQ:$AQ,[1]Tracker!$AC:$AC,"")</f>
        <v>45868</v>
      </c>
      <c r="AD1160" s="7"/>
      <c r="AF1160" t="str">
        <f>TEXT(tbl_die_ordering[[#This Row],[Die Requested Date]],"mmm")</f>
        <v>Jul</v>
      </c>
      <c r="AG1160" t="str">
        <f>_xlfn.TEXTJOIN("_",TRUE,tbl_die_ordering[[#This Row],[Supplier]],tbl_die_ordering[[#This Row],[DIE NO]])</f>
        <v>PDTMC_25IC1-027937</v>
      </c>
    </row>
    <row r="1161" spans="1:33" ht="15.75">
      <c r="A1161" s="130" t="s">
        <v>29</v>
      </c>
      <c r="B1161" s="128" t="str">
        <f>_xlfn.XLOOKUP(_xlfn.TEXTJOIN("_",TRUE,tbl_die_ordering[[#This Row],[Supplier]],tbl_die_ordering[[#This Row],[DIE NO]]),[1]Tracker!$AQ:$AQ,[1]Tracker!$W:$W,"")</f>
        <v>8076-25</v>
      </c>
      <c r="C1161" s="204" t="s">
        <v>1791</v>
      </c>
      <c r="D1161" s="90" t="s">
        <v>185</v>
      </c>
      <c r="E1161" s="90" t="s">
        <v>93</v>
      </c>
      <c r="F1161" s="91">
        <v>45861</v>
      </c>
      <c r="G1161" s="355">
        <f>_xlfn.XLOOKUP(_xlfn.TEXTJOIN("_",TRUE,tbl_die_ordering[[#This Row],[Supplier]],tbl_die_ordering[[#This Row],[DIE NO]]),[1]Tracker!$AQ:$AQ,[1]Tracker!$V:$V,"")</f>
        <v>45861</v>
      </c>
      <c r="H1161" s="193" t="s">
        <v>94</v>
      </c>
      <c r="I1161" s="131">
        <v>2</v>
      </c>
      <c r="J1161" s="131">
        <v>2</v>
      </c>
      <c r="K1161" s="99">
        <v>45866</v>
      </c>
      <c r="L1161" s="99">
        <v>45869</v>
      </c>
      <c r="M1161" s="102"/>
      <c r="N1161" s="129">
        <f>IFERROR(IF(tbl_die_ordering[[#This Row],[Design Approved Date]]&lt;&gt;"",L1161-K1161,""),"")</f>
        <v>3</v>
      </c>
      <c r="O1161" s="99">
        <v>45873</v>
      </c>
      <c r="P1161" s="91">
        <v>45874</v>
      </c>
      <c r="Q1161" s="99">
        <v>45873</v>
      </c>
      <c r="R1161" s="122" t="s">
        <v>1655</v>
      </c>
      <c r="S1161" s="90" t="s">
        <v>95</v>
      </c>
      <c r="T1161" s="99">
        <v>45873</v>
      </c>
      <c r="U1161" s="110" t="s">
        <v>1416</v>
      </c>
      <c r="V1161" s="111" t="s">
        <v>1792</v>
      </c>
      <c r="W11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1" s="12">
        <f>IF(AND(tbl_die_ordering[[#This Row],[TYPE]]&lt;&gt;"C",tbl_die_ordering[[#This Row],[Design Approved Date]]&lt;&gt;""),tbl_die_ordering[[#This Row],[Design Approved Date]]-tbl_die_ordering[[#This Row],[Die Requested Date]],0)</f>
        <v>8</v>
      </c>
      <c r="AA1161" s="118" t="s">
        <v>343</v>
      </c>
      <c r="AB1161" s="82">
        <f>_xlfn.XLOOKUP(_xlfn.TEXTJOIN("_",TRUE,tbl_die_ordering[[#This Row],[Supplier]],tbl_die_ordering[[#This Row],[DIE NO]]),[1]Tracker!$AQ:$AQ,[1]Tracker!$Y:$Y,"")</f>
        <v>242501913</v>
      </c>
      <c r="AC1161" s="83">
        <f>_xlfn.XLOOKUP(_xlfn.TEXTJOIN("_",TRUE,tbl_die_ordering[[#This Row],[Supplier]],tbl_die_ordering[[#This Row],[DIE NO]]),[1]Tracker!$AQ:$AQ,[1]Tracker!$AC:$AC,"")</f>
        <v>45884</v>
      </c>
      <c r="AD1161" s="7"/>
      <c r="AF1161" t="str">
        <f>TEXT(tbl_die_ordering[[#This Row],[Die Requested Date]],"mmm")</f>
        <v>Jul</v>
      </c>
      <c r="AG1161" t="str">
        <f>_xlfn.TEXTJOIN("_",TRUE,tbl_die_ordering[[#This Row],[Supplier]],tbl_die_ordering[[#This Row],[DIE NO]])</f>
        <v>PHME_030435-3501</v>
      </c>
    </row>
    <row r="1162" spans="1:33" ht="15.75">
      <c r="A1162" s="130" t="s">
        <v>29</v>
      </c>
      <c r="B1162" s="128" t="str">
        <f>_xlfn.XLOOKUP(_xlfn.TEXTJOIN("_",TRUE,tbl_die_ordering[[#This Row],[Supplier]],tbl_die_ordering[[#This Row],[DIE NO]]),[1]Tracker!$AQ:$AQ,[1]Tracker!$W:$W,"")</f>
        <v>8076-25</v>
      </c>
      <c r="C1162" s="204" t="s">
        <v>1793</v>
      </c>
      <c r="D1162" s="90" t="s">
        <v>162</v>
      </c>
      <c r="E1162" s="90" t="s">
        <v>163</v>
      </c>
      <c r="F1162" s="91">
        <v>45861</v>
      </c>
      <c r="G1162" s="355">
        <f>_xlfn.XLOOKUP(_xlfn.TEXTJOIN("_",TRUE,tbl_die_ordering[[#This Row],[Supplier]],tbl_die_ordering[[#This Row],[DIE NO]]),[1]Tracker!$AQ:$AQ,[1]Tracker!$V:$V,"")</f>
        <v>45861</v>
      </c>
      <c r="H1162" s="193" t="s">
        <v>94</v>
      </c>
      <c r="I1162" s="131">
        <v>0</v>
      </c>
      <c r="J1162" s="131">
        <v>0</v>
      </c>
      <c r="K1162" s="99">
        <v>45866</v>
      </c>
      <c r="L1162" s="99">
        <v>45868</v>
      </c>
      <c r="M1162" s="102"/>
      <c r="N1162" s="129">
        <f>IFERROR(IF(tbl_die_ordering[[#This Row],[Design Approved Date]]&lt;&gt;"",L1162-K1162,""),"")</f>
        <v>2</v>
      </c>
      <c r="O1162" s="99">
        <v>45873</v>
      </c>
      <c r="P1162" s="91">
        <v>45874</v>
      </c>
      <c r="Q1162" s="99">
        <v>45873</v>
      </c>
      <c r="R1162" s="122" t="s">
        <v>1655</v>
      </c>
      <c r="S1162" s="90" t="s">
        <v>95</v>
      </c>
      <c r="T1162" s="99">
        <v>45873</v>
      </c>
      <c r="U1162" s="110"/>
      <c r="V1162" s="111"/>
      <c r="W11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2" s="12">
        <f>IF(AND(tbl_die_ordering[[#This Row],[TYPE]]&lt;&gt;"C",tbl_die_ordering[[#This Row],[Design Approved Date]]&lt;&gt;""),tbl_die_ordering[[#This Row],[Design Approved Date]]-tbl_die_ordering[[#This Row],[Die Requested Date]],0)</f>
        <v>7</v>
      </c>
      <c r="AA1162" s="118"/>
      <c r="AB1162" s="82">
        <f>_xlfn.XLOOKUP(_xlfn.TEXTJOIN("_",TRUE,tbl_die_ordering[[#This Row],[Supplier]],tbl_die_ordering[[#This Row],[DIE NO]]),[1]Tracker!$AQ:$AQ,[1]Tracker!$Y:$Y,"")</f>
        <v>242501829</v>
      </c>
      <c r="AC1162" s="83">
        <f>_xlfn.XLOOKUP(_xlfn.TEXTJOIN("_",TRUE,tbl_die_ordering[[#This Row],[Supplier]],tbl_die_ordering[[#This Row],[DIE NO]]),[1]Tracker!$AQ:$AQ,[1]Tracker!$AC:$AC,"")</f>
        <v>45880</v>
      </c>
      <c r="AD1162" s="7"/>
      <c r="AF1162" t="str">
        <f>TEXT(tbl_die_ordering[[#This Row],[Die Requested Date]],"mmm")</f>
        <v>Jul</v>
      </c>
      <c r="AG1162" t="str">
        <f>_xlfn.TEXTJOIN("_",TRUE,tbl_die_ordering[[#This Row],[Supplier]],tbl_die_ordering[[#This Row],[DIE NO]])</f>
        <v>PHME_35IC1-030436</v>
      </c>
    </row>
    <row r="1163" spans="1:33" ht="15.75">
      <c r="A1163" s="130" t="s">
        <v>29</v>
      </c>
      <c r="B1163" s="128" t="str">
        <f>_xlfn.XLOOKUP(_xlfn.TEXTJOIN("_",TRUE,tbl_die_ordering[[#This Row],[Supplier]],tbl_die_ordering[[#This Row],[DIE NO]]),[1]Tracker!$AQ:$AQ,[1]Tracker!$W:$W,"")</f>
        <v>8076-25</v>
      </c>
      <c r="C1163" s="204" t="s">
        <v>1794</v>
      </c>
      <c r="D1163" s="90" t="s">
        <v>185</v>
      </c>
      <c r="E1163" s="90" t="s">
        <v>115</v>
      </c>
      <c r="F1163" s="91">
        <v>45861</v>
      </c>
      <c r="G1163" s="355">
        <f>_xlfn.XLOOKUP(_xlfn.TEXTJOIN("_",TRUE,tbl_die_ordering[[#This Row],[Supplier]],tbl_die_ordering[[#This Row],[DIE NO]]),[1]Tracker!$AQ:$AQ,[1]Tracker!$V:$V,"")</f>
        <v>45861</v>
      </c>
      <c r="H1163" s="193" t="s">
        <v>94</v>
      </c>
      <c r="I1163" s="131">
        <v>2</v>
      </c>
      <c r="J1163" s="131">
        <v>2</v>
      </c>
      <c r="K1163" s="99">
        <v>45866</v>
      </c>
      <c r="L1163" s="99">
        <v>45871</v>
      </c>
      <c r="M1163" s="146" t="s">
        <v>186</v>
      </c>
      <c r="N1163" s="129">
        <f>IFERROR(IF(tbl_die_ordering[[#This Row],[Design Approved Date]]&lt;&gt;"",L1163-K1163,""),"")</f>
        <v>5</v>
      </c>
      <c r="O1163" s="99">
        <v>45873</v>
      </c>
      <c r="P1163" s="91">
        <v>45874</v>
      </c>
      <c r="Q1163" s="99">
        <v>45873</v>
      </c>
      <c r="R1163" s="122" t="s">
        <v>1655</v>
      </c>
      <c r="S1163" s="90" t="s">
        <v>95</v>
      </c>
      <c r="T1163" s="99">
        <v>45873</v>
      </c>
      <c r="U1163" s="110" t="s">
        <v>1416</v>
      </c>
      <c r="V1163" s="111" t="s">
        <v>1795</v>
      </c>
      <c r="W11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3" s="12">
        <f>IF(AND(tbl_die_ordering[[#This Row],[TYPE]]&lt;&gt;"C",tbl_die_ordering[[#This Row],[Design Approved Date]]&lt;&gt;""),tbl_die_ordering[[#This Row],[Design Approved Date]]-tbl_die_ordering[[#This Row],[Die Requested Date]],0)</f>
        <v>10</v>
      </c>
      <c r="AA1163" s="118" t="s">
        <v>343</v>
      </c>
      <c r="AB1163" s="82">
        <f>_xlfn.XLOOKUP(_xlfn.TEXTJOIN("_",TRUE,tbl_die_ordering[[#This Row],[Supplier]],tbl_die_ordering[[#This Row],[DIE NO]]),[1]Tracker!$AQ:$AQ,[1]Tracker!$Y:$Y,"")</f>
        <v>242501829</v>
      </c>
      <c r="AC1163" s="83">
        <f>_xlfn.XLOOKUP(_xlfn.TEXTJOIN("_",TRUE,tbl_die_ordering[[#This Row],[Supplier]],tbl_die_ordering[[#This Row],[DIE NO]]),[1]Tracker!$AQ:$AQ,[1]Tracker!$AC:$AC,"")</f>
        <v>45880</v>
      </c>
      <c r="AD1163" s="7"/>
      <c r="AF1163" t="str">
        <f>TEXT(tbl_die_ordering[[#This Row],[Die Requested Date]],"mmm")</f>
        <v>Jul</v>
      </c>
      <c r="AG1163" t="str">
        <f>_xlfn.TEXTJOIN("_",TRUE,tbl_die_ordering[[#This Row],[Supplier]],tbl_die_ordering[[#This Row],[DIE NO]])</f>
        <v>PHME_030443-3501</v>
      </c>
    </row>
    <row r="1164" spans="1:33" ht="15.75">
      <c r="A1164" s="130" t="s">
        <v>29</v>
      </c>
      <c r="B1164" s="128" t="str">
        <f>_xlfn.XLOOKUP(_xlfn.TEXTJOIN("_",TRUE,tbl_die_ordering[[#This Row],[Supplier]],tbl_die_ordering[[#This Row],[DIE NO]]),[1]Tracker!$AQ:$AQ,[1]Tracker!$W:$W,"")</f>
        <v>8076-25</v>
      </c>
      <c r="C1164" s="204" t="s">
        <v>1796</v>
      </c>
      <c r="D1164" s="90" t="s">
        <v>162</v>
      </c>
      <c r="E1164" s="90" t="s">
        <v>163</v>
      </c>
      <c r="F1164" s="91">
        <v>45861</v>
      </c>
      <c r="G1164" s="355">
        <f>_xlfn.XLOOKUP(_xlfn.TEXTJOIN("_",TRUE,tbl_die_ordering[[#This Row],[Supplier]],tbl_die_ordering[[#This Row],[DIE NO]]),[1]Tracker!$AQ:$AQ,[1]Tracker!$V:$V,"")</f>
        <v>45861</v>
      </c>
      <c r="H1164" s="193" t="s">
        <v>94</v>
      </c>
      <c r="I1164" s="131">
        <v>0</v>
      </c>
      <c r="J1164" s="131">
        <v>0</v>
      </c>
      <c r="K1164" s="99">
        <v>45866</v>
      </c>
      <c r="L1164" s="99">
        <v>45871</v>
      </c>
      <c r="M1164" s="102"/>
      <c r="N1164" s="129">
        <f>IFERROR(IF(tbl_die_ordering[[#This Row],[Design Approved Date]]&lt;&gt;"",L1164-K1164,""),"")</f>
        <v>5</v>
      </c>
      <c r="O1164" s="99">
        <v>45873</v>
      </c>
      <c r="P1164" s="91">
        <v>45874</v>
      </c>
      <c r="Q1164" s="99">
        <v>45873</v>
      </c>
      <c r="R1164" s="122" t="s">
        <v>1655</v>
      </c>
      <c r="S1164" s="90" t="s">
        <v>95</v>
      </c>
      <c r="T1164" s="99">
        <v>45873</v>
      </c>
      <c r="U1164" s="110"/>
      <c r="V1164" s="111"/>
      <c r="W11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4" s="12">
        <f>IF(AND(tbl_die_ordering[[#This Row],[TYPE]]&lt;&gt;"C",tbl_die_ordering[[#This Row],[Design Approved Date]]&lt;&gt;""),tbl_die_ordering[[#This Row],[Design Approved Date]]-tbl_die_ordering[[#This Row],[Die Requested Date]],0)</f>
        <v>10</v>
      </c>
      <c r="AA1164" s="118"/>
      <c r="AB1164" s="82">
        <f>_xlfn.XLOOKUP(_xlfn.TEXTJOIN("_",TRUE,tbl_die_ordering[[#This Row],[Supplier]],tbl_die_ordering[[#This Row],[DIE NO]]),[1]Tracker!$AQ:$AQ,[1]Tracker!$Y:$Y,"")</f>
        <v>242501829</v>
      </c>
      <c r="AC1164" s="83">
        <f>_xlfn.XLOOKUP(_xlfn.TEXTJOIN("_",TRUE,tbl_die_ordering[[#This Row],[Supplier]],tbl_die_ordering[[#This Row],[DIE NO]]),[1]Tracker!$AQ:$AQ,[1]Tracker!$AC:$AC,"")</f>
        <v>45880</v>
      </c>
      <c r="AD1164" s="7"/>
      <c r="AF1164" t="str">
        <f>TEXT(tbl_die_ordering[[#This Row],[Die Requested Date]],"mmm")</f>
        <v>Jul</v>
      </c>
      <c r="AG1164" t="str">
        <f>_xlfn.TEXTJOIN("_",TRUE,tbl_die_ordering[[#This Row],[Supplier]],tbl_die_ordering[[#This Row],[DIE NO]])</f>
        <v>PHME_35IC1-030443</v>
      </c>
    </row>
    <row r="1165" spans="1:33" ht="30">
      <c r="A1165" s="130" t="s">
        <v>29</v>
      </c>
      <c r="B1165" s="128" t="str">
        <f>_xlfn.XLOOKUP(_xlfn.TEXTJOIN("_",TRUE,tbl_die_ordering[[#This Row],[Supplier]],tbl_die_ordering[[#This Row],[DIE NO]]),[1]Tracker!$AQ:$AQ,[1]Tracker!$W:$W,"")</f>
        <v>8075-25</v>
      </c>
      <c r="C1165" s="204" t="s">
        <v>1797</v>
      </c>
      <c r="D1165" s="90" t="s">
        <v>162</v>
      </c>
      <c r="E1165" s="90" t="s">
        <v>163</v>
      </c>
      <c r="F1165" s="91">
        <v>45861</v>
      </c>
      <c r="G1165" s="355">
        <f>_xlfn.XLOOKUP(_xlfn.TEXTJOIN("_",TRUE,tbl_die_ordering[[#This Row],[Supplier]],tbl_die_ordering[[#This Row],[DIE NO]]),[1]Tracker!$AQ:$AQ,[1]Tracker!$V:$V,"")</f>
        <v>45861</v>
      </c>
      <c r="H1165" s="146" t="s">
        <v>94</v>
      </c>
      <c r="I1165" s="131">
        <v>0</v>
      </c>
      <c r="J1165" s="131">
        <v>0</v>
      </c>
      <c r="K1165" s="99">
        <v>45873</v>
      </c>
      <c r="L1165" s="99">
        <v>45880</v>
      </c>
      <c r="M1165" s="102"/>
      <c r="N1165" s="129">
        <f>IFERROR(IF(tbl_die_ordering[[#This Row],[Design Approved Date]]&lt;&gt;"",L1165-K1165,""),"")</f>
        <v>7</v>
      </c>
      <c r="O1165" s="91">
        <v>45881</v>
      </c>
      <c r="P1165" s="91">
        <v>45881</v>
      </c>
      <c r="Q1165" s="99">
        <v>45881</v>
      </c>
      <c r="R1165" s="122" t="s">
        <v>1798</v>
      </c>
      <c r="S1165" s="90" t="s">
        <v>101</v>
      </c>
      <c r="T1165" s="99">
        <v>45881</v>
      </c>
      <c r="U1165" s="110"/>
      <c r="V1165" s="111" t="s">
        <v>1799</v>
      </c>
      <c r="W11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5" s="12">
        <f>IF(AND(tbl_die_ordering[[#This Row],[TYPE]]&lt;&gt;"C",tbl_die_ordering[[#This Row],[Design Approved Date]]&lt;&gt;""),tbl_die_ordering[[#This Row],[Design Approved Date]]-tbl_die_ordering[[#This Row],[Die Requested Date]],0)</f>
        <v>19</v>
      </c>
      <c r="AA1165" s="118"/>
      <c r="AB1165" s="82">
        <f>_xlfn.XLOOKUP(_xlfn.TEXTJOIN("_",TRUE,tbl_die_ordering[[#This Row],[Supplier]],tbl_die_ordering[[#This Row],[DIE NO]]),[1]Tracker!$AQ:$AQ,[1]Tracker!$Y:$Y,"")</f>
        <v>242501917</v>
      </c>
      <c r="AC1165" s="83">
        <f>_xlfn.XLOOKUP(_xlfn.TEXTJOIN("_",TRUE,tbl_die_ordering[[#This Row],[Supplier]],tbl_die_ordering[[#This Row],[DIE NO]]),[1]Tracker!$AQ:$AQ,[1]Tracker!$AC:$AC,"")</f>
        <v>45883</v>
      </c>
      <c r="AD1165" s="7"/>
      <c r="AF1165" t="str">
        <f>TEXT(tbl_die_ordering[[#This Row],[Die Requested Date]],"mmm")</f>
        <v>Jul</v>
      </c>
      <c r="AG1165" t="str">
        <f>_xlfn.TEXTJOIN("_",TRUE,tbl_die_ordering[[#This Row],[Supplier]],tbl_die_ordering[[#This Row],[DIE NO]])</f>
        <v>PDTMC_25IC1-027944</v>
      </c>
    </row>
    <row r="1166" spans="1:33" ht="45">
      <c r="A1166" s="130" t="s">
        <v>29</v>
      </c>
      <c r="B1166" s="128" t="str">
        <f>_xlfn.XLOOKUP(_xlfn.TEXTJOIN("_",TRUE,tbl_die_ordering[[#This Row],[Supplier]],tbl_die_ordering[[#This Row],[DIE NO]]),[1]Tracker!$AQ:$AQ,[1]Tracker!$W:$W,"")</f>
        <v>8076-25</v>
      </c>
      <c r="C1166" s="204" t="s">
        <v>1800</v>
      </c>
      <c r="D1166" s="90" t="s">
        <v>162</v>
      </c>
      <c r="E1166" s="92" t="s">
        <v>278</v>
      </c>
      <c r="F1166" s="91">
        <v>45861</v>
      </c>
      <c r="G1166" s="355">
        <f>_xlfn.XLOOKUP(_xlfn.TEXTJOIN("_",TRUE,tbl_die_ordering[[#This Row],[Supplier]],tbl_die_ordering[[#This Row],[DIE NO]]),[1]Tracker!$AQ:$AQ,[1]Tracker!$V:$V,"")</f>
        <v>45861</v>
      </c>
      <c r="H1166" s="193" t="s">
        <v>94</v>
      </c>
      <c r="I1166" s="131">
        <v>0</v>
      </c>
      <c r="J1166" s="131">
        <v>0</v>
      </c>
      <c r="K1166" s="99">
        <v>45866</v>
      </c>
      <c r="L1166" s="99">
        <v>45888</v>
      </c>
      <c r="M1166" s="102"/>
      <c r="N1166" s="129">
        <f>IFERROR(IF(tbl_die_ordering[[#This Row],[Design Approved Date]]&lt;&gt;"",L1166-K1166,""),"")</f>
        <v>22</v>
      </c>
      <c r="O1166" s="99">
        <v>45887</v>
      </c>
      <c r="P1166" s="91">
        <v>45887</v>
      </c>
      <c r="Q1166" s="99">
        <v>45887</v>
      </c>
      <c r="R1166" s="122" t="s">
        <v>1801</v>
      </c>
      <c r="S1166" s="90" t="s">
        <v>95</v>
      </c>
      <c r="T1166" s="99">
        <v>45873</v>
      </c>
      <c r="U1166" s="110"/>
      <c r="V1166" s="111" t="s">
        <v>1802</v>
      </c>
      <c r="W11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6" s="12">
        <f>IF(AND(tbl_die_ordering[[#This Row],[TYPE]]&lt;&gt;"C",tbl_die_ordering[[#This Row],[Design Approved Date]]&lt;&gt;""),tbl_die_ordering[[#This Row],[Design Approved Date]]-tbl_die_ordering[[#This Row],[Die Requested Date]],0)</f>
        <v>27</v>
      </c>
      <c r="AA1166" s="118"/>
      <c r="AB1166" s="82">
        <f>_xlfn.XLOOKUP(_xlfn.TEXTJOIN("_",TRUE,tbl_die_ordering[[#This Row],[Supplier]],tbl_die_ordering[[#This Row],[DIE NO]]),[1]Tracker!$AQ:$AQ,[1]Tracker!$Y:$Y,"")</f>
        <v>242502071</v>
      </c>
      <c r="AC1166" s="83">
        <f>_xlfn.XLOOKUP(_xlfn.TEXTJOIN("_",TRUE,tbl_die_ordering[[#This Row],[Supplier]],tbl_die_ordering[[#This Row],[DIE NO]]),[1]Tracker!$AQ:$AQ,[1]Tracker!$AC:$AC,"")</f>
        <v>45894</v>
      </c>
      <c r="AD1166" s="7"/>
      <c r="AF1166" t="str">
        <f>TEXT(tbl_die_ordering[[#This Row],[Die Requested Date]],"mmm")</f>
        <v>Jul</v>
      </c>
      <c r="AG1166" t="str">
        <f>_xlfn.TEXTJOIN("_",TRUE,tbl_die_ordering[[#This Row],[Supplier]],tbl_die_ordering[[#This Row],[DIE NO]])</f>
        <v>PHME_35IC1-030438</v>
      </c>
    </row>
    <row r="1167" spans="1:33" ht="15.75">
      <c r="A1167" s="130" t="s">
        <v>6</v>
      </c>
      <c r="B1167" s="128" t="str">
        <f>_xlfn.XLOOKUP(_xlfn.TEXTJOIN("_",TRUE,tbl_die_ordering[[#This Row],[Supplier]],tbl_die_ordering[[#This Row],[DIE NO]]),[1]Tracker!$AQ:$AQ,[1]Tracker!$W:$W,"")</f>
        <v>8084-25</v>
      </c>
      <c r="C1167" s="204" t="s">
        <v>1803</v>
      </c>
      <c r="D1167" s="177" t="s">
        <v>88</v>
      </c>
      <c r="E1167" s="90" t="s">
        <v>103</v>
      </c>
      <c r="F1167" s="91">
        <v>45861</v>
      </c>
      <c r="G1167" s="355">
        <f>_xlfn.XLOOKUP(_xlfn.TEXTJOIN("_",TRUE,tbl_die_ordering[[#This Row],[Supplier]],tbl_die_ordering[[#This Row],[DIE NO]]),[1]Tracker!$AQ:$AQ,[1]Tracker!$V:$V,"")</f>
        <v>45863</v>
      </c>
      <c r="H1167" s="193" t="s">
        <v>90</v>
      </c>
      <c r="I1167" s="131">
        <v>0</v>
      </c>
      <c r="J1167" s="131">
        <v>0</v>
      </c>
      <c r="K1167" s="99">
        <v>45863</v>
      </c>
      <c r="L1167" s="99">
        <v>45864</v>
      </c>
      <c r="M1167" s="102"/>
      <c r="N1167" s="129">
        <f>IFERROR(IF(tbl_die_ordering[[#This Row],[Design Approved Date]]&lt;&gt;"",L1167-K1167,""),"")</f>
        <v>1</v>
      </c>
      <c r="O1167" s="91">
        <v>45869</v>
      </c>
      <c r="P1167" s="91">
        <v>45874</v>
      </c>
      <c r="Q1167" s="91">
        <v>45869</v>
      </c>
      <c r="R1167" s="122" t="s">
        <v>1752</v>
      </c>
      <c r="S1167" s="90" t="s">
        <v>95</v>
      </c>
      <c r="T1167" s="91">
        <v>45869</v>
      </c>
      <c r="U1167" s="110"/>
      <c r="V1167" s="111"/>
      <c r="W11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7" s="12">
        <f>IF(AND(tbl_die_ordering[[#This Row],[TYPE]]&lt;&gt;"C",tbl_die_ordering[[#This Row],[Design Approved Date]]&lt;&gt;""),tbl_die_ordering[[#This Row],[Design Approved Date]]-tbl_die_ordering[[#This Row],[Die Requested Date]],0)</f>
        <v>3</v>
      </c>
      <c r="AA1167" s="118"/>
      <c r="AB1167" s="82">
        <f>_xlfn.XLOOKUP(_xlfn.TEXTJOIN("_",TRUE,tbl_die_ordering[[#This Row],[Supplier]],tbl_die_ordering[[#This Row],[DIE NO]]),[1]Tracker!$AQ:$AQ,[1]Tracker!$Y:$Y,"")</f>
        <v>142506741</v>
      </c>
      <c r="AC1167" s="83">
        <f>_xlfn.XLOOKUP(_xlfn.TEXTJOIN("_",TRUE,tbl_die_ordering[[#This Row],[Supplier]],tbl_die_ordering[[#This Row],[DIE NO]]),[1]Tracker!$AQ:$AQ,[1]Tracker!$AC:$AC,"")</f>
        <v>45880</v>
      </c>
      <c r="AD1167" s="7"/>
      <c r="AF1167" t="str">
        <f>TEXT(tbl_die_ordering[[#This Row],[Die Requested Date]],"mmm")</f>
        <v>Jul</v>
      </c>
      <c r="AG1167" t="str">
        <f>_xlfn.TEXTJOIN("_",TRUE,tbl_die_ordering[[#This Row],[Supplier]],tbl_die_ordering[[#This Row],[DIE NO]])</f>
        <v>PHME_26771-402</v>
      </c>
    </row>
    <row r="1168" spans="1:33" ht="15.75">
      <c r="A1168" s="130" t="s">
        <v>6</v>
      </c>
      <c r="B1168" s="128" t="str">
        <f>_xlfn.XLOOKUP(_xlfn.TEXTJOIN("_",TRUE,tbl_die_ordering[[#This Row],[Supplier]],tbl_die_ordering[[#This Row],[DIE NO]]),[1]Tracker!$AQ:$AQ,[1]Tracker!$W:$W,"")</f>
        <v>8086-25</v>
      </c>
      <c r="C1168" s="204" t="s">
        <v>1804</v>
      </c>
      <c r="D1168" s="177" t="s">
        <v>88</v>
      </c>
      <c r="E1168" s="90" t="s">
        <v>100</v>
      </c>
      <c r="F1168" s="91">
        <v>45861</v>
      </c>
      <c r="G1168" s="355">
        <f>_xlfn.XLOOKUP(_xlfn.TEXTJOIN("_",TRUE,tbl_die_ordering[[#This Row],[Supplier]],tbl_die_ordering[[#This Row],[DIE NO]]),[1]Tracker!$AQ:$AQ,[1]Tracker!$V:$V,"")</f>
        <v>45863</v>
      </c>
      <c r="H1168" s="193" t="s">
        <v>90</v>
      </c>
      <c r="I1168" s="131">
        <v>4</v>
      </c>
      <c r="J1168" s="131">
        <v>4</v>
      </c>
      <c r="K1168" s="99">
        <v>45866</v>
      </c>
      <c r="L1168" s="99">
        <v>45869</v>
      </c>
      <c r="M1168" s="102"/>
      <c r="N1168" s="129">
        <f>IFERROR(IF(tbl_die_ordering[[#This Row],[Design Approved Date]]&lt;&gt;"",L1168-K1168,""),"")</f>
        <v>3</v>
      </c>
      <c r="O1168" s="99">
        <v>45873</v>
      </c>
      <c r="P1168" s="91">
        <v>45874</v>
      </c>
      <c r="Q1168" s="99">
        <v>45873</v>
      </c>
      <c r="R1168" s="122" t="s">
        <v>1669</v>
      </c>
      <c r="S1168" s="90" t="s">
        <v>197</v>
      </c>
      <c r="T1168" s="99">
        <v>45873</v>
      </c>
      <c r="U1168" s="110"/>
      <c r="V1168" s="111"/>
      <c r="W11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8" s="12">
        <f>IF(AND(tbl_die_ordering[[#This Row],[TYPE]]&lt;&gt;"C",tbl_die_ordering[[#This Row],[Design Approved Date]]&lt;&gt;""),tbl_die_ordering[[#This Row],[Design Approved Date]]-tbl_die_ordering[[#This Row],[Die Requested Date]],0)</f>
        <v>8</v>
      </c>
      <c r="AA1168" s="118"/>
      <c r="AB1168" s="82">
        <f>_xlfn.XLOOKUP(_xlfn.TEXTJOIN("_",TRUE,tbl_die_ordering[[#This Row],[Supplier]],tbl_die_ordering[[#This Row],[DIE NO]]),[1]Tracker!$AQ:$AQ,[1]Tracker!$Y:$Y,"")</f>
        <v>142506871</v>
      </c>
      <c r="AC1168" s="83">
        <f>_xlfn.XLOOKUP(_xlfn.TEXTJOIN("_",TRUE,tbl_die_ordering[[#This Row],[Supplier]],tbl_die_ordering[[#This Row],[DIE NO]]),[1]Tracker!$AQ:$AQ,[1]Tracker!$AC:$AC,"")</f>
        <v>45889</v>
      </c>
      <c r="AD1168" s="7"/>
      <c r="AF1168" t="str">
        <f>TEXT(tbl_die_ordering[[#This Row],[Die Requested Date]],"mmm")</f>
        <v>Jul</v>
      </c>
      <c r="AG1168" t="str">
        <f>_xlfn.TEXTJOIN("_",TRUE,tbl_die_ordering[[#This Row],[Supplier]],tbl_die_ordering[[#This Row],[DIE NO]])</f>
        <v>COMPES_14854-206</v>
      </c>
    </row>
    <row r="1169" spans="1:33" ht="30">
      <c r="A1169" s="130" t="s">
        <v>6</v>
      </c>
      <c r="B1169" s="128" t="str">
        <f>_xlfn.XLOOKUP(_xlfn.TEXTJOIN("_",TRUE,tbl_die_ordering[[#This Row],[Supplier]],tbl_die_ordering[[#This Row],[DIE NO]]),[1]Tracker!$AQ:$AQ,[1]Tracker!$W:$W,"")</f>
        <v>8085-25</v>
      </c>
      <c r="C1169" s="204" t="s">
        <v>1805</v>
      </c>
      <c r="D1169" s="177" t="s">
        <v>88</v>
      </c>
      <c r="E1169" s="90" t="s">
        <v>100</v>
      </c>
      <c r="F1169" s="91">
        <v>45861</v>
      </c>
      <c r="G1169" s="355">
        <f>_xlfn.XLOOKUP(_xlfn.TEXTJOIN("_",TRUE,tbl_die_ordering[[#This Row],[Supplier]],tbl_die_ordering[[#This Row],[DIE NO]]),[1]Tracker!$AQ:$AQ,[1]Tracker!$V:$V,"")</f>
        <v>45863</v>
      </c>
      <c r="H1169" s="193" t="s">
        <v>90</v>
      </c>
      <c r="I1169" s="131">
        <v>1</v>
      </c>
      <c r="J1169" s="131">
        <v>3</v>
      </c>
      <c r="K1169" s="99">
        <v>45846</v>
      </c>
      <c r="L1169" s="99">
        <v>45872</v>
      </c>
      <c r="M1169" s="102"/>
      <c r="N1169" s="129">
        <f>IFERROR(IF(tbl_die_ordering[[#This Row],[Design Approved Date]]&lt;&gt;"",L1169-K1169,""),"")</f>
        <v>26</v>
      </c>
      <c r="O1169" s="99">
        <v>45873</v>
      </c>
      <c r="P1169" s="91">
        <v>45874</v>
      </c>
      <c r="Q1169" s="99">
        <v>45873</v>
      </c>
      <c r="R1169" s="122" t="s">
        <v>1669</v>
      </c>
      <c r="S1169" s="90" t="s">
        <v>106</v>
      </c>
      <c r="T1169" s="99">
        <v>45873</v>
      </c>
      <c r="U1169" s="110"/>
      <c r="V1169" s="111" t="s">
        <v>1806</v>
      </c>
      <c r="W11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69" s="12">
        <f>IF(AND(tbl_die_ordering[[#This Row],[TYPE]]&lt;&gt;"C",tbl_die_ordering[[#This Row],[Design Approved Date]]&lt;&gt;""),tbl_die_ordering[[#This Row],[Design Approved Date]]-tbl_die_ordering[[#This Row],[Die Requested Date]],0)</f>
        <v>11</v>
      </c>
      <c r="AA1169" s="118"/>
      <c r="AB1169" s="82">
        <f>_xlfn.XLOOKUP(_xlfn.TEXTJOIN("_",TRUE,tbl_die_ordering[[#This Row],[Supplier]],tbl_die_ordering[[#This Row],[DIE NO]]),[1]Tracker!$AQ:$AQ,[1]Tracker!$Y:$Y,"")</f>
        <v>142506875</v>
      </c>
      <c r="AC1169" s="83">
        <f>_xlfn.XLOOKUP(_xlfn.TEXTJOIN("_",TRUE,tbl_die_ordering[[#This Row],[Supplier]],tbl_die_ordering[[#This Row],[DIE NO]]),[1]Tracker!$AQ:$AQ,[1]Tracker!$AC:$AC,"")</f>
        <v>45887.274918981479</v>
      </c>
      <c r="AD1169" s="7"/>
      <c r="AF1169" t="str">
        <f>TEXT(tbl_die_ordering[[#This Row],[Die Requested Date]],"mmm")</f>
        <v>Jul</v>
      </c>
      <c r="AG1169" t="str">
        <f>_xlfn.TEXTJOIN("_",TRUE,tbl_die_ordering[[#This Row],[Supplier]],tbl_die_ordering[[#This Row],[DIE NO]])</f>
        <v>JIANGSU_15803-208</v>
      </c>
    </row>
    <row r="1170" spans="1:33" ht="15.75">
      <c r="A1170" s="130" t="s">
        <v>6</v>
      </c>
      <c r="B1170" s="128" t="str">
        <f>_xlfn.XLOOKUP(_xlfn.TEXTJOIN("_",TRUE,tbl_die_ordering[[#This Row],[Supplier]],tbl_die_ordering[[#This Row],[DIE NO]]),[1]Tracker!$AQ:$AQ,[1]Tracker!$W:$W,"")</f>
        <v>8085-25</v>
      </c>
      <c r="C1170" s="204" t="s">
        <v>1807</v>
      </c>
      <c r="D1170" s="177" t="s">
        <v>88</v>
      </c>
      <c r="E1170" s="90" t="s">
        <v>111</v>
      </c>
      <c r="F1170" s="91">
        <v>45861</v>
      </c>
      <c r="G1170" s="355">
        <f>_xlfn.XLOOKUP(_xlfn.TEXTJOIN("_",TRUE,tbl_die_ordering[[#This Row],[Supplier]],tbl_die_ordering[[#This Row],[DIE NO]]),[1]Tracker!$AQ:$AQ,[1]Tracker!$V:$V,"")</f>
        <v>45863</v>
      </c>
      <c r="H1170" s="193" t="s">
        <v>90</v>
      </c>
      <c r="I1170" s="131">
        <v>1</v>
      </c>
      <c r="J1170" s="131">
        <v>2</v>
      </c>
      <c r="K1170" s="99">
        <v>45866</v>
      </c>
      <c r="L1170" s="99">
        <v>45868</v>
      </c>
      <c r="M1170" s="102"/>
      <c r="N1170" s="129">
        <f>IFERROR(IF(tbl_die_ordering[[#This Row],[Design Approved Date]]&lt;&gt;"",L1170-K1170,""),"")</f>
        <v>2</v>
      </c>
      <c r="O1170" s="99">
        <v>45873</v>
      </c>
      <c r="P1170" s="91">
        <v>45874</v>
      </c>
      <c r="Q1170" s="99">
        <v>45873</v>
      </c>
      <c r="R1170" s="122" t="s">
        <v>1669</v>
      </c>
      <c r="S1170" s="90" t="s">
        <v>106</v>
      </c>
      <c r="T1170" s="99">
        <v>45873</v>
      </c>
      <c r="U1170" s="110"/>
      <c r="V1170" s="111"/>
      <c r="W11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0" s="12">
        <f>IF(AND(tbl_die_ordering[[#This Row],[TYPE]]&lt;&gt;"C",tbl_die_ordering[[#This Row],[Design Approved Date]]&lt;&gt;""),tbl_die_ordering[[#This Row],[Design Approved Date]]-tbl_die_ordering[[#This Row],[Die Requested Date]],0)</f>
        <v>7</v>
      </c>
      <c r="AA1170" s="118"/>
      <c r="AB1170" s="82">
        <f>_xlfn.XLOOKUP(_xlfn.TEXTJOIN("_",TRUE,tbl_die_ordering[[#This Row],[Supplier]],tbl_die_ordering[[#This Row],[DIE NO]]),[1]Tracker!$AQ:$AQ,[1]Tracker!$Y:$Y,"")</f>
        <v>142506875</v>
      </c>
      <c r="AC1170" s="83">
        <f>_xlfn.XLOOKUP(_xlfn.TEXTJOIN("_",TRUE,tbl_die_ordering[[#This Row],[Supplier]],tbl_die_ordering[[#This Row],[DIE NO]]),[1]Tracker!$AQ:$AQ,[1]Tracker!$AC:$AC,"")</f>
        <v>45887.274918981479</v>
      </c>
      <c r="AD1170" s="7"/>
      <c r="AF1170" t="str">
        <f>TEXT(tbl_die_ordering[[#This Row],[Die Requested Date]],"mmm")</f>
        <v>Jul</v>
      </c>
      <c r="AG1170" t="str">
        <f>_xlfn.TEXTJOIN("_",TRUE,tbl_die_ordering[[#This Row],[Supplier]],tbl_die_ordering[[#This Row],[DIE NO]])</f>
        <v>JIANGSU_15807-408</v>
      </c>
    </row>
    <row r="1171" spans="1:33" ht="18.75" customHeight="1">
      <c r="A1171" s="130" t="s">
        <v>6</v>
      </c>
      <c r="B1171" s="128" t="str">
        <f>_xlfn.XLOOKUP(_xlfn.TEXTJOIN("_",TRUE,tbl_die_ordering[[#This Row],[Supplier]],tbl_die_ordering[[#This Row],[DIE NO]]),[1]Tracker!$AQ:$AQ,[1]Tracker!$W:$W,"")</f>
        <v>8085-25</v>
      </c>
      <c r="C1171" s="204" t="s">
        <v>1808</v>
      </c>
      <c r="D1171" s="177" t="s">
        <v>88</v>
      </c>
      <c r="E1171" s="90" t="s">
        <v>119</v>
      </c>
      <c r="F1171" s="91">
        <v>45861</v>
      </c>
      <c r="G1171" s="355">
        <f>_xlfn.XLOOKUP(_xlfn.TEXTJOIN("_",TRUE,tbl_die_ordering[[#This Row],[Supplier]],tbl_die_ordering[[#This Row],[DIE NO]]),[1]Tracker!$AQ:$AQ,[1]Tracker!$V:$V,"")</f>
        <v>45863</v>
      </c>
      <c r="H1171" s="193" t="s">
        <v>90</v>
      </c>
      <c r="I1171" s="131">
        <v>1</v>
      </c>
      <c r="J1171" s="131">
        <v>1</v>
      </c>
      <c r="K1171" s="99">
        <v>45866</v>
      </c>
      <c r="L1171" s="99">
        <v>45868</v>
      </c>
      <c r="M1171" s="102"/>
      <c r="N1171" s="129">
        <f>IFERROR(IF(tbl_die_ordering[[#This Row],[Design Approved Date]]&lt;&gt;"",L1171-K1171,""),"")</f>
        <v>2</v>
      </c>
      <c r="O1171" s="99">
        <v>45873</v>
      </c>
      <c r="P1171" s="91">
        <v>45874</v>
      </c>
      <c r="Q1171" s="99">
        <v>45873</v>
      </c>
      <c r="R1171" s="122" t="s">
        <v>1669</v>
      </c>
      <c r="S1171" s="90" t="s">
        <v>106</v>
      </c>
      <c r="T1171" s="99">
        <v>45873</v>
      </c>
      <c r="U1171" s="110"/>
      <c r="V1171" s="111"/>
      <c r="W11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1" s="12">
        <f>IF(AND(tbl_die_ordering[[#This Row],[TYPE]]&lt;&gt;"C",tbl_die_ordering[[#This Row],[Design Approved Date]]&lt;&gt;""),tbl_die_ordering[[#This Row],[Design Approved Date]]-tbl_die_ordering[[#This Row],[Die Requested Date]],0)</f>
        <v>7</v>
      </c>
      <c r="AA1171" s="118"/>
      <c r="AB1171" s="82">
        <f>_xlfn.XLOOKUP(_xlfn.TEXTJOIN("_",TRUE,tbl_die_ordering[[#This Row],[Supplier]],tbl_die_ordering[[#This Row],[DIE NO]]),[1]Tracker!$AQ:$AQ,[1]Tracker!$Y:$Y,"")</f>
        <v>142506875</v>
      </c>
      <c r="AC1171" s="83">
        <f>_xlfn.XLOOKUP(_xlfn.TEXTJOIN("_",TRUE,tbl_die_ordering[[#This Row],[Supplier]],tbl_die_ordering[[#This Row],[DIE NO]]),[1]Tracker!$AQ:$AQ,[1]Tracker!$AC:$AC,"")</f>
        <v>45887.274918981479</v>
      </c>
      <c r="AD1171" s="7"/>
      <c r="AF1171" t="str">
        <f>TEXT(tbl_die_ordering[[#This Row],[Die Requested Date]],"mmm")</f>
        <v>Jul</v>
      </c>
      <c r="AG1171" t="str">
        <f>_xlfn.TEXTJOIN("_",TRUE,tbl_die_ordering[[#This Row],[Supplier]],tbl_die_ordering[[#This Row],[DIE NO]])</f>
        <v>JIANGSU_15825-410</v>
      </c>
    </row>
    <row r="1172" spans="1:33" ht="30">
      <c r="A1172" s="130" t="s">
        <v>6</v>
      </c>
      <c r="B1172" s="128" t="str">
        <f>_xlfn.XLOOKUP(_xlfn.TEXTJOIN("_",TRUE,tbl_die_ordering[[#This Row],[Supplier]],tbl_die_ordering[[#This Row],[DIE NO]]),[1]Tracker!$AQ:$AQ,[1]Tracker!$W:$W,"")</f>
        <v>8085-25</v>
      </c>
      <c r="C1172" s="204" t="s">
        <v>1809</v>
      </c>
      <c r="D1172" s="177" t="s">
        <v>88</v>
      </c>
      <c r="E1172" s="90" t="s">
        <v>119</v>
      </c>
      <c r="F1172" s="91">
        <v>45861</v>
      </c>
      <c r="G1172" s="355">
        <f>_xlfn.XLOOKUP(_xlfn.TEXTJOIN("_",TRUE,tbl_die_ordering[[#This Row],[Supplier]],tbl_die_ordering[[#This Row],[DIE NO]]),[1]Tracker!$AQ:$AQ,[1]Tracker!$V:$V,"")</f>
        <v>45863</v>
      </c>
      <c r="H1172" s="193" t="s">
        <v>90</v>
      </c>
      <c r="I1172" s="131">
        <v>1</v>
      </c>
      <c r="J1172" s="131">
        <v>4</v>
      </c>
      <c r="K1172" s="99">
        <v>45866</v>
      </c>
      <c r="L1172" s="99">
        <v>45871</v>
      </c>
      <c r="M1172" s="102"/>
      <c r="N1172" s="129">
        <f>IFERROR(IF(tbl_die_ordering[[#This Row],[Design Approved Date]]&lt;&gt;"",L1172-K1172,""),"")</f>
        <v>5</v>
      </c>
      <c r="O1172" s="99">
        <v>45873</v>
      </c>
      <c r="P1172" s="91">
        <v>45874</v>
      </c>
      <c r="Q1172" s="99">
        <v>45873</v>
      </c>
      <c r="R1172" s="122" t="s">
        <v>1669</v>
      </c>
      <c r="S1172" s="90" t="s">
        <v>106</v>
      </c>
      <c r="T1172" s="99">
        <v>45873</v>
      </c>
      <c r="U1172" s="110"/>
      <c r="V1172" s="111" t="s">
        <v>1810</v>
      </c>
      <c r="W11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2" s="12">
        <f>IF(AND(tbl_die_ordering[[#This Row],[TYPE]]&lt;&gt;"C",tbl_die_ordering[[#This Row],[Design Approved Date]]&lt;&gt;""),tbl_die_ordering[[#This Row],[Design Approved Date]]-tbl_die_ordering[[#This Row],[Die Requested Date]],0)</f>
        <v>10</v>
      </c>
      <c r="AA1172" s="118"/>
      <c r="AB1172" s="82">
        <f>_xlfn.XLOOKUP(_xlfn.TEXTJOIN("_",TRUE,tbl_die_ordering[[#This Row],[Supplier]],tbl_die_ordering[[#This Row],[DIE NO]]),[1]Tracker!$AQ:$AQ,[1]Tracker!$Y:$Y,"")</f>
        <v>142506875</v>
      </c>
      <c r="AC1172" s="83">
        <f>_xlfn.XLOOKUP(_xlfn.TEXTJOIN("_",TRUE,tbl_die_ordering[[#This Row],[Supplier]],tbl_die_ordering[[#This Row],[DIE NO]]),[1]Tracker!$AQ:$AQ,[1]Tracker!$AC:$AC,"")</f>
        <v>45887.274918981479</v>
      </c>
      <c r="AD1172" s="7"/>
      <c r="AF1172" t="str">
        <f>TEXT(tbl_die_ordering[[#This Row],[Die Requested Date]],"mmm")</f>
        <v>Jul</v>
      </c>
      <c r="AG1172" t="str">
        <f>_xlfn.TEXTJOIN("_",TRUE,tbl_die_ordering[[#This Row],[Supplier]],tbl_die_ordering[[#This Row],[DIE NO]])</f>
        <v>JIANGSU_15844-504</v>
      </c>
    </row>
    <row r="1173" spans="1:33" ht="15.75">
      <c r="A1173" s="130" t="s">
        <v>6</v>
      </c>
      <c r="B1173" s="128" t="str">
        <f>_xlfn.XLOOKUP(_xlfn.TEXTJOIN("_",TRUE,tbl_die_ordering[[#This Row],[Supplier]],tbl_die_ordering[[#This Row],[DIE NO]]),[1]Tracker!$AQ:$AQ,[1]Tracker!$W:$W,"")</f>
        <v>8088-25</v>
      </c>
      <c r="C1173" s="204" t="s">
        <v>1811</v>
      </c>
      <c r="D1173" s="177" t="s">
        <v>88</v>
      </c>
      <c r="E1173" s="90" t="s">
        <v>119</v>
      </c>
      <c r="F1173" s="91">
        <v>45861</v>
      </c>
      <c r="G1173" s="355">
        <f>_xlfn.XLOOKUP(_xlfn.TEXTJOIN("_",TRUE,tbl_die_ordering[[#This Row],[Supplier]],tbl_die_ordering[[#This Row],[DIE NO]]),[1]Tracker!$AQ:$AQ,[1]Tracker!$V:$V,"")</f>
        <v>45863</v>
      </c>
      <c r="H1173" s="193" t="s">
        <v>90</v>
      </c>
      <c r="I1173" s="131">
        <v>1</v>
      </c>
      <c r="J1173" s="131">
        <v>2</v>
      </c>
      <c r="K1173" s="99">
        <v>45866</v>
      </c>
      <c r="L1173" s="99">
        <v>45868</v>
      </c>
      <c r="M1173" s="102"/>
      <c r="N1173" s="129">
        <f>IFERROR(IF(tbl_die_ordering[[#This Row],[Design Approved Date]]&lt;&gt;"",L1173-K1173,""),"")</f>
        <v>2</v>
      </c>
      <c r="O1173" s="99">
        <v>45873</v>
      </c>
      <c r="P1173" s="91">
        <v>45874</v>
      </c>
      <c r="Q1173" s="99">
        <v>45873</v>
      </c>
      <c r="R1173" s="122" t="s">
        <v>1669</v>
      </c>
      <c r="S1173" s="90" t="s">
        <v>106</v>
      </c>
      <c r="T1173" s="99">
        <v>45873</v>
      </c>
      <c r="U1173" s="110"/>
      <c r="V1173" s="111"/>
      <c r="W11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3" s="12">
        <f>IF(AND(tbl_die_ordering[[#This Row],[TYPE]]&lt;&gt;"C",tbl_die_ordering[[#This Row],[Design Approved Date]]&lt;&gt;""),tbl_die_ordering[[#This Row],[Design Approved Date]]-tbl_die_ordering[[#This Row],[Die Requested Date]],0)</f>
        <v>7</v>
      </c>
      <c r="AA1173" s="118"/>
      <c r="AB1173" s="82">
        <f>_xlfn.XLOOKUP(_xlfn.TEXTJOIN("_",TRUE,tbl_die_ordering[[#This Row],[Supplier]],tbl_die_ordering[[#This Row],[DIE NO]]),[1]Tracker!$AQ:$AQ,[1]Tracker!$Y:$Y,"")</f>
        <v>142506876</v>
      </c>
      <c r="AC1173" s="83">
        <f>_xlfn.XLOOKUP(_xlfn.TEXTJOIN("_",TRUE,tbl_die_ordering[[#This Row],[Supplier]],tbl_die_ordering[[#This Row],[DIE NO]]),[1]Tracker!$AQ:$AQ,[1]Tracker!$AC:$AC,"")</f>
        <v>45887.274942129632</v>
      </c>
      <c r="AD1173" s="7"/>
      <c r="AF1173" t="str">
        <f>TEXT(tbl_die_ordering[[#This Row],[Die Requested Date]],"mmm")</f>
        <v>Jul</v>
      </c>
      <c r="AG1173" t="str">
        <f>_xlfn.TEXTJOIN("_",TRUE,tbl_die_ordering[[#This Row],[Supplier]],tbl_die_ordering[[#This Row],[DIE NO]])</f>
        <v>JIANGSU_15953-416</v>
      </c>
    </row>
    <row r="1174" spans="1:33" ht="18" customHeight="1">
      <c r="A1174" s="130" t="s">
        <v>6</v>
      </c>
      <c r="B1174" s="128" t="str">
        <f>_xlfn.XLOOKUP(_xlfn.TEXTJOIN("_",TRUE,tbl_die_ordering[[#This Row],[Supplier]],tbl_die_ordering[[#This Row],[DIE NO]]),[1]Tracker!$AQ:$AQ,[1]Tracker!$W:$W,"")</f>
        <v>8088-25</v>
      </c>
      <c r="C1174" s="204" t="s">
        <v>1812</v>
      </c>
      <c r="D1174" s="177" t="s">
        <v>88</v>
      </c>
      <c r="E1174" s="90" t="s">
        <v>111</v>
      </c>
      <c r="F1174" s="91">
        <v>45861</v>
      </c>
      <c r="G1174" s="355">
        <f>_xlfn.XLOOKUP(_xlfn.TEXTJOIN("_",TRUE,tbl_die_ordering[[#This Row],[Supplier]],tbl_die_ordering[[#This Row],[DIE NO]]),[1]Tracker!$AQ:$AQ,[1]Tracker!$V:$V,"")</f>
        <v>45863</v>
      </c>
      <c r="H1174" s="193" t="s">
        <v>90</v>
      </c>
      <c r="I1174" s="131">
        <v>1</v>
      </c>
      <c r="J1174" s="131">
        <v>4</v>
      </c>
      <c r="K1174" s="99">
        <v>45866</v>
      </c>
      <c r="L1174" s="99">
        <v>45869</v>
      </c>
      <c r="M1174" s="102"/>
      <c r="N1174" s="129">
        <f>IFERROR(IF(tbl_die_ordering[[#This Row],[Design Approved Date]]&lt;&gt;"",L1174-K1174,""),"")</f>
        <v>3</v>
      </c>
      <c r="O1174" s="99">
        <v>45873</v>
      </c>
      <c r="P1174" s="91">
        <v>45874</v>
      </c>
      <c r="Q1174" s="99">
        <v>45873</v>
      </c>
      <c r="R1174" s="122" t="s">
        <v>1669</v>
      </c>
      <c r="S1174" s="90" t="s">
        <v>106</v>
      </c>
      <c r="T1174" s="99">
        <v>45873</v>
      </c>
      <c r="U1174" s="110"/>
      <c r="V1174" s="111"/>
      <c r="W11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4" s="12">
        <f>IF(AND(tbl_die_ordering[[#This Row],[TYPE]]&lt;&gt;"C",tbl_die_ordering[[#This Row],[Design Approved Date]]&lt;&gt;""),tbl_die_ordering[[#This Row],[Design Approved Date]]-tbl_die_ordering[[#This Row],[Die Requested Date]],0)</f>
        <v>8</v>
      </c>
      <c r="AA1174" s="118"/>
      <c r="AB1174" s="82">
        <f>_xlfn.XLOOKUP(_xlfn.TEXTJOIN("_",TRUE,tbl_die_ordering[[#This Row],[Supplier]],tbl_die_ordering[[#This Row],[DIE NO]]),[1]Tracker!$AQ:$AQ,[1]Tracker!$Y:$Y,"")</f>
        <v>142506876</v>
      </c>
      <c r="AC1174" s="83">
        <f>_xlfn.XLOOKUP(_xlfn.TEXTJOIN("_",TRUE,tbl_die_ordering[[#This Row],[Supplier]],tbl_die_ordering[[#This Row],[DIE NO]]),[1]Tracker!$AQ:$AQ,[1]Tracker!$AC:$AC,"")</f>
        <v>45887.274942129632</v>
      </c>
      <c r="AD1174" s="7"/>
      <c r="AF1174" t="str">
        <f>TEXT(tbl_die_ordering[[#This Row],[Die Requested Date]],"mmm")</f>
        <v>Jul</v>
      </c>
      <c r="AG1174" t="str">
        <f>_xlfn.TEXTJOIN("_",TRUE,tbl_die_ordering[[#This Row],[Supplier]],tbl_die_ordering[[#This Row],[DIE NO]])</f>
        <v>JIANGSU_17860-403</v>
      </c>
    </row>
    <row r="1175" spans="1:33" ht="15.75">
      <c r="A1175" s="130" t="s">
        <v>6</v>
      </c>
      <c r="B1175" s="128" t="str">
        <f>_xlfn.XLOOKUP(_xlfn.TEXTJOIN("_",TRUE,tbl_die_ordering[[#This Row],[Supplier]],tbl_die_ordering[[#This Row],[DIE NO]]),[1]Tracker!$AQ:$AQ,[1]Tracker!$W:$W,"")</f>
        <v>8088-25</v>
      </c>
      <c r="C1175" s="204" t="s">
        <v>1813</v>
      </c>
      <c r="D1175" s="177" t="s">
        <v>88</v>
      </c>
      <c r="E1175" s="90" t="s">
        <v>103</v>
      </c>
      <c r="F1175" s="91">
        <v>45861</v>
      </c>
      <c r="G1175" s="355">
        <f>_xlfn.XLOOKUP(_xlfn.TEXTJOIN("_",TRUE,tbl_die_ordering[[#This Row],[Supplier]],tbl_die_ordering[[#This Row],[DIE NO]]),[1]Tracker!$AQ:$AQ,[1]Tracker!$V:$V,"")</f>
        <v>45863</v>
      </c>
      <c r="H1175" s="193" t="s">
        <v>90</v>
      </c>
      <c r="I1175" s="131">
        <v>0</v>
      </c>
      <c r="J1175" s="131">
        <v>0</v>
      </c>
      <c r="K1175" s="99">
        <v>45866</v>
      </c>
      <c r="L1175" s="99">
        <v>45868</v>
      </c>
      <c r="M1175" s="102"/>
      <c r="N1175" s="129">
        <f>IFERROR(IF(tbl_die_ordering[[#This Row],[Design Approved Date]]&lt;&gt;"",L1175-K1175,""),"")</f>
        <v>2</v>
      </c>
      <c r="O1175" s="99">
        <v>45873</v>
      </c>
      <c r="P1175" s="91">
        <v>45874</v>
      </c>
      <c r="Q1175" s="99">
        <v>45873</v>
      </c>
      <c r="R1175" s="122" t="s">
        <v>1669</v>
      </c>
      <c r="S1175" s="90" t="s">
        <v>106</v>
      </c>
      <c r="T1175" s="99">
        <v>45873</v>
      </c>
      <c r="U1175" s="110"/>
      <c r="V1175" s="111"/>
      <c r="W11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5" s="12">
        <f>IF(AND(tbl_die_ordering[[#This Row],[TYPE]]&lt;&gt;"C",tbl_die_ordering[[#This Row],[Design Approved Date]]&lt;&gt;""),tbl_die_ordering[[#This Row],[Design Approved Date]]-tbl_die_ordering[[#This Row],[Die Requested Date]],0)</f>
        <v>7</v>
      </c>
      <c r="AA1175" s="118"/>
      <c r="AB1175" s="82">
        <f>_xlfn.XLOOKUP(_xlfn.TEXTJOIN("_",TRUE,tbl_die_ordering[[#This Row],[Supplier]],tbl_die_ordering[[#This Row],[DIE NO]]),[1]Tracker!$AQ:$AQ,[1]Tracker!$Y:$Y,"")</f>
        <v>142506876</v>
      </c>
      <c r="AC1175" s="83">
        <f>_xlfn.XLOOKUP(_xlfn.TEXTJOIN("_",TRUE,tbl_die_ordering[[#This Row],[Supplier]],tbl_die_ordering[[#This Row],[DIE NO]]),[1]Tracker!$AQ:$AQ,[1]Tracker!$AC:$AC,"")</f>
        <v>45887.274942129632</v>
      </c>
      <c r="AD1175" s="7"/>
      <c r="AF1175" t="str">
        <f>TEXT(tbl_die_ordering[[#This Row],[Die Requested Date]],"mmm")</f>
        <v>Jul</v>
      </c>
      <c r="AG1175" t="str">
        <f>_xlfn.TEXTJOIN("_",TRUE,tbl_die_ordering[[#This Row],[Supplier]],tbl_die_ordering[[#This Row],[DIE NO]])</f>
        <v>JIANGSU_23485-209</v>
      </c>
    </row>
    <row r="1176" spans="1:33" ht="15.75">
      <c r="A1176" s="130" t="s">
        <v>6</v>
      </c>
      <c r="B1176" s="128" t="str">
        <f>_xlfn.XLOOKUP(_xlfn.TEXTJOIN("_",TRUE,tbl_die_ordering[[#This Row],[Supplier]],tbl_die_ordering[[#This Row],[DIE NO]]),[1]Tracker!$AQ:$AQ,[1]Tracker!$W:$W,"")</f>
        <v>8088-25</v>
      </c>
      <c r="C1176" s="204" t="s">
        <v>1814</v>
      </c>
      <c r="D1176" s="177" t="s">
        <v>88</v>
      </c>
      <c r="E1176" s="90" t="s">
        <v>103</v>
      </c>
      <c r="F1176" s="91">
        <v>45861</v>
      </c>
      <c r="G1176" s="355">
        <f>_xlfn.XLOOKUP(_xlfn.TEXTJOIN("_",TRUE,tbl_die_ordering[[#This Row],[Supplier]],tbl_die_ordering[[#This Row],[DIE NO]]),[1]Tracker!$AQ:$AQ,[1]Tracker!$V:$V,"")</f>
        <v>45863</v>
      </c>
      <c r="H1176" s="193" t="s">
        <v>90</v>
      </c>
      <c r="I1176" s="131">
        <v>0</v>
      </c>
      <c r="J1176" s="131">
        <v>0</v>
      </c>
      <c r="K1176" s="99">
        <v>45866</v>
      </c>
      <c r="L1176" s="99">
        <v>45869</v>
      </c>
      <c r="M1176" s="102"/>
      <c r="N1176" s="129">
        <f>IFERROR(IF(tbl_die_ordering[[#This Row],[Design Approved Date]]&lt;&gt;"",L1176-K1176,""),"")</f>
        <v>3</v>
      </c>
      <c r="O1176" s="99">
        <v>45873</v>
      </c>
      <c r="P1176" s="91">
        <v>45874</v>
      </c>
      <c r="Q1176" s="99">
        <v>45873</v>
      </c>
      <c r="R1176" s="122" t="s">
        <v>1669</v>
      </c>
      <c r="S1176" s="90" t="s">
        <v>106</v>
      </c>
      <c r="T1176" s="99">
        <v>45873</v>
      </c>
      <c r="U1176" s="110"/>
      <c r="V1176" s="111"/>
      <c r="W11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6" s="12">
        <f>IF(AND(tbl_die_ordering[[#This Row],[TYPE]]&lt;&gt;"C",tbl_die_ordering[[#This Row],[Design Approved Date]]&lt;&gt;""),tbl_die_ordering[[#This Row],[Design Approved Date]]-tbl_die_ordering[[#This Row],[Die Requested Date]],0)</f>
        <v>8</v>
      </c>
      <c r="AA1176" s="118"/>
      <c r="AB1176" s="82">
        <f>_xlfn.XLOOKUP(_xlfn.TEXTJOIN("_",TRUE,tbl_die_ordering[[#This Row],[Supplier]],tbl_die_ordering[[#This Row],[DIE NO]]),[1]Tracker!$AQ:$AQ,[1]Tracker!$Y:$Y,"")</f>
        <v>142506876</v>
      </c>
      <c r="AC1176" s="83">
        <f>_xlfn.XLOOKUP(_xlfn.TEXTJOIN("_",TRUE,tbl_die_ordering[[#This Row],[Supplier]],tbl_die_ordering[[#This Row],[DIE NO]]),[1]Tracker!$AQ:$AQ,[1]Tracker!$AC:$AC,"")</f>
        <v>45887.274942129632</v>
      </c>
      <c r="AD1176" s="7"/>
      <c r="AF1176" t="str">
        <f>TEXT(tbl_die_ordering[[#This Row],[Die Requested Date]],"mmm")</f>
        <v>Jul</v>
      </c>
      <c r="AG1176" t="str">
        <f>_xlfn.TEXTJOIN("_",TRUE,tbl_die_ordering[[#This Row],[Supplier]],tbl_die_ordering[[#This Row],[DIE NO]])</f>
        <v>JIANGSU_23546-203</v>
      </c>
    </row>
    <row r="1177" spans="1:33" ht="15.75">
      <c r="A1177" s="130" t="s">
        <v>6</v>
      </c>
      <c r="B1177" s="128" t="str">
        <f>_xlfn.XLOOKUP(_xlfn.TEXTJOIN("_",TRUE,tbl_die_ordering[[#This Row],[Supplier]],tbl_die_ordering[[#This Row],[DIE NO]]),[1]Tracker!$AQ:$AQ,[1]Tracker!$W:$W,"")</f>
        <v>8087-25</v>
      </c>
      <c r="C1177" s="204" t="s">
        <v>1815</v>
      </c>
      <c r="D1177" s="177" t="s">
        <v>88</v>
      </c>
      <c r="E1177" s="90" t="s">
        <v>100</v>
      </c>
      <c r="F1177" s="91">
        <v>45861</v>
      </c>
      <c r="G1177" s="355">
        <f>_xlfn.XLOOKUP(_xlfn.TEXTJOIN("_",TRUE,tbl_die_ordering[[#This Row],[Supplier]],tbl_die_ordering[[#This Row],[DIE NO]]),[1]Tracker!$AQ:$AQ,[1]Tracker!$V:$V,"")</f>
        <v>45863</v>
      </c>
      <c r="H1177" s="193" t="s">
        <v>90</v>
      </c>
      <c r="I1177" s="131">
        <v>1</v>
      </c>
      <c r="J1177" s="131">
        <v>3</v>
      </c>
      <c r="K1177" s="99">
        <v>45867</v>
      </c>
      <c r="L1177" s="99">
        <v>45869</v>
      </c>
      <c r="M1177" s="102"/>
      <c r="N1177" s="129">
        <f>IFERROR(IF(tbl_die_ordering[[#This Row],[Design Approved Date]]&lt;&gt;"",L1177-K1177,""),"")</f>
        <v>2</v>
      </c>
      <c r="O1177" s="99">
        <v>45873</v>
      </c>
      <c r="P1177" s="91">
        <v>45876</v>
      </c>
      <c r="Q1177" s="99">
        <v>45873</v>
      </c>
      <c r="R1177" s="122" t="s">
        <v>1669</v>
      </c>
      <c r="S1177" s="90" t="s">
        <v>167</v>
      </c>
      <c r="T1177" s="99">
        <v>45873</v>
      </c>
      <c r="U1177" s="110"/>
      <c r="V1177" s="111"/>
      <c r="W11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7" s="12">
        <f>IF(AND(tbl_die_ordering[[#This Row],[TYPE]]&lt;&gt;"C",tbl_die_ordering[[#This Row],[Design Approved Date]]&lt;&gt;""),tbl_die_ordering[[#This Row],[Design Approved Date]]-tbl_die_ordering[[#This Row],[Die Requested Date]],0)</f>
        <v>8</v>
      </c>
      <c r="AA1177" s="118"/>
      <c r="AB1177" s="82">
        <f>_xlfn.XLOOKUP(_xlfn.TEXTJOIN("_",TRUE,tbl_die_ordering[[#This Row],[Supplier]],tbl_die_ordering[[#This Row],[DIE NO]]),[1]Tracker!$AQ:$AQ,[1]Tracker!$Y:$Y,"")</f>
        <v>142506870</v>
      </c>
      <c r="AC1177" s="83">
        <f>_xlfn.XLOOKUP(_xlfn.TEXTJOIN("_",TRUE,tbl_die_ordering[[#This Row],[Supplier]],tbl_die_ordering[[#This Row],[DIE NO]]),[1]Tracker!$AQ:$AQ,[1]Tracker!$AC:$AC,"")</f>
        <v>45884.696620370371</v>
      </c>
      <c r="AD1177" s="7"/>
      <c r="AF1177" t="str">
        <f>TEXT(tbl_die_ordering[[#This Row],[Die Requested Date]],"mmm")</f>
        <v>Jul</v>
      </c>
      <c r="AG1177" t="str">
        <f>_xlfn.TEXTJOIN("_",TRUE,tbl_die_ordering[[#This Row],[Supplier]],tbl_die_ordering[[#This Row],[DIE NO]])</f>
        <v>PHOENIX _28117-504</v>
      </c>
    </row>
    <row r="1178" spans="1:33" ht="15.75">
      <c r="A1178" s="130" t="s">
        <v>6</v>
      </c>
      <c r="B1178" s="128" t="str">
        <f>_xlfn.XLOOKUP(_xlfn.TEXTJOIN("_",TRUE,tbl_die_ordering[[#This Row],[Supplier]],tbl_die_ordering[[#This Row],[DIE NO]]),[1]Tracker!$AQ:$AQ,[1]Tracker!$W:$W,"")</f>
        <v>8084-25</v>
      </c>
      <c r="C1178" s="204" t="s">
        <v>1816</v>
      </c>
      <c r="D1178" s="177" t="s">
        <v>88</v>
      </c>
      <c r="E1178" s="90" t="s">
        <v>100</v>
      </c>
      <c r="F1178" s="91">
        <v>45861</v>
      </c>
      <c r="G1178" s="355">
        <f>_xlfn.XLOOKUP(_xlfn.TEXTJOIN("_",TRUE,tbl_die_ordering[[#This Row],[Supplier]],tbl_die_ordering[[#This Row],[DIE NO]]),[1]Tracker!$AQ:$AQ,[1]Tracker!$V:$V,"")</f>
        <v>45863</v>
      </c>
      <c r="H1178" s="193" t="s">
        <v>94</v>
      </c>
      <c r="I1178" s="131">
        <v>1</v>
      </c>
      <c r="J1178" s="131">
        <v>1</v>
      </c>
      <c r="K1178" s="99">
        <v>45866</v>
      </c>
      <c r="L1178" s="99">
        <v>45867</v>
      </c>
      <c r="M1178" s="102"/>
      <c r="N1178" s="129">
        <f>IFERROR(IF(tbl_die_ordering[[#This Row],[Design Approved Date]]&lt;&gt;"",L1178-K1178,""),"")</f>
        <v>1</v>
      </c>
      <c r="O1178" s="99">
        <v>45873</v>
      </c>
      <c r="P1178" s="91">
        <v>45876</v>
      </c>
      <c r="Q1178" s="99">
        <v>45873</v>
      </c>
      <c r="R1178" s="122" t="s">
        <v>1669</v>
      </c>
      <c r="S1178" s="90" t="s">
        <v>95</v>
      </c>
      <c r="T1178" s="99">
        <v>45873</v>
      </c>
      <c r="U1178" s="110"/>
      <c r="V1178" s="111"/>
      <c r="W11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8" s="12">
        <f>IF(AND(tbl_die_ordering[[#This Row],[TYPE]]&lt;&gt;"C",tbl_die_ordering[[#This Row],[Design Approved Date]]&lt;&gt;""),tbl_die_ordering[[#This Row],[Design Approved Date]]-tbl_die_ordering[[#This Row],[Die Requested Date]],0)</f>
        <v>6</v>
      </c>
      <c r="AA1178" s="118"/>
      <c r="AB1178" s="82">
        <f>_xlfn.XLOOKUP(_xlfn.TEXTJOIN("_",TRUE,tbl_die_ordering[[#This Row],[Supplier]],tbl_die_ordering[[#This Row],[DIE NO]]),[1]Tracker!$AQ:$AQ,[1]Tracker!$Y:$Y,"")</f>
        <v>142506741</v>
      </c>
      <c r="AC1178" s="83">
        <f>_xlfn.XLOOKUP(_xlfn.TEXTJOIN("_",TRUE,tbl_die_ordering[[#This Row],[Supplier]],tbl_die_ordering[[#This Row],[DIE NO]]),[1]Tracker!$AQ:$AQ,[1]Tracker!$AC:$AC,"")</f>
        <v>45880</v>
      </c>
      <c r="AD1178" s="7"/>
      <c r="AF1178" t="str">
        <f>TEXT(tbl_die_ordering[[#This Row],[Die Requested Date]],"mmm")</f>
        <v>Jul</v>
      </c>
      <c r="AG1178" t="str">
        <f>_xlfn.TEXTJOIN("_",TRUE,tbl_die_ordering[[#This Row],[Supplier]],tbl_die_ordering[[#This Row],[DIE NO]])</f>
        <v>PHME_30377-201</v>
      </c>
    </row>
    <row r="1179" spans="1:33" ht="15.75">
      <c r="A1179" s="130" t="s">
        <v>29</v>
      </c>
      <c r="B1179" s="128" t="str">
        <f>_xlfn.XLOOKUP(_xlfn.TEXTJOIN("_",TRUE,tbl_die_ordering[[#This Row],[Supplier]],tbl_die_ordering[[#This Row],[DIE NO]]),[1]Tracker!$AQ:$AQ,[1]Tracker!$W:$W,"")</f>
        <v>8091-25</v>
      </c>
      <c r="C1179" s="204" t="s">
        <v>1817</v>
      </c>
      <c r="D1179" s="90" t="s">
        <v>88</v>
      </c>
      <c r="E1179" s="90" t="s">
        <v>100</v>
      </c>
      <c r="F1179" s="91">
        <v>45861</v>
      </c>
      <c r="G1179" s="355">
        <f>_xlfn.XLOOKUP(_xlfn.TEXTJOIN("_",TRUE,tbl_die_ordering[[#This Row],[Supplier]],tbl_die_ordering[[#This Row],[DIE NO]]),[1]Tracker!$AQ:$AQ,[1]Tracker!$V:$V,"")</f>
        <v>45863</v>
      </c>
      <c r="H1179" s="193" t="s">
        <v>90</v>
      </c>
      <c r="I1179" s="131">
        <v>4</v>
      </c>
      <c r="J1179" s="131">
        <v>4</v>
      </c>
      <c r="K1179" s="99">
        <v>45866</v>
      </c>
      <c r="L1179" s="99">
        <v>45866</v>
      </c>
      <c r="M1179" s="102"/>
      <c r="N1179" s="129">
        <f>IFERROR(IF(tbl_die_ordering[[#This Row],[Design Approved Date]]&lt;&gt;"",L1179-K1179,""),"")</f>
        <v>0</v>
      </c>
      <c r="O1179" s="91">
        <v>45870</v>
      </c>
      <c r="P1179" s="91">
        <v>45871</v>
      </c>
      <c r="Q1179" s="99">
        <v>45870</v>
      </c>
      <c r="R1179" s="122" t="s">
        <v>1818</v>
      </c>
      <c r="S1179" s="90" t="s">
        <v>106</v>
      </c>
      <c r="T1179" s="91">
        <v>45871</v>
      </c>
      <c r="U1179" s="110"/>
      <c r="V1179" s="111"/>
      <c r="W11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79" s="12">
        <f>IF(AND(tbl_die_ordering[[#This Row],[TYPE]]&lt;&gt;"C",tbl_die_ordering[[#This Row],[Design Approved Date]]&lt;&gt;""),tbl_die_ordering[[#This Row],[Design Approved Date]]-tbl_die_ordering[[#This Row],[Die Requested Date]],0)</f>
        <v>5</v>
      </c>
      <c r="AA1179" s="118"/>
      <c r="AB1179" s="82">
        <f>_xlfn.XLOOKUP(_xlfn.TEXTJOIN("_",TRUE,tbl_die_ordering[[#This Row],[Supplier]],tbl_die_ordering[[#This Row],[DIE NO]]),[1]Tracker!$AQ:$AQ,[1]Tracker!$Y:$Y,"")</f>
        <v>242501915</v>
      </c>
      <c r="AC1179" s="83">
        <f>_xlfn.XLOOKUP(_xlfn.TEXTJOIN("_",TRUE,tbl_die_ordering[[#This Row],[Supplier]],tbl_die_ordering[[#This Row],[DIE NO]]),[1]Tracker!$AQ:$AQ,[1]Tracker!$AC:$AC,"")</f>
        <v>45884</v>
      </c>
      <c r="AD1179" s="7"/>
      <c r="AF1179" t="str">
        <f>TEXT(tbl_die_ordering[[#This Row],[Die Requested Date]],"mmm")</f>
        <v>Jul</v>
      </c>
      <c r="AG1179" t="str">
        <f>_xlfn.TEXTJOIN("_",TRUE,tbl_die_ordering[[#This Row],[Supplier]],tbl_die_ordering[[#This Row],[DIE NO]])</f>
        <v>JIANGSU_014861-3505</v>
      </c>
    </row>
    <row r="1180" spans="1:33" ht="15.75">
      <c r="A1180" s="130" t="s">
        <v>29</v>
      </c>
      <c r="B1180" s="128" t="str">
        <f>_xlfn.XLOOKUP(_xlfn.TEXTJOIN("_",TRUE,tbl_die_ordering[[#This Row],[Supplier]],tbl_die_ordering[[#This Row],[DIE NO]]),[1]Tracker!$AQ:$AQ,[1]Tracker!$W:$W,"")</f>
        <v>8091-25</v>
      </c>
      <c r="C1180" s="204" t="s">
        <v>1819</v>
      </c>
      <c r="D1180" s="90" t="s">
        <v>88</v>
      </c>
      <c r="E1180" s="90" t="s">
        <v>100</v>
      </c>
      <c r="F1180" s="91">
        <v>45861</v>
      </c>
      <c r="G1180" s="355">
        <f>_xlfn.XLOOKUP(_xlfn.TEXTJOIN("_",TRUE,tbl_die_ordering[[#This Row],[Supplier]],tbl_die_ordering[[#This Row],[DIE NO]]),[1]Tracker!$AQ:$AQ,[1]Tracker!$V:$V,"")</f>
        <v>45863</v>
      </c>
      <c r="H1180" s="193" t="s">
        <v>90</v>
      </c>
      <c r="I1180" s="131">
        <v>1</v>
      </c>
      <c r="J1180" s="131">
        <v>4</v>
      </c>
      <c r="K1180" s="99">
        <v>45866</v>
      </c>
      <c r="L1180" s="99">
        <v>45866</v>
      </c>
      <c r="M1180" s="102"/>
      <c r="N1180" s="129">
        <f>IFERROR(IF(tbl_die_ordering[[#This Row],[Design Approved Date]]&lt;&gt;"",L1180-K1180,""),"")</f>
        <v>0</v>
      </c>
      <c r="O1180" s="91">
        <v>45870</v>
      </c>
      <c r="P1180" s="91">
        <v>45871</v>
      </c>
      <c r="Q1180" s="99">
        <v>45870</v>
      </c>
      <c r="R1180" s="122" t="s">
        <v>1818</v>
      </c>
      <c r="S1180" s="90" t="s">
        <v>106</v>
      </c>
      <c r="T1180" s="91">
        <v>45871</v>
      </c>
      <c r="U1180" s="110"/>
      <c r="V1180" s="111"/>
      <c r="W11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0" s="12">
        <f>IF(AND(tbl_die_ordering[[#This Row],[TYPE]]&lt;&gt;"C",tbl_die_ordering[[#This Row],[Design Approved Date]]&lt;&gt;""),tbl_die_ordering[[#This Row],[Design Approved Date]]-tbl_die_ordering[[#This Row],[Die Requested Date]],0)</f>
        <v>5</v>
      </c>
      <c r="AA1180" s="118"/>
      <c r="AB1180" s="82">
        <f>_xlfn.XLOOKUP(_xlfn.TEXTJOIN("_",TRUE,tbl_die_ordering[[#This Row],[Supplier]],tbl_die_ordering[[#This Row],[DIE NO]]),[1]Tracker!$AQ:$AQ,[1]Tracker!$Y:$Y,"")</f>
        <v>242501915</v>
      </c>
      <c r="AC1180" s="83">
        <f>_xlfn.XLOOKUP(_xlfn.TEXTJOIN("_",TRUE,tbl_die_ordering[[#This Row],[Supplier]],tbl_die_ordering[[#This Row],[DIE NO]]),[1]Tracker!$AQ:$AQ,[1]Tracker!$AC:$AC,"")</f>
        <v>45884</v>
      </c>
      <c r="AD1180" s="7"/>
      <c r="AF1180" t="str">
        <f>TEXT(tbl_die_ordering[[#This Row],[Die Requested Date]],"mmm")</f>
        <v>Jul</v>
      </c>
      <c r="AG1180" t="str">
        <f>_xlfn.TEXTJOIN("_",TRUE,tbl_die_ordering[[#This Row],[Supplier]],tbl_die_ordering[[#This Row],[DIE NO]])</f>
        <v>JIANGSU_015651-2507</v>
      </c>
    </row>
    <row r="1181" spans="1:33" ht="15.75">
      <c r="A1181" s="130" t="s">
        <v>29</v>
      </c>
      <c r="B1181" s="128" t="str">
        <f>_xlfn.XLOOKUP(_xlfn.TEXTJOIN("_",TRUE,tbl_die_ordering[[#This Row],[Supplier]],tbl_die_ordering[[#This Row],[DIE NO]]),[1]Tracker!$AQ:$AQ,[1]Tracker!$W:$W,"")</f>
        <v>8090-25</v>
      </c>
      <c r="C1181" s="204" t="s">
        <v>1820</v>
      </c>
      <c r="D1181" s="90" t="s">
        <v>88</v>
      </c>
      <c r="E1181" s="90" t="s">
        <v>93</v>
      </c>
      <c r="F1181" s="91">
        <v>45861</v>
      </c>
      <c r="G1181" s="355">
        <f>_xlfn.XLOOKUP(_xlfn.TEXTJOIN("_",TRUE,tbl_die_ordering[[#This Row],[Supplier]],tbl_die_ordering[[#This Row],[DIE NO]]),[1]Tracker!$AQ:$AQ,[1]Tracker!$V:$V,"")</f>
        <v>45863</v>
      </c>
      <c r="H1181" s="193" t="s">
        <v>94</v>
      </c>
      <c r="I1181" s="131">
        <v>0</v>
      </c>
      <c r="J1181" s="131">
        <v>0</v>
      </c>
      <c r="K1181" s="99">
        <v>45864</v>
      </c>
      <c r="L1181" s="99">
        <v>45868</v>
      </c>
      <c r="M1181" s="102"/>
      <c r="N1181" s="129">
        <f>IFERROR(IF(tbl_die_ordering[[#This Row],[Design Approved Date]]&lt;&gt;"",L1181-K1181,""),"")</f>
        <v>4</v>
      </c>
      <c r="O1181" s="91">
        <v>45870</v>
      </c>
      <c r="P1181" s="91">
        <v>45871</v>
      </c>
      <c r="Q1181" s="99">
        <v>45870</v>
      </c>
      <c r="R1181" s="122" t="s">
        <v>1818</v>
      </c>
      <c r="S1181" s="90" t="s">
        <v>101</v>
      </c>
      <c r="T1181" s="91">
        <v>45871</v>
      </c>
      <c r="U1181" s="110"/>
      <c r="V1181" s="111"/>
      <c r="W11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1" s="12">
        <f>IF(AND(tbl_die_ordering[[#This Row],[TYPE]]&lt;&gt;"C",tbl_die_ordering[[#This Row],[Design Approved Date]]&lt;&gt;""),tbl_die_ordering[[#This Row],[Design Approved Date]]-tbl_die_ordering[[#This Row],[Die Requested Date]],0)</f>
        <v>7</v>
      </c>
      <c r="AA1181" s="118"/>
      <c r="AB1181" s="82">
        <f>_xlfn.XLOOKUP(_xlfn.TEXTJOIN("_",TRUE,tbl_die_ordering[[#This Row],[Supplier]],tbl_die_ordering[[#This Row],[DIE NO]]),[1]Tracker!$AQ:$AQ,[1]Tracker!$Y:$Y,"")</f>
        <v>242501814</v>
      </c>
      <c r="AC1181" s="83">
        <f>_xlfn.XLOOKUP(_xlfn.TEXTJOIN("_",TRUE,tbl_die_ordering[[#This Row],[Supplier]],tbl_die_ordering[[#This Row],[DIE NO]]),[1]Tracker!$AQ:$AQ,[1]Tracker!$AC:$AC,"")</f>
        <v>45883</v>
      </c>
      <c r="AD1181" s="7"/>
      <c r="AF1181" t="str">
        <f>TEXT(tbl_die_ordering[[#This Row],[Die Requested Date]],"mmm")</f>
        <v>Jul</v>
      </c>
      <c r="AG1181" t="str">
        <f>_xlfn.TEXTJOIN("_",TRUE,tbl_die_ordering[[#This Row],[Supplier]],tbl_die_ordering[[#This Row],[DIE NO]])</f>
        <v>PDTMC_026238-3501</v>
      </c>
    </row>
    <row r="1182" spans="1:33" ht="15.75">
      <c r="A1182" s="130" t="s">
        <v>29</v>
      </c>
      <c r="B1182" s="128" t="str">
        <f>_xlfn.XLOOKUP(_xlfn.TEXTJOIN("_",TRUE,tbl_die_ordering[[#This Row],[Supplier]],tbl_die_ordering[[#This Row],[DIE NO]]),[1]Tracker!$AQ:$AQ,[1]Tracker!$W:$W,"")</f>
        <v>8092-25</v>
      </c>
      <c r="C1182" s="204" t="s">
        <v>1821</v>
      </c>
      <c r="D1182" s="90" t="s">
        <v>88</v>
      </c>
      <c r="E1182" s="90" t="s">
        <v>93</v>
      </c>
      <c r="F1182" s="91">
        <v>45861</v>
      </c>
      <c r="G1182" s="355">
        <f>_xlfn.XLOOKUP(_xlfn.TEXTJOIN("_",TRUE,tbl_die_ordering[[#This Row],[Supplier]],tbl_die_ordering[[#This Row],[DIE NO]]),[1]Tracker!$AQ:$AQ,[1]Tracker!$V:$V,"")</f>
        <v>45863</v>
      </c>
      <c r="H1182" s="193" t="s">
        <v>94</v>
      </c>
      <c r="I1182" s="131">
        <v>0</v>
      </c>
      <c r="J1182" s="131">
        <v>0</v>
      </c>
      <c r="K1182" s="99">
        <v>45863</v>
      </c>
      <c r="L1182" s="99">
        <v>45866</v>
      </c>
      <c r="M1182" s="102"/>
      <c r="N1182" s="129">
        <f>IFERROR(IF(tbl_die_ordering[[#This Row],[Design Approved Date]]&lt;&gt;"",L1182-K1182,""),"")</f>
        <v>3</v>
      </c>
      <c r="O1182" s="91">
        <v>45870</v>
      </c>
      <c r="P1182" s="91">
        <v>45871</v>
      </c>
      <c r="Q1182" s="99">
        <v>45870</v>
      </c>
      <c r="R1182" s="122" t="s">
        <v>1818</v>
      </c>
      <c r="S1182" s="90" t="s">
        <v>95</v>
      </c>
      <c r="T1182" s="91">
        <v>45871</v>
      </c>
      <c r="U1182" s="110"/>
      <c r="V1182" s="111"/>
      <c r="W11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2" s="12">
        <f>IF(AND(tbl_die_ordering[[#This Row],[TYPE]]&lt;&gt;"C",tbl_die_ordering[[#This Row],[Design Approved Date]]&lt;&gt;""),tbl_die_ordering[[#This Row],[Design Approved Date]]-tbl_die_ordering[[#This Row],[Die Requested Date]],0)</f>
        <v>5</v>
      </c>
      <c r="AA1182" s="118"/>
      <c r="AB1182" s="82">
        <f>_xlfn.XLOOKUP(_xlfn.TEXTJOIN("_",TRUE,tbl_die_ordering[[#This Row],[Supplier]],tbl_die_ordering[[#This Row],[DIE NO]]),[1]Tracker!$AQ:$AQ,[1]Tracker!$Y:$Y,"")</f>
        <v>242501815</v>
      </c>
      <c r="AC1182" s="83">
        <f>_xlfn.XLOOKUP(_xlfn.TEXTJOIN("_",TRUE,tbl_die_ordering[[#This Row],[Supplier]],tbl_die_ordering[[#This Row],[DIE NO]]),[1]Tracker!$AQ:$AQ,[1]Tracker!$AC:$AC,"")</f>
        <v>45880</v>
      </c>
      <c r="AD1182" s="7"/>
      <c r="AF1182" t="str">
        <f>TEXT(tbl_die_ordering[[#This Row],[Die Requested Date]],"mmm")</f>
        <v>Jul</v>
      </c>
      <c r="AG1182" t="str">
        <f>_xlfn.TEXTJOIN("_",TRUE,tbl_die_ordering[[#This Row],[Supplier]],tbl_die_ordering[[#This Row],[DIE NO]])</f>
        <v>PHME_027047-3502</v>
      </c>
    </row>
    <row r="1183" spans="1:33" ht="45">
      <c r="A1183" s="130" t="s">
        <v>6</v>
      </c>
      <c r="B1183" s="128" t="str">
        <f>_xlfn.XLOOKUP(_xlfn.TEXTJOIN("_",TRUE,tbl_die_ordering[[#This Row],[Supplier]],tbl_die_ordering[[#This Row],[DIE NO]]),[1]Tracker!$AQ:$AQ,[1]Tracker!$W:$W,"")</f>
        <v>8088-25</v>
      </c>
      <c r="C1183" s="204" t="s">
        <v>1822</v>
      </c>
      <c r="D1183" s="177" t="s">
        <v>88</v>
      </c>
      <c r="E1183" s="90" t="s">
        <v>1371</v>
      </c>
      <c r="F1183" s="91">
        <v>45861</v>
      </c>
      <c r="G1183" s="355">
        <f>_xlfn.XLOOKUP(_xlfn.TEXTJOIN("_",TRUE,tbl_die_ordering[[#This Row],[Supplier]],tbl_die_ordering[[#This Row],[DIE NO]]),[1]Tracker!$AQ:$AQ,[1]Tracker!$V:$V,"")</f>
        <v>45863</v>
      </c>
      <c r="H1183" s="193" t="s">
        <v>90</v>
      </c>
      <c r="I1183" s="131">
        <v>0</v>
      </c>
      <c r="J1183" s="131">
        <v>0</v>
      </c>
      <c r="K1183" s="99">
        <v>45866</v>
      </c>
      <c r="L1183" s="99">
        <v>45919</v>
      </c>
      <c r="M1183" s="102" t="s">
        <v>186</v>
      </c>
      <c r="N1183" s="129">
        <f>IFERROR(IF(tbl_die_ordering[[#This Row],[Design Approved Date]]&lt;&gt;"",L1183-K1183,""),"")</f>
        <v>53</v>
      </c>
      <c r="O1183" s="99">
        <v>45919</v>
      </c>
      <c r="P1183" s="91">
        <v>45920</v>
      </c>
      <c r="Q1183" s="99">
        <v>45919</v>
      </c>
      <c r="R1183" s="122" t="s">
        <v>1823</v>
      </c>
      <c r="S1183" s="90" t="s">
        <v>106</v>
      </c>
      <c r="T1183" s="99">
        <v>45919</v>
      </c>
      <c r="U1183" s="110"/>
      <c r="V1183" s="111" t="s">
        <v>1824</v>
      </c>
      <c r="W11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3" s="12">
        <f>IF(AND(tbl_die_ordering[[#This Row],[TYPE]]&lt;&gt;"C",tbl_die_ordering[[#This Row],[Design Approved Date]]&lt;&gt;""),tbl_die_ordering[[#This Row],[Design Approved Date]]-tbl_die_ordering[[#This Row],[Die Requested Date]],0)</f>
        <v>58</v>
      </c>
      <c r="AA1183" s="118"/>
      <c r="AB1183" s="82">
        <f>_xlfn.XLOOKUP(_xlfn.TEXTJOIN("_",TRUE,tbl_die_ordering[[#This Row],[Supplier]],tbl_die_ordering[[#This Row],[DIE NO]]),[1]Tracker!$AQ:$AQ,[1]Tracker!$Y:$Y,"")</f>
        <v>142508339</v>
      </c>
      <c r="AC1183" s="83">
        <f>_xlfn.XLOOKUP(_xlfn.TEXTJOIN("_",TRUE,tbl_die_ordering[[#This Row],[Supplier]],tbl_die_ordering[[#This Row],[DIE NO]]),[1]Tracker!$AQ:$AQ,[1]Tracker!$AC:$AC,"")</f>
        <v>45929.578784722224</v>
      </c>
      <c r="AD1183" s="7"/>
      <c r="AF1183" t="str">
        <f>TEXT(tbl_die_ordering[[#This Row],[Die Requested Date]],"mmm")</f>
        <v>Jul</v>
      </c>
      <c r="AG1183" t="str">
        <f>_xlfn.TEXTJOIN("_",TRUE,tbl_die_ordering[[#This Row],[Supplier]],tbl_die_ordering[[#This Row],[DIE NO]])</f>
        <v>JIANGSU_090422-502</v>
      </c>
    </row>
    <row r="1184" spans="1:33" ht="45">
      <c r="A1184" s="130" t="s">
        <v>6</v>
      </c>
      <c r="B1184" s="128" t="str">
        <f>_xlfn.XLOOKUP(_xlfn.TEXTJOIN("_",TRUE,tbl_die_ordering[[#This Row],[Supplier]],tbl_die_ordering[[#This Row],[DIE NO]]),[1]Tracker!$AQ:$AQ,[1]Tracker!$W:$W,"")</f>
        <v>8088-25</v>
      </c>
      <c r="C1184" s="204" t="s">
        <v>1825</v>
      </c>
      <c r="D1184" s="90" t="s">
        <v>162</v>
      </c>
      <c r="E1184" s="92" t="s">
        <v>163</v>
      </c>
      <c r="F1184" s="91">
        <v>45861</v>
      </c>
      <c r="G1184" s="355">
        <f>_xlfn.XLOOKUP(_xlfn.TEXTJOIN("_",TRUE,tbl_die_ordering[[#This Row],[Supplier]],tbl_die_ordering[[#This Row],[DIE NO]]),[1]Tracker!$AQ:$AQ,[1]Tracker!$V:$V,"")</f>
        <v>45863</v>
      </c>
      <c r="H1184" s="193" t="s">
        <v>90</v>
      </c>
      <c r="I1184" s="131">
        <v>0</v>
      </c>
      <c r="J1184" s="131">
        <v>0</v>
      </c>
      <c r="K1184" s="99">
        <v>45866</v>
      </c>
      <c r="L1184" s="99">
        <v>45919</v>
      </c>
      <c r="M1184" s="102" t="s">
        <v>186</v>
      </c>
      <c r="N1184" s="129">
        <f>IFERROR(IF(tbl_die_ordering[[#This Row],[Design Approved Date]]&lt;&gt;"",L1184-K1184,""),"")</f>
        <v>53</v>
      </c>
      <c r="O1184" s="99">
        <v>45919</v>
      </c>
      <c r="P1184" s="91">
        <v>45937</v>
      </c>
      <c r="Q1184" s="99">
        <v>45919</v>
      </c>
      <c r="R1184" s="122" t="s">
        <v>1823</v>
      </c>
      <c r="S1184" s="90" t="s">
        <v>106</v>
      </c>
      <c r="T1184" s="99">
        <v>45919</v>
      </c>
      <c r="U1184" s="110"/>
      <c r="V1184" s="111" t="s">
        <v>1824</v>
      </c>
      <c r="W11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4" s="12">
        <f>IF(AND(tbl_die_ordering[[#This Row],[TYPE]]&lt;&gt;"C",tbl_die_ordering[[#This Row],[Design Approved Date]]&lt;&gt;""),tbl_die_ordering[[#This Row],[Design Approved Date]]-tbl_die_ordering[[#This Row],[Die Requested Date]],0)</f>
        <v>58</v>
      </c>
      <c r="AA1184" s="118"/>
      <c r="AB1184" s="82">
        <f>_xlfn.XLOOKUP(_xlfn.TEXTJOIN("_",TRUE,tbl_die_ordering[[#This Row],[Supplier]],tbl_die_ordering[[#This Row],[DIE NO]]),[1]Tracker!$AQ:$AQ,[1]Tracker!$Y:$Y,"")</f>
        <v>142508561</v>
      </c>
      <c r="AC1184" s="83">
        <f>_xlfn.XLOOKUP(_xlfn.TEXTJOIN("_",TRUE,tbl_die_ordering[[#This Row],[Supplier]],tbl_die_ordering[[#This Row],[DIE NO]]),[1]Tracker!$AQ:$AQ,[1]Tracker!$AC:$AC,"")</f>
        <v>45936.722951388889</v>
      </c>
      <c r="AD1184" s="7"/>
      <c r="AF1184" t="str">
        <f>TEXT(tbl_die_ordering[[#This Row],[Die Requested Date]],"mmm")</f>
        <v>Jul</v>
      </c>
      <c r="AG1184" t="str">
        <f>_xlfn.TEXTJOIN("_",TRUE,tbl_die_ordering[[#This Row],[Supplier]],tbl_die_ordering[[#This Row],[DIE NO]])</f>
        <v>JIANGSU_INS-090422</v>
      </c>
    </row>
    <row r="1185" spans="1:33" ht="15.75">
      <c r="A1185" s="130" t="s">
        <v>6</v>
      </c>
      <c r="B1185" s="128" t="str">
        <f>_xlfn.XLOOKUP(_xlfn.TEXTJOIN("_",TRUE,tbl_die_ordering[[#This Row],[Supplier]],tbl_die_ordering[[#This Row],[DIE NO]]),[1]Tracker!$AQ:$AQ,[1]Tracker!$W:$W,"")</f>
        <v>8079-25</v>
      </c>
      <c r="C1185" s="204" t="s">
        <v>1826</v>
      </c>
      <c r="D1185" s="177" t="s">
        <v>185</v>
      </c>
      <c r="E1185" s="90" t="s">
        <v>119</v>
      </c>
      <c r="F1185" s="91">
        <v>45861</v>
      </c>
      <c r="G1185" s="355">
        <f>_xlfn.XLOOKUP(_xlfn.TEXTJOIN("_",TRUE,tbl_die_ordering[[#This Row],[Supplier]],tbl_die_ordering[[#This Row],[DIE NO]]),[1]Tracker!$AQ:$AQ,[1]Tracker!$V:$V,"")</f>
        <v>45861</v>
      </c>
      <c r="H1185" s="193" t="s">
        <v>94</v>
      </c>
      <c r="I1185" s="131">
        <v>0</v>
      </c>
      <c r="J1185" s="131">
        <v>0</v>
      </c>
      <c r="K1185" s="99">
        <v>45862</v>
      </c>
      <c r="L1185" s="99">
        <v>45862</v>
      </c>
      <c r="M1185" s="102"/>
      <c r="N1185" s="129">
        <f>IFERROR(IF(tbl_die_ordering[[#This Row],[Design Approved Date]]&lt;&gt;"",L1185-K1185,""),"")</f>
        <v>0</v>
      </c>
      <c r="O1185" s="91">
        <v>45864</v>
      </c>
      <c r="P1185" s="91">
        <v>45866</v>
      </c>
      <c r="Q1185" s="99">
        <v>45864</v>
      </c>
      <c r="R1185" s="122" t="s">
        <v>1675</v>
      </c>
      <c r="S1185" s="90" t="s">
        <v>101</v>
      </c>
      <c r="T1185" s="99">
        <v>45864</v>
      </c>
      <c r="U1185" s="110" t="s">
        <v>1416</v>
      </c>
      <c r="V1185" s="111"/>
      <c r="W11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5" s="12">
        <f>IF(AND(tbl_die_ordering[[#This Row],[TYPE]]&lt;&gt;"C",tbl_die_ordering[[#This Row],[Design Approved Date]]&lt;&gt;""),tbl_die_ordering[[#This Row],[Design Approved Date]]-tbl_die_ordering[[#This Row],[Die Requested Date]],0)</f>
        <v>1</v>
      </c>
      <c r="AA1185" s="118" t="s">
        <v>343</v>
      </c>
      <c r="AB1185" s="82">
        <f>_xlfn.XLOOKUP(_xlfn.TEXTJOIN("_",TRUE,tbl_die_ordering[[#This Row],[Supplier]],tbl_die_ordering[[#This Row],[DIE NO]]),[1]Tracker!$AQ:$AQ,[1]Tracker!$Y:$Y,"")</f>
        <v>142506372</v>
      </c>
      <c r="AC1185" s="83">
        <f>_xlfn.XLOOKUP(_xlfn.TEXTJOIN("_",TRUE,tbl_die_ordering[[#This Row],[Supplier]],tbl_die_ordering[[#This Row],[DIE NO]]),[1]Tracker!$AQ:$AQ,[1]Tracker!$AC:$AC,"")</f>
        <v>45868.360081018516</v>
      </c>
      <c r="AD1185" s="7"/>
      <c r="AF1185" t="str">
        <f>TEXT(tbl_die_ordering[[#This Row],[Die Requested Date]],"mmm")</f>
        <v>Jul</v>
      </c>
      <c r="AG1185" t="str">
        <f>_xlfn.TEXTJOIN("_",TRUE,tbl_die_ordering[[#This Row],[Supplier]],tbl_die_ordering[[#This Row],[DIE NO]])</f>
        <v>PDTMC_27945-401</v>
      </c>
    </row>
    <row r="1186" spans="1:33" ht="90">
      <c r="A1186" s="130" t="s">
        <v>6</v>
      </c>
      <c r="B1186" s="128" t="str">
        <f>_xlfn.XLOOKUP(_xlfn.TEXTJOIN("_",TRUE,tbl_die_ordering[[#This Row],[Supplier]],tbl_die_ordering[[#This Row],[DIE NO]]),[1]Tracker!$AQ:$AQ,[1]Tracker!$W:$W,"")</f>
        <v>8093-25</v>
      </c>
      <c r="C1186" s="204" t="s">
        <v>1592</v>
      </c>
      <c r="D1186" s="90" t="s">
        <v>212</v>
      </c>
      <c r="E1186" s="90" t="s">
        <v>93</v>
      </c>
      <c r="F1186" s="91">
        <v>45862</v>
      </c>
      <c r="G1186" s="355">
        <f>_xlfn.XLOOKUP(_xlfn.TEXTJOIN("_",TRUE,tbl_die_ordering[[#This Row],[Supplier]],tbl_die_ordering[[#This Row],[DIE NO]]),[1]Tracker!$AQ:$AQ,[1]Tracker!$V:$V,"")</f>
        <v>45863</v>
      </c>
      <c r="H1186" s="193"/>
      <c r="I1186" s="131">
        <v>9</v>
      </c>
      <c r="J1186" s="131">
        <v>9</v>
      </c>
      <c r="K1186" s="99">
        <v>45870</v>
      </c>
      <c r="L1186" s="99" t="s">
        <v>214</v>
      </c>
      <c r="M1186" s="102" t="s">
        <v>186</v>
      </c>
      <c r="N1186" s="129" t="str">
        <f>IFERROR(IF(tbl_die_ordering[[#This Row],[Design Approved Date]]&lt;&gt;"",L1186-K1186,""),"")</f>
        <v/>
      </c>
      <c r="O1186" s="91" t="s">
        <v>212</v>
      </c>
      <c r="P1186" s="91" t="s">
        <v>212</v>
      </c>
      <c r="Q1186" s="99" t="s">
        <v>212</v>
      </c>
      <c r="R1186" s="122" t="s">
        <v>212</v>
      </c>
      <c r="S1186" s="90" t="s">
        <v>167</v>
      </c>
      <c r="T1186" s="91" t="s">
        <v>212</v>
      </c>
      <c r="U1186" s="110" t="s">
        <v>1594</v>
      </c>
      <c r="V1186" s="111" t="s">
        <v>1827</v>
      </c>
      <c r="W11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186" s="12">
        <f>IF(AND(tbl_die_ordering[[#This Row],[TYPE]]&lt;&gt;"C",tbl_die_ordering[[#This Row],[Design Approved Date]]&lt;&gt;""),tbl_die_ordering[[#This Row],[Design Approved Date]]-tbl_die_ordering[[#This Row],[Die Requested Date]],0)</f>
        <v>0</v>
      </c>
      <c r="AA1186" s="118" t="s">
        <v>405</v>
      </c>
      <c r="AB1186" s="82">
        <f>_xlfn.XLOOKUP(_xlfn.TEXTJOIN("_",TRUE,tbl_die_ordering[[#This Row],[Supplier]],tbl_die_ordering[[#This Row],[DIE NO]]),[1]Tracker!$AQ:$AQ,[1]Tracker!$Y:$Y,"")</f>
        <v>142508561</v>
      </c>
      <c r="AC1186" s="83">
        <f>_xlfn.XLOOKUP(_xlfn.TEXTJOIN("_",TRUE,tbl_die_ordering[[#This Row],[Supplier]],tbl_die_ordering[[#This Row],[DIE NO]]),[1]Tracker!$AQ:$AQ,[1]Tracker!$AC:$AC,"")</f>
        <v>45936</v>
      </c>
      <c r="AD1186" s="7"/>
      <c r="AF1186" t="str">
        <f>TEXT(tbl_die_ordering[[#This Row],[Die Requested Date]],"mmm")</f>
        <v>Jul</v>
      </c>
      <c r="AG1186" t="str">
        <f>_xlfn.TEXTJOIN("_",TRUE,tbl_die_ordering[[#This Row],[Supplier]],tbl_die_ordering[[#This Row],[DIE NO]])</f>
        <v>PHOENIX _30416-601</v>
      </c>
    </row>
    <row r="1187" spans="1:33" ht="24.75" customHeight="1">
      <c r="A1187" s="130" t="s">
        <v>6</v>
      </c>
      <c r="B1187" s="128" t="str">
        <f>_xlfn.XLOOKUP(_xlfn.TEXTJOIN("_",TRUE,tbl_die_ordering[[#This Row],[Supplier]],tbl_die_ordering[[#This Row],[DIE NO]]),[1]Tracker!$AQ:$AQ,[1]Tracker!$W:$W,"")</f>
        <v>8089-25</v>
      </c>
      <c r="C1187" s="204" t="s">
        <v>1828</v>
      </c>
      <c r="D1187" s="177" t="s">
        <v>88</v>
      </c>
      <c r="E1187" s="90" t="s">
        <v>128</v>
      </c>
      <c r="F1187" s="91">
        <v>45862</v>
      </c>
      <c r="G1187" s="355">
        <f>_xlfn.XLOOKUP(_xlfn.TEXTJOIN("_",TRUE,tbl_die_ordering[[#This Row],[Supplier]],tbl_die_ordering[[#This Row],[DIE NO]]),[1]Tracker!$AQ:$AQ,[1]Tracker!$V:$V,"")</f>
        <v>45863</v>
      </c>
      <c r="H1187" s="193" t="s">
        <v>94</v>
      </c>
      <c r="I1187" s="131">
        <v>1</v>
      </c>
      <c r="J1187" s="131">
        <v>1</v>
      </c>
      <c r="K1187" s="99">
        <v>45864</v>
      </c>
      <c r="L1187" s="99">
        <v>45869</v>
      </c>
      <c r="M1187" s="102" t="s">
        <v>186</v>
      </c>
      <c r="N1187" s="129">
        <f>IFERROR(IF(tbl_die_ordering[[#This Row],[Design Approved Date]]&lt;&gt;"",L1187-K1187,""),"")</f>
        <v>5</v>
      </c>
      <c r="O1187" s="99">
        <v>45864</v>
      </c>
      <c r="P1187" s="91">
        <v>45876</v>
      </c>
      <c r="Q1187" s="99">
        <v>45864</v>
      </c>
      <c r="R1187" s="122" t="s">
        <v>1635</v>
      </c>
      <c r="S1187" s="90" t="s">
        <v>95</v>
      </c>
      <c r="T1187" s="99">
        <v>45864</v>
      </c>
      <c r="U1187" s="110"/>
      <c r="V1187" s="111" t="s">
        <v>1829</v>
      </c>
      <c r="W11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7" s="12">
        <f>IF(AND(tbl_die_ordering[[#This Row],[TYPE]]&lt;&gt;"C",tbl_die_ordering[[#This Row],[Design Approved Date]]&lt;&gt;""),tbl_die_ordering[[#This Row],[Design Approved Date]]-tbl_die_ordering[[#This Row],[Die Requested Date]],0)</f>
        <v>7</v>
      </c>
      <c r="AA1187" s="118"/>
      <c r="AB1187" s="82">
        <f>_xlfn.XLOOKUP(_xlfn.TEXTJOIN("_",TRUE,tbl_die_ordering[[#This Row],[Supplier]],tbl_die_ordering[[#This Row],[DIE NO]]),[1]Tracker!$AQ:$AQ,[1]Tracker!$Y:$Y,"")</f>
        <v>142506717</v>
      </c>
      <c r="AC1187" s="83">
        <f>_xlfn.XLOOKUP(_xlfn.TEXTJOIN("_",TRUE,tbl_die_ordering[[#This Row],[Supplier]],tbl_die_ordering[[#This Row],[DIE NO]]),[1]Tracker!$AQ:$AQ,[1]Tracker!$AC:$AC,"")</f>
        <v>45877</v>
      </c>
      <c r="AD1187" s="7"/>
      <c r="AF1187" t="str">
        <f>TEXT(tbl_die_ordering[[#This Row],[Die Requested Date]],"mmm")</f>
        <v>Jul</v>
      </c>
      <c r="AG1187" t="str">
        <f>_xlfn.TEXTJOIN("_",TRUE,tbl_die_ordering[[#This Row],[Supplier]],tbl_die_ordering[[#This Row],[DIE NO]])</f>
        <v>PHME_05423-602</v>
      </c>
    </row>
    <row r="1188" spans="1:33" ht="15.75">
      <c r="A1188" s="130" t="s">
        <v>6</v>
      </c>
      <c r="B1188" s="128" t="str">
        <f>_xlfn.XLOOKUP(_xlfn.TEXTJOIN("_",TRUE,tbl_die_ordering[[#This Row],[Supplier]],tbl_die_ordering[[#This Row],[DIE NO]]),[1]Tracker!$AQ:$AQ,[1]Tracker!$W:$W,"")</f>
        <v>8094-25</v>
      </c>
      <c r="C1188" s="204" t="s">
        <v>1830</v>
      </c>
      <c r="D1188" s="177" t="s">
        <v>88</v>
      </c>
      <c r="E1188" s="90" t="s">
        <v>119</v>
      </c>
      <c r="F1188" s="91">
        <v>45863</v>
      </c>
      <c r="G1188" s="355">
        <f>_xlfn.XLOOKUP(_xlfn.TEXTJOIN("_",TRUE,tbl_die_ordering[[#This Row],[Supplier]],tbl_die_ordering[[#This Row],[DIE NO]]),[1]Tracker!$AQ:$AQ,[1]Tracker!$V:$V,"")</f>
        <v>45863</v>
      </c>
      <c r="H1188" s="193" t="s">
        <v>90</v>
      </c>
      <c r="I1188" s="131">
        <v>0</v>
      </c>
      <c r="J1188" s="131">
        <v>0</v>
      </c>
      <c r="K1188" s="99">
        <v>45863</v>
      </c>
      <c r="L1188" s="99">
        <v>45864</v>
      </c>
      <c r="M1188" s="102"/>
      <c r="N1188" s="129">
        <f>IFERROR(IF(tbl_die_ordering[[#This Row],[Design Approved Date]]&lt;&gt;"",L1188-K1188,""),"")</f>
        <v>1</v>
      </c>
      <c r="O1188" s="99">
        <v>45873</v>
      </c>
      <c r="P1188" s="91">
        <v>45876</v>
      </c>
      <c r="Q1188" s="99">
        <v>45873</v>
      </c>
      <c r="R1188" s="122" t="s">
        <v>1669</v>
      </c>
      <c r="S1188" s="90" t="s">
        <v>139</v>
      </c>
      <c r="T1188" s="99">
        <v>45873</v>
      </c>
      <c r="U1188" s="110"/>
      <c r="V1188" s="111"/>
      <c r="W11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8" s="12">
        <f>IF(AND(tbl_die_ordering[[#This Row],[TYPE]]&lt;&gt;"C",tbl_die_ordering[[#This Row],[Design Approved Date]]&lt;&gt;""),tbl_die_ordering[[#This Row],[Design Approved Date]]-tbl_die_ordering[[#This Row],[Die Requested Date]],0)</f>
        <v>1</v>
      </c>
      <c r="AA1188" s="118"/>
      <c r="AB1188" s="82">
        <f>_xlfn.XLOOKUP(_xlfn.TEXTJOIN("_",TRUE,tbl_die_ordering[[#This Row],[Supplier]],tbl_die_ordering[[#This Row],[DIE NO]]),[1]Tracker!$AQ:$AQ,[1]Tracker!$Y:$Y,"")</f>
        <v>142506848</v>
      </c>
      <c r="AC1188" s="83">
        <f>_xlfn.XLOOKUP(_xlfn.TEXTJOIN("_",TRUE,tbl_die_ordering[[#This Row],[Supplier]],tbl_die_ordering[[#This Row],[DIE NO]]),[1]Tracker!$AQ:$AQ,[1]Tracker!$AC:$AC,"")</f>
        <v>45887</v>
      </c>
      <c r="AD1188" s="7"/>
      <c r="AF1188" t="str">
        <f>TEXT(tbl_die_ordering[[#This Row],[Die Requested Date]],"mmm")</f>
        <v>Jul</v>
      </c>
      <c r="AG1188" t="str">
        <f>_xlfn.TEXTJOIN("_",TRUE,tbl_die_ordering[[#This Row],[Supplier]],tbl_die_ordering[[#This Row],[DIE NO]])</f>
        <v>EKSTEK_01059-401</v>
      </c>
    </row>
    <row r="1189" spans="1:33" ht="15.75">
      <c r="A1189" s="130" t="s">
        <v>6</v>
      </c>
      <c r="B1189" s="128" t="str">
        <f>_xlfn.XLOOKUP(_xlfn.TEXTJOIN("_",TRUE,tbl_die_ordering[[#This Row],[Supplier]],tbl_die_ordering[[#This Row],[DIE NO]]),[1]Tracker!$AQ:$AQ,[1]Tracker!$W:$W,"")</f>
        <v>8095-25</v>
      </c>
      <c r="C1189" s="204" t="s">
        <v>1831</v>
      </c>
      <c r="D1189" s="177" t="s">
        <v>88</v>
      </c>
      <c r="E1189" s="90" t="s">
        <v>93</v>
      </c>
      <c r="F1189" s="91">
        <v>45863</v>
      </c>
      <c r="G1189" s="355">
        <f>_xlfn.XLOOKUP(_xlfn.TEXTJOIN("_",TRUE,tbl_die_ordering[[#This Row],[Supplier]],tbl_die_ordering[[#This Row],[DIE NO]]),[1]Tracker!$AQ:$AQ,[1]Tracker!$V:$V,"")</f>
        <v>45863</v>
      </c>
      <c r="H1189" s="196" t="s">
        <v>94</v>
      </c>
      <c r="I1189" s="131">
        <v>4</v>
      </c>
      <c r="J1189" s="131">
        <v>4</v>
      </c>
      <c r="K1189" s="99">
        <v>45863</v>
      </c>
      <c r="L1189" s="99">
        <v>45866</v>
      </c>
      <c r="M1189" s="102"/>
      <c r="N1189" s="129">
        <f>IFERROR(IF(tbl_die_ordering[[#This Row],[Design Approved Date]]&lt;&gt;"",L1189-K1189,""),"")</f>
        <v>3</v>
      </c>
      <c r="O1189" s="99">
        <v>45873</v>
      </c>
      <c r="P1189" s="91">
        <v>45876</v>
      </c>
      <c r="Q1189" s="99">
        <v>45873</v>
      </c>
      <c r="R1189" s="122" t="s">
        <v>1669</v>
      </c>
      <c r="S1189" s="90" t="s">
        <v>101</v>
      </c>
      <c r="T1189" s="99">
        <v>45873</v>
      </c>
      <c r="U1189" s="110"/>
      <c r="V1189" s="111"/>
      <c r="W11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89" s="12">
        <f>IF(AND(tbl_die_ordering[[#This Row],[TYPE]]&lt;&gt;"C",tbl_die_ordering[[#This Row],[Design Approved Date]]&lt;&gt;""),tbl_die_ordering[[#This Row],[Design Approved Date]]-tbl_die_ordering[[#This Row],[Die Requested Date]],0)</f>
        <v>3</v>
      </c>
      <c r="AA1189" s="118"/>
      <c r="AB1189" s="82">
        <f>_xlfn.XLOOKUP(_xlfn.TEXTJOIN("_",TRUE,tbl_die_ordering[[#This Row],[Supplier]],tbl_die_ordering[[#This Row],[DIE NO]]),[1]Tracker!$AQ:$AQ,[1]Tracker!$Y:$Y,"")</f>
        <v>142506720</v>
      </c>
      <c r="AC1189" s="83">
        <f>_xlfn.XLOOKUP(_xlfn.TEXTJOIN("_",TRUE,tbl_die_ordering[[#This Row],[Supplier]],tbl_die_ordering[[#This Row],[DIE NO]]),[1]Tracker!$AQ:$AQ,[1]Tracker!$AC:$AC,"")</f>
        <v>45880</v>
      </c>
      <c r="AD1189" s="7"/>
      <c r="AF1189" t="str">
        <f>TEXT(tbl_die_ordering[[#This Row],[Die Requested Date]],"mmm")</f>
        <v>Jul</v>
      </c>
      <c r="AG1189" t="str">
        <f>_xlfn.TEXTJOIN("_",TRUE,tbl_die_ordering[[#This Row],[Supplier]],tbl_die_ordering[[#This Row],[DIE NO]])</f>
        <v>PDTMC_29826-209</v>
      </c>
    </row>
    <row r="1190" spans="1:33" ht="15.75">
      <c r="A1190" s="130" t="s">
        <v>6</v>
      </c>
      <c r="B1190" s="128" t="str">
        <f>_xlfn.XLOOKUP(_xlfn.TEXTJOIN("_",TRUE,tbl_die_ordering[[#This Row],[Supplier]],tbl_die_ordering[[#This Row],[DIE NO]]),[1]Tracker!$AQ:$AQ,[1]Tracker!$W:$W,"")</f>
        <v>8096-25</v>
      </c>
      <c r="C1190" s="204" t="s">
        <v>1832</v>
      </c>
      <c r="D1190" s="177" t="s">
        <v>185</v>
      </c>
      <c r="E1190" s="90" t="s">
        <v>260</v>
      </c>
      <c r="F1190" s="91">
        <v>45864</v>
      </c>
      <c r="G1190" s="355">
        <f>_xlfn.XLOOKUP(_xlfn.TEXTJOIN("_",TRUE,tbl_die_ordering[[#This Row],[Supplier]],tbl_die_ordering[[#This Row],[DIE NO]]),[1]Tracker!$AQ:$AQ,[1]Tracker!$V:$V,"")</f>
        <v>45864</v>
      </c>
      <c r="H1190" s="196" t="s">
        <v>90</v>
      </c>
      <c r="I1190" s="131">
        <v>0</v>
      </c>
      <c r="J1190" s="131">
        <v>0</v>
      </c>
      <c r="K1190" s="99">
        <v>45866</v>
      </c>
      <c r="L1190" s="99">
        <v>45868</v>
      </c>
      <c r="M1190" s="102"/>
      <c r="N1190" s="129">
        <f>IFERROR(IF(tbl_die_ordering[[#This Row],[Design Approved Date]]&lt;&gt;"",L1190-K1190,""),"")</f>
        <v>2</v>
      </c>
      <c r="O1190" s="99">
        <v>45873</v>
      </c>
      <c r="P1190" s="91">
        <v>45875</v>
      </c>
      <c r="Q1190" s="99">
        <v>45873</v>
      </c>
      <c r="R1190" s="122" t="s">
        <v>1533</v>
      </c>
      <c r="S1190" s="90" t="s">
        <v>139</v>
      </c>
      <c r="T1190" s="99">
        <v>45873</v>
      </c>
      <c r="U1190" s="110" t="s">
        <v>66</v>
      </c>
      <c r="V1190" s="111"/>
      <c r="W11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0" s="12">
        <f>IF(AND(tbl_die_ordering[[#This Row],[TYPE]]&lt;&gt;"C",tbl_die_ordering[[#This Row],[Design Approved Date]]&lt;&gt;""),tbl_die_ordering[[#This Row],[Design Approved Date]]-tbl_die_ordering[[#This Row],[Die Requested Date]],0)</f>
        <v>4</v>
      </c>
      <c r="AA1190" s="118" t="s">
        <v>343</v>
      </c>
      <c r="AB1190" s="82">
        <f>_xlfn.XLOOKUP(_xlfn.TEXTJOIN("_",TRUE,tbl_die_ordering[[#This Row],[Supplier]],tbl_die_ordering[[#This Row],[DIE NO]]),[1]Tracker!$AQ:$AQ,[1]Tracker!$Y:$Y,"")</f>
        <v>142506848</v>
      </c>
      <c r="AC1190" s="83">
        <f>_xlfn.XLOOKUP(_xlfn.TEXTJOIN("_",TRUE,tbl_die_ordering[[#This Row],[Supplier]],tbl_die_ordering[[#This Row],[DIE NO]]),[1]Tracker!$AQ:$AQ,[1]Tracker!$AC:$AC,"")</f>
        <v>45887.274953703702</v>
      </c>
      <c r="AD1190" s="7"/>
      <c r="AF1190" t="str">
        <f>TEXT(tbl_die_ordering[[#This Row],[Die Requested Date]],"mmm")</f>
        <v>Jul</v>
      </c>
      <c r="AG1190" t="str">
        <f>_xlfn.TEXTJOIN("_",TRUE,tbl_die_ordering[[#This Row],[Supplier]],tbl_die_ordering[[#This Row],[DIE NO]])</f>
        <v>EKSTEK_27954-401</v>
      </c>
    </row>
    <row r="1191" spans="1:33" ht="30" customHeight="1">
      <c r="A1191" s="130" t="s">
        <v>29</v>
      </c>
      <c r="B1191" s="128" t="str">
        <f>_xlfn.XLOOKUP(_xlfn.TEXTJOIN("_",TRUE,tbl_die_ordering[[#This Row],[Supplier]],tbl_die_ordering[[#This Row],[DIE NO]]),[1]Tracker!$AQ:$AQ,[1]Tracker!$W:$W,"")</f>
        <v>8097-25</v>
      </c>
      <c r="C1191" s="204" t="s">
        <v>1833</v>
      </c>
      <c r="D1191" s="90" t="s">
        <v>185</v>
      </c>
      <c r="E1191" s="90" t="s">
        <v>119</v>
      </c>
      <c r="F1191" s="91">
        <v>45866</v>
      </c>
      <c r="G1191" s="355">
        <f>_xlfn.XLOOKUP(_xlfn.TEXTJOIN("_",TRUE,tbl_die_ordering[[#This Row],[Supplier]],tbl_die_ordering[[#This Row],[DIE NO]]),[1]Tracker!$AQ:$AQ,[1]Tracker!$V:$V,"")</f>
        <v>45866</v>
      </c>
      <c r="H1191" t="s">
        <v>90</v>
      </c>
      <c r="I1191" s="131">
        <v>0</v>
      </c>
      <c r="J1191" s="131">
        <v>0</v>
      </c>
      <c r="K1191" s="99">
        <v>45867</v>
      </c>
      <c r="L1191" s="99">
        <v>45869</v>
      </c>
      <c r="M1191" s="102"/>
      <c r="N1191" s="129">
        <f>IFERROR(IF(tbl_die_ordering[[#This Row],[Design Approved Date]]&lt;&gt;"",L1191-K1191,""),"")</f>
        <v>2</v>
      </c>
      <c r="O1191" s="91">
        <v>45870</v>
      </c>
      <c r="P1191" s="91">
        <v>45871</v>
      </c>
      <c r="Q1191" s="99">
        <v>45870</v>
      </c>
      <c r="R1191" s="122" t="s">
        <v>1818</v>
      </c>
      <c r="S1191" s="90" t="s">
        <v>139</v>
      </c>
      <c r="T1191" s="91">
        <v>45871</v>
      </c>
      <c r="U1191" s="110" t="s">
        <v>1834</v>
      </c>
      <c r="V1191" s="111"/>
      <c r="W11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1" s="12">
        <f>IF(AND(tbl_die_ordering[[#This Row],[TYPE]]&lt;&gt;"C",tbl_die_ordering[[#This Row],[Design Approved Date]]&lt;&gt;""),tbl_die_ordering[[#This Row],[Design Approved Date]]-tbl_die_ordering[[#This Row],[Die Requested Date]],0)</f>
        <v>3</v>
      </c>
      <c r="AA1191" s="118" t="s">
        <v>1835</v>
      </c>
      <c r="AB1191" s="82">
        <f>_xlfn.XLOOKUP(_xlfn.TEXTJOIN("_",TRUE,tbl_die_ordering[[#This Row],[Supplier]],tbl_die_ordering[[#This Row],[DIE NO]]),[1]Tracker!$AQ:$AQ,[1]Tracker!$Y:$Y,"")</f>
        <v>242501910</v>
      </c>
      <c r="AC1191" s="83">
        <f>_xlfn.XLOOKUP(_xlfn.TEXTJOIN("_",TRUE,tbl_die_ordering[[#This Row],[Supplier]],tbl_die_ordering[[#This Row],[DIE NO]]),[1]Tracker!$AQ:$AQ,[1]Tracker!$AC:$AC,"")</f>
        <v>45884</v>
      </c>
      <c r="AD1191" s="7"/>
      <c r="AF1191" t="str">
        <f>TEXT(tbl_die_ordering[[#This Row],[Die Requested Date]],"mmm")</f>
        <v>Jul</v>
      </c>
      <c r="AG1191" t="str">
        <f>_xlfn.TEXTJOIN("_",TRUE,tbl_die_ordering[[#This Row],[Supplier]],tbl_die_ordering[[#This Row],[DIE NO]])</f>
        <v>EKSTEK_027955-2501</v>
      </c>
    </row>
    <row r="1192" spans="1:33" ht="15.75">
      <c r="A1192" s="130" t="s">
        <v>6</v>
      </c>
      <c r="B1192" s="128" t="str">
        <f>_xlfn.XLOOKUP(_xlfn.TEXTJOIN("_",TRUE,tbl_die_ordering[[#This Row],[Supplier]],tbl_die_ordering[[#This Row],[DIE NO]]),[1]Tracker!$AQ:$AQ,[1]Tracker!$W:$W,"")</f>
        <v>8100-25</v>
      </c>
      <c r="C1192" s="204" t="s">
        <v>1836</v>
      </c>
      <c r="D1192" s="177" t="s">
        <v>185</v>
      </c>
      <c r="E1192" s="90" t="s">
        <v>100</v>
      </c>
      <c r="F1192" s="91">
        <v>45867</v>
      </c>
      <c r="G1192" s="355">
        <f>_xlfn.XLOOKUP(_xlfn.TEXTJOIN("_",TRUE,tbl_die_ordering[[#This Row],[Supplier]],tbl_die_ordering[[#This Row],[DIE NO]]),[1]Tracker!$AQ:$AQ,[1]Tracker!$V:$V,"")</f>
        <v>45868</v>
      </c>
      <c r="H1192" t="s">
        <v>90</v>
      </c>
      <c r="I1192" s="131">
        <v>1</v>
      </c>
      <c r="J1192" s="131">
        <v>2</v>
      </c>
      <c r="K1192" s="99">
        <v>45869</v>
      </c>
      <c r="L1192" s="99">
        <v>45871</v>
      </c>
      <c r="M1192" s="102"/>
      <c r="N1192" s="129">
        <f>IFERROR(IF(tbl_die_ordering[[#This Row],[Design Approved Date]]&lt;&gt;"",L1192-K1192,""),"")</f>
        <v>2</v>
      </c>
      <c r="O1192" s="99">
        <v>45873</v>
      </c>
      <c r="P1192" s="91">
        <v>45876</v>
      </c>
      <c r="Q1192" s="99">
        <v>45873</v>
      </c>
      <c r="R1192" s="122" t="s">
        <v>1533</v>
      </c>
      <c r="S1192" s="90" t="s">
        <v>139</v>
      </c>
      <c r="T1192" s="99">
        <v>45873</v>
      </c>
      <c r="U1192" s="110" t="s">
        <v>61</v>
      </c>
      <c r="V1192" s="111"/>
      <c r="W11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2" s="12">
        <f>IF(AND(tbl_die_ordering[[#This Row],[TYPE]]&lt;&gt;"C",tbl_die_ordering[[#This Row],[Design Approved Date]]&lt;&gt;""),tbl_die_ordering[[#This Row],[Design Approved Date]]-tbl_die_ordering[[#This Row],[Die Requested Date]],0)</f>
        <v>4</v>
      </c>
      <c r="AA1192" s="118" t="s">
        <v>1835</v>
      </c>
      <c r="AB1192" s="82">
        <f>_xlfn.XLOOKUP(_xlfn.TEXTJOIN("_",TRUE,tbl_die_ordering[[#This Row],[Supplier]],tbl_die_ordering[[#This Row],[DIE NO]]),[1]Tracker!$AQ:$AQ,[1]Tracker!$Y:$Y,"")</f>
        <v>142506849</v>
      </c>
      <c r="AC1192" s="83">
        <f>_xlfn.XLOOKUP(_xlfn.TEXTJOIN("_",TRUE,tbl_die_ordering[[#This Row],[Supplier]],tbl_die_ordering[[#This Row],[DIE NO]]),[1]Tracker!$AQ:$AQ,[1]Tracker!$AC:$AC,"")</f>
        <v>45887</v>
      </c>
      <c r="AD1192" s="7"/>
      <c r="AF1192" t="str">
        <f>TEXT(tbl_die_ordering[[#This Row],[Die Requested Date]],"mmm")</f>
        <v>Jul</v>
      </c>
      <c r="AG1192" t="str">
        <f>_xlfn.TEXTJOIN("_",TRUE,tbl_die_ordering[[#This Row],[Supplier]],tbl_die_ordering[[#This Row],[DIE NO]])</f>
        <v>EKSTEK_30454-501</v>
      </c>
    </row>
    <row r="1193" spans="1:33" ht="15.75">
      <c r="A1193" s="130" t="s">
        <v>6</v>
      </c>
      <c r="B1193" s="128" t="str">
        <f>_xlfn.XLOOKUP(_xlfn.TEXTJOIN("_",TRUE,tbl_die_ordering[[#This Row],[Supplier]],tbl_die_ordering[[#This Row],[DIE NO]]),[1]Tracker!$AQ:$AQ,[1]Tracker!$W:$W,"")</f>
        <v>8100-25</v>
      </c>
      <c r="C1193" s="204" t="s">
        <v>1837</v>
      </c>
      <c r="D1193" s="177" t="s">
        <v>185</v>
      </c>
      <c r="E1193" s="90" t="s">
        <v>93</v>
      </c>
      <c r="F1193" s="91">
        <v>45867</v>
      </c>
      <c r="G1193" s="355">
        <f>_xlfn.XLOOKUP(_xlfn.TEXTJOIN("_",TRUE,tbl_die_ordering[[#This Row],[Supplier]],tbl_die_ordering[[#This Row],[DIE NO]]),[1]Tracker!$AQ:$AQ,[1]Tracker!$V:$V,"")</f>
        <v>45868</v>
      </c>
      <c r="H1193" t="s">
        <v>90</v>
      </c>
      <c r="I1193" s="131">
        <v>1</v>
      </c>
      <c r="J1193" s="131">
        <v>2</v>
      </c>
      <c r="K1193" s="99">
        <v>45869</v>
      </c>
      <c r="L1193" s="99">
        <v>45871</v>
      </c>
      <c r="M1193" s="102"/>
      <c r="N1193" s="129">
        <f>IFERROR(IF(tbl_die_ordering[[#This Row],[Design Approved Date]]&lt;&gt;"",L1193-K1193,""),"")</f>
        <v>2</v>
      </c>
      <c r="O1193" s="99">
        <v>45873</v>
      </c>
      <c r="P1193" s="91">
        <v>45876</v>
      </c>
      <c r="Q1193" s="99">
        <v>45873</v>
      </c>
      <c r="R1193" s="122" t="s">
        <v>1533</v>
      </c>
      <c r="S1193" s="90" t="s">
        <v>139</v>
      </c>
      <c r="T1193" s="99">
        <v>45873</v>
      </c>
      <c r="U1193" s="110" t="s">
        <v>61</v>
      </c>
      <c r="V1193" s="111" t="s">
        <v>1838</v>
      </c>
      <c r="W11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3" s="12">
        <f>IF(AND(tbl_die_ordering[[#This Row],[TYPE]]&lt;&gt;"C",tbl_die_ordering[[#This Row],[Design Approved Date]]&lt;&gt;""),tbl_die_ordering[[#This Row],[Design Approved Date]]-tbl_die_ordering[[#This Row],[Die Requested Date]],0)</f>
        <v>4</v>
      </c>
      <c r="AA1193" s="118" t="s">
        <v>1835</v>
      </c>
      <c r="AB1193" s="82">
        <f>_xlfn.XLOOKUP(_xlfn.TEXTJOIN("_",TRUE,tbl_die_ordering[[#This Row],[Supplier]],tbl_die_ordering[[#This Row],[DIE NO]]),[1]Tracker!$AQ:$AQ,[1]Tracker!$Y:$Y,"")</f>
        <v>142506849</v>
      </c>
      <c r="AC1193" s="83">
        <f>_xlfn.XLOOKUP(_xlfn.TEXTJOIN("_",TRUE,tbl_die_ordering[[#This Row],[Supplier]],tbl_die_ordering[[#This Row],[DIE NO]]),[1]Tracker!$AQ:$AQ,[1]Tracker!$AC:$AC,"")</f>
        <v>45887</v>
      </c>
      <c r="AD1193" s="7"/>
      <c r="AF1193" t="str">
        <f>TEXT(tbl_die_ordering[[#This Row],[Die Requested Date]],"mmm")</f>
        <v>Jul</v>
      </c>
      <c r="AG1193" t="str">
        <f>_xlfn.TEXTJOIN("_",TRUE,tbl_die_ordering[[#This Row],[Supplier]],tbl_die_ordering[[#This Row],[DIE NO]])</f>
        <v>EKSTEK_30455-201</v>
      </c>
    </row>
    <row r="1194" spans="1:33" ht="15.75">
      <c r="A1194" s="130" t="s">
        <v>6</v>
      </c>
      <c r="B1194" s="128" t="str">
        <f>_xlfn.XLOOKUP(_xlfn.TEXTJOIN("_",TRUE,tbl_die_ordering[[#This Row],[Supplier]],tbl_die_ordering[[#This Row],[DIE NO]]),[1]Tracker!$AQ:$AQ,[1]Tracker!$W:$W,"")</f>
        <v>8100-25</v>
      </c>
      <c r="C1194" s="204" t="s">
        <v>1839</v>
      </c>
      <c r="D1194" s="90" t="s">
        <v>162</v>
      </c>
      <c r="E1194" s="90" t="s">
        <v>163</v>
      </c>
      <c r="F1194" s="91">
        <v>45867</v>
      </c>
      <c r="G1194" s="355">
        <f>_xlfn.XLOOKUP(_xlfn.TEXTJOIN("_",TRUE,tbl_die_ordering[[#This Row],[Supplier]],tbl_die_ordering[[#This Row],[DIE NO]]),[1]Tracker!$AQ:$AQ,[1]Tracker!$V:$V,"")</f>
        <v>45868</v>
      </c>
      <c r="H1194" t="s">
        <v>90</v>
      </c>
      <c r="I1194" s="131">
        <v>0</v>
      </c>
      <c r="J1194" s="131">
        <v>0</v>
      </c>
      <c r="K1194" s="99">
        <v>45869</v>
      </c>
      <c r="L1194" s="99">
        <v>45871</v>
      </c>
      <c r="M1194" s="102"/>
      <c r="N1194" s="129">
        <f>IFERROR(IF(tbl_die_ordering[[#This Row],[Design Approved Date]]&lt;&gt;"",L1194-K1194,""),"")</f>
        <v>2</v>
      </c>
      <c r="O1194" s="99">
        <v>45873</v>
      </c>
      <c r="P1194" s="91">
        <v>45874</v>
      </c>
      <c r="Q1194" s="99">
        <v>45873</v>
      </c>
      <c r="R1194" s="122" t="s">
        <v>1533</v>
      </c>
      <c r="S1194" s="90" t="s">
        <v>139</v>
      </c>
      <c r="T1194" s="182">
        <v>45873</v>
      </c>
      <c r="U1194" s="110"/>
      <c r="V1194" s="111"/>
      <c r="W11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4" s="12">
        <f>IF(AND(tbl_die_ordering[[#This Row],[TYPE]]&lt;&gt;"C",tbl_die_ordering[[#This Row],[Design Approved Date]]&lt;&gt;""),tbl_die_ordering[[#This Row],[Design Approved Date]]-tbl_die_ordering[[#This Row],[Die Requested Date]],0)</f>
        <v>4</v>
      </c>
      <c r="AA1194" s="118"/>
      <c r="AB1194" s="82">
        <f>_xlfn.XLOOKUP(_xlfn.TEXTJOIN("_",TRUE,tbl_die_ordering[[#This Row],[Supplier]],tbl_die_ordering[[#This Row],[DIE NO]]),[1]Tracker!$AQ:$AQ,[1]Tracker!$Y:$Y,"")</f>
        <v>142506849</v>
      </c>
      <c r="AC1194" s="83">
        <f>_xlfn.XLOOKUP(_xlfn.TEXTJOIN("_",TRUE,tbl_die_ordering[[#This Row],[Supplier]],tbl_die_ordering[[#This Row],[DIE NO]]),[1]Tracker!$AQ:$AQ,[1]Tracker!$AC:$AC,"")</f>
        <v>45887</v>
      </c>
      <c r="AD1194" s="7"/>
      <c r="AF1194" t="str">
        <f>TEXT(tbl_die_ordering[[#This Row],[Die Requested Date]],"mmm")</f>
        <v>Jul</v>
      </c>
      <c r="AG1194" t="str">
        <f>_xlfn.TEXTJOIN("_",TRUE,tbl_die_ordering[[#This Row],[Supplier]],tbl_die_ordering[[#This Row],[DIE NO]])</f>
        <v>EKSTEK_INS-30459</v>
      </c>
    </row>
    <row r="1195" spans="1:33" ht="15.75">
      <c r="A1195" s="130" t="s">
        <v>6</v>
      </c>
      <c r="B1195" s="128" t="str">
        <f>_xlfn.XLOOKUP(_xlfn.TEXTJOIN("_",TRUE,tbl_die_ordering[[#This Row],[Supplier]],tbl_die_ordering[[#This Row],[DIE NO]]),[1]Tracker!$AQ:$AQ,[1]Tracker!$W:$W,"")</f>
        <v>8100-25</v>
      </c>
      <c r="C1195" s="204" t="s">
        <v>1840</v>
      </c>
      <c r="D1195" s="177" t="s">
        <v>185</v>
      </c>
      <c r="E1195" s="179" t="s">
        <v>93</v>
      </c>
      <c r="F1195" s="91">
        <v>45867</v>
      </c>
      <c r="G1195" s="355">
        <f>_xlfn.XLOOKUP(_xlfn.TEXTJOIN("_",TRUE,tbl_die_ordering[[#This Row],[Supplier]],tbl_die_ordering[[#This Row],[DIE NO]]),[1]Tracker!$AQ:$AQ,[1]Tracker!$V:$V,"")</f>
        <v>45868</v>
      </c>
      <c r="H1195" t="s">
        <v>90</v>
      </c>
      <c r="I1195" s="131">
        <v>1</v>
      </c>
      <c r="J1195" s="131">
        <v>2</v>
      </c>
      <c r="K1195" s="99">
        <v>45869</v>
      </c>
      <c r="L1195" s="99">
        <v>45871</v>
      </c>
      <c r="M1195" s="102"/>
      <c r="N1195" s="129">
        <f>IFERROR(IF(tbl_die_ordering[[#This Row],[Design Approved Date]]&lt;&gt;"",L1195-K1195,""),"")</f>
        <v>2</v>
      </c>
      <c r="O1195" s="91">
        <v>45875</v>
      </c>
      <c r="P1195" s="91">
        <v>45876</v>
      </c>
      <c r="Q1195" s="99">
        <v>45875</v>
      </c>
      <c r="R1195" s="122" t="s">
        <v>1620</v>
      </c>
      <c r="S1195" s="90" t="s">
        <v>139</v>
      </c>
      <c r="T1195" s="99">
        <v>45875</v>
      </c>
      <c r="U1195" s="110" t="s">
        <v>61</v>
      </c>
      <c r="V1195" s="111" t="s">
        <v>1838</v>
      </c>
      <c r="W11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5" s="6">
        <f>IF(AND(tbl_die_ordering[[#This Row],[TYPE]]&lt;&gt;"C",tbl_die_ordering[[#This Row],[Design Approved Date]]&lt;&gt;""),tbl_die_ordering[[#This Row],[Design Approved Date]]-tbl_die_ordering[[#This Row],[Die Requested Date]],0)</f>
        <v>4</v>
      </c>
      <c r="AA1195" s="118" t="s">
        <v>1835</v>
      </c>
      <c r="AB1195" s="82">
        <f>_xlfn.XLOOKUP(_xlfn.TEXTJOIN("_",TRUE,tbl_die_ordering[[#This Row],[Supplier]],tbl_die_ordering[[#This Row],[DIE NO]]),[1]Tracker!$AQ:$AQ,[1]Tracker!$Y:$Y,"")</f>
        <v>142506849</v>
      </c>
      <c r="AC1195" s="83">
        <f>_xlfn.XLOOKUP(_xlfn.TEXTJOIN("_",TRUE,tbl_die_ordering[[#This Row],[Supplier]],tbl_die_ordering[[#This Row],[DIE NO]]),[1]Tracker!$AQ:$AQ,[1]Tracker!$AC:$AC,"")</f>
        <v>45887</v>
      </c>
      <c r="AD1195" s="7"/>
      <c r="AF1195" t="str">
        <f>TEXT(tbl_die_ordering[[#This Row],[Die Requested Date]],"mmm")</f>
        <v>Jul</v>
      </c>
      <c r="AG1195" t="str">
        <f>_xlfn.TEXTJOIN("_",TRUE,tbl_die_ordering[[#This Row],[Supplier]],tbl_die_ordering[[#This Row],[DIE NO]])</f>
        <v>EKSTEK_30459 -201</v>
      </c>
    </row>
    <row r="1196" spans="1:33" ht="15.75">
      <c r="A1196" s="130" t="s">
        <v>6</v>
      </c>
      <c r="B1196" s="128" t="str">
        <f>_xlfn.XLOOKUP(_xlfn.TEXTJOIN("_",TRUE,tbl_die_ordering[[#This Row],[Supplier]],tbl_die_ordering[[#This Row],[DIE NO]]),[1]Tracker!$AQ:$AQ,[1]Tracker!$W:$W,"")</f>
        <v>8102-25</v>
      </c>
      <c r="C1196" s="204" t="s">
        <v>1841</v>
      </c>
      <c r="D1196" s="177" t="s">
        <v>185</v>
      </c>
      <c r="E1196" s="179" t="s">
        <v>103</v>
      </c>
      <c r="F1196" s="91">
        <v>45867</v>
      </c>
      <c r="G1196" s="355">
        <f>_xlfn.XLOOKUP(_xlfn.TEXTJOIN("_",TRUE,tbl_die_ordering[[#This Row],[Supplier]],tbl_die_ordering[[#This Row],[DIE NO]]),[1]Tracker!$AQ:$AQ,[1]Tracker!$V:$V,"")</f>
        <v>45868</v>
      </c>
      <c r="H1196" t="s">
        <v>90</v>
      </c>
      <c r="I1196" s="131">
        <v>2</v>
      </c>
      <c r="J1196" s="131">
        <v>2</v>
      </c>
      <c r="K1196" s="99">
        <v>45873</v>
      </c>
      <c r="L1196" s="99">
        <v>45874</v>
      </c>
      <c r="M1196" s="102"/>
      <c r="N1196" s="129">
        <f>IFERROR(IF(tbl_die_ordering[[#This Row],[Design Approved Date]]&lt;&gt;"",L1196-K1196,""),"")</f>
        <v>1</v>
      </c>
      <c r="O1196" s="91">
        <v>45875</v>
      </c>
      <c r="P1196" s="91">
        <v>45876</v>
      </c>
      <c r="Q1196" s="99">
        <v>45875</v>
      </c>
      <c r="R1196" s="122" t="s">
        <v>1620</v>
      </c>
      <c r="S1196" s="90" t="s">
        <v>106</v>
      </c>
      <c r="T1196" s="99">
        <v>45875</v>
      </c>
      <c r="U1196" s="110" t="s">
        <v>61</v>
      </c>
      <c r="V1196" s="111"/>
      <c r="W11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6" s="12">
        <f>IF(AND(tbl_die_ordering[[#This Row],[TYPE]]&lt;&gt;"C",tbl_die_ordering[[#This Row],[Design Approved Date]]&lt;&gt;""),tbl_die_ordering[[#This Row],[Design Approved Date]]-tbl_die_ordering[[#This Row],[Die Requested Date]],0)</f>
        <v>7</v>
      </c>
      <c r="AA1196" s="118" t="s">
        <v>1835</v>
      </c>
      <c r="AB1196" s="82">
        <f>_xlfn.XLOOKUP(_xlfn.TEXTJOIN("_",TRUE,tbl_die_ordering[[#This Row],[Supplier]],tbl_die_ordering[[#This Row],[DIE NO]]),[1]Tracker!$AQ:$AQ,[1]Tracker!$Y:$Y,"")</f>
        <v>142506890</v>
      </c>
      <c r="AC1196" s="83">
        <f>_xlfn.XLOOKUP(_xlfn.TEXTJOIN("_",TRUE,tbl_die_ordering[[#This Row],[Supplier]],tbl_die_ordering[[#This Row],[DIE NO]]),[1]Tracker!$AQ:$AQ,[1]Tracker!$AC:$AC,"")</f>
        <v>45890</v>
      </c>
      <c r="AD1196" s="7"/>
      <c r="AF1196" t="str">
        <f>TEXT(tbl_die_ordering[[#This Row],[Die Requested Date]],"mmm")</f>
        <v>Jul</v>
      </c>
      <c r="AG1196" t="str">
        <f>_xlfn.TEXTJOIN("_",TRUE,tbl_die_ordering[[#This Row],[Supplier]],tbl_die_ordering[[#This Row],[DIE NO]])</f>
        <v>JIANGSU_30470-501</v>
      </c>
    </row>
    <row r="1197" spans="1:33" ht="15.75">
      <c r="A1197" s="130" t="s">
        <v>6</v>
      </c>
      <c r="B1197" s="128" t="str">
        <f>_xlfn.XLOOKUP(_xlfn.TEXTJOIN("_",TRUE,tbl_die_ordering[[#This Row],[Supplier]],tbl_die_ordering[[#This Row],[DIE NO]]),[1]Tracker!$AQ:$AQ,[1]Tracker!$W:$W,"")</f>
        <v>8102-25</v>
      </c>
      <c r="C1197" s="204" t="s">
        <v>1842</v>
      </c>
      <c r="D1197" s="177" t="s">
        <v>185</v>
      </c>
      <c r="E1197" s="179" t="s">
        <v>119</v>
      </c>
      <c r="F1197" s="91">
        <v>45867</v>
      </c>
      <c r="G1197" s="355">
        <f>_xlfn.XLOOKUP(_xlfn.TEXTJOIN("_",TRUE,tbl_die_ordering[[#This Row],[Supplier]],tbl_die_ordering[[#This Row],[DIE NO]]),[1]Tracker!$AQ:$AQ,[1]Tracker!$V:$V,"")</f>
        <v>45868</v>
      </c>
      <c r="H1197" s="223" t="s">
        <v>90</v>
      </c>
      <c r="I1197" s="131">
        <v>1</v>
      </c>
      <c r="J1197" s="131">
        <v>4</v>
      </c>
      <c r="K1197" s="99">
        <v>45873</v>
      </c>
      <c r="L1197" s="99">
        <v>45874</v>
      </c>
      <c r="M1197" s="102"/>
      <c r="N1197" s="129">
        <f>IFERROR(IF(tbl_die_ordering[[#This Row],[Design Approved Date]]&lt;&gt;"",L1197-K1197,""),"")</f>
        <v>1</v>
      </c>
      <c r="O1197" s="91">
        <v>45875</v>
      </c>
      <c r="P1197" s="94">
        <v>45876</v>
      </c>
      <c r="Q1197" s="99">
        <v>45875</v>
      </c>
      <c r="R1197" s="122" t="s">
        <v>1620</v>
      </c>
      <c r="S1197" s="90" t="s">
        <v>106</v>
      </c>
      <c r="T1197" s="99">
        <v>45875</v>
      </c>
      <c r="U1197" s="110" t="s">
        <v>61</v>
      </c>
      <c r="V1197" s="111"/>
      <c r="W11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7" s="12">
        <f>IF(AND(tbl_die_ordering[[#This Row],[TYPE]]&lt;&gt;"C",tbl_die_ordering[[#This Row],[Design Approved Date]]&lt;&gt;""),tbl_die_ordering[[#This Row],[Design Approved Date]]-tbl_die_ordering[[#This Row],[Die Requested Date]],0)</f>
        <v>7</v>
      </c>
      <c r="AA1197" s="118" t="s">
        <v>1835</v>
      </c>
      <c r="AB1197" s="82">
        <f>_xlfn.XLOOKUP(_xlfn.TEXTJOIN("_",TRUE,tbl_die_ordering[[#This Row],[Supplier]],tbl_die_ordering[[#This Row],[DIE NO]]),[1]Tracker!$AQ:$AQ,[1]Tracker!$Y:$Y,"")</f>
        <v>142506890</v>
      </c>
      <c r="AC1197" s="83">
        <f>_xlfn.XLOOKUP(_xlfn.TEXTJOIN("_",TRUE,tbl_die_ordering[[#This Row],[Supplier]],tbl_die_ordering[[#This Row],[DIE NO]]),[1]Tracker!$AQ:$AQ,[1]Tracker!$AC:$AC,"")</f>
        <v>45890</v>
      </c>
      <c r="AD1197" s="7"/>
      <c r="AF1197" t="str">
        <f>TEXT(tbl_die_ordering[[#This Row],[Die Requested Date]],"mmm")</f>
        <v>Jul</v>
      </c>
      <c r="AG1197" t="str">
        <f>_xlfn.TEXTJOIN("_",TRUE,tbl_die_ordering[[#This Row],[Supplier]],tbl_die_ordering[[#This Row],[DIE NO]])</f>
        <v>JIANGSU_30471-401</v>
      </c>
    </row>
    <row r="1198" spans="1:33" ht="15.75">
      <c r="A1198" s="130" t="s">
        <v>6</v>
      </c>
      <c r="B1198" s="128" t="str">
        <f>_xlfn.XLOOKUP(_xlfn.TEXTJOIN("_",TRUE,tbl_die_ordering[[#This Row],[Supplier]],tbl_die_ordering[[#This Row],[DIE NO]]),[1]Tracker!$AQ:$AQ,[1]Tracker!$W:$W,"")</f>
        <v>8101-25</v>
      </c>
      <c r="C1198" s="204" t="s">
        <v>1843</v>
      </c>
      <c r="D1198" s="177" t="s">
        <v>185</v>
      </c>
      <c r="E1198" s="179" t="s">
        <v>100</v>
      </c>
      <c r="F1198" s="91">
        <v>45867</v>
      </c>
      <c r="G1198" s="355">
        <f>_xlfn.XLOOKUP(_xlfn.TEXTJOIN("_",TRUE,tbl_die_ordering[[#This Row],[Supplier]],tbl_die_ordering[[#This Row],[DIE NO]]),[1]Tracker!$AQ:$AQ,[1]Tracker!$V:$V,"")</f>
        <v>45868</v>
      </c>
      <c r="H1198" t="s">
        <v>94</v>
      </c>
      <c r="I1198" s="131">
        <v>1</v>
      </c>
      <c r="J1198" s="131">
        <v>2</v>
      </c>
      <c r="K1198" s="99">
        <v>45871</v>
      </c>
      <c r="L1198" s="99">
        <v>45876</v>
      </c>
      <c r="M1198" s="102"/>
      <c r="N1198" s="129">
        <f>IFERROR(IF(tbl_die_ordering[[#This Row],[Design Approved Date]]&lt;&gt;"",L1198-K1198,""),"")</f>
        <v>5</v>
      </c>
      <c r="O1198" s="99">
        <v>45878</v>
      </c>
      <c r="P1198" s="91">
        <v>45881</v>
      </c>
      <c r="Q1198" s="99">
        <v>45878</v>
      </c>
      <c r="R1198" s="122" t="s">
        <v>1239</v>
      </c>
      <c r="S1198" s="90" t="s">
        <v>95</v>
      </c>
      <c r="T1198" s="99">
        <v>45878</v>
      </c>
      <c r="U1198" s="110" t="s">
        <v>61</v>
      </c>
      <c r="V1198" s="111" t="s">
        <v>1844</v>
      </c>
      <c r="W11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8" s="12">
        <f>IF(AND(tbl_die_ordering[[#This Row],[TYPE]]&lt;&gt;"C",tbl_die_ordering[[#This Row],[Design Approved Date]]&lt;&gt;""),tbl_die_ordering[[#This Row],[Design Approved Date]]-tbl_die_ordering[[#This Row],[Die Requested Date]],0)</f>
        <v>9</v>
      </c>
      <c r="AA1198" s="118" t="s">
        <v>1835</v>
      </c>
      <c r="AB1198" s="82">
        <f>_xlfn.XLOOKUP(_xlfn.TEXTJOIN("_",TRUE,tbl_die_ordering[[#This Row],[Supplier]],tbl_die_ordering[[#This Row],[DIE NO]]),[1]Tracker!$AQ:$AQ,[1]Tracker!$Y:$Y,"")</f>
        <v>142506878</v>
      </c>
      <c r="AC1198" s="83">
        <f>_xlfn.XLOOKUP(_xlfn.TEXTJOIN("_",TRUE,tbl_die_ordering[[#This Row],[Supplier]],tbl_die_ordering[[#This Row],[DIE NO]]),[1]Tracker!$AQ:$AQ,[1]Tracker!$AC:$AC,"")</f>
        <v>45887</v>
      </c>
      <c r="AD1198" s="7"/>
      <c r="AF1198" t="str">
        <f>TEXT(tbl_die_ordering[[#This Row],[Die Requested Date]],"mmm")</f>
        <v>Jul</v>
      </c>
      <c r="AG1198" t="str">
        <f>_xlfn.TEXTJOIN("_",TRUE,tbl_die_ordering[[#This Row],[Supplier]],tbl_die_ordering[[#This Row],[DIE NO]])</f>
        <v>PHME_30456-501</v>
      </c>
    </row>
    <row r="1199" spans="1:33" ht="15.75">
      <c r="A1199" s="130" t="s">
        <v>6</v>
      </c>
      <c r="B1199" s="128" t="str">
        <f>_xlfn.XLOOKUP(_xlfn.TEXTJOIN("_",TRUE,tbl_die_ordering[[#This Row],[Supplier]],tbl_die_ordering[[#This Row],[DIE NO]]),[1]Tracker!$AQ:$AQ,[1]Tracker!$W:$W,"")</f>
        <v>8101-25</v>
      </c>
      <c r="C1199" s="204" t="s">
        <v>1845</v>
      </c>
      <c r="D1199" s="177" t="s">
        <v>162</v>
      </c>
      <c r="E1199" s="179" t="s">
        <v>163</v>
      </c>
      <c r="F1199" s="91">
        <v>45867</v>
      </c>
      <c r="G1199" s="355">
        <f>_xlfn.XLOOKUP(_xlfn.TEXTJOIN("_",TRUE,tbl_die_ordering[[#This Row],[Supplier]],tbl_die_ordering[[#This Row],[DIE NO]]),[1]Tracker!$AQ:$AQ,[1]Tracker!$V:$V,"")</f>
        <v>45868</v>
      </c>
      <c r="H1199" t="s">
        <v>94</v>
      </c>
      <c r="I1199" s="131">
        <v>0</v>
      </c>
      <c r="J1199" s="131">
        <v>0</v>
      </c>
      <c r="K1199" s="99">
        <v>45871</v>
      </c>
      <c r="L1199" s="99">
        <v>45876</v>
      </c>
      <c r="M1199" s="102"/>
      <c r="N1199" s="129">
        <f>IFERROR(IF(tbl_die_ordering[[#This Row],[Design Approved Date]]&lt;&gt;"",L1199-K1199,""),"")</f>
        <v>5</v>
      </c>
      <c r="O1199" s="99">
        <v>45878</v>
      </c>
      <c r="P1199" s="94">
        <v>45881</v>
      </c>
      <c r="Q1199" s="99">
        <v>45878</v>
      </c>
      <c r="R1199" s="122" t="s">
        <v>1239</v>
      </c>
      <c r="S1199" s="90" t="s">
        <v>95</v>
      </c>
      <c r="T1199" s="99">
        <v>45878</v>
      </c>
      <c r="U1199" s="110"/>
      <c r="V1199" s="111" t="s">
        <v>1844</v>
      </c>
      <c r="W11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199" s="12">
        <f>IF(AND(tbl_die_ordering[[#This Row],[TYPE]]&lt;&gt;"C",tbl_die_ordering[[#This Row],[Design Approved Date]]&lt;&gt;""),tbl_die_ordering[[#This Row],[Design Approved Date]]-tbl_die_ordering[[#This Row],[Die Requested Date]],0)</f>
        <v>9</v>
      </c>
      <c r="AA1199" s="118"/>
      <c r="AB1199" s="82">
        <f>_xlfn.XLOOKUP(_xlfn.TEXTJOIN("_",TRUE,tbl_die_ordering[[#This Row],[Supplier]],tbl_die_ordering[[#This Row],[DIE NO]]),[1]Tracker!$AQ:$AQ,[1]Tracker!$Y:$Y,"")</f>
        <v>142506878</v>
      </c>
      <c r="AC1199" s="83">
        <f>_xlfn.XLOOKUP(_xlfn.TEXTJOIN("_",TRUE,tbl_die_ordering[[#This Row],[Supplier]],tbl_die_ordering[[#This Row],[DIE NO]]),[1]Tracker!$AQ:$AQ,[1]Tracker!$AC:$AC,"")</f>
        <v>45887</v>
      </c>
      <c r="AD1199" s="7"/>
      <c r="AF1199" t="str">
        <f>TEXT(tbl_die_ordering[[#This Row],[Die Requested Date]],"mmm")</f>
        <v>Jul</v>
      </c>
      <c r="AG1199" t="str">
        <f>_xlfn.TEXTJOIN("_",TRUE,tbl_die_ordering[[#This Row],[Supplier]],tbl_die_ordering[[#This Row],[DIE NO]])</f>
        <v>PHME_INS-30456</v>
      </c>
    </row>
    <row r="1200" spans="1:33" ht="15.75">
      <c r="A1200" s="130" t="s">
        <v>6</v>
      </c>
      <c r="B1200" s="128" t="str">
        <f>_xlfn.XLOOKUP(_xlfn.TEXTJOIN("_",TRUE,tbl_die_ordering[[#This Row],[Supplier]],tbl_die_ordering[[#This Row],[DIE NO]]),[1]Tracker!$AQ:$AQ,[1]Tracker!$W:$W,"")</f>
        <v>8101-25</v>
      </c>
      <c r="C1200" s="204" t="s">
        <v>1846</v>
      </c>
      <c r="D1200" s="177" t="s">
        <v>185</v>
      </c>
      <c r="E1200" s="179" t="s">
        <v>100</v>
      </c>
      <c r="F1200" s="91">
        <v>45867</v>
      </c>
      <c r="G1200" s="355">
        <f>_xlfn.XLOOKUP(_xlfn.TEXTJOIN("_",TRUE,tbl_die_ordering[[#This Row],[Supplier]],tbl_die_ordering[[#This Row],[DIE NO]]),[1]Tracker!$AQ:$AQ,[1]Tracker!$V:$V,"")</f>
        <v>45868</v>
      </c>
      <c r="H1200" t="s">
        <v>94</v>
      </c>
      <c r="I1200" s="131">
        <v>1</v>
      </c>
      <c r="J1200" s="131">
        <v>2</v>
      </c>
      <c r="K1200" s="99">
        <v>45870</v>
      </c>
      <c r="L1200" s="99">
        <v>45877</v>
      </c>
      <c r="M1200" s="102"/>
      <c r="N1200" s="129">
        <f>IFERROR(IF(tbl_die_ordering[[#This Row],[Design Approved Date]]&lt;&gt;"",L1200-K1200,""),"")</f>
        <v>7</v>
      </c>
      <c r="O1200" s="99">
        <v>45878</v>
      </c>
      <c r="P1200" s="94">
        <v>45881</v>
      </c>
      <c r="Q1200" s="99">
        <v>45878</v>
      </c>
      <c r="R1200" s="122" t="s">
        <v>1239</v>
      </c>
      <c r="S1200" s="90" t="s">
        <v>95</v>
      </c>
      <c r="T1200" s="99">
        <v>45878</v>
      </c>
      <c r="U1200" s="110" t="s">
        <v>61</v>
      </c>
      <c r="V1200" s="111" t="s">
        <v>1844</v>
      </c>
      <c r="W12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0" s="12">
        <f>IF(AND(tbl_die_ordering[[#This Row],[TYPE]]&lt;&gt;"C",tbl_die_ordering[[#This Row],[Design Approved Date]]&lt;&gt;""),tbl_die_ordering[[#This Row],[Design Approved Date]]-tbl_die_ordering[[#This Row],[Die Requested Date]],0)</f>
        <v>10</v>
      </c>
      <c r="AA1200" s="118" t="s">
        <v>1835</v>
      </c>
      <c r="AB1200" s="82">
        <f>_xlfn.XLOOKUP(_xlfn.TEXTJOIN("_",TRUE,tbl_die_ordering[[#This Row],[Supplier]],tbl_die_ordering[[#This Row],[DIE NO]]),[1]Tracker!$AQ:$AQ,[1]Tracker!$Y:$Y,"")</f>
        <v>142506878</v>
      </c>
      <c r="AC1200" s="83">
        <f>_xlfn.XLOOKUP(_xlfn.TEXTJOIN("_",TRUE,tbl_die_ordering[[#This Row],[Supplier]],tbl_die_ordering[[#This Row],[DIE NO]]),[1]Tracker!$AQ:$AQ,[1]Tracker!$AC:$AC,"")</f>
        <v>45887</v>
      </c>
      <c r="AD1200" s="7"/>
      <c r="AF1200" t="str">
        <f>TEXT(tbl_die_ordering[[#This Row],[Die Requested Date]],"mmm")</f>
        <v>Jul</v>
      </c>
      <c r="AG1200" t="str">
        <f>_xlfn.TEXTJOIN("_",TRUE,tbl_die_ordering[[#This Row],[Supplier]],tbl_die_ordering[[#This Row],[DIE NO]])</f>
        <v>PHME_30466-501</v>
      </c>
    </row>
    <row r="1201" spans="1:33" ht="30">
      <c r="A1201" s="130" t="s">
        <v>6</v>
      </c>
      <c r="B1201" s="128" t="str">
        <f>_xlfn.XLOOKUP(_xlfn.TEXTJOIN("_",TRUE,tbl_die_ordering[[#This Row],[Supplier]],tbl_die_ordering[[#This Row],[DIE NO]]),[1]Tracker!$AQ:$AQ,[1]Tracker!$W:$W,"")</f>
        <v>8101-25</v>
      </c>
      <c r="C1201" s="204" t="s">
        <v>1847</v>
      </c>
      <c r="D1201" s="177" t="s">
        <v>185</v>
      </c>
      <c r="E1201" s="179" t="s">
        <v>100</v>
      </c>
      <c r="F1201" s="91">
        <v>45867</v>
      </c>
      <c r="G1201" s="355">
        <f>_xlfn.XLOOKUP(_xlfn.TEXTJOIN("_",TRUE,tbl_die_ordering[[#This Row],[Supplier]],tbl_die_ordering[[#This Row],[DIE NO]]),[1]Tracker!$AQ:$AQ,[1]Tracker!$V:$V,"")</f>
        <v>45868</v>
      </c>
      <c r="H1201" t="s">
        <v>94</v>
      </c>
      <c r="I1201" s="131">
        <v>1</v>
      </c>
      <c r="J1201" s="131">
        <v>2</v>
      </c>
      <c r="K1201" s="99">
        <v>45870</v>
      </c>
      <c r="L1201" s="99">
        <v>45876</v>
      </c>
      <c r="M1201" s="102"/>
      <c r="N1201" s="129">
        <f>IFERROR(IF(tbl_die_ordering[[#This Row],[Design Approved Date]]&lt;&gt;"",L1201-K1201,""),"")</f>
        <v>6</v>
      </c>
      <c r="O1201" s="99">
        <v>45878</v>
      </c>
      <c r="P1201" s="94">
        <v>45881</v>
      </c>
      <c r="Q1201" s="99">
        <v>45878</v>
      </c>
      <c r="R1201" s="122" t="s">
        <v>1239</v>
      </c>
      <c r="S1201" s="90" t="s">
        <v>95</v>
      </c>
      <c r="T1201" s="99">
        <v>45878</v>
      </c>
      <c r="U1201" s="110" t="s">
        <v>61</v>
      </c>
      <c r="V1201" s="111" t="s">
        <v>1848</v>
      </c>
      <c r="W12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1" s="12">
        <f>IF(AND(tbl_die_ordering[[#This Row],[TYPE]]&lt;&gt;"C",tbl_die_ordering[[#This Row],[Design Approved Date]]&lt;&gt;""),tbl_die_ordering[[#This Row],[Design Approved Date]]-tbl_die_ordering[[#This Row],[Die Requested Date]],0)</f>
        <v>9</v>
      </c>
      <c r="AA1201" s="118" t="s">
        <v>1835</v>
      </c>
      <c r="AB1201" s="82">
        <f>_xlfn.XLOOKUP(_xlfn.TEXTJOIN("_",TRUE,tbl_die_ordering[[#This Row],[Supplier]],tbl_die_ordering[[#This Row],[DIE NO]]),[1]Tracker!$AQ:$AQ,[1]Tracker!$Y:$Y,"")</f>
        <v>142506878</v>
      </c>
      <c r="AC1201" s="83">
        <f>_xlfn.XLOOKUP(_xlfn.TEXTJOIN("_",TRUE,tbl_die_ordering[[#This Row],[Supplier]],tbl_die_ordering[[#This Row],[DIE NO]]),[1]Tracker!$AQ:$AQ,[1]Tracker!$AC:$AC,"")</f>
        <v>45887</v>
      </c>
      <c r="AD1201" s="7"/>
      <c r="AF1201" t="str">
        <f>TEXT(tbl_die_ordering[[#This Row],[Die Requested Date]],"mmm")</f>
        <v>Jul</v>
      </c>
      <c r="AG1201" t="str">
        <f>_xlfn.TEXTJOIN("_",TRUE,tbl_die_ordering[[#This Row],[Supplier]],tbl_die_ordering[[#This Row],[DIE NO]])</f>
        <v>PHME_30464 -501</v>
      </c>
    </row>
    <row r="1202" spans="1:33" ht="15.75">
      <c r="A1202" s="130" t="s">
        <v>6</v>
      </c>
      <c r="B1202" s="128" t="str">
        <f>_xlfn.XLOOKUP(_xlfn.TEXTJOIN("_",TRUE,tbl_die_ordering[[#This Row],[Supplier]],tbl_die_ordering[[#This Row],[DIE NO]]),[1]Tracker!$AQ:$AQ,[1]Tracker!$W:$W,"")</f>
        <v>8101-25</v>
      </c>
      <c r="C1202" s="204" t="s">
        <v>1849</v>
      </c>
      <c r="D1202" s="177" t="s">
        <v>185</v>
      </c>
      <c r="E1202" s="179" t="s">
        <v>100</v>
      </c>
      <c r="F1202" s="91">
        <v>45867</v>
      </c>
      <c r="G1202" s="355">
        <f>_xlfn.XLOOKUP(_xlfn.TEXTJOIN("_",TRUE,tbl_die_ordering[[#This Row],[Supplier]],tbl_die_ordering[[#This Row],[DIE NO]]),[1]Tracker!$AQ:$AQ,[1]Tracker!$V:$V,"")</f>
        <v>45868</v>
      </c>
      <c r="H1202" t="s">
        <v>94</v>
      </c>
      <c r="I1202" s="131">
        <v>1</v>
      </c>
      <c r="J1202" s="131">
        <v>2</v>
      </c>
      <c r="K1202" s="99">
        <v>45870</v>
      </c>
      <c r="L1202" s="99">
        <v>45876</v>
      </c>
      <c r="M1202" s="102"/>
      <c r="N1202" s="129">
        <f>IFERROR(IF(tbl_die_ordering[[#This Row],[Design Approved Date]]&lt;&gt;"",L1202-K1202,""),"")</f>
        <v>6</v>
      </c>
      <c r="O1202" s="99">
        <v>45878</v>
      </c>
      <c r="P1202" s="94">
        <v>45883</v>
      </c>
      <c r="Q1202" s="99">
        <v>45878</v>
      </c>
      <c r="R1202" s="122" t="s">
        <v>1239</v>
      </c>
      <c r="S1202" s="90" t="s">
        <v>95</v>
      </c>
      <c r="T1202" s="99">
        <v>45878</v>
      </c>
      <c r="U1202" s="110" t="s">
        <v>61</v>
      </c>
      <c r="V1202" s="111" t="s">
        <v>1844</v>
      </c>
      <c r="W12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2" s="12">
        <f>IF(AND(tbl_die_ordering[[#This Row],[TYPE]]&lt;&gt;"C",tbl_die_ordering[[#This Row],[Design Approved Date]]&lt;&gt;""),tbl_die_ordering[[#This Row],[Design Approved Date]]-tbl_die_ordering[[#This Row],[Die Requested Date]],0)</f>
        <v>9</v>
      </c>
      <c r="AA1202" s="118" t="s">
        <v>1835</v>
      </c>
      <c r="AB1202" s="82">
        <f>_xlfn.XLOOKUP(_xlfn.TEXTJOIN("_",TRUE,tbl_die_ordering[[#This Row],[Supplier]],tbl_die_ordering[[#This Row],[DIE NO]]),[1]Tracker!$AQ:$AQ,[1]Tracker!$Y:$Y,"")</f>
        <v>142506878</v>
      </c>
      <c r="AC1202" s="83">
        <f>_xlfn.XLOOKUP(_xlfn.TEXTJOIN("_",TRUE,tbl_die_ordering[[#This Row],[Supplier]],tbl_die_ordering[[#This Row],[DIE NO]]),[1]Tracker!$AQ:$AQ,[1]Tracker!$AC:$AC,"")</f>
        <v>45887</v>
      </c>
      <c r="AD1202" s="7"/>
      <c r="AF1202" t="str">
        <f>TEXT(tbl_die_ordering[[#This Row],[Die Requested Date]],"mmm")</f>
        <v>Jul</v>
      </c>
      <c r="AG1202" t="str">
        <f>_xlfn.TEXTJOIN("_",TRUE,tbl_die_ordering[[#This Row],[Supplier]],tbl_die_ordering[[#This Row],[DIE NO]])</f>
        <v>PHME_30465-501</v>
      </c>
    </row>
    <row r="1203" spans="1:33" ht="15.75">
      <c r="A1203" s="130" t="s">
        <v>6</v>
      </c>
      <c r="B1203" s="128" t="str">
        <f>_xlfn.XLOOKUP(_xlfn.TEXTJOIN("_",TRUE,tbl_die_ordering[[#This Row],[Supplier]],tbl_die_ordering[[#This Row],[DIE NO]]),[1]Tracker!$AQ:$AQ,[1]Tracker!$W:$W,"")</f>
        <v>8101-25</v>
      </c>
      <c r="C1203" s="204" t="s">
        <v>1850</v>
      </c>
      <c r="D1203" s="177" t="s">
        <v>162</v>
      </c>
      <c r="E1203" s="179" t="s">
        <v>163</v>
      </c>
      <c r="F1203" s="91">
        <v>45867</v>
      </c>
      <c r="G1203" s="355">
        <f>_xlfn.XLOOKUP(_xlfn.TEXTJOIN("_",TRUE,tbl_die_ordering[[#This Row],[Supplier]],tbl_die_ordering[[#This Row],[DIE NO]]),[1]Tracker!$AQ:$AQ,[1]Tracker!$V:$V,"")</f>
        <v>45868</v>
      </c>
      <c r="H1203" t="s">
        <v>94</v>
      </c>
      <c r="I1203" s="131">
        <v>0</v>
      </c>
      <c r="J1203" s="131">
        <v>0</v>
      </c>
      <c r="K1203" s="99">
        <v>45870</v>
      </c>
      <c r="L1203" s="99">
        <v>45876</v>
      </c>
      <c r="M1203" s="102"/>
      <c r="N1203" s="129">
        <f>IFERROR(IF(tbl_die_ordering[[#This Row],[Design Approved Date]]&lt;&gt;"",L1203-K1203,""),"")</f>
        <v>6</v>
      </c>
      <c r="O1203" s="99">
        <v>45878</v>
      </c>
      <c r="P1203" s="91">
        <v>45881</v>
      </c>
      <c r="Q1203" s="99">
        <v>45878</v>
      </c>
      <c r="R1203" s="122" t="s">
        <v>1239</v>
      </c>
      <c r="S1203" s="90" t="s">
        <v>95</v>
      </c>
      <c r="T1203" s="99">
        <v>45878</v>
      </c>
      <c r="U1203" s="110"/>
      <c r="V1203" s="111" t="s">
        <v>1844</v>
      </c>
      <c r="W12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3" s="12">
        <f>IF(AND(tbl_die_ordering[[#This Row],[TYPE]]&lt;&gt;"C",tbl_die_ordering[[#This Row],[Design Approved Date]]&lt;&gt;""),tbl_die_ordering[[#This Row],[Design Approved Date]]-tbl_die_ordering[[#This Row],[Die Requested Date]],0)</f>
        <v>9</v>
      </c>
      <c r="AA1203" s="118"/>
      <c r="AB1203" s="82">
        <f>_xlfn.XLOOKUP(_xlfn.TEXTJOIN("_",TRUE,tbl_die_ordering[[#This Row],[Supplier]],tbl_die_ordering[[#This Row],[DIE NO]]),[1]Tracker!$AQ:$AQ,[1]Tracker!$Y:$Y,"")</f>
        <v>142506878</v>
      </c>
      <c r="AC1203" s="83">
        <f>_xlfn.XLOOKUP(_xlfn.TEXTJOIN("_",TRUE,tbl_die_ordering[[#This Row],[Supplier]],tbl_die_ordering[[#This Row],[DIE NO]]),[1]Tracker!$AQ:$AQ,[1]Tracker!$AC:$AC,"")</f>
        <v>45887</v>
      </c>
      <c r="AD1203" s="7"/>
      <c r="AF1203" t="str">
        <f>TEXT(tbl_die_ordering[[#This Row],[Die Requested Date]],"mmm")</f>
        <v>Jul</v>
      </c>
      <c r="AG1203" t="str">
        <f>_xlfn.TEXTJOIN("_",TRUE,tbl_die_ordering[[#This Row],[Supplier]],tbl_die_ordering[[#This Row],[DIE NO]])</f>
        <v>PHME_INS-30465</v>
      </c>
    </row>
    <row r="1204" spans="1:33" ht="15.75">
      <c r="A1204" s="130" t="s">
        <v>6</v>
      </c>
      <c r="B1204" s="128" t="str">
        <f>_xlfn.XLOOKUP(_xlfn.TEXTJOIN("_",TRUE,tbl_die_ordering[[#This Row],[Supplier]],tbl_die_ordering[[#This Row],[DIE NO]]),[1]Tracker!$AQ:$AQ,[1]Tracker!$W:$W,"")</f>
        <v>8102-25</v>
      </c>
      <c r="C1204" s="204" t="s">
        <v>1851</v>
      </c>
      <c r="D1204" s="177" t="s">
        <v>185</v>
      </c>
      <c r="E1204" s="179" t="s">
        <v>103</v>
      </c>
      <c r="F1204" s="91">
        <v>45867</v>
      </c>
      <c r="G1204" s="355">
        <f>_xlfn.XLOOKUP(_xlfn.TEXTJOIN("_",TRUE,tbl_die_ordering[[#This Row],[Supplier]],tbl_die_ordering[[#This Row],[DIE NO]]),[1]Tracker!$AQ:$AQ,[1]Tracker!$V:$V,"")</f>
        <v>45868</v>
      </c>
      <c r="H1204" t="s">
        <v>90</v>
      </c>
      <c r="I1204" s="131">
        <v>1</v>
      </c>
      <c r="J1204" s="131">
        <v>2</v>
      </c>
      <c r="K1204" s="99">
        <v>45873</v>
      </c>
      <c r="L1204" s="99">
        <v>45876</v>
      </c>
      <c r="M1204" s="102"/>
      <c r="N1204" s="129">
        <f>IFERROR(IF(tbl_die_ordering[[#This Row],[Design Approved Date]]&lt;&gt;"",L1204-K1204,""),"")</f>
        <v>3</v>
      </c>
      <c r="O1204" s="99">
        <v>45878</v>
      </c>
      <c r="P1204" s="94">
        <v>45883</v>
      </c>
      <c r="Q1204" s="99">
        <v>45878</v>
      </c>
      <c r="R1204" s="122" t="s">
        <v>1239</v>
      </c>
      <c r="S1204" s="90" t="s">
        <v>106</v>
      </c>
      <c r="T1204" s="99">
        <v>45878</v>
      </c>
      <c r="U1204" s="110" t="s">
        <v>61</v>
      </c>
      <c r="V1204" s="111"/>
      <c r="W12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4" s="12">
        <f>IF(AND(tbl_die_ordering[[#This Row],[TYPE]]&lt;&gt;"C",tbl_die_ordering[[#This Row],[Design Approved Date]]&lt;&gt;""),tbl_die_ordering[[#This Row],[Design Approved Date]]-tbl_die_ordering[[#This Row],[Die Requested Date]],0)</f>
        <v>9</v>
      </c>
      <c r="AA1204" s="118" t="s">
        <v>1835</v>
      </c>
      <c r="AB1204" s="82">
        <f>_xlfn.XLOOKUP(_xlfn.TEXTJOIN("_",TRUE,tbl_die_ordering[[#This Row],[Supplier]],tbl_die_ordering[[#This Row],[DIE NO]]),[1]Tracker!$AQ:$AQ,[1]Tracker!$Y:$Y,"")</f>
        <v>142506949</v>
      </c>
      <c r="AC1204" s="83">
        <f>_xlfn.XLOOKUP(_xlfn.TEXTJOIN("_",TRUE,tbl_die_ordering[[#This Row],[Supplier]],tbl_die_ordering[[#This Row],[DIE NO]]),[1]Tracker!$AQ:$AQ,[1]Tracker!$AC:$AC,"")</f>
        <v>45890</v>
      </c>
      <c r="AD1204" s="7"/>
      <c r="AF1204" t="str">
        <f>TEXT(tbl_die_ordering[[#This Row],[Die Requested Date]],"mmm")</f>
        <v>Jul</v>
      </c>
      <c r="AG1204" t="str">
        <f>_xlfn.TEXTJOIN("_",TRUE,tbl_die_ordering[[#This Row],[Supplier]],tbl_die_ordering[[#This Row],[DIE NO]])</f>
        <v>JIANGSU_30469-501</v>
      </c>
    </row>
    <row r="1205" spans="1:33" ht="15.75">
      <c r="A1205" s="130" t="s">
        <v>6</v>
      </c>
      <c r="B1205" s="128" t="str">
        <f>_xlfn.XLOOKUP(_xlfn.TEXTJOIN("_",TRUE,tbl_die_ordering[[#This Row],[Supplier]],tbl_die_ordering[[#This Row],[DIE NO]]),[1]Tracker!$AQ:$AQ,[1]Tracker!$W:$W,"")</f>
        <v>8102-25</v>
      </c>
      <c r="C1205" s="204" t="s">
        <v>1852</v>
      </c>
      <c r="D1205" s="90" t="s">
        <v>162</v>
      </c>
      <c r="E1205" s="179" t="s">
        <v>163</v>
      </c>
      <c r="F1205" s="91">
        <v>45867</v>
      </c>
      <c r="G1205" s="355">
        <f>_xlfn.XLOOKUP(_xlfn.TEXTJOIN("_",TRUE,tbl_die_ordering[[#This Row],[Supplier]],tbl_die_ordering[[#This Row],[DIE NO]]),[1]Tracker!$AQ:$AQ,[1]Tracker!$V:$V,"")</f>
        <v>45868</v>
      </c>
      <c r="H1205" t="s">
        <v>90</v>
      </c>
      <c r="I1205" s="131">
        <v>0</v>
      </c>
      <c r="J1205" s="131">
        <v>0</v>
      </c>
      <c r="K1205" s="99">
        <v>45873</v>
      </c>
      <c r="L1205" s="99">
        <v>45876</v>
      </c>
      <c r="M1205" s="102"/>
      <c r="N1205" s="129">
        <f>IFERROR(IF(tbl_die_ordering[[#This Row],[Design Approved Date]]&lt;&gt;"",L1205-K1205,""),"")</f>
        <v>3</v>
      </c>
      <c r="O1205" s="99">
        <v>45878</v>
      </c>
      <c r="P1205" s="94">
        <v>45881</v>
      </c>
      <c r="Q1205" s="99">
        <v>45878</v>
      </c>
      <c r="R1205" s="122" t="s">
        <v>1239</v>
      </c>
      <c r="S1205" s="90" t="s">
        <v>106</v>
      </c>
      <c r="T1205" s="99">
        <v>45878</v>
      </c>
      <c r="U1205" s="110"/>
      <c r="V1205" s="111"/>
      <c r="W12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5" s="12">
        <f>IF(AND(tbl_die_ordering[[#This Row],[TYPE]]&lt;&gt;"C",tbl_die_ordering[[#This Row],[Design Approved Date]]&lt;&gt;""),tbl_die_ordering[[#This Row],[Design Approved Date]]-tbl_die_ordering[[#This Row],[Die Requested Date]],0)</f>
        <v>9</v>
      </c>
      <c r="AA1205" s="118"/>
      <c r="AB1205" s="82">
        <f>_xlfn.XLOOKUP(_xlfn.TEXTJOIN("_",TRUE,tbl_die_ordering[[#This Row],[Supplier]],tbl_die_ordering[[#This Row],[DIE NO]]),[1]Tracker!$AQ:$AQ,[1]Tracker!$Y:$Y,"")</f>
        <v>142506949</v>
      </c>
      <c r="AC1205" s="83">
        <f>_xlfn.XLOOKUP(_xlfn.TEXTJOIN("_",TRUE,tbl_die_ordering[[#This Row],[Supplier]],tbl_die_ordering[[#This Row],[DIE NO]]),[1]Tracker!$AQ:$AQ,[1]Tracker!$AC:$AC,"")</f>
        <v>45890</v>
      </c>
      <c r="AD1205" s="7"/>
      <c r="AF1205" t="str">
        <f>TEXT(tbl_die_ordering[[#This Row],[Die Requested Date]],"mmm")</f>
        <v>Jul</v>
      </c>
      <c r="AG1205" t="str">
        <f>_xlfn.TEXTJOIN("_",TRUE,tbl_die_ordering[[#This Row],[Supplier]],tbl_die_ordering[[#This Row],[DIE NO]])</f>
        <v>JIANGSU_INS-30469</v>
      </c>
    </row>
    <row r="1206" spans="1:33" ht="15.75">
      <c r="A1206" s="130" t="s">
        <v>6</v>
      </c>
      <c r="B1206" s="128" t="str">
        <f>_xlfn.XLOOKUP(_xlfn.TEXTJOIN("_",TRUE,tbl_die_ordering[[#This Row],[Supplier]],tbl_die_ordering[[#This Row],[DIE NO]]),[1]Tracker!$AQ:$AQ,[1]Tracker!$W:$W,"")</f>
        <v>8101-25</v>
      </c>
      <c r="C1206" s="204" t="s">
        <v>1853</v>
      </c>
      <c r="D1206" s="177" t="s">
        <v>185</v>
      </c>
      <c r="E1206" s="179" t="s">
        <v>100</v>
      </c>
      <c r="F1206" s="91">
        <v>45867</v>
      </c>
      <c r="G1206" s="355">
        <f>_xlfn.XLOOKUP(_xlfn.TEXTJOIN("_",TRUE,tbl_die_ordering[[#This Row],[Supplier]],tbl_die_ordering[[#This Row],[DIE NO]]),[1]Tracker!$AQ:$AQ,[1]Tracker!$V:$V,"")</f>
        <v>45868</v>
      </c>
      <c r="H1206" t="s">
        <v>94</v>
      </c>
      <c r="I1206" s="131">
        <v>1</v>
      </c>
      <c r="J1206" s="131">
        <v>2</v>
      </c>
      <c r="K1206" s="99">
        <v>45870</v>
      </c>
      <c r="L1206" s="99">
        <v>45876</v>
      </c>
      <c r="M1206" s="102"/>
      <c r="N1206" s="129">
        <f>IFERROR(IF(tbl_die_ordering[[#This Row],[Design Approved Date]]&lt;&gt;"",L1206-K1206,""),"")</f>
        <v>6</v>
      </c>
      <c r="O1206" s="99">
        <v>45880</v>
      </c>
      <c r="P1206" s="94">
        <v>45881</v>
      </c>
      <c r="Q1206" s="99">
        <v>45880</v>
      </c>
      <c r="R1206" s="122" t="s">
        <v>1854</v>
      </c>
      <c r="S1206" s="90" t="s">
        <v>95</v>
      </c>
      <c r="T1206" s="99">
        <v>45880</v>
      </c>
      <c r="U1206" s="110" t="s">
        <v>61</v>
      </c>
      <c r="V1206" s="111" t="s">
        <v>1844</v>
      </c>
      <c r="W12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6" s="12">
        <f>IF(AND(tbl_die_ordering[[#This Row],[TYPE]]&lt;&gt;"C",tbl_die_ordering[[#This Row],[Design Approved Date]]&lt;&gt;""),tbl_die_ordering[[#This Row],[Design Approved Date]]-tbl_die_ordering[[#This Row],[Die Requested Date]],0)</f>
        <v>9</v>
      </c>
      <c r="AA1206" s="118" t="s">
        <v>1835</v>
      </c>
      <c r="AB1206" s="82">
        <f>_xlfn.XLOOKUP(_xlfn.TEXTJOIN("_",TRUE,tbl_die_ordering[[#This Row],[Supplier]],tbl_die_ordering[[#This Row],[DIE NO]]),[1]Tracker!$AQ:$AQ,[1]Tracker!$Y:$Y,"")</f>
        <v>142506878</v>
      </c>
      <c r="AC1206" s="83">
        <f>_xlfn.XLOOKUP(_xlfn.TEXTJOIN("_",TRUE,tbl_die_ordering[[#This Row],[Supplier]],tbl_die_ordering[[#This Row],[DIE NO]]),[1]Tracker!$AQ:$AQ,[1]Tracker!$AC:$AC,"")</f>
        <v>45887</v>
      </c>
      <c r="AD1206" s="7"/>
      <c r="AF1206" t="str">
        <f>TEXT(tbl_die_ordering[[#This Row],[Die Requested Date]],"mmm")</f>
        <v>Jul</v>
      </c>
      <c r="AG1206" t="str">
        <f>_xlfn.TEXTJOIN("_",TRUE,tbl_die_ordering[[#This Row],[Supplier]],tbl_die_ordering[[#This Row],[DIE NO]])</f>
        <v>PHME_30457-201</v>
      </c>
    </row>
    <row r="1207" spans="1:33" ht="30">
      <c r="A1207" s="130" t="s">
        <v>6</v>
      </c>
      <c r="B1207" s="128" t="str">
        <f>_xlfn.XLOOKUP(_xlfn.TEXTJOIN("_",TRUE,tbl_die_ordering[[#This Row],[Supplier]],tbl_die_ordering[[#This Row],[DIE NO]]),[1]Tracker!$AQ:$AQ,[1]Tracker!$W:$W,"")</f>
        <v>8099-25</v>
      </c>
      <c r="C1207" s="204" t="s">
        <v>1855</v>
      </c>
      <c r="D1207" s="177" t="s">
        <v>185</v>
      </c>
      <c r="E1207" s="179" t="s">
        <v>219</v>
      </c>
      <c r="F1207" s="91">
        <v>45867</v>
      </c>
      <c r="G1207" s="355">
        <f>_xlfn.XLOOKUP(_xlfn.TEXTJOIN("_",TRUE,tbl_die_ordering[[#This Row],[Supplier]],tbl_die_ordering[[#This Row],[DIE NO]]),[1]Tracker!$AQ:$AQ,[1]Tracker!$V:$V,"")</f>
        <v>45868</v>
      </c>
      <c r="H1207" t="s">
        <v>90</v>
      </c>
      <c r="I1207" s="131">
        <v>1</v>
      </c>
      <c r="J1207" s="131">
        <v>2</v>
      </c>
      <c r="K1207" s="99">
        <v>45873</v>
      </c>
      <c r="L1207" s="99">
        <v>45877</v>
      </c>
      <c r="M1207" s="102"/>
      <c r="N1207" s="129">
        <f>IFERROR(IF(tbl_die_ordering[[#This Row],[Design Approved Date]]&lt;&gt;"",L1207-K1207,""),"")</f>
        <v>4</v>
      </c>
      <c r="O1207" s="99">
        <v>45880</v>
      </c>
      <c r="P1207" s="94">
        <v>45881</v>
      </c>
      <c r="Q1207" s="99">
        <v>45880</v>
      </c>
      <c r="R1207" s="122" t="s">
        <v>1854</v>
      </c>
      <c r="S1207" s="90" t="s">
        <v>106</v>
      </c>
      <c r="T1207" s="99">
        <v>45880</v>
      </c>
      <c r="U1207" s="110" t="s">
        <v>61</v>
      </c>
      <c r="V1207" s="111" t="s">
        <v>1848</v>
      </c>
      <c r="W12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7" s="12">
        <f>IF(AND(tbl_die_ordering[[#This Row],[TYPE]]&lt;&gt;"C",tbl_die_ordering[[#This Row],[Design Approved Date]]&lt;&gt;""),tbl_die_ordering[[#This Row],[Design Approved Date]]-tbl_die_ordering[[#This Row],[Die Requested Date]],0)</f>
        <v>10</v>
      </c>
      <c r="AA1207" s="118" t="s">
        <v>1835</v>
      </c>
      <c r="AB1207" s="82">
        <f>_xlfn.XLOOKUP(_xlfn.TEXTJOIN("_",TRUE,tbl_die_ordering[[#This Row],[Supplier]],tbl_die_ordering[[#This Row],[DIE NO]]),[1]Tracker!$AQ:$AQ,[1]Tracker!$Y:$Y,"")</f>
        <v>142506877</v>
      </c>
      <c r="AC1207" s="83">
        <f>_xlfn.XLOOKUP(_xlfn.TEXTJOIN("_",TRUE,tbl_die_ordering[[#This Row],[Supplier]],tbl_die_ordering[[#This Row],[DIE NO]]),[1]Tracker!$AQ:$AQ,[1]Tracker!$AC:$AC,"")</f>
        <v>45887.274918981479</v>
      </c>
      <c r="AD1207" s="7"/>
      <c r="AF1207" t="str">
        <f>TEXT(tbl_die_ordering[[#This Row],[Die Requested Date]],"mmm")</f>
        <v>Jul</v>
      </c>
      <c r="AG1207" t="str">
        <f>_xlfn.TEXTJOIN("_",TRUE,tbl_die_ordering[[#This Row],[Supplier]],tbl_die_ordering[[#This Row],[DIE NO]])</f>
        <v>JIANGSU_30458-501</v>
      </c>
    </row>
    <row r="1208" spans="1:33" ht="30">
      <c r="A1208" s="130" t="s">
        <v>6</v>
      </c>
      <c r="B1208" s="128" t="str">
        <f>_xlfn.XLOOKUP(_xlfn.TEXTJOIN("_",TRUE,tbl_die_ordering[[#This Row],[Supplier]],tbl_die_ordering[[#This Row],[DIE NO]]),[1]Tracker!$AQ:$AQ,[1]Tracker!$W:$W,"")</f>
        <v>8099-25</v>
      </c>
      <c r="C1208" s="204" t="s">
        <v>1856</v>
      </c>
      <c r="D1208" s="177" t="s">
        <v>185</v>
      </c>
      <c r="E1208" s="179" t="s">
        <v>103</v>
      </c>
      <c r="F1208" s="91">
        <v>45867</v>
      </c>
      <c r="G1208" s="355">
        <f>_xlfn.XLOOKUP(_xlfn.TEXTJOIN("_",TRUE,tbl_die_ordering[[#This Row],[Supplier]],tbl_die_ordering[[#This Row],[DIE NO]]),[1]Tracker!$AQ:$AQ,[1]Tracker!$V:$V,"")</f>
        <v>45868</v>
      </c>
      <c r="H1208" t="s">
        <v>90</v>
      </c>
      <c r="I1208" s="131">
        <v>1</v>
      </c>
      <c r="J1208" s="131">
        <v>1</v>
      </c>
      <c r="K1208" s="99">
        <v>45873</v>
      </c>
      <c r="L1208" s="99">
        <v>45877</v>
      </c>
      <c r="M1208" s="102"/>
      <c r="N1208" s="129">
        <f>IFERROR(IF(tbl_die_ordering[[#This Row],[Design Approved Date]]&lt;&gt;"",L1208-K1208,""),"")</f>
        <v>4</v>
      </c>
      <c r="O1208" s="99">
        <v>45880</v>
      </c>
      <c r="P1208" s="94">
        <v>45881</v>
      </c>
      <c r="Q1208" s="99">
        <v>45880</v>
      </c>
      <c r="R1208" s="122" t="s">
        <v>1854</v>
      </c>
      <c r="S1208" s="90" t="s">
        <v>106</v>
      </c>
      <c r="T1208" s="99">
        <v>45880</v>
      </c>
      <c r="U1208" s="110" t="s">
        <v>61</v>
      </c>
      <c r="V1208" s="111" t="s">
        <v>1848</v>
      </c>
      <c r="W12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8" s="12">
        <f>IF(AND(tbl_die_ordering[[#This Row],[TYPE]]&lt;&gt;"C",tbl_die_ordering[[#This Row],[Design Approved Date]]&lt;&gt;""),tbl_die_ordering[[#This Row],[Design Approved Date]]-tbl_die_ordering[[#This Row],[Die Requested Date]],0)</f>
        <v>10</v>
      </c>
      <c r="AA1208" s="118" t="s">
        <v>1835</v>
      </c>
      <c r="AB1208" s="82">
        <f>_xlfn.XLOOKUP(_xlfn.TEXTJOIN("_",TRUE,tbl_die_ordering[[#This Row],[Supplier]],tbl_die_ordering[[#This Row],[DIE NO]]),[1]Tracker!$AQ:$AQ,[1]Tracker!$Y:$Y,"")</f>
        <v>142506877</v>
      </c>
      <c r="AC1208" s="83">
        <f>_xlfn.XLOOKUP(_xlfn.TEXTJOIN("_",TRUE,tbl_die_ordering[[#This Row],[Supplier]],tbl_die_ordering[[#This Row],[DIE NO]]),[1]Tracker!$AQ:$AQ,[1]Tracker!$AC:$AC,"")</f>
        <v>45887.274918981479</v>
      </c>
      <c r="AD1208" s="7"/>
      <c r="AF1208" t="str">
        <f>TEXT(tbl_die_ordering[[#This Row],[Die Requested Date]],"mmm")</f>
        <v>Jul</v>
      </c>
      <c r="AG1208" t="str">
        <f>_xlfn.TEXTJOIN("_",TRUE,tbl_die_ordering[[#This Row],[Supplier]],tbl_die_ordering[[#This Row],[DIE NO]])</f>
        <v>JIANGSU_30460-501</v>
      </c>
    </row>
    <row r="1209" spans="1:33" ht="30">
      <c r="A1209" s="130" t="s">
        <v>6</v>
      </c>
      <c r="B1209" s="128" t="str">
        <f>_xlfn.XLOOKUP(_xlfn.TEXTJOIN("_",TRUE,tbl_die_ordering[[#This Row],[Supplier]],tbl_die_ordering[[#This Row],[DIE NO]]),[1]Tracker!$AQ:$AQ,[1]Tracker!$W:$W,"")</f>
        <v>8099-25</v>
      </c>
      <c r="C1209" s="204" t="s">
        <v>1857</v>
      </c>
      <c r="D1209" s="177" t="s">
        <v>162</v>
      </c>
      <c r="E1209" s="179" t="s">
        <v>163</v>
      </c>
      <c r="F1209" s="91">
        <v>45867</v>
      </c>
      <c r="G1209" s="355">
        <f>_xlfn.XLOOKUP(_xlfn.TEXTJOIN("_",TRUE,tbl_die_ordering[[#This Row],[Supplier]],tbl_die_ordering[[#This Row],[DIE NO]]),[1]Tracker!$AQ:$AQ,[1]Tracker!$V:$V,"")</f>
        <v>45868</v>
      </c>
      <c r="H1209" t="s">
        <v>90</v>
      </c>
      <c r="I1209" s="131">
        <v>0</v>
      </c>
      <c r="J1209" s="131">
        <v>0</v>
      </c>
      <c r="K1209" s="99">
        <v>45873</v>
      </c>
      <c r="L1209" s="99">
        <v>45877</v>
      </c>
      <c r="M1209" s="102"/>
      <c r="N1209" s="129">
        <f>IFERROR(IF(tbl_die_ordering[[#This Row],[Design Approved Date]]&lt;&gt;"",L1209-K1209,""),"")</f>
        <v>4</v>
      </c>
      <c r="O1209" s="99">
        <v>45880</v>
      </c>
      <c r="P1209" s="94">
        <v>45881</v>
      </c>
      <c r="Q1209" s="99">
        <v>45880</v>
      </c>
      <c r="R1209" s="122" t="s">
        <v>1854</v>
      </c>
      <c r="S1209" s="90" t="s">
        <v>106</v>
      </c>
      <c r="T1209" s="99">
        <v>45880</v>
      </c>
      <c r="U1209" s="110"/>
      <c r="V1209" s="111" t="s">
        <v>1848</v>
      </c>
      <c r="W12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09" s="12">
        <f>IF(AND(tbl_die_ordering[[#This Row],[TYPE]]&lt;&gt;"C",tbl_die_ordering[[#This Row],[Design Approved Date]]&lt;&gt;""),tbl_die_ordering[[#This Row],[Design Approved Date]]-tbl_die_ordering[[#This Row],[Die Requested Date]],0)</f>
        <v>10</v>
      </c>
      <c r="AA1209" s="118"/>
      <c r="AB1209" s="82">
        <f>_xlfn.XLOOKUP(_xlfn.TEXTJOIN("_",TRUE,tbl_die_ordering[[#This Row],[Supplier]],tbl_die_ordering[[#This Row],[DIE NO]]),[1]Tracker!$AQ:$AQ,[1]Tracker!$Y:$Y,"")</f>
        <v>142506877</v>
      </c>
      <c r="AC1209" s="83">
        <f>_xlfn.XLOOKUP(_xlfn.TEXTJOIN("_",TRUE,tbl_die_ordering[[#This Row],[Supplier]],tbl_die_ordering[[#This Row],[DIE NO]]),[1]Tracker!$AQ:$AQ,[1]Tracker!$AC:$AC,"")</f>
        <v>45887.274918981479</v>
      </c>
      <c r="AD1209" s="7"/>
      <c r="AF1209" t="str">
        <f>TEXT(tbl_die_ordering[[#This Row],[Die Requested Date]],"mmm")</f>
        <v>Jul</v>
      </c>
      <c r="AG1209" t="str">
        <f>_xlfn.TEXTJOIN("_",TRUE,tbl_die_ordering[[#This Row],[Supplier]],tbl_die_ordering[[#This Row],[DIE NO]])</f>
        <v>JIANGSU_INS-30460</v>
      </c>
    </row>
    <row r="1210" spans="1:33" ht="30">
      <c r="A1210" s="130" t="s">
        <v>6</v>
      </c>
      <c r="B1210" s="128" t="str">
        <f>_xlfn.XLOOKUP(_xlfn.TEXTJOIN("_",TRUE,tbl_die_ordering[[#This Row],[Supplier]],tbl_die_ordering[[#This Row],[DIE NO]]),[1]Tracker!$AQ:$AQ,[1]Tracker!$W:$W,"")</f>
        <v>8099-25</v>
      </c>
      <c r="C1210" s="204" t="s">
        <v>1858</v>
      </c>
      <c r="D1210" s="177" t="s">
        <v>185</v>
      </c>
      <c r="E1210" s="179" t="s">
        <v>103</v>
      </c>
      <c r="F1210" s="91">
        <v>45867</v>
      </c>
      <c r="G1210" s="355">
        <f>_xlfn.XLOOKUP(_xlfn.TEXTJOIN("_",TRUE,tbl_die_ordering[[#This Row],[Supplier]],tbl_die_ordering[[#This Row],[DIE NO]]),[1]Tracker!$AQ:$AQ,[1]Tracker!$V:$V,"")</f>
        <v>45868</v>
      </c>
      <c r="H1210" t="s">
        <v>90</v>
      </c>
      <c r="I1210" s="131">
        <v>1</v>
      </c>
      <c r="J1210" s="131">
        <v>1</v>
      </c>
      <c r="K1210" s="99">
        <v>45873</v>
      </c>
      <c r="L1210" s="99">
        <v>45877</v>
      </c>
      <c r="M1210" s="102"/>
      <c r="N1210" s="129">
        <f>IFERROR(IF(tbl_die_ordering[[#This Row],[Design Approved Date]]&lt;&gt;"",L1210-K1210,""),"")</f>
        <v>4</v>
      </c>
      <c r="O1210" s="99">
        <v>45880</v>
      </c>
      <c r="P1210" s="91">
        <v>45881</v>
      </c>
      <c r="Q1210" s="99">
        <v>45880</v>
      </c>
      <c r="R1210" s="122" t="s">
        <v>1854</v>
      </c>
      <c r="S1210" s="90" t="s">
        <v>106</v>
      </c>
      <c r="T1210" s="99">
        <v>45880</v>
      </c>
      <c r="U1210" s="110" t="s">
        <v>61</v>
      </c>
      <c r="V1210" s="111" t="s">
        <v>1848</v>
      </c>
      <c r="W12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0" s="12">
        <f>IF(AND(tbl_die_ordering[[#This Row],[TYPE]]&lt;&gt;"C",tbl_die_ordering[[#This Row],[Design Approved Date]]&lt;&gt;""),tbl_die_ordering[[#This Row],[Design Approved Date]]-tbl_die_ordering[[#This Row],[Die Requested Date]],0)</f>
        <v>10</v>
      </c>
      <c r="AA1210" s="118" t="s">
        <v>1835</v>
      </c>
      <c r="AB1210" s="82">
        <f>_xlfn.XLOOKUP(_xlfn.TEXTJOIN("_",TRUE,tbl_die_ordering[[#This Row],[Supplier]],tbl_die_ordering[[#This Row],[DIE NO]]),[1]Tracker!$AQ:$AQ,[1]Tracker!$Y:$Y,"")</f>
        <v>142506877</v>
      </c>
      <c r="AC1210" s="83">
        <f>_xlfn.XLOOKUP(_xlfn.TEXTJOIN("_",TRUE,tbl_die_ordering[[#This Row],[Supplier]],tbl_die_ordering[[#This Row],[DIE NO]]),[1]Tracker!$AQ:$AQ,[1]Tracker!$AC:$AC,"")</f>
        <v>45887.274918981479</v>
      </c>
      <c r="AD1210" s="7"/>
      <c r="AF1210" t="str">
        <f>TEXT(tbl_die_ordering[[#This Row],[Die Requested Date]],"mmm")</f>
        <v>Jul</v>
      </c>
      <c r="AG1210" t="str">
        <f>_xlfn.TEXTJOIN("_",TRUE,tbl_die_ordering[[#This Row],[Supplier]],tbl_die_ordering[[#This Row],[DIE NO]])</f>
        <v>JIANGSU_30462-501</v>
      </c>
    </row>
    <row r="1211" spans="1:33" ht="30">
      <c r="A1211" s="130" t="s">
        <v>6</v>
      </c>
      <c r="B1211" s="128" t="str">
        <f>_xlfn.XLOOKUP(_xlfn.TEXTJOIN("_",TRUE,tbl_die_ordering[[#This Row],[Supplier]],tbl_die_ordering[[#This Row],[DIE NO]]),[1]Tracker!$AQ:$AQ,[1]Tracker!$W:$W,"")</f>
        <v>8102-25</v>
      </c>
      <c r="C1211" s="204" t="s">
        <v>1859</v>
      </c>
      <c r="D1211" s="177" t="s">
        <v>185</v>
      </c>
      <c r="E1211" s="179" t="s">
        <v>103</v>
      </c>
      <c r="F1211" s="91">
        <v>45867</v>
      </c>
      <c r="G1211" s="355">
        <f>_xlfn.XLOOKUP(_xlfn.TEXTJOIN("_",TRUE,tbl_die_ordering[[#This Row],[Supplier]],tbl_die_ordering[[#This Row],[DIE NO]]),[1]Tracker!$AQ:$AQ,[1]Tracker!$V:$V,"")</f>
        <v>45868</v>
      </c>
      <c r="H1211" t="s">
        <v>90</v>
      </c>
      <c r="I1211" s="131">
        <v>1</v>
      </c>
      <c r="J1211" s="131">
        <v>1</v>
      </c>
      <c r="K1211" s="99">
        <v>45873</v>
      </c>
      <c r="L1211" s="99">
        <v>45877</v>
      </c>
      <c r="M1211" s="102"/>
      <c r="N1211" s="129">
        <f>IFERROR(IF(tbl_die_ordering[[#This Row],[Design Approved Date]]&lt;&gt;"",L1211-K1211,""),"")</f>
        <v>4</v>
      </c>
      <c r="O1211" s="99">
        <v>45880</v>
      </c>
      <c r="P1211" s="91">
        <v>45881</v>
      </c>
      <c r="Q1211" s="99">
        <v>45880</v>
      </c>
      <c r="R1211" s="122" t="s">
        <v>1854</v>
      </c>
      <c r="S1211" s="90" t="s">
        <v>106</v>
      </c>
      <c r="T1211" s="99">
        <v>45880</v>
      </c>
      <c r="U1211" s="110" t="s">
        <v>61</v>
      </c>
      <c r="V1211" s="111" t="s">
        <v>1848</v>
      </c>
      <c r="W12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1" s="12">
        <f>IF(AND(tbl_die_ordering[[#This Row],[TYPE]]&lt;&gt;"C",tbl_die_ordering[[#This Row],[Design Approved Date]]&lt;&gt;""),tbl_die_ordering[[#This Row],[Design Approved Date]]-tbl_die_ordering[[#This Row],[Die Requested Date]],0)</f>
        <v>10</v>
      </c>
      <c r="AA1211" s="118" t="s">
        <v>1835</v>
      </c>
      <c r="AB1211" s="82">
        <f>_xlfn.XLOOKUP(_xlfn.TEXTJOIN("_",TRUE,tbl_die_ordering[[#This Row],[Supplier]],tbl_die_ordering[[#This Row],[DIE NO]]),[1]Tracker!$AQ:$AQ,[1]Tracker!$Y:$Y,"")</f>
        <v>142506890</v>
      </c>
      <c r="AC1211" s="83">
        <f>_xlfn.XLOOKUP(_xlfn.TEXTJOIN("_",TRUE,tbl_die_ordering[[#This Row],[Supplier]],tbl_die_ordering[[#This Row],[DIE NO]]),[1]Tracker!$AQ:$AQ,[1]Tracker!$AC:$AC,"")</f>
        <v>45890</v>
      </c>
      <c r="AD1211" s="7"/>
      <c r="AF1211" t="str">
        <f>TEXT(tbl_die_ordering[[#This Row],[Die Requested Date]],"mmm")</f>
        <v>Jul</v>
      </c>
      <c r="AG1211" t="str">
        <f>_xlfn.TEXTJOIN("_",TRUE,tbl_die_ordering[[#This Row],[Supplier]],tbl_die_ordering[[#This Row],[DIE NO]])</f>
        <v>JIANGSU_30467-501</v>
      </c>
    </row>
    <row r="1212" spans="1:33" ht="30">
      <c r="A1212" s="130" t="s">
        <v>6</v>
      </c>
      <c r="B1212" s="128" t="str">
        <f>_xlfn.XLOOKUP(_xlfn.TEXTJOIN("_",TRUE,tbl_die_ordering[[#This Row],[Supplier]],tbl_die_ordering[[#This Row],[DIE NO]]),[1]Tracker!$AQ:$AQ,[1]Tracker!$W:$W,"")</f>
        <v>8102-25</v>
      </c>
      <c r="C1212" s="204" t="s">
        <v>1860</v>
      </c>
      <c r="D1212" s="177" t="s">
        <v>185</v>
      </c>
      <c r="E1212" s="179" t="s">
        <v>103</v>
      </c>
      <c r="F1212" s="91">
        <v>45867</v>
      </c>
      <c r="G1212" s="355">
        <f>_xlfn.XLOOKUP(_xlfn.TEXTJOIN("_",TRUE,tbl_die_ordering[[#This Row],[Supplier]],tbl_die_ordering[[#This Row],[DIE NO]]),[1]Tracker!$AQ:$AQ,[1]Tracker!$V:$V,"")</f>
        <v>45868</v>
      </c>
      <c r="H1212" t="s">
        <v>90</v>
      </c>
      <c r="I1212" s="131">
        <v>1</v>
      </c>
      <c r="J1212" s="131">
        <v>1</v>
      </c>
      <c r="K1212" s="99">
        <v>45873</v>
      </c>
      <c r="L1212" s="99">
        <v>45877</v>
      </c>
      <c r="M1212" s="102"/>
      <c r="N1212" s="129">
        <f>IFERROR(IF(tbl_die_ordering[[#This Row],[Design Approved Date]]&lt;&gt;"",L1212-K1212,""),"")</f>
        <v>4</v>
      </c>
      <c r="O1212" s="99">
        <v>45880</v>
      </c>
      <c r="P1212" s="91">
        <v>45881</v>
      </c>
      <c r="Q1212" s="99">
        <v>45880</v>
      </c>
      <c r="R1212" s="122" t="s">
        <v>1854</v>
      </c>
      <c r="S1212" s="90" t="s">
        <v>106</v>
      </c>
      <c r="T1212" s="99">
        <v>45880</v>
      </c>
      <c r="U1212" s="110" t="s">
        <v>61</v>
      </c>
      <c r="V1212" s="111" t="s">
        <v>1848</v>
      </c>
      <c r="W12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2" s="12">
        <f>IF(AND(tbl_die_ordering[[#This Row],[TYPE]]&lt;&gt;"C",tbl_die_ordering[[#This Row],[Design Approved Date]]&lt;&gt;""),tbl_die_ordering[[#This Row],[Design Approved Date]]-tbl_die_ordering[[#This Row],[Die Requested Date]],0)</f>
        <v>10</v>
      </c>
      <c r="AA1212" s="118" t="s">
        <v>1835</v>
      </c>
      <c r="AB1212" s="82">
        <f>_xlfn.XLOOKUP(_xlfn.TEXTJOIN("_",TRUE,tbl_die_ordering[[#This Row],[Supplier]],tbl_die_ordering[[#This Row],[DIE NO]]),[1]Tracker!$AQ:$AQ,[1]Tracker!$Y:$Y,"")</f>
        <v>142506890</v>
      </c>
      <c r="AC1212" s="83">
        <f>_xlfn.XLOOKUP(_xlfn.TEXTJOIN("_",TRUE,tbl_die_ordering[[#This Row],[Supplier]],tbl_die_ordering[[#This Row],[DIE NO]]),[1]Tracker!$AQ:$AQ,[1]Tracker!$AC:$AC,"")</f>
        <v>45890</v>
      </c>
      <c r="AD1212" s="7"/>
      <c r="AF1212" t="str">
        <f>TEXT(tbl_die_ordering[[#This Row],[Die Requested Date]],"mmm")</f>
        <v>Jul</v>
      </c>
      <c r="AG1212" t="str">
        <f>_xlfn.TEXTJOIN("_",TRUE,tbl_die_ordering[[#This Row],[Supplier]],tbl_die_ordering[[#This Row],[DIE NO]])</f>
        <v>JIANGSU_30468-501</v>
      </c>
    </row>
    <row r="1213" spans="1:33" ht="30">
      <c r="A1213" s="130" t="s">
        <v>6</v>
      </c>
      <c r="B1213" s="128" t="str">
        <f>_xlfn.XLOOKUP(_xlfn.TEXTJOIN("_",TRUE,tbl_die_ordering[[#This Row],[Supplier]],tbl_die_ordering[[#This Row],[DIE NO]]),[1]Tracker!$AQ:$AQ,[1]Tracker!$W:$W,"")</f>
        <v>8099-25</v>
      </c>
      <c r="C1213" s="204" t="s">
        <v>1861</v>
      </c>
      <c r="D1213" s="177" t="s">
        <v>185</v>
      </c>
      <c r="E1213" s="179" t="s">
        <v>119</v>
      </c>
      <c r="F1213" s="91">
        <v>45867</v>
      </c>
      <c r="G1213" s="355">
        <f>_xlfn.XLOOKUP(_xlfn.TEXTJOIN("_",TRUE,tbl_die_ordering[[#This Row],[Supplier]],tbl_die_ordering[[#This Row],[DIE NO]]),[1]Tracker!$AQ:$AQ,[1]Tracker!$V:$V,"")</f>
        <v>45868</v>
      </c>
      <c r="H1213" t="s">
        <v>90</v>
      </c>
      <c r="I1213" s="131">
        <v>1</v>
      </c>
      <c r="J1213" s="131">
        <v>1</v>
      </c>
      <c r="K1213" s="99">
        <v>45873</v>
      </c>
      <c r="L1213" s="99">
        <v>45877</v>
      </c>
      <c r="M1213" s="102"/>
      <c r="N1213" s="129">
        <f>IFERROR(IF(tbl_die_ordering[[#This Row],[Design Approved Date]]&lt;&gt;"",L1213-K1213,""),"")</f>
        <v>4</v>
      </c>
      <c r="O1213" s="99">
        <v>45880</v>
      </c>
      <c r="P1213" s="91">
        <v>45881</v>
      </c>
      <c r="Q1213" s="99">
        <v>45880</v>
      </c>
      <c r="R1213" s="122" t="s">
        <v>1854</v>
      </c>
      <c r="S1213" s="90" t="s">
        <v>106</v>
      </c>
      <c r="T1213" s="99">
        <v>45880</v>
      </c>
      <c r="U1213" s="110" t="s">
        <v>61</v>
      </c>
      <c r="V1213" s="111" t="s">
        <v>1848</v>
      </c>
      <c r="W12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3" s="12">
        <f>IF(AND(tbl_die_ordering[[#This Row],[TYPE]]&lt;&gt;"C",tbl_die_ordering[[#This Row],[Design Approved Date]]&lt;&gt;""),tbl_die_ordering[[#This Row],[Design Approved Date]]-tbl_die_ordering[[#This Row],[Die Requested Date]],0)</f>
        <v>10</v>
      </c>
      <c r="AA1213" s="118" t="s">
        <v>1835</v>
      </c>
      <c r="AB1213" s="82">
        <f>_xlfn.XLOOKUP(_xlfn.TEXTJOIN("_",TRUE,tbl_die_ordering[[#This Row],[Supplier]],tbl_die_ordering[[#This Row],[DIE NO]]),[1]Tracker!$AQ:$AQ,[1]Tracker!$Y:$Y,"")</f>
        <v>142506877</v>
      </c>
      <c r="AC1213" s="83">
        <f>_xlfn.XLOOKUP(_xlfn.TEXTJOIN("_",TRUE,tbl_die_ordering[[#This Row],[Supplier]],tbl_die_ordering[[#This Row],[DIE NO]]),[1]Tracker!$AQ:$AQ,[1]Tracker!$AC:$AC,"")</f>
        <v>45887.274918981479</v>
      </c>
      <c r="AD1213" s="7"/>
      <c r="AF1213" t="str">
        <f>TEXT(tbl_die_ordering[[#This Row],[Die Requested Date]],"mmm")</f>
        <v>Jul</v>
      </c>
      <c r="AG1213" t="str">
        <f>_xlfn.TEXTJOIN("_",TRUE,tbl_die_ordering[[#This Row],[Supplier]],tbl_die_ordering[[#This Row],[DIE NO]])</f>
        <v>JIANGSU_30461-401</v>
      </c>
    </row>
    <row r="1214" spans="1:33" ht="30">
      <c r="A1214" s="130" t="s">
        <v>6</v>
      </c>
      <c r="B1214" s="128" t="str">
        <f>_xlfn.XLOOKUP(_xlfn.TEXTJOIN("_",TRUE,tbl_die_ordering[[#This Row],[Supplier]],tbl_die_ordering[[#This Row],[DIE NO]]),[1]Tracker!$AQ:$AQ,[1]Tracker!$W:$W,"")</f>
        <v>8099-25</v>
      </c>
      <c r="C1214" s="204" t="s">
        <v>1862</v>
      </c>
      <c r="D1214" s="177" t="s">
        <v>185</v>
      </c>
      <c r="E1214" s="179" t="s">
        <v>100</v>
      </c>
      <c r="F1214" s="91">
        <v>45867</v>
      </c>
      <c r="G1214" s="355">
        <f>_xlfn.XLOOKUP(_xlfn.TEXTJOIN("_",TRUE,tbl_die_ordering[[#This Row],[Supplier]],tbl_die_ordering[[#This Row],[DIE NO]]),[1]Tracker!$AQ:$AQ,[1]Tracker!$V:$V,"")</f>
        <v>45868</v>
      </c>
      <c r="H1214" t="s">
        <v>90</v>
      </c>
      <c r="I1214" s="131">
        <v>1</v>
      </c>
      <c r="J1214" s="131">
        <v>2</v>
      </c>
      <c r="K1214" s="99">
        <v>45873</v>
      </c>
      <c r="L1214" s="99">
        <v>45877</v>
      </c>
      <c r="M1214" s="102"/>
      <c r="N1214" s="129">
        <f>IFERROR(IF(tbl_die_ordering[[#This Row],[Design Approved Date]]&lt;&gt;"",L1214-K1214,""),"")</f>
        <v>4</v>
      </c>
      <c r="O1214" s="99">
        <v>45880</v>
      </c>
      <c r="P1214" s="91">
        <v>45881</v>
      </c>
      <c r="Q1214" s="99">
        <v>45880</v>
      </c>
      <c r="R1214" s="122" t="s">
        <v>1854</v>
      </c>
      <c r="S1214" s="90" t="s">
        <v>106</v>
      </c>
      <c r="T1214" s="99">
        <v>45880</v>
      </c>
      <c r="U1214" s="110" t="s">
        <v>61</v>
      </c>
      <c r="V1214" s="111" t="s">
        <v>1848</v>
      </c>
      <c r="W12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4" s="12">
        <f>IF(AND(tbl_die_ordering[[#This Row],[TYPE]]&lt;&gt;"C",tbl_die_ordering[[#This Row],[Design Approved Date]]&lt;&gt;""),tbl_die_ordering[[#This Row],[Design Approved Date]]-tbl_die_ordering[[#This Row],[Die Requested Date]],0)</f>
        <v>10</v>
      </c>
      <c r="AA1214" s="118" t="s">
        <v>1835</v>
      </c>
      <c r="AB1214" s="82">
        <f>_xlfn.XLOOKUP(_xlfn.TEXTJOIN("_",TRUE,tbl_die_ordering[[#This Row],[Supplier]],tbl_die_ordering[[#This Row],[DIE NO]]),[1]Tracker!$AQ:$AQ,[1]Tracker!$Y:$Y,"")</f>
        <v>142506877</v>
      </c>
      <c r="AC1214" s="83">
        <f>_xlfn.XLOOKUP(_xlfn.TEXTJOIN("_",TRUE,tbl_die_ordering[[#This Row],[Supplier]],tbl_die_ordering[[#This Row],[DIE NO]]),[1]Tracker!$AQ:$AQ,[1]Tracker!$AC:$AC,"")</f>
        <v>45887.274918981479</v>
      </c>
      <c r="AD1214" s="7"/>
      <c r="AF1214" t="str">
        <f>TEXT(tbl_die_ordering[[#This Row],[Die Requested Date]],"mmm")</f>
        <v>Jul</v>
      </c>
      <c r="AG1214" t="str">
        <f>_xlfn.TEXTJOIN("_",TRUE,tbl_die_ordering[[#This Row],[Supplier]],tbl_die_ordering[[#This Row],[DIE NO]])</f>
        <v>JIANGSU_30463-501</v>
      </c>
    </row>
    <row r="1215" spans="1:33" ht="20.45" customHeight="1">
      <c r="A1215" s="130" t="s">
        <v>6</v>
      </c>
      <c r="B1215" s="128" t="str">
        <f>_xlfn.XLOOKUP(_xlfn.TEXTJOIN("_",TRUE,tbl_die_ordering[[#This Row],[Supplier]],tbl_die_ordering[[#This Row],[DIE NO]]),[1]Tracker!$AQ:$AQ,[1]Tracker!$W:$W,"")</f>
        <v>8102-25</v>
      </c>
      <c r="C1215" s="204" t="s">
        <v>1863</v>
      </c>
      <c r="D1215" s="177" t="s">
        <v>185</v>
      </c>
      <c r="E1215" s="179" t="s">
        <v>119</v>
      </c>
      <c r="F1215" s="91">
        <v>45867</v>
      </c>
      <c r="G1215" s="355">
        <f>_xlfn.XLOOKUP(_xlfn.TEXTJOIN("_",TRUE,tbl_die_ordering[[#This Row],[Supplier]],tbl_die_ordering[[#This Row],[DIE NO]]),[1]Tracker!$AQ:$AQ,[1]Tracker!$V:$V,"")</f>
        <v>45868</v>
      </c>
      <c r="H1215" s="146" t="s">
        <v>90</v>
      </c>
      <c r="I1215" s="131">
        <v>1</v>
      </c>
      <c r="J1215" s="131">
        <v>4</v>
      </c>
      <c r="K1215" s="99">
        <v>45874</v>
      </c>
      <c r="L1215" s="99">
        <v>45882</v>
      </c>
      <c r="M1215" s="102"/>
      <c r="N1215" s="129">
        <f>IFERROR(IF(tbl_die_ordering[[#This Row],[Design Approved Date]]&lt;&gt;"",L1215-K1215,""),"")</f>
        <v>8</v>
      </c>
      <c r="O1215" s="99">
        <v>45883</v>
      </c>
      <c r="P1215" s="91">
        <v>45883</v>
      </c>
      <c r="Q1215" s="99">
        <v>45883</v>
      </c>
      <c r="R1215" s="122" t="s">
        <v>1864</v>
      </c>
      <c r="S1215" s="90" t="s">
        <v>106</v>
      </c>
      <c r="T1215" s="99">
        <v>45883</v>
      </c>
      <c r="U1215" s="110" t="s">
        <v>61</v>
      </c>
      <c r="V1215" s="111" t="s">
        <v>1865</v>
      </c>
      <c r="W12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5" s="12">
        <f>IF(AND(tbl_die_ordering[[#This Row],[TYPE]]&lt;&gt;"C",tbl_die_ordering[[#This Row],[Design Approved Date]]&lt;&gt;""),tbl_die_ordering[[#This Row],[Design Approved Date]]-tbl_die_ordering[[#This Row],[Die Requested Date]],0)</f>
        <v>15</v>
      </c>
      <c r="AA1215" s="118" t="s">
        <v>1835</v>
      </c>
      <c r="AB1215" s="82">
        <f>_xlfn.XLOOKUP(_xlfn.TEXTJOIN("_",TRUE,tbl_die_ordering[[#This Row],[Supplier]],tbl_die_ordering[[#This Row],[DIE NO]]),[1]Tracker!$AQ:$AQ,[1]Tracker!$Y:$Y,"")</f>
        <v>142506890</v>
      </c>
      <c r="AC1215" s="83">
        <f>_xlfn.XLOOKUP(_xlfn.TEXTJOIN("_",TRUE,tbl_die_ordering[[#This Row],[Supplier]],tbl_die_ordering[[#This Row],[DIE NO]]),[1]Tracker!$AQ:$AQ,[1]Tracker!$AC:$AC,"")</f>
        <v>45890</v>
      </c>
      <c r="AD1215" s="7"/>
      <c r="AF1215" t="str">
        <f>TEXT(tbl_die_ordering[[#This Row],[Die Requested Date]],"mmm")</f>
        <v>Jul</v>
      </c>
      <c r="AG1215" t="str">
        <f>_xlfn.TEXTJOIN("_",TRUE,tbl_die_ordering[[#This Row],[Supplier]],tbl_die_ordering[[#This Row],[DIE NO]])</f>
        <v>JIANGSU_30472-401</v>
      </c>
    </row>
    <row r="1216" spans="1:33" ht="21" customHeight="1">
      <c r="A1216" s="130" t="s">
        <v>6</v>
      </c>
      <c r="B1216" s="128" t="str">
        <f>_xlfn.XLOOKUP(_xlfn.TEXTJOIN("_",TRUE,tbl_die_ordering[[#This Row],[Supplier]],tbl_die_ordering[[#This Row],[DIE NO]]),[1]Tracker!$AQ:$AQ,[1]Tracker!$W:$W,"")</f>
        <v>8099-25</v>
      </c>
      <c r="C1216" s="204" t="s">
        <v>1866</v>
      </c>
      <c r="D1216" s="177" t="s">
        <v>185</v>
      </c>
      <c r="E1216" s="90" t="s">
        <v>260</v>
      </c>
      <c r="F1216" s="91">
        <v>45867</v>
      </c>
      <c r="G1216" s="355">
        <f>_xlfn.XLOOKUP(_xlfn.TEXTJOIN("_",TRUE,tbl_die_ordering[[#This Row],[Supplier]],tbl_die_ordering[[#This Row],[DIE NO]]),[1]Tracker!$AQ:$AQ,[1]Tracker!$V:$V,"")</f>
        <v>45868</v>
      </c>
      <c r="H1216" s="146" t="s">
        <v>90</v>
      </c>
      <c r="I1216" s="131">
        <v>0</v>
      </c>
      <c r="J1216" s="131">
        <v>0</v>
      </c>
      <c r="K1216" s="99">
        <v>45873</v>
      </c>
      <c r="L1216" s="99">
        <v>45887</v>
      </c>
      <c r="M1216" s="102"/>
      <c r="N1216" s="129">
        <f>IFERROR(IF(tbl_die_ordering[[#This Row],[Design Approved Date]]&lt;&gt;"",L1216-K1216,""),"")</f>
        <v>14</v>
      </c>
      <c r="O1216" s="91">
        <v>45889</v>
      </c>
      <c r="P1216" s="91">
        <v>45890</v>
      </c>
      <c r="Q1216" s="91">
        <v>45889</v>
      </c>
      <c r="R1216" s="122" t="s">
        <v>1590</v>
      </c>
      <c r="S1216" s="90" t="s">
        <v>106</v>
      </c>
      <c r="T1216" s="99">
        <v>45889</v>
      </c>
      <c r="U1216" s="110" t="s">
        <v>61</v>
      </c>
      <c r="V1216" s="111" t="s">
        <v>1867</v>
      </c>
      <c r="W12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6" s="12">
        <f>IF(AND(tbl_die_ordering[[#This Row],[TYPE]]&lt;&gt;"C",tbl_die_ordering[[#This Row],[Design Approved Date]]&lt;&gt;""),tbl_die_ordering[[#This Row],[Design Approved Date]]-tbl_die_ordering[[#This Row],[Die Requested Date]],0)</f>
        <v>20</v>
      </c>
      <c r="AA1216" s="118" t="s">
        <v>1835</v>
      </c>
      <c r="AB1216" s="82">
        <f>_xlfn.XLOOKUP(_xlfn.TEXTJOIN("_",TRUE,tbl_die_ordering[[#This Row],[Supplier]],tbl_die_ordering[[#This Row],[DIE NO]]),[1]Tracker!$AQ:$AQ,[1]Tracker!$Y:$Y,"")</f>
        <v>142507315</v>
      </c>
      <c r="AC1216" s="83">
        <f>_xlfn.XLOOKUP(_xlfn.TEXTJOIN("_",TRUE,tbl_die_ordering[[#This Row],[Supplier]],tbl_die_ordering[[#This Row],[DIE NO]]),[1]Tracker!$AQ:$AQ,[1]Tracker!$AC:$AC,"")</f>
        <v>45898</v>
      </c>
      <c r="AD1216" s="7"/>
      <c r="AF1216" t="str">
        <f>TEXT(tbl_die_ordering[[#This Row],[Die Requested Date]],"mmm")</f>
        <v>Jul</v>
      </c>
      <c r="AG1216" t="str">
        <f>_xlfn.TEXTJOIN("_",TRUE,tbl_die_ordering[[#This Row],[Supplier]],tbl_die_ordering[[#This Row],[DIE NO]])</f>
        <v>JIANGSU_27953-501</v>
      </c>
    </row>
    <row r="1217" spans="1:33" ht="15.75">
      <c r="A1217" s="130" t="s">
        <v>29</v>
      </c>
      <c r="B1217" s="128" t="str">
        <f>_xlfn.XLOOKUP(_xlfn.TEXTJOIN("_",TRUE,tbl_die_ordering[[#This Row],[Supplier]],tbl_die_ordering[[#This Row],[DIE NO]]),[1]Tracker!$AQ:$AQ,[1]Tracker!$W:$W,"")</f>
        <v>8104-25</v>
      </c>
      <c r="C1217" s="204" t="s">
        <v>1868</v>
      </c>
      <c r="D1217" s="90" t="s">
        <v>185</v>
      </c>
      <c r="E1217" s="179" t="s">
        <v>260</v>
      </c>
      <c r="F1217" s="91">
        <v>45871</v>
      </c>
      <c r="G1217" s="355">
        <f>_xlfn.XLOOKUP(_xlfn.TEXTJOIN("_",TRUE,tbl_die_ordering[[#This Row],[Supplier]],tbl_die_ordering[[#This Row],[DIE NO]]),[1]Tracker!$AQ:$AQ,[1]Tracker!$V:$V,"")</f>
        <v>45873</v>
      </c>
      <c r="H1217" s="196" t="s">
        <v>94</v>
      </c>
      <c r="I1217" s="131">
        <v>0</v>
      </c>
      <c r="J1217" s="131">
        <v>0</v>
      </c>
      <c r="K1217" s="99">
        <v>45873</v>
      </c>
      <c r="L1217" s="99">
        <v>45876</v>
      </c>
      <c r="M1217" s="102"/>
      <c r="N1217" s="129">
        <f>IFERROR(IF(tbl_die_ordering[[#This Row],[Design Approved Date]]&lt;&gt;"",L1217-K1217,""),"")</f>
        <v>3</v>
      </c>
      <c r="O1217" s="99">
        <v>45878</v>
      </c>
      <c r="P1217" s="91">
        <v>45881</v>
      </c>
      <c r="Q1217" s="99">
        <v>45878</v>
      </c>
      <c r="R1217" s="122" t="s">
        <v>1869</v>
      </c>
      <c r="S1217" s="90" t="s">
        <v>101</v>
      </c>
      <c r="T1217" s="91">
        <v>45878</v>
      </c>
      <c r="U1217" s="110" t="s">
        <v>661</v>
      </c>
      <c r="V1217" s="111"/>
      <c r="W12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7" s="12">
        <f>IF(AND(tbl_die_ordering[[#This Row],[TYPE]]&lt;&gt;"C",tbl_die_ordering[[#This Row],[Design Approved Date]]&lt;&gt;""),tbl_die_ordering[[#This Row],[Design Approved Date]]-tbl_die_ordering[[#This Row],[Die Requested Date]],0)</f>
        <v>5</v>
      </c>
      <c r="AA1217" s="118" t="s">
        <v>1870</v>
      </c>
      <c r="AB1217" s="82">
        <f>_xlfn.XLOOKUP(_xlfn.TEXTJOIN("_",TRUE,tbl_die_ordering[[#This Row],[Supplier]],tbl_die_ordering[[#This Row],[DIE NO]]),[1]Tracker!$AQ:$AQ,[1]Tracker!$Y:$Y,"")</f>
        <v>242501907</v>
      </c>
      <c r="AC1217" s="83">
        <f>_xlfn.XLOOKUP(_xlfn.TEXTJOIN("_",TRUE,tbl_die_ordering[[#This Row],[Supplier]],tbl_die_ordering[[#This Row],[DIE NO]]),[1]Tracker!$AQ:$AQ,[1]Tracker!$AC:$AC,"")</f>
        <v>45883</v>
      </c>
      <c r="AD1217" s="7"/>
      <c r="AF1217" t="str">
        <f>TEXT(tbl_die_ordering[[#This Row],[Die Requested Date]],"mmm")</f>
        <v>Aug</v>
      </c>
      <c r="AG1217" t="str">
        <f>_xlfn.TEXTJOIN("_",TRUE,tbl_die_ordering[[#This Row],[Supplier]],tbl_die_ordering[[#This Row],[DIE NO]])</f>
        <v>PDTMC_027956-2501</v>
      </c>
    </row>
    <row r="1218" spans="1:33" ht="15" customHeight="1">
      <c r="A1218" s="130" t="s">
        <v>29</v>
      </c>
      <c r="B1218" s="128" t="str">
        <f>_xlfn.XLOOKUP(_xlfn.TEXTJOIN("_",TRUE,tbl_die_ordering[[#This Row],[Supplier]],tbl_die_ordering[[#This Row],[DIE NO]]),[1]Tracker!$AQ:$AQ,[1]Tracker!$W:$W,"")</f>
        <v>8103-25</v>
      </c>
      <c r="C1218" s="204" t="s">
        <v>1871</v>
      </c>
      <c r="D1218" s="90" t="s">
        <v>185</v>
      </c>
      <c r="E1218" s="179" t="s">
        <v>1872</v>
      </c>
      <c r="F1218" s="91">
        <v>45871</v>
      </c>
      <c r="G1218" s="355">
        <f>_xlfn.XLOOKUP(_xlfn.TEXTJOIN("_",TRUE,tbl_die_ordering[[#This Row],[Supplier]],tbl_die_ordering[[#This Row],[DIE NO]]),[1]Tracker!$AQ:$AQ,[1]Tracker!$V:$V,"")</f>
        <v>45873</v>
      </c>
      <c r="H1218" s="196" t="s">
        <v>90</v>
      </c>
      <c r="I1218" s="131">
        <v>1</v>
      </c>
      <c r="J1218" s="131">
        <v>2</v>
      </c>
      <c r="K1218" s="99">
        <v>45873</v>
      </c>
      <c r="L1218" s="99">
        <v>45877</v>
      </c>
      <c r="M1218" s="102"/>
      <c r="N1218" s="129">
        <f>IFERROR(IF(tbl_die_ordering[[#This Row],[Design Approved Date]]&lt;&gt;"",L1218-K1218,""),"")</f>
        <v>4</v>
      </c>
      <c r="O1218" s="99">
        <v>45878</v>
      </c>
      <c r="P1218" s="91">
        <v>45881</v>
      </c>
      <c r="Q1218" s="99">
        <v>45878</v>
      </c>
      <c r="R1218" s="122" t="s">
        <v>1869</v>
      </c>
      <c r="S1218" s="90" t="s">
        <v>139</v>
      </c>
      <c r="T1218" s="91">
        <v>45878</v>
      </c>
      <c r="U1218" s="110" t="s">
        <v>661</v>
      </c>
      <c r="V1218" s="111"/>
      <c r="W12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8" s="12">
        <f>IF(AND(tbl_die_ordering[[#This Row],[TYPE]]&lt;&gt;"C",tbl_die_ordering[[#This Row],[Design Approved Date]]&lt;&gt;""),tbl_die_ordering[[#This Row],[Design Approved Date]]-tbl_die_ordering[[#This Row],[Die Requested Date]],0)</f>
        <v>6</v>
      </c>
      <c r="AA1218" s="118" t="s">
        <v>1835</v>
      </c>
      <c r="AB1218" s="82">
        <f>_xlfn.XLOOKUP(_xlfn.TEXTJOIN("_",TRUE,tbl_die_ordering[[#This Row],[Supplier]],tbl_die_ordering[[#This Row],[DIE NO]]),[1]Tracker!$AQ:$AQ,[1]Tracker!$Y:$Y,"")</f>
        <v>242501910</v>
      </c>
      <c r="AC1218" s="83">
        <f>_xlfn.XLOOKUP(_xlfn.TEXTJOIN("_",TRUE,tbl_die_ordering[[#This Row],[Supplier]],tbl_die_ordering[[#This Row],[DIE NO]]),[1]Tracker!$AQ:$AQ,[1]Tracker!$AC:$AC,"")</f>
        <v>45884</v>
      </c>
      <c r="AD1218" s="7"/>
      <c r="AF1218" t="str">
        <f>TEXT(tbl_die_ordering[[#This Row],[Die Requested Date]],"mmm")</f>
        <v>Aug</v>
      </c>
      <c r="AG1218" t="str">
        <f>_xlfn.TEXTJOIN("_",TRUE,tbl_die_ordering[[#This Row],[Supplier]],tbl_die_ordering[[#This Row],[DIE NO]])</f>
        <v>EKSTEK_005425-2501</v>
      </c>
    </row>
    <row r="1219" spans="1:33" ht="15.75">
      <c r="A1219" s="130" t="s">
        <v>6</v>
      </c>
      <c r="B1219" s="128" t="str">
        <f>_xlfn.XLOOKUP(_xlfn.TEXTJOIN("_",TRUE,tbl_die_ordering[[#This Row],[Supplier]],tbl_die_ordering[[#This Row],[DIE NO]]),[1]Tracker!$AQ:$AQ,[1]Tracker!$W:$W,"")</f>
        <v>8182-25</v>
      </c>
      <c r="C1219" s="204" t="s">
        <v>1873</v>
      </c>
      <c r="D1219" s="90" t="s">
        <v>88</v>
      </c>
      <c r="E1219" s="90" t="s">
        <v>1874</v>
      </c>
      <c r="F1219" s="91">
        <v>45873</v>
      </c>
      <c r="G1219" s="355">
        <f>_xlfn.XLOOKUP(_xlfn.TEXTJOIN("_",TRUE,tbl_die_ordering[[#This Row],[Supplier]],tbl_die_ordering[[#This Row],[DIE NO]]),[1]Tracker!$AQ:$AQ,[1]Tracker!$V:$V,"")</f>
        <v>45904</v>
      </c>
      <c r="H1219" s="196" t="s">
        <v>94</v>
      </c>
      <c r="I1219" s="131">
        <v>0</v>
      </c>
      <c r="J1219" s="131">
        <v>0</v>
      </c>
      <c r="K1219" s="99">
        <v>45906</v>
      </c>
      <c r="L1219" s="99">
        <v>45908</v>
      </c>
      <c r="M1219" s="102"/>
      <c r="N1219" s="129"/>
      <c r="O1219" s="99">
        <v>45909</v>
      </c>
      <c r="P1219" s="91">
        <v>45910</v>
      </c>
      <c r="Q1219" s="99">
        <v>45909</v>
      </c>
      <c r="R1219" s="122" t="s">
        <v>1875</v>
      </c>
      <c r="S1219" s="90" t="s">
        <v>95</v>
      </c>
      <c r="T1219" s="99">
        <v>45909</v>
      </c>
      <c r="U1219" s="110"/>
      <c r="V1219" s="111"/>
      <c r="W12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19" s="12"/>
      <c r="AA1219" s="118"/>
      <c r="AB1219" s="82">
        <f>_xlfn.XLOOKUP(_xlfn.TEXTJOIN("_",TRUE,tbl_die_ordering[[#This Row],[Supplier]],tbl_die_ordering[[#This Row],[DIE NO]]),[1]Tracker!$AQ:$AQ,[1]Tracker!$Y:$Y,"")</f>
        <v>142507876</v>
      </c>
      <c r="AC1219" s="83">
        <f>_xlfn.XLOOKUP(_xlfn.TEXTJOIN("_",TRUE,tbl_die_ordering[[#This Row],[Supplier]],tbl_die_ordering[[#This Row],[DIE NO]]),[1]Tracker!$AQ:$AQ,[1]Tracker!$AC:$AC,"")</f>
        <v>45923</v>
      </c>
      <c r="AD1219" s="7"/>
      <c r="AF1219" t="str">
        <f>TEXT(tbl_die_ordering[[#This Row],[Die Requested Date]],"mmm")</f>
        <v>Aug</v>
      </c>
      <c r="AG1219" t="str">
        <f>_xlfn.TEXTJOIN("_",TRUE,tbl_die_ordering[[#This Row],[Supplier]],tbl_die_ordering[[#This Row],[DIE NO]])</f>
        <v>PHME_06097 Insert Mandrel</v>
      </c>
    </row>
    <row r="1220" spans="1:33" ht="15.75">
      <c r="A1220" s="130" t="s">
        <v>6</v>
      </c>
      <c r="B1220" s="128" t="str">
        <f>_xlfn.XLOOKUP(_xlfn.TEXTJOIN("_",TRUE,tbl_die_ordering[[#This Row],[Supplier]],tbl_die_ordering[[#This Row],[DIE NO]]),[1]Tracker!$AQ:$AQ,[1]Tracker!$W:$W,"")</f>
        <v>8182-25</v>
      </c>
      <c r="C1220" s="204" t="s">
        <v>1876</v>
      </c>
      <c r="D1220" s="90" t="s">
        <v>88</v>
      </c>
      <c r="E1220" s="90" t="s">
        <v>1877</v>
      </c>
      <c r="F1220" s="91">
        <v>45873</v>
      </c>
      <c r="G1220" s="355">
        <f>_xlfn.XLOOKUP(_xlfn.TEXTJOIN("_",TRUE,tbl_die_ordering[[#This Row],[Supplier]],tbl_die_ordering[[#This Row],[DIE NO]]),[1]Tracker!$AQ:$AQ,[1]Tracker!$V:$V,"")</f>
        <v>45903</v>
      </c>
      <c r="H1220" s="196" t="s">
        <v>94</v>
      </c>
      <c r="I1220" s="131">
        <v>0</v>
      </c>
      <c r="J1220" s="131">
        <v>0</v>
      </c>
      <c r="K1220" s="99">
        <v>45906</v>
      </c>
      <c r="L1220" s="99">
        <v>45908</v>
      </c>
      <c r="M1220" s="102"/>
      <c r="N1220" s="129"/>
      <c r="O1220" s="99">
        <v>45909</v>
      </c>
      <c r="P1220" s="91">
        <v>45910</v>
      </c>
      <c r="Q1220" s="99">
        <v>45909</v>
      </c>
      <c r="R1220" s="122" t="s">
        <v>1875</v>
      </c>
      <c r="S1220" s="90" t="s">
        <v>95</v>
      </c>
      <c r="T1220" s="99">
        <v>45909</v>
      </c>
      <c r="U1220" s="110"/>
      <c r="V1220" s="111"/>
      <c r="W12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0" s="12"/>
      <c r="AA1220" s="118"/>
      <c r="AB1220" s="82">
        <f>_xlfn.XLOOKUP(_xlfn.TEXTJOIN("_",TRUE,tbl_die_ordering[[#This Row],[Supplier]],tbl_die_ordering[[#This Row],[DIE NO]]),[1]Tracker!$AQ:$AQ,[1]Tracker!$Y:$Y,"")</f>
        <v>142507876</v>
      </c>
      <c r="AC1220" s="83">
        <f>_xlfn.XLOOKUP(_xlfn.TEXTJOIN("_",TRUE,tbl_die_ordering[[#This Row],[Supplier]],tbl_die_ordering[[#This Row],[DIE NO]]),[1]Tracker!$AQ:$AQ,[1]Tracker!$AC:$AC,"")</f>
        <v>45923</v>
      </c>
      <c r="AD1220" s="7"/>
      <c r="AF1220" t="str">
        <f>TEXT(tbl_die_ordering[[#This Row],[Die Requested Date]],"mmm")</f>
        <v>Aug</v>
      </c>
      <c r="AG1220" t="str">
        <f>_xlfn.TEXTJOIN("_",TRUE,tbl_die_ordering[[#This Row],[Supplier]],tbl_die_ordering[[#This Row],[DIE NO]])</f>
        <v>PHME_06098 Insert Mandrel</v>
      </c>
    </row>
    <row r="1221" spans="1:33" ht="15.75">
      <c r="A1221" s="130" t="s">
        <v>6</v>
      </c>
      <c r="B1221" s="128" t="str">
        <f>_xlfn.XLOOKUP(_xlfn.TEXTJOIN("_",TRUE,tbl_die_ordering[[#This Row],[Supplier]],tbl_die_ordering[[#This Row],[DIE NO]]),[1]Tracker!$AQ:$AQ,[1]Tracker!$W:$W,"")</f>
        <v>8107-25</v>
      </c>
      <c r="C1221" s="204" t="s">
        <v>1878</v>
      </c>
      <c r="D1221" s="177" t="s">
        <v>88</v>
      </c>
      <c r="E1221" s="90" t="s">
        <v>93</v>
      </c>
      <c r="F1221" s="91">
        <v>45875</v>
      </c>
      <c r="G1221" s="355">
        <f>_xlfn.XLOOKUP(_xlfn.TEXTJOIN("_",TRUE,tbl_die_ordering[[#This Row],[Supplier]],tbl_die_ordering[[#This Row],[DIE NO]]),[1]Tracker!$AQ:$AQ,[1]Tracker!$V:$V,"")</f>
        <v>45876</v>
      </c>
      <c r="H1221" s="196" t="s">
        <v>94</v>
      </c>
      <c r="I1221" s="131">
        <v>1</v>
      </c>
      <c r="J1221" s="131">
        <v>1</v>
      </c>
      <c r="K1221" s="99">
        <v>45880</v>
      </c>
      <c r="L1221" s="99">
        <v>45880</v>
      </c>
      <c r="M1221" s="102"/>
      <c r="N1221" s="129">
        <f>IFERROR(IF(tbl_die_ordering[[#This Row],[Design Approved Date]]&lt;&gt;"",L1221-K1221,""),"")</f>
        <v>0</v>
      </c>
      <c r="O1221" s="99">
        <v>45880</v>
      </c>
      <c r="P1221" s="91">
        <v>45883</v>
      </c>
      <c r="Q1221" s="99">
        <v>45880</v>
      </c>
      <c r="R1221" s="122" t="s">
        <v>1854</v>
      </c>
      <c r="S1221" s="90" t="s">
        <v>95</v>
      </c>
      <c r="T1221" s="99">
        <v>45880</v>
      </c>
      <c r="U1221" s="110"/>
      <c r="V1221" s="111"/>
      <c r="W12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1" s="12">
        <f>IF(AND(tbl_die_ordering[[#This Row],[TYPE]]&lt;&gt;"C",tbl_die_ordering[[#This Row],[Design Approved Date]]&lt;&gt;""),tbl_die_ordering[[#This Row],[Design Approved Date]]-tbl_die_ordering[[#This Row],[Die Requested Date]],0)</f>
        <v>5</v>
      </c>
      <c r="AA1221" s="118"/>
      <c r="AB1221" s="82">
        <f>_xlfn.XLOOKUP(_xlfn.TEXTJOIN("_",TRUE,tbl_die_ordering[[#This Row],[Supplier]],tbl_die_ordering[[#This Row],[DIE NO]]),[1]Tracker!$AQ:$AQ,[1]Tracker!$Y:$Y,"")</f>
        <v>142506891</v>
      </c>
      <c r="AC1221" s="83">
        <f>_xlfn.XLOOKUP(_xlfn.TEXTJOIN("_",TRUE,tbl_die_ordering[[#This Row],[Supplier]],tbl_die_ordering[[#This Row],[DIE NO]]),[1]Tracker!$AQ:$AQ,[1]Tracker!$AC:$AC,"")</f>
        <v>45887</v>
      </c>
      <c r="AD1221" s="7"/>
      <c r="AF1221" t="str">
        <f>TEXT(tbl_die_ordering[[#This Row],[Die Requested Date]],"mmm")</f>
        <v>Aug</v>
      </c>
      <c r="AG1221" t="str">
        <f>_xlfn.TEXTJOIN("_",TRUE,tbl_die_ordering[[#This Row],[Supplier]],tbl_die_ordering[[#This Row],[DIE NO]])</f>
        <v>PHME_05069-224</v>
      </c>
    </row>
    <row r="1222" spans="1:33" ht="15.75">
      <c r="A1222" s="130" t="s">
        <v>6</v>
      </c>
      <c r="B1222" s="128" t="str">
        <f>_xlfn.XLOOKUP(_xlfn.TEXTJOIN("_",TRUE,tbl_die_ordering[[#This Row],[Supplier]],tbl_die_ordering[[#This Row],[DIE NO]]),[1]Tracker!$AQ:$AQ,[1]Tracker!$W:$W,"")</f>
        <v>8107-25</v>
      </c>
      <c r="C1222" s="204" t="s">
        <v>1879</v>
      </c>
      <c r="D1222" s="177" t="s">
        <v>88</v>
      </c>
      <c r="E1222" s="90" t="s">
        <v>103</v>
      </c>
      <c r="F1222" s="91">
        <v>45875</v>
      </c>
      <c r="G1222" s="355">
        <f>_xlfn.XLOOKUP(_xlfn.TEXTJOIN("_",TRUE,tbl_die_ordering[[#This Row],[Supplier]],tbl_die_ordering[[#This Row],[DIE NO]]),[1]Tracker!$AQ:$AQ,[1]Tracker!$V:$V,"")</f>
        <v>45876</v>
      </c>
      <c r="H1222" s="193" t="s">
        <v>94</v>
      </c>
      <c r="I1222" s="131">
        <v>1</v>
      </c>
      <c r="J1222" s="131">
        <v>1</v>
      </c>
      <c r="K1222" s="99">
        <v>45876</v>
      </c>
      <c r="L1222" s="99">
        <v>45877</v>
      </c>
      <c r="M1222" s="102"/>
      <c r="N1222" s="129">
        <f>IFERROR(IF(tbl_die_ordering[[#This Row],[Design Approved Date]]&lt;&gt;"",L1222-K1222,""),"")</f>
        <v>1</v>
      </c>
      <c r="O1222" s="99">
        <v>45880</v>
      </c>
      <c r="P1222" s="91">
        <v>45883</v>
      </c>
      <c r="Q1222" s="99">
        <v>45880</v>
      </c>
      <c r="R1222" s="122" t="s">
        <v>1854</v>
      </c>
      <c r="S1222" s="90" t="s">
        <v>95</v>
      </c>
      <c r="T1222" s="99">
        <v>45880</v>
      </c>
      <c r="U1222" s="110"/>
      <c r="V1222" s="111"/>
      <c r="W12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2" s="12">
        <f>IF(AND(tbl_die_ordering[[#This Row],[TYPE]]&lt;&gt;"C",tbl_die_ordering[[#This Row],[Design Approved Date]]&lt;&gt;""),tbl_die_ordering[[#This Row],[Design Approved Date]]-tbl_die_ordering[[#This Row],[Die Requested Date]],0)</f>
        <v>2</v>
      </c>
      <c r="AA1222" s="118"/>
      <c r="AB1222" s="82">
        <f>_xlfn.XLOOKUP(_xlfn.TEXTJOIN("_",TRUE,tbl_die_ordering[[#This Row],[Supplier]],tbl_die_ordering[[#This Row],[DIE NO]]),[1]Tracker!$AQ:$AQ,[1]Tracker!$Y:$Y,"")</f>
        <v>142506891</v>
      </c>
      <c r="AC1222" s="83">
        <f>_xlfn.XLOOKUP(_xlfn.TEXTJOIN("_",TRUE,tbl_die_ordering[[#This Row],[Supplier]],tbl_die_ordering[[#This Row],[DIE NO]]),[1]Tracker!$AQ:$AQ,[1]Tracker!$AC:$AC,"")</f>
        <v>45887</v>
      </c>
      <c r="AD1222" s="7"/>
      <c r="AF1222" t="str">
        <f>TEXT(tbl_die_ordering[[#This Row],[Die Requested Date]],"mmm")</f>
        <v>Aug</v>
      </c>
      <c r="AG1222" t="str">
        <f>_xlfn.TEXTJOIN("_",TRUE,tbl_die_ordering[[#This Row],[Supplier]],tbl_die_ordering[[#This Row],[DIE NO]])</f>
        <v>PHME_05201-507</v>
      </c>
    </row>
    <row r="1223" spans="1:33" ht="15.75">
      <c r="A1223" s="130" t="s">
        <v>6</v>
      </c>
      <c r="B1223" s="128" t="str">
        <f>_xlfn.XLOOKUP(_xlfn.TEXTJOIN("_",TRUE,tbl_die_ordering[[#This Row],[Supplier]],tbl_die_ordering[[#This Row],[DIE NO]]),[1]Tracker!$AQ:$AQ,[1]Tracker!$W:$W,"")</f>
        <v>8109-25</v>
      </c>
      <c r="C1223" s="204" t="s">
        <v>1880</v>
      </c>
      <c r="D1223" s="177" t="s">
        <v>88</v>
      </c>
      <c r="E1223" s="90" t="s">
        <v>100</v>
      </c>
      <c r="F1223" s="91">
        <v>45875</v>
      </c>
      <c r="G1223" s="355">
        <f>_xlfn.XLOOKUP(_xlfn.TEXTJOIN("_",TRUE,tbl_die_ordering[[#This Row],[Supplier]],tbl_die_ordering[[#This Row],[DIE NO]]),[1]Tracker!$AQ:$AQ,[1]Tracker!$V:$V,"")</f>
        <v>45876</v>
      </c>
      <c r="H1223" s="193" t="s">
        <v>90</v>
      </c>
      <c r="I1223" s="131">
        <v>1</v>
      </c>
      <c r="J1223" s="131">
        <v>1</v>
      </c>
      <c r="K1223" s="99">
        <v>45876</v>
      </c>
      <c r="L1223" s="99">
        <v>45877</v>
      </c>
      <c r="M1223" s="102"/>
      <c r="N1223" s="129">
        <f>IFERROR(IF(tbl_die_ordering[[#This Row],[Design Approved Date]]&lt;&gt;"",L1223-K1223,""),"")</f>
        <v>1</v>
      </c>
      <c r="O1223" s="99">
        <v>45880</v>
      </c>
      <c r="P1223" s="91">
        <v>45885</v>
      </c>
      <c r="Q1223" s="99">
        <v>45880</v>
      </c>
      <c r="R1223" s="122" t="s">
        <v>1854</v>
      </c>
      <c r="S1223" s="90" t="s">
        <v>197</v>
      </c>
      <c r="T1223" s="99">
        <v>45880</v>
      </c>
      <c r="U1223" s="110"/>
      <c r="V1223" s="111"/>
      <c r="W12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3" s="12">
        <f>IF(AND(tbl_die_ordering[[#This Row],[TYPE]]&lt;&gt;"C",tbl_die_ordering[[#This Row],[Design Approved Date]]&lt;&gt;""),tbl_die_ordering[[#This Row],[Design Approved Date]]-tbl_die_ordering[[#This Row],[Die Requested Date]],0)</f>
        <v>2</v>
      </c>
      <c r="AA1223" s="118"/>
      <c r="AB1223" s="82">
        <f>_xlfn.XLOOKUP(_xlfn.TEXTJOIN("_",TRUE,tbl_die_ordering[[#This Row],[Supplier]],tbl_die_ordering[[#This Row],[DIE NO]]),[1]Tracker!$AQ:$AQ,[1]Tracker!$Y:$Y,"")</f>
        <v>142506871</v>
      </c>
      <c r="AC1223" s="83">
        <f>_xlfn.XLOOKUP(_xlfn.TEXTJOIN("_",TRUE,tbl_die_ordering[[#This Row],[Supplier]],tbl_die_ordering[[#This Row],[DIE NO]]),[1]Tracker!$AQ:$AQ,[1]Tracker!$AC:$AC,"")</f>
        <v>45889</v>
      </c>
      <c r="AD1223" s="7"/>
      <c r="AF1223" t="str">
        <f>TEXT(tbl_die_ordering[[#This Row],[Die Requested Date]],"mmm")</f>
        <v>Aug</v>
      </c>
      <c r="AG1223" t="str">
        <f>_xlfn.TEXTJOIN("_",TRUE,tbl_die_ordering[[#This Row],[Supplier]],tbl_die_ordering[[#This Row],[DIE NO]])</f>
        <v>COMPES_14725-209</v>
      </c>
    </row>
    <row r="1224" spans="1:33" ht="15.75">
      <c r="A1224" s="130" t="s">
        <v>6</v>
      </c>
      <c r="B1224" s="128" t="str">
        <f>_xlfn.XLOOKUP(_xlfn.TEXTJOIN("_",TRUE,tbl_die_ordering[[#This Row],[Supplier]],tbl_die_ordering[[#This Row],[DIE NO]]),[1]Tracker!$AQ:$AQ,[1]Tracker!$W:$W,"")</f>
        <v>8107-25</v>
      </c>
      <c r="C1224" s="204" t="s">
        <v>1881</v>
      </c>
      <c r="D1224" s="177" t="s">
        <v>88</v>
      </c>
      <c r="E1224" s="90" t="s">
        <v>119</v>
      </c>
      <c r="F1224" s="91">
        <v>45875</v>
      </c>
      <c r="G1224" s="355">
        <f>_xlfn.XLOOKUP(_xlfn.TEXTJOIN("_",TRUE,tbl_die_ordering[[#This Row],[Supplier]],tbl_die_ordering[[#This Row],[DIE NO]]),[1]Tracker!$AQ:$AQ,[1]Tracker!$V:$V,"")</f>
        <v>45876</v>
      </c>
      <c r="H1224" s="193" t="s">
        <v>94</v>
      </c>
      <c r="I1224" s="131">
        <v>1</v>
      </c>
      <c r="J1224" s="131">
        <v>1</v>
      </c>
      <c r="K1224" s="99">
        <v>45876</v>
      </c>
      <c r="L1224" s="99">
        <v>45877</v>
      </c>
      <c r="M1224" s="102"/>
      <c r="N1224" s="129">
        <f>IFERROR(IF(tbl_die_ordering[[#This Row],[Design Approved Date]]&lt;&gt;"",L1224-K1224,""),"")</f>
        <v>1</v>
      </c>
      <c r="O1224" s="99">
        <v>45880</v>
      </c>
      <c r="P1224" s="91">
        <v>45885</v>
      </c>
      <c r="Q1224" s="99">
        <v>45880</v>
      </c>
      <c r="R1224" s="122" t="s">
        <v>1854</v>
      </c>
      <c r="S1224" s="90" t="s">
        <v>95</v>
      </c>
      <c r="T1224" s="99">
        <v>45880</v>
      </c>
      <c r="U1224" s="110"/>
      <c r="V1224" s="111"/>
      <c r="W12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4" s="12">
        <f>IF(AND(tbl_die_ordering[[#This Row],[TYPE]]&lt;&gt;"C",tbl_die_ordering[[#This Row],[Design Approved Date]]&lt;&gt;""),tbl_die_ordering[[#This Row],[Design Approved Date]]-tbl_die_ordering[[#This Row],[Die Requested Date]],0)</f>
        <v>2</v>
      </c>
      <c r="AA1224" s="118"/>
      <c r="AB1224" s="82">
        <f>_xlfn.XLOOKUP(_xlfn.TEXTJOIN("_",TRUE,tbl_die_ordering[[#This Row],[Supplier]],tbl_die_ordering[[#This Row],[DIE NO]]),[1]Tracker!$AQ:$AQ,[1]Tracker!$Y:$Y,"")</f>
        <v>142506891</v>
      </c>
      <c r="AC1224" s="83">
        <f>_xlfn.XLOOKUP(_xlfn.TEXTJOIN("_",TRUE,tbl_die_ordering[[#This Row],[Supplier]],tbl_die_ordering[[#This Row],[DIE NO]]),[1]Tracker!$AQ:$AQ,[1]Tracker!$AC:$AC,"")</f>
        <v>45887</v>
      </c>
      <c r="AD1224" s="7"/>
      <c r="AF1224" t="str">
        <f>TEXT(tbl_die_ordering[[#This Row],[Die Requested Date]],"mmm")</f>
        <v>Aug</v>
      </c>
      <c r="AG1224" t="str">
        <f>_xlfn.TEXTJOIN("_",TRUE,tbl_die_ordering[[#This Row],[Supplier]],tbl_die_ordering[[#This Row],[DIE NO]])</f>
        <v>PHME_29150-405</v>
      </c>
    </row>
    <row r="1225" spans="1:33" ht="15.75">
      <c r="A1225" s="130" t="s">
        <v>6</v>
      </c>
      <c r="B1225" s="128" t="str">
        <f>_xlfn.XLOOKUP(_xlfn.TEXTJOIN("_",TRUE,tbl_die_ordering[[#This Row],[Supplier]],tbl_die_ordering[[#This Row],[DIE NO]]),[1]Tracker!$AQ:$AQ,[1]Tracker!$W:$W,"")</f>
        <v>8107-25</v>
      </c>
      <c r="C1225" s="204" t="s">
        <v>1882</v>
      </c>
      <c r="D1225" s="177" t="s">
        <v>88</v>
      </c>
      <c r="E1225" s="90" t="s">
        <v>103</v>
      </c>
      <c r="F1225" s="91">
        <v>45875</v>
      </c>
      <c r="G1225" s="355">
        <f>_xlfn.XLOOKUP(_xlfn.TEXTJOIN("_",TRUE,tbl_die_ordering[[#This Row],[Supplier]],tbl_die_ordering[[#This Row],[DIE NO]]),[1]Tracker!$AQ:$AQ,[1]Tracker!$V:$V,"")</f>
        <v>45876</v>
      </c>
      <c r="H1225" s="193" t="s">
        <v>94</v>
      </c>
      <c r="I1225" s="131">
        <v>2</v>
      </c>
      <c r="J1225" s="131">
        <v>2</v>
      </c>
      <c r="K1225" s="99">
        <v>45876</v>
      </c>
      <c r="L1225" s="99">
        <v>45877</v>
      </c>
      <c r="M1225" s="102"/>
      <c r="N1225" s="129">
        <f>IFERROR(IF(tbl_die_ordering[[#This Row],[Design Approved Date]]&lt;&gt;"",L1225-K1225,""),"")</f>
        <v>1</v>
      </c>
      <c r="O1225" s="99">
        <v>45880</v>
      </c>
      <c r="P1225" s="91">
        <v>45885</v>
      </c>
      <c r="Q1225" s="99">
        <v>45880</v>
      </c>
      <c r="R1225" s="122" t="s">
        <v>1854</v>
      </c>
      <c r="S1225" s="90" t="s">
        <v>95</v>
      </c>
      <c r="T1225" s="99">
        <v>45880</v>
      </c>
      <c r="U1225" s="110"/>
      <c r="V1225" s="111"/>
      <c r="W12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5" s="12">
        <f>IF(AND(tbl_die_ordering[[#This Row],[TYPE]]&lt;&gt;"C",tbl_die_ordering[[#This Row],[Design Approved Date]]&lt;&gt;""),tbl_die_ordering[[#This Row],[Design Approved Date]]-tbl_die_ordering[[#This Row],[Die Requested Date]],0)</f>
        <v>2</v>
      </c>
      <c r="AA1225" s="118"/>
      <c r="AB1225" s="82">
        <f>_xlfn.XLOOKUP(_xlfn.TEXTJOIN("_",TRUE,tbl_die_ordering[[#This Row],[Supplier]],tbl_die_ordering[[#This Row],[DIE NO]]),[1]Tracker!$AQ:$AQ,[1]Tracker!$Y:$Y,"")</f>
        <v>142507029</v>
      </c>
      <c r="AC1225" s="83">
        <f>_xlfn.XLOOKUP(_xlfn.TEXTJOIN("_",TRUE,tbl_die_ordering[[#This Row],[Supplier]],tbl_die_ordering[[#This Row],[DIE NO]]),[1]Tracker!$AQ:$AQ,[1]Tracker!$AC:$AC,"")</f>
        <v>45898</v>
      </c>
      <c r="AD1225" s="7"/>
      <c r="AF1225" t="str">
        <f>TEXT(tbl_die_ordering[[#This Row],[Die Requested Date]],"mmm")</f>
        <v>Aug</v>
      </c>
      <c r="AG1225" t="str">
        <f>_xlfn.TEXTJOIN("_",TRUE,tbl_die_ordering[[#This Row],[Supplier]],tbl_die_ordering[[#This Row],[DIE NO]])</f>
        <v>PHME_29172-403</v>
      </c>
    </row>
    <row r="1226" spans="1:33" ht="15.75">
      <c r="A1226" s="130" t="s">
        <v>6</v>
      </c>
      <c r="B1226" s="128" t="str">
        <f>_xlfn.XLOOKUP(_xlfn.TEXTJOIN("_",TRUE,tbl_die_ordering[[#This Row],[Supplier]],tbl_die_ordering[[#This Row],[DIE NO]]),[1]Tracker!$AQ:$AQ,[1]Tracker!$W:$W,"")</f>
        <v>8108-25</v>
      </c>
      <c r="C1226" s="204" t="s">
        <v>1883</v>
      </c>
      <c r="D1226" s="177" t="s">
        <v>88</v>
      </c>
      <c r="E1226" s="90" t="s">
        <v>93</v>
      </c>
      <c r="F1226" s="91">
        <v>45875</v>
      </c>
      <c r="G1226" s="355">
        <f>_xlfn.XLOOKUP(_xlfn.TEXTJOIN("_",TRUE,tbl_die_ordering[[#This Row],[Supplier]],tbl_die_ordering[[#This Row],[DIE NO]]),[1]Tracker!$AQ:$AQ,[1]Tracker!$V:$V,"")</f>
        <v>45876</v>
      </c>
      <c r="H1226" s="193" t="s">
        <v>94</v>
      </c>
      <c r="I1226" s="131">
        <v>2</v>
      </c>
      <c r="J1226" s="131">
        <v>2</v>
      </c>
      <c r="K1226" s="99">
        <v>45876</v>
      </c>
      <c r="L1226" s="99">
        <v>45880</v>
      </c>
      <c r="M1226" s="102"/>
      <c r="N1226" s="129">
        <f>IFERROR(IF(tbl_die_ordering[[#This Row],[Design Approved Date]]&lt;&gt;"",L1226-K1226,""),"")</f>
        <v>4</v>
      </c>
      <c r="O1226" s="99">
        <v>45881</v>
      </c>
      <c r="P1226" s="91">
        <v>45885</v>
      </c>
      <c r="Q1226" s="99">
        <v>45881</v>
      </c>
      <c r="R1226" s="122" t="s">
        <v>1884</v>
      </c>
      <c r="S1226" s="90" t="s">
        <v>101</v>
      </c>
      <c r="T1226" s="99">
        <v>45881</v>
      </c>
      <c r="U1226" s="110"/>
      <c r="V1226" s="111"/>
      <c r="W12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6" s="12">
        <f>IF(AND(tbl_die_ordering[[#This Row],[TYPE]]&lt;&gt;"C",tbl_die_ordering[[#This Row],[Design Approved Date]]&lt;&gt;""),tbl_die_ordering[[#This Row],[Design Approved Date]]-tbl_die_ordering[[#This Row],[Die Requested Date]],0)</f>
        <v>5</v>
      </c>
      <c r="AA1226" s="118"/>
      <c r="AB1226" s="82">
        <f>_xlfn.XLOOKUP(_xlfn.TEXTJOIN("_",TRUE,tbl_die_ordering[[#This Row],[Supplier]],tbl_die_ordering[[#This Row],[DIE NO]]),[1]Tracker!$AQ:$AQ,[1]Tracker!$Y:$Y,"")</f>
        <v>142506840</v>
      </c>
      <c r="AC1226" s="83">
        <f>_xlfn.XLOOKUP(_xlfn.TEXTJOIN("_",TRUE,tbl_die_ordering[[#This Row],[Supplier]],tbl_die_ordering[[#This Row],[DIE NO]]),[1]Tracker!$AQ:$AQ,[1]Tracker!$AC:$AC,"")</f>
        <v>45887.274942129632</v>
      </c>
      <c r="AD1226" s="7"/>
      <c r="AF1226" t="str">
        <f>TEXT(tbl_die_ordering[[#This Row],[Die Requested Date]],"mmm")</f>
        <v>Aug</v>
      </c>
      <c r="AG1226" t="str">
        <f>_xlfn.TEXTJOIN("_",TRUE,tbl_die_ordering[[#This Row],[Supplier]],tbl_die_ordering[[#This Row],[DIE NO]])</f>
        <v>PDTMC_05201-602</v>
      </c>
    </row>
    <row r="1227" spans="1:33" ht="15.75">
      <c r="A1227" s="130" t="s">
        <v>6</v>
      </c>
      <c r="B1227" s="128" t="str">
        <f>_xlfn.XLOOKUP(_xlfn.TEXTJOIN("_",TRUE,tbl_die_ordering[[#This Row],[Supplier]],tbl_die_ordering[[#This Row],[DIE NO]]),[1]Tracker!$AQ:$AQ,[1]Tracker!$W:$W,"")</f>
        <v>8110-25</v>
      </c>
      <c r="C1227" s="204" t="s">
        <v>1885</v>
      </c>
      <c r="D1227" s="177" t="s">
        <v>88</v>
      </c>
      <c r="E1227" s="90" t="s">
        <v>93</v>
      </c>
      <c r="F1227" s="91">
        <v>45875</v>
      </c>
      <c r="G1227" s="355">
        <f>_xlfn.XLOOKUP(_xlfn.TEXTJOIN("_",TRUE,tbl_die_ordering[[#This Row],[Supplier]],tbl_die_ordering[[#This Row],[DIE NO]]),[1]Tracker!$AQ:$AQ,[1]Tracker!$V:$V,"")</f>
        <v>45876</v>
      </c>
      <c r="H1227" s="193" t="s">
        <v>90</v>
      </c>
      <c r="I1227" s="131">
        <v>4</v>
      </c>
      <c r="J1227" s="131">
        <v>4</v>
      </c>
      <c r="K1227" s="99">
        <v>45877</v>
      </c>
      <c r="L1227" s="99">
        <v>45880</v>
      </c>
      <c r="M1227" s="365">
        <v>45883</v>
      </c>
      <c r="N1227" s="129">
        <f>IFERROR(IF(tbl_die_ordering[[#This Row],[Design Approved Date]]&lt;&gt;"",L1227-K1227,""),"")</f>
        <v>3</v>
      </c>
      <c r="O1227" s="99">
        <v>45881</v>
      </c>
      <c r="P1227" s="91">
        <v>45885</v>
      </c>
      <c r="Q1227" s="99">
        <v>45881</v>
      </c>
      <c r="R1227" s="122" t="s">
        <v>1884</v>
      </c>
      <c r="S1227" s="90" t="s">
        <v>139</v>
      </c>
      <c r="T1227" s="99">
        <v>45881</v>
      </c>
      <c r="U1227" s="110"/>
      <c r="V1227" s="111"/>
      <c r="W12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7" s="12">
        <f>IF(AND(tbl_die_ordering[[#This Row],[TYPE]]&lt;&gt;"C",tbl_die_ordering[[#This Row],[Design Approved Date]]&lt;&gt;""),tbl_die_ordering[[#This Row],[Design Approved Date]]-tbl_die_ordering[[#This Row],[Die Requested Date]],0)</f>
        <v>5</v>
      </c>
      <c r="AA1227" s="118"/>
      <c r="AB1227" s="82">
        <f>_xlfn.XLOOKUP(_xlfn.TEXTJOIN("_",TRUE,tbl_die_ordering[[#This Row],[Supplier]],tbl_die_ordering[[#This Row],[DIE NO]]),[1]Tracker!$AQ:$AQ,[1]Tracker!$Y:$Y,"")</f>
        <v>142506849</v>
      </c>
      <c r="AC1227" s="83">
        <f>_xlfn.XLOOKUP(_xlfn.TEXTJOIN("_",TRUE,tbl_die_ordering[[#This Row],[Supplier]],tbl_die_ordering[[#This Row],[DIE NO]]),[1]Tracker!$AQ:$AQ,[1]Tracker!$AC:$AC,"")</f>
        <v>45887</v>
      </c>
      <c r="AD1227" s="7"/>
      <c r="AF1227" t="str">
        <f>TEXT(tbl_die_ordering[[#This Row],[Die Requested Date]],"mmm")</f>
        <v>Aug</v>
      </c>
      <c r="AG1227" t="str">
        <f>_xlfn.TEXTJOIN("_",TRUE,tbl_die_ordering[[#This Row],[Supplier]],tbl_die_ordering[[#This Row],[DIE NO]])</f>
        <v>EKSTEK_16051-217</v>
      </c>
    </row>
    <row r="1228" spans="1:33" ht="15.75">
      <c r="A1228" s="130" t="s">
        <v>6</v>
      </c>
      <c r="B1228" s="128" t="str">
        <f>_xlfn.XLOOKUP(_xlfn.TEXTJOIN("_",TRUE,tbl_die_ordering[[#This Row],[Supplier]],tbl_die_ordering[[#This Row],[DIE NO]]),[1]Tracker!$AQ:$AQ,[1]Tracker!$W:$W,"")</f>
        <v>8107-25</v>
      </c>
      <c r="C1228" s="204" t="s">
        <v>1886</v>
      </c>
      <c r="D1228" s="177" t="s">
        <v>88</v>
      </c>
      <c r="E1228" s="90" t="s">
        <v>100</v>
      </c>
      <c r="F1228" s="91">
        <v>45875</v>
      </c>
      <c r="G1228" s="355">
        <f>_xlfn.XLOOKUP(_xlfn.TEXTJOIN("_",TRUE,tbl_die_ordering[[#This Row],[Supplier]],tbl_die_ordering[[#This Row],[DIE NO]]),[1]Tracker!$AQ:$AQ,[1]Tracker!$V:$V,"")</f>
        <v>45876</v>
      </c>
      <c r="H1228" s="193" t="s">
        <v>94</v>
      </c>
      <c r="I1228" s="131">
        <v>0</v>
      </c>
      <c r="J1228" s="131">
        <v>0</v>
      </c>
      <c r="K1228" s="99">
        <v>45876</v>
      </c>
      <c r="L1228" s="99">
        <v>45880</v>
      </c>
      <c r="M1228" s="102"/>
      <c r="N1228" s="129">
        <f>IFERROR(IF(tbl_die_ordering[[#This Row],[Design Approved Date]]&lt;&gt;"",L1228-K1228,""),"")</f>
        <v>4</v>
      </c>
      <c r="O1228" s="99">
        <v>45881</v>
      </c>
      <c r="P1228" s="91">
        <v>45885</v>
      </c>
      <c r="Q1228" s="99">
        <v>45881</v>
      </c>
      <c r="R1228" s="122" t="s">
        <v>1884</v>
      </c>
      <c r="S1228" s="90" t="s">
        <v>95</v>
      </c>
      <c r="T1228" s="99">
        <v>45881</v>
      </c>
      <c r="U1228" s="110"/>
      <c r="V1228" s="111" t="s">
        <v>1887</v>
      </c>
      <c r="W12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8" s="12">
        <f>IF(AND(tbl_die_ordering[[#This Row],[TYPE]]&lt;&gt;"C",tbl_die_ordering[[#This Row],[Design Approved Date]]&lt;&gt;""),tbl_die_ordering[[#This Row],[Design Approved Date]]-tbl_die_ordering[[#This Row],[Die Requested Date]],0)</f>
        <v>5</v>
      </c>
      <c r="AA1228" s="118"/>
      <c r="AB1228" s="82">
        <f>_xlfn.XLOOKUP(_xlfn.TEXTJOIN("_",TRUE,tbl_die_ordering[[#This Row],[Supplier]],tbl_die_ordering[[#This Row],[DIE NO]]),[1]Tracker!$AQ:$AQ,[1]Tracker!$Y:$Y,"")</f>
        <v>142506891</v>
      </c>
      <c r="AC1228" s="83">
        <f>_xlfn.XLOOKUP(_xlfn.TEXTJOIN("_",TRUE,tbl_die_ordering[[#This Row],[Supplier]],tbl_die_ordering[[#This Row],[DIE NO]]),[1]Tracker!$AQ:$AQ,[1]Tracker!$AC:$AC,"")</f>
        <v>45887</v>
      </c>
      <c r="AD1228" s="7"/>
      <c r="AF1228" t="str">
        <f>TEXT(tbl_die_ordering[[#This Row],[Die Requested Date]],"mmm")</f>
        <v>Aug</v>
      </c>
      <c r="AG1228" t="str">
        <f>_xlfn.TEXTJOIN("_",TRUE,tbl_die_ordering[[#This Row],[Supplier]],tbl_die_ordering[[#This Row],[DIE NO]])</f>
        <v>PHME_26325-506</v>
      </c>
    </row>
    <row r="1229" spans="1:33" ht="15.75">
      <c r="A1229" s="130" t="s">
        <v>6</v>
      </c>
      <c r="B1229" s="128" t="str">
        <f>_xlfn.XLOOKUP(_xlfn.TEXTJOIN("_",TRUE,tbl_die_ordering[[#This Row],[Supplier]],tbl_die_ordering[[#This Row],[DIE NO]]),[1]Tracker!$AQ:$AQ,[1]Tracker!$W:$W,"")</f>
        <v>8108-25</v>
      </c>
      <c r="C1229" s="204" t="s">
        <v>1888</v>
      </c>
      <c r="D1229" s="177" t="s">
        <v>88</v>
      </c>
      <c r="E1229" s="90" t="s">
        <v>100</v>
      </c>
      <c r="F1229" s="91">
        <v>45875</v>
      </c>
      <c r="G1229" s="355">
        <f>_xlfn.XLOOKUP(_xlfn.TEXTJOIN("_",TRUE,tbl_die_ordering[[#This Row],[Supplier]],tbl_die_ordering[[#This Row],[DIE NO]]),[1]Tracker!$AQ:$AQ,[1]Tracker!$V:$V,"")</f>
        <v>45876</v>
      </c>
      <c r="H1229" s="193" t="s">
        <v>94</v>
      </c>
      <c r="I1229" s="131">
        <v>2</v>
      </c>
      <c r="J1229" s="131">
        <v>2</v>
      </c>
      <c r="K1229" s="99">
        <v>45877</v>
      </c>
      <c r="L1229" s="99">
        <v>45880</v>
      </c>
      <c r="M1229" s="102"/>
      <c r="N1229" s="129">
        <f>IFERROR(IF(tbl_die_ordering[[#This Row],[Design Approved Date]]&lt;&gt;"",L1229-K1229,""),"")</f>
        <v>3</v>
      </c>
      <c r="O1229" s="99">
        <v>45881</v>
      </c>
      <c r="P1229" s="91">
        <v>45885</v>
      </c>
      <c r="Q1229" s="99">
        <v>45881</v>
      </c>
      <c r="R1229" s="122" t="s">
        <v>1884</v>
      </c>
      <c r="S1229" s="90" t="s">
        <v>101</v>
      </c>
      <c r="T1229" s="99">
        <v>45881</v>
      </c>
      <c r="U1229" s="110"/>
      <c r="V1229" s="111"/>
      <c r="W12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29" s="12">
        <f>IF(AND(tbl_die_ordering[[#This Row],[TYPE]]&lt;&gt;"C",tbl_die_ordering[[#This Row],[Design Approved Date]]&lt;&gt;""),tbl_die_ordering[[#This Row],[Design Approved Date]]-tbl_die_ordering[[#This Row],[Die Requested Date]],0)</f>
        <v>5</v>
      </c>
      <c r="AA1229" s="118"/>
      <c r="AB1229" s="82">
        <f>_xlfn.XLOOKUP(_xlfn.TEXTJOIN("_",TRUE,tbl_die_ordering[[#This Row],[Supplier]],tbl_die_ordering[[#This Row],[DIE NO]]),[1]Tracker!$AQ:$AQ,[1]Tracker!$Y:$Y,"")</f>
        <v>142506840</v>
      </c>
      <c r="AC1229" s="83">
        <f>_xlfn.XLOOKUP(_xlfn.TEXTJOIN("_",TRUE,tbl_die_ordering[[#This Row],[Supplier]],tbl_die_ordering[[#This Row],[DIE NO]]),[1]Tracker!$AQ:$AQ,[1]Tracker!$AC:$AC,"")</f>
        <v>45887.274942129632</v>
      </c>
      <c r="AD1229" s="7"/>
      <c r="AF1229" t="str">
        <f>TEXT(tbl_die_ordering[[#This Row],[Die Requested Date]],"mmm")</f>
        <v>Aug</v>
      </c>
      <c r="AG1229" t="str">
        <f>_xlfn.TEXTJOIN("_",TRUE,tbl_die_ordering[[#This Row],[Supplier]],tbl_die_ordering[[#This Row],[DIE NO]])</f>
        <v>PDTMC_29164-203</v>
      </c>
    </row>
    <row r="1230" spans="1:33" ht="15.75">
      <c r="A1230" s="130" t="s">
        <v>6</v>
      </c>
      <c r="B1230" s="128" t="str">
        <f>_xlfn.XLOOKUP(_xlfn.TEXTJOIN("_",TRUE,tbl_die_ordering[[#This Row],[Supplier]],tbl_die_ordering[[#This Row],[DIE NO]]),[1]Tracker!$AQ:$AQ,[1]Tracker!$W:$W,"")</f>
        <v>8107-25</v>
      </c>
      <c r="C1230" s="204" t="s">
        <v>1889</v>
      </c>
      <c r="D1230" s="177" t="s">
        <v>88</v>
      </c>
      <c r="E1230" s="90" t="s">
        <v>100</v>
      </c>
      <c r="F1230" s="91">
        <v>45875</v>
      </c>
      <c r="G1230" s="355">
        <f>_xlfn.XLOOKUP(_xlfn.TEXTJOIN("_",TRUE,tbl_die_ordering[[#This Row],[Supplier]],tbl_die_ordering[[#This Row],[DIE NO]]),[1]Tracker!$AQ:$AQ,[1]Tracker!$V:$V,"")</f>
        <v>45876</v>
      </c>
      <c r="H1230" s="193" t="s">
        <v>94</v>
      </c>
      <c r="I1230" s="131">
        <v>1</v>
      </c>
      <c r="J1230" s="131">
        <v>1</v>
      </c>
      <c r="K1230" s="99">
        <v>45877</v>
      </c>
      <c r="L1230" s="99">
        <v>45880</v>
      </c>
      <c r="M1230" s="102"/>
      <c r="N1230" s="129">
        <f>IFERROR(IF(tbl_die_ordering[[#This Row],[Design Approved Date]]&lt;&gt;"",L1230-K1230,""),"")</f>
        <v>3</v>
      </c>
      <c r="O1230" s="99">
        <v>45881</v>
      </c>
      <c r="P1230" s="91">
        <v>45885</v>
      </c>
      <c r="Q1230" s="99">
        <v>45881</v>
      </c>
      <c r="R1230" s="122" t="s">
        <v>1884</v>
      </c>
      <c r="S1230" s="90" t="s">
        <v>95</v>
      </c>
      <c r="T1230" s="99">
        <v>45881</v>
      </c>
      <c r="U1230" s="110"/>
      <c r="V1230" s="111"/>
      <c r="W12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0" s="12">
        <f>IF(AND(tbl_die_ordering[[#This Row],[TYPE]]&lt;&gt;"C",tbl_die_ordering[[#This Row],[Design Approved Date]]&lt;&gt;""),tbl_die_ordering[[#This Row],[Design Approved Date]]-tbl_die_ordering[[#This Row],[Die Requested Date]],0)</f>
        <v>5</v>
      </c>
      <c r="AA1230" s="118"/>
      <c r="AB1230" s="82">
        <f>_xlfn.XLOOKUP(_xlfn.TEXTJOIN("_",TRUE,tbl_die_ordering[[#This Row],[Supplier]],tbl_die_ordering[[#This Row],[DIE NO]]),[1]Tracker!$AQ:$AQ,[1]Tracker!$Y:$Y,"")</f>
        <v>142506891</v>
      </c>
      <c r="AC1230" s="83">
        <f>_xlfn.XLOOKUP(_xlfn.TEXTJOIN("_",TRUE,tbl_die_ordering[[#This Row],[Supplier]],tbl_die_ordering[[#This Row],[DIE NO]]),[1]Tracker!$AQ:$AQ,[1]Tracker!$AC:$AC,"")</f>
        <v>45887</v>
      </c>
      <c r="AD1230" s="7"/>
      <c r="AF1230" t="str">
        <f>TEXT(tbl_die_ordering[[#This Row],[Die Requested Date]],"mmm")</f>
        <v>Aug</v>
      </c>
      <c r="AG1230" t="str">
        <f>_xlfn.TEXTJOIN("_",TRUE,tbl_die_ordering[[#This Row],[Supplier]],tbl_die_ordering[[#This Row],[DIE NO]])</f>
        <v>PHME_29825-503</v>
      </c>
    </row>
    <row r="1231" spans="1:33" ht="15.75">
      <c r="A1231" s="130" t="s">
        <v>6</v>
      </c>
      <c r="B1231" s="128" t="str">
        <f>_xlfn.XLOOKUP(_xlfn.TEXTJOIN("_",TRUE,tbl_die_ordering[[#This Row],[Supplier]],tbl_die_ordering[[#This Row],[DIE NO]]),[1]Tracker!$AQ:$AQ,[1]Tracker!$W:$W,"")</f>
        <v>8106-25</v>
      </c>
      <c r="C1231" s="204" t="s">
        <v>1890</v>
      </c>
      <c r="D1231" s="177" t="s">
        <v>88</v>
      </c>
      <c r="E1231" s="90" t="s">
        <v>119</v>
      </c>
      <c r="F1231" s="91">
        <v>45875</v>
      </c>
      <c r="G1231" s="355">
        <f>_xlfn.XLOOKUP(_xlfn.TEXTJOIN("_",TRUE,tbl_die_ordering[[#This Row],[Supplier]],tbl_die_ordering[[#This Row],[DIE NO]]),[1]Tracker!$AQ:$AQ,[1]Tracker!$V:$V,"")</f>
        <v>45876</v>
      </c>
      <c r="H1231" s="193" t="s">
        <v>90</v>
      </c>
      <c r="I1231" s="131">
        <v>2</v>
      </c>
      <c r="J1231" s="131">
        <v>2</v>
      </c>
      <c r="K1231" s="99">
        <v>45880</v>
      </c>
      <c r="L1231" s="99">
        <v>45882</v>
      </c>
      <c r="M1231" s="102"/>
      <c r="N1231" s="129">
        <f>IFERROR(IF(tbl_die_ordering[[#This Row],[Design Approved Date]]&lt;&gt;"",L1231-K1231,""),"")</f>
        <v>2</v>
      </c>
      <c r="O1231" s="99">
        <v>45883</v>
      </c>
      <c r="P1231" s="91">
        <v>45883</v>
      </c>
      <c r="Q1231" s="99">
        <v>45883</v>
      </c>
      <c r="R1231" s="122" t="s">
        <v>1864</v>
      </c>
      <c r="S1231" s="90" t="s">
        <v>106</v>
      </c>
      <c r="T1231" s="99">
        <v>45883</v>
      </c>
      <c r="U1231" s="110"/>
      <c r="V1231" s="111"/>
      <c r="W12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1" s="12">
        <f>IF(AND(tbl_die_ordering[[#This Row],[TYPE]]&lt;&gt;"C",tbl_die_ordering[[#This Row],[Design Approved Date]]&lt;&gt;""),tbl_die_ordering[[#This Row],[Design Approved Date]]-tbl_die_ordering[[#This Row],[Die Requested Date]],0)</f>
        <v>7</v>
      </c>
      <c r="AA1231" s="118"/>
      <c r="AB1231" s="82">
        <f>_xlfn.XLOOKUP(_xlfn.TEXTJOIN("_",TRUE,tbl_die_ordering[[#This Row],[Supplier]],tbl_die_ordering[[#This Row],[DIE NO]]),[1]Tracker!$AQ:$AQ,[1]Tracker!$Y:$Y,"")</f>
        <v>142506949</v>
      </c>
      <c r="AC1231" s="83">
        <f>_xlfn.XLOOKUP(_xlfn.TEXTJOIN("_",TRUE,tbl_die_ordering[[#This Row],[Supplier]],tbl_die_ordering[[#This Row],[DIE NO]]),[1]Tracker!$AQ:$AQ,[1]Tracker!$AC:$AC,"")</f>
        <v>45890</v>
      </c>
      <c r="AD1231" s="7"/>
      <c r="AF1231" t="str">
        <f>TEXT(tbl_die_ordering[[#This Row],[Die Requested Date]],"mmm")</f>
        <v>Aug</v>
      </c>
      <c r="AG1231" t="str">
        <f>_xlfn.TEXTJOIN("_",TRUE,tbl_die_ordering[[#This Row],[Supplier]],tbl_die_ordering[[#This Row],[DIE NO]])</f>
        <v>JIANGSU_05019-407</v>
      </c>
    </row>
    <row r="1232" spans="1:33" ht="15.75">
      <c r="A1232" s="130" t="s">
        <v>6</v>
      </c>
      <c r="B1232" s="128" t="str">
        <f>_xlfn.XLOOKUP(_xlfn.TEXTJOIN("_",TRUE,tbl_die_ordering[[#This Row],[Supplier]],tbl_die_ordering[[#This Row],[DIE NO]]),[1]Tracker!$AQ:$AQ,[1]Tracker!$W:$W,"")</f>
        <v>8106-25</v>
      </c>
      <c r="C1232" s="204" t="s">
        <v>1891</v>
      </c>
      <c r="D1232" s="177" t="s">
        <v>88</v>
      </c>
      <c r="E1232" s="90" t="s">
        <v>103</v>
      </c>
      <c r="F1232" s="91">
        <v>45875</v>
      </c>
      <c r="G1232" s="355">
        <f>_xlfn.XLOOKUP(_xlfn.TEXTJOIN("_",TRUE,tbl_die_ordering[[#This Row],[Supplier]],tbl_die_ordering[[#This Row],[DIE NO]]),[1]Tracker!$AQ:$AQ,[1]Tracker!$V:$V,"")</f>
        <v>45876</v>
      </c>
      <c r="H1232" s="193" t="s">
        <v>90</v>
      </c>
      <c r="I1232" s="131">
        <v>1</v>
      </c>
      <c r="J1232" s="131">
        <v>1</v>
      </c>
      <c r="K1232" s="99">
        <v>45880</v>
      </c>
      <c r="L1232" s="99">
        <v>45882</v>
      </c>
      <c r="M1232" s="102"/>
      <c r="N1232" s="129">
        <f>IFERROR(IF(tbl_die_ordering[[#This Row],[Design Approved Date]]&lt;&gt;"",L1232-K1232,""),"")</f>
        <v>2</v>
      </c>
      <c r="O1232" s="99">
        <v>45883</v>
      </c>
      <c r="P1232" s="91">
        <v>45885</v>
      </c>
      <c r="Q1232" s="99">
        <v>45883</v>
      </c>
      <c r="R1232" s="122" t="s">
        <v>1864</v>
      </c>
      <c r="S1232" s="90" t="s">
        <v>106</v>
      </c>
      <c r="T1232" s="99">
        <v>45883</v>
      </c>
      <c r="U1232" s="110"/>
      <c r="V1232" s="111"/>
      <c r="W12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2" s="12">
        <f>IF(AND(tbl_die_ordering[[#This Row],[TYPE]]&lt;&gt;"C",tbl_die_ordering[[#This Row],[Design Approved Date]]&lt;&gt;""),tbl_die_ordering[[#This Row],[Design Approved Date]]-tbl_die_ordering[[#This Row],[Die Requested Date]],0)</f>
        <v>7</v>
      </c>
      <c r="AA1232" s="118"/>
      <c r="AB1232" s="82">
        <f>_xlfn.XLOOKUP(_xlfn.TEXTJOIN("_",TRUE,tbl_die_ordering[[#This Row],[Supplier]],tbl_die_ordering[[#This Row],[DIE NO]]),[1]Tracker!$AQ:$AQ,[1]Tracker!$Y:$Y,"")</f>
        <v>142506949</v>
      </c>
      <c r="AC1232" s="83">
        <f>_xlfn.XLOOKUP(_xlfn.TEXTJOIN("_",TRUE,tbl_die_ordering[[#This Row],[Supplier]],tbl_die_ordering[[#This Row],[DIE NO]]),[1]Tracker!$AQ:$AQ,[1]Tracker!$AC:$AC,"")</f>
        <v>45890</v>
      </c>
      <c r="AD1232" s="7"/>
      <c r="AF1232" t="str">
        <f>TEXT(tbl_die_ordering[[#This Row],[Die Requested Date]],"mmm")</f>
        <v>Aug</v>
      </c>
      <c r="AG1232" t="str">
        <f>_xlfn.TEXTJOIN("_",TRUE,tbl_die_ordering[[#This Row],[Supplier]],tbl_die_ordering[[#This Row],[DIE NO]])</f>
        <v>JIANGSU_29897-505</v>
      </c>
    </row>
    <row r="1233" spans="1:33" ht="15.75">
      <c r="A1233" s="130" t="s">
        <v>6</v>
      </c>
      <c r="B1233" s="128" t="str">
        <f>_xlfn.XLOOKUP(_xlfn.TEXTJOIN("_",TRUE,tbl_die_ordering[[#This Row],[Supplier]],tbl_die_ordering[[#This Row],[DIE NO]]),[1]Tracker!$AQ:$AQ,[1]Tracker!$W:$W,"")</f>
        <v>8111-25</v>
      </c>
      <c r="C1233" s="204" t="s">
        <v>1892</v>
      </c>
      <c r="D1233" s="177" t="s">
        <v>88</v>
      </c>
      <c r="E1233" s="90" t="s">
        <v>111</v>
      </c>
      <c r="F1233" s="91">
        <v>45875</v>
      </c>
      <c r="G1233" s="355">
        <f>_xlfn.XLOOKUP(_xlfn.TEXTJOIN("_",TRUE,tbl_die_ordering[[#This Row],[Supplier]],tbl_die_ordering[[#This Row],[DIE NO]]),[1]Tracker!$AQ:$AQ,[1]Tracker!$V:$V,"")</f>
        <v>45876</v>
      </c>
      <c r="H1233" s="193" t="s">
        <v>90</v>
      </c>
      <c r="I1233" s="131">
        <v>0</v>
      </c>
      <c r="J1233" s="131">
        <v>0</v>
      </c>
      <c r="K1233" s="99">
        <v>45877</v>
      </c>
      <c r="L1233" s="99">
        <v>45885</v>
      </c>
      <c r="M1233" s="102"/>
      <c r="N1233" s="129">
        <f>IFERROR(IF(tbl_die_ordering[[#This Row],[Design Approved Date]]&lt;&gt;"",L1233-K1233,""),"")</f>
        <v>8</v>
      </c>
      <c r="O1233" s="99">
        <v>45883</v>
      </c>
      <c r="P1233" s="91">
        <v>45885</v>
      </c>
      <c r="Q1233" s="99">
        <v>45883</v>
      </c>
      <c r="R1233" s="122" t="s">
        <v>1864</v>
      </c>
      <c r="S1233" s="90" t="s">
        <v>167</v>
      </c>
      <c r="T1233" s="99">
        <v>45883</v>
      </c>
      <c r="U1233" s="110"/>
      <c r="V1233" s="111"/>
      <c r="W12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3" s="12">
        <f>IF(AND(tbl_die_ordering[[#This Row],[TYPE]]&lt;&gt;"C",tbl_die_ordering[[#This Row],[Design Approved Date]]&lt;&gt;""),tbl_die_ordering[[#This Row],[Design Approved Date]]-tbl_die_ordering[[#This Row],[Die Requested Date]],0)</f>
        <v>10</v>
      </c>
      <c r="AA1233" s="118"/>
      <c r="AB1233" s="82">
        <f>_xlfn.XLOOKUP(_xlfn.TEXTJOIN("_",TRUE,tbl_die_ordering[[#This Row],[Supplier]],tbl_die_ordering[[#This Row],[DIE NO]]),[1]Tracker!$AQ:$AQ,[1]Tracker!$Y:$Y,"")</f>
        <v>142507028</v>
      </c>
      <c r="AC1233" s="83">
        <f>_xlfn.XLOOKUP(_xlfn.TEXTJOIN("_",TRUE,tbl_die_ordering[[#This Row],[Supplier]],tbl_die_ordering[[#This Row],[DIE NO]]),[1]Tracker!$AQ:$AQ,[1]Tracker!$AC:$AC,"")</f>
        <v>45890</v>
      </c>
      <c r="AD1233" s="7"/>
      <c r="AF1233" t="str">
        <f>TEXT(tbl_die_ordering[[#This Row],[Die Requested Date]],"mmm")</f>
        <v>Aug</v>
      </c>
      <c r="AG1233" t="str">
        <f>_xlfn.TEXTJOIN("_",TRUE,tbl_die_ordering[[#This Row],[Supplier]],tbl_die_ordering[[#This Row],[DIE NO]])</f>
        <v>PHOENIX _55028-407</v>
      </c>
    </row>
    <row r="1234" spans="1:33" ht="15.75">
      <c r="A1234" s="130" t="s">
        <v>6</v>
      </c>
      <c r="B1234" s="128" t="str">
        <f>_xlfn.XLOOKUP(_xlfn.TEXTJOIN("_",TRUE,tbl_die_ordering[[#This Row],[Supplier]],tbl_die_ordering[[#This Row],[DIE NO]]),[1]Tracker!$AQ:$AQ,[1]Tracker!$W:$W,"")</f>
        <v>8108-25</v>
      </c>
      <c r="C1234" s="204" t="s">
        <v>1893</v>
      </c>
      <c r="D1234" s="177" t="s">
        <v>88</v>
      </c>
      <c r="E1234" s="90" t="s">
        <v>103</v>
      </c>
      <c r="F1234" s="91">
        <v>45875</v>
      </c>
      <c r="G1234" s="355">
        <f>_xlfn.XLOOKUP(_xlfn.TEXTJOIN("_",TRUE,tbl_die_ordering[[#This Row],[Supplier]],tbl_die_ordering[[#This Row],[DIE NO]]),[1]Tracker!$AQ:$AQ,[1]Tracker!$V:$V,"")</f>
        <v>45876</v>
      </c>
      <c r="H1234" s="193" t="s">
        <v>94</v>
      </c>
      <c r="I1234" s="131">
        <v>2</v>
      </c>
      <c r="J1234" s="131">
        <v>2</v>
      </c>
      <c r="K1234" s="99">
        <v>45878</v>
      </c>
      <c r="L1234" s="99">
        <v>45884</v>
      </c>
      <c r="M1234" s="102"/>
      <c r="N1234" s="129">
        <f>IFERROR(IF(tbl_die_ordering[[#This Row],[Design Approved Date]]&lt;&gt;"",L1234-K1234,""),"")</f>
        <v>6</v>
      </c>
      <c r="O1234" s="91">
        <v>45885</v>
      </c>
      <c r="P1234" s="91">
        <v>45885</v>
      </c>
      <c r="Q1234" s="99">
        <v>45885</v>
      </c>
      <c r="R1234" s="122" t="s">
        <v>1779</v>
      </c>
      <c r="S1234" s="90" t="s">
        <v>101</v>
      </c>
      <c r="T1234" s="99">
        <v>45885</v>
      </c>
      <c r="U1234" s="110"/>
      <c r="V1234" s="111"/>
      <c r="W12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4" s="12">
        <f>IF(AND(tbl_die_ordering[[#This Row],[TYPE]]&lt;&gt;"C",tbl_die_ordering[[#This Row],[Design Approved Date]]&lt;&gt;""),tbl_die_ordering[[#This Row],[Design Approved Date]]-tbl_die_ordering[[#This Row],[Die Requested Date]],0)</f>
        <v>9</v>
      </c>
      <c r="AA1234" s="118"/>
      <c r="AB1234" s="82">
        <f>_xlfn.XLOOKUP(_xlfn.TEXTJOIN("_",TRUE,tbl_die_ordering[[#This Row],[Supplier]],tbl_die_ordering[[#This Row],[DIE NO]]),[1]Tracker!$AQ:$AQ,[1]Tracker!$Y:$Y,"")</f>
        <v>142507236</v>
      </c>
      <c r="AC1234" s="83">
        <f>_xlfn.XLOOKUP(_xlfn.TEXTJOIN("_",TRUE,tbl_die_ordering[[#This Row],[Supplier]],tbl_die_ordering[[#This Row],[DIE NO]]),[1]Tracker!$AQ:$AQ,[1]Tracker!$AC:$AC,"")</f>
        <v>45896</v>
      </c>
      <c r="AD1234" s="7"/>
      <c r="AF1234" t="str">
        <f>TEXT(tbl_die_ordering[[#This Row],[Die Requested Date]],"mmm")</f>
        <v>Aug</v>
      </c>
      <c r="AG1234" t="str">
        <f>_xlfn.TEXTJOIN("_",TRUE,tbl_die_ordering[[#This Row],[Supplier]],tbl_die_ordering[[#This Row],[DIE NO]])</f>
        <v>PDTMC_05235-503</v>
      </c>
    </row>
    <row r="1235" spans="1:33" ht="15.75">
      <c r="A1235" s="130" t="s">
        <v>6</v>
      </c>
      <c r="B1235" s="128" t="str">
        <f>_xlfn.XLOOKUP(_xlfn.TEXTJOIN("_",TRUE,tbl_die_ordering[[#This Row],[Supplier]],tbl_die_ordering[[#This Row],[DIE NO]]),[1]Tracker!$AQ:$AQ,[1]Tracker!$W:$W,"")</f>
        <v>8106-25</v>
      </c>
      <c r="C1235" s="204" t="s">
        <v>1894</v>
      </c>
      <c r="D1235" s="177" t="s">
        <v>88</v>
      </c>
      <c r="E1235" s="90" t="s">
        <v>100</v>
      </c>
      <c r="F1235" s="91">
        <v>45875</v>
      </c>
      <c r="G1235" s="355">
        <f>_xlfn.XLOOKUP(_xlfn.TEXTJOIN("_",TRUE,tbl_die_ordering[[#This Row],[Supplier]],tbl_die_ordering[[#This Row],[DIE NO]]),[1]Tracker!$AQ:$AQ,[1]Tracker!$V:$V,"")</f>
        <v>45876</v>
      </c>
      <c r="H1235" s="193" t="s">
        <v>90</v>
      </c>
      <c r="I1235" s="131">
        <v>4</v>
      </c>
      <c r="J1235" s="131">
        <v>4</v>
      </c>
      <c r="K1235" s="99">
        <v>45880</v>
      </c>
      <c r="L1235" s="99">
        <v>45887</v>
      </c>
      <c r="M1235" s="102"/>
      <c r="N1235" s="129">
        <f>IFERROR(IF(tbl_die_ordering[[#This Row],[Design Approved Date]]&lt;&gt;"",L1235-K1235,""),"")</f>
        <v>7</v>
      </c>
      <c r="O1235" s="91">
        <v>45889</v>
      </c>
      <c r="P1235" s="91">
        <v>45890</v>
      </c>
      <c r="Q1235" s="91">
        <v>45889</v>
      </c>
      <c r="R1235" s="122" t="s">
        <v>1590</v>
      </c>
      <c r="S1235" s="90" t="s">
        <v>106</v>
      </c>
      <c r="T1235" s="99">
        <v>45889</v>
      </c>
      <c r="U1235" s="110"/>
      <c r="V1235" s="111"/>
      <c r="W12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5" s="12">
        <f>IF(AND(tbl_die_ordering[[#This Row],[TYPE]]&lt;&gt;"C",tbl_die_ordering[[#This Row],[Design Approved Date]]&lt;&gt;""),tbl_die_ordering[[#This Row],[Design Approved Date]]-tbl_die_ordering[[#This Row],[Die Requested Date]],0)</f>
        <v>12</v>
      </c>
      <c r="AA1235" s="118"/>
      <c r="AB1235" s="82">
        <f>_xlfn.XLOOKUP(_xlfn.TEXTJOIN("_",TRUE,tbl_die_ordering[[#This Row],[Supplier]],tbl_die_ordering[[#This Row],[DIE NO]]),[1]Tracker!$AQ:$AQ,[1]Tracker!$Y:$Y,"")</f>
        <v>142507315</v>
      </c>
      <c r="AC1235" s="83">
        <f>_xlfn.XLOOKUP(_xlfn.TEXTJOIN("_",TRUE,tbl_die_ordering[[#This Row],[Supplier]],tbl_die_ordering[[#This Row],[DIE NO]]),[1]Tracker!$AQ:$AQ,[1]Tracker!$AC:$AC,"")</f>
        <v>45898</v>
      </c>
      <c r="AD1235" s="7"/>
      <c r="AF1235" t="str">
        <f>TEXT(tbl_die_ordering[[#This Row],[Die Requested Date]],"mmm")</f>
        <v>Aug</v>
      </c>
      <c r="AG1235" t="str">
        <f>_xlfn.TEXTJOIN("_",TRUE,tbl_die_ordering[[#This Row],[Supplier]],tbl_die_ordering[[#This Row],[DIE NO]])</f>
        <v>JIANGSU_05123-519</v>
      </c>
    </row>
    <row r="1236" spans="1:33" ht="15.75">
      <c r="A1236" s="130" t="s">
        <v>6</v>
      </c>
      <c r="B1236" s="128" t="str">
        <f>_xlfn.XLOOKUP(_xlfn.TEXTJOIN("_",TRUE,tbl_die_ordering[[#This Row],[Supplier]],tbl_die_ordering[[#This Row],[DIE NO]]),[1]Tracker!$AQ:$AQ,[1]Tracker!$W:$W,"")</f>
        <v>8110-25</v>
      </c>
      <c r="C1236" s="204" t="s">
        <v>1895</v>
      </c>
      <c r="D1236" s="177" t="s">
        <v>88</v>
      </c>
      <c r="E1236" s="90" t="s">
        <v>100</v>
      </c>
      <c r="F1236" s="91">
        <v>45875</v>
      </c>
      <c r="G1236" s="355">
        <f>_xlfn.XLOOKUP(_xlfn.TEXTJOIN("_",TRUE,tbl_die_ordering[[#This Row],[Supplier]],tbl_die_ordering[[#This Row],[DIE NO]]),[1]Tracker!$AQ:$AQ,[1]Tracker!$V:$V,"")</f>
        <v>45876</v>
      </c>
      <c r="H1236" s="193" t="s">
        <v>90</v>
      </c>
      <c r="I1236" s="131">
        <v>3</v>
      </c>
      <c r="J1236" s="131">
        <v>3</v>
      </c>
      <c r="K1236" s="99">
        <v>45877</v>
      </c>
      <c r="L1236" s="99">
        <v>45891</v>
      </c>
      <c r="M1236" s="102" t="s">
        <v>1380</v>
      </c>
      <c r="N1236" s="129">
        <f>IFERROR(IF(tbl_die_ordering[[#This Row],[Design Approved Date]]&lt;&gt;"",L1236-K1236,""),"")</f>
        <v>14</v>
      </c>
      <c r="O1236" s="99">
        <v>45892</v>
      </c>
      <c r="P1236" s="91">
        <v>45894</v>
      </c>
      <c r="Q1236" s="99">
        <v>45892</v>
      </c>
      <c r="R1236" s="122" t="s">
        <v>1896</v>
      </c>
      <c r="S1236" s="90" t="s">
        <v>139</v>
      </c>
      <c r="T1236" s="99">
        <v>45892</v>
      </c>
      <c r="U1236" s="110"/>
      <c r="V1236" s="111" t="s">
        <v>1897</v>
      </c>
      <c r="W12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6" s="12">
        <f>IF(AND(tbl_die_ordering[[#This Row],[TYPE]]&lt;&gt;"C",tbl_die_ordering[[#This Row],[Design Approved Date]]&lt;&gt;""),tbl_die_ordering[[#This Row],[Design Approved Date]]-tbl_die_ordering[[#This Row],[Die Requested Date]],0)</f>
        <v>16</v>
      </c>
      <c r="AA1236" s="118"/>
      <c r="AB1236" s="82">
        <f>_xlfn.XLOOKUP(_xlfn.TEXTJOIN("_",TRUE,tbl_die_ordering[[#This Row],[Supplier]],tbl_die_ordering[[#This Row],[DIE NO]]),[1]Tracker!$AQ:$AQ,[1]Tracker!$Y:$Y,"")</f>
        <v>142507316</v>
      </c>
      <c r="AC1236" s="83">
        <f>_xlfn.XLOOKUP(_xlfn.TEXTJOIN("_",TRUE,tbl_die_ordering[[#This Row],[Supplier]],tbl_die_ordering[[#This Row],[DIE NO]]),[1]Tracker!$AQ:$AQ,[1]Tracker!$AC:$AC,"")</f>
        <v>45900</v>
      </c>
      <c r="AD1236" s="7"/>
      <c r="AF1236" t="str">
        <f>TEXT(tbl_die_ordering[[#This Row],[Die Requested Date]],"mmm")</f>
        <v>Aug</v>
      </c>
      <c r="AG1236" t="str">
        <f>_xlfn.TEXTJOIN("_",TRUE,tbl_die_ordering[[#This Row],[Supplier]],tbl_die_ordering[[#This Row],[DIE NO]])</f>
        <v>EKSTEK_30353-501</v>
      </c>
    </row>
    <row r="1237" spans="1:33" ht="30">
      <c r="A1237" s="130" t="s">
        <v>6</v>
      </c>
      <c r="B1237" s="128" t="str">
        <f>_xlfn.XLOOKUP(_xlfn.TEXTJOIN("_",TRUE,tbl_die_ordering[[#This Row],[Supplier]],tbl_die_ordering[[#This Row],[DIE NO]]),[1]Tracker!$AQ:$AQ,[1]Tracker!$W:$W,"")</f>
        <v>8106-25</v>
      </c>
      <c r="C1237" s="204" t="s">
        <v>1898</v>
      </c>
      <c r="D1237" s="177" t="s">
        <v>88</v>
      </c>
      <c r="E1237" s="90" t="s">
        <v>100</v>
      </c>
      <c r="F1237" s="91">
        <v>45875</v>
      </c>
      <c r="G1237" s="355">
        <f>_xlfn.XLOOKUP(_xlfn.TEXTJOIN("_",TRUE,tbl_die_ordering[[#This Row],[Supplier]],tbl_die_ordering[[#This Row],[DIE NO]]),[1]Tracker!$AQ:$AQ,[1]Tracker!$V:$V,"")</f>
        <v>45876</v>
      </c>
      <c r="H1237" s="193" t="s">
        <v>90</v>
      </c>
      <c r="I1237" s="131">
        <v>3</v>
      </c>
      <c r="J1237" s="131">
        <v>3</v>
      </c>
      <c r="K1237" s="99">
        <v>45884</v>
      </c>
      <c r="L1237" s="104">
        <v>45892</v>
      </c>
      <c r="M1237" s="102"/>
      <c r="N1237" s="129">
        <f>IFERROR(IF(tbl_die_ordering[[#This Row],[Design Approved Date]]&lt;&gt;"",L1237-K1237,""),"")</f>
        <v>8</v>
      </c>
      <c r="O1237" s="91">
        <v>45895</v>
      </c>
      <c r="P1237" s="91">
        <v>45895</v>
      </c>
      <c r="Q1237" s="99">
        <v>45895</v>
      </c>
      <c r="R1237" s="122" t="s">
        <v>1899</v>
      </c>
      <c r="S1237" s="90" t="s">
        <v>106</v>
      </c>
      <c r="T1237" s="99">
        <v>45895</v>
      </c>
      <c r="U1237" s="110"/>
      <c r="V1237" s="111" t="s">
        <v>1799</v>
      </c>
      <c r="W12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7" s="12">
        <f>IF(AND(tbl_die_ordering[[#This Row],[TYPE]]&lt;&gt;"C",tbl_die_ordering[[#This Row],[Design Approved Date]]&lt;&gt;""),tbl_die_ordering[[#This Row],[Design Approved Date]]-tbl_die_ordering[[#This Row],[Die Requested Date]],0)</f>
        <v>17</v>
      </c>
      <c r="AA1237" s="118"/>
      <c r="AB1237" s="82">
        <f>_xlfn.XLOOKUP(_xlfn.TEXTJOIN("_",TRUE,tbl_die_ordering[[#This Row],[Supplier]],tbl_die_ordering[[#This Row],[DIE NO]]),[1]Tracker!$AQ:$AQ,[1]Tracker!$Y:$Y,"")</f>
        <v>142507731</v>
      </c>
      <c r="AC1237" s="83">
        <f>_xlfn.XLOOKUP(_xlfn.TEXTJOIN("_",TRUE,tbl_die_ordering[[#This Row],[Supplier]],tbl_die_ordering[[#This Row],[DIE NO]]),[1]Tracker!$AQ:$AQ,[1]Tracker!$AC:$AC,"")</f>
        <v>45915.394189814811</v>
      </c>
      <c r="AD1237" s="7"/>
      <c r="AF1237" t="str">
        <f>TEXT(tbl_die_ordering[[#This Row],[Die Requested Date]],"mmm")</f>
        <v>Aug</v>
      </c>
      <c r="AG1237" t="str">
        <f>_xlfn.TEXTJOIN("_",TRUE,tbl_die_ordering[[#This Row],[Supplier]],tbl_die_ordering[[#This Row],[DIE NO]])</f>
        <v>JIANGSU_15811-207</v>
      </c>
    </row>
    <row r="1238" spans="1:33" ht="15.75">
      <c r="A1238" s="130" t="s">
        <v>29</v>
      </c>
      <c r="B1238" s="128" t="str">
        <f>_xlfn.XLOOKUP(_xlfn.TEXTJOIN("_",TRUE,tbl_die_ordering[[#This Row],[Supplier]],tbl_die_ordering[[#This Row],[DIE NO]]),[1]Tracker!$AQ:$AQ,[1]Tracker!$W:$W,"")</f>
        <v>8105-25</v>
      </c>
      <c r="C1238" s="204" t="s">
        <v>1900</v>
      </c>
      <c r="D1238" s="90" t="s">
        <v>88</v>
      </c>
      <c r="E1238" s="90" t="s">
        <v>221</v>
      </c>
      <c r="F1238" s="91">
        <v>45875</v>
      </c>
      <c r="G1238" s="355">
        <f>_xlfn.XLOOKUP(_xlfn.TEXTJOIN("_",TRUE,tbl_die_ordering[[#This Row],[Supplier]],tbl_die_ordering[[#This Row],[DIE NO]]),[1]Tracker!$AQ:$AQ,[1]Tracker!$V:$V,"")</f>
        <v>45876</v>
      </c>
      <c r="H1238" s="146" t="s">
        <v>90</v>
      </c>
      <c r="I1238" s="131">
        <v>1</v>
      </c>
      <c r="J1238" s="131">
        <v>1</v>
      </c>
      <c r="K1238" s="99">
        <v>45877</v>
      </c>
      <c r="L1238" s="99">
        <v>45880</v>
      </c>
      <c r="M1238" s="102"/>
      <c r="N1238" s="129">
        <f>IFERROR(IF(tbl_die_ordering[[#This Row],[Design Approved Date]]&lt;&gt;"",L1238-K1238,""),"")</f>
        <v>3</v>
      </c>
      <c r="O1238" s="91">
        <v>45881</v>
      </c>
      <c r="P1238" s="91">
        <v>45881</v>
      </c>
      <c r="Q1238" s="99">
        <v>45881</v>
      </c>
      <c r="R1238" s="122" t="s">
        <v>1798</v>
      </c>
      <c r="S1238" s="90" t="s">
        <v>106</v>
      </c>
      <c r="T1238" s="99">
        <v>45881</v>
      </c>
      <c r="U1238" s="110"/>
      <c r="V1238" s="111"/>
      <c r="W12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8" s="12">
        <f>IF(AND(tbl_die_ordering[[#This Row],[TYPE]]&lt;&gt;"C",tbl_die_ordering[[#This Row],[Design Approved Date]]&lt;&gt;""),tbl_die_ordering[[#This Row],[Design Approved Date]]-tbl_die_ordering[[#This Row],[Die Requested Date]],0)</f>
        <v>5</v>
      </c>
      <c r="AA1238" s="118"/>
      <c r="AB1238" s="82">
        <f>_xlfn.XLOOKUP(_xlfn.TEXTJOIN("_",TRUE,tbl_die_ordering[[#This Row],[Supplier]],tbl_die_ordering[[#This Row],[DIE NO]]),[1]Tracker!$AQ:$AQ,[1]Tracker!$Y:$Y,"")</f>
        <v>242501915</v>
      </c>
      <c r="AC1238" s="83">
        <f>_xlfn.XLOOKUP(_xlfn.TEXTJOIN("_",TRUE,tbl_die_ordering[[#This Row],[Supplier]],tbl_die_ordering[[#This Row],[DIE NO]]),[1]Tracker!$AQ:$AQ,[1]Tracker!$AC:$AC,"")</f>
        <v>45884</v>
      </c>
      <c r="AD1238" s="7"/>
      <c r="AF1238" t="str">
        <f>TEXT(tbl_die_ordering[[#This Row],[Die Requested Date]],"mmm")</f>
        <v>Aug</v>
      </c>
      <c r="AG1238" t="str">
        <f>_xlfn.TEXTJOIN("_",TRUE,tbl_die_ordering[[#This Row],[Supplier]],tbl_die_ordering[[#This Row],[DIE NO]])</f>
        <v>JIANGSU_029991-3502</v>
      </c>
    </row>
    <row r="1239" spans="1:33" ht="15.75">
      <c r="A1239" s="130" t="s">
        <v>29</v>
      </c>
      <c r="B1239" s="128" t="str">
        <f>_xlfn.XLOOKUP(_xlfn.TEXTJOIN("_",TRUE,tbl_die_ordering[[#This Row],[Supplier]],tbl_die_ordering[[#This Row],[DIE NO]]),[1]Tracker!$AQ:$AQ,[1]Tracker!$W:$W,"")</f>
        <v>8105-25</v>
      </c>
      <c r="C1239" s="204" t="s">
        <v>1901</v>
      </c>
      <c r="D1239" s="90" t="s">
        <v>88</v>
      </c>
      <c r="E1239" s="90" t="s">
        <v>219</v>
      </c>
      <c r="F1239" s="91">
        <v>45875</v>
      </c>
      <c r="G1239" s="355">
        <f>_xlfn.XLOOKUP(_xlfn.TEXTJOIN("_",TRUE,tbl_die_ordering[[#This Row],[Supplier]],tbl_die_ordering[[#This Row],[DIE NO]]),[1]Tracker!$AQ:$AQ,[1]Tracker!$V:$V,"")</f>
        <v>45876</v>
      </c>
      <c r="H1239" s="146" t="s">
        <v>90</v>
      </c>
      <c r="I1239" s="131">
        <v>1</v>
      </c>
      <c r="J1239" s="131">
        <v>1</v>
      </c>
      <c r="K1239" s="99">
        <v>45877</v>
      </c>
      <c r="L1239" s="99">
        <v>45895</v>
      </c>
      <c r="M1239" s="102"/>
      <c r="N1239" s="129">
        <f>IFERROR(IF(tbl_die_ordering[[#This Row],[Design Approved Date]]&lt;&gt;"",L1239-K1239,""),"")</f>
        <v>18</v>
      </c>
      <c r="O1239" s="91">
        <v>45896</v>
      </c>
      <c r="P1239" s="91">
        <v>45899</v>
      </c>
      <c r="Q1239" s="99">
        <v>45896</v>
      </c>
      <c r="R1239" s="122" t="s">
        <v>1902</v>
      </c>
      <c r="S1239" s="90" t="s">
        <v>106</v>
      </c>
      <c r="T1239" s="91">
        <v>45896</v>
      </c>
      <c r="U1239" s="110"/>
      <c r="V1239" s="111" t="s">
        <v>1903</v>
      </c>
      <c r="W12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39" s="12">
        <f>IF(AND(tbl_die_ordering[[#This Row],[TYPE]]&lt;&gt;"C",tbl_die_ordering[[#This Row],[Design Approved Date]]&lt;&gt;""),tbl_die_ordering[[#This Row],[Design Approved Date]]-tbl_die_ordering[[#This Row],[Die Requested Date]],0)</f>
        <v>20</v>
      </c>
      <c r="AA1239" s="118"/>
      <c r="AB1239" s="82">
        <f>_xlfn.XLOOKUP(_xlfn.TEXTJOIN("_",TRUE,tbl_die_ordering[[#This Row],[Supplier]],tbl_die_ordering[[#This Row],[DIE NO]]),[1]Tracker!$AQ:$AQ,[1]Tracker!$Y:$Y,"")</f>
        <v>242502221</v>
      </c>
      <c r="AC1239" s="83">
        <f>_xlfn.XLOOKUP(_xlfn.TEXTJOIN("_",TRUE,tbl_die_ordering[[#This Row],[Supplier]],tbl_die_ordering[[#This Row],[DIE NO]]),[1]Tracker!$AQ:$AQ,[1]Tracker!$AC:$AC,"")</f>
        <v>45903</v>
      </c>
      <c r="AD1239" s="7"/>
      <c r="AF1239" t="str">
        <f>TEXT(tbl_die_ordering[[#This Row],[Die Requested Date]],"mmm")</f>
        <v>Aug</v>
      </c>
      <c r="AG1239" t="str">
        <f>_xlfn.TEXTJOIN("_",TRUE,tbl_die_ordering[[#This Row],[Supplier]],tbl_die_ordering[[#This Row],[DIE NO]])</f>
        <v>JIANGSU_029990-3502</v>
      </c>
    </row>
    <row r="1240" spans="1:33" ht="45">
      <c r="A1240" s="130" t="s">
        <v>6</v>
      </c>
      <c r="B1240" s="128" t="str">
        <f>_xlfn.XLOOKUP(_xlfn.TEXTJOIN("_",TRUE,tbl_die_ordering[[#This Row],[Supplier]],tbl_die_ordering[[#This Row],[DIE NO]]),[1]Tracker!$AQ:$AQ,[1]Tracker!$W:$W,"")</f>
        <v>8106-25</v>
      </c>
      <c r="C1240" s="204" t="s">
        <v>1904</v>
      </c>
      <c r="D1240" s="177" t="s">
        <v>88</v>
      </c>
      <c r="E1240" s="90" t="s">
        <v>119</v>
      </c>
      <c r="F1240" s="91">
        <v>45875</v>
      </c>
      <c r="G1240" s="355">
        <f>_xlfn.XLOOKUP(_xlfn.TEXTJOIN("_",TRUE,tbl_die_ordering[[#This Row],[Supplier]],tbl_die_ordering[[#This Row],[DIE NO]]),[1]Tracker!$AQ:$AQ,[1]Tracker!$V:$V,"")</f>
        <v>45876</v>
      </c>
      <c r="H1240" s="193" t="s">
        <v>90</v>
      </c>
      <c r="I1240" s="131">
        <v>4</v>
      </c>
      <c r="J1240" s="131">
        <v>4</v>
      </c>
      <c r="K1240" s="99">
        <v>45880</v>
      </c>
      <c r="L1240" s="104">
        <v>45909</v>
      </c>
      <c r="M1240" s="102" t="s">
        <v>186</v>
      </c>
      <c r="N1240" s="129">
        <f>IFERROR(IF(tbl_die_ordering[[#This Row],[Design Approved Date]]&lt;&gt;"",L1240-K1240,""),"")</f>
        <v>29</v>
      </c>
      <c r="O1240" s="99">
        <v>45909</v>
      </c>
      <c r="P1240" s="91">
        <v>45910</v>
      </c>
      <c r="Q1240" s="99">
        <v>45909</v>
      </c>
      <c r="R1240" s="122" t="s">
        <v>1875</v>
      </c>
      <c r="S1240" s="90" t="s">
        <v>106</v>
      </c>
      <c r="T1240" s="99">
        <v>45909</v>
      </c>
      <c r="U1240" s="110"/>
      <c r="V1240" s="111" t="s">
        <v>1905</v>
      </c>
      <c r="W12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0" s="12">
        <f>IF(AND(tbl_die_ordering[[#This Row],[TYPE]]&lt;&gt;"C",tbl_die_ordering[[#This Row],[Design Approved Date]]&lt;&gt;""),tbl_die_ordering[[#This Row],[Design Approved Date]]-tbl_die_ordering[[#This Row],[Die Requested Date]],0)</f>
        <v>34</v>
      </c>
      <c r="AA1240" s="118"/>
      <c r="AB1240" s="82">
        <f>_xlfn.XLOOKUP(_xlfn.TEXTJOIN("_",TRUE,tbl_die_ordering[[#This Row],[Supplier]],tbl_die_ordering[[#This Row],[DIE NO]]),[1]Tracker!$AQ:$AQ,[1]Tracker!$Y:$Y,"")</f>
        <v>142507806</v>
      </c>
      <c r="AC1240" s="83">
        <f>_xlfn.XLOOKUP(_xlfn.TEXTJOIN("_",TRUE,tbl_die_ordering[[#This Row],[Supplier]],tbl_die_ordering[[#This Row],[DIE NO]]),[1]Tracker!$AQ:$AQ,[1]Tracker!$AC:$AC,"")</f>
        <v>45918.398125</v>
      </c>
      <c r="AD1240" s="7"/>
      <c r="AF1240" t="str">
        <f>TEXT(tbl_die_ordering[[#This Row],[Die Requested Date]],"mmm")</f>
        <v>Aug</v>
      </c>
      <c r="AG1240" t="str">
        <f>_xlfn.TEXTJOIN("_",TRUE,tbl_die_ordering[[#This Row],[Supplier]],tbl_die_ordering[[#This Row],[DIE NO]])</f>
        <v>JIANGSU_18466-418</v>
      </c>
    </row>
    <row r="1241" spans="1:33" ht="15.75">
      <c r="A1241" s="130" t="s">
        <v>29</v>
      </c>
      <c r="B1241" s="128" t="str">
        <f>_xlfn.XLOOKUP(_xlfn.TEXTJOIN("_",TRUE,tbl_die_ordering[[#This Row],[Supplier]],tbl_die_ordering[[#This Row],[DIE NO]]),[1]Tracker!$AQ:$AQ,[1]Tracker!$W:$W,"")</f>
        <v>8112-25</v>
      </c>
      <c r="C1241" s="204" t="s">
        <v>1906</v>
      </c>
      <c r="D1241" s="90" t="s">
        <v>88</v>
      </c>
      <c r="E1241" s="90" t="s">
        <v>260</v>
      </c>
      <c r="F1241" s="91">
        <v>45876</v>
      </c>
      <c r="G1241" s="355">
        <f>_xlfn.XLOOKUP(_xlfn.TEXTJOIN("_",TRUE,tbl_die_ordering[[#This Row],[Supplier]],tbl_die_ordering[[#This Row],[DIE NO]]),[1]Tracker!$AQ:$AQ,[1]Tracker!$V:$V,"")</f>
        <v>45876</v>
      </c>
      <c r="H1241" s="193" t="s">
        <v>94</v>
      </c>
      <c r="I1241" s="131">
        <v>0</v>
      </c>
      <c r="J1241" s="131">
        <v>0</v>
      </c>
      <c r="K1241" s="99">
        <v>45876</v>
      </c>
      <c r="L1241" s="99">
        <v>45877</v>
      </c>
      <c r="M1241" s="102"/>
      <c r="N1241" s="129">
        <f>IFERROR(IF(tbl_die_ordering[[#This Row],[Design Approved Date]]&lt;&gt;"",L1241-K1241,""),"")</f>
        <v>1</v>
      </c>
      <c r="O1241" s="99">
        <v>45878</v>
      </c>
      <c r="P1241" s="91">
        <v>45881</v>
      </c>
      <c r="Q1241" s="99">
        <v>45878</v>
      </c>
      <c r="R1241" s="122" t="s">
        <v>1869</v>
      </c>
      <c r="S1241" s="90" t="s">
        <v>101</v>
      </c>
      <c r="T1241" s="91">
        <v>45878</v>
      </c>
      <c r="U1241" s="110"/>
      <c r="V1241" s="111"/>
      <c r="W12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1" s="12">
        <f>IF(AND(tbl_die_ordering[[#This Row],[TYPE]]&lt;&gt;"C",tbl_die_ordering[[#This Row],[Design Approved Date]]&lt;&gt;""),tbl_die_ordering[[#This Row],[Design Approved Date]]-tbl_die_ordering[[#This Row],[Die Requested Date]],0)</f>
        <v>1</v>
      </c>
      <c r="AA1241" s="118"/>
      <c r="AB1241" s="82">
        <f>_xlfn.XLOOKUP(_xlfn.TEXTJOIN("_",TRUE,tbl_die_ordering[[#This Row],[Supplier]],tbl_die_ordering[[#This Row],[DIE NO]]),[1]Tracker!$AQ:$AQ,[1]Tracker!$Y:$Y,"")</f>
        <v>242501909</v>
      </c>
      <c r="AC1241" s="83">
        <f>_xlfn.XLOOKUP(_xlfn.TEXTJOIN("_",TRUE,tbl_die_ordering[[#This Row],[Supplier]],tbl_die_ordering[[#This Row],[DIE NO]]),[1]Tracker!$AQ:$AQ,[1]Tracker!$AC:$AC,"")</f>
        <v>45883</v>
      </c>
      <c r="AD1241" s="7"/>
      <c r="AF1241" t="str">
        <f>TEXT(tbl_die_ordering[[#This Row],[Die Requested Date]],"mmm")</f>
        <v>Aug</v>
      </c>
      <c r="AG1241" t="str">
        <f>_xlfn.TEXTJOIN("_",TRUE,tbl_die_ordering[[#This Row],[Supplier]],tbl_die_ordering[[#This Row],[DIE NO]])</f>
        <v>PDTMC_027716-3501</v>
      </c>
    </row>
    <row r="1242" spans="1:33" ht="15.75">
      <c r="A1242" s="130" t="s">
        <v>29</v>
      </c>
      <c r="B1242" s="128" t="str">
        <f>_xlfn.XLOOKUP(_xlfn.TEXTJOIN("_",TRUE,tbl_die_ordering[[#This Row],[Supplier]],tbl_die_ordering[[#This Row],[DIE NO]]),[1]Tracker!$AQ:$AQ,[1]Tracker!$W:$W,"")</f>
        <v>8114-25</v>
      </c>
      <c r="C1242" s="204" t="s">
        <v>1907</v>
      </c>
      <c r="D1242" s="90" t="s">
        <v>185</v>
      </c>
      <c r="E1242" s="92" t="s">
        <v>648</v>
      </c>
      <c r="F1242" s="91">
        <v>45878</v>
      </c>
      <c r="G1242" s="355">
        <f>_xlfn.XLOOKUP(_xlfn.TEXTJOIN("_",TRUE,tbl_die_ordering[[#This Row],[Supplier]],tbl_die_ordering[[#This Row],[DIE NO]]),[1]Tracker!$AQ:$AQ,[1]Tracker!$V:$V,"")</f>
        <v>45880</v>
      </c>
      <c r="H1242" s="201" t="s">
        <v>94</v>
      </c>
      <c r="I1242" s="131">
        <v>2</v>
      </c>
      <c r="J1242" s="131">
        <v>2</v>
      </c>
      <c r="K1242" s="99">
        <v>45882</v>
      </c>
      <c r="L1242" s="99">
        <v>45890</v>
      </c>
      <c r="M1242" s="102" t="s">
        <v>186</v>
      </c>
      <c r="N1242" s="129">
        <f>IFERROR(IF(tbl_die_ordering[[#This Row],[Design Approved Date]]&lt;&gt;"",L1242-K1242,""),"")</f>
        <v>8</v>
      </c>
      <c r="O1242" s="99">
        <v>45891</v>
      </c>
      <c r="P1242" s="91">
        <v>45891</v>
      </c>
      <c r="Q1242" s="99">
        <v>45891</v>
      </c>
      <c r="R1242" s="122" t="s">
        <v>1908</v>
      </c>
      <c r="S1242" s="90" t="s">
        <v>101</v>
      </c>
      <c r="T1242" s="91">
        <v>45891</v>
      </c>
      <c r="U1242" s="110" t="s">
        <v>187</v>
      </c>
      <c r="V1242" s="111"/>
      <c r="W12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2" s="12">
        <f>IF(AND(tbl_die_ordering[[#This Row],[TYPE]]&lt;&gt;"C",tbl_die_ordering[[#This Row],[Design Approved Date]]&lt;&gt;""),tbl_die_ordering[[#This Row],[Design Approved Date]]-tbl_die_ordering[[#This Row],[Die Requested Date]],0)</f>
        <v>12</v>
      </c>
      <c r="AA1242" s="118" t="s">
        <v>1909</v>
      </c>
      <c r="AB1242" s="82">
        <f>_xlfn.XLOOKUP(_xlfn.TEXTJOIN("_",TRUE,tbl_die_ordering[[#This Row],[Supplier]],tbl_die_ordering[[#This Row],[DIE NO]]),[1]Tracker!$AQ:$AQ,[1]Tracker!$Y:$Y,"")</f>
        <v>242502068</v>
      </c>
      <c r="AC1242" s="83">
        <f>_xlfn.XLOOKUP(_xlfn.TEXTJOIN("_",TRUE,tbl_die_ordering[[#This Row],[Supplier]],tbl_die_ordering[[#This Row],[DIE NO]]),[1]Tracker!$AQ:$AQ,[1]Tracker!$AC:$AC,"")</f>
        <v>45895</v>
      </c>
      <c r="AD1242" s="7"/>
      <c r="AF1242" t="str">
        <f>TEXT(tbl_die_ordering[[#This Row],[Die Requested Date]],"mmm")</f>
        <v>Aug</v>
      </c>
      <c r="AG1242" t="str">
        <f>_xlfn.TEXTJOIN("_",TRUE,tbl_die_ordering[[#This Row],[Supplier]],tbl_die_ordering[[#This Row],[DIE NO]])</f>
        <v>PDTMC_051145-2501</v>
      </c>
    </row>
    <row r="1243" spans="1:33" ht="15.75">
      <c r="A1243" s="130" t="s">
        <v>6</v>
      </c>
      <c r="B1243" s="128" t="str">
        <f>_xlfn.XLOOKUP(_xlfn.TEXTJOIN("_",TRUE,tbl_die_ordering[[#This Row],[Supplier]],tbl_die_ordering[[#This Row],[DIE NO]]),[1]Tracker!$AQ:$AQ,[1]Tracker!$W:$W,"")</f>
        <v>8117-25</v>
      </c>
      <c r="C1243" s="204" t="s">
        <v>1910</v>
      </c>
      <c r="D1243" s="177" t="s">
        <v>185</v>
      </c>
      <c r="E1243" s="90" t="s">
        <v>321</v>
      </c>
      <c r="F1243" s="91">
        <v>45878</v>
      </c>
      <c r="G1243" s="355">
        <f>_xlfn.XLOOKUP(_xlfn.TEXTJOIN("_",TRUE,tbl_die_ordering[[#This Row],[Supplier]],tbl_die_ordering[[#This Row],[DIE NO]]),[1]Tracker!$AQ:$AQ,[1]Tracker!$V:$V,"")</f>
        <v>45880</v>
      </c>
      <c r="H1243" s="193" t="s">
        <v>94</v>
      </c>
      <c r="I1243" s="131">
        <v>0</v>
      </c>
      <c r="J1243" s="131">
        <v>0</v>
      </c>
      <c r="K1243" s="99">
        <v>45881</v>
      </c>
      <c r="L1243" s="99">
        <v>45883</v>
      </c>
      <c r="M1243" s="102"/>
      <c r="N1243" s="129">
        <f>IFERROR(IF(tbl_die_ordering[[#This Row],[Design Approved Date]]&lt;&gt;"",L1243-K1243,""),"")</f>
        <v>2</v>
      </c>
      <c r="O1243" s="91">
        <v>45884</v>
      </c>
      <c r="P1243" s="91">
        <v>45885</v>
      </c>
      <c r="Q1243" s="99">
        <v>45884</v>
      </c>
      <c r="R1243" s="122" t="s">
        <v>1911</v>
      </c>
      <c r="S1243" s="90" t="s">
        <v>101</v>
      </c>
      <c r="T1243" s="91">
        <v>45884</v>
      </c>
      <c r="U1243" s="110" t="s">
        <v>66</v>
      </c>
      <c r="V1243" s="111"/>
      <c r="W12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3" s="12">
        <f>IF(AND(tbl_die_ordering[[#This Row],[TYPE]]&lt;&gt;"C",tbl_die_ordering[[#This Row],[Design Approved Date]]&lt;&gt;""),tbl_die_ordering[[#This Row],[Design Approved Date]]-tbl_die_ordering[[#This Row],[Die Requested Date]],0)</f>
        <v>5</v>
      </c>
      <c r="AA1243" s="118" t="s">
        <v>1912</v>
      </c>
      <c r="AB1243" s="82">
        <f>_xlfn.XLOOKUP(_xlfn.TEXTJOIN("_",TRUE,tbl_die_ordering[[#This Row],[Supplier]],tbl_die_ordering[[#This Row],[DIE NO]]),[1]Tracker!$AQ:$AQ,[1]Tracker!$Y:$Y,"")</f>
        <v>142507203</v>
      </c>
      <c r="AC1243" s="83">
        <f>_xlfn.XLOOKUP(_xlfn.TEXTJOIN("_",TRUE,tbl_die_ordering[[#This Row],[Supplier]],tbl_die_ordering[[#This Row],[DIE NO]]),[1]Tracker!$AQ:$AQ,[1]Tracker!$AC:$AC,"")</f>
        <v>45896</v>
      </c>
      <c r="AD1243" s="7"/>
      <c r="AF1243" t="str">
        <f>TEXT(tbl_die_ordering[[#This Row],[Die Requested Date]],"mmm")</f>
        <v>Aug</v>
      </c>
      <c r="AG1243" t="str">
        <f>_xlfn.TEXTJOIN("_",TRUE,tbl_die_ordering[[#This Row],[Supplier]],tbl_die_ordering[[#This Row],[DIE NO]])</f>
        <v>PDTMC_27958-501</v>
      </c>
    </row>
    <row r="1244" spans="1:33" ht="15.75">
      <c r="A1244" s="130" t="s">
        <v>6</v>
      </c>
      <c r="B1244" s="128" t="str">
        <f>_xlfn.XLOOKUP(_xlfn.TEXTJOIN("_",TRUE,tbl_die_ordering[[#This Row],[Supplier]],tbl_die_ordering[[#This Row],[DIE NO]]),[1]Tracker!$AQ:$AQ,[1]Tracker!$W:$W,"")</f>
        <v>8117-25</v>
      </c>
      <c r="C1244" s="204" t="s">
        <v>1913</v>
      </c>
      <c r="D1244" s="177" t="s">
        <v>185</v>
      </c>
      <c r="E1244" s="90" t="s">
        <v>321</v>
      </c>
      <c r="F1244" s="91">
        <v>45878</v>
      </c>
      <c r="G1244" s="355">
        <f>_xlfn.XLOOKUP(_xlfn.TEXTJOIN("_",TRUE,tbl_die_ordering[[#This Row],[Supplier]],tbl_die_ordering[[#This Row],[DIE NO]]),[1]Tracker!$AQ:$AQ,[1]Tracker!$V:$V,"")</f>
        <v>45880</v>
      </c>
      <c r="H1244" s="193" t="s">
        <v>94</v>
      </c>
      <c r="I1244" s="131">
        <v>0</v>
      </c>
      <c r="J1244" s="131">
        <v>0</v>
      </c>
      <c r="K1244" s="99">
        <v>45881</v>
      </c>
      <c r="L1244" s="99">
        <v>45883</v>
      </c>
      <c r="M1244" s="102"/>
      <c r="N1244" s="129">
        <f>IFERROR(IF(tbl_die_ordering[[#This Row],[Design Approved Date]]&lt;&gt;"",L1244-K1244,""),"")</f>
        <v>2</v>
      </c>
      <c r="O1244" s="91">
        <v>45884</v>
      </c>
      <c r="P1244" s="91">
        <v>45885</v>
      </c>
      <c r="Q1244" s="99">
        <v>45884</v>
      </c>
      <c r="R1244" s="122" t="s">
        <v>1911</v>
      </c>
      <c r="S1244" s="90" t="s">
        <v>101</v>
      </c>
      <c r="T1244" s="91">
        <v>45884</v>
      </c>
      <c r="U1244" s="110" t="s">
        <v>66</v>
      </c>
      <c r="V1244" s="111"/>
      <c r="W12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4" s="12">
        <f>IF(AND(tbl_die_ordering[[#This Row],[TYPE]]&lt;&gt;"C",tbl_die_ordering[[#This Row],[Design Approved Date]]&lt;&gt;""),tbl_die_ordering[[#This Row],[Design Approved Date]]-tbl_die_ordering[[#This Row],[Die Requested Date]],0)</f>
        <v>5</v>
      </c>
      <c r="AA1244" s="118" t="s">
        <v>1912</v>
      </c>
      <c r="AB1244" s="82">
        <f>_xlfn.XLOOKUP(_xlfn.TEXTJOIN("_",TRUE,tbl_die_ordering[[#This Row],[Supplier]],tbl_die_ordering[[#This Row],[DIE NO]]),[1]Tracker!$AQ:$AQ,[1]Tracker!$Y:$Y,"")</f>
        <v>142507203</v>
      </c>
      <c r="AC1244" s="83">
        <f>_xlfn.XLOOKUP(_xlfn.TEXTJOIN("_",TRUE,tbl_die_ordering[[#This Row],[Supplier]],tbl_die_ordering[[#This Row],[DIE NO]]),[1]Tracker!$AQ:$AQ,[1]Tracker!$AC:$AC,"")</f>
        <v>45896</v>
      </c>
      <c r="AD1244" s="7"/>
      <c r="AF1244" t="str">
        <f>TEXT(tbl_die_ordering[[#This Row],[Die Requested Date]],"mmm")</f>
        <v>Aug</v>
      </c>
      <c r="AG1244" t="str">
        <f>_xlfn.TEXTJOIN("_",TRUE,tbl_die_ordering[[#This Row],[Supplier]],tbl_die_ordering[[#This Row],[DIE NO]])</f>
        <v>PDTMC_27959-501</v>
      </c>
    </row>
    <row r="1245" spans="1:33" ht="15.75">
      <c r="A1245" s="130" t="s">
        <v>6</v>
      </c>
      <c r="B1245" s="128" t="str">
        <f>_xlfn.XLOOKUP(_xlfn.TEXTJOIN("_",TRUE,tbl_die_ordering[[#This Row],[Supplier]],tbl_die_ordering[[#This Row],[DIE NO]]),[1]Tracker!$AQ:$AQ,[1]Tracker!$W:$W,"")</f>
        <v>8117-25</v>
      </c>
      <c r="C1245" s="204" t="s">
        <v>1914</v>
      </c>
      <c r="D1245" s="177" t="s">
        <v>185</v>
      </c>
      <c r="E1245" s="90" t="s">
        <v>321</v>
      </c>
      <c r="F1245" s="91">
        <v>45878</v>
      </c>
      <c r="G1245" s="355">
        <f>_xlfn.XLOOKUP(_xlfn.TEXTJOIN("_",TRUE,tbl_die_ordering[[#This Row],[Supplier]],tbl_die_ordering[[#This Row],[DIE NO]]),[1]Tracker!$AQ:$AQ,[1]Tracker!$V:$V,"")</f>
        <v>45880</v>
      </c>
      <c r="H1245" s="193" t="s">
        <v>94</v>
      </c>
      <c r="I1245" s="131">
        <v>0</v>
      </c>
      <c r="J1245" s="131">
        <v>0</v>
      </c>
      <c r="K1245" s="99">
        <v>45881</v>
      </c>
      <c r="L1245" s="99">
        <v>45884</v>
      </c>
      <c r="M1245" s="102"/>
      <c r="N1245" s="129">
        <f>IFERROR(IF(tbl_die_ordering[[#This Row],[Design Approved Date]]&lt;&gt;"",L1245-K1245,""),"")</f>
        <v>3</v>
      </c>
      <c r="O1245" s="91">
        <v>45884</v>
      </c>
      <c r="P1245" s="91">
        <v>45885</v>
      </c>
      <c r="Q1245" s="99">
        <v>45884</v>
      </c>
      <c r="R1245" s="122" t="s">
        <v>1911</v>
      </c>
      <c r="S1245" s="90" t="s">
        <v>101</v>
      </c>
      <c r="T1245" s="91">
        <v>45884</v>
      </c>
      <c r="U1245" s="110" t="s">
        <v>66</v>
      </c>
      <c r="V1245" s="111"/>
      <c r="W12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5" s="12">
        <f>IF(AND(tbl_die_ordering[[#This Row],[TYPE]]&lt;&gt;"C",tbl_die_ordering[[#This Row],[Design Approved Date]]&lt;&gt;""),tbl_die_ordering[[#This Row],[Design Approved Date]]-tbl_die_ordering[[#This Row],[Die Requested Date]],0)</f>
        <v>6</v>
      </c>
      <c r="AA1245" s="118" t="s">
        <v>1912</v>
      </c>
      <c r="AB1245" s="82">
        <f>_xlfn.XLOOKUP(_xlfn.TEXTJOIN("_",TRUE,tbl_die_ordering[[#This Row],[Supplier]],tbl_die_ordering[[#This Row],[DIE NO]]),[1]Tracker!$AQ:$AQ,[1]Tracker!$Y:$Y,"")</f>
        <v>142507203</v>
      </c>
      <c r="AC1245" s="83">
        <f>_xlfn.XLOOKUP(_xlfn.TEXTJOIN("_",TRUE,tbl_die_ordering[[#This Row],[Supplier]],tbl_die_ordering[[#This Row],[DIE NO]]),[1]Tracker!$AQ:$AQ,[1]Tracker!$AC:$AC,"")</f>
        <v>45896</v>
      </c>
      <c r="AD1245" s="7"/>
      <c r="AF1245" t="str">
        <f>TEXT(tbl_die_ordering[[#This Row],[Die Requested Date]],"mmm")</f>
        <v>Aug</v>
      </c>
      <c r="AG1245" t="str">
        <f>_xlfn.TEXTJOIN("_",TRUE,tbl_die_ordering[[#This Row],[Supplier]],tbl_die_ordering[[#This Row],[DIE NO]])</f>
        <v>PDTMC_27961-501</v>
      </c>
    </row>
    <row r="1246" spans="1:33" ht="60">
      <c r="A1246" s="130" t="s">
        <v>6</v>
      </c>
      <c r="B1246" s="128" t="str">
        <f>_xlfn.XLOOKUP(_xlfn.TEXTJOIN("_",TRUE,tbl_die_ordering[[#This Row],[Supplier]],tbl_die_ordering[[#This Row],[DIE NO]]),[1]Tracker!$AQ:$AQ,[1]Tracker!$W:$W,"")</f>
        <v>8116-25</v>
      </c>
      <c r="C1246" s="204" t="s">
        <v>1915</v>
      </c>
      <c r="D1246" s="177" t="s">
        <v>185</v>
      </c>
      <c r="E1246" s="90" t="s">
        <v>221</v>
      </c>
      <c r="F1246" s="91">
        <v>45878</v>
      </c>
      <c r="G1246" s="355">
        <f>_xlfn.XLOOKUP(_xlfn.TEXTJOIN("_",TRUE,tbl_die_ordering[[#This Row],[Supplier]],tbl_die_ordering[[#This Row],[DIE NO]]),[1]Tracker!$AQ:$AQ,[1]Tracker!$V:$V,"")</f>
        <v>45880</v>
      </c>
      <c r="H1246" s="193" t="s">
        <v>94</v>
      </c>
      <c r="I1246" s="131">
        <v>1</v>
      </c>
      <c r="J1246" s="131">
        <v>1</v>
      </c>
      <c r="K1246" s="99">
        <v>45882</v>
      </c>
      <c r="L1246" s="99">
        <v>45884</v>
      </c>
      <c r="M1246" s="102" t="s">
        <v>186</v>
      </c>
      <c r="N1246" s="129">
        <f>IFERROR(IF(tbl_die_ordering[[#This Row],[Design Approved Date]]&lt;&gt;"",L1246-K1246,""),"")</f>
        <v>2</v>
      </c>
      <c r="O1246" s="91">
        <v>45884</v>
      </c>
      <c r="P1246" s="91">
        <v>45885</v>
      </c>
      <c r="Q1246" s="99">
        <v>45884</v>
      </c>
      <c r="R1246" s="122" t="s">
        <v>1911</v>
      </c>
      <c r="S1246" s="90" t="s">
        <v>95</v>
      </c>
      <c r="T1246" s="91">
        <v>45884</v>
      </c>
      <c r="U1246" s="110" t="s">
        <v>66</v>
      </c>
      <c r="V1246" s="111" t="s">
        <v>1916</v>
      </c>
      <c r="W12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6" s="12">
        <f>IF(AND(tbl_die_ordering[[#This Row],[TYPE]]&lt;&gt;"C",tbl_die_ordering[[#This Row],[Design Approved Date]]&lt;&gt;""),tbl_die_ordering[[#This Row],[Design Approved Date]]-tbl_die_ordering[[#This Row],[Die Requested Date]],0)</f>
        <v>6</v>
      </c>
      <c r="AA1246" s="118" t="s">
        <v>1912</v>
      </c>
      <c r="AB1246" s="82">
        <f>_xlfn.XLOOKUP(_xlfn.TEXTJOIN("_",TRUE,tbl_die_ordering[[#This Row],[Supplier]],tbl_die_ordering[[#This Row],[DIE NO]]),[1]Tracker!$AQ:$AQ,[1]Tracker!$Y:$Y,"")</f>
        <v>142507206</v>
      </c>
      <c r="AC1246" s="83">
        <f>_xlfn.XLOOKUP(_xlfn.TEXTJOIN("_",TRUE,tbl_die_ordering[[#This Row],[Supplier]],tbl_die_ordering[[#This Row],[DIE NO]]),[1]Tracker!$AQ:$AQ,[1]Tracker!$AC:$AC,"")</f>
        <v>45895</v>
      </c>
      <c r="AD1246" s="7"/>
      <c r="AF1246" t="str">
        <f>TEXT(tbl_die_ordering[[#This Row],[Die Requested Date]],"mmm")</f>
        <v>Aug</v>
      </c>
      <c r="AG1246" t="str">
        <f>_xlfn.TEXTJOIN("_",TRUE,tbl_die_ordering[[#This Row],[Supplier]],tbl_die_ordering[[#This Row],[DIE NO]])</f>
        <v>PHME_30474-601</v>
      </c>
    </row>
    <row r="1247" spans="1:33" ht="28.5" customHeight="1">
      <c r="A1247" s="130" t="s">
        <v>6</v>
      </c>
      <c r="B1247" s="128" t="str">
        <f>_xlfn.XLOOKUP(_xlfn.TEXTJOIN("_",TRUE,tbl_die_ordering[[#This Row],[Supplier]],tbl_die_ordering[[#This Row],[DIE NO]]),[1]Tracker!$AQ:$AQ,[1]Tracker!$W:$W,"")</f>
        <v>8116-25</v>
      </c>
      <c r="C1247" s="204" t="s">
        <v>1917</v>
      </c>
      <c r="D1247" s="90" t="s">
        <v>162</v>
      </c>
      <c r="E1247" s="90" t="s">
        <v>278</v>
      </c>
      <c r="F1247" s="91">
        <v>45878</v>
      </c>
      <c r="G1247" s="355">
        <f>_xlfn.XLOOKUP(_xlfn.TEXTJOIN("_",TRUE,tbl_die_ordering[[#This Row],[Supplier]],tbl_die_ordering[[#This Row],[DIE NO]]),[1]Tracker!$AQ:$AQ,[1]Tracker!$V:$V,"")</f>
        <v>45880</v>
      </c>
      <c r="H1247" s="193" t="s">
        <v>94</v>
      </c>
      <c r="I1247" s="131">
        <v>0</v>
      </c>
      <c r="J1247" s="131">
        <v>0</v>
      </c>
      <c r="K1247" s="99">
        <v>45882</v>
      </c>
      <c r="L1247" s="99">
        <v>45884</v>
      </c>
      <c r="M1247" s="102"/>
      <c r="N1247" s="129">
        <f>IFERROR(IF(tbl_die_ordering[[#This Row],[Design Approved Date]]&lt;&gt;"",L1247-K1247,""),"")</f>
        <v>2</v>
      </c>
      <c r="O1247" s="91">
        <v>45884</v>
      </c>
      <c r="P1247" s="91">
        <v>45885</v>
      </c>
      <c r="Q1247" s="99">
        <v>45884</v>
      </c>
      <c r="R1247" s="122" t="s">
        <v>1911</v>
      </c>
      <c r="S1247" s="90" t="s">
        <v>95</v>
      </c>
      <c r="T1247" s="91">
        <v>45884</v>
      </c>
      <c r="U1247" s="110"/>
      <c r="V1247" s="111"/>
      <c r="W12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7" s="6">
        <f>IF(AND(tbl_die_ordering[[#This Row],[TYPE]]&lt;&gt;"C",tbl_die_ordering[[#This Row],[Design Approved Date]]&lt;&gt;""),tbl_die_ordering[[#This Row],[Design Approved Date]]-tbl_die_ordering[[#This Row],[Die Requested Date]],0)</f>
        <v>6</v>
      </c>
      <c r="AA1247" s="118"/>
      <c r="AB1247" s="82">
        <f>_xlfn.XLOOKUP(_xlfn.TEXTJOIN("_",TRUE,tbl_die_ordering[[#This Row],[Supplier]],tbl_die_ordering[[#This Row],[DIE NO]]),[1]Tracker!$AQ:$AQ,[1]Tracker!$Y:$Y,"")</f>
        <v>142507206</v>
      </c>
      <c r="AC1247" s="83">
        <f>_xlfn.XLOOKUP(_xlfn.TEXTJOIN("_",TRUE,tbl_die_ordering[[#This Row],[Supplier]],tbl_die_ordering[[#This Row],[DIE NO]]),[1]Tracker!$AQ:$AQ,[1]Tracker!$AC:$AC,"")</f>
        <v>45895</v>
      </c>
      <c r="AD1247" s="7"/>
      <c r="AF1247" t="str">
        <f>TEXT(tbl_die_ordering[[#This Row],[Die Requested Date]],"mmm")</f>
        <v>Aug</v>
      </c>
      <c r="AG1247" t="str">
        <f>_xlfn.TEXTJOIN("_",TRUE,tbl_die_ordering[[#This Row],[Supplier]],tbl_die_ordering[[#This Row],[DIE NO]])</f>
        <v>PHME_INS-30474</v>
      </c>
    </row>
    <row r="1248" spans="1:33" ht="15.75">
      <c r="A1248" s="130" t="s">
        <v>6</v>
      </c>
      <c r="B1248" s="128" t="str">
        <f>_xlfn.XLOOKUP(_xlfn.TEXTJOIN("_",TRUE,tbl_die_ordering[[#This Row],[Supplier]],tbl_die_ordering[[#This Row],[DIE NO]]),[1]Tracker!$AQ:$AQ,[1]Tracker!$W:$W,"")</f>
        <v>8116-25</v>
      </c>
      <c r="C1248" s="204" t="s">
        <v>1918</v>
      </c>
      <c r="D1248" s="177" t="s">
        <v>185</v>
      </c>
      <c r="E1248" s="90" t="s">
        <v>327</v>
      </c>
      <c r="F1248" s="91">
        <v>45878</v>
      </c>
      <c r="G1248" s="355">
        <f>_xlfn.XLOOKUP(_xlfn.TEXTJOIN("_",TRUE,tbl_die_ordering[[#This Row],[Supplier]],tbl_die_ordering[[#This Row],[DIE NO]]),[1]Tracker!$AQ:$AQ,[1]Tracker!$V:$V,"")</f>
        <v>45880</v>
      </c>
      <c r="H1248" s="193" t="s">
        <v>94</v>
      </c>
      <c r="I1248" s="131">
        <v>1</v>
      </c>
      <c r="J1248" s="131">
        <v>1</v>
      </c>
      <c r="K1248" s="99">
        <v>45881</v>
      </c>
      <c r="L1248" s="99">
        <v>45884</v>
      </c>
      <c r="M1248" s="102"/>
      <c r="N1248" s="129">
        <f>IFERROR(IF(tbl_die_ordering[[#This Row],[Design Approved Date]]&lt;&gt;"",L1248-K1248,""),"")</f>
        <v>3</v>
      </c>
      <c r="O1248" s="91">
        <v>45884</v>
      </c>
      <c r="P1248" s="91">
        <v>45885</v>
      </c>
      <c r="Q1248" s="99">
        <v>45884</v>
      </c>
      <c r="R1248" s="122" t="s">
        <v>1911</v>
      </c>
      <c r="S1248" s="90" t="s">
        <v>95</v>
      </c>
      <c r="T1248" s="91">
        <v>45884</v>
      </c>
      <c r="U1248" s="110" t="s">
        <v>66</v>
      </c>
      <c r="V1248" s="111"/>
      <c r="W12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8" s="12">
        <f>IF(AND(tbl_die_ordering[[#This Row],[TYPE]]&lt;&gt;"C",tbl_die_ordering[[#This Row],[Design Approved Date]]&lt;&gt;""),tbl_die_ordering[[#This Row],[Design Approved Date]]-tbl_die_ordering[[#This Row],[Die Requested Date]],0)</f>
        <v>6</v>
      </c>
      <c r="AA1248" s="118" t="s">
        <v>1912</v>
      </c>
      <c r="AB1248" s="82">
        <f>_xlfn.XLOOKUP(_xlfn.TEXTJOIN("_",TRUE,tbl_die_ordering[[#This Row],[Supplier]],tbl_die_ordering[[#This Row],[DIE NO]]),[1]Tracker!$AQ:$AQ,[1]Tracker!$Y:$Y,"")</f>
        <v>142507206</v>
      </c>
      <c r="AC1248" s="83">
        <f>_xlfn.XLOOKUP(_xlfn.TEXTJOIN("_",TRUE,tbl_die_ordering[[#This Row],[Supplier]],tbl_die_ordering[[#This Row],[DIE NO]]),[1]Tracker!$AQ:$AQ,[1]Tracker!$AC:$AC,"")</f>
        <v>45895</v>
      </c>
      <c r="AD1248" s="7"/>
      <c r="AF1248" t="str">
        <f>TEXT(tbl_die_ordering[[#This Row],[Die Requested Date]],"mmm")</f>
        <v>Aug</v>
      </c>
      <c r="AG1248" t="str">
        <f>_xlfn.TEXTJOIN("_",TRUE,tbl_die_ordering[[#This Row],[Supplier]],tbl_die_ordering[[#This Row],[DIE NO]])</f>
        <v>PHME_30475-601</v>
      </c>
    </row>
    <row r="1249" spans="1:33" ht="15.75">
      <c r="A1249" s="130" t="s">
        <v>6</v>
      </c>
      <c r="B1249" s="128" t="str">
        <f>_xlfn.XLOOKUP(_xlfn.TEXTJOIN("_",TRUE,tbl_die_ordering[[#This Row],[Supplier]],tbl_die_ordering[[#This Row],[DIE NO]]),[1]Tracker!$AQ:$AQ,[1]Tracker!$W:$W,"")</f>
        <v>8116-25</v>
      </c>
      <c r="C1249" s="204" t="s">
        <v>1919</v>
      </c>
      <c r="D1249" s="90" t="s">
        <v>162</v>
      </c>
      <c r="E1249" s="90" t="s">
        <v>278</v>
      </c>
      <c r="F1249" s="91">
        <v>45878</v>
      </c>
      <c r="G1249" s="355">
        <f>_xlfn.XLOOKUP(_xlfn.TEXTJOIN("_",TRUE,tbl_die_ordering[[#This Row],[Supplier]],tbl_die_ordering[[#This Row],[DIE NO]]),[1]Tracker!$AQ:$AQ,[1]Tracker!$V:$V,"")</f>
        <v>45880</v>
      </c>
      <c r="H1249" s="193" t="s">
        <v>94</v>
      </c>
      <c r="I1249" s="131">
        <v>0</v>
      </c>
      <c r="J1249" s="131">
        <v>0</v>
      </c>
      <c r="K1249" s="99">
        <v>45881</v>
      </c>
      <c r="L1249" s="99">
        <v>45884</v>
      </c>
      <c r="M1249" s="102"/>
      <c r="N1249" s="129">
        <f>IFERROR(IF(tbl_die_ordering[[#This Row],[Design Approved Date]]&lt;&gt;"",L1249-K1249,""),"")</f>
        <v>3</v>
      </c>
      <c r="O1249" s="91">
        <v>45884</v>
      </c>
      <c r="P1249" s="91">
        <v>45885</v>
      </c>
      <c r="Q1249" s="99">
        <v>45884</v>
      </c>
      <c r="R1249" s="122" t="s">
        <v>1911</v>
      </c>
      <c r="S1249" s="90" t="s">
        <v>95</v>
      </c>
      <c r="T1249" s="91">
        <v>45884</v>
      </c>
      <c r="U1249" s="110"/>
      <c r="V1249" s="111"/>
      <c r="W12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49" s="6">
        <f>IF(AND(tbl_die_ordering[[#This Row],[TYPE]]&lt;&gt;"C",tbl_die_ordering[[#This Row],[Design Approved Date]]&lt;&gt;""),tbl_die_ordering[[#This Row],[Design Approved Date]]-tbl_die_ordering[[#This Row],[Die Requested Date]],0)</f>
        <v>6</v>
      </c>
      <c r="AA1249" s="118"/>
      <c r="AB1249" s="82">
        <f>_xlfn.XLOOKUP(_xlfn.TEXTJOIN("_",TRUE,tbl_die_ordering[[#This Row],[Supplier]],tbl_die_ordering[[#This Row],[DIE NO]]),[1]Tracker!$AQ:$AQ,[1]Tracker!$Y:$Y,"")</f>
        <v>142507206</v>
      </c>
      <c r="AC1249" s="83">
        <f>_xlfn.XLOOKUP(_xlfn.TEXTJOIN("_",TRUE,tbl_die_ordering[[#This Row],[Supplier]],tbl_die_ordering[[#This Row],[DIE NO]]),[1]Tracker!$AQ:$AQ,[1]Tracker!$AC:$AC,"")</f>
        <v>45895</v>
      </c>
      <c r="AD1249" s="7"/>
      <c r="AF1249" t="str">
        <f>TEXT(tbl_die_ordering[[#This Row],[Die Requested Date]],"mmm")</f>
        <v>Aug</v>
      </c>
      <c r="AG1249" t="str">
        <f>_xlfn.TEXTJOIN("_",TRUE,tbl_die_ordering[[#This Row],[Supplier]],tbl_die_ordering[[#This Row],[DIE NO]])</f>
        <v>PHME_INS-30475</v>
      </c>
    </row>
    <row r="1250" spans="1:33" ht="15.75">
      <c r="A1250" s="130" t="s">
        <v>6</v>
      </c>
      <c r="B1250" s="128" t="str">
        <f>_xlfn.XLOOKUP(_xlfn.TEXTJOIN("_",TRUE,tbl_die_ordering[[#This Row],[Supplier]],tbl_die_ordering[[#This Row],[DIE NO]]),[1]Tracker!$AQ:$AQ,[1]Tracker!$W:$W,"")</f>
        <v>8116-25</v>
      </c>
      <c r="C1250" s="204" t="s">
        <v>1920</v>
      </c>
      <c r="D1250" s="177" t="s">
        <v>185</v>
      </c>
      <c r="E1250" s="90" t="s">
        <v>327</v>
      </c>
      <c r="F1250" s="91">
        <v>45878</v>
      </c>
      <c r="G1250" s="355">
        <f>_xlfn.XLOOKUP(_xlfn.TEXTJOIN("_",TRUE,tbl_die_ordering[[#This Row],[Supplier]],tbl_die_ordering[[#This Row],[DIE NO]]),[1]Tracker!$AQ:$AQ,[1]Tracker!$V:$V,"")</f>
        <v>45880</v>
      </c>
      <c r="H1250" s="193" t="s">
        <v>94</v>
      </c>
      <c r="I1250" s="131">
        <v>1</v>
      </c>
      <c r="J1250" s="131">
        <v>1</v>
      </c>
      <c r="K1250" s="99">
        <v>45881</v>
      </c>
      <c r="L1250" s="99">
        <v>45883</v>
      </c>
      <c r="M1250" s="102"/>
      <c r="N1250" s="129">
        <f>IFERROR(IF(tbl_die_ordering[[#This Row],[Design Approved Date]]&lt;&gt;"",L1250-K1250,""),"")</f>
        <v>2</v>
      </c>
      <c r="O1250" s="91">
        <v>45884</v>
      </c>
      <c r="P1250" s="91">
        <v>45885</v>
      </c>
      <c r="Q1250" s="99">
        <v>45884</v>
      </c>
      <c r="R1250" s="122" t="s">
        <v>1911</v>
      </c>
      <c r="S1250" s="90" t="s">
        <v>95</v>
      </c>
      <c r="T1250" s="91">
        <v>45884</v>
      </c>
      <c r="U1250" s="110" t="s">
        <v>66</v>
      </c>
      <c r="V1250" s="111"/>
      <c r="W12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0" s="12">
        <f>IF(AND(tbl_die_ordering[[#This Row],[TYPE]]&lt;&gt;"C",tbl_die_ordering[[#This Row],[Design Approved Date]]&lt;&gt;""),tbl_die_ordering[[#This Row],[Design Approved Date]]-tbl_die_ordering[[#This Row],[Die Requested Date]],0)</f>
        <v>5</v>
      </c>
      <c r="AA1250" s="118" t="s">
        <v>1912</v>
      </c>
      <c r="AB1250" s="82">
        <f>_xlfn.XLOOKUP(_xlfn.TEXTJOIN("_",TRUE,tbl_die_ordering[[#This Row],[Supplier]],tbl_die_ordering[[#This Row],[DIE NO]]),[1]Tracker!$AQ:$AQ,[1]Tracker!$Y:$Y,"")</f>
        <v>142507206</v>
      </c>
      <c r="AC1250" s="83">
        <f>_xlfn.XLOOKUP(_xlfn.TEXTJOIN("_",TRUE,tbl_die_ordering[[#This Row],[Supplier]],tbl_die_ordering[[#This Row],[DIE NO]]),[1]Tracker!$AQ:$AQ,[1]Tracker!$AC:$AC,"")</f>
        <v>45895</v>
      </c>
      <c r="AD1250" s="7"/>
      <c r="AF1250" t="str">
        <f>TEXT(tbl_die_ordering[[#This Row],[Die Requested Date]],"mmm")</f>
        <v>Aug</v>
      </c>
      <c r="AG1250" t="str">
        <f>_xlfn.TEXTJOIN("_",TRUE,tbl_die_ordering[[#This Row],[Supplier]],tbl_die_ordering[[#This Row],[DIE NO]])</f>
        <v>PHME_30478-601</v>
      </c>
    </row>
    <row r="1251" spans="1:33" ht="30">
      <c r="A1251" s="130" t="s">
        <v>6</v>
      </c>
      <c r="B1251" s="128" t="str">
        <f>_xlfn.XLOOKUP(_xlfn.TEXTJOIN("_",TRUE,tbl_die_ordering[[#This Row],[Supplier]],tbl_die_ordering[[#This Row],[DIE NO]]),[1]Tracker!$AQ:$AQ,[1]Tracker!$W:$W,"")</f>
        <v>8116-25</v>
      </c>
      <c r="C1251" s="204" t="s">
        <v>1921</v>
      </c>
      <c r="D1251" s="177" t="s">
        <v>185</v>
      </c>
      <c r="E1251" s="90" t="s">
        <v>327</v>
      </c>
      <c r="F1251" s="91">
        <v>45878</v>
      </c>
      <c r="G1251" s="355">
        <f>_xlfn.XLOOKUP(_xlfn.TEXTJOIN("_",TRUE,tbl_die_ordering[[#This Row],[Supplier]],tbl_die_ordering[[#This Row],[DIE NO]]),[1]Tracker!$AQ:$AQ,[1]Tracker!$V:$V,"")</f>
        <v>45880</v>
      </c>
      <c r="H1251" s="193" t="s">
        <v>94</v>
      </c>
      <c r="I1251" s="131">
        <v>2</v>
      </c>
      <c r="J1251" s="131">
        <v>2</v>
      </c>
      <c r="K1251" s="99">
        <v>45883</v>
      </c>
      <c r="L1251" s="99">
        <v>45888</v>
      </c>
      <c r="M1251" s="102" t="s">
        <v>186</v>
      </c>
      <c r="N1251" s="129">
        <f>IFERROR(IF(tbl_die_ordering[[#This Row],[Design Approved Date]]&lt;&gt;"",L1251-K1251,""),"")</f>
        <v>5</v>
      </c>
      <c r="O1251" s="91">
        <v>45889</v>
      </c>
      <c r="P1251" s="91">
        <v>45885</v>
      </c>
      <c r="Q1251" s="91">
        <v>45889</v>
      </c>
      <c r="R1251" s="122" t="s">
        <v>1590</v>
      </c>
      <c r="S1251" s="90" t="s">
        <v>95</v>
      </c>
      <c r="T1251" s="99">
        <v>45889</v>
      </c>
      <c r="U1251" s="110" t="s">
        <v>66</v>
      </c>
      <c r="V1251" s="111" t="s">
        <v>1922</v>
      </c>
      <c r="W12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1" s="12">
        <f>IF(AND(tbl_die_ordering[[#This Row],[TYPE]]&lt;&gt;"C",tbl_die_ordering[[#This Row],[Design Approved Date]]&lt;&gt;""),tbl_die_ordering[[#This Row],[Design Approved Date]]-tbl_die_ordering[[#This Row],[Die Requested Date]],0)</f>
        <v>10</v>
      </c>
      <c r="AA1251" s="118" t="s">
        <v>1912</v>
      </c>
      <c r="AB1251" s="82">
        <f>_xlfn.XLOOKUP(_xlfn.TEXTJOIN("_",TRUE,tbl_die_ordering[[#This Row],[Supplier]],tbl_die_ordering[[#This Row],[DIE NO]]),[1]Tracker!$AQ:$AQ,[1]Tracker!$Y:$Y,"")</f>
        <v>142507206</v>
      </c>
      <c r="AC1251" s="83">
        <f>_xlfn.XLOOKUP(_xlfn.TEXTJOIN("_",TRUE,tbl_die_ordering[[#This Row],[Supplier]],tbl_die_ordering[[#This Row],[DIE NO]]),[1]Tracker!$AQ:$AQ,[1]Tracker!$AC:$AC,"")</f>
        <v>45895</v>
      </c>
      <c r="AD1251" s="7"/>
      <c r="AF1251" t="str">
        <f>TEXT(tbl_die_ordering[[#This Row],[Die Requested Date]],"mmm")</f>
        <v>Aug</v>
      </c>
      <c r="AG1251" t="str">
        <f>_xlfn.TEXTJOIN("_",TRUE,tbl_die_ordering[[#This Row],[Supplier]],tbl_die_ordering[[#This Row],[DIE NO]])</f>
        <v>PHME_30473-601</v>
      </c>
    </row>
    <row r="1252" spans="1:33" ht="15.75">
      <c r="A1252" s="130" t="s">
        <v>6</v>
      </c>
      <c r="B1252" s="128" t="str">
        <f>_xlfn.XLOOKUP(_xlfn.TEXTJOIN("_",TRUE,tbl_die_ordering[[#This Row],[Supplier]],tbl_die_ordering[[#This Row],[DIE NO]]),[1]Tracker!$AQ:$AQ,[1]Tracker!$W:$W,"")</f>
        <v>8116-25</v>
      </c>
      <c r="C1252" s="204" t="s">
        <v>1923</v>
      </c>
      <c r="D1252" s="90" t="s">
        <v>162</v>
      </c>
      <c r="E1252" s="90" t="s">
        <v>278</v>
      </c>
      <c r="F1252" s="91">
        <v>45878</v>
      </c>
      <c r="G1252" s="355">
        <f>_xlfn.XLOOKUP(_xlfn.TEXTJOIN("_",TRUE,tbl_die_ordering[[#This Row],[Supplier]],tbl_die_ordering[[#This Row],[DIE NO]]),[1]Tracker!$AQ:$AQ,[1]Tracker!$V:$V,"")</f>
        <v>45880</v>
      </c>
      <c r="H1252" s="193" t="s">
        <v>94</v>
      </c>
      <c r="I1252" s="131">
        <v>0</v>
      </c>
      <c r="J1252" s="131">
        <v>0</v>
      </c>
      <c r="K1252" s="99">
        <v>45883</v>
      </c>
      <c r="L1252" s="99">
        <v>45888</v>
      </c>
      <c r="M1252" s="102"/>
      <c r="N1252" s="129">
        <f>IFERROR(IF(tbl_die_ordering[[#This Row],[Design Approved Date]]&lt;&gt;"",L1252-K1252,""),"")</f>
        <v>5</v>
      </c>
      <c r="O1252" s="91">
        <v>45889</v>
      </c>
      <c r="P1252" s="91">
        <v>45889</v>
      </c>
      <c r="Q1252" s="91">
        <v>45889</v>
      </c>
      <c r="R1252" s="122" t="s">
        <v>1590</v>
      </c>
      <c r="S1252" s="90" t="s">
        <v>95</v>
      </c>
      <c r="T1252" s="99">
        <v>45889</v>
      </c>
      <c r="U1252" s="110"/>
      <c r="V1252" s="111"/>
      <c r="W12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2" s="6">
        <f>IF(AND(tbl_die_ordering[[#This Row],[TYPE]]&lt;&gt;"C",tbl_die_ordering[[#This Row],[Design Approved Date]]&lt;&gt;""),tbl_die_ordering[[#This Row],[Design Approved Date]]-tbl_die_ordering[[#This Row],[Die Requested Date]],0)</f>
        <v>10</v>
      </c>
      <c r="AA1252" s="118"/>
      <c r="AB1252" s="82">
        <f>_xlfn.XLOOKUP(_xlfn.TEXTJOIN("_",TRUE,tbl_die_ordering[[#This Row],[Supplier]],tbl_die_ordering[[#This Row],[DIE NO]]),[1]Tracker!$AQ:$AQ,[1]Tracker!$Y:$Y,"")</f>
        <v>142507206</v>
      </c>
      <c r="AC1252" s="83">
        <f>_xlfn.XLOOKUP(_xlfn.TEXTJOIN("_",TRUE,tbl_die_ordering[[#This Row],[Supplier]],tbl_die_ordering[[#This Row],[DIE NO]]),[1]Tracker!$AQ:$AQ,[1]Tracker!$AC:$AC,"")</f>
        <v>45895</v>
      </c>
      <c r="AD1252" s="7"/>
      <c r="AF1252" t="str">
        <f>TEXT(tbl_die_ordering[[#This Row],[Die Requested Date]],"mmm")</f>
        <v>Aug</v>
      </c>
      <c r="AG1252" t="str">
        <f>_xlfn.TEXTJOIN("_",TRUE,tbl_die_ordering[[#This Row],[Supplier]],tbl_die_ordering[[#This Row],[DIE NO]])</f>
        <v>PHME_INS-30473</v>
      </c>
    </row>
    <row r="1253" spans="1:33" ht="15.75">
      <c r="A1253" s="130" t="s">
        <v>6</v>
      </c>
      <c r="B1253" s="128" t="str">
        <f>_xlfn.XLOOKUP(_xlfn.TEXTJOIN("_",TRUE,tbl_die_ordering[[#This Row],[Supplier]],tbl_die_ordering[[#This Row],[DIE NO]]),[1]Tracker!$AQ:$AQ,[1]Tracker!$W:$W,"")</f>
        <v>8115-25</v>
      </c>
      <c r="C1253" s="204" t="s">
        <v>1924</v>
      </c>
      <c r="D1253" s="177" t="s">
        <v>185</v>
      </c>
      <c r="E1253" s="90" t="s">
        <v>221</v>
      </c>
      <c r="F1253" s="91">
        <v>45878</v>
      </c>
      <c r="G1253" s="355">
        <f>_xlfn.XLOOKUP(_xlfn.TEXTJOIN("_",TRUE,tbl_die_ordering[[#This Row],[Supplier]],tbl_die_ordering[[#This Row],[DIE NO]]),[1]Tracker!$AQ:$AQ,[1]Tracker!$V:$V,"")</f>
        <v>45880</v>
      </c>
      <c r="H1253" s="193" t="s">
        <v>94</v>
      </c>
      <c r="I1253" s="131">
        <v>0</v>
      </c>
      <c r="J1253" s="131">
        <v>0</v>
      </c>
      <c r="K1253" s="99">
        <v>45881</v>
      </c>
      <c r="L1253" s="99">
        <v>45890</v>
      </c>
      <c r="M1253" s="102" t="s">
        <v>186</v>
      </c>
      <c r="N1253" s="129">
        <f>IFERROR(IF(tbl_die_ordering[[#This Row],[Design Approved Date]]&lt;&gt;"",L1253-K1253,""),"")</f>
        <v>9</v>
      </c>
      <c r="O1253" s="99">
        <v>45891</v>
      </c>
      <c r="P1253" s="91">
        <v>45885</v>
      </c>
      <c r="Q1253" s="99">
        <v>45891</v>
      </c>
      <c r="R1253" s="122" t="s">
        <v>1925</v>
      </c>
      <c r="S1253" s="90" t="s">
        <v>95</v>
      </c>
      <c r="T1253" s="99">
        <v>45891</v>
      </c>
      <c r="U1253" s="110" t="s">
        <v>66</v>
      </c>
      <c r="V1253" s="111" t="s">
        <v>1926</v>
      </c>
      <c r="W12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3" s="12">
        <f>IF(AND(tbl_die_ordering[[#This Row],[TYPE]]&lt;&gt;"C",tbl_die_ordering[[#This Row],[Design Approved Date]]&lt;&gt;""),tbl_die_ordering[[#This Row],[Design Approved Date]]-tbl_die_ordering[[#This Row],[Die Requested Date]],0)</f>
        <v>12</v>
      </c>
      <c r="AA1253" s="118" t="s">
        <v>1912</v>
      </c>
      <c r="AB1253" s="82">
        <f>_xlfn.XLOOKUP(_xlfn.TEXTJOIN("_",TRUE,tbl_die_ordering[[#This Row],[Supplier]],tbl_die_ordering[[#This Row],[DIE NO]]),[1]Tracker!$AQ:$AQ,[1]Tracker!$Y:$Y,"")</f>
        <v>142507329</v>
      </c>
      <c r="AC1253" s="83">
        <f>_xlfn.XLOOKUP(_xlfn.TEXTJOIN("_",TRUE,tbl_die_ordering[[#This Row],[Supplier]],tbl_die_ordering[[#This Row],[DIE NO]]),[1]Tracker!$AQ:$AQ,[1]Tracker!$AC:$AC,"")</f>
        <v>45898</v>
      </c>
      <c r="AD1253" s="7"/>
      <c r="AF1253" t="str">
        <f>TEXT(tbl_die_ordering[[#This Row],[Die Requested Date]],"mmm")</f>
        <v>Aug</v>
      </c>
      <c r="AG1253" t="str">
        <f>_xlfn.TEXTJOIN("_",TRUE,tbl_die_ordering[[#This Row],[Supplier]],tbl_die_ordering[[#This Row],[DIE NO]])</f>
        <v>PHME_27960-601</v>
      </c>
    </row>
    <row r="1254" spans="1:33" ht="15.75">
      <c r="A1254" s="130" t="s">
        <v>6</v>
      </c>
      <c r="B1254" s="128" t="str">
        <f>_xlfn.XLOOKUP(_xlfn.TEXTJOIN("_",TRUE,tbl_die_ordering[[#This Row],[Supplier]],tbl_die_ordering[[#This Row],[DIE NO]]),[1]Tracker!$AQ:$AQ,[1]Tracker!$W:$W,"")</f>
        <v>8115-25</v>
      </c>
      <c r="C1254" s="204" t="s">
        <v>1927</v>
      </c>
      <c r="D1254" s="90" t="s">
        <v>162</v>
      </c>
      <c r="E1254" s="90" t="s">
        <v>278</v>
      </c>
      <c r="F1254" s="91">
        <v>45878</v>
      </c>
      <c r="G1254" s="355">
        <f>_xlfn.XLOOKUP(_xlfn.TEXTJOIN("_",TRUE,tbl_die_ordering[[#This Row],[Supplier]],tbl_die_ordering[[#This Row],[DIE NO]]),[1]Tracker!$AQ:$AQ,[1]Tracker!$V:$V,"")</f>
        <v>45880</v>
      </c>
      <c r="H1254" s="193" t="s">
        <v>94</v>
      </c>
      <c r="I1254" s="131">
        <v>0</v>
      </c>
      <c r="J1254" s="131">
        <v>0</v>
      </c>
      <c r="K1254" s="99">
        <v>45881</v>
      </c>
      <c r="L1254" s="99">
        <v>45888</v>
      </c>
      <c r="M1254" s="102"/>
      <c r="N1254" s="129">
        <f>IFERROR(IF(tbl_die_ordering[[#This Row],[Design Approved Date]]&lt;&gt;"",L1254-K1254,""),"")</f>
        <v>7</v>
      </c>
      <c r="O1254" s="99">
        <v>45891</v>
      </c>
      <c r="P1254" s="91">
        <v>45891</v>
      </c>
      <c r="Q1254" s="99">
        <v>45891</v>
      </c>
      <c r="R1254" s="122" t="s">
        <v>1925</v>
      </c>
      <c r="S1254" s="90" t="s">
        <v>95</v>
      </c>
      <c r="T1254" s="99">
        <v>45891</v>
      </c>
      <c r="U1254" s="110"/>
      <c r="V1254" s="111"/>
      <c r="W12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4" s="12">
        <f>IF(AND(tbl_die_ordering[[#This Row],[TYPE]]&lt;&gt;"C",tbl_die_ordering[[#This Row],[Design Approved Date]]&lt;&gt;""),tbl_die_ordering[[#This Row],[Design Approved Date]]-tbl_die_ordering[[#This Row],[Die Requested Date]],0)</f>
        <v>10</v>
      </c>
      <c r="AA1254" s="118"/>
      <c r="AB1254" s="82">
        <f>_xlfn.XLOOKUP(_xlfn.TEXTJOIN("_",TRUE,tbl_die_ordering[[#This Row],[Supplier]],tbl_die_ordering[[#This Row],[DIE NO]]),[1]Tracker!$AQ:$AQ,[1]Tracker!$Y:$Y,"")</f>
        <v>142507329</v>
      </c>
      <c r="AC1254" s="83">
        <f>_xlfn.XLOOKUP(_xlfn.TEXTJOIN("_",TRUE,tbl_die_ordering[[#This Row],[Supplier]],tbl_die_ordering[[#This Row],[DIE NO]]),[1]Tracker!$AQ:$AQ,[1]Tracker!$AC:$AC,"")</f>
        <v>45898</v>
      </c>
      <c r="AD1254" s="7"/>
      <c r="AF1254" t="str">
        <f>TEXT(tbl_die_ordering[[#This Row],[Die Requested Date]],"mmm")</f>
        <v>Aug</v>
      </c>
      <c r="AG1254" t="str">
        <f>_xlfn.TEXTJOIN("_",TRUE,tbl_die_ordering[[#This Row],[Supplier]],tbl_die_ordering[[#This Row],[DIE NO]])</f>
        <v>PHME_INS-27957</v>
      </c>
    </row>
    <row r="1255" spans="1:33" ht="15" customHeight="1">
      <c r="A1255" s="130" t="s">
        <v>6</v>
      </c>
      <c r="B1255" s="128" t="str">
        <f>_xlfn.XLOOKUP(_xlfn.TEXTJOIN("_",TRUE,tbl_die_ordering[[#This Row],[Supplier]],tbl_die_ordering[[#This Row],[DIE NO]]),[1]Tracker!$AQ:$AQ,[1]Tracker!$W:$W,"")</f>
        <v>8115-25</v>
      </c>
      <c r="C1255" s="204" t="s">
        <v>1928</v>
      </c>
      <c r="D1255" s="177" t="s">
        <v>185</v>
      </c>
      <c r="E1255" s="90" t="s">
        <v>221</v>
      </c>
      <c r="F1255" s="91">
        <v>45878</v>
      </c>
      <c r="G1255" s="355">
        <f>_xlfn.XLOOKUP(_xlfn.TEXTJOIN("_",TRUE,tbl_die_ordering[[#This Row],[Supplier]],tbl_die_ordering[[#This Row],[DIE NO]]),[1]Tracker!$AQ:$AQ,[1]Tracker!$V:$V,"")</f>
        <v>45880</v>
      </c>
      <c r="H1255" s="193" t="s">
        <v>94</v>
      </c>
      <c r="I1255" s="131">
        <v>0</v>
      </c>
      <c r="J1255" s="131">
        <v>0</v>
      </c>
      <c r="K1255" s="99">
        <v>45881</v>
      </c>
      <c r="L1255" s="99">
        <v>45891</v>
      </c>
      <c r="M1255" s="102" t="s">
        <v>186</v>
      </c>
      <c r="N1255" s="129">
        <f>IFERROR(IF(tbl_die_ordering[[#This Row],[Design Approved Date]]&lt;&gt;"",L1255-K1255,""),"")</f>
        <v>10</v>
      </c>
      <c r="O1255" s="99">
        <v>45892</v>
      </c>
      <c r="P1255" s="91">
        <v>45885</v>
      </c>
      <c r="Q1255" s="99">
        <v>45892</v>
      </c>
      <c r="R1255" s="122" t="s">
        <v>1896</v>
      </c>
      <c r="S1255" s="90" t="s">
        <v>95</v>
      </c>
      <c r="T1255" s="99">
        <v>45892</v>
      </c>
      <c r="U1255" s="110" t="s">
        <v>66</v>
      </c>
      <c r="V1255" s="111" t="s">
        <v>1926</v>
      </c>
      <c r="W12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5" s="12">
        <f>IF(AND(tbl_die_ordering[[#This Row],[TYPE]]&lt;&gt;"C",tbl_die_ordering[[#This Row],[Design Approved Date]]&lt;&gt;""),tbl_die_ordering[[#This Row],[Design Approved Date]]-tbl_die_ordering[[#This Row],[Die Requested Date]],0)</f>
        <v>13</v>
      </c>
      <c r="AA1255" s="118" t="s">
        <v>1912</v>
      </c>
      <c r="AB1255" s="82">
        <f>_xlfn.XLOOKUP(_xlfn.TEXTJOIN("_",TRUE,tbl_die_ordering[[#This Row],[Supplier]],tbl_die_ordering[[#This Row],[DIE NO]]),[1]Tracker!$AQ:$AQ,[1]Tracker!$Y:$Y,"")</f>
        <v>142507329</v>
      </c>
      <c r="AC1255" s="83">
        <f>_xlfn.XLOOKUP(_xlfn.TEXTJOIN("_",TRUE,tbl_die_ordering[[#This Row],[Supplier]],tbl_die_ordering[[#This Row],[DIE NO]]),[1]Tracker!$AQ:$AQ,[1]Tracker!$AC:$AC,"")</f>
        <v>45898</v>
      </c>
      <c r="AD1255" s="7"/>
      <c r="AF1255" t="str">
        <f>TEXT(tbl_die_ordering[[#This Row],[Die Requested Date]],"mmm")</f>
        <v>Aug</v>
      </c>
      <c r="AG1255" t="str">
        <f>_xlfn.TEXTJOIN("_",TRUE,tbl_die_ordering[[#This Row],[Supplier]],tbl_die_ordering[[#This Row],[DIE NO]])</f>
        <v>PHME_27957-601</v>
      </c>
    </row>
    <row r="1256" spans="1:33" ht="15.75">
      <c r="A1256" s="130" t="s">
        <v>6</v>
      </c>
      <c r="B1256" s="128" t="str">
        <f>_xlfn.XLOOKUP(_xlfn.TEXTJOIN("_",TRUE,tbl_die_ordering[[#This Row],[Supplier]],tbl_die_ordering[[#This Row],[DIE NO]]),[1]Tracker!$AQ:$AQ,[1]Tracker!$W:$W,"")</f>
        <v>8116-25</v>
      </c>
      <c r="C1256" s="204" t="s">
        <v>1929</v>
      </c>
      <c r="D1256" s="177" t="s">
        <v>185</v>
      </c>
      <c r="E1256" s="90" t="s">
        <v>327</v>
      </c>
      <c r="F1256" s="91">
        <v>45878</v>
      </c>
      <c r="G1256" s="355">
        <f>_xlfn.XLOOKUP(_xlfn.TEXTJOIN("_",TRUE,tbl_die_ordering[[#This Row],[Supplier]],tbl_die_ordering[[#This Row],[DIE NO]]),[1]Tracker!$AQ:$AQ,[1]Tracker!$V:$V,"")</f>
        <v>45880</v>
      </c>
      <c r="H1256" s="193" t="s">
        <v>94</v>
      </c>
      <c r="I1256" s="131">
        <v>1</v>
      </c>
      <c r="J1256" s="131">
        <v>1</v>
      </c>
      <c r="K1256" s="99">
        <v>45881</v>
      </c>
      <c r="L1256" s="99">
        <v>45891</v>
      </c>
      <c r="M1256" s="102" t="s">
        <v>186</v>
      </c>
      <c r="N1256" s="129">
        <f>IFERROR(IF(tbl_die_ordering[[#This Row],[Design Approved Date]]&lt;&gt;"",L1256-K1256,""),"")</f>
        <v>10</v>
      </c>
      <c r="O1256" s="99">
        <v>45892</v>
      </c>
      <c r="P1256" s="91">
        <v>45885</v>
      </c>
      <c r="Q1256" s="99">
        <v>45892</v>
      </c>
      <c r="R1256" s="122" t="s">
        <v>1896</v>
      </c>
      <c r="S1256" s="90" t="s">
        <v>95</v>
      </c>
      <c r="T1256" s="99">
        <v>45892</v>
      </c>
      <c r="U1256" s="110" t="s">
        <v>66</v>
      </c>
      <c r="V1256" s="111" t="s">
        <v>1930</v>
      </c>
      <c r="W12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6" s="12">
        <f>IF(AND(tbl_die_ordering[[#This Row],[TYPE]]&lt;&gt;"C",tbl_die_ordering[[#This Row],[Design Approved Date]]&lt;&gt;""),tbl_die_ordering[[#This Row],[Design Approved Date]]-tbl_die_ordering[[#This Row],[Die Requested Date]],0)</f>
        <v>13</v>
      </c>
      <c r="AA1256" s="118" t="s">
        <v>1912</v>
      </c>
      <c r="AB1256" s="82">
        <f>_xlfn.XLOOKUP(_xlfn.TEXTJOIN("_",TRUE,tbl_die_ordering[[#This Row],[Supplier]],tbl_die_ordering[[#This Row],[DIE NO]]),[1]Tracker!$AQ:$AQ,[1]Tracker!$Y:$Y,"")</f>
        <v>142507329</v>
      </c>
      <c r="AC1256" s="83">
        <f>_xlfn.XLOOKUP(_xlfn.TEXTJOIN("_",TRUE,tbl_die_ordering[[#This Row],[Supplier]],tbl_die_ordering[[#This Row],[DIE NO]]),[1]Tracker!$AQ:$AQ,[1]Tracker!$AC:$AC,"")</f>
        <v>45898</v>
      </c>
      <c r="AD1256" s="7"/>
      <c r="AF1256" t="str">
        <f>TEXT(tbl_die_ordering[[#This Row],[Die Requested Date]],"mmm")</f>
        <v>Aug</v>
      </c>
      <c r="AG1256" t="str">
        <f>_xlfn.TEXTJOIN("_",TRUE,tbl_die_ordering[[#This Row],[Supplier]],tbl_die_ordering[[#This Row],[DIE NO]])</f>
        <v>PHME_30479-601</v>
      </c>
    </row>
    <row r="1257" spans="1:33" ht="15.75">
      <c r="A1257" s="130" t="s">
        <v>29</v>
      </c>
      <c r="B1257" s="128" t="str">
        <f>_xlfn.XLOOKUP(_xlfn.TEXTJOIN("_",TRUE,tbl_die_ordering[[#This Row],[Supplier]],tbl_die_ordering[[#This Row],[DIE NO]]),[1]Tracker!$AQ:$AQ,[1]Tracker!$W:$W,"")</f>
        <v>8114-25</v>
      </c>
      <c r="C1257" s="204" t="s">
        <v>1931</v>
      </c>
      <c r="D1257" s="90" t="s">
        <v>185</v>
      </c>
      <c r="E1257" s="90" t="s">
        <v>519</v>
      </c>
      <c r="F1257" s="91">
        <v>45878</v>
      </c>
      <c r="G1257" s="355">
        <f>_xlfn.XLOOKUP(_xlfn.TEXTJOIN("_",TRUE,tbl_die_ordering[[#This Row],[Supplier]],tbl_die_ordering[[#This Row],[DIE NO]]),[1]Tracker!$AQ:$AQ,[1]Tracker!$V:$V,"")</f>
        <v>45880</v>
      </c>
      <c r="H1257" s="193" t="s">
        <v>94</v>
      </c>
      <c r="I1257" s="131">
        <v>1</v>
      </c>
      <c r="J1257" s="131">
        <v>1</v>
      </c>
      <c r="K1257" s="99">
        <v>45881</v>
      </c>
      <c r="L1257" s="99">
        <v>45884</v>
      </c>
      <c r="M1257" s="102"/>
      <c r="N1257" s="129">
        <f>IFERROR(IF(tbl_die_ordering[[#This Row],[Design Approved Date]]&lt;&gt;"",L1257-K1257,""),"")</f>
        <v>3</v>
      </c>
      <c r="O1257" s="99">
        <v>45884</v>
      </c>
      <c r="P1257" s="91">
        <v>45885</v>
      </c>
      <c r="Q1257" s="99">
        <v>45884</v>
      </c>
      <c r="R1257" s="122" t="s">
        <v>1932</v>
      </c>
      <c r="S1257" s="90" t="s">
        <v>101</v>
      </c>
      <c r="T1257" s="91">
        <v>45884</v>
      </c>
      <c r="U1257" s="110" t="s">
        <v>66</v>
      </c>
      <c r="V1257" s="111" t="s">
        <v>1933</v>
      </c>
      <c r="W12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7" s="12">
        <f>IF(AND(tbl_die_ordering[[#This Row],[TYPE]]&lt;&gt;"C",tbl_die_ordering[[#This Row],[Design Approved Date]]&lt;&gt;""),tbl_die_ordering[[#This Row],[Design Approved Date]]-tbl_die_ordering[[#This Row],[Die Requested Date]],0)</f>
        <v>6</v>
      </c>
      <c r="AA1257" s="118" t="s">
        <v>1912</v>
      </c>
      <c r="AB1257" s="82">
        <f>_xlfn.XLOOKUP(_xlfn.TEXTJOIN("_",TRUE,tbl_die_ordering[[#This Row],[Supplier]],tbl_die_ordering[[#This Row],[DIE NO]]),[1]Tracker!$AQ:$AQ,[1]Tracker!$Y:$Y,"")</f>
        <v>242502068</v>
      </c>
      <c r="AC1257" s="83">
        <f>_xlfn.XLOOKUP(_xlfn.TEXTJOIN("_",TRUE,tbl_die_ordering[[#This Row],[Supplier]],tbl_die_ordering[[#This Row],[DIE NO]]),[1]Tracker!$AQ:$AQ,[1]Tracker!$AC:$AC,"")</f>
        <v>45895</v>
      </c>
      <c r="AD1257" s="7"/>
      <c r="AF1257" t="str">
        <f>TEXT(tbl_die_ordering[[#This Row],[Die Requested Date]],"mmm")</f>
        <v>Aug</v>
      </c>
      <c r="AG1257" t="str">
        <f>_xlfn.TEXTJOIN("_",TRUE,tbl_die_ordering[[#This Row],[Supplier]],tbl_die_ordering[[#This Row],[DIE NO]])</f>
        <v>PDTMC_030476-3501</v>
      </c>
    </row>
    <row r="1258" spans="1:33" ht="15.75">
      <c r="A1258" s="130" t="s">
        <v>29</v>
      </c>
      <c r="B1258" s="128" t="str">
        <f>_xlfn.XLOOKUP(_xlfn.TEXTJOIN("_",TRUE,tbl_die_ordering[[#This Row],[Supplier]],tbl_die_ordering[[#This Row],[DIE NO]]),[1]Tracker!$AQ:$AQ,[1]Tracker!$W:$W,"")</f>
        <v>8114-25</v>
      </c>
      <c r="C1258" s="204" t="s">
        <v>1934</v>
      </c>
      <c r="D1258" s="90" t="s">
        <v>162</v>
      </c>
      <c r="E1258" s="90" t="s">
        <v>278</v>
      </c>
      <c r="F1258" s="91">
        <v>45878</v>
      </c>
      <c r="G1258" s="355">
        <f>_xlfn.XLOOKUP(_xlfn.TEXTJOIN("_",TRUE,tbl_die_ordering[[#This Row],[Supplier]],tbl_die_ordering[[#This Row],[DIE NO]]),[1]Tracker!$AQ:$AQ,[1]Tracker!$V:$V,"")</f>
        <v>45880</v>
      </c>
      <c r="H1258" s="193" t="s">
        <v>94</v>
      </c>
      <c r="I1258" s="131">
        <v>0</v>
      </c>
      <c r="J1258" s="131">
        <v>0</v>
      </c>
      <c r="K1258" s="99">
        <v>45881</v>
      </c>
      <c r="L1258" s="99">
        <v>45884</v>
      </c>
      <c r="M1258" s="102"/>
      <c r="N1258" s="129">
        <f>IFERROR(IF(tbl_die_ordering[[#This Row],[Design Approved Date]]&lt;&gt;"",L1258-K1258,""),"")</f>
        <v>3</v>
      </c>
      <c r="O1258" s="99">
        <v>45884</v>
      </c>
      <c r="P1258" s="91">
        <v>45885</v>
      </c>
      <c r="Q1258" s="99">
        <v>45884</v>
      </c>
      <c r="R1258" s="122" t="s">
        <v>1932</v>
      </c>
      <c r="S1258" s="90" t="s">
        <v>101</v>
      </c>
      <c r="T1258" s="91">
        <v>45884</v>
      </c>
      <c r="U1258" s="110"/>
      <c r="V1258" s="111"/>
      <c r="W12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8" s="12">
        <f>IF(AND(tbl_die_ordering[[#This Row],[TYPE]]&lt;&gt;"C",tbl_die_ordering[[#This Row],[Design Approved Date]]&lt;&gt;""),tbl_die_ordering[[#This Row],[Design Approved Date]]-tbl_die_ordering[[#This Row],[Die Requested Date]],0)</f>
        <v>6</v>
      </c>
      <c r="AA1258" s="118"/>
      <c r="AB1258" s="82">
        <f>_xlfn.XLOOKUP(_xlfn.TEXTJOIN("_",TRUE,tbl_die_ordering[[#This Row],[Supplier]],tbl_die_ordering[[#This Row],[DIE NO]]),[1]Tracker!$AQ:$AQ,[1]Tracker!$Y:$Y,"")</f>
        <v>242502068</v>
      </c>
      <c r="AC1258" s="83">
        <f>_xlfn.XLOOKUP(_xlfn.TEXTJOIN("_",TRUE,tbl_die_ordering[[#This Row],[Supplier]],tbl_die_ordering[[#This Row],[DIE NO]]),[1]Tracker!$AQ:$AQ,[1]Tracker!$AC:$AC,"")</f>
        <v>45895</v>
      </c>
      <c r="AD1258" s="7"/>
      <c r="AF1258" t="str">
        <f>TEXT(tbl_die_ordering[[#This Row],[Die Requested Date]],"mmm")</f>
        <v>Aug</v>
      </c>
      <c r="AG1258" t="str">
        <f>_xlfn.TEXTJOIN("_",TRUE,tbl_die_ordering[[#This Row],[Supplier]],tbl_die_ordering[[#This Row],[DIE NO]])</f>
        <v>PDTMC_35IC1-030476</v>
      </c>
    </row>
    <row r="1259" spans="1:33" ht="15.75">
      <c r="A1259" s="130" t="s">
        <v>29</v>
      </c>
      <c r="B1259" s="128" t="str">
        <f>_xlfn.XLOOKUP(_xlfn.TEXTJOIN("_",TRUE,tbl_die_ordering[[#This Row],[Supplier]],tbl_die_ordering[[#This Row],[DIE NO]]),[1]Tracker!$AQ:$AQ,[1]Tracker!$W:$W,"")</f>
        <v>8114-25</v>
      </c>
      <c r="C1259" s="204" t="s">
        <v>1935</v>
      </c>
      <c r="D1259" s="90" t="s">
        <v>185</v>
      </c>
      <c r="E1259" s="90" t="s">
        <v>119</v>
      </c>
      <c r="F1259" s="91">
        <v>45878</v>
      </c>
      <c r="G1259" s="355">
        <f>_xlfn.XLOOKUP(_xlfn.TEXTJOIN("_",TRUE,tbl_die_ordering[[#This Row],[Supplier]],tbl_die_ordering[[#This Row],[DIE NO]]),[1]Tracker!$AQ:$AQ,[1]Tracker!$V:$V,"")</f>
        <v>45880</v>
      </c>
      <c r="H1259" s="193" t="s">
        <v>94</v>
      </c>
      <c r="I1259" s="131">
        <v>0</v>
      </c>
      <c r="J1259" s="131">
        <v>0</v>
      </c>
      <c r="K1259" s="99">
        <v>45881</v>
      </c>
      <c r="L1259" s="99">
        <v>45883</v>
      </c>
      <c r="M1259" s="102" t="s">
        <v>186</v>
      </c>
      <c r="N1259" s="129">
        <f>IFERROR(IF(tbl_die_ordering[[#This Row],[Design Approved Date]]&lt;&gt;"",L1259-K1259,""),"")</f>
        <v>2</v>
      </c>
      <c r="O1259" s="99">
        <v>45884</v>
      </c>
      <c r="P1259" s="91">
        <v>45885</v>
      </c>
      <c r="Q1259" s="99">
        <v>45884</v>
      </c>
      <c r="R1259" s="122" t="s">
        <v>1932</v>
      </c>
      <c r="S1259" s="90" t="s">
        <v>101</v>
      </c>
      <c r="T1259" s="91">
        <v>45884</v>
      </c>
      <c r="U1259" s="110" t="s">
        <v>187</v>
      </c>
      <c r="V1259" s="111"/>
      <c r="W12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59" s="12">
        <f>IF(AND(tbl_die_ordering[[#This Row],[TYPE]]&lt;&gt;"C",tbl_die_ordering[[#This Row],[Design Approved Date]]&lt;&gt;""),tbl_die_ordering[[#This Row],[Design Approved Date]]-tbl_die_ordering[[#This Row],[Die Requested Date]],0)</f>
        <v>5</v>
      </c>
      <c r="AA1259" s="118" t="s">
        <v>1909</v>
      </c>
      <c r="AB1259" s="82">
        <f>_xlfn.XLOOKUP(_xlfn.TEXTJOIN("_",TRUE,tbl_die_ordering[[#This Row],[Supplier]],tbl_die_ordering[[#This Row],[DIE NO]]),[1]Tracker!$AQ:$AQ,[1]Tracker!$Y:$Y,"")</f>
        <v>242502068</v>
      </c>
      <c r="AC1259" s="83">
        <f>_xlfn.XLOOKUP(_xlfn.TEXTJOIN("_",TRUE,tbl_die_ordering[[#This Row],[Supplier]],tbl_die_ordering[[#This Row],[DIE NO]]),[1]Tracker!$AQ:$AQ,[1]Tracker!$AC:$AC,"")</f>
        <v>45895</v>
      </c>
      <c r="AD1259" s="7"/>
      <c r="AF1259" t="str">
        <f>TEXT(tbl_die_ordering[[#This Row],[Die Requested Date]],"mmm")</f>
        <v>Aug</v>
      </c>
      <c r="AG1259" t="str">
        <f>_xlfn.TEXTJOIN("_",TRUE,tbl_die_ordering[[#This Row],[Supplier]],tbl_die_ordering[[#This Row],[DIE NO]])</f>
        <v>PDTMC_055077-2501</v>
      </c>
    </row>
    <row r="1260" spans="1:33" ht="15.75">
      <c r="A1260" s="130" t="s">
        <v>29</v>
      </c>
      <c r="B1260" s="128" t="str">
        <f>_xlfn.XLOOKUP(_xlfn.TEXTJOIN("_",TRUE,tbl_die_ordering[[#This Row],[Supplier]],tbl_die_ordering[[#This Row],[DIE NO]]),[1]Tracker!$AQ:$AQ,[1]Tracker!$W:$W,"")</f>
        <v>8113-25</v>
      </c>
      <c r="C1260" s="204" t="s">
        <v>1936</v>
      </c>
      <c r="D1260" s="90" t="s">
        <v>185</v>
      </c>
      <c r="E1260" s="90" t="s">
        <v>1937</v>
      </c>
      <c r="F1260" s="91">
        <v>45878</v>
      </c>
      <c r="G1260" s="355">
        <f>_xlfn.XLOOKUP(_xlfn.TEXTJOIN("_",TRUE,tbl_die_ordering[[#This Row],[Supplier]],tbl_die_ordering[[#This Row],[DIE NO]]),[1]Tracker!$AQ:$AQ,[1]Tracker!$V:$V,"")</f>
        <v>45880</v>
      </c>
      <c r="H1260" s="201" t="s">
        <v>94</v>
      </c>
      <c r="I1260" s="131">
        <v>1</v>
      </c>
      <c r="J1260" s="131">
        <v>1</v>
      </c>
      <c r="K1260" s="99">
        <v>45882</v>
      </c>
      <c r="L1260" s="99">
        <v>45890</v>
      </c>
      <c r="M1260" s="102" t="s">
        <v>186</v>
      </c>
      <c r="N1260" s="129">
        <f>IFERROR(IF(tbl_die_ordering[[#This Row],[Design Approved Date]]&lt;&gt;"",L1260-K1260,""),"")</f>
        <v>8</v>
      </c>
      <c r="O1260" s="91">
        <v>45891</v>
      </c>
      <c r="P1260" s="91">
        <v>45891</v>
      </c>
      <c r="Q1260" s="99">
        <v>45891</v>
      </c>
      <c r="R1260" s="122" t="s">
        <v>1938</v>
      </c>
      <c r="S1260" s="90" t="s">
        <v>95</v>
      </c>
      <c r="T1260" s="91">
        <v>45891</v>
      </c>
      <c r="U1260" s="110" t="s">
        <v>187</v>
      </c>
      <c r="V1260" s="111" t="s">
        <v>1939</v>
      </c>
      <c r="W12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0" s="12">
        <f>IF(AND(tbl_die_ordering[[#This Row],[TYPE]]&lt;&gt;"C",tbl_die_ordering[[#This Row],[Design Approved Date]]&lt;&gt;""),tbl_die_ordering[[#This Row],[Design Approved Date]]-tbl_die_ordering[[#This Row],[Die Requested Date]],0)</f>
        <v>12</v>
      </c>
      <c r="AA1260" s="118" t="s">
        <v>1909</v>
      </c>
      <c r="AB1260" s="82">
        <f>_xlfn.XLOOKUP(_xlfn.TEXTJOIN("_",TRUE,tbl_die_ordering[[#This Row],[Supplier]],tbl_die_ordering[[#This Row],[DIE NO]]),[1]Tracker!$AQ:$AQ,[1]Tracker!$Y:$Y,"")</f>
        <v>242502312</v>
      </c>
      <c r="AC1260" s="83">
        <f>_xlfn.XLOOKUP(_xlfn.TEXTJOIN("_",TRUE,tbl_die_ordering[[#This Row],[Supplier]],tbl_die_ordering[[#This Row],[DIE NO]]),[1]Tracker!$AQ:$AQ,[1]Tracker!$AC:$AC,"")</f>
        <v>45911</v>
      </c>
      <c r="AD1260" s="7"/>
      <c r="AF1260" t="str">
        <f>TEXT(tbl_die_ordering[[#This Row],[Die Requested Date]],"mmm")</f>
        <v>Aug</v>
      </c>
      <c r="AG1260" t="str">
        <f>_xlfn.TEXTJOIN("_",TRUE,tbl_die_ordering[[#This Row],[Supplier]],tbl_die_ordering[[#This Row],[DIE NO]])</f>
        <v>PHME_051144-3501</v>
      </c>
    </row>
    <row r="1261" spans="1:33" ht="15.75">
      <c r="A1261" s="130" t="s">
        <v>6</v>
      </c>
      <c r="B1261" s="128" t="str">
        <f>_xlfn.XLOOKUP(_xlfn.TEXTJOIN("_",TRUE,tbl_die_ordering[[#This Row],[Supplier]],tbl_die_ordering[[#This Row],[DIE NO]]),[1]Tracker!$AQ:$AQ,[1]Tracker!$W:$W,"")</f>
        <v>8121-25</v>
      </c>
      <c r="C1261" s="204" t="s">
        <v>1940</v>
      </c>
      <c r="D1261" s="177" t="s">
        <v>185</v>
      </c>
      <c r="E1261" s="90" t="s">
        <v>196</v>
      </c>
      <c r="F1261" s="91">
        <v>45878</v>
      </c>
      <c r="G1261" s="355">
        <f>_xlfn.XLOOKUP(_xlfn.TEXTJOIN("_",TRUE,tbl_die_ordering[[#This Row],[Supplier]],tbl_die_ordering[[#This Row],[DIE NO]]),[1]Tracker!$AQ:$AQ,[1]Tracker!$V:$V,"")</f>
        <v>45881</v>
      </c>
      <c r="H1261" s="193" t="s">
        <v>90</v>
      </c>
      <c r="I1261" s="131">
        <v>5</v>
      </c>
      <c r="J1261" s="131">
        <v>5</v>
      </c>
      <c r="K1261" s="99">
        <v>45890</v>
      </c>
      <c r="L1261" s="99">
        <v>45899</v>
      </c>
      <c r="M1261" s="102" t="s">
        <v>186</v>
      </c>
      <c r="N1261" s="129">
        <f>IFERROR(IF(tbl_die_ordering[[#This Row],[Design Approved Date]]&lt;&gt;"",L1261-K1261,""),"")</f>
        <v>9</v>
      </c>
      <c r="O1261" s="99">
        <v>45902</v>
      </c>
      <c r="P1261" s="91">
        <v>45885</v>
      </c>
      <c r="Q1261" s="99">
        <v>45902</v>
      </c>
      <c r="R1261" s="122" t="s">
        <v>1941</v>
      </c>
      <c r="S1261" s="90" t="s">
        <v>230</v>
      </c>
      <c r="T1261" s="99">
        <v>45902</v>
      </c>
      <c r="U1261" s="110" t="s">
        <v>66</v>
      </c>
      <c r="V1261" s="111"/>
      <c r="W12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1" s="12">
        <f>IF(AND(tbl_die_ordering[[#This Row],[TYPE]]&lt;&gt;"C",tbl_die_ordering[[#This Row],[Design Approved Date]]&lt;&gt;""),tbl_die_ordering[[#This Row],[Design Approved Date]]-tbl_die_ordering[[#This Row],[Die Requested Date]],0)</f>
        <v>21</v>
      </c>
      <c r="AA1261" s="118" t="s">
        <v>1912</v>
      </c>
      <c r="AB1261" s="82">
        <f>_xlfn.XLOOKUP(_xlfn.TEXTJOIN("_",TRUE,tbl_die_ordering[[#This Row],[Supplier]],tbl_die_ordering[[#This Row],[DIE NO]]),[1]Tracker!$AQ:$AQ,[1]Tracker!$Y:$Y,"")</f>
        <v>142507739</v>
      </c>
      <c r="AC1261" s="83">
        <f>_xlfn.XLOOKUP(_xlfn.TEXTJOIN("_",TRUE,tbl_die_ordering[[#This Row],[Supplier]],tbl_die_ordering[[#This Row],[DIE NO]]),[1]Tracker!$AQ:$AQ,[1]Tracker!$AC:$AC,"")</f>
        <v>45926.812511574077</v>
      </c>
      <c r="AD1261" s="7"/>
      <c r="AF1261" t="str">
        <f>TEXT(tbl_die_ordering[[#This Row],[Die Requested Date]],"mmm")</f>
        <v>Aug</v>
      </c>
      <c r="AG1261" t="str">
        <f>_xlfn.TEXTJOIN("_",TRUE,tbl_die_ordering[[#This Row],[Supplier]],tbl_die_ordering[[#This Row],[DIE NO]])</f>
        <v>ADEX_30477-601</v>
      </c>
    </row>
    <row r="1262" spans="1:33" ht="15.75">
      <c r="A1262" s="130" t="s">
        <v>6</v>
      </c>
      <c r="B1262" s="128" t="str">
        <f>_xlfn.XLOOKUP(_xlfn.TEXTJOIN("_",TRUE,tbl_die_ordering[[#This Row],[Supplier]],tbl_die_ordering[[#This Row],[DIE NO]]),[1]Tracker!$AQ:$AQ,[1]Tracker!$W:$W,"")</f>
        <v>8121-25</v>
      </c>
      <c r="C1262" s="204" t="s">
        <v>1942</v>
      </c>
      <c r="D1262" s="90" t="s">
        <v>162</v>
      </c>
      <c r="E1262" s="90" t="s">
        <v>526</v>
      </c>
      <c r="F1262" s="91">
        <v>45878</v>
      </c>
      <c r="G1262" s="355">
        <f>_xlfn.XLOOKUP(_xlfn.TEXTJOIN("_",TRUE,tbl_die_ordering[[#This Row],[Supplier]],tbl_die_ordering[[#This Row],[DIE NO]]),[1]Tracker!$AQ:$AQ,[1]Tracker!$V:$V,"")</f>
        <v>45881</v>
      </c>
      <c r="H1262" s="193" t="s">
        <v>90</v>
      </c>
      <c r="I1262" s="131">
        <v>0</v>
      </c>
      <c r="J1262" s="131">
        <v>0</v>
      </c>
      <c r="K1262" s="99">
        <v>45890</v>
      </c>
      <c r="L1262" s="99">
        <v>45899</v>
      </c>
      <c r="M1262" s="102"/>
      <c r="N1262" s="129">
        <f>IFERROR(IF(tbl_die_ordering[[#This Row],[Design Approved Date]]&lt;&gt;"",L1262-K1262,""),"")</f>
        <v>9</v>
      </c>
      <c r="O1262" s="99">
        <v>45902</v>
      </c>
      <c r="P1262" s="91">
        <v>45885</v>
      </c>
      <c r="Q1262" s="99">
        <v>45902</v>
      </c>
      <c r="R1262" s="122" t="s">
        <v>1941</v>
      </c>
      <c r="S1262" s="90" t="s">
        <v>230</v>
      </c>
      <c r="T1262" s="99">
        <v>45902</v>
      </c>
      <c r="U1262" s="110"/>
      <c r="V1262" s="111"/>
      <c r="W12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2" s="6">
        <f>IF(AND(tbl_die_ordering[[#This Row],[TYPE]]&lt;&gt;"C",tbl_die_ordering[[#This Row],[Design Approved Date]]&lt;&gt;""),tbl_die_ordering[[#This Row],[Design Approved Date]]-tbl_die_ordering[[#This Row],[Die Requested Date]],0)</f>
        <v>21</v>
      </c>
      <c r="AA1262" s="118"/>
      <c r="AB1262" s="82">
        <f>_xlfn.XLOOKUP(_xlfn.TEXTJOIN("_",TRUE,tbl_die_ordering[[#This Row],[Supplier]],tbl_die_ordering[[#This Row],[DIE NO]]),[1]Tracker!$AQ:$AQ,[1]Tracker!$Y:$Y,"")</f>
        <v>142507739</v>
      </c>
      <c r="AC1262" s="83">
        <f>_xlfn.XLOOKUP(_xlfn.TEXTJOIN("_",TRUE,tbl_die_ordering[[#This Row],[Supplier]],tbl_die_ordering[[#This Row],[DIE NO]]),[1]Tracker!$AQ:$AQ,[1]Tracker!$AC:$AC,"")</f>
        <v>45926.812511574077</v>
      </c>
      <c r="AD1262" s="7"/>
      <c r="AF1262" t="str">
        <f>TEXT(tbl_die_ordering[[#This Row],[Die Requested Date]],"mmm")</f>
        <v>Aug</v>
      </c>
      <c r="AG1262" t="str">
        <f>_xlfn.TEXTJOIN("_",TRUE,tbl_die_ordering[[#This Row],[Supplier]],tbl_die_ordering[[#This Row],[DIE NO]])</f>
        <v>ADEX_INS-30477</v>
      </c>
    </row>
    <row r="1263" spans="1:33" ht="15.75">
      <c r="A1263" s="130" t="s">
        <v>6</v>
      </c>
      <c r="B1263" s="128" t="str">
        <f>_xlfn.XLOOKUP(_xlfn.TEXTJOIN("_",TRUE,tbl_die_ordering[[#This Row],[Supplier]],tbl_die_ordering[[#This Row],[DIE NO]]),[1]Tracker!$AQ:$AQ,[1]Tracker!$W:$W,"")</f>
        <v>8119-25</v>
      </c>
      <c r="C1263" s="204" t="s">
        <v>1943</v>
      </c>
      <c r="D1263" s="177" t="s">
        <v>185</v>
      </c>
      <c r="E1263" s="90" t="s">
        <v>93</v>
      </c>
      <c r="F1263" s="91">
        <v>45880</v>
      </c>
      <c r="G1263" s="355">
        <f>_xlfn.XLOOKUP(_xlfn.TEXTJOIN("_",TRUE,tbl_die_ordering[[#This Row],[Supplier]],tbl_die_ordering[[#This Row],[DIE NO]]),[1]Tracker!$AQ:$AQ,[1]Tracker!$V:$V,"")</f>
        <v>45881</v>
      </c>
      <c r="H1263" s="193" t="s">
        <v>90</v>
      </c>
      <c r="I1263" s="131">
        <v>0</v>
      </c>
      <c r="J1263" s="131">
        <v>0</v>
      </c>
      <c r="K1263" s="99">
        <v>45882</v>
      </c>
      <c r="L1263" s="99">
        <v>45883</v>
      </c>
      <c r="M1263" s="102"/>
      <c r="N1263" s="129">
        <f>IFERROR(IF(tbl_die_ordering[[#This Row],[Design Approved Date]]&lt;&gt;"",L1263-K1263,""),"")</f>
        <v>1</v>
      </c>
      <c r="O1263" s="91">
        <v>45884</v>
      </c>
      <c r="P1263" s="91">
        <v>45885</v>
      </c>
      <c r="Q1263" s="99">
        <v>45884</v>
      </c>
      <c r="R1263" s="122" t="s">
        <v>1911</v>
      </c>
      <c r="S1263" s="90" t="s">
        <v>106</v>
      </c>
      <c r="T1263" s="91">
        <v>45884</v>
      </c>
      <c r="U1263" s="110" t="s">
        <v>1944</v>
      </c>
      <c r="V1263" s="111"/>
      <c r="W12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3" s="12">
        <f>IF(AND(tbl_die_ordering[[#This Row],[TYPE]]&lt;&gt;"C",tbl_die_ordering[[#This Row],[Design Approved Date]]&lt;&gt;""),tbl_die_ordering[[#This Row],[Design Approved Date]]-tbl_die_ordering[[#This Row],[Die Requested Date]],0)</f>
        <v>3</v>
      </c>
      <c r="AA1263" s="118" t="s">
        <v>1912</v>
      </c>
      <c r="AB1263" s="82">
        <f>_xlfn.XLOOKUP(_xlfn.TEXTJOIN("_",TRUE,tbl_die_ordering[[#This Row],[Supplier]],tbl_die_ordering[[#This Row],[DIE NO]]),[1]Tracker!$AQ:$AQ,[1]Tracker!$Y:$Y,"")</f>
        <v>142507233</v>
      </c>
      <c r="AC1263" s="83">
        <f>_xlfn.XLOOKUP(_xlfn.TEXTJOIN("_",TRUE,tbl_die_ordering[[#This Row],[Supplier]],tbl_die_ordering[[#This Row],[DIE NO]]),[1]Tracker!$AQ:$AQ,[1]Tracker!$AC:$AC,"")</f>
        <v>45897</v>
      </c>
      <c r="AD1263" s="7"/>
      <c r="AF1263" t="str">
        <f>TEXT(tbl_die_ordering[[#This Row],[Die Requested Date]],"mmm")</f>
        <v>Aug</v>
      </c>
      <c r="AG1263" t="str">
        <f>_xlfn.TEXTJOIN("_",TRUE,tbl_die_ordering[[#This Row],[Supplier]],tbl_die_ordering[[#This Row],[DIE NO]])</f>
        <v>JIANGSU_27963-601</v>
      </c>
    </row>
    <row r="1264" spans="1:33" ht="15.75">
      <c r="A1264" s="130" t="s">
        <v>6</v>
      </c>
      <c r="B1264" s="128" t="str">
        <f>_xlfn.XLOOKUP(_xlfn.TEXTJOIN("_",TRUE,tbl_die_ordering[[#This Row],[Supplier]],tbl_die_ordering[[#This Row],[DIE NO]]),[1]Tracker!$AQ:$AQ,[1]Tracker!$W:$W,"")</f>
        <v>8120-25</v>
      </c>
      <c r="C1264" s="204" t="s">
        <v>1945</v>
      </c>
      <c r="D1264" s="90" t="s">
        <v>162</v>
      </c>
      <c r="E1264" s="90" t="s">
        <v>278</v>
      </c>
      <c r="F1264" s="91">
        <v>45880</v>
      </c>
      <c r="G1264" s="355">
        <f>_xlfn.XLOOKUP(_xlfn.TEXTJOIN("_",TRUE,tbl_die_ordering[[#This Row],[Supplier]],tbl_die_ordering[[#This Row],[DIE NO]]),[1]Tracker!$AQ:$AQ,[1]Tracker!$V:$V,"")</f>
        <v>45881</v>
      </c>
      <c r="H1264" s="193" t="s">
        <v>94</v>
      </c>
      <c r="I1264" s="131">
        <v>0</v>
      </c>
      <c r="J1264" s="131">
        <v>0</v>
      </c>
      <c r="K1264" s="99">
        <v>45882</v>
      </c>
      <c r="L1264" s="99">
        <v>45887</v>
      </c>
      <c r="M1264" s="102"/>
      <c r="N1264" s="129">
        <f>IFERROR(IF(tbl_die_ordering[[#This Row],[Design Approved Date]]&lt;&gt;"",L1264-K1264,""),"")</f>
        <v>5</v>
      </c>
      <c r="O1264" s="91">
        <v>45889</v>
      </c>
      <c r="P1264" s="91">
        <v>45889</v>
      </c>
      <c r="Q1264" s="91">
        <v>45889</v>
      </c>
      <c r="R1264" s="122" t="s">
        <v>1590</v>
      </c>
      <c r="S1264" s="90" t="s">
        <v>101</v>
      </c>
      <c r="T1264" s="99">
        <v>45889</v>
      </c>
      <c r="U1264" s="110"/>
      <c r="V1264" s="111"/>
      <c r="W12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4" s="12">
        <f>IF(AND(tbl_die_ordering[[#This Row],[TYPE]]&lt;&gt;"C",tbl_die_ordering[[#This Row],[Design Approved Date]]&lt;&gt;""),tbl_die_ordering[[#This Row],[Design Approved Date]]-tbl_die_ordering[[#This Row],[Die Requested Date]],0)</f>
        <v>7</v>
      </c>
      <c r="AA1264" s="118"/>
      <c r="AB1264" s="82">
        <f>_xlfn.XLOOKUP(_xlfn.TEXTJOIN("_",TRUE,tbl_die_ordering[[#This Row],[Supplier]],tbl_die_ordering[[#This Row],[DIE NO]]),[1]Tracker!$AQ:$AQ,[1]Tracker!$Y:$Y,"")</f>
        <v>142507325</v>
      </c>
      <c r="AC1264" s="83">
        <f>_xlfn.XLOOKUP(_xlfn.TEXTJOIN("_",TRUE,tbl_die_ordering[[#This Row],[Supplier]],tbl_die_ordering[[#This Row],[DIE NO]]),[1]Tracker!$AQ:$AQ,[1]Tracker!$AC:$AC,"")</f>
        <v>45898</v>
      </c>
      <c r="AD1264" s="7"/>
      <c r="AF1264" t="str">
        <f>TEXT(tbl_die_ordering[[#This Row],[Die Requested Date]],"mmm")</f>
        <v>Aug</v>
      </c>
      <c r="AG1264" t="str">
        <f>_xlfn.TEXTJOIN("_",TRUE,tbl_die_ordering[[#This Row],[Supplier]],tbl_die_ordering[[#This Row],[DIE NO]])</f>
        <v>PDTMC_35IC1-026906</v>
      </c>
    </row>
    <row r="1265" spans="1:33" ht="15.75">
      <c r="A1265" s="197" t="s">
        <v>29</v>
      </c>
      <c r="B1265" s="83" t="str">
        <f>_xlfn.XLOOKUP(_xlfn.TEXTJOIN("_",TRUE,tbl_die_ordering[[#This Row],[Supplier]],tbl_die_ordering[[#This Row],[DIE NO]]),[1]Tracker!$AQ:$AQ,[1]Tracker!$W:$W,"")</f>
        <v>8118-25</v>
      </c>
      <c r="C1265" s="204" t="s">
        <v>1946</v>
      </c>
      <c r="D1265" s="93" t="s">
        <v>185</v>
      </c>
      <c r="E1265" s="93" t="s">
        <v>119</v>
      </c>
      <c r="F1265" s="94">
        <v>45880</v>
      </c>
      <c r="G1265" s="353">
        <f>_xlfn.XLOOKUP(_xlfn.TEXTJOIN("_",TRUE,tbl_die_ordering[[#This Row],[Supplier]],tbl_die_ordering[[#This Row],[DIE NO]]),[1]Tracker!$AQ:$AQ,[1]Tracker!$V:$V,"")</f>
        <v>45881</v>
      </c>
      <c r="H1265" s="193" t="s">
        <v>90</v>
      </c>
      <c r="I1265" s="133">
        <v>0</v>
      </c>
      <c r="J1265" s="133">
        <v>0</v>
      </c>
      <c r="K1265" s="99">
        <v>45882</v>
      </c>
      <c r="L1265" s="104">
        <v>45883</v>
      </c>
      <c r="M1265" s="105"/>
      <c r="N1265" s="121">
        <f>IFERROR(IF(tbl_die_ordering[[#This Row],[Design Approved Date]]&lt;&gt;"",L1265-K1265,""),"")</f>
        <v>1</v>
      </c>
      <c r="O1265" s="104">
        <v>45884</v>
      </c>
      <c r="P1265" s="91">
        <v>45885</v>
      </c>
      <c r="Q1265" s="104">
        <v>45884</v>
      </c>
      <c r="R1265" s="123" t="s">
        <v>1932</v>
      </c>
      <c r="S1265" s="93" t="s">
        <v>106</v>
      </c>
      <c r="T1265" s="94">
        <v>45884</v>
      </c>
      <c r="U1265" s="112" t="s">
        <v>1944</v>
      </c>
      <c r="V1265" s="113"/>
      <c r="W12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5" s="12">
        <f>IF(AND(tbl_die_ordering[[#This Row],[TYPE]]&lt;&gt;"C",tbl_die_ordering[[#This Row],[Design Approved Date]]&lt;&gt;""),tbl_die_ordering[[#This Row],[Design Approved Date]]-tbl_die_ordering[[#This Row],[Die Requested Date]],0)</f>
        <v>3</v>
      </c>
      <c r="AA1265" s="118" t="s">
        <v>1912</v>
      </c>
      <c r="AB1265" s="82">
        <f>_xlfn.XLOOKUP(_xlfn.TEXTJOIN("_",TRUE,tbl_die_ordering[[#This Row],[Supplier]],tbl_die_ordering[[#This Row],[DIE NO]]),[1]Tracker!$AQ:$AQ,[1]Tracker!$Y:$Y,"")</f>
        <v>242502092</v>
      </c>
      <c r="AC1265" s="83">
        <f>_xlfn.XLOOKUP(_xlfn.TEXTJOIN("_",TRUE,tbl_die_ordering[[#This Row],[Supplier]],tbl_die_ordering[[#This Row],[DIE NO]]),[1]Tracker!$AQ:$AQ,[1]Tracker!$AC:$AC,"")</f>
        <v>45903</v>
      </c>
      <c r="AD1265" s="7"/>
      <c r="AF1265" t="str">
        <f>TEXT(tbl_die_ordering[[#This Row],[Die Requested Date]],"mmm")</f>
        <v>Aug</v>
      </c>
      <c r="AG1265" t="str">
        <f>_xlfn.TEXTJOIN("_",TRUE,tbl_die_ordering[[#This Row],[Supplier]],tbl_die_ordering[[#This Row],[DIE NO]])</f>
        <v>JIANGSU_027962-3501</v>
      </c>
    </row>
    <row r="1266" spans="1:33" ht="15.75">
      <c r="A1266" s="197" t="s">
        <v>29</v>
      </c>
      <c r="B1266" s="83" t="str">
        <f>_xlfn.XLOOKUP(_xlfn.TEXTJOIN("_",TRUE,tbl_die_ordering[[#This Row],[Supplier]],tbl_die_ordering[[#This Row],[DIE NO]]),[1]Tracker!$AQ:$AQ,[1]Tracker!$W:$W,"")</f>
        <v>8118-25</v>
      </c>
      <c r="C1266" s="204" t="s">
        <v>1947</v>
      </c>
      <c r="D1266" s="93" t="s">
        <v>162</v>
      </c>
      <c r="E1266" s="93" t="s">
        <v>163</v>
      </c>
      <c r="F1266" s="94">
        <v>45880</v>
      </c>
      <c r="G1266" s="353">
        <f>_xlfn.XLOOKUP(_xlfn.TEXTJOIN("_",TRUE,tbl_die_ordering[[#This Row],[Supplier]],tbl_die_ordering[[#This Row],[DIE NO]]),[1]Tracker!$AQ:$AQ,[1]Tracker!$V:$V,"")</f>
        <v>45881</v>
      </c>
      <c r="H1266" s="194" t="s">
        <v>90</v>
      </c>
      <c r="I1266" s="133">
        <v>0</v>
      </c>
      <c r="J1266" s="133">
        <v>0</v>
      </c>
      <c r="K1266" s="104">
        <v>45882</v>
      </c>
      <c r="L1266" s="104">
        <v>45883</v>
      </c>
      <c r="M1266" s="105"/>
      <c r="N1266" s="121">
        <f>IFERROR(IF(tbl_die_ordering[[#This Row],[Design Approved Date]]&lt;&gt;"",L1266-K1266,""),"")</f>
        <v>1</v>
      </c>
      <c r="O1266" s="99">
        <v>45884</v>
      </c>
      <c r="P1266" s="91">
        <v>45885</v>
      </c>
      <c r="Q1266" s="99">
        <v>45884</v>
      </c>
      <c r="R1266" s="122" t="s">
        <v>1932</v>
      </c>
      <c r="S1266" s="93" t="s">
        <v>106</v>
      </c>
      <c r="T1266" s="91">
        <v>45884</v>
      </c>
      <c r="U1266" s="112"/>
      <c r="V1266" s="113"/>
      <c r="W12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6" s="12">
        <f>IF(AND(tbl_die_ordering[[#This Row],[TYPE]]&lt;&gt;"C",tbl_die_ordering[[#This Row],[Design Approved Date]]&lt;&gt;""),tbl_die_ordering[[#This Row],[Design Approved Date]]-tbl_die_ordering[[#This Row],[Die Requested Date]],0)</f>
        <v>3</v>
      </c>
      <c r="AA1266" s="118"/>
      <c r="AB1266" s="82">
        <f>_xlfn.XLOOKUP(_xlfn.TEXTJOIN("_",TRUE,tbl_die_ordering[[#This Row],[Supplier]],tbl_die_ordering[[#This Row],[DIE NO]]),[1]Tracker!$AQ:$AQ,[1]Tracker!$Y:$Y,"")</f>
        <v>242502092</v>
      </c>
      <c r="AC1266" s="83">
        <f>_xlfn.XLOOKUP(_xlfn.TEXTJOIN("_",TRUE,tbl_die_ordering[[#This Row],[Supplier]],tbl_die_ordering[[#This Row],[DIE NO]]),[1]Tracker!$AQ:$AQ,[1]Tracker!$AC:$AC,"")</f>
        <v>45903</v>
      </c>
      <c r="AD1266" s="7"/>
      <c r="AF1266" t="str">
        <f>TEXT(tbl_die_ordering[[#This Row],[Die Requested Date]],"mmm")</f>
        <v>Aug</v>
      </c>
      <c r="AG1266" t="str">
        <f>_xlfn.TEXTJOIN("_",TRUE,tbl_die_ordering[[#This Row],[Supplier]],tbl_die_ordering[[#This Row],[DIE NO]])</f>
        <v>JIANGSU_35IC1-027962</v>
      </c>
    </row>
    <row r="1267" spans="1:33" ht="15.75">
      <c r="A1267" s="197" t="s">
        <v>6</v>
      </c>
      <c r="B1267" s="83" t="str">
        <f>_xlfn.XLOOKUP(_xlfn.TEXTJOIN("_",TRUE,tbl_die_ordering[[#This Row],[Supplier]],tbl_die_ordering[[#This Row],[DIE NO]]),[1]Tracker!$AQ:$AQ,[1]Tracker!$W:$W,"")</f>
        <v>8128-25</v>
      </c>
      <c r="C1267" s="204" t="s">
        <v>1948</v>
      </c>
      <c r="D1267" s="132" t="s">
        <v>88</v>
      </c>
      <c r="E1267" s="93" t="s">
        <v>260</v>
      </c>
      <c r="F1267" s="94">
        <v>45881</v>
      </c>
      <c r="G1267" s="353">
        <f>_xlfn.XLOOKUP(_xlfn.TEXTJOIN("_",TRUE,tbl_die_ordering[[#This Row],[Supplier]],tbl_die_ordering[[#This Row],[DIE NO]]),[1]Tracker!$AQ:$AQ,[1]Tracker!$V:$V,"")</f>
        <v>45882</v>
      </c>
      <c r="H1267" s="194" t="s">
        <v>94</v>
      </c>
      <c r="I1267" s="133">
        <v>2</v>
      </c>
      <c r="J1267" s="133">
        <v>2</v>
      </c>
      <c r="K1267" s="104">
        <v>45882</v>
      </c>
      <c r="L1267" s="104">
        <v>45888</v>
      </c>
      <c r="M1267" s="105"/>
      <c r="N1267" s="121">
        <f>IFERROR(IF(tbl_die_ordering[[#This Row],[Design Approved Date]]&lt;&gt;"",L1267-K1267,""),"")</f>
        <v>6</v>
      </c>
      <c r="O1267" s="94">
        <v>45889</v>
      </c>
      <c r="P1267" s="91">
        <v>45890</v>
      </c>
      <c r="Q1267" s="94">
        <v>45889</v>
      </c>
      <c r="R1267" s="123" t="s">
        <v>1590</v>
      </c>
      <c r="S1267" s="93" t="s">
        <v>95</v>
      </c>
      <c r="T1267" s="99">
        <v>45889</v>
      </c>
      <c r="U1267" s="112"/>
      <c r="V1267" s="113"/>
      <c r="W12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7" s="6">
        <f>IF(AND(tbl_die_ordering[[#This Row],[TYPE]]&lt;&gt;"C",tbl_die_ordering[[#This Row],[Design Approved Date]]&lt;&gt;""),tbl_die_ordering[[#This Row],[Design Approved Date]]-tbl_die_ordering[[#This Row],[Die Requested Date]],0)</f>
        <v>7</v>
      </c>
      <c r="AA1267" s="118"/>
      <c r="AB1267" s="82">
        <f>_xlfn.XLOOKUP(_xlfn.TEXTJOIN("_",TRUE,tbl_die_ordering[[#This Row],[Supplier]],tbl_die_ordering[[#This Row],[DIE NO]]),[1]Tracker!$AQ:$AQ,[1]Tracker!$Y:$Y,"")</f>
        <v>142507616</v>
      </c>
      <c r="AC1267" s="83">
        <f>_xlfn.XLOOKUP(_xlfn.TEXTJOIN("_",TRUE,tbl_die_ordering[[#This Row],[Supplier]],tbl_die_ordering[[#This Row],[DIE NO]]),[1]Tracker!$AQ:$AQ,[1]Tracker!$AC:$AC,"")</f>
        <v>45911</v>
      </c>
      <c r="AD1267" s="7"/>
      <c r="AF1267" t="str">
        <f>TEXT(tbl_die_ordering[[#This Row],[Die Requested Date]],"mmm")</f>
        <v>Aug</v>
      </c>
      <c r="AG1267" t="str">
        <f>_xlfn.TEXTJOIN("_",TRUE,tbl_die_ordering[[#This Row],[Supplier]],tbl_die_ordering[[#This Row],[DIE NO]])</f>
        <v>PHME_28180-502</v>
      </c>
    </row>
    <row r="1268" spans="1:33" ht="15.75">
      <c r="A1268" s="197" t="s">
        <v>6</v>
      </c>
      <c r="B1268" s="83" t="str">
        <f>_xlfn.XLOOKUP(_xlfn.TEXTJOIN("_",TRUE,tbl_die_ordering[[#This Row],[Supplier]],tbl_die_ordering[[#This Row],[DIE NO]]),[1]Tracker!$AQ:$AQ,[1]Tracker!$W:$W,"")</f>
        <v>8122-25</v>
      </c>
      <c r="C1268" s="204" t="s">
        <v>1949</v>
      </c>
      <c r="D1268" s="132" t="s">
        <v>88</v>
      </c>
      <c r="E1268" s="93" t="s">
        <v>260</v>
      </c>
      <c r="F1268" s="94">
        <v>45882</v>
      </c>
      <c r="G1268" s="353">
        <f>_xlfn.XLOOKUP(_xlfn.TEXTJOIN("_",TRUE,tbl_die_ordering[[#This Row],[Supplier]],tbl_die_ordering[[#This Row],[DIE NO]]),[1]Tracker!$AQ:$AQ,[1]Tracker!$V:$V,"")</f>
        <v>45882</v>
      </c>
      <c r="H1268" s="194" t="s">
        <v>94</v>
      </c>
      <c r="I1268" s="133">
        <v>0</v>
      </c>
      <c r="J1268" s="133">
        <v>0</v>
      </c>
      <c r="K1268" s="104">
        <v>45882</v>
      </c>
      <c r="L1268" s="104">
        <v>45882</v>
      </c>
      <c r="M1268" s="105"/>
      <c r="N1268" s="121">
        <f>IFERROR(IF(tbl_die_ordering[[#This Row],[Design Approved Date]]&lt;&gt;"",L1268-K1268,""),"")</f>
        <v>0</v>
      </c>
      <c r="O1268" s="94">
        <v>45883</v>
      </c>
      <c r="P1268" s="94">
        <v>45885</v>
      </c>
      <c r="Q1268" s="94">
        <v>45889</v>
      </c>
      <c r="R1268" s="123" t="s">
        <v>1864</v>
      </c>
      <c r="S1268" s="93" t="s">
        <v>95</v>
      </c>
      <c r="T1268" s="94">
        <v>45883</v>
      </c>
      <c r="U1268" s="112"/>
      <c r="V1268" s="113"/>
      <c r="W12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8" s="12">
        <f>IF(AND(tbl_die_ordering[[#This Row],[TYPE]]&lt;&gt;"C",tbl_die_ordering[[#This Row],[Design Approved Date]]&lt;&gt;""),tbl_die_ordering[[#This Row],[Design Approved Date]]-tbl_die_ordering[[#This Row],[Die Requested Date]],0)</f>
        <v>0</v>
      </c>
      <c r="AA1268" s="118"/>
      <c r="AB1268" s="82">
        <f>_xlfn.XLOOKUP(_xlfn.TEXTJOIN("_",TRUE,tbl_die_ordering[[#This Row],[Supplier]],tbl_die_ordering[[#This Row],[DIE NO]]),[1]Tracker!$AQ:$AQ,[1]Tracker!$Y:$Y,"")</f>
        <v>142506736</v>
      </c>
      <c r="AC1268" s="83">
        <f>_xlfn.XLOOKUP(_xlfn.TEXTJOIN("_",TRUE,tbl_die_ordering[[#This Row],[Supplier]],tbl_die_ordering[[#This Row],[DIE NO]]),[1]Tracker!$AQ:$AQ,[1]Tracker!$AC:$AC,"")</f>
        <v>45887</v>
      </c>
      <c r="AD1268" s="7"/>
      <c r="AF1268" t="str">
        <f>TEXT(tbl_die_ordering[[#This Row],[Die Requested Date]],"mmm")</f>
        <v>Aug</v>
      </c>
      <c r="AG1268" t="str">
        <f>_xlfn.TEXTJOIN("_",TRUE,tbl_die_ordering[[#This Row],[Supplier]],tbl_die_ordering[[#This Row],[DIE NO]])</f>
        <v>PHME_07099-602</v>
      </c>
    </row>
    <row r="1269" spans="1:33" ht="15.75">
      <c r="A1269" s="197" t="s">
        <v>29</v>
      </c>
      <c r="B1269" s="83" t="str">
        <f>_xlfn.XLOOKUP(_xlfn.TEXTJOIN("_",TRUE,tbl_die_ordering[[#This Row],[Supplier]],tbl_die_ordering[[#This Row],[DIE NO]]),[1]Tracker!$AQ:$AQ,[1]Tracker!$W:$W,"")</f>
        <v>8125-25</v>
      </c>
      <c r="C1269" s="204" t="s">
        <v>1950</v>
      </c>
      <c r="D1269" s="93" t="s">
        <v>88</v>
      </c>
      <c r="E1269" s="93" t="s">
        <v>219</v>
      </c>
      <c r="F1269" s="94">
        <v>45882</v>
      </c>
      <c r="G1269" s="353">
        <f>_xlfn.XLOOKUP(_xlfn.TEXTJOIN("_",TRUE,tbl_die_ordering[[#This Row],[Supplier]],tbl_die_ordering[[#This Row],[DIE NO]]),[1]Tracker!$AQ:$AQ,[1]Tracker!$V:$V,"")</f>
        <v>45882</v>
      </c>
      <c r="H1269" s="194" t="s">
        <v>94</v>
      </c>
      <c r="I1269" s="133">
        <v>2</v>
      </c>
      <c r="J1269" s="133">
        <v>2</v>
      </c>
      <c r="K1269" s="104">
        <v>45883</v>
      </c>
      <c r="L1269" s="104">
        <v>45885</v>
      </c>
      <c r="M1269" s="105"/>
      <c r="N1269" s="121">
        <f>IFERROR(IF(tbl_die_ordering[[#This Row],[Design Approved Date]]&lt;&gt;"",L1269-K1269,""),"")</f>
        <v>2</v>
      </c>
      <c r="O1269" s="104">
        <v>45885</v>
      </c>
      <c r="P1269" s="91">
        <v>45885</v>
      </c>
      <c r="Q1269" s="104">
        <v>45885</v>
      </c>
      <c r="R1269" s="123" t="s">
        <v>1951</v>
      </c>
      <c r="S1269" s="93" t="s">
        <v>95</v>
      </c>
      <c r="T1269" s="104">
        <v>45885</v>
      </c>
      <c r="U1269" s="112"/>
      <c r="V1269" s="113"/>
      <c r="W12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69" s="6">
        <f>IF(AND(tbl_die_ordering[[#This Row],[TYPE]]&lt;&gt;"C",tbl_die_ordering[[#This Row],[Design Approved Date]]&lt;&gt;""),tbl_die_ordering[[#This Row],[Design Approved Date]]-tbl_die_ordering[[#This Row],[Die Requested Date]],0)</f>
        <v>3</v>
      </c>
      <c r="AA1269" s="118"/>
      <c r="AB1269" s="82">
        <f>_xlfn.XLOOKUP(_xlfn.TEXTJOIN("_",TRUE,tbl_die_ordering[[#This Row],[Supplier]],tbl_die_ordering[[#This Row],[DIE NO]]),[1]Tracker!$AQ:$AQ,[1]Tracker!$Y:$Y,"")</f>
        <v>242502084</v>
      </c>
      <c r="AC1269" s="83">
        <f>_xlfn.XLOOKUP(_xlfn.TEXTJOIN("_",TRUE,tbl_die_ordering[[#This Row],[Supplier]],tbl_die_ordering[[#This Row],[DIE NO]]),[1]Tracker!$AQ:$AQ,[1]Tracker!$AC:$AC,"")</f>
        <v>45895</v>
      </c>
      <c r="AD1269" s="7"/>
      <c r="AF1269" t="str">
        <f>TEXT(tbl_die_ordering[[#This Row],[Die Requested Date]],"mmm")</f>
        <v>Aug</v>
      </c>
      <c r="AG1269" t="str">
        <f>_xlfn.TEXTJOIN("_",TRUE,tbl_die_ordering[[#This Row],[Supplier]],tbl_die_ordering[[#This Row],[DIE NO]])</f>
        <v>PHME_030296-3502</v>
      </c>
    </row>
    <row r="1270" spans="1:33" ht="15.75">
      <c r="A1270" s="197" t="s">
        <v>29</v>
      </c>
      <c r="B1270" s="83" t="str">
        <f>_xlfn.XLOOKUP(_xlfn.TEXTJOIN("_",TRUE,tbl_die_ordering[[#This Row],[Supplier]],tbl_die_ordering[[#This Row],[DIE NO]]),[1]Tracker!$AQ:$AQ,[1]Tracker!$W:$W,"")</f>
        <v>8125-25</v>
      </c>
      <c r="C1270" s="204" t="s">
        <v>1952</v>
      </c>
      <c r="D1270" s="93" t="s">
        <v>88</v>
      </c>
      <c r="E1270" s="93" t="s">
        <v>221</v>
      </c>
      <c r="F1270" s="94">
        <v>45882</v>
      </c>
      <c r="G1270" s="353">
        <f>_xlfn.XLOOKUP(_xlfn.TEXTJOIN("_",TRUE,tbl_die_ordering[[#This Row],[Supplier]],tbl_die_ordering[[#This Row],[DIE NO]]),[1]Tracker!$AQ:$AQ,[1]Tracker!$V:$V,"")</f>
        <v>45882</v>
      </c>
      <c r="H1270" s="194" t="s">
        <v>94</v>
      </c>
      <c r="I1270" s="133">
        <v>2</v>
      </c>
      <c r="J1270" s="133">
        <v>4</v>
      </c>
      <c r="K1270" s="104">
        <v>45883</v>
      </c>
      <c r="L1270" s="104">
        <v>45885</v>
      </c>
      <c r="M1270" s="105"/>
      <c r="N1270" s="121">
        <f>IFERROR(IF(tbl_die_ordering[[#This Row],[Design Approved Date]]&lt;&gt;"",L1270-K1270,""),"")</f>
        <v>2</v>
      </c>
      <c r="O1270" s="99">
        <v>45885</v>
      </c>
      <c r="P1270" s="91">
        <v>45885</v>
      </c>
      <c r="Q1270" s="99">
        <v>45885</v>
      </c>
      <c r="R1270" s="122" t="s">
        <v>1951</v>
      </c>
      <c r="S1270" s="93" t="s">
        <v>95</v>
      </c>
      <c r="T1270" s="99">
        <v>45885</v>
      </c>
      <c r="U1270" s="112"/>
      <c r="V1270" s="113"/>
      <c r="W12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0" s="12">
        <f>IF(AND(tbl_die_ordering[[#This Row],[TYPE]]&lt;&gt;"C",tbl_die_ordering[[#This Row],[Design Approved Date]]&lt;&gt;""),tbl_die_ordering[[#This Row],[Design Approved Date]]-tbl_die_ordering[[#This Row],[Die Requested Date]],0)</f>
        <v>3</v>
      </c>
      <c r="AA1270" s="118"/>
      <c r="AB1270" s="82">
        <f>_xlfn.XLOOKUP(_xlfn.TEXTJOIN("_",TRUE,tbl_die_ordering[[#This Row],[Supplier]],tbl_die_ordering[[#This Row],[DIE NO]]),[1]Tracker!$AQ:$AQ,[1]Tracker!$Y:$Y,"")</f>
        <v>242502084</v>
      </c>
      <c r="AC1270" s="83">
        <f>_xlfn.XLOOKUP(_xlfn.TEXTJOIN("_",TRUE,tbl_die_ordering[[#This Row],[Supplier]],tbl_die_ordering[[#This Row],[DIE NO]]),[1]Tracker!$AQ:$AQ,[1]Tracker!$AC:$AC,"")</f>
        <v>45895</v>
      </c>
      <c r="AD1270" s="7"/>
      <c r="AF1270" t="str">
        <f>TEXT(tbl_die_ordering[[#This Row],[Die Requested Date]],"mmm")</f>
        <v>Aug</v>
      </c>
      <c r="AG1270" t="str">
        <f>_xlfn.TEXTJOIN("_",TRUE,tbl_die_ordering[[#This Row],[Supplier]],tbl_die_ordering[[#This Row],[DIE NO]])</f>
        <v>PHME_030113-3507</v>
      </c>
    </row>
    <row r="1271" spans="1:33" ht="15.75">
      <c r="A1271" s="130" t="s">
        <v>29</v>
      </c>
      <c r="B1271" s="128" t="str">
        <f>_xlfn.XLOOKUP(_xlfn.TEXTJOIN("_",TRUE,tbl_die_ordering[[#This Row],[Supplier]],tbl_die_ordering[[#This Row],[DIE NO]]),[1]Tracker!$AQ:$AQ,[1]Tracker!$W:$W,"")</f>
        <v>8125-25</v>
      </c>
      <c r="C1271" s="204" t="s">
        <v>1953</v>
      </c>
      <c r="D1271" s="90" t="s">
        <v>88</v>
      </c>
      <c r="E1271" s="90" t="s">
        <v>374</v>
      </c>
      <c r="F1271" s="94">
        <v>45882</v>
      </c>
      <c r="G1271" s="355">
        <f>_xlfn.XLOOKUP(_xlfn.TEXTJOIN("_",TRUE,tbl_die_ordering[[#This Row],[Supplier]],tbl_die_ordering[[#This Row],[DIE NO]]),[1]Tracker!$AQ:$AQ,[1]Tracker!$V:$V,"")</f>
        <v>45882</v>
      </c>
      <c r="H1271" s="194" t="s">
        <v>94</v>
      </c>
      <c r="I1271" s="131">
        <v>2</v>
      </c>
      <c r="J1271" s="131">
        <v>8</v>
      </c>
      <c r="K1271" s="99">
        <v>45883</v>
      </c>
      <c r="L1271" s="99">
        <v>45885</v>
      </c>
      <c r="M1271" s="102"/>
      <c r="N1271" s="129">
        <f>IFERROR(IF(tbl_die_ordering[[#This Row],[Design Approved Date]]&lt;&gt;"",L1271-K1271,""),"")</f>
        <v>2</v>
      </c>
      <c r="O1271" s="99">
        <v>45885</v>
      </c>
      <c r="P1271" s="91">
        <v>45885</v>
      </c>
      <c r="Q1271" s="99">
        <v>45885</v>
      </c>
      <c r="R1271" s="122" t="s">
        <v>1951</v>
      </c>
      <c r="S1271" s="90" t="s">
        <v>95</v>
      </c>
      <c r="T1271" s="99">
        <v>45885</v>
      </c>
      <c r="U1271" s="110"/>
      <c r="V1271" s="111"/>
      <c r="W12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1" s="12">
        <f>IF(AND(tbl_die_ordering[[#This Row],[TYPE]]&lt;&gt;"C",tbl_die_ordering[[#This Row],[Design Approved Date]]&lt;&gt;""),tbl_die_ordering[[#This Row],[Design Approved Date]]-tbl_die_ordering[[#This Row],[Die Requested Date]],0)</f>
        <v>3</v>
      </c>
      <c r="AA1271" s="118"/>
      <c r="AB1271" s="82">
        <f>_xlfn.XLOOKUP(_xlfn.TEXTJOIN("_",TRUE,tbl_die_ordering[[#This Row],[Supplier]],tbl_die_ordering[[#This Row],[DIE NO]]),[1]Tracker!$AQ:$AQ,[1]Tracker!$Y:$Y,"")</f>
        <v>242502084</v>
      </c>
      <c r="AC1271" s="83">
        <f>_xlfn.XLOOKUP(_xlfn.TEXTJOIN("_",TRUE,tbl_die_ordering[[#This Row],[Supplier]],tbl_die_ordering[[#This Row],[DIE NO]]),[1]Tracker!$AQ:$AQ,[1]Tracker!$AC:$AC,"")</f>
        <v>45895</v>
      </c>
      <c r="AD1271" s="7"/>
      <c r="AF1271" t="str">
        <f>TEXT(tbl_die_ordering[[#This Row],[Die Requested Date]],"mmm")</f>
        <v>Aug</v>
      </c>
      <c r="AG1271" t="str">
        <f>_xlfn.TEXTJOIN("_",TRUE,tbl_die_ordering[[#This Row],[Supplier]],tbl_die_ordering[[#This Row],[DIE NO]])</f>
        <v>PHME_029780-2507</v>
      </c>
    </row>
    <row r="1272" spans="1:33" ht="15.75">
      <c r="A1272" s="130" t="s">
        <v>29</v>
      </c>
      <c r="B1272" s="128" t="str">
        <f>_xlfn.XLOOKUP(_xlfn.TEXTJOIN("_",TRUE,tbl_die_ordering[[#This Row],[Supplier]],tbl_die_ordering[[#This Row],[DIE NO]]),[1]Tracker!$AQ:$AQ,[1]Tracker!$W:$W,"")</f>
        <v>8125-25</v>
      </c>
      <c r="C1272" s="204" t="s">
        <v>1950</v>
      </c>
      <c r="D1272" s="90" t="s">
        <v>88</v>
      </c>
      <c r="E1272" s="90" t="s">
        <v>100</v>
      </c>
      <c r="F1272" s="94">
        <v>45882</v>
      </c>
      <c r="G1272" s="355">
        <f>_xlfn.XLOOKUP(_xlfn.TEXTJOIN("_",TRUE,tbl_die_ordering[[#This Row],[Supplier]],tbl_die_ordering[[#This Row],[DIE NO]]),[1]Tracker!$AQ:$AQ,[1]Tracker!$V:$V,"")</f>
        <v>45882</v>
      </c>
      <c r="H1272" s="234" t="s">
        <v>94</v>
      </c>
      <c r="I1272" s="131">
        <v>2</v>
      </c>
      <c r="J1272" s="131">
        <v>2</v>
      </c>
      <c r="K1272" s="99">
        <v>45883</v>
      </c>
      <c r="L1272" s="99">
        <v>45885</v>
      </c>
      <c r="M1272" s="102"/>
      <c r="N1272" s="129">
        <f>IFERROR(IF(tbl_die_ordering[[#This Row],[Design Approved Date]]&lt;&gt;"",L1272-K1272,""),"")</f>
        <v>2</v>
      </c>
      <c r="O1272" s="94">
        <v>45891</v>
      </c>
      <c r="P1272" s="91">
        <v>45891</v>
      </c>
      <c r="Q1272" s="104">
        <v>45891</v>
      </c>
      <c r="R1272" s="123" t="s">
        <v>1938</v>
      </c>
      <c r="S1272" s="90" t="s">
        <v>95</v>
      </c>
      <c r="T1272" s="91">
        <v>45891</v>
      </c>
      <c r="U1272" s="110"/>
      <c r="V1272" s="111"/>
      <c r="W12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2" s="6">
        <f>IF(AND(tbl_die_ordering[[#This Row],[TYPE]]&lt;&gt;"C",tbl_die_ordering[[#This Row],[Design Approved Date]]&lt;&gt;""),tbl_die_ordering[[#This Row],[Design Approved Date]]-tbl_die_ordering[[#This Row],[Die Requested Date]],0)</f>
        <v>3</v>
      </c>
      <c r="AA1272" s="118"/>
      <c r="AB1272" s="82">
        <f>_xlfn.XLOOKUP(_xlfn.TEXTJOIN("_",TRUE,tbl_die_ordering[[#This Row],[Supplier]],tbl_die_ordering[[#This Row],[DIE NO]]),[1]Tracker!$AQ:$AQ,[1]Tracker!$Y:$Y,"")</f>
        <v>242502084</v>
      </c>
      <c r="AC1272" s="83">
        <f>_xlfn.XLOOKUP(_xlfn.TEXTJOIN("_",TRUE,tbl_die_ordering[[#This Row],[Supplier]],tbl_die_ordering[[#This Row],[DIE NO]]),[1]Tracker!$AQ:$AQ,[1]Tracker!$AC:$AC,"")</f>
        <v>45895</v>
      </c>
      <c r="AD1272" s="7"/>
      <c r="AF1272" t="str">
        <f>TEXT(tbl_die_ordering[[#This Row],[Die Requested Date]],"mmm")</f>
        <v>Aug</v>
      </c>
      <c r="AG1272" t="str">
        <f>_xlfn.TEXTJOIN("_",TRUE,tbl_die_ordering[[#This Row],[Supplier]],tbl_die_ordering[[#This Row],[DIE NO]])</f>
        <v>PHME_030296-3502</v>
      </c>
    </row>
    <row r="1273" spans="1:33" ht="15.75">
      <c r="A1273" s="130" t="s">
        <v>29</v>
      </c>
      <c r="B1273" s="128" t="str">
        <f>_xlfn.XLOOKUP(_xlfn.TEXTJOIN("_",TRUE,tbl_die_ordering[[#This Row],[Supplier]],tbl_die_ordering[[#This Row],[DIE NO]]),[1]Tracker!$AQ:$AQ,[1]Tracker!$W:$W,"")</f>
        <v>8123-25</v>
      </c>
      <c r="C1273" s="204" t="s">
        <v>1954</v>
      </c>
      <c r="D1273" s="90" t="s">
        <v>88</v>
      </c>
      <c r="E1273" s="92" t="s">
        <v>119</v>
      </c>
      <c r="F1273" s="94">
        <v>45882</v>
      </c>
      <c r="G1273" s="355">
        <f>_xlfn.XLOOKUP(_xlfn.TEXTJOIN("_",TRUE,tbl_die_ordering[[#This Row],[Supplier]],tbl_die_ordering[[#This Row],[DIE NO]]),[1]Tracker!$AQ:$AQ,[1]Tracker!$V:$V,"")</f>
        <v>45883</v>
      </c>
      <c r="H1273" s="234" t="s">
        <v>90</v>
      </c>
      <c r="I1273" s="131">
        <v>0</v>
      </c>
      <c r="J1273" s="131">
        <v>0</v>
      </c>
      <c r="K1273" s="99">
        <v>45884</v>
      </c>
      <c r="L1273" s="99">
        <v>45890</v>
      </c>
      <c r="M1273" s="102"/>
      <c r="N1273" s="129">
        <f>IFERROR(IF(tbl_die_ordering[[#This Row],[Design Approved Date]]&lt;&gt;"",L1273-K1273,""),"")</f>
        <v>6</v>
      </c>
      <c r="O1273" s="104">
        <v>45891</v>
      </c>
      <c r="P1273" s="91">
        <v>45891</v>
      </c>
      <c r="Q1273" s="104">
        <v>45891</v>
      </c>
      <c r="R1273" s="123" t="s">
        <v>1908</v>
      </c>
      <c r="S1273" s="90" t="s">
        <v>106</v>
      </c>
      <c r="T1273" s="91">
        <v>45891</v>
      </c>
      <c r="U1273" s="110"/>
      <c r="V1273" s="111" t="s">
        <v>1955</v>
      </c>
      <c r="W12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3" s="6">
        <f>IF(AND(tbl_die_ordering[[#This Row],[TYPE]]&lt;&gt;"C",tbl_die_ordering[[#This Row],[Design Approved Date]]&lt;&gt;""),tbl_die_ordering[[#This Row],[Design Approved Date]]-tbl_die_ordering[[#This Row],[Die Requested Date]],0)</f>
        <v>8</v>
      </c>
      <c r="AA1273" s="118"/>
      <c r="AB1273" s="82">
        <f>_xlfn.XLOOKUP(_xlfn.TEXTJOIN("_",TRUE,tbl_die_ordering[[#This Row],[Supplier]],tbl_die_ordering[[#This Row],[DIE NO]]),[1]Tracker!$AQ:$AQ,[1]Tracker!$Y:$Y,"")</f>
        <v>242502092</v>
      </c>
      <c r="AC1273" s="83">
        <f>_xlfn.XLOOKUP(_xlfn.TEXTJOIN("_",TRUE,tbl_die_ordering[[#This Row],[Supplier]],tbl_die_ordering[[#This Row],[DIE NO]]),[1]Tracker!$AQ:$AQ,[1]Tracker!$AC:$AC,"")</f>
        <v>45903</v>
      </c>
      <c r="AD1273" s="7"/>
      <c r="AF1273" t="str">
        <f>TEXT(tbl_die_ordering[[#This Row],[Die Requested Date]],"mmm")</f>
        <v>Aug</v>
      </c>
      <c r="AG1273" t="str">
        <f>_xlfn.TEXTJOIN("_",TRUE,tbl_die_ordering[[#This Row],[Supplier]],tbl_die_ordering[[#This Row],[DIE NO]])</f>
        <v>JIANGSU_011057-2503</v>
      </c>
    </row>
    <row r="1274" spans="1:33" ht="30">
      <c r="A1274" s="130" t="s">
        <v>6</v>
      </c>
      <c r="B1274" s="128" t="str">
        <f>_xlfn.XLOOKUP(_xlfn.TEXTJOIN("_",TRUE,tbl_die_ordering[[#This Row],[Supplier]],tbl_die_ordering[[#This Row],[DIE NO]]),[1]Tracker!$AQ:$AQ,[1]Tracker!$W:$W,"")</f>
        <v>8127-25</v>
      </c>
      <c r="C1274" s="204" t="s">
        <v>1956</v>
      </c>
      <c r="D1274" s="177" t="s">
        <v>88</v>
      </c>
      <c r="E1274" s="90" t="s">
        <v>219</v>
      </c>
      <c r="F1274" s="94">
        <v>45882</v>
      </c>
      <c r="G1274" s="355">
        <f>_xlfn.XLOOKUP(_xlfn.TEXTJOIN("_",TRUE,tbl_die_ordering[[#This Row],[Supplier]],tbl_die_ordering[[#This Row],[DIE NO]]),[1]Tracker!$AQ:$AQ,[1]Tracker!$V:$V,"")</f>
        <v>45883</v>
      </c>
      <c r="H1274" s="194" t="s">
        <v>94</v>
      </c>
      <c r="I1274" s="131">
        <v>1</v>
      </c>
      <c r="J1274" s="131">
        <v>1</v>
      </c>
      <c r="K1274" s="99">
        <v>45883</v>
      </c>
      <c r="L1274" s="99">
        <v>45895</v>
      </c>
      <c r="M1274" s="102"/>
      <c r="N1274" s="129">
        <f>IFERROR(IF(tbl_die_ordering[[#This Row],[Design Approved Date]]&lt;&gt;"",L1274-K1274,""),"")</f>
        <v>12</v>
      </c>
      <c r="O1274" s="99">
        <v>45896</v>
      </c>
      <c r="P1274" s="181">
        <v>45896</v>
      </c>
      <c r="Q1274" s="99">
        <v>45896</v>
      </c>
      <c r="R1274" s="122" t="s">
        <v>1729</v>
      </c>
      <c r="S1274" s="90" t="s">
        <v>101</v>
      </c>
      <c r="T1274" s="91">
        <v>45896</v>
      </c>
      <c r="U1274" s="110"/>
      <c r="V1274" s="111" t="s">
        <v>1957</v>
      </c>
      <c r="W12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4" s="12">
        <f>IF(AND(tbl_die_ordering[[#This Row],[TYPE]]&lt;&gt;"C",tbl_die_ordering[[#This Row],[Design Approved Date]]&lt;&gt;""),tbl_die_ordering[[#This Row],[Design Approved Date]]-tbl_die_ordering[[#This Row],[Die Requested Date]],0)</f>
        <v>13</v>
      </c>
      <c r="AA1274" s="118"/>
      <c r="AB1274" s="82">
        <f>_xlfn.XLOOKUP(_xlfn.TEXTJOIN("_",TRUE,tbl_die_ordering[[#This Row],[Supplier]],tbl_die_ordering[[#This Row],[DIE NO]]),[1]Tracker!$AQ:$AQ,[1]Tracker!$Y:$Y,"")</f>
        <v>142507428</v>
      </c>
      <c r="AC1274" s="83">
        <f>_xlfn.XLOOKUP(_xlfn.TEXTJOIN("_",TRUE,tbl_die_ordering[[#This Row],[Supplier]],tbl_die_ordering[[#This Row],[DIE NO]]),[1]Tracker!$AQ:$AQ,[1]Tracker!$AC:$AC,"")</f>
        <v>45902</v>
      </c>
      <c r="AD1274" s="7"/>
      <c r="AF1274" t="str">
        <f>TEXT(tbl_die_ordering[[#This Row],[Die Requested Date]],"mmm")</f>
        <v>Aug</v>
      </c>
      <c r="AG1274" t="str">
        <f>_xlfn.TEXTJOIN("_",TRUE,tbl_die_ordering[[#This Row],[Supplier]],tbl_die_ordering[[#This Row],[DIE NO]])</f>
        <v>PDTMC_14752-217</v>
      </c>
    </row>
    <row r="1275" spans="1:33" ht="15.75">
      <c r="A1275" s="130" t="s">
        <v>29</v>
      </c>
      <c r="B1275" s="128" t="str">
        <f>_xlfn.XLOOKUP(_xlfn.TEXTJOIN("_",TRUE,tbl_die_ordering[[#This Row],[Supplier]],tbl_die_ordering[[#This Row],[DIE NO]]),[1]Tracker!$AQ:$AQ,[1]Tracker!$W:$W,"")</f>
        <v>8123-25</v>
      </c>
      <c r="C1275" s="204" t="s">
        <v>1958</v>
      </c>
      <c r="D1275" s="90" t="s">
        <v>88</v>
      </c>
      <c r="E1275" s="90" t="s">
        <v>103</v>
      </c>
      <c r="F1275" s="94">
        <v>45882</v>
      </c>
      <c r="G1275" s="355">
        <f>_xlfn.XLOOKUP(_xlfn.TEXTJOIN("_",TRUE,tbl_die_ordering[[#This Row],[Supplier]],tbl_die_ordering[[#This Row],[DIE NO]]),[1]Tracker!$AQ:$AQ,[1]Tracker!$V:$V,"")</f>
        <v>45883</v>
      </c>
      <c r="H1275" s="193" t="s">
        <v>90</v>
      </c>
      <c r="I1275" s="131">
        <v>0</v>
      </c>
      <c r="J1275" s="131">
        <v>0</v>
      </c>
      <c r="K1275" s="99">
        <v>45884</v>
      </c>
      <c r="L1275" s="99">
        <v>45885</v>
      </c>
      <c r="M1275" s="102"/>
      <c r="N1275" s="129">
        <f>IFERROR(IF(tbl_die_ordering[[#This Row],[Design Approved Date]]&lt;&gt;"",L1275-K1275,""),"")</f>
        <v>1</v>
      </c>
      <c r="O1275" s="99">
        <v>45885</v>
      </c>
      <c r="P1275" s="91">
        <v>45885</v>
      </c>
      <c r="Q1275" s="99">
        <v>45885</v>
      </c>
      <c r="R1275" s="122" t="s">
        <v>1951</v>
      </c>
      <c r="S1275" s="90" t="s">
        <v>106</v>
      </c>
      <c r="T1275" s="99">
        <v>45885</v>
      </c>
      <c r="U1275" s="110"/>
      <c r="V1275" s="111"/>
      <c r="W12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5" s="6">
        <f>IF(AND(tbl_die_ordering[[#This Row],[TYPE]]&lt;&gt;"C",tbl_die_ordering[[#This Row],[Design Approved Date]]&lt;&gt;""),tbl_die_ordering[[#This Row],[Design Approved Date]]-tbl_die_ordering[[#This Row],[Die Requested Date]],0)</f>
        <v>3</v>
      </c>
      <c r="AA1275" s="118"/>
      <c r="AB1275" s="82">
        <f>_xlfn.XLOOKUP(_xlfn.TEXTJOIN("_",TRUE,tbl_die_ordering[[#This Row],[Supplier]],tbl_die_ordering[[#This Row],[DIE NO]]),[1]Tracker!$AQ:$AQ,[1]Tracker!$Y:$Y,"")</f>
        <v>242502092</v>
      </c>
      <c r="AC1275" s="83">
        <f>_xlfn.XLOOKUP(_xlfn.TEXTJOIN("_",TRUE,tbl_die_ordering[[#This Row],[Supplier]],tbl_die_ordering[[#This Row],[DIE NO]]),[1]Tracker!$AQ:$AQ,[1]Tracker!$AC:$AC,"")</f>
        <v>45903</v>
      </c>
      <c r="AD1275" s="7"/>
      <c r="AF1275" t="str">
        <f>TEXT(tbl_die_ordering[[#This Row],[Die Requested Date]],"mmm")</f>
        <v>Aug</v>
      </c>
      <c r="AG1275" t="str">
        <f>_xlfn.TEXTJOIN("_",TRUE,tbl_die_ordering[[#This Row],[Supplier]],tbl_die_ordering[[#This Row],[DIE NO]])</f>
        <v>JIANGSU_021494-2503</v>
      </c>
    </row>
    <row r="1276" spans="1:33" ht="15.75">
      <c r="A1276" s="130" t="s">
        <v>29</v>
      </c>
      <c r="B1276" s="128" t="str">
        <f>_xlfn.XLOOKUP(_xlfn.TEXTJOIN("_",TRUE,tbl_die_ordering[[#This Row],[Supplier]],tbl_die_ordering[[#This Row],[DIE NO]]),[1]Tracker!$AQ:$AQ,[1]Tracker!$W:$W,"")</f>
        <v>8123-25</v>
      </c>
      <c r="C1276" s="204" t="s">
        <v>1959</v>
      </c>
      <c r="D1276" s="90" t="s">
        <v>88</v>
      </c>
      <c r="E1276" s="90" t="s">
        <v>260</v>
      </c>
      <c r="F1276" s="94">
        <v>45882</v>
      </c>
      <c r="G1276" s="355">
        <f>_xlfn.XLOOKUP(_xlfn.TEXTJOIN("_",TRUE,tbl_die_ordering[[#This Row],[Supplier]],tbl_die_ordering[[#This Row],[DIE NO]]),[1]Tracker!$AQ:$AQ,[1]Tracker!$V:$V,"")</f>
        <v>45883</v>
      </c>
      <c r="H1276" s="193" t="s">
        <v>94</v>
      </c>
      <c r="I1276" s="131">
        <v>2</v>
      </c>
      <c r="J1276" s="131">
        <v>2</v>
      </c>
      <c r="K1276" s="99">
        <v>45884</v>
      </c>
      <c r="L1276" s="99">
        <v>45884</v>
      </c>
      <c r="M1276" s="102"/>
      <c r="N1276" s="129">
        <f>IFERROR(IF(tbl_die_ordering[[#This Row],[Design Approved Date]]&lt;&gt;"",L1276-K1276,""),"")</f>
        <v>0</v>
      </c>
      <c r="O1276" s="99">
        <v>45885</v>
      </c>
      <c r="P1276" s="91">
        <v>45885</v>
      </c>
      <c r="Q1276" s="99">
        <v>45885</v>
      </c>
      <c r="R1276" s="122" t="s">
        <v>1951</v>
      </c>
      <c r="S1276" s="90" t="s">
        <v>106</v>
      </c>
      <c r="T1276" s="99">
        <v>45885</v>
      </c>
      <c r="U1276" s="110"/>
      <c r="V1276" s="111"/>
      <c r="W12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6" s="6">
        <f>IF(AND(tbl_die_ordering[[#This Row],[TYPE]]&lt;&gt;"C",tbl_die_ordering[[#This Row],[Design Approved Date]]&lt;&gt;""),tbl_die_ordering[[#This Row],[Design Approved Date]]-tbl_die_ordering[[#This Row],[Die Requested Date]],0)</f>
        <v>2</v>
      </c>
      <c r="AA1276" s="118"/>
      <c r="AB1276" s="82">
        <f>_xlfn.XLOOKUP(_xlfn.TEXTJOIN("_",TRUE,tbl_die_ordering[[#This Row],[Supplier]],tbl_die_ordering[[#This Row],[DIE NO]]),[1]Tracker!$AQ:$AQ,[1]Tracker!$Y:$Y,"")</f>
        <v>242502092</v>
      </c>
      <c r="AC1276" s="83">
        <f>_xlfn.XLOOKUP(_xlfn.TEXTJOIN("_",TRUE,tbl_die_ordering[[#This Row],[Supplier]],tbl_die_ordering[[#This Row],[DIE NO]]),[1]Tracker!$AQ:$AQ,[1]Tracker!$AC:$AC,"")</f>
        <v>45903</v>
      </c>
      <c r="AD1276" s="7"/>
      <c r="AF1276" t="str">
        <f>TEXT(tbl_die_ordering[[#This Row],[Die Requested Date]],"mmm")</f>
        <v>Aug</v>
      </c>
      <c r="AG1276" t="str">
        <f>_xlfn.TEXTJOIN("_",TRUE,tbl_die_ordering[[#This Row],[Supplier]],tbl_die_ordering[[#This Row],[DIE NO]])</f>
        <v>JIANGSU_005336-2504</v>
      </c>
    </row>
    <row r="1277" spans="1:33" ht="15.75">
      <c r="A1277" s="130" t="s">
        <v>29</v>
      </c>
      <c r="B1277" s="128" t="str">
        <f>_xlfn.XLOOKUP(_xlfn.TEXTJOIN("_",TRUE,tbl_die_ordering[[#This Row],[Supplier]],tbl_die_ordering[[#This Row],[DIE NO]]),[1]Tracker!$AQ:$AQ,[1]Tracker!$W:$W,"")</f>
        <v>8124-25</v>
      </c>
      <c r="C1277" s="204" t="s">
        <v>1960</v>
      </c>
      <c r="D1277" s="90" t="s">
        <v>88</v>
      </c>
      <c r="E1277" s="90" t="s">
        <v>221</v>
      </c>
      <c r="F1277" s="91">
        <v>45882</v>
      </c>
      <c r="G1277" s="355">
        <f>_xlfn.XLOOKUP(_xlfn.TEXTJOIN("_",TRUE,tbl_die_ordering[[#This Row],[Supplier]],tbl_die_ordering[[#This Row],[DIE NO]]),[1]Tracker!$AQ:$AQ,[1]Tracker!$V:$V,"")</f>
        <v>45883</v>
      </c>
      <c r="H1277" s="193" t="s">
        <v>94</v>
      </c>
      <c r="I1277" s="131">
        <v>1</v>
      </c>
      <c r="J1277" s="131">
        <v>1</v>
      </c>
      <c r="K1277" s="99">
        <v>45884</v>
      </c>
      <c r="L1277" s="99">
        <v>45891</v>
      </c>
      <c r="M1277" s="102"/>
      <c r="N1277" s="129">
        <f>IFERROR(IF(tbl_die_ordering[[#This Row],[Design Approved Date]]&lt;&gt;"",L1277-K1277,""),"")</f>
        <v>7</v>
      </c>
      <c r="O1277" s="91">
        <v>45892</v>
      </c>
      <c r="P1277" s="91">
        <v>45895</v>
      </c>
      <c r="Q1277" s="99">
        <v>45892</v>
      </c>
      <c r="R1277" s="122" t="s">
        <v>1961</v>
      </c>
      <c r="S1277" s="90" t="s">
        <v>101</v>
      </c>
      <c r="T1277" s="91">
        <v>45892</v>
      </c>
      <c r="U1277" s="110"/>
      <c r="V1277" s="111"/>
      <c r="W12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7" s="6">
        <f>IF(AND(tbl_die_ordering[[#This Row],[TYPE]]&lt;&gt;"C",tbl_die_ordering[[#This Row],[Design Approved Date]]&lt;&gt;""),tbl_die_ordering[[#This Row],[Design Approved Date]]-tbl_die_ordering[[#This Row],[Die Requested Date]],0)</f>
        <v>9</v>
      </c>
      <c r="AA1277" s="118"/>
      <c r="AB1277" s="82">
        <f>_xlfn.XLOOKUP(_xlfn.TEXTJOIN("_",TRUE,tbl_die_ordering[[#This Row],[Supplier]],tbl_die_ordering[[#This Row],[DIE NO]]),[1]Tracker!$AQ:$AQ,[1]Tracker!$Y:$Y,"")</f>
        <v>242502184</v>
      </c>
      <c r="AC1277" s="83">
        <f>_xlfn.XLOOKUP(_xlfn.TEXTJOIN("_",TRUE,tbl_die_ordering[[#This Row],[Supplier]],tbl_die_ordering[[#This Row],[DIE NO]]),[1]Tracker!$AQ:$AQ,[1]Tracker!$AC:$AC,"")</f>
        <v>45898</v>
      </c>
      <c r="AD1277" s="7"/>
      <c r="AF1277" t="str">
        <f>TEXT(tbl_die_ordering[[#This Row],[Die Requested Date]],"mmm")</f>
        <v>Aug</v>
      </c>
      <c r="AG1277" t="str">
        <f>_xlfn.TEXTJOIN("_",TRUE,tbl_die_ordering[[#This Row],[Supplier]],tbl_die_ordering[[#This Row],[DIE NO]])</f>
        <v>PDTMC_013938-3503</v>
      </c>
    </row>
    <row r="1278" spans="1:33" ht="30">
      <c r="A1278" s="130" t="s">
        <v>6</v>
      </c>
      <c r="B1278" s="128" t="str">
        <f>_xlfn.XLOOKUP(_xlfn.TEXTJOIN("_",TRUE,tbl_die_ordering[[#This Row],[Supplier]],tbl_die_ordering[[#This Row],[DIE NO]]),[1]Tracker!$AQ:$AQ,[1]Tracker!$W:$W,"")</f>
        <v>8147-25</v>
      </c>
      <c r="C1278" s="204" t="s">
        <v>1962</v>
      </c>
      <c r="D1278" s="177" t="s">
        <v>88</v>
      </c>
      <c r="E1278" s="90" t="s">
        <v>327</v>
      </c>
      <c r="F1278" s="91">
        <v>45882</v>
      </c>
      <c r="G1278" s="355">
        <f>_xlfn.XLOOKUP(_xlfn.TEXTJOIN("_",TRUE,tbl_die_ordering[[#This Row],[Supplier]],tbl_die_ordering[[#This Row],[DIE NO]]),[1]Tracker!$AQ:$AQ,[1]Tracker!$V:$V,"")</f>
        <v>45890</v>
      </c>
      <c r="H1278" s="193" t="s">
        <v>90</v>
      </c>
      <c r="I1278" s="131">
        <v>1</v>
      </c>
      <c r="J1278" s="131">
        <v>1</v>
      </c>
      <c r="K1278" s="99">
        <v>45896</v>
      </c>
      <c r="L1278" s="99">
        <v>45897</v>
      </c>
      <c r="M1278" s="102"/>
      <c r="N1278" s="129">
        <f>IFERROR(IF(tbl_die_ordering[[#This Row],[Design Approved Date]]&lt;&gt;"",L1278-K1278,""),"")</f>
        <v>1</v>
      </c>
      <c r="O1278" s="99">
        <v>45899</v>
      </c>
      <c r="P1278" s="91">
        <v>45901</v>
      </c>
      <c r="Q1278" s="99">
        <v>45899</v>
      </c>
      <c r="R1278" s="122" t="s">
        <v>1963</v>
      </c>
      <c r="S1278" s="90" t="s">
        <v>91</v>
      </c>
      <c r="T1278" s="99">
        <v>45899</v>
      </c>
      <c r="U1278" s="110"/>
      <c r="V1278" s="111" t="s">
        <v>1964</v>
      </c>
      <c r="W12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8" s="12">
        <f>IF(AND(tbl_die_ordering[[#This Row],[TYPE]]&lt;&gt;"C",tbl_die_ordering[[#This Row],[Design Approved Date]]&lt;&gt;""),tbl_die_ordering[[#This Row],[Design Approved Date]]-tbl_die_ordering[[#This Row],[Die Requested Date]],0)</f>
        <v>15</v>
      </c>
      <c r="AA1278" s="118"/>
      <c r="AB1278" s="82">
        <f>_xlfn.XLOOKUP(_xlfn.TEXTJOIN("_",TRUE,tbl_die_ordering[[#This Row],[Supplier]],tbl_die_ordering[[#This Row],[DIE NO]]),[1]Tracker!$AQ:$AQ,[1]Tracker!$Y:$Y,"")</f>
        <v>142507755</v>
      </c>
      <c r="AC1278" s="83">
        <f>_xlfn.XLOOKUP(_xlfn.TEXTJOIN("_",TRUE,tbl_die_ordering[[#This Row],[Supplier]],tbl_die_ordering[[#This Row],[DIE NO]]),[1]Tracker!$AQ:$AQ,[1]Tracker!$AC:$AC,"")</f>
        <v>45926.418773148151</v>
      </c>
      <c r="AD1278" s="7"/>
      <c r="AF1278" t="str">
        <f>TEXT(tbl_die_ordering[[#This Row],[Die Requested Date]],"mmm")</f>
        <v>Aug</v>
      </c>
      <c r="AG1278" t="str">
        <f>_xlfn.TEXTJOIN("_",TRUE,tbl_die_ordering[[#This Row],[Supplier]],tbl_die_ordering[[#This Row],[DIE NO]])</f>
        <v>WEFA_28055-602</v>
      </c>
    </row>
    <row r="1279" spans="1:33" ht="30">
      <c r="A1279" s="130" t="s">
        <v>29</v>
      </c>
      <c r="B1279" s="128" t="str">
        <f>_xlfn.XLOOKUP(_xlfn.TEXTJOIN("_",TRUE,tbl_die_ordering[[#This Row],[Supplier]],tbl_die_ordering[[#This Row],[DIE NO]]),[1]Tracker!$AQ:$AQ,[1]Tracker!$W:$W,"")</f>
        <v>8126-25</v>
      </c>
      <c r="C1279" s="204" t="s">
        <v>1965</v>
      </c>
      <c r="D1279" s="90" t="s">
        <v>88</v>
      </c>
      <c r="E1279" s="90" t="s">
        <v>645</v>
      </c>
      <c r="F1279" s="91">
        <v>45882</v>
      </c>
      <c r="G1279" s="355">
        <f>_xlfn.XLOOKUP(_xlfn.TEXTJOIN("_",TRUE,tbl_die_ordering[[#This Row],[Supplier]],tbl_die_ordering[[#This Row],[DIE NO]]),[1]Tracker!$AQ:$AQ,[1]Tracker!$V:$V,"")</f>
        <v>45890</v>
      </c>
      <c r="H1279" s="193" t="s">
        <v>94</v>
      </c>
      <c r="I1279" s="131">
        <v>1</v>
      </c>
      <c r="J1279" s="131">
        <v>1</v>
      </c>
      <c r="K1279" s="99">
        <v>45896</v>
      </c>
      <c r="L1279" s="99">
        <v>45897</v>
      </c>
      <c r="M1279" s="102"/>
      <c r="N1279" s="129">
        <f>IFERROR(IF(tbl_die_ordering[[#This Row],[Design Approved Date]]&lt;&gt;"",L1279-K1279,""),"")</f>
        <v>1</v>
      </c>
      <c r="O1279" s="91">
        <v>45899</v>
      </c>
      <c r="P1279" s="91">
        <v>45899</v>
      </c>
      <c r="Q1279" s="99">
        <v>45899</v>
      </c>
      <c r="R1279" s="122" t="s">
        <v>1966</v>
      </c>
      <c r="S1279" s="90" t="s">
        <v>91</v>
      </c>
      <c r="T1279" s="99">
        <v>45899</v>
      </c>
      <c r="U1279" s="110"/>
      <c r="V1279" s="111" t="s">
        <v>1964</v>
      </c>
      <c r="W12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79" s="12">
        <f>IF(AND(tbl_die_ordering[[#This Row],[TYPE]]&lt;&gt;"C",tbl_die_ordering[[#This Row],[Design Approved Date]]&lt;&gt;""),tbl_die_ordering[[#This Row],[Design Approved Date]]-tbl_die_ordering[[#This Row],[Die Requested Date]],0)</f>
        <v>15</v>
      </c>
      <c r="AA1279" s="118"/>
      <c r="AB1279" s="82">
        <f>_xlfn.XLOOKUP(_xlfn.TEXTJOIN("_",TRUE,tbl_die_ordering[[#This Row],[Supplier]],tbl_die_ordering[[#This Row],[DIE NO]]),[1]Tracker!$AQ:$AQ,[1]Tracker!$Y:$Y,"")</f>
        <v>242502347</v>
      </c>
      <c r="AC1279" s="83">
        <f>_xlfn.XLOOKUP(_xlfn.TEXTJOIN("_",TRUE,tbl_die_ordering[[#This Row],[Supplier]],tbl_die_ordering[[#This Row],[DIE NO]]),[1]Tracker!$AQ:$AQ,[1]Tracker!$AC:$AC,"")</f>
        <v>45926.63722222222</v>
      </c>
      <c r="AD1279" s="7"/>
      <c r="AF1279" t="str">
        <f>TEXT(tbl_die_ordering[[#This Row],[Die Requested Date]],"mmm")</f>
        <v>Aug</v>
      </c>
      <c r="AG1279" t="str">
        <f>_xlfn.TEXTJOIN("_",TRUE,tbl_die_ordering[[#This Row],[Supplier]],tbl_die_ordering[[#This Row],[DIE NO]])</f>
        <v>WEFA_005158-3507</v>
      </c>
    </row>
    <row r="1280" spans="1:33" ht="15.75">
      <c r="A1280" s="130" t="s">
        <v>6</v>
      </c>
      <c r="B1280" s="128" t="str">
        <f>_xlfn.XLOOKUP(_xlfn.TEXTJOIN("_",TRUE,tbl_die_ordering[[#This Row],[Supplier]],tbl_die_ordering[[#This Row],[DIE NO]]),[1]Tracker!$AQ:$AQ,[1]Tracker!$W:$W,"")</f>
        <v>8131-25</v>
      </c>
      <c r="C1280" s="204" t="s">
        <v>1967</v>
      </c>
      <c r="D1280" s="177" t="s">
        <v>88</v>
      </c>
      <c r="E1280" s="90" t="s">
        <v>260</v>
      </c>
      <c r="F1280" s="91">
        <v>45883</v>
      </c>
      <c r="G1280" s="355">
        <f>_xlfn.XLOOKUP(_xlfn.TEXTJOIN("_",TRUE,tbl_die_ordering[[#This Row],[Supplier]],tbl_die_ordering[[#This Row],[DIE NO]]),[1]Tracker!$AQ:$AQ,[1]Tracker!$V:$V,"")</f>
        <v>45884</v>
      </c>
      <c r="H1280" s="193" t="s">
        <v>90</v>
      </c>
      <c r="I1280" s="131">
        <v>8</v>
      </c>
      <c r="J1280" s="131">
        <v>8</v>
      </c>
      <c r="K1280" s="99">
        <v>45884</v>
      </c>
      <c r="L1280" s="99">
        <v>45887</v>
      </c>
      <c r="M1280" s="102"/>
      <c r="N1280" s="129">
        <f>IFERROR(IF(tbl_die_ordering[[#This Row],[Design Approved Date]]&lt;&gt;"",L1280-K1280,""),"")</f>
        <v>3</v>
      </c>
      <c r="O1280" s="91">
        <v>45889</v>
      </c>
      <c r="P1280" s="91">
        <v>45890</v>
      </c>
      <c r="Q1280" s="91">
        <v>45889</v>
      </c>
      <c r="R1280" s="122" t="s">
        <v>1590</v>
      </c>
      <c r="S1280" s="90" t="s">
        <v>139</v>
      </c>
      <c r="T1280" s="99">
        <v>45889</v>
      </c>
      <c r="U1280" s="110"/>
      <c r="V1280" s="111"/>
      <c r="W12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0" s="12">
        <f>IF(AND(tbl_die_ordering[[#This Row],[TYPE]]&lt;&gt;"C",tbl_die_ordering[[#This Row],[Design Approved Date]]&lt;&gt;""),tbl_die_ordering[[#This Row],[Design Approved Date]]-tbl_die_ordering[[#This Row],[Die Requested Date]],0)</f>
        <v>4</v>
      </c>
      <c r="AA1280" s="118"/>
      <c r="AB1280" s="82">
        <f>_xlfn.XLOOKUP(_xlfn.TEXTJOIN("_",TRUE,tbl_die_ordering[[#This Row],[Supplier]],tbl_die_ordering[[#This Row],[DIE NO]]),[1]Tracker!$AQ:$AQ,[1]Tracker!$Y:$Y,"")</f>
        <v>142507316</v>
      </c>
      <c r="AC1280" s="83">
        <f>_xlfn.XLOOKUP(_xlfn.TEXTJOIN("_",TRUE,tbl_die_ordering[[#This Row],[Supplier]],tbl_die_ordering[[#This Row],[DIE NO]]),[1]Tracker!$AQ:$AQ,[1]Tracker!$AC:$AC,"")</f>
        <v>45900</v>
      </c>
      <c r="AD1280" s="7"/>
      <c r="AF1280" t="str">
        <f>TEXT(tbl_die_ordering[[#This Row],[Die Requested Date]],"mmm")</f>
        <v>Aug</v>
      </c>
      <c r="AG1280" t="str">
        <f>_xlfn.TEXTJOIN("_",TRUE,tbl_die_ordering[[#This Row],[Supplier]],tbl_die_ordering[[#This Row],[DIE NO]])</f>
        <v>EKSTEK_05113-505</v>
      </c>
    </row>
    <row r="1281" spans="1:33" ht="15.75">
      <c r="A1281" s="130" t="s">
        <v>6</v>
      </c>
      <c r="B1281" s="128" t="str">
        <f>_xlfn.XLOOKUP(_xlfn.TEXTJOIN("_",TRUE,tbl_die_ordering[[#This Row],[Supplier]],tbl_die_ordering[[#This Row],[DIE NO]]),[1]Tracker!$AQ:$AQ,[1]Tracker!$W:$W,"")</f>
        <v>8130-25</v>
      </c>
      <c r="C1281" s="204" t="s">
        <v>1968</v>
      </c>
      <c r="D1281" s="177" t="s">
        <v>88</v>
      </c>
      <c r="E1281" s="90" t="s">
        <v>374</v>
      </c>
      <c r="F1281" s="91">
        <v>45883</v>
      </c>
      <c r="G1281" s="355">
        <f>_xlfn.XLOOKUP(_xlfn.TEXTJOIN("_",TRUE,tbl_die_ordering[[#This Row],[Supplier]],tbl_die_ordering[[#This Row],[DIE NO]]),[1]Tracker!$AQ:$AQ,[1]Tracker!$V:$V,"")</f>
        <v>45884</v>
      </c>
      <c r="H1281" s="193" t="s">
        <v>94</v>
      </c>
      <c r="I1281" s="131">
        <v>1</v>
      </c>
      <c r="J1281" s="131"/>
      <c r="K1281" s="99">
        <v>45885</v>
      </c>
      <c r="L1281" s="99">
        <v>45887</v>
      </c>
      <c r="M1281" s="102"/>
      <c r="N1281" s="129">
        <f>IFERROR(IF(tbl_die_ordering[[#This Row],[Design Approved Date]]&lt;&gt;"",L1281-K1281,""),"")</f>
        <v>2</v>
      </c>
      <c r="O1281" s="91">
        <v>45889</v>
      </c>
      <c r="P1281" s="91">
        <v>45890</v>
      </c>
      <c r="Q1281" s="91">
        <v>45889</v>
      </c>
      <c r="R1281" s="122" t="s">
        <v>1590</v>
      </c>
      <c r="S1281" s="90" t="s">
        <v>101</v>
      </c>
      <c r="T1281" s="99">
        <v>45889</v>
      </c>
      <c r="U1281" s="110"/>
      <c r="V1281" s="111"/>
      <c r="W12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1" s="12">
        <f>IF(AND(tbl_die_ordering[[#This Row],[TYPE]]&lt;&gt;"C",tbl_die_ordering[[#This Row],[Design Approved Date]]&lt;&gt;""),tbl_die_ordering[[#This Row],[Design Approved Date]]-tbl_die_ordering[[#This Row],[Die Requested Date]],0)</f>
        <v>4</v>
      </c>
      <c r="AA1281" s="118"/>
      <c r="AB1281" s="82">
        <f>_xlfn.XLOOKUP(_xlfn.TEXTJOIN("_",TRUE,tbl_die_ordering[[#This Row],[Supplier]],tbl_die_ordering[[#This Row],[DIE NO]]),[1]Tracker!$AQ:$AQ,[1]Tracker!$Y:$Y,"")</f>
        <v>142507211</v>
      </c>
      <c r="AC1281" s="83">
        <f>_xlfn.XLOOKUP(_xlfn.TEXTJOIN("_",TRUE,tbl_die_ordering[[#This Row],[Supplier]],tbl_die_ordering[[#This Row],[DIE NO]]),[1]Tracker!$AQ:$AQ,[1]Tracker!$AC:$AC,"")</f>
        <v>45895</v>
      </c>
      <c r="AD1281" s="7"/>
      <c r="AF1281" t="str">
        <f>TEXT(tbl_die_ordering[[#This Row],[Die Requested Date]],"mmm")</f>
        <v>Aug</v>
      </c>
      <c r="AG1281" t="str">
        <f>_xlfn.TEXTJOIN("_",TRUE,tbl_die_ordering[[#This Row],[Supplier]],tbl_die_ordering[[#This Row],[DIE NO]])</f>
        <v>PDTMC_05200-608</v>
      </c>
    </row>
    <row r="1282" spans="1:33" ht="15.75">
      <c r="A1282" s="130" t="s">
        <v>6</v>
      </c>
      <c r="B1282" s="128" t="str">
        <f>_xlfn.XLOOKUP(_xlfn.TEXTJOIN("_",TRUE,tbl_die_ordering[[#This Row],[Supplier]],tbl_die_ordering[[#This Row],[DIE NO]]),[1]Tracker!$AQ:$AQ,[1]Tracker!$W:$W,"")</f>
        <v>8132-25</v>
      </c>
      <c r="C1282" s="204" t="s">
        <v>1969</v>
      </c>
      <c r="D1282" s="177" t="s">
        <v>88</v>
      </c>
      <c r="E1282" s="90" t="s">
        <v>321</v>
      </c>
      <c r="F1282" s="91">
        <v>45883</v>
      </c>
      <c r="G1282" s="355">
        <f>_xlfn.XLOOKUP(_xlfn.TEXTJOIN("_",TRUE,tbl_die_ordering[[#This Row],[Supplier]],tbl_die_ordering[[#This Row],[DIE NO]]),[1]Tracker!$AQ:$AQ,[1]Tracker!$V:$V,"")</f>
        <v>45884</v>
      </c>
      <c r="H1282" s="193" t="s">
        <v>90</v>
      </c>
      <c r="I1282" s="131">
        <v>0</v>
      </c>
      <c r="J1282" s="131">
        <v>0</v>
      </c>
      <c r="K1282" s="99">
        <v>45887</v>
      </c>
      <c r="L1282" s="99">
        <v>45888</v>
      </c>
      <c r="M1282" s="102"/>
      <c r="N1282" s="129">
        <f>IFERROR(IF(tbl_die_ordering[[#This Row],[Design Approved Date]]&lt;&gt;"",L1282-K1282,""),"")</f>
        <v>1</v>
      </c>
      <c r="O1282" s="91">
        <v>45889</v>
      </c>
      <c r="P1282" s="91">
        <v>45890</v>
      </c>
      <c r="Q1282" s="91">
        <v>45889</v>
      </c>
      <c r="R1282" s="122" t="s">
        <v>1590</v>
      </c>
      <c r="S1282" s="90" t="s">
        <v>106</v>
      </c>
      <c r="T1282" s="99">
        <v>45889</v>
      </c>
      <c r="U1282" s="110"/>
      <c r="V1282" s="111"/>
      <c r="W12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2" s="12">
        <f>IF(AND(tbl_die_ordering[[#This Row],[TYPE]]&lt;&gt;"C",tbl_die_ordering[[#This Row],[Design Approved Date]]&lt;&gt;""),tbl_die_ordering[[#This Row],[Design Approved Date]]-tbl_die_ordering[[#This Row],[Die Requested Date]],0)</f>
        <v>5</v>
      </c>
      <c r="AA1282" s="118"/>
      <c r="AB1282" s="82">
        <f>_xlfn.XLOOKUP(_xlfn.TEXTJOIN("_",TRUE,tbl_die_ordering[[#This Row],[Supplier]],tbl_die_ordering[[#This Row],[DIE NO]]),[1]Tracker!$AQ:$AQ,[1]Tracker!$Y:$Y,"")</f>
        <v>142507308</v>
      </c>
      <c r="AC1282" s="83">
        <f>_xlfn.XLOOKUP(_xlfn.TEXTJOIN("_",TRUE,tbl_die_ordering[[#This Row],[Supplier]],tbl_die_ordering[[#This Row],[DIE NO]]),[1]Tracker!$AQ:$AQ,[1]Tracker!$AC:$AC,"")</f>
        <v>45898</v>
      </c>
      <c r="AD1282" s="7"/>
      <c r="AF1282" t="str">
        <f>TEXT(tbl_die_ordering[[#This Row],[Die Requested Date]],"mmm")</f>
        <v>Aug</v>
      </c>
      <c r="AG1282" t="str">
        <f>_xlfn.TEXTJOIN("_",TRUE,tbl_die_ordering[[#This Row],[Supplier]],tbl_die_ordering[[#This Row],[DIE NO]])</f>
        <v>JIANGSU_09724-202</v>
      </c>
    </row>
    <row r="1283" spans="1:33" ht="15.75">
      <c r="A1283" s="130" t="s">
        <v>6</v>
      </c>
      <c r="B1283" s="128" t="str">
        <f>_xlfn.XLOOKUP(_xlfn.TEXTJOIN("_",TRUE,tbl_die_ordering[[#This Row],[Supplier]],tbl_die_ordering[[#This Row],[DIE NO]]),[1]Tracker!$AQ:$AQ,[1]Tracker!$W:$W,"")</f>
        <v>8133-25</v>
      </c>
      <c r="C1283" s="204" t="s">
        <v>1970</v>
      </c>
      <c r="D1283" s="177" t="s">
        <v>88</v>
      </c>
      <c r="E1283" s="90" t="s">
        <v>260</v>
      </c>
      <c r="F1283" s="91">
        <v>45883</v>
      </c>
      <c r="G1283" s="355">
        <f>_xlfn.XLOOKUP(_xlfn.TEXTJOIN("_",TRUE,tbl_die_ordering[[#This Row],[Supplier]],tbl_die_ordering[[#This Row],[DIE NO]]),[1]Tracker!$AQ:$AQ,[1]Tracker!$V:$V,"")</f>
        <v>45884</v>
      </c>
      <c r="H1283" s="193" t="s">
        <v>94</v>
      </c>
      <c r="I1283" s="131">
        <v>0</v>
      </c>
      <c r="J1283" s="131">
        <v>0</v>
      </c>
      <c r="K1283" s="99">
        <v>45884</v>
      </c>
      <c r="L1283" s="99">
        <v>45887</v>
      </c>
      <c r="M1283" s="102"/>
      <c r="N1283" s="129">
        <f>IFERROR(IF(tbl_die_ordering[[#This Row],[Design Approved Date]]&lt;&gt;"",L1283-K1283,""),"")</f>
        <v>3</v>
      </c>
      <c r="O1283" s="91">
        <v>45889</v>
      </c>
      <c r="P1283" s="91">
        <v>45890</v>
      </c>
      <c r="Q1283" s="91">
        <v>45889</v>
      </c>
      <c r="R1283" s="122" t="s">
        <v>1590</v>
      </c>
      <c r="S1283" s="90" t="s">
        <v>95</v>
      </c>
      <c r="T1283" s="99">
        <v>45889</v>
      </c>
      <c r="U1283" s="110"/>
      <c r="V1283" s="111"/>
      <c r="W12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3" s="12">
        <f>IF(AND(tbl_die_ordering[[#This Row],[TYPE]]&lt;&gt;"C",tbl_die_ordering[[#This Row],[Design Approved Date]]&lt;&gt;""),tbl_die_ordering[[#This Row],[Design Approved Date]]-tbl_die_ordering[[#This Row],[Die Requested Date]],0)</f>
        <v>4</v>
      </c>
      <c r="AA1283" s="118"/>
      <c r="AB1283" s="82">
        <f>_xlfn.XLOOKUP(_xlfn.TEXTJOIN("_",TRUE,tbl_die_ordering[[#This Row],[Supplier]],tbl_die_ordering[[#This Row],[DIE NO]]),[1]Tracker!$AQ:$AQ,[1]Tracker!$Y:$Y,"")</f>
        <v>142507207</v>
      </c>
      <c r="AC1283" s="83">
        <f>_xlfn.XLOOKUP(_xlfn.TEXTJOIN("_",TRUE,tbl_die_ordering[[#This Row],[Supplier]],tbl_die_ordering[[#This Row],[DIE NO]]),[1]Tracker!$AQ:$AQ,[1]Tracker!$AC:$AC,"")</f>
        <v>45895</v>
      </c>
      <c r="AD1283" s="7"/>
      <c r="AF1283" t="str">
        <f>TEXT(tbl_die_ordering[[#This Row],[Die Requested Date]],"mmm")</f>
        <v>Aug</v>
      </c>
      <c r="AG1283" t="str">
        <f>_xlfn.TEXTJOIN("_",TRUE,tbl_die_ordering[[#This Row],[Supplier]],tbl_die_ordering[[#This Row],[DIE NO]])</f>
        <v>PHME_10266-551</v>
      </c>
    </row>
    <row r="1284" spans="1:33" ht="15.75">
      <c r="A1284" s="130" t="s">
        <v>6</v>
      </c>
      <c r="B1284" s="128" t="str">
        <f>_xlfn.XLOOKUP(_xlfn.TEXTJOIN("_",TRUE,tbl_die_ordering[[#This Row],[Supplier]],tbl_die_ordering[[#This Row],[DIE NO]]),[1]Tracker!$AQ:$AQ,[1]Tracker!$W:$W,"")</f>
        <v>8133-25</v>
      </c>
      <c r="C1284" s="204" t="s">
        <v>1971</v>
      </c>
      <c r="D1284" s="177" t="s">
        <v>88</v>
      </c>
      <c r="E1284" s="90" t="s">
        <v>323</v>
      </c>
      <c r="F1284" s="91">
        <v>45883</v>
      </c>
      <c r="G1284" s="355">
        <f>_xlfn.XLOOKUP(_xlfn.TEXTJOIN("_",TRUE,tbl_die_ordering[[#This Row],[Supplier]],tbl_die_ordering[[#This Row],[DIE NO]]),[1]Tracker!$AQ:$AQ,[1]Tracker!$V:$V,"")</f>
        <v>45884</v>
      </c>
      <c r="H1284" s="193" t="s">
        <v>94</v>
      </c>
      <c r="I1284" s="131">
        <v>0</v>
      </c>
      <c r="J1284" s="131">
        <v>0</v>
      </c>
      <c r="K1284" s="99">
        <v>45884</v>
      </c>
      <c r="L1284" s="99">
        <v>45887</v>
      </c>
      <c r="M1284" s="102"/>
      <c r="N1284" s="129">
        <f>IFERROR(IF(tbl_die_ordering[[#This Row],[Design Approved Date]]&lt;&gt;"",L1284-K1284,""),"")</f>
        <v>3</v>
      </c>
      <c r="O1284" s="91">
        <v>45889</v>
      </c>
      <c r="P1284" s="91">
        <v>45890</v>
      </c>
      <c r="Q1284" s="91">
        <v>45889</v>
      </c>
      <c r="R1284" s="122" t="s">
        <v>1590</v>
      </c>
      <c r="S1284" s="90" t="s">
        <v>95</v>
      </c>
      <c r="T1284" s="99">
        <v>45889</v>
      </c>
      <c r="U1284" s="110"/>
      <c r="V1284" s="113"/>
      <c r="W12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4" s="12">
        <f>IF(AND(tbl_die_ordering[[#This Row],[TYPE]]&lt;&gt;"C",tbl_die_ordering[[#This Row],[Design Approved Date]]&lt;&gt;""),tbl_die_ordering[[#This Row],[Design Approved Date]]-tbl_die_ordering[[#This Row],[Die Requested Date]],0)</f>
        <v>4</v>
      </c>
      <c r="AA1284" s="118"/>
      <c r="AB1284" s="82">
        <f>_xlfn.XLOOKUP(_xlfn.TEXTJOIN("_",TRUE,tbl_die_ordering[[#This Row],[Supplier]],tbl_die_ordering[[#This Row],[DIE NO]]),[1]Tracker!$AQ:$AQ,[1]Tracker!$Y:$Y,"")</f>
        <v>142507207</v>
      </c>
      <c r="AC1284" s="83">
        <f>_xlfn.XLOOKUP(_xlfn.TEXTJOIN("_",TRUE,tbl_die_ordering[[#This Row],[Supplier]],tbl_die_ordering[[#This Row],[DIE NO]]),[1]Tracker!$AQ:$AQ,[1]Tracker!$AC:$AC,"")</f>
        <v>45895</v>
      </c>
      <c r="AD1284" s="7"/>
      <c r="AF1284" t="str">
        <f>TEXT(tbl_die_ordering[[#This Row],[Die Requested Date]],"mmm")</f>
        <v>Aug</v>
      </c>
      <c r="AG1284" t="str">
        <f>_xlfn.TEXTJOIN("_",TRUE,tbl_die_ordering[[#This Row],[Supplier]],tbl_die_ordering[[#This Row],[DIE NO]])</f>
        <v>PHME_10372-411</v>
      </c>
    </row>
    <row r="1285" spans="1:33" ht="15.75">
      <c r="A1285" s="130" t="s">
        <v>6</v>
      </c>
      <c r="B1285" s="128" t="str">
        <f>_xlfn.XLOOKUP(_xlfn.TEXTJOIN("_",TRUE,tbl_die_ordering[[#This Row],[Supplier]],tbl_die_ordering[[#This Row],[DIE NO]]),[1]Tracker!$AQ:$AQ,[1]Tracker!$W:$W,"")</f>
        <v>8132-25</v>
      </c>
      <c r="C1285" s="204" t="s">
        <v>1972</v>
      </c>
      <c r="D1285" s="177" t="s">
        <v>88</v>
      </c>
      <c r="E1285" s="90" t="s">
        <v>219</v>
      </c>
      <c r="F1285" s="91">
        <v>45883</v>
      </c>
      <c r="G1285" s="355">
        <f>_xlfn.XLOOKUP(_xlfn.TEXTJOIN("_",TRUE,tbl_die_ordering[[#This Row],[Supplier]],tbl_die_ordering[[#This Row],[DIE NO]]),[1]Tracker!$AQ:$AQ,[1]Tracker!$V:$V,"")</f>
        <v>45884</v>
      </c>
      <c r="H1285" s="193" t="s">
        <v>90</v>
      </c>
      <c r="I1285" s="131">
        <v>0</v>
      </c>
      <c r="J1285" s="131">
        <v>0</v>
      </c>
      <c r="K1285" s="99">
        <v>45887</v>
      </c>
      <c r="L1285" s="99">
        <v>45888</v>
      </c>
      <c r="M1285" s="102"/>
      <c r="N1285" s="129">
        <f>IFERROR(IF(tbl_die_ordering[[#This Row],[Design Approved Date]]&lt;&gt;"",L1285-K1285,""),"")</f>
        <v>1</v>
      </c>
      <c r="O1285" s="91">
        <v>45889</v>
      </c>
      <c r="P1285" s="91">
        <v>45890</v>
      </c>
      <c r="Q1285" s="91">
        <v>45889</v>
      </c>
      <c r="R1285" s="122" t="s">
        <v>1590</v>
      </c>
      <c r="S1285" s="90" t="s">
        <v>106</v>
      </c>
      <c r="T1285" s="99">
        <v>45889</v>
      </c>
      <c r="U1285" s="110"/>
      <c r="V1285" s="111"/>
      <c r="W12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5" s="12">
        <f>IF(AND(tbl_die_ordering[[#This Row],[TYPE]]&lt;&gt;"C",tbl_die_ordering[[#This Row],[Design Approved Date]]&lt;&gt;""),tbl_die_ordering[[#This Row],[Design Approved Date]]-tbl_die_ordering[[#This Row],[Die Requested Date]],0)</f>
        <v>5</v>
      </c>
      <c r="AA1285" s="118"/>
      <c r="AB1285" s="82">
        <f>_xlfn.XLOOKUP(_xlfn.TEXTJOIN("_",TRUE,tbl_die_ordering[[#This Row],[Supplier]],tbl_die_ordering[[#This Row],[DIE NO]]),[1]Tracker!$AQ:$AQ,[1]Tracker!$Y:$Y,"")</f>
        <v>142507308</v>
      </c>
      <c r="AC1285" s="83">
        <f>_xlfn.XLOOKUP(_xlfn.TEXTJOIN("_",TRUE,tbl_die_ordering[[#This Row],[Supplier]],tbl_die_ordering[[#This Row],[DIE NO]]),[1]Tracker!$AQ:$AQ,[1]Tracker!$AC:$AC,"")</f>
        <v>45898</v>
      </c>
      <c r="AD1285" s="7"/>
      <c r="AF1285" t="str">
        <f>TEXT(tbl_die_ordering[[#This Row],[Die Requested Date]],"mmm")</f>
        <v>Aug</v>
      </c>
      <c r="AG1285" t="str">
        <f>_xlfn.TEXTJOIN("_",TRUE,tbl_die_ordering[[#This Row],[Supplier]],tbl_die_ordering[[#This Row],[DIE NO]])</f>
        <v>JIANGSU_10744-208</v>
      </c>
    </row>
    <row r="1286" spans="1:33" ht="15.75">
      <c r="A1286" s="130" t="s">
        <v>6</v>
      </c>
      <c r="B1286" s="128" t="str">
        <f>_xlfn.XLOOKUP(_xlfn.TEXTJOIN("_",TRUE,tbl_die_ordering[[#This Row],[Supplier]],tbl_die_ordering[[#This Row],[DIE NO]]),[1]Tracker!$AQ:$AQ,[1]Tracker!$W:$W,"")</f>
        <v>8130-25</v>
      </c>
      <c r="C1286" s="204" t="s">
        <v>1973</v>
      </c>
      <c r="D1286" s="177" t="s">
        <v>88</v>
      </c>
      <c r="E1286" s="90" t="s">
        <v>260</v>
      </c>
      <c r="F1286" s="91">
        <v>45883</v>
      </c>
      <c r="G1286" s="355">
        <f>_xlfn.XLOOKUP(_xlfn.TEXTJOIN("_",TRUE,tbl_die_ordering[[#This Row],[Supplier]],tbl_die_ordering[[#This Row],[DIE NO]]),[1]Tracker!$AQ:$AQ,[1]Tracker!$V:$V,"")</f>
        <v>45884</v>
      </c>
      <c r="H1286" s="193" t="s">
        <v>90</v>
      </c>
      <c r="I1286" s="131">
        <v>0</v>
      </c>
      <c r="J1286" s="131">
        <v>0</v>
      </c>
      <c r="K1286" s="99">
        <v>45885</v>
      </c>
      <c r="L1286" s="99">
        <v>45887</v>
      </c>
      <c r="M1286" s="102"/>
      <c r="N1286" s="129">
        <f>IFERROR(IF(tbl_die_ordering[[#This Row],[Design Approved Date]]&lt;&gt;"",L1286-K1286,""),"")</f>
        <v>2</v>
      </c>
      <c r="O1286" s="91">
        <v>45889</v>
      </c>
      <c r="P1286" s="91">
        <v>45890</v>
      </c>
      <c r="Q1286" s="91">
        <v>45889</v>
      </c>
      <c r="R1286" s="122" t="s">
        <v>1590</v>
      </c>
      <c r="S1286" s="90" t="s">
        <v>101</v>
      </c>
      <c r="T1286" s="99">
        <v>45889</v>
      </c>
      <c r="U1286" s="110"/>
      <c r="V1286" s="111"/>
      <c r="W12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6" s="12">
        <f>IF(AND(tbl_die_ordering[[#This Row],[TYPE]]&lt;&gt;"C",tbl_die_ordering[[#This Row],[Design Approved Date]]&lt;&gt;""),tbl_die_ordering[[#This Row],[Design Approved Date]]-tbl_die_ordering[[#This Row],[Die Requested Date]],0)</f>
        <v>4</v>
      </c>
      <c r="AA1286" s="118"/>
      <c r="AB1286" s="82">
        <f>_xlfn.XLOOKUP(_xlfn.TEXTJOIN("_",TRUE,tbl_die_ordering[[#This Row],[Supplier]],tbl_die_ordering[[#This Row],[DIE NO]]),[1]Tracker!$AQ:$AQ,[1]Tracker!$Y:$Y,"")</f>
        <v>142507211</v>
      </c>
      <c r="AC1286" s="83">
        <f>_xlfn.XLOOKUP(_xlfn.TEXTJOIN("_",TRUE,tbl_die_ordering[[#This Row],[Supplier]],tbl_die_ordering[[#This Row],[DIE NO]]),[1]Tracker!$AQ:$AQ,[1]Tracker!$AC:$AC,"")</f>
        <v>45895</v>
      </c>
      <c r="AD1286" s="7"/>
      <c r="AF1286" t="str">
        <f>TEXT(tbl_die_ordering[[#This Row],[Die Requested Date]],"mmm")</f>
        <v>Aug</v>
      </c>
      <c r="AG1286" t="str">
        <f>_xlfn.TEXTJOIN("_",TRUE,tbl_die_ordering[[#This Row],[Supplier]],tbl_die_ordering[[#This Row],[DIE NO]])</f>
        <v>PDTMC_11597-526</v>
      </c>
    </row>
    <row r="1287" spans="1:33" ht="15.75">
      <c r="A1287" s="130" t="s">
        <v>6</v>
      </c>
      <c r="B1287" s="128" t="str">
        <f>_xlfn.XLOOKUP(_xlfn.TEXTJOIN("_",TRUE,tbl_die_ordering[[#This Row],[Supplier]],tbl_die_ordering[[#This Row],[DIE NO]]),[1]Tracker!$AQ:$AQ,[1]Tracker!$W:$W,"")</f>
        <v>8132-25</v>
      </c>
      <c r="C1287" s="204" t="s">
        <v>1974</v>
      </c>
      <c r="D1287" s="177" t="s">
        <v>88</v>
      </c>
      <c r="E1287" s="90" t="s">
        <v>321</v>
      </c>
      <c r="F1287" s="91">
        <v>45883</v>
      </c>
      <c r="G1287" s="355">
        <f>_xlfn.XLOOKUP(_xlfn.TEXTJOIN("_",TRUE,tbl_die_ordering[[#This Row],[Supplier]],tbl_die_ordering[[#This Row],[DIE NO]]),[1]Tracker!$AQ:$AQ,[1]Tracker!$V:$V,"")</f>
        <v>45884</v>
      </c>
      <c r="H1287" s="193" t="s">
        <v>90</v>
      </c>
      <c r="I1287" s="131">
        <v>4</v>
      </c>
      <c r="J1287" s="131">
        <v>4</v>
      </c>
      <c r="K1287" s="99">
        <v>45887</v>
      </c>
      <c r="L1287" s="99">
        <v>45888</v>
      </c>
      <c r="M1287" s="102"/>
      <c r="N1287" s="129">
        <f>IFERROR(IF(tbl_die_ordering[[#This Row],[Design Approved Date]]&lt;&gt;"",L1287-K1287,""),"")</f>
        <v>1</v>
      </c>
      <c r="O1287" s="91">
        <v>45889</v>
      </c>
      <c r="P1287" s="91">
        <v>45890</v>
      </c>
      <c r="Q1287" s="91">
        <v>45889</v>
      </c>
      <c r="R1287" s="122" t="s">
        <v>1590</v>
      </c>
      <c r="S1287" s="90" t="s">
        <v>106</v>
      </c>
      <c r="T1287" s="99">
        <v>45889</v>
      </c>
      <c r="U1287" s="110"/>
      <c r="V1287" s="111"/>
      <c r="W12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7" s="12">
        <f>IF(AND(tbl_die_ordering[[#This Row],[TYPE]]&lt;&gt;"C",tbl_die_ordering[[#This Row],[Design Approved Date]]&lt;&gt;""),tbl_die_ordering[[#This Row],[Design Approved Date]]-tbl_die_ordering[[#This Row],[Die Requested Date]],0)</f>
        <v>5</v>
      </c>
      <c r="AA1287" s="118"/>
      <c r="AB1287" s="82">
        <f>_xlfn.XLOOKUP(_xlfn.TEXTJOIN("_",TRUE,tbl_die_ordering[[#This Row],[Supplier]],tbl_die_ordering[[#This Row],[DIE NO]]),[1]Tracker!$AQ:$AQ,[1]Tracker!$Y:$Y,"")</f>
        <v>142507308</v>
      </c>
      <c r="AC1287" s="83">
        <f>_xlfn.XLOOKUP(_xlfn.TEXTJOIN("_",TRUE,tbl_die_ordering[[#This Row],[Supplier]],tbl_die_ordering[[#This Row],[DIE NO]]),[1]Tracker!$AQ:$AQ,[1]Tracker!$AC:$AC,"")</f>
        <v>45898</v>
      </c>
      <c r="AD1287" s="7"/>
      <c r="AF1287" t="str">
        <f>TEXT(tbl_die_ordering[[#This Row],[Die Requested Date]],"mmm")</f>
        <v>Aug</v>
      </c>
      <c r="AG1287" t="str">
        <f>_xlfn.TEXTJOIN("_",TRUE,tbl_die_ordering[[#This Row],[Supplier]],tbl_die_ordering[[#This Row],[DIE NO]])</f>
        <v>JIANGSU_12014-208</v>
      </c>
    </row>
    <row r="1288" spans="1:33" ht="15.75">
      <c r="A1288" s="130" t="s">
        <v>6</v>
      </c>
      <c r="B1288" s="128" t="str">
        <f>_xlfn.XLOOKUP(_xlfn.TEXTJOIN("_",TRUE,tbl_die_ordering[[#This Row],[Supplier]],tbl_die_ordering[[#This Row],[DIE NO]]),[1]Tracker!$AQ:$AQ,[1]Tracker!$W:$W,"")</f>
        <v>8133-25</v>
      </c>
      <c r="C1288" s="204" t="s">
        <v>1975</v>
      </c>
      <c r="D1288" s="177" t="s">
        <v>88</v>
      </c>
      <c r="E1288" s="90" t="s">
        <v>393</v>
      </c>
      <c r="F1288" s="91">
        <v>45883</v>
      </c>
      <c r="G1288" s="355">
        <f>_xlfn.XLOOKUP(_xlfn.TEXTJOIN("_",TRUE,tbl_die_ordering[[#This Row],[Supplier]],tbl_die_ordering[[#This Row],[DIE NO]]),[1]Tracker!$AQ:$AQ,[1]Tracker!$V:$V,"")</f>
        <v>45884</v>
      </c>
      <c r="H1288" s="193" t="s">
        <v>94</v>
      </c>
      <c r="I1288" s="131">
        <v>1</v>
      </c>
      <c r="J1288" s="131">
        <v>1</v>
      </c>
      <c r="K1288" s="99">
        <v>45884</v>
      </c>
      <c r="L1288" s="99">
        <v>45887</v>
      </c>
      <c r="M1288" s="102"/>
      <c r="N1288" s="129">
        <f>IFERROR(IF(tbl_die_ordering[[#This Row],[Design Approved Date]]&lt;&gt;"",L1288-K1288,""),"")</f>
        <v>3</v>
      </c>
      <c r="O1288" s="91">
        <v>45889</v>
      </c>
      <c r="P1288" s="91">
        <v>45890</v>
      </c>
      <c r="Q1288" s="91">
        <v>45889</v>
      </c>
      <c r="R1288" s="122" t="s">
        <v>1590</v>
      </c>
      <c r="S1288" s="90" t="s">
        <v>95</v>
      </c>
      <c r="T1288" s="99">
        <v>45889</v>
      </c>
      <c r="U1288" s="110"/>
      <c r="V1288" s="113"/>
      <c r="W12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8" s="12">
        <f>IF(AND(tbl_die_ordering[[#This Row],[TYPE]]&lt;&gt;"C",tbl_die_ordering[[#This Row],[Design Approved Date]]&lt;&gt;""),tbl_die_ordering[[#This Row],[Design Approved Date]]-tbl_die_ordering[[#This Row],[Die Requested Date]],0)</f>
        <v>4</v>
      </c>
      <c r="AA1288" s="118"/>
      <c r="AB1288" s="82">
        <f>_xlfn.XLOOKUP(_xlfn.TEXTJOIN("_",TRUE,tbl_die_ordering[[#This Row],[Supplier]],tbl_die_ordering[[#This Row],[DIE NO]]),[1]Tracker!$AQ:$AQ,[1]Tracker!$Y:$Y,"")</f>
        <v>142507207</v>
      </c>
      <c r="AC1288" s="83">
        <f>_xlfn.XLOOKUP(_xlfn.TEXTJOIN("_",TRUE,tbl_die_ordering[[#This Row],[Supplier]],tbl_die_ordering[[#This Row],[DIE NO]]),[1]Tracker!$AQ:$AQ,[1]Tracker!$AC:$AC,"")</f>
        <v>45895</v>
      </c>
      <c r="AD1288" s="7"/>
      <c r="AF1288" t="str">
        <f>TEXT(tbl_die_ordering[[#This Row],[Die Requested Date]],"mmm")</f>
        <v>Aug</v>
      </c>
      <c r="AG1288" t="str">
        <f>_xlfn.TEXTJOIN("_",TRUE,tbl_die_ordering[[#This Row],[Supplier]],tbl_die_ordering[[#This Row],[DIE NO]])</f>
        <v>PHME_13872-209</v>
      </c>
    </row>
    <row r="1289" spans="1:33" ht="15.75">
      <c r="A1289" s="130" t="s">
        <v>6</v>
      </c>
      <c r="B1289" s="128" t="str">
        <f>_xlfn.XLOOKUP(_xlfn.TEXTJOIN("_",TRUE,tbl_die_ordering[[#This Row],[Supplier]],tbl_die_ordering[[#This Row],[DIE NO]]),[1]Tracker!$AQ:$AQ,[1]Tracker!$W:$W,"")</f>
        <v>8132-25</v>
      </c>
      <c r="C1289" s="204" t="s">
        <v>1976</v>
      </c>
      <c r="D1289" s="177" t="s">
        <v>88</v>
      </c>
      <c r="E1289" s="90" t="s">
        <v>260</v>
      </c>
      <c r="F1289" s="91">
        <v>45883</v>
      </c>
      <c r="G1289" s="355">
        <f>_xlfn.XLOOKUP(_xlfn.TEXTJOIN("_",TRUE,tbl_die_ordering[[#This Row],[Supplier]],tbl_die_ordering[[#This Row],[DIE NO]]),[1]Tracker!$AQ:$AQ,[1]Tracker!$V:$V,"")</f>
        <v>45884</v>
      </c>
      <c r="H1289" s="193" t="s">
        <v>90</v>
      </c>
      <c r="I1289" s="131">
        <v>4</v>
      </c>
      <c r="J1289" s="131">
        <v>4</v>
      </c>
      <c r="K1289" s="104">
        <v>45887</v>
      </c>
      <c r="L1289" s="99">
        <v>45888</v>
      </c>
      <c r="M1289" s="102"/>
      <c r="N1289" s="129">
        <f>IFERROR(IF(tbl_die_ordering[[#This Row],[Design Approved Date]]&lt;&gt;"",L1289-K1289,""),"")</f>
        <v>1</v>
      </c>
      <c r="O1289" s="91">
        <v>45889</v>
      </c>
      <c r="P1289" s="91">
        <v>45890</v>
      </c>
      <c r="Q1289" s="91">
        <v>45889</v>
      </c>
      <c r="R1289" s="122" t="s">
        <v>1590</v>
      </c>
      <c r="S1289" s="90" t="s">
        <v>106</v>
      </c>
      <c r="T1289" s="99">
        <v>45889</v>
      </c>
      <c r="U1289" s="110"/>
      <c r="V1289" s="111"/>
      <c r="W12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89" s="12">
        <f>IF(AND(tbl_die_ordering[[#This Row],[TYPE]]&lt;&gt;"C",tbl_die_ordering[[#This Row],[Design Approved Date]]&lt;&gt;""),tbl_die_ordering[[#This Row],[Design Approved Date]]-tbl_die_ordering[[#This Row],[Die Requested Date]],0)</f>
        <v>5</v>
      </c>
      <c r="AA1289" s="118"/>
      <c r="AB1289" s="82">
        <f>_xlfn.XLOOKUP(_xlfn.TEXTJOIN("_",TRUE,tbl_die_ordering[[#This Row],[Supplier]],tbl_die_ordering[[#This Row],[DIE NO]]),[1]Tracker!$AQ:$AQ,[1]Tracker!$Y:$Y,"")</f>
        <v>142507308</v>
      </c>
      <c r="AC1289" s="83">
        <f>_xlfn.XLOOKUP(_xlfn.TEXTJOIN("_",TRUE,tbl_die_ordering[[#This Row],[Supplier]],tbl_die_ordering[[#This Row],[DIE NO]]),[1]Tracker!$AQ:$AQ,[1]Tracker!$AC:$AC,"")</f>
        <v>45898</v>
      </c>
      <c r="AD1289" s="7"/>
      <c r="AF1289" t="str">
        <f>TEXT(tbl_die_ordering[[#This Row],[Die Requested Date]],"mmm")</f>
        <v>Aug</v>
      </c>
      <c r="AG1289" t="str">
        <f>_xlfn.TEXTJOIN("_",TRUE,tbl_die_ordering[[#This Row],[Supplier]],tbl_die_ordering[[#This Row],[DIE NO]])</f>
        <v>JIANGSU_14500-202</v>
      </c>
    </row>
    <row r="1290" spans="1:33" ht="15.75">
      <c r="A1290" s="130" t="s">
        <v>6</v>
      </c>
      <c r="B1290" s="128" t="str">
        <f>_xlfn.XLOOKUP(_xlfn.TEXTJOIN("_",TRUE,tbl_die_ordering[[#This Row],[Supplier]],tbl_die_ordering[[#This Row],[DIE NO]]),[1]Tracker!$AQ:$AQ,[1]Tracker!$W:$W,"")</f>
        <v>8132-25</v>
      </c>
      <c r="C1290" s="204" t="s">
        <v>1977</v>
      </c>
      <c r="D1290" s="177" t="s">
        <v>88</v>
      </c>
      <c r="E1290" s="90" t="s">
        <v>219</v>
      </c>
      <c r="F1290" s="91">
        <v>45883</v>
      </c>
      <c r="G1290" s="355">
        <f>_xlfn.XLOOKUP(_xlfn.TEXTJOIN("_",TRUE,tbl_die_ordering[[#This Row],[Supplier]],tbl_die_ordering[[#This Row],[DIE NO]]),[1]Tracker!$AQ:$AQ,[1]Tracker!$V:$V,"")</f>
        <v>45884</v>
      </c>
      <c r="H1290" s="193" t="s">
        <v>90</v>
      </c>
      <c r="I1290" s="131">
        <v>4</v>
      </c>
      <c r="J1290" s="131">
        <v>4</v>
      </c>
      <c r="K1290" s="99">
        <v>45887</v>
      </c>
      <c r="L1290" s="104">
        <v>45888</v>
      </c>
      <c r="M1290" s="102"/>
      <c r="N1290" s="121">
        <f>IFERROR(IF(tbl_die_ordering[[#This Row],[Design Approved Date]]&lt;&gt;"",L1290-K1290,""),"")</f>
        <v>1</v>
      </c>
      <c r="O1290" s="91">
        <v>45889</v>
      </c>
      <c r="P1290" s="181">
        <v>45890</v>
      </c>
      <c r="Q1290" s="91">
        <v>45889</v>
      </c>
      <c r="R1290" s="122" t="s">
        <v>1590</v>
      </c>
      <c r="S1290" s="90" t="s">
        <v>106</v>
      </c>
      <c r="T1290" s="99">
        <v>45889</v>
      </c>
      <c r="U1290" s="110"/>
      <c r="V1290" s="111"/>
      <c r="W12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0" s="12">
        <f>IF(AND(tbl_die_ordering[[#This Row],[TYPE]]&lt;&gt;"C",tbl_die_ordering[[#This Row],[Design Approved Date]]&lt;&gt;""),tbl_die_ordering[[#This Row],[Design Approved Date]]-tbl_die_ordering[[#This Row],[Die Requested Date]],0)</f>
        <v>5</v>
      </c>
      <c r="AA1290" s="118"/>
      <c r="AB1290" s="82">
        <f>_xlfn.XLOOKUP(_xlfn.TEXTJOIN("_",TRUE,tbl_die_ordering[[#This Row],[Supplier]],tbl_die_ordering[[#This Row],[DIE NO]]),[1]Tracker!$AQ:$AQ,[1]Tracker!$Y:$Y,"")</f>
        <v>142507308</v>
      </c>
      <c r="AC1290" s="83">
        <f>_xlfn.XLOOKUP(_xlfn.TEXTJOIN("_",TRUE,tbl_die_ordering[[#This Row],[Supplier]],tbl_die_ordering[[#This Row],[DIE NO]]),[1]Tracker!$AQ:$AQ,[1]Tracker!$AC:$AC,"")</f>
        <v>45898</v>
      </c>
      <c r="AD1290" s="7"/>
      <c r="AF1290" t="str">
        <f>TEXT(tbl_die_ordering[[#This Row],[Die Requested Date]],"mmm")</f>
        <v>Aug</v>
      </c>
      <c r="AG1290" t="str">
        <f>_xlfn.TEXTJOIN("_",TRUE,tbl_die_ordering[[#This Row],[Supplier]],tbl_die_ordering[[#This Row],[DIE NO]])</f>
        <v>JIANGSU_14504-505</v>
      </c>
    </row>
    <row r="1291" spans="1:33" ht="15.75">
      <c r="A1291" s="130" t="s">
        <v>6</v>
      </c>
      <c r="B1291" s="128" t="str">
        <f>_xlfn.XLOOKUP(_xlfn.TEXTJOIN("_",TRUE,tbl_die_ordering[[#This Row],[Supplier]],tbl_die_ordering[[#This Row],[DIE NO]]),[1]Tracker!$AQ:$AQ,[1]Tracker!$W:$W,"")</f>
        <v>8133-25</v>
      </c>
      <c r="C1291" s="204" t="s">
        <v>1978</v>
      </c>
      <c r="D1291" s="177" t="s">
        <v>88</v>
      </c>
      <c r="E1291" s="90" t="s">
        <v>327</v>
      </c>
      <c r="F1291" s="91">
        <v>45883</v>
      </c>
      <c r="G1291" s="355">
        <f>_xlfn.XLOOKUP(_xlfn.TEXTJOIN("_",TRUE,tbl_die_ordering[[#This Row],[Supplier]],tbl_die_ordering[[#This Row],[DIE NO]]),[1]Tracker!$AQ:$AQ,[1]Tracker!$V:$V,"")</f>
        <v>45884</v>
      </c>
      <c r="H1291" s="193" t="s">
        <v>90</v>
      </c>
      <c r="I1291" s="131">
        <v>2</v>
      </c>
      <c r="J1291" s="131">
        <v>2</v>
      </c>
      <c r="K1291" s="99">
        <v>45884</v>
      </c>
      <c r="L1291" s="99">
        <v>45887</v>
      </c>
      <c r="M1291" s="102"/>
      <c r="N1291" s="129">
        <f>IFERROR(IF(tbl_die_ordering[[#This Row],[Design Approved Date]]&lt;&gt;"",L1291-K1291,""),"")</f>
        <v>3</v>
      </c>
      <c r="O1291" s="91">
        <v>45889</v>
      </c>
      <c r="P1291" s="91">
        <v>45890</v>
      </c>
      <c r="Q1291" s="91">
        <v>45889</v>
      </c>
      <c r="R1291" s="122" t="s">
        <v>1590</v>
      </c>
      <c r="S1291" s="90" t="s">
        <v>95</v>
      </c>
      <c r="T1291" s="99">
        <v>45889</v>
      </c>
      <c r="U1291" s="110"/>
      <c r="V1291" s="111"/>
      <c r="W12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1" s="12">
        <f>IF(AND(tbl_die_ordering[[#This Row],[TYPE]]&lt;&gt;"C",tbl_die_ordering[[#This Row],[Design Approved Date]]&lt;&gt;""),tbl_die_ordering[[#This Row],[Design Approved Date]]-tbl_die_ordering[[#This Row],[Die Requested Date]],0)</f>
        <v>4</v>
      </c>
      <c r="AA1291" s="118"/>
      <c r="AB1291" s="82">
        <f>_xlfn.XLOOKUP(_xlfn.TEXTJOIN("_",TRUE,tbl_die_ordering[[#This Row],[Supplier]],tbl_die_ordering[[#This Row],[DIE NO]]),[1]Tracker!$AQ:$AQ,[1]Tracker!$Y:$Y,"")</f>
        <v>142507207</v>
      </c>
      <c r="AC1291" s="83">
        <f>_xlfn.XLOOKUP(_xlfn.TEXTJOIN("_",TRUE,tbl_die_ordering[[#This Row],[Supplier]],tbl_die_ordering[[#This Row],[DIE NO]]),[1]Tracker!$AQ:$AQ,[1]Tracker!$AC:$AC,"")</f>
        <v>45895</v>
      </c>
      <c r="AD1291" s="7"/>
      <c r="AF1291" t="str">
        <f>TEXT(tbl_die_ordering[[#This Row],[Die Requested Date]],"mmm")</f>
        <v>Aug</v>
      </c>
      <c r="AG1291" t="str">
        <f>_xlfn.TEXTJOIN("_",TRUE,tbl_die_ordering[[#This Row],[Supplier]],tbl_die_ordering[[#This Row],[DIE NO]])</f>
        <v>PHME_16441-603</v>
      </c>
    </row>
    <row r="1292" spans="1:33" ht="15.75">
      <c r="A1292" s="130" t="s">
        <v>6</v>
      </c>
      <c r="B1292" s="128" t="str">
        <f>_xlfn.XLOOKUP(_xlfn.TEXTJOIN("_",TRUE,tbl_die_ordering[[#This Row],[Supplier]],tbl_die_ordering[[#This Row],[DIE NO]]),[1]Tracker!$AQ:$AQ,[1]Tracker!$W:$W,"")</f>
        <v>8133-25</v>
      </c>
      <c r="C1292" s="204" t="s">
        <v>1979</v>
      </c>
      <c r="D1292" s="177" t="s">
        <v>88</v>
      </c>
      <c r="E1292" s="90" t="s">
        <v>327</v>
      </c>
      <c r="F1292" s="91">
        <v>45883</v>
      </c>
      <c r="G1292" s="355">
        <f>_xlfn.XLOOKUP(_xlfn.TEXTJOIN("_",TRUE,tbl_die_ordering[[#This Row],[Supplier]],tbl_die_ordering[[#This Row],[DIE NO]]),[1]Tracker!$AQ:$AQ,[1]Tracker!$V:$V,"")</f>
        <v>45884</v>
      </c>
      <c r="H1292" s="193" t="s">
        <v>94</v>
      </c>
      <c r="I1292" s="131">
        <v>2</v>
      </c>
      <c r="J1292" s="131">
        <v>2</v>
      </c>
      <c r="K1292" s="99">
        <v>45884</v>
      </c>
      <c r="L1292" s="99">
        <v>45887</v>
      </c>
      <c r="M1292" s="102"/>
      <c r="N1292" s="129">
        <f>IFERROR(IF(tbl_die_ordering[[#This Row],[Design Approved Date]]&lt;&gt;"",L1292-K1292,""),"")</f>
        <v>3</v>
      </c>
      <c r="O1292" s="91">
        <v>45889</v>
      </c>
      <c r="P1292" s="91">
        <v>45890</v>
      </c>
      <c r="Q1292" s="91">
        <v>45889</v>
      </c>
      <c r="R1292" s="122" t="s">
        <v>1590</v>
      </c>
      <c r="S1292" s="90" t="s">
        <v>95</v>
      </c>
      <c r="T1292" s="99">
        <v>45889</v>
      </c>
      <c r="U1292" s="110"/>
      <c r="V1292" s="111"/>
      <c r="W12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2" s="12">
        <f>IF(AND(tbl_die_ordering[[#This Row],[TYPE]]&lt;&gt;"C",tbl_die_ordering[[#This Row],[Design Approved Date]]&lt;&gt;""),tbl_die_ordering[[#This Row],[Design Approved Date]]-tbl_die_ordering[[#This Row],[Die Requested Date]],0)</f>
        <v>4</v>
      </c>
      <c r="AA1292" s="118"/>
      <c r="AB1292" s="82">
        <f>_xlfn.XLOOKUP(_xlfn.TEXTJOIN("_",TRUE,tbl_die_ordering[[#This Row],[Supplier]],tbl_die_ordering[[#This Row],[DIE NO]]),[1]Tracker!$AQ:$AQ,[1]Tracker!$Y:$Y,"")</f>
        <v>142507207</v>
      </c>
      <c r="AC1292" s="83">
        <f>_xlfn.XLOOKUP(_xlfn.TEXTJOIN("_",TRUE,tbl_die_ordering[[#This Row],[Supplier]],tbl_die_ordering[[#This Row],[DIE NO]]),[1]Tracker!$AQ:$AQ,[1]Tracker!$AC:$AC,"")</f>
        <v>45895</v>
      </c>
      <c r="AD1292" s="7"/>
      <c r="AF1292" t="str">
        <f>TEXT(tbl_die_ordering[[#This Row],[Die Requested Date]],"mmm")</f>
        <v>Aug</v>
      </c>
      <c r="AG1292" t="str">
        <f>_xlfn.TEXTJOIN("_",TRUE,tbl_die_ordering[[#This Row],[Supplier]],tbl_die_ordering[[#This Row],[DIE NO]])</f>
        <v>PHME_16441-604</v>
      </c>
    </row>
    <row r="1293" spans="1:33" ht="15.75">
      <c r="A1293" s="130" t="s">
        <v>6</v>
      </c>
      <c r="B1293" s="128" t="str">
        <f>_xlfn.XLOOKUP(_xlfn.TEXTJOIN("_",TRUE,tbl_die_ordering[[#This Row],[Supplier]],tbl_die_ordering[[#This Row],[DIE NO]]),[1]Tracker!$AQ:$AQ,[1]Tracker!$W:$W,"")</f>
        <v>8136-25</v>
      </c>
      <c r="C1293" s="204" t="s">
        <v>1980</v>
      </c>
      <c r="D1293" s="177" t="s">
        <v>88</v>
      </c>
      <c r="E1293" s="90" t="s">
        <v>219</v>
      </c>
      <c r="F1293" s="91">
        <v>45883</v>
      </c>
      <c r="G1293" s="355">
        <f>_xlfn.XLOOKUP(_xlfn.TEXTJOIN("_",TRUE,tbl_die_ordering[[#This Row],[Supplier]],tbl_die_ordering[[#This Row],[DIE NO]]),[1]Tracker!$AQ:$AQ,[1]Tracker!$V:$V,"")</f>
        <v>45884</v>
      </c>
      <c r="H1293" s="193" t="s">
        <v>90</v>
      </c>
      <c r="I1293" s="131">
        <v>2</v>
      </c>
      <c r="J1293" s="131">
        <v>2</v>
      </c>
      <c r="K1293" s="99">
        <v>45887</v>
      </c>
      <c r="L1293" s="99">
        <v>45888</v>
      </c>
      <c r="M1293" s="102"/>
      <c r="N1293" s="129">
        <f>IFERROR(IF(tbl_die_ordering[[#This Row],[Design Approved Date]]&lt;&gt;"",L1293-K1293,""),"")</f>
        <v>1</v>
      </c>
      <c r="O1293" s="91">
        <v>45889</v>
      </c>
      <c r="P1293" s="91">
        <v>45890</v>
      </c>
      <c r="Q1293" s="91">
        <v>45889</v>
      </c>
      <c r="R1293" s="122" t="s">
        <v>1590</v>
      </c>
      <c r="S1293" s="90" t="s">
        <v>106</v>
      </c>
      <c r="T1293" s="99">
        <v>45889</v>
      </c>
      <c r="U1293" s="110"/>
      <c r="V1293" s="111"/>
      <c r="W12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3" s="12">
        <f>IF(AND(tbl_die_ordering[[#This Row],[TYPE]]&lt;&gt;"C",tbl_die_ordering[[#This Row],[Design Approved Date]]&lt;&gt;""),tbl_die_ordering[[#This Row],[Design Approved Date]]-tbl_die_ordering[[#This Row],[Die Requested Date]],0)</f>
        <v>5</v>
      </c>
      <c r="AA1293" s="118"/>
      <c r="AB1293" s="82">
        <f>_xlfn.XLOOKUP(_xlfn.TEXTJOIN("_",TRUE,tbl_die_ordering[[#This Row],[Supplier]],tbl_die_ordering[[#This Row],[DIE NO]]),[1]Tracker!$AQ:$AQ,[1]Tracker!$Y:$Y,"")</f>
        <v>142507309</v>
      </c>
      <c r="AC1293" s="83">
        <f>_xlfn.XLOOKUP(_xlfn.TEXTJOIN("_",TRUE,tbl_die_ordering[[#This Row],[Supplier]],tbl_die_ordering[[#This Row],[DIE NO]]),[1]Tracker!$AQ:$AQ,[1]Tracker!$AC:$AC,"")</f>
        <v>45911</v>
      </c>
      <c r="AD1293" s="7"/>
      <c r="AF1293" t="str">
        <f>TEXT(tbl_die_ordering[[#This Row],[Die Requested Date]],"mmm")</f>
        <v>Aug</v>
      </c>
      <c r="AG1293" t="str">
        <f>_xlfn.TEXTJOIN("_",TRUE,tbl_die_ordering[[#This Row],[Supplier]],tbl_die_ordering[[#This Row],[DIE NO]])</f>
        <v>JIANGSU_16748-516</v>
      </c>
    </row>
    <row r="1294" spans="1:33" ht="15.75">
      <c r="A1294" s="130" t="s">
        <v>6</v>
      </c>
      <c r="B1294" s="128" t="str">
        <f>_xlfn.XLOOKUP(_xlfn.TEXTJOIN("_",TRUE,tbl_die_ordering[[#This Row],[Supplier]],tbl_die_ordering[[#This Row],[DIE NO]]),[1]Tracker!$AQ:$AQ,[1]Tracker!$W:$W,"")</f>
        <v>8134-25</v>
      </c>
      <c r="C1294" s="204" t="s">
        <v>1981</v>
      </c>
      <c r="D1294" s="177" t="s">
        <v>88</v>
      </c>
      <c r="E1294" s="90" t="s">
        <v>196</v>
      </c>
      <c r="F1294" s="91">
        <v>45883</v>
      </c>
      <c r="G1294" s="355">
        <f>_xlfn.XLOOKUP(_xlfn.TEXTJOIN("_",TRUE,tbl_die_ordering[[#This Row],[Supplier]],tbl_die_ordering[[#This Row],[DIE NO]]),[1]Tracker!$AQ:$AQ,[1]Tracker!$V:$V,"")</f>
        <v>45884</v>
      </c>
      <c r="H1294" s="193" t="s">
        <v>94</v>
      </c>
      <c r="I1294" s="131">
        <v>1</v>
      </c>
      <c r="J1294" s="131">
        <v>1</v>
      </c>
      <c r="K1294" s="99">
        <v>45888</v>
      </c>
      <c r="L1294" s="99">
        <v>45888</v>
      </c>
      <c r="M1294" s="102"/>
      <c r="N1294" s="129">
        <f>IFERROR(IF(tbl_die_ordering[[#This Row],[Design Approved Date]]&lt;&gt;"",L1294-K1294,""),"")</f>
        <v>0</v>
      </c>
      <c r="O1294" s="91">
        <v>45889</v>
      </c>
      <c r="P1294" s="91">
        <v>45890</v>
      </c>
      <c r="Q1294" s="91">
        <v>45889</v>
      </c>
      <c r="R1294" s="122" t="s">
        <v>1590</v>
      </c>
      <c r="S1294" s="90" t="s">
        <v>167</v>
      </c>
      <c r="T1294" s="99">
        <v>45889</v>
      </c>
      <c r="U1294" s="110"/>
      <c r="V1294" s="111"/>
      <c r="W12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4" s="12">
        <f>IF(AND(tbl_die_ordering[[#This Row],[TYPE]]&lt;&gt;"C",tbl_die_ordering[[#This Row],[Design Approved Date]]&lt;&gt;""),tbl_die_ordering[[#This Row],[Design Approved Date]]-tbl_die_ordering[[#This Row],[Die Requested Date]],0)</f>
        <v>5</v>
      </c>
      <c r="AA1294" s="118"/>
      <c r="AB1294" s="82">
        <f>_xlfn.XLOOKUP(_xlfn.TEXTJOIN("_",TRUE,tbl_die_ordering[[#This Row],[Supplier]],tbl_die_ordering[[#This Row],[DIE NO]]),[1]Tracker!$AQ:$AQ,[1]Tracker!$Y:$Y,"")</f>
        <v>142507323</v>
      </c>
      <c r="AC1294" s="83">
        <f>_xlfn.XLOOKUP(_xlfn.TEXTJOIN("_",TRUE,tbl_die_ordering[[#This Row],[Supplier]],tbl_die_ordering[[#This Row],[DIE NO]]),[1]Tracker!$AQ:$AQ,[1]Tracker!$AC:$AC,"")</f>
        <v>45898</v>
      </c>
      <c r="AD1294" s="7"/>
      <c r="AF1294" t="str">
        <f>TEXT(tbl_die_ordering[[#This Row],[Die Requested Date]],"mmm")</f>
        <v>Aug</v>
      </c>
      <c r="AG1294" t="str">
        <f>_xlfn.TEXTJOIN("_",TRUE,tbl_die_ordering[[#This Row],[Supplier]],tbl_die_ordering[[#This Row],[DIE NO]])</f>
        <v>PHOENIX _19972-602</v>
      </c>
    </row>
    <row r="1295" spans="1:33" ht="15.75">
      <c r="A1295" s="130" t="s">
        <v>6</v>
      </c>
      <c r="B1295" s="128" t="str">
        <f>_xlfn.XLOOKUP(_xlfn.TEXTJOIN("_",TRUE,tbl_die_ordering[[#This Row],[Supplier]],tbl_die_ordering[[#This Row],[DIE NO]]),[1]Tracker!$AQ:$AQ,[1]Tracker!$W:$W,"")</f>
        <v>8130-25</v>
      </c>
      <c r="C1295" s="204" t="s">
        <v>1982</v>
      </c>
      <c r="D1295" s="177" t="s">
        <v>88</v>
      </c>
      <c r="E1295" s="90" t="s">
        <v>393</v>
      </c>
      <c r="F1295" s="91">
        <v>45883</v>
      </c>
      <c r="G1295" s="355">
        <f>_xlfn.XLOOKUP(_xlfn.TEXTJOIN("_",TRUE,tbl_die_ordering[[#This Row],[Supplier]],tbl_die_ordering[[#This Row],[DIE NO]]),[1]Tracker!$AQ:$AQ,[1]Tracker!$V:$V,"")</f>
        <v>45884</v>
      </c>
      <c r="H1295" s="193" t="s">
        <v>94</v>
      </c>
      <c r="I1295" s="131">
        <v>1</v>
      </c>
      <c r="J1295" s="131">
        <v>1</v>
      </c>
      <c r="K1295" s="99">
        <v>45887</v>
      </c>
      <c r="L1295" s="99">
        <v>45887</v>
      </c>
      <c r="M1295" s="102"/>
      <c r="N1295" s="129">
        <f>IFERROR(IF(tbl_die_ordering[[#This Row],[Design Approved Date]]&lt;&gt;"",L1295-K1295,""),"")</f>
        <v>0</v>
      </c>
      <c r="O1295" s="91">
        <v>45889</v>
      </c>
      <c r="P1295" s="91">
        <v>45890</v>
      </c>
      <c r="Q1295" s="91">
        <v>45889</v>
      </c>
      <c r="R1295" s="122" t="s">
        <v>1590</v>
      </c>
      <c r="S1295" s="90" t="s">
        <v>101</v>
      </c>
      <c r="T1295" s="99">
        <v>45889</v>
      </c>
      <c r="U1295" s="110"/>
      <c r="V1295" s="111"/>
      <c r="W12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5" s="12">
        <f>IF(AND(tbl_die_ordering[[#This Row],[TYPE]]&lt;&gt;"C",tbl_die_ordering[[#This Row],[Design Approved Date]]&lt;&gt;""),tbl_die_ordering[[#This Row],[Design Approved Date]]-tbl_die_ordering[[#This Row],[Die Requested Date]],0)</f>
        <v>4</v>
      </c>
      <c r="AA1295" s="118"/>
      <c r="AB1295" s="82">
        <f>_xlfn.XLOOKUP(_xlfn.TEXTJOIN("_",TRUE,tbl_die_ordering[[#This Row],[Supplier]],tbl_die_ordering[[#This Row],[DIE NO]]),[1]Tracker!$AQ:$AQ,[1]Tracker!$Y:$Y,"")</f>
        <v>142507211</v>
      </c>
      <c r="AC1295" s="83">
        <f>_xlfn.XLOOKUP(_xlfn.TEXTJOIN("_",TRUE,tbl_die_ordering[[#This Row],[Supplier]],tbl_die_ordering[[#This Row],[DIE NO]]),[1]Tracker!$AQ:$AQ,[1]Tracker!$AC:$AC,"")</f>
        <v>45895</v>
      </c>
      <c r="AD1295" s="7"/>
      <c r="AF1295" t="str">
        <f>TEXT(tbl_die_ordering[[#This Row],[Die Requested Date]],"mmm")</f>
        <v>Aug</v>
      </c>
      <c r="AG1295" t="str">
        <f>_xlfn.TEXTJOIN("_",TRUE,tbl_die_ordering[[#This Row],[Supplier]],tbl_die_ordering[[#This Row],[DIE NO]])</f>
        <v>PDTMC_28112-208</v>
      </c>
    </row>
    <row r="1296" spans="1:33" ht="15.75" customHeight="1">
      <c r="A1296" s="130" t="s">
        <v>6</v>
      </c>
      <c r="B1296" s="128" t="str">
        <f>_xlfn.XLOOKUP(_xlfn.TEXTJOIN("_",TRUE,tbl_die_ordering[[#This Row],[Supplier]],tbl_die_ordering[[#This Row],[DIE NO]]),[1]Tracker!$AQ:$AQ,[1]Tracker!$W:$W,"")</f>
        <v>8130-25</v>
      </c>
      <c r="C1296" s="204" t="s">
        <v>1983</v>
      </c>
      <c r="D1296" s="177" t="s">
        <v>88</v>
      </c>
      <c r="E1296" s="90" t="s">
        <v>321</v>
      </c>
      <c r="F1296" s="91">
        <v>45883</v>
      </c>
      <c r="G1296" s="355">
        <f>_xlfn.XLOOKUP(_xlfn.TEXTJOIN("_",TRUE,tbl_die_ordering[[#This Row],[Supplier]],tbl_die_ordering[[#This Row],[DIE NO]]),[1]Tracker!$AQ:$AQ,[1]Tracker!$V:$V,"")</f>
        <v>45884</v>
      </c>
      <c r="H1296" s="193" t="s">
        <v>94</v>
      </c>
      <c r="I1296" s="131">
        <v>2</v>
      </c>
      <c r="J1296" s="131">
        <v>2</v>
      </c>
      <c r="K1296" s="99">
        <v>45885</v>
      </c>
      <c r="L1296" s="104">
        <v>45890</v>
      </c>
      <c r="M1296" s="102"/>
      <c r="N1296" s="129"/>
      <c r="O1296" s="91">
        <v>45891</v>
      </c>
      <c r="P1296" s="181">
        <v>45902</v>
      </c>
      <c r="Q1296" s="99">
        <v>45891</v>
      </c>
      <c r="R1296" s="122" t="s">
        <v>1925</v>
      </c>
      <c r="S1296" s="90" t="s">
        <v>101</v>
      </c>
      <c r="T1296" s="91">
        <v>45891</v>
      </c>
      <c r="U1296" s="110"/>
      <c r="V1296" s="111"/>
      <c r="W12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6" s="12"/>
      <c r="AA1296" s="118"/>
      <c r="AB1296" s="82">
        <f>_xlfn.XLOOKUP(_xlfn.TEXTJOIN("_",TRUE,tbl_die_ordering[[#This Row],[Supplier]],tbl_die_ordering[[#This Row],[DIE NO]]),[1]Tracker!$AQ:$AQ,[1]Tracker!$Y:$Y,"")</f>
        <v>142507427</v>
      </c>
      <c r="AC1296" s="83">
        <f>_xlfn.XLOOKUP(_xlfn.TEXTJOIN("_",TRUE,tbl_die_ordering[[#This Row],[Supplier]],tbl_die_ordering[[#This Row],[DIE NO]]),[1]Tracker!$AQ:$AQ,[1]Tracker!$AC:$AC,"")</f>
        <v>45911</v>
      </c>
      <c r="AD1296" s="7"/>
      <c r="AF1296" t="str">
        <f>TEXT(tbl_die_ordering[[#This Row],[Die Requested Date]],"mmm")</f>
        <v>Aug</v>
      </c>
      <c r="AG1296" t="str">
        <f>_xlfn.TEXTJOIN("_",TRUE,tbl_die_ordering[[#This Row],[Supplier]],tbl_die_ordering[[#This Row],[DIE NO]])</f>
        <v>PDTMC_05076-403</v>
      </c>
    </row>
    <row r="1297" spans="1:33" ht="15.75" customHeight="1">
      <c r="A1297" s="130" t="s">
        <v>6</v>
      </c>
      <c r="B1297" s="128" t="str">
        <f>_xlfn.XLOOKUP(_xlfn.TEXTJOIN("_",TRUE,tbl_die_ordering[[#This Row],[Supplier]],tbl_die_ordering[[#This Row],[DIE NO]]),[1]Tracker!$AQ:$AQ,[1]Tracker!$W:$W,"")</f>
        <v>8136-25</v>
      </c>
      <c r="C1297" s="204" t="s">
        <v>1984</v>
      </c>
      <c r="D1297" s="177" t="s">
        <v>88</v>
      </c>
      <c r="E1297" s="90" t="s">
        <v>219</v>
      </c>
      <c r="F1297" s="91">
        <v>45883</v>
      </c>
      <c r="G1297" s="355">
        <f>_xlfn.XLOOKUP(_xlfn.TEXTJOIN("_",TRUE,tbl_die_ordering[[#This Row],[Supplier]],tbl_die_ordering[[#This Row],[DIE NO]]),[1]Tracker!$AQ:$AQ,[1]Tracker!$V:$V,"")</f>
        <v>45884</v>
      </c>
      <c r="H1297" s="193" t="s">
        <v>90</v>
      </c>
      <c r="I1297" s="131">
        <v>2</v>
      </c>
      <c r="J1297" s="131">
        <v>2</v>
      </c>
      <c r="K1297" s="99">
        <v>45887</v>
      </c>
      <c r="L1297" s="99">
        <v>45891</v>
      </c>
      <c r="M1297" s="102"/>
      <c r="N1297" s="129">
        <f>IFERROR(IF(tbl_die_ordering[[#This Row],[Design Approved Date]]&lt;&gt;"",L1297-K1297,""),"")</f>
        <v>4</v>
      </c>
      <c r="O1297" s="99">
        <v>45892</v>
      </c>
      <c r="P1297" s="91">
        <v>45894</v>
      </c>
      <c r="Q1297" s="99">
        <v>45892</v>
      </c>
      <c r="R1297" s="122" t="s">
        <v>1896</v>
      </c>
      <c r="S1297" s="90" t="s">
        <v>106</v>
      </c>
      <c r="T1297" s="99">
        <v>45892</v>
      </c>
      <c r="U1297" s="110"/>
      <c r="V1297" s="111"/>
      <c r="W12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7" s="12">
        <f>IF(AND(tbl_die_ordering[[#This Row],[TYPE]]&lt;&gt;"C",tbl_die_ordering[[#This Row],[Design Approved Date]]&lt;&gt;""),tbl_die_ordering[[#This Row],[Design Approved Date]]-tbl_die_ordering[[#This Row],[Die Requested Date]],0)</f>
        <v>8</v>
      </c>
      <c r="AA1297" s="118"/>
      <c r="AB1297" s="82">
        <f>_xlfn.XLOOKUP(_xlfn.TEXTJOIN("_",TRUE,tbl_die_ordering[[#This Row],[Supplier]],tbl_die_ordering[[#This Row],[DIE NO]]),[1]Tracker!$AQ:$AQ,[1]Tracker!$Y:$Y,"")</f>
        <v>142507309</v>
      </c>
      <c r="AC1297" s="83">
        <f>_xlfn.XLOOKUP(_xlfn.TEXTJOIN("_",TRUE,tbl_die_ordering[[#This Row],[Supplier]],tbl_die_ordering[[#This Row],[DIE NO]]),[1]Tracker!$AQ:$AQ,[1]Tracker!$AC:$AC,"")</f>
        <v>45911</v>
      </c>
      <c r="AD1297" s="7"/>
      <c r="AF1297" t="str">
        <f>TEXT(tbl_die_ordering[[#This Row],[Die Requested Date]],"mmm")</f>
        <v>Aug</v>
      </c>
      <c r="AG1297" t="str">
        <f>_xlfn.TEXTJOIN("_",TRUE,tbl_die_ordering[[#This Row],[Supplier]],tbl_die_ordering[[#This Row],[DIE NO]])</f>
        <v>JIANGSU_15925-504</v>
      </c>
    </row>
    <row r="1298" spans="1:33" ht="15.75" customHeight="1">
      <c r="A1298" s="130" t="s">
        <v>6</v>
      </c>
      <c r="B1298" s="128" t="str">
        <f>_xlfn.XLOOKUP(_xlfn.TEXTJOIN("_",TRUE,tbl_die_ordering[[#This Row],[Supplier]],tbl_die_ordering[[#This Row],[DIE NO]]),[1]Tracker!$AQ:$AQ,[1]Tracker!$W:$W,"")</f>
        <v>8131-25</v>
      </c>
      <c r="C1298" s="204" t="s">
        <v>1985</v>
      </c>
      <c r="D1298" s="177" t="s">
        <v>88</v>
      </c>
      <c r="E1298" s="90" t="s">
        <v>670</v>
      </c>
      <c r="F1298" s="91">
        <v>45883</v>
      </c>
      <c r="G1298" s="355">
        <f>_xlfn.XLOOKUP(_xlfn.TEXTJOIN("_",TRUE,tbl_die_ordering[[#This Row],[Supplier]],tbl_die_ordering[[#This Row],[DIE NO]]),[1]Tracker!$AQ:$AQ,[1]Tracker!$V:$V,"")</f>
        <v>45884</v>
      </c>
      <c r="H1298" s="193" t="s">
        <v>90</v>
      </c>
      <c r="I1298" s="131">
        <v>4</v>
      </c>
      <c r="J1298" s="131">
        <v>8</v>
      </c>
      <c r="K1298" s="99">
        <v>45884</v>
      </c>
      <c r="L1298" s="99">
        <v>45891</v>
      </c>
      <c r="M1298" s="102"/>
      <c r="N1298" s="129">
        <f>IFERROR(IF(tbl_die_ordering[[#This Row],[Design Approved Date]]&lt;&gt;"",L1298-K1298,""),"")</f>
        <v>7</v>
      </c>
      <c r="O1298" s="99">
        <v>45892</v>
      </c>
      <c r="P1298" s="91">
        <v>45894</v>
      </c>
      <c r="Q1298" s="99">
        <v>45892</v>
      </c>
      <c r="R1298" s="122" t="s">
        <v>1896</v>
      </c>
      <c r="S1298" s="90" t="s">
        <v>139</v>
      </c>
      <c r="T1298" s="99">
        <v>45892</v>
      </c>
      <c r="U1298" s="110"/>
      <c r="V1298" s="111"/>
      <c r="W12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8" s="12">
        <f>IF(AND(tbl_die_ordering[[#This Row],[TYPE]]&lt;&gt;"C",tbl_die_ordering[[#This Row],[Design Approved Date]]&lt;&gt;""),tbl_die_ordering[[#This Row],[Design Approved Date]]-tbl_die_ordering[[#This Row],[Die Requested Date]],0)</f>
        <v>8</v>
      </c>
      <c r="AA1298" s="118"/>
      <c r="AB1298" s="82">
        <f>_xlfn.XLOOKUP(_xlfn.TEXTJOIN("_",TRUE,tbl_die_ordering[[#This Row],[Supplier]],tbl_die_ordering[[#This Row],[DIE NO]]),[1]Tracker!$AQ:$AQ,[1]Tracker!$Y:$Y,"")</f>
        <v>142507316</v>
      </c>
      <c r="AC1298" s="83">
        <f>_xlfn.XLOOKUP(_xlfn.TEXTJOIN("_",TRUE,tbl_die_ordering[[#This Row],[Supplier]],tbl_die_ordering[[#This Row],[DIE NO]]),[1]Tracker!$AQ:$AQ,[1]Tracker!$AC:$AC,"")</f>
        <v>45900</v>
      </c>
      <c r="AD1298" s="7"/>
      <c r="AF1298" t="str">
        <f>TEXT(tbl_die_ordering[[#This Row],[Die Requested Date]],"mmm")</f>
        <v>Aug</v>
      </c>
      <c r="AG1298" t="str">
        <f>_xlfn.TEXTJOIN("_",TRUE,tbl_die_ordering[[#This Row],[Supplier]],tbl_die_ordering[[#This Row],[DIE NO]])</f>
        <v>EKSTEK_17928-538</v>
      </c>
    </row>
    <row r="1299" spans="1:33" ht="15.75" customHeight="1">
      <c r="A1299" s="130" t="s">
        <v>6</v>
      </c>
      <c r="B1299" s="128" t="str">
        <f>_xlfn.XLOOKUP(_xlfn.TEXTJOIN("_",TRUE,tbl_die_ordering[[#This Row],[Supplier]],tbl_die_ordering[[#This Row],[DIE NO]]),[1]Tracker!$AQ:$AQ,[1]Tracker!$W:$W,"")</f>
        <v>8135-25</v>
      </c>
      <c r="C1299" s="204" t="s">
        <v>1986</v>
      </c>
      <c r="D1299" s="177" t="s">
        <v>88</v>
      </c>
      <c r="E1299" s="90" t="s">
        <v>321</v>
      </c>
      <c r="F1299" s="91">
        <v>45883</v>
      </c>
      <c r="G1299" s="355">
        <f>_xlfn.XLOOKUP(_xlfn.TEXTJOIN("_",TRUE,tbl_die_ordering[[#This Row],[Supplier]],tbl_die_ordering[[#This Row],[DIE NO]]),[1]Tracker!$AQ:$AQ,[1]Tracker!$V:$V,"")</f>
        <v>45884</v>
      </c>
      <c r="H1299" s="193" t="s">
        <v>90</v>
      </c>
      <c r="I1299" s="131">
        <v>2</v>
      </c>
      <c r="J1299" s="131">
        <v>2</v>
      </c>
      <c r="K1299" s="99">
        <v>45889</v>
      </c>
      <c r="L1299" s="99">
        <v>45891</v>
      </c>
      <c r="M1299" s="102"/>
      <c r="N1299" s="129">
        <f>IFERROR(IF(tbl_die_ordering[[#This Row],[Design Approved Date]]&lt;&gt;"",L1299-K1299,""),"")</f>
        <v>2</v>
      </c>
      <c r="O1299" s="99">
        <v>45892</v>
      </c>
      <c r="P1299" s="91">
        <v>45894</v>
      </c>
      <c r="Q1299" s="99">
        <v>45892</v>
      </c>
      <c r="R1299" s="122" t="s">
        <v>1896</v>
      </c>
      <c r="S1299" s="90" t="s">
        <v>197</v>
      </c>
      <c r="T1299" s="99">
        <v>45892</v>
      </c>
      <c r="U1299" s="110"/>
      <c r="V1299" s="111"/>
      <c r="W12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299" s="12">
        <f>IF(AND(tbl_die_ordering[[#This Row],[TYPE]]&lt;&gt;"C",tbl_die_ordering[[#This Row],[Design Approved Date]]&lt;&gt;""),tbl_die_ordering[[#This Row],[Design Approved Date]]-tbl_die_ordering[[#This Row],[Die Requested Date]],0)</f>
        <v>8</v>
      </c>
      <c r="AA1299" s="118"/>
      <c r="AB1299" s="82">
        <f>_xlfn.XLOOKUP(_xlfn.TEXTJOIN("_",TRUE,tbl_die_ordering[[#This Row],[Supplier]],tbl_die_ordering[[#This Row],[DIE NO]]),[1]Tracker!$AQ:$AQ,[1]Tracker!$Y:$Y,"")</f>
        <v>142507322</v>
      </c>
      <c r="AC1299" s="83">
        <f>_xlfn.XLOOKUP(_xlfn.TEXTJOIN("_",TRUE,tbl_die_ordering[[#This Row],[Supplier]],tbl_die_ordering[[#This Row],[DIE NO]]),[1]Tracker!$AQ:$AQ,[1]Tracker!$AC:$AC,"")</f>
        <v>45901</v>
      </c>
      <c r="AD1299" s="7"/>
      <c r="AF1299" t="str">
        <f>TEXT(tbl_die_ordering[[#This Row],[Die Requested Date]],"mmm")</f>
        <v>Aug</v>
      </c>
      <c r="AG1299" t="str">
        <f>_xlfn.TEXTJOIN("_",TRUE,tbl_die_ordering[[#This Row],[Supplier]],tbl_die_ordering[[#This Row],[DIE NO]])</f>
        <v>COMPES_29714-507</v>
      </c>
    </row>
    <row r="1300" spans="1:33" ht="15.75" customHeight="1">
      <c r="A1300" s="130" t="s">
        <v>6</v>
      </c>
      <c r="B1300" s="128" t="str">
        <f>_xlfn.XLOOKUP(_xlfn.TEXTJOIN("_",TRUE,tbl_die_ordering[[#This Row],[Supplier]],tbl_die_ordering[[#This Row],[DIE NO]]),[1]Tracker!$AQ:$AQ,[1]Tracker!$W:$W,"")</f>
        <v>8130-25</v>
      </c>
      <c r="C1300" s="204" t="s">
        <v>1987</v>
      </c>
      <c r="D1300" s="177" t="s">
        <v>88</v>
      </c>
      <c r="E1300" s="90" t="s">
        <v>219</v>
      </c>
      <c r="F1300" s="91">
        <v>45883</v>
      </c>
      <c r="G1300" s="355">
        <f>_xlfn.XLOOKUP(_xlfn.TEXTJOIN("_",TRUE,tbl_die_ordering[[#This Row],[Supplier]],tbl_die_ordering[[#This Row],[DIE NO]]),[1]Tracker!$AQ:$AQ,[1]Tracker!$V:$V,"")</f>
        <v>45884</v>
      </c>
      <c r="H1300" s="193" t="s">
        <v>90</v>
      </c>
      <c r="I1300" s="131">
        <v>1</v>
      </c>
      <c r="J1300" s="131">
        <v>1</v>
      </c>
      <c r="K1300" s="99">
        <v>45885</v>
      </c>
      <c r="L1300" s="99">
        <v>45894</v>
      </c>
      <c r="M1300" s="102"/>
      <c r="N1300" s="129">
        <f>IFERROR(IF(tbl_die_ordering[[#This Row],[Design Approved Date]]&lt;&gt;"",L1300-K1300,""),"")</f>
        <v>9</v>
      </c>
      <c r="O1300" s="91">
        <v>45895</v>
      </c>
      <c r="P1300" s="91">
        <v>45895</v>
      </c>
      <c r="Q1300" s="99">
        <v>45895</v>
      </c>
      <c r="R1300" s="122" t="s">
        <v>1899</v>
      </c>
      <c r="S1300" s="90" t="s">
        <v>101</v>
      </c>
      <c r="T1300" s="99">
        <v>45895</v>
      </c>
      <c r="U1300" s="110"/>
      <c r="V1300" s="111"/>
      <c r="W13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0" s="12">
        <f>IF(AND(tbl_die_ordering[[#This Row],[TYPE]]&lt;&gt;"C",tbl_die_ordering[[#This Row],[Design Approved Date]]&lt;&gt;""),tbl_die_ordering[[#This Row],[Design Approved Date]]-tbl_die_ordering[[#This Row],[Die Requested Date]],0)</f>
        <v>11</v>
      </c>
      <c r="AA1300" s="118"/>
      <c r="AB1300" s="82">
        <f>_xlfn.XLOOKUP(_xlfn.TEXTJOIN("_",TRUE,tbl_die_ordering[[#This Row],[Supplier]],tbl_die_ordering[[#This Row],[DIE NO]]),[1]Tracker!$AQ:$AQ,[1]Tracker!$Y:$Y,"")</f>
        <v>142507427</v>
      </c>
      <c r="AC1300" s="83">
        <f>_xlfn.XLOOKUP(_xlfn.TEXTJOIN("_",TRUE,tbl_die_ordering[[#This Row],[Supplier]],tbl_die_ordering[[#This Row],[DIE NO]]),[1]Tracker!$AQ:$AQ,[1]Tracker!$AC:$AC,"")</f>
        <v>45911</v>
      </c>
      <c r="AD1300" s="7"/>
      <c r="AF1300" t="str">
        <f>TEXT(tbl_die_ordering[[#This Row],[Die Requested Date]],"mmm")</f>
        <v>Aug</v>
      </c>
      <c r="AG1300" t="str">
        <f>_xlfn.TEXTJOIN("_",TRUE,tbl_die_ordering[[#This Row],[Supplier]],tbl_die_ordering[[#This Row],[DIE NO]])</f>
        <v>PDTMC_16441-227</v>
      </c>
    </row>
    <row r="1301" spans="1:33" ht="15.75" customHeight="1">
      <c r="A1301" s="130" t="s">
        <v>6</v>
      </c>
      <c r="B1301" s="128" t="str">
        <f>_xlfn.XLOOKUP(_xlfn.TEXTJOIN("_",TRUE,tbl_die_ordering[[#This Row],[Supplier]],tbl_die_ordering[[#This Row],[DIE NO]]),[1]Tracker!$AQ:$AQ,[1]Tracker!$W:$W,"")</f>
        <v>8136-25</v>
      </c>
      <c r="C1301" s="204" t="s">
        <v>1988</v>
      </c>
      <c r="D1301" s="177" t="s">
        <v>88</v>
      </c>
      <c r="E1301" s="90" t="s">
        <v>321</v>
      </c>
      <c r="F1301" s="91">
        <v>45883</v>
      </c>
      <c r="G1301" s="355">
        <f>_xlfn.XLOOKUP(_xlfn.TEXTJOIN("_",TRUE,tbl_die_ordering[[#This Row],[Supplier]],tbl_die_ordering[[#This Row],[DIE NO]]),[1]Tracker!$AQ:$AQ,[1]Tracker!$V:$V,"")</f>
        <v>45884</v>
      </c>
      <c r="H1301" s="196" t="s">
        <v>90</v>
      </c>
      <c r="I1301" s="131">
        <v>2</v>
      </c>
      <c r="J1301" s="131">
        <v>2</v>
      </c>
      <c r="K1301" s="104">
        <v>45892</v>
      </c>
      <c r="L1301" s="104">
        <v>45895</v>
      </c>
      <c r="M1301" s="102"/>
      <c r="N1301" s="129">
        <f>IFERROR(IF(tbl_die_ordering[[#This Row],[Design Approved Date]]&lt;&gt;"",L1301-K1301,""),"")</f>
        <v>3</v>
      </c>
      <c r="O1301" s="99">
        <v>45896</v>
      </c>
      <c r="P1301" s="91">
        <v>45896</v>
      </c>
      <c r="Q1301" s="99">
        <v>45896</v>
      </c>
      <c r="R1301" s="122" t="s">
        <v>1729</v>
      </c>
      <c r="S1301" s="90" t="s">
        <v>106</v>
      </c>
      <c r="T1301" s="91">
        <v>45896</v>
      </c>
      <c r="U1301" s="110"/>
      <c r="V1301" s="111"/>
      <c r="W13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1" s="12">
        <f>IF(AND(tbl_die_ordering[[#This Row],[TYPE]]&lt;&gt;"C",tbl_die_ordering[[#This Row],[Design Approved Date]]&lt;&gt;""),tbl_die_ordering[[#This Row],[Design Approved Date]]-tbl_die_ordering[[#This Row],[Die Requested Date]],0)</f>
        <v>12</v>
      </c>
      <c r="AA1301" s="118"/>
      <c r="AB1301" s="82">
        <f>_xlfn.XLOOKUP(_xlfn.TEXTJOIN("_",TRUE,tbl_die_ordering[[#This Row],[Supplier]],tbl_die_ordering[[#This Row],[DIE NO]]),[1]Tracker!$AQ:$AQ,[1]Tracker!$Y:$Y,"")</f>
        <v>142507565</v>
      </c>
      <c r="AC1301" s="83">
        <f>_xlfn.XLOOKUP(_xlfn.TEXTJOIN("_",TRUE,tbl_die_ordering[[#This Row],[Supplier]],tbl_die_ordering[[#This Row],[DIE NO]]),[1]Tracker!$AQ:$AQ,[1]Tracker!$AC:$AC,"")</f>
        <v>45916.50953703704</v>
      </c>
      <c r="AD1301" s="7"/>
      <c r="AF1301" t="str">
        <f>TEXT(tbl_die_ordering[[#This Row],[Die Requested Date]],"mmm")</f>
        <v>Aug</v>
      </c>
      <c r="AG1301" t="str">
        <f>_xlfn.TEXTJOIN("_",TRUE,tbl_die_ordering[[#This Row],[Supplier]],tbl_die_ordering[[#This Row],[DIE NO]])</f>
        <v>JIANGSU_15926-407</v>
      </c>
    </row>
    <row r="1302" spans="1:33" ht="15.75" customHeight="1">
      <c r="A1302" s="130" t="s">
        <v>6</v>
      </c>
      <c r="B1302" s="128" t="str">
        <f>_xlfn.XLOOKUP(_xlfn.TEXTJOIN("_",TRUE,tbl_die_ordering[[#This Row],[Supplier]],tbl_die_ordering[[#This Row],[DIE NO]]),[1]Tracker!$AQ:$AQ,[1]Tracker!$W:$W,"")</f>
        <v>8136-25</v>
      </c>
      <c r="C1302" s="204" t="s">
        <v>1989</v>
      </c>
      <c r="D1302" s="177" t="s">
        <v>88</v>
      </c>
      <c r="E1302" s="90" t="s">
        <v>219</v>
      </c>
      <c r="F1302" s="91">
        <v>45883</v>
      </c>
      <c r="G1302" s="355">
        <f>_xlfn.XLOOKUP(_xlfn.TEXTJOIN("_",TRUE,tbl_die_ordering[[#This Row],[Supplier]],tbl_die_ordering[[#This Row],[DIE NO]]),[1]Tracker!$AQ:$AQ,[1]Tracker!$V:$V,"")</f>
        <v>45884</v>
      </c>
      <c r="H1302" s="193" t="s">
        <v>90</v>
      </c>
      <c r="I1302" s="131">
        <v>2</v>
      </c>
      <c r="J1302" s="131">
        <v>2</v>
      </c>
      <c r="K1302" s="99">
        <v>45887</v>
      </c>
      <c r="L1302" s="99">
        <v>45895</v>
      </c>
      <c r="M1302" s="102"/>
      <c r="N1302" s="129">
        <f>IFERROR(IF(tbl_die_ordering[[#This Row],[Design Approved Date]]&lt;&gt;"",L1302-K1302,""),"")</f>
        <v>8</v>
      </c>
      <c r="O1302" s="99">
        <v>45896</v>
      </c>
      <c r="P1302" s="91">
        <v>45896</v>
      </c>
      <c r="Q1302" s="99">
        <v>45896</v>
      </c>
      <c r="R1302" s="122" t="s">
        <v>1729</v>
      </c>
      <c r="S1302" s="90" t="s">
        <v>106</v>
      </c>
      <c r="T1302" s="91">
        <v>45896</v>
      </c>
      <c r="U1302" s="110"/>
      <c r="V1302" s="111" t="s">
        <v>1990</v>
      </c>
      <c r="W13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2" s="12">
        <f>IF(AND(tbl_die_ordering[[#This Row],[TYPE]]&lt;&gt;"C",tbl_die_ordering[[#This Row],[Design Approved Date]]&lt;&gt;""),tbl_die_ordering[[#This Row],[Design Approved Date]]-tbl_die_ordering[[#This Row],[Die Requested Date]],0)</f>
        <v>12</v>
      </c>
      <c r="AA1302" s="118"/>
      <c r="AB1302" s="82">
        <f>_xlfn.XLOOKUP(_xlfn.TEXTJOIN("_",TRUE,tbl_die_ordering[[#This Row],[Supplier]],tbl_die_ordering[[#This Row],[DIE NO]]),[1]Tracker!$AQ:$AQ,[1]Tracker!$Y:$Y,"")</f>
        <v>142507565</v>
      </c>
      <c r="AC1302" s="83">
        <f>_xlfn.XLOOKUP(_xlfn.TEXTJOIN("_",TRUE,tbl_die_ordering[[#This Row],[Supplier]],tbl_die_ordering[[#This Row],[DIE NO]]),[1]Tracker!$AQ:$AQ,[1]Tracker!$AC:$AC,"")</f>
        <v>45916.50953703704</v>
      </c>
      <c r="AD1302" s="7"/>
      <c r="AF1302" t="str">
        <f>TEXT(tbl_die_ordering[[#This Row],[Die Requested Date]],"mmm")</f>
        <v>Aug</v>
      </c>
      <c r="AG1302" t="str">
        <f>_xlfn.TEXTJOIN("_",TRUE,tbl_die_ordering[[#This Row],[Supplier]],tbl_die_ordering[[#This Row],[DIE NO]])</f>
        <v>JIANGSU_18802-503</v>
      </c>
    </row>
    <row r="1303" spans="1:33" ht="15.75" customHeight="1">
      <c r="A1303" s="130" t="s">
        <v>6</v>
      </c>
      <c r="B1303" s="128" t="str">
        <f>_xlfn.XLOOKUP(_xlfn.TEXTJOIN("_",TRUE,tbl_die_ordering[[#This Row],[Supplier]],tbl_die_ordering[[#This Row],[DIE NO]]),[1]Tracker!$AQ:$AQ,[1]Tracker!$W:$W,"")</f>
        <v>8131-25</v>
      </c>
      <c r="C1303" s="204" t="s">
        <v>1991</v>
      </c>
      <c r="D1303" s="177" t="s">
        <v>88</v>
      </c>
      <c r="E1303" s="90" t="s">
        <v>374</v>
      </c>
      <c r="F1303" s="91">
        <v>45883</v>
      </c>
      <c r="G1303" s="355">
        <f>_xlfn.XLOOKUP(_xlfn.TEXTJOIN("_",TRUE,tbl_die_ordering[[#This Row],[Supplier]],tbl_die_ordering[[#This Row],[DIE NO]]),[1]Tracker!$AQ:$AQ,[1]Tracker!$V:$V,"")</f>
        <v>45884</v>
      </c>
      <c r="H1303" s="193" t="s">
        <v>90</v>
      </c>
      <c r="I1303" s="131">
        <v>2</v>
      </c>
      <c r="J1303" s="131">
        <v>2</v>
      </c>
      <c r="K1303" s="99">
        <v>45884</v>
      </c>
      <c r="L1303" s="99">
        <v>45897</v>
      </c>
      <c r="M1303" s="102"/>
      <c r="N1303" s="129">
        <f>IFERROR(IF(tbl_die_ordering[[#This Row],[Design Approved Date]]&lt;&gt;"",L1303-K1303,""),"")</f>
        <v>13</v>
      </c>
      <c r="O1303" s="99">
        <v>45899</v>
      </c>
      <c r="P1303" s="91">
        <v>45901</v>
      </c>
      <c r="Q1303" s="99">
        <v>45899</v>
      </c>
      <c r="R1303" s="122" t="s">
        <v>1963</v>
      </c>
      <c r="S1303" s="90" t="s">
        <v>139</v>
      </c>
      <c r="T1303" s="99">
        <v>45899</v>
      </c>
      <c r="U1303" s="110"/>
      <c r="V1303" s="111" t="s">
        <v>1992</v>
      </c>
      <c r="W13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3" s="12">
        <f>IF(AND(tbl_die_ordering[[#This Row],[TYPE]]&lt;&gt;"C",tbl_die_ordering[[#This Row],[Design Approved Date]]&lt;&gt;""),tbl_die_ordering[[#This Row],[Design Approved Date]]-tbl_die_ordering[[#This Row],[Die Requested Date]],0)</f>
        <v>14</v>
      </c>
      <c r="AA1303" s="118"/>
      <c r="AB1303" s="82">
        <f>_xlfn.XLOOKUP(_xlfn.TEXTJOIN("_",TRUE,tbl_die_ordering[[#This Row],[Supplier]],tbl_die_ordering[[#This Row],[DIE NO]]),[1]Tracker!$AQ:$AQ,[1]Tracker!$Y:$Y,"")</f>
        <v>142507756</v>
      </c>
      <c r="AC1303" s="83">
        <f>_xlfn.XLOOKUP(_xlfn.TEXTJOIN("_",TRUE,tbl_die_ordering[[#This Row],[Supplier]],tbl_die_ordering[[#This Row],[DIE NO]]),[1]Tracker!$AQ:$AQ,[1]Tracker!$AC:$AC,"")</f>
        <v>45915.394699074073</v>
      </c>
      <c r="AD1303" s="7"/>
      <c r="AF1303" t="str">
        <f>TEXT(tbl_die_ordering[[#This Row],[Die Requested Date]],"mmm")</f>
        <v>Aug</v>
      </c>
      <c r="AG1303" t="str">
        <f>_xlfn.TEXTJOIN("_",TRUE,tbl_die_ordering[[#This Row],[Supplier]],tbl_die_ordering[[#This Row],[DIE NO]])</f>
        <v>EKSTEK_29466-205</v>
      </c>
    </row>
    <row r="1304" spans="1:33" ht="15.75" customHeight="1">
      <c r="A1304" s="130" t="s">
        <v>29</v>
      </c>
      <c r="B1304" s="128" t="str">
        <f>_xlfn.XLOOKUP(_xlfn.TEXTJOIN("_",TRUE,tbl_die_ordering[[#This Row],[Supplier]],tbl_die_ordering[[#This Row],[DIE NO]]),[1]Tracker!$AQ:$AQ,[1]Tracker!$W:$W,"")</f>
        <v>8138-25</v>
      </c>
      <c r="C1304" s="204" t="s">
        <v>1993</v>
      </c>
      <c r="D1304" s="90" t="s">
        <v>212</v>
      </c>
      <c r="E1304" s="90" t="s">
        <v>260</v>
      </c>
      <c r="F1304" s="91">
        <v>45884</v>
      </c>
      <c r="G1304" s="355">
        <f>_xlfn.XLOOKUP(_xlfn.TEXTJOIN("_",TRUE,tbl_die_ordering[[#This Row],[Supplier]],tbl_die_ordering[[#This Row],[DIE NO]]),[1]Tracker!$AQ:$AQ,[1]Tracker!$V:$V,"")</f>
        <v>45884</v>
      </c>
      <c r="H1304" s="201" t="s">
        <v>90</v>
      </c>
      <c r="I1304" s="131">
        <v>1</v>
      </c>
      <c r="J1304" s="131">
        <v>4</v>
      </c>
      <c r="K1304" s="99">
        <v>45886</v>
      </c>
      <c r="L1304" s="99">
        <v>45890</v>
      </c>
      <c r="M1304" s="102"/>
      <c r="N1304" s="129">
        <f>IFERROR(IF(tbl_die_ordering[[#This Row],[Design Approved Date]]&lt;&gt;"",L1304-K1304,""),"")</f>
        <v>4</v>
      </c>
      <c r="O1304" s="91">
        <v>45891</v>
      </c>
      <c r="P1304" s="91">
        <v>45891</v>
      </c>
      <c r="Q1304" s="99">
        <v>45891</v>
      </c>
      <c r="R1304" s="122" t="s">
        <v>1938</v>
      </c>
      <c r="S1304" s="90" t="s">
        <v>106</v>
      </c>
      <c r="T1304" s="91">
        <v>45891</v>
      </c>
      <c r="U1304" s="110" t="s">
        <v>1416</v>
      </c>
      <c r="V1304" s="113" t="s">
        <v>1994</v>
      </c>
      <c r="W13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304" s="12">
        <f>IF(AND(tbl_die_ordering[[#This Row],[TYPE]]&lt;&gt;"C",tbl_die_ordering[[#This Row],[Design Approved Date]]&lt;&gt;""),tbl_die_ordering[[#This Row],[Design Approved Date]]-tbl_die_ordering[[#This Row],[Die Requested Date]],0)</f>
        <v>0</v>
      </c>
      <c r="AA1304" s="118" t="s">
        <v>224</v>
      </c>
      <c r="AB1304" s="82">
        <f>_xlfn.XLOOKUP(_xlfn.TEXTJOIN("_",TRUE,tbl_die_ordering[[#This Row],[Supplier]],tbl_die_ordering[[#This Row],[DIE NO]]),[1]Tracker!$AQ:$AQ,[1]Tracker!$Y:$Y,"")</f>
        <v>242502092</v>
      </c>
      <c r="AC1304" s="83">
        <f>_xlfn.XLOOKUP(_xlfn.TEXTJOIN("_",TRUE,tbl_die_ordering[[#This Row],[Supplier]],tbl_die_ordering[[#This Row],[DIE NO]]),[1]Tracker!$AQ:$AQ,[1]Tracker!$AC:$AC,"")</f>
        <v>45903</v>
      </c>
      <c r="AD1304" s="7"/>
      <c r="AF1304" t="str">
        <f>TEXT(tbl_die_ordering[[#This Row],[Die Requested Date]],"mmm")</f>
        <v>Aug</v>
      </c>
      <c r="AG1304" t="str">
        <f>_xlfn.TEXTJOIN("_",TRUE,tbl_die_ordering[[#This Row],[Supplier]],tbl_die_ordering[[#This Row],[DIE NO]])</f>
        <v>JIANGSU_030481-2501</v>
      </c>
    </row>
    <row r="1305" spans="1:33" ht="15.75" customHeight="1">
      <c r="A1305" s="130" t="s">
        <v>6</v>
      </c>
      <c r="B1305" s="128" t="str">
        <f>_xlfn.XLOOKUP(_xlfn.TEXTJOIN("_",TRUE,tbl_die_ordering[[#This Row],[Supplier]],tbl_die_ordering[[#This Row],[DIE NO]]),[1]Tracker!$AQ:$AQ,[1]Tracker!$W:$W,"")</f>
        <v>8139-25</v>
      </c>
      <c r="C1305" s="204" t="s">
        <v>1995</v>
      </c>
      <c r="D1305" s="177" t="s">
        <v>185</v>
      </c>
      <c r="E1305" s="90" t="s">
        <v>327</v>
      </c>
      <c r="F1305" s="91">
        <v>45884</v>
      </c>
      <c r="G1305" s="355">
        <f>_xlfn.XLOOKUP(_xlfn.TEXTJOIN("_",TRUE,tbl_die_ordering[[#This Row],[Supplier]],tbl_die_ordering[[#This Row],[DIE NO]]),[1]Tracker!$AQ:$AQ,[1]Tracker!$V:$V,"")</f>
        <v>45884</v>
      </c>
      <c r="H1305" s="193" t="s">
        <v>90</v>
      </c>
      <c r="I1305" s="131">
        <v>1</v>
      </c>
      <c r="J1305" s="131">
        <v>1</v>
      </c>
      <c r="K1305" s="99">
        <v>45886</v>
      </c>
      <c r="L1305" s="104">
        <v>45887</v>
      </c>
      <c r="M1305" s="102"/>
      <c r="N1305" s="129">
        <f>IFERROR(IF(tbl_die_ordering[[#This Row],[Design Approved Date]]&lt;&gt;"",L1305-K1305,""),"")</f>
        <v>1</v>
      </c>
      <c r="O1305" s="91">
        <v>45889</v>
      </c>
      <c r="P1305" s="91">
        <v>45890</v>
      </c>
      <c r="Q1305" s="91">
        <v>45889</v>
      </c>
      <c r="R1305" s="122" t="s">
        <v>1590</v>
      </c>
      <c r="S1305" s="90" t="s">
        <v>106</v>
      </c>
      <c r="T1305" s="99">
        <v>45889</v>
      </c>
      <c r="U1305" s="110" t="s">
        <v>1996</v>
      </c>
      <c r="V1305" s="111"/>
      <c r="W13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5" s="12">
        <f>IF(AND(tbl_die_ordering[[#This Row],[TYPE]]&lt;&gt;"C",tbl_die_ordering[[#This Row],[Design Approved Date]]&lt;&gt;""),tbl_die_ordering[[#This Row],[Design Approved Date]]-tbl_die_ordering[[#This Row],[Die Requested Date]],0)</f>
        <v>3</v>
      </c>
      <c r="AA1305" s="118" t="s">
        <v>224</v>
      </c>
      <c r="AB1305" s="82">
        <f>_xlfn.XLOOKUP(_xlfn.TEXTJOIN("_",TRUE,tbl_die_ordering[[#This Row],[Supplier]],tbl_die_ordering[[#This Row],[DIE NO]]),[1]Tracker!$AQ:$AQ,[1]Tracker!$Y:$Y,"")</f>
        <v>142507309</v>
      </c>
      <c r="AC1305" s="83">
        <f>_xlfn.XLOOKUP(_xlfn.TEXTJOIN("_",TRUE,tbl_die_ordering[[#This Row],[Supplier]],tbl_die_ordering[[#This Row],[DIE NO]]),[1]Tracker!$AQ:$AQ,[1]Tracker!$AC:$AC,"")</f>
        <v>45911</v>
      </c>
      <c r="AD1305" s="7"/>
      <c r="AF1305" t="str">
        <f>TEXT(tbl_die_ordering[[#This Row],[Die Requested Date]],"mmm")</f>
        <v>Aug</v>
      </c>
      <c r="AG1305" t="str">
        <f>_xlfn.TEXTJOIN("_",TRUE,tbl_die_ordering[[#This Row],[Supplier]],tbl_die_ordering[[#This Row],[DIE NO]])</f>
        <v>JIANGSU_30480-601</v>
      </c>
    </row>
    <row r="1306" spans="1:33" ht="15.75" customHeight="1">
      <c r="A1306" s="178" t="s">
        <v>6</v>
      </c>
      <c r="B1306" s="128" t="str">
        <f>_xlfn.XLOOKUP(_xlfn.TEXTJOIN("_",TRUE,tbl_die_ordering[[#This Row],[Supplier]],tbl_die_ordering[[#This Row],[DIE NO]]),[1]Tracker!$AQ:$AQ,[1]Tracker!$W:$W,"")</f>
        <v>8139-25</v>
      </c>
      <c r="C1306" s="208" t="s">
        <v>1997</v>
      </c>
      <c r="D1306" s="132" t="s">
        <v>185</v>
      </c>
      <c r="E1306" s="179" t="s">
        <v>119</v>
      </c>
      <c r="F1306" s="91">
        <v>45884</v>
      </c>
      <c r="G1306" s="353">
        <f>_xlfn.XLOOKUP(_xlfn.TEXTJOIN("_",TRUE,tbl_die_ordering[[#This Row],[Supplier]],tbl_die_ordering[[#This Row],[DIE NO]]),[1]Tracker!$AQ:$AQ,[1]Tracker!$V:$V,"")</f>
        <v>45884</v>
      </c>
      <c r="H1306" s="193" t="s">
        <v>90</v>
      </c>
      <c r="I1306" s="131">
        <v>0</v>
      </c>
      <c r="J1306" s="131">
        <v>0</v>
      </c>
      <c r="K1306" s="99">
        <v>45886</v>
      </c>
      <c r="L1306" s="104">
        <v>45888</v>
      </c>
      <c r="M1306" s="105"/>
      <c r="N1306" s="121">
        <f>IFERROR(IF(tbl_die_ordering[[#This Row],[Design Approved Date]]&lt;&gt;"",L1306-K1306,""),"")</f>
        <v>2</v>
      </c>
      <c r="O1306" s="91">
        <v>45889</v>
      </c>
      <c r="P1306" s="91">
        <v>45890</v>
      </c>
      <c r="Q1306" s="91">
        <v>45889</v>
      </c>
      <c r="R1306" s="122" t="s">
        <v>1590</v>
      </c>
      <c r="S1306" s="90" t="s">
        <v>106</v>
      </c>
      <c r="T1306" s="99">
        <v>45889</v>
      </c>
      <c r="U1306" s="112" t="s">
        <v>1416</v>
      </c>
      <c r="V1306" s="113" t="s">
        <v>1992</v>
      </c>
      <c r="W13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6" s="12">
        <f>IF(AND(tbl_die_ordering[[#This Row],[TYPE]]&lt;&gt;"C",tbl_die_ordering[[#This Row],[Design Approved Date]]&lt;&gt;""),tbl_die_ordering[[#This Row],[Design Approved Date]]-tbl_die_ordering[[#This Row],[Die Requested Date]],0)</f>
        <v>4</v>
      </c>
      <c r="AA1306" s="118" t="s">
        <v>224</v>
      </c>
      <c r="AB1306" s="82">
        <f>_xlfn.XLOOKUP(_xlfn.TEXTJOIN("_",TRUE,tbl_die_ordering[[#This Row],[Supplier]],tbl_die_ordering[[#This Row],[DIE NO]]),[1]Tracker!$AQ:$AQ,[1]Tracker!$Y:$Y,"")</f>
        <v>142507309</v>
      </c>
      <c r="AC1306" s="83">
        <f>_xlfn.XLOOKUP(_xlfn.TEXTJOIN("_",TRUE,tbl_die_ordering[[#This Row],[Supplier]],tbl_die_ordering[[#This Row],[DIE NO]]),[1]Tracker!$AQ:$AQ,[1]Tracker!$AC:$AC,"")</f>
        <v>45911</v>
      </c>
      <c r="AD1306" s="7"/>
      <c r="AF1306" t="str">
        <f>TEXT(tbl_die_ordering[[#This Row],[Die Requested Date]],"mmm")</f>
        <v>Aug</v>
      </c>
      <c r="AG1306" t="str">
        <f>_xlfn.TEXTJOIN("_",TRUE,tbl_die_ordering[[#This Row],[Supplier]],tbl_die_ordering[[#This Row],[DIE NO]])</f>
        <v>JIANGSU_27964-401</v>
      </c>
    </row>
    <row r="1307" spans="1:33" ht="15.75" customHeight="1">
      <c r="A1307" s="130" t="s">
        <v>6</v>
      </c>
      <c r="B1307" s="128" t="str">
        <f>_xlfn.XLOOKUP(_xlfn.TEXTJOIN("_",TRUE,tbl_die_ordering[[#This Row],[Supplier]],tbl_die_ordering[[#This Row],[DIE NO]]),[1]Tracker!$AQ:$AQ,[1]Tracker!$W:$W,"")</f>
        <v>8139-25</v>
      </c>
      <c r="C1307" s="204" t="s">
        <v>1998</v>
      </c>
      <c r="D1307" s="177" t="s">
        <v>185</v>
      </c>
      <c r="E1307" s="179" t="s">
        <v>1999</v>
      </c>
      <c r="F1307" s="91">
        <v>45884</v>
      </c>
      <c r="G1307" s="355">
        <f>_xlfn.XLOOKUP(_xlfn.TEXTJOIN("_",TRUE,tbl_die_ordering[[#This Row],[Supplier]],tbl_die_ordering[[#This Row],[DIE NO]]),[1]Tracker!$AQ:$AQ,[1]Tracker!$V:$V,"")</f>
        <v>45884</v>
      </c>
      <c r="H1307" s="193" t="s">
        <v>90</v>
      </c>
      <c r="I1307" s="131">
        <v>0</v>
      </c>
      <c r="J1307" s="131">
        <v>0</v>
      </c>
      <c r="K1307" s="99">
        <v>45886</v>
      </c>
      <c r="L1307" s="99">
        <v>45891</v>
      </c>
      <c r="M1307" s="102"/>
      <c r="N1307" s="129">
        <f>IFERROR(IF(tbl_die_ordering[[#This Row],[Design Approved Date]]&lt;&gt;"",L1307-K1307,""),"")</f>
        <v>5</v>
      </c>
      <c r="O1307" s="99">
        <v>45892</v>
      </c>
      <c r="P1307" s="91">
        <v>45894</v>
      </c>
      <c r="Q1307" s="99">
        <v>45892</v>
      </c>
      <c r="R1307" s="122" t="s">
        <v>1896</v>
      </c>
      <c r="S1307" s="90" t="s">
        <v>106</v>
      </c>
      <c r="T1307" s="99">
        <v>45892</v>
      </c>
      <c r="U1307" s="110" t="s">
        <v>2000</v>
      </c>
      <c r="V1307" s="113" t="s">
        <v>2001</v>
      </c>
      <c r="W13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7" s="12">
        <f>IF(AND(tbl_die_ordering[[#This Row],[TYPE]]&lt;&gt;"C",tbl_die_ordering[[#This Row],[Design Approved Date]]&lt;&gt;""),tbl_die_ordering[[#This Row],[Design Approved Date]]-tbl_die_ordering[[#This Row],[Die Requested Date]],0)</f>
        <v>7</v>
      </c>
      <c r="AA1307" s="118" t="s">
        <v>412</v>
      </c>
      <c r="AB1307" s="82">
        <f>_xlfn.XLOOKUP(_xlfn.TEXTJOIN("_",TRUE,tbl_die_ordering[[#This Row],[Supplier]],tbl_die_ordering[[#This Row],[DIE NO]]),[1]Tracker!$AQ:$AQ,[1]Tracker!$Y:$Y,"")</f>
        <v>142507309</v>
      </c>
      <c r="AC1307" s="83">
        <f>_xlfn.XLOOKUP(_xlfn.TEXTJOIN("_",TRUE,tbl_die_ordering[[#This Row],[Supplier]],tbl_die_ordering[[#This Row],[DIE NO]]),[1]Tracker!$AQ:$AQ,[1]Tracker!$AC:$AC,"")</f>
        <v>45911</v>
      </c>
      <c r="AD1307" s="7"/>
      <c r="AF1307" t="str">
        <f>TEXT(tbl_die_ordering[[#This Row],[Die Requested Date]],"mmm")</f>
        <v>Aug</v>
      </c>
      <c r="AG1307" t="str">
        <f>_xlfn.TEXTJOIN("_",TRUE,tbl_die_ordering[[#This Row],[Supplier]],tbl_die_ordering[[#This Row],[DIE NO]])</f>
        <v>JIANGSU_27966-401</v>
      </c>
    </row>
    <row r="1308" spans="1:33" ht="15.75" customHeight="1">
      <c r="A1308" s="130" t="s">
        <v>6</v>
      </c>
      <c r="B1308" s="128" t="str">
        <f>_xlfn.XLOOKUP(_xlfn.TEXTJOIN("_",TRUE,tbl_die_ordering[[#This Row],[Supplier]],tbl_die_ordering[[#This Row],[DIE NO]]),[1]Tracker!$AQ:$AQ,[1]Tracker!$W:$W,"")</f>
        <v>8137-25</v>
      </c>
      <c r="C1308" s="204" t="s">
        <v>2002</v>
      </c>
      <c r="D1308" s="177" t="s">
        <v>88</v>
      </c>
      <c r="E1308" s="90" t="s">
        <v>219</v>
      </c>
      <c r="F1308" s="91">
        <v>45884</v>
      </c>
      <c r="G1308" s="355">
        <f>_xlfn.XLOOKUP(_xlfn.TEXTJOIN("_",TRUE,tbl_die_ordering[[#This Row],[Supplier]],tbl_die_ordering[[#This Row],[DIE NO]]),[1]Tracker!$AQ:$AQ,[1]Tracker!$V:$V,"")</f>
        <v>45884</v>
      </c>
      <c r="H1308" s="146" t="s">
        <v>94</v>
      </c>
      <c r="I1308" s="131">
        <v>1</v>
      </c>
      <c r="J1308" s="131">
        <v>1</v>
      </c>
      <c r="K1308" s="99">
        <v>45885</v>
      </c>
      <c r="L1308" s="99">
        <v>45894</v>
      </c>
      <c r="M1308" s="102"/>
      <c r="N1308" s="129">
        <f>IFERROR(IF(tbl_die_ordering[[#This Row],[Design Approved Date]]&lt;&gt;"",L1308-K1308,""),"")</f>
        <v>9</v>
      </c>
      <c r="O1308" s="91">
        <v>45895</v>
      </c>
      <c r="P1308" s="91">
        <v>45895</v>
      </c>
      <c r="Q1308" s="99">
        <v>45895</v>
      </c>
      <c r="R1308" s="122" t="s">
        <v>1899</v>
      </c>
      <c r="S1308" s="90" t="s">
        <v>101</v>
      </c>
      <c r="T1308" s="99">
        <v>45895</v>
      </c>
      <c r="U1308" s="110"/>
      <c r="V1308" s="111" t="s">
        <v>2003</v>
      </c>
      <c r="W13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8" s="12">
        <f>IF(AND(tbl_die_ordering[[#This Row],[TYPE]]&lt;&gt;"C",tbl_die_ordering[[#This Row],[Design Approved Date]]&lt;&gt;""),tbl_die_ordering[[#This Row],[Design Approved Date]]-tbl_die_ordering[[#This Row],[Die Requested Date]],0)</f>
        <v>10</v>
      </c>
      <c r="AA1308" s="118"/>
      <c r="AB1308" s="82">
        <f>_xlfn.XLOOKUP(_xlfn.TEXTJOIN("_",TRUE,tbl_die_ordering[[#This Row],[Supplier]],tbl_die_ordering[[#This Row],[DIE NO]]),[1]Tracker!$AQ:$AQ,[1]Tracker!$Y:$Y,"")</f>
        <v>142507428</v>
      </c>
      <c r="AC1308" s="83">
        <f>_xlfn.XLOOKUP(_xlfn.TEXTJOIN("_",TRUE,tbl_die_ordering[[#This Row],[Supplier]],tbl_die_ordering[[#This Row],[DIE NO]]),[1]Tracker!$AQ:$AQ,[1]Tracker!$AC:$AC,"")</f>
        <v>45902</v>
      </c>
      <c r="AD1308" s="7"/>
      <c r="AF1308" t="str">
        <f>TEXT(tbl_die_ordering[[#This Row],[Die Requested Date]],"mmm")</f>
        <v>Aug</v>
      </c>
      <c r="AG1308" t="str">
        <f>_xlfn.TEXTJOIN("_",TRUE,tbl_die_ordering[[#This Row],[Supplier]],tbl_die_ordering[[#This Row],[DIE NO]])</f>
        <v>PDTMC_16441-228</v>
      </c>
    </row>
    <row r="1309" spans="1:33" ht="15.75" customHeight="1">
      <c r="A1309" s="130" t="s">
        <v>6</v>
      </c>
      <c r="B1309" s="128" t="str">
        <f>_xlfn.XLOOKUP(_xlfn.TEXTJOIN("_",TRUE,tbl_die_ordering[[#This Row],[Supplier]],tbl_die_ordering[[#This Row],[DIE NO]]),[1]Tracker!$AQ:$AQ,[1]Tracker!$W:$W,"")</f>
        <v>8129-25</v>
      </c>
      <c r="C1309" s="204" t="s">
        <v>2004</v>
      </c>
      <c r="D1309" s="177" t="s">
        <v>185</v>
      </c>
      <c r="E1309" s="90" t="s">
        <v>196</v>
      </c>
      <c r="F1309" s="91">
        <v>45884</v>
      </c>
      <c r="G1309" s="355">
        <f>_xlfn.XLOOKUP(_xlfn.TEXTJOIN("_",TRUE,tbl_die_ordering[[#This Row],[Supplier]],tbl_die_ordering[[#This Row],[DIE NO]]),[1]Tracker!$AQ:$AQ,[1]Tracker!$V:$V,"")</f>
        <v>45890</v>
      </c>
      <c r="H1309" s="193" t="s">
        <v>90</v>
      </c>
      <c r="I1309" s="131">
        <v>0</v>
      </c>
      <c r="J1309" s="131">
        <v>0</v>
      </c>
      <c r="K1309" s="99">
        <v>45897</v>
      </c>
      <c r="L1309" s="99">
        <v>45909</v>
      </c>
      <c r="M1309" s="102" t="s">
        <v>186</v>
      </c>
      <c r="N1309" s="129">
        <f>IFERROR(IF(tbl_die_ordering[[#This Row],[Design Approved Date]]&lt;&gt;"",L1309-K1309,""),"")</f>
        <v>12</v>
      </c>
      <c r="O1309" s="99">
        <v>45909</v>
      </c>
      <c r="P1309" s="91">
        <v>45910</v>
      </c>
      <c r="Q1309" s="99">
        <v>45909</v>
      </c>
      <c r="R1309" s="122" t="s">
        <v>1875</v>
      </c>
      <c r="S1309" s="90" t="s">
        <v>129</v>
      </c>
      <c r="T1309" s="99">
        <v>45909</v>
      </c>
      <c r="U1309" s="110" t="s">
        <v>2000</v>
      </c>
      <c r="V1309" s="233" t="s">
        <v>2005</v>
      </c>
      <c r="W13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09" s="12">
        <f>IF(AND(tbl_die_ordering[[#This Row],[TYPE]]&lt;&gt;"C",tbl_die_ordering[[#This Row],[Design Approved Date]]&lt;&gt;""),tbl_die_ordering[[#This Row],[Design Approved Date]]-tbl_die_ordering[[#This Row],[Die Requested Date]],0)</f>
        <v>25</v>
      </c>
      <c r="AA1309" s="118" t="s">
        <v>412</v>
      </c>
      <c r="AB1309" s="82">
        <f>_xlfn.XLOOKUP(_xlfn.TEXTJOIN("_",TRUE,tbl_die_ordering[[#This Row],[Supplier]],tbl_die_ordering[[#This Row],[DIE NO]]),[1]Tracker!$AQ:$AQ,[1]Tracker!$Y:$Y,"")</f>
        <v>142507803</v>
      </c>
      <c r="AC1309" s="83">
        <f>_xlfn.XLOOKUP(_xlfn.TEXTJOIN("_",TRUE,tbl_die_ordering[[#This Row],[Supplier]],tbl_die_ordering[[#This Row],[DIE NO]]),[1]Tracker!$AQ:$AQ,[1]Tracker!$AC:$AC,"")</f>
        <v>45919.340300925927</v>
      </c>
      <c r="AD1309" s="7"/>
      <c r="AF1309" t="str">
        <f>TEXT(tbl_die_ordering[[#This Row],[Die Requested Date]],"mmm")</f>
        <v>Aug</v>
      </c>
      <c r="AG1309" t="str">
        <f>_xlfn.TEXTJOIN("_",TRUE,tbl_die_ordering[[#This Row],[Supplier]],tbl_die_ordering[[#This Row],[DIE NO]])</f>
        <v>ALMAX_27965-601</v>
      </c>
    </row>
    <row r="1310" spans="1:33" ht="15.75" customHeight="1">
      <c r="A1310" s="197" t="s">
        <v>6</v>
      </c>
      <c r="B1310" s="128" t="str">
        <f>_xlfn.XLOOKUP(_xlfn.TEXTJOIN("_",TRUE,tbl_die_ordering[[#This Row],[Supplier]],tbl_die_ordering[[#This Row],[DIE NO]]),[1]Tracker!$AQ:$AQ,[1]Tracker!$W:$W,"")</f>
        <v>8142-25</v>
      </c>
      <c r="C1310" s="204" t="s">
        <v>2006</v>
      </c>
      <c r="D1310" s="177" t="s">
        <v>185</v>
      </c>
      <c r="E1310" s="90" t="s">
        <v>2007</v>
      </c>
      <c r="F1310" s="91">
        <v>45884</v>
      </c>
      <c r="G1310" s="355">
        <f>_xlfn.XLOOKUP(_xlfn.TEXTJOIN("_",TRUE,tbl_die_ordering[[#This Row],[Supplier]],tbl_die_ordering[[#This Row],[DIE NO]]),[1]Tracker!$AQ:$AQ,[1]Tracker!$V:$V,"")</f>
        <v>45890</v>
      </c>
      <c r="H1310" s="193" t="s">
        <v>90</v>
      </c>
      <c r="I1310" s="131">
        <v>0</v>
      </c>
      <c r="J1310" s="131">
        <v>0</v>
      </c>
      <c r="K1310" s="99">
        <v>45896</v>
      </c>
      <c r="L1310" s="99">
        <v>45904</v>
      </c>
      <c r="M1310" s="102" t="s">
        <v>186</v>
      </c>
      <c r="N1310" s="129">
        <f>IFERROR(IF(tbl_die_ordering[[#This Row],[Design Approved Date]]&lt;&gt;"",L1310-K1310,""),"")</f>
        <v>8</v>
      </c>
      <c r="O1310" s="99">
        <v>45906</v>
      </c>
      <c r="P1310" s="91">
        <v>45906</v>
      </c>
      <c r="Q1310" s="99">
        <v>45906</v>
      </c>
      <c r="R1310" s="122" t="s">
        <v>2008</v>
      </c>
      <c r="S1310" s="90" t="s">
        <v>197</v>
      </c>
      <c r="T1310" s="99">
        <v>45906</v>
      </c>
      <c r="U1310" s="110" t="s">
        <v>2000</v>
      </c>
      <c r="V1310" s="233" t="s">
        <v>2009</v>
      </c>
      <c r="W13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0" s="12">
        <f>IF(AND(tbl_die_ordering[[#This Row],[TYPE]]&lt;&gt;"C",tbl_die_ordering[[#This Row],[Design Approved Date]]&lt;&gt;""),tbl_die_ordering[[#This Row],[Design Approved Date]]-tbl_die_ordering[[#This Row],[Die Requested Date]],0)</f>
        <v>20</v>
      </c>
      <c r="AA1310" s="118" t="s">
        <v>412</v>
      </c>
      <c r="AB1310" s="82">
        <f>_xlfn.XLOOKUP(_xlfn.TEXTJOIN("_",TRUE,tbl_die_ordering[[#This Row],[Supplier]],tbl_die_ordering[[#This Row],[DIE NO]]),[1]Tracker!$AQ:$AQ,[1]Tracker!$Y:$Y,"")</f>
        <v>142507865</v>
      </c>
      <c r="AC1310" s="83">
        <f>_xlfn.XLOOKUP(_xlfn.TEXTJOIN("_",TRUE,tbl_die_ordering[[#This Row],[Supplier]],tbl_die_ordering[[#This Row],[DIE NO]]),[1]Tracker!$AQ:$AQ,[1]Tracker!$AC:$AC,"")</f>
        <v>45919.340844907405</v>
      </c>
      <c r="AD1310" s="7"/>
      <c r="AF1310" t="str">
        <f>TEXT(tbl_die_ordering[[#This Row],[Die Requested Date]],"mmm")</f>
        <v>Aug</v>
      </c>
      <c r="AG1310" t="str">
        <f>_xlfn.TEXTJOIN("_",TRUE,tbl_die_ordering[[#This Row],[Supplier]],tbl_die_ordering[[#This Row],[DIE NO]])</f>
        <v>COMPES_27967-601</v>
      </c>
    </row>
    <row r="1311" spans="1:33" ht="15.75" customHeight="1">
      <c r="A1311" s="130" t="s">
        <v>6</v>
      </c>
      <c r="B1311" s="128" t="str">
        <f>_xlfn.XLOOKUP(_xlfn.TEXTJOIN("_",TRUE,tbl_die_ordering[[#This Row],[Supplier]],tbl_die_ordering[[#This Row],[DIE NO]]),[1]Tracker!$AQ:$AQ,[1]Tracker!$W:$W,"")</f>
        <v>8129-25</v>
      </c>
      <c r="C1311" s="204" t="s">
        <v>2010</v>
      </c>
      <c r="D1311" s="177" t="s">
        <v>185</v>
      </c>
      <c r="E1311" s="90" t="s">
        <v>327</v>
      </c>
      <c r="F1311" s="91">
        <v>45884</v>
      </c>
      <c r="G1311" s="355">
        <f>_xlfn.XLOOKUP(_xlfn.TEXTJOIN("_",TRUE,tbl_die_ordering[[#This Row],[Supplier]],tbl_die_ordering[[#This Row],[DIE NO]]),[1]Tracker!$AQ:$AQ,[1]Tracker!$V:$V,"")</f>
        <v>45890</v>
      </c>
      <c r="H1311" s="193" t="s">
        <v>90</v>
      </c>
      <c r="I1311" s="131">
        <v>4</v>
      </c>
      <c r="J1311" s="131">
        <v>4</v>
      </c>
      <c r="K1311" s="99">
        <v>45895</v>
      </c>
      <c r="L1311" s="99">
        <v>45908</v>
      </c>
      <c r="M1311" s="102" t="s">
        <v>186</v>
      </c>
      <c r="N1311" s="129">
        <f>IFERROR(IF(tbl_die_ordering[[#This Row],[Design Approved Date]]&lt;&gt;"",L1311-K1311,""),"")</f>
        <v>13</v>
      </c>
      <c r="O1311" s="99">
        <v>45909</v>
      </c>
      <c r="P1311" s="91">
        <v>45910</v>
      </c>
      <c r="Q1311" s="99">
        <v>45909</v>
      </c>
      <c r="R1311" s="122" t="s">
        <v>1875</v>
      </c>
      <c r="S1311" s="90" t="s">
        <v>129</v>
      </c>
      <c r="T1311" s="99">
        <v>45909</v>
      </c>
      <c r="U1311" s="110" t="s">
        <v>2000</v>
      </c>
      <c r="V1311" s="111" t="s">
        <v>2011</v>
      </c>
      <c r="W13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1" s="12">
        <f>IF(AND(tbl_die_ordering[[#This Row],[TYPE]]&lt;&gt;"C",tbl_die_ordering[[#This Row],[Design Approved Date]]&lt;&gt;""),tbl_die_ordering[[#This Row],[Design Approved Date]]-tbl_die_ordering[[#This Row],[Die Requested Date]],0)</f>
        <v>24</v>
      </c>
      <c r="AA1311" s="118" t="s">
        <v>412</v>
      </c>
      <c r="AB1311" s="82">
        <f>_xlfn.XLOOKUP(_xlfn.TEXTJOIN("_",TRUE,tbl_die_ordering[[#This Row],[Supplier]],tbl_die_ordering[[#This Row],[DIE NO]]),[1]Tracker!$AQ:$AQ,[1]Tracker!$Y:$Y,"")</f>
        <v>142507803</v>
      </c>
      <c r="AC1311" s="83">
        <f>_xlfn.XLOOKUP(_xlfn.TEXTJOIN("_",TRUE,tbl_die_ordering[[#This Row],[Supplier]],tbl_die_ordering[[#This Row],[DIE NO]]),[1]Tracker!$AQ:$AQ,[1]Tracker!$AC:$AC,"")</f>
        <v>45919.340300925927</v>
      </c>
      <c r="AD1311" s="7"/>
      <c r="AF1311" t="str">
        <f>TEXT(tbl_die_ordering[[#This Row],[Die Requested Date]],"mmm")</f>
        <v>Aug</v>
      </c>
      <c r="AG1311" t="str">
        <f>_xlfn.TEXTJOIN("_",TRUE,tbl_die_ordering[[#This Row],[Supplier]],tbl_die_ordering[[#This Row],[DIE NO]])</f>
        <v>ALMAX_30482-601</v>
      </c>
    </row>
    <row r="1312" spans="1:33" ht="15.75" customHeight="1">
      <c r="A1312" s="130" t="s">
        <v>6</v>
      </c>
      <c r="B1312" s="128" t="str">
        <f>_xlfn.XLOOKUP(_xlfn.TEXTJOIN("_",TRUE,tbl_die_ordering[[#This Row],[Supplier]],tbl_die_ordering[[#This Row],[DIE NO]]),[1]Tracker!$AQ:$AQ,[1]Tracker!$W:$W,"")</f>
        <v>8129-25</v>
      </c>
      <c r="C1312" s="204" t="s">
        <v>2012</v>
      </c>
      <c r="D1312" s="177" t="s">
        <v>162</v>
      </c>
      <c r="E1312" s="90" t="s">
        <v>278</v>
      </c>
      <c r="F1312" s="91">
        <v>45884</v>
      </c>
      <c r="G1312" s="355">
        <f>_xlfn.XLOOKUP(_xlfn.TEXTJOIN("_",TRUE,tbl_die_ordering[[#This Row],[Supplier]],tbl_die_ordering[[#This Row],[DIE NO]]),[1]Tracker!$AQ:$AQ,[1]Tracker!$V:$V,"")</f>
        <v>45890</v>
      </c>
      <c r="H1312" s="193" t="s">
        <v>90</v>
      </c>
      <c r="I1312" s="131">
        <v>0</v>
      </c>
      <c r="J1312" s="131">
        <v>0</v>
      </c>
      <c r="K1312" s="99">
        <v>45895</v>
      </c>
      <c r="L1312" s="99">
        <v>45908</v>
      </c>
      <c r="M1312" s="102"/>
      <c r="N1312" s="129">
        <f>IFERROR(IF(tbl_die_ordering[[#This Row],[Design Approved Date]]&lt;&gt;"",L1312-K1312,""),"")</f>
        <v>13</v>
      </c>
      <c r="O1312" s="99">
        <v>45909</v>
      </c>
      <c r="P1312" s="91">
        <v>45910</v>
      </c>
      <c r="Q1312" s="99">
        <v>45909</v>
      </c>
      <c r="R1312" s="122" t="s">
        <v>1875</v>
      </c>
      <c r="S1312" s="90" t="s">
        <v>129</v>
      </c>
      <c r="T1312" s="99">
        <v>45909</v>
      </c>
      <c r="U1312" s="110"/>
      <c r="V1312" s="111"/>
      <c r="W13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2" s="12">
        <f>IF(AND(tbl_die_ordering[[#This Row],[TYPE]]&lt;&gt;"C",tbl_die_ordering[[#This Row],[Design Approved Date]]&lt;&gt;""),tbl_die_ordering[[#This Row],[Design Approved Date]]-tbl_die_ordering[[#This Row],[Die Requested Date]],0)</f>
        <v>24</v>
      </c>
      <c r="AA1312" s="118"/>
      <c r="AB1312" s="82">
        <f>_xlfn.XLOOKUP(_xlfn.TEXTJOIN("_",TRUE,tbl_die_ordering[[#This Row],[Supplier]],tbl_die_ordering[[#This Row],[DIE NO]]),[1]Tracker!$AQ:$AQ,[1]Tracker!$Y:$Y,"")</f>
        <v>142507803</v>
      </c>
      <c r="AC1312" s="83">
        <f>_xlfn.XLOOKUP(_xlfn.TEXTJOIN("_",TRUE,tbl_die_ordering[[#This Row],[Supplier]],tbl_die_ordering[[#This Row],[DIE NO]]),[1]Tracker!$AQ:$AQ,[1]Tracker!$AC:$AC,"")</f>
        <v>45919.340300925927</v>
      </c>
      <c r="AD1312" s="7"/>
      <c r="AF1312" t="str">
        <f>TEXT(tbl_die_ordering[[#This Row],[Die Requested Date]],"mmm")</f>
        <v>Aug</v>
      </c>
      <c r="AG1312" t="str">
        <f>_xlfn.TEXTJOIN("_",TRUE,tbl_die_ordering[[#This Row],[Supplier]],tbl_die_ordering[[#This Row],[DIE NO]])</f>
        <v>ALMAX_INS-30482</v>
      </c>
    </row>
    <row r="1313" spans="1:33" ht="15.75" customHeight="1">
      <c r="A1313" s="186" t="s">
        <v>6</v>
      </c>
      <c r="B1313" s="128" t="str">
        <f>_xlfn.XLOOKUP(_xlfn.TEXTJOIN("_",TRUE,tbl_die_ordering[[#This Row],[Supplier]],tbl_die_ordering[[#This Row],[DIE NO]]),[1]Tracker!$AQ:$AQ,[1]Tracker!$W:$W,"")</f>
        <v>8142-25</v>
      </c>
      <c r="C1313" s="204" t="s">
        <v>2013</v>
      </c>
      <c r="D1313" s="177" t="s">
        <v>162</v>
      </c>
      <c r="E1313" s="90" t="s">
        <v>2014</v>
      </c>
      <c r="F1313" s="91">
        <v>45884</v>
      </c>
      <c r="G1313" s="355">
        <v>45890</v>
      </c>
      <c r="H1313" s="193" t="s">
        <v>90</v>
      </c>
      <c r="I1313" s="131">
        <v>0</v>
      </c>
      <c r="J1313" s="131">
        <v>0</v>
      </c>
      <c r="K1313" s="99">
        <v>45896</v>
      </c>
      <c r="L1313" s="104">
        <v>45904</v>
      </c>
      <c r="M1313" s="102"/>
      <c r="N1313" s="129">
        <f>IFERROR(IF(tbl_die_ordering[[#This Row],[Design Approved Date]]&lt;&gt;"",L1313-K1313,""),"")</f>
        <v>8</v>
      </c>
      <c r="O1313" s="99">
        <v>45906</v>
      </c>
      <c r="P1313" s="91">
        <v>45906</v>
      </c>
      <c r="Q1313" s="99">
        <v>45906</v>
      </c>
      <c r="R1313" s="122" t="s">
        <v>2008</v>
      </c>
      <c r="S1313" s="90" t="s">
        <v>197</v>
      </c>
      <c r="T1313" s="99">
        <v>45906</v>
      </c>
      <c r="U1313" s="110"/>
      <c r="V1313" s="111"/>
      <c r="W13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3" s="12"/>
      <c r="AA1313" s="118"/>
      <c r="AB1313" s="82">
        <f>_xlfn.XLOOKUP(_xlfn.TEXTJOIN("_",TRUE,tbl_die_ordering[[#This Row],[Supplier]],tbl_die_ordering[[#This Row],[DIE NO]]),[1]Tracker!$AQ:$AQ,[1]Tracker!$Y:$Y,"")</f>
        <v>142507865</v>
      </c>
      <c r="AC1313" s="83">
        <f>_xlfn.XLOOKUP(_xlfn.TEXTJOIN("_",TRUE,tbl_die_ordering[[#This Row],[Supplier]],tbl_die_ordering[[#This Row],[DIE NO]]),[1]Tracker!$AQ:$AQ,[1]Tracker!$AC:$AC,"")</f>
        <v>45919.340844907405</v>
      </c>
      <c r="AD1313" s="7"/>
      <c r="AF1313" t="str">
        <f>TEXT(tbl_die_ordering[[#This Row],[Die Requested Date]],"mmm")</f>
        <v>Aug</v>
      </c>
      <c r="AG1313" t="str">
        <f>_xlfn.TEXTJOIN("_",TRUE,tbl_die_ordering[[#This Row],[Supplier]],tbl_die_ordering[[#This Row],[DIE NO]])</f>
        <v>COMPES_BOL-27967</v>
      </c>
    </row>
    <row r="1314" spans="1:33" ht="15.75" customHeight="1">
      <c r="A1314" s="130" t="s">
        <v>6</v>
      </c>
      <c r="B1314" s="128" t="str">
        <f>_xlfn.XLOOKUP(_xlfn.TEXTJOIN("_",TRUE,tbl_die_ordering[[#This Row],[Supplier]],tbl_die_ordering[[#This Row],[DIE NO]]),[1]Tracker!$AQ:$AQ,[1]Tracker!$W:$W,"")</f>
        <v>8143-25</v>
      </c>
      <c r="C1314" s="204" t="s">
        <v>2015</v>
      </c>
      <c r="D1314" s="177" t="s">
        <v>212</v>
      </c>
      <c r="E1314" s="90" t="s">
        <v>260</v>
      </c>
      <c r="F1314" s="91">
        <v>45887</v>
      </c>
      <c r="G1314" s="355">
        <f>_xlfn.XLOOKUP(_xlfn.TEXTJOIN("_",TRUE,tbl_die_ordering[[#This Row],[Supplier]],tbl_die_ordering[[#This Row],[DIE NO]]),[1]Tracker!$AQ:$AQ,[1]Tracker!$V:$V,"")</f>
        <v>45888</v>
      </c>
      <c r="H1314" s="193" t="s">
        <v>94</v>
      </c>
      <c r="I1314" s="131">
        <v>1</v>
      </c>
      <c r="J1314" s="131">
        <v>1</v>
      </c>
      <c r="K1314" s="99">
        <v>45888</v>
      </c>
      <c r="L1314" s="99" t="s">
        <v>214</v>
      </c>
      <c r="M1314" s="102"/>
      <c r="N1314" s="129" t="str">
        <f>IFERROR(IF(tbl_die_ordering[[#This Row],[Design Approved Date]]&lt;&gt;"",L1314-K1314,""),"")</f>
        <v/>
      </c>
      <c r="O1314" s="91" t="s">
        <v>212</v>
      </c>
      <c r="P1314" s="91" t="s">
        <v>212</v>
      </c>
      <c r="Q1314" s="99" t="s">
        <v>212</v>
      </c>
      <c r="R1314" s="122" t="s">
        <v>212</v>
      </c>
      <c r="S1314" s="90" t="s">
        <v>101</v>
      </c>
      <c r="T1314" s="91" t="s">
        <v>212</v>
      </c>
      <c r="U1314" s="110"/>
      <c r="V1314" s="111" t="s">
        <v>2016</v>
      </c>
      <c r="W13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314" s="12">
        <f>IF(AND(tbl_die_ordering[[#This Row],[TYPE]]&lt;&gt;"C",tbl_die_ordering[[#This Row],[Design Approved Date]]&lt;&gt;""),tbl_die_ordering[[#This Row],[Design Approved Date]]-tbl_die_ordering[[#This Row],[Die Requested Date]],0)</f>
        <v>0</v>
      </c>
      <c r="AA1314" s="118"/>
      <c r="AB1314" s="82">
        <f>_xlfn.XLOOKUP(_xlfn.TEXTJOIN("_",TRUE,tbl_die_ordering[[#This Row],[Supplier]],tbl_die_ordering[[#This Row],[DIE NO]]),[1]Tracker!$AQ:$AQ,[1]Tracker!$Y:$Y,"")</f>
        <v>0</v>
      </c>
      <c r="AC1314" s="83">
        <f>_xlfn.XLOOKUP(_xlfn.TEXTJOIN("_",TRUE,tbl_die_ordering[[#This Row],[Supplier]],tbl_die_ordering[[#This Row],[DIE NO]]),[1]Tracker!$AQ:$AQ,[1]Tracker!$AC:$AC,"")</f>
        <v>0</v>
      </c>
      <c r="AD1314" s="7"/>
      <c r="AF1314" t="str">
        <f>TEXT(tbl_die_ordering[[#This Row],[Die Requested Date]],"mmm")</f>
        <v>Aug</v>
      </c>
      <c r="AG1314" t="str">
        <f>_xlfn.TEXTJOIN("_",TRUE,tbl_die_ordering[[#This Row],[Supplier]],tbl_die_ordering[[#This Row],[DIE NO]])</f>
        <v>PDTMC_27550-602</v>
      </c>
    </row>
    <row r="1315" spans="1:33" ht="15.75" customHeight="1">
      <c r="A1315" s="130" t="s">
        <v>6</v>
      </c>
      <c r="B1315" s="128" t="str">
        <f>_xlfn.XLOOKUP(_xlfn.TEXTJOIN("_",TRUE,tbl_die_ordering[[#This Row],[Supplier]],tbl_die_ordering[[#This Row],[DIE NO]]),[1]Tracker!$AQ:$AQ,[1]Tracker!$W:$W,"")</f>
        <v>8141-25</v>
      </c>
      <c r="C1315" s="204" t="s">
        <v>2017</v>
      </c>
      <c r="D1315" s="177" t="s">
        <v>88</v>
      </c>
      <c r="E1315" s="90" t="s">
        <v>219</v>
      </c>
      <c r="F1315" s="91">
        <v>45887</v>
      </c>
      <c r="G1315" s="355">
        <f>_xlfn.XLOOKUP(_xlfn.TEXTJOIN("_",TRUE,tbl_die_ordering[[#This Row],[Supplier]],tbl_die_ordering[[#This Row],[DIE NO]]),[1]Tracker!$AQ:$AQ,[1]Tracker!$V:$V,"")</f>
        <v>45887</v>
      </c>
      <c r="H1315" s="193" t="s">
        <v>94</v>
      </c>
      <c r="I1315" s="131">
        <v>0</v>
      </c>
      <c r="J1315" s="131">
        <v>0</v>
      </c>
      <c r="K1315" s="99">
        <v>45887</v>
      </c>
      <c r="L1315" s="99">
        <v>45888</v>
      </c>
      <c r="M1315" s="102"/>
      <c r="N1315" s="129">
        <f>IFERROR(IF(tbl_die_ordering[[#This Row],[Design Approved Date]]&lt;&gt;"",L1315-K1315,""),"")</f>
        <v>1</v>
      </c>
      <c r="O1315" s="91">
        <v>45889</v>
      </c>
      <c r="P1315" s="91">
        <v>45890</v>
      </c>
      <c r="Q1315" s="91">
        <v>45889</v>
      </c>
      <c r="R1315" s="122" t="s">
        <v>1590</v>
      </c>
      <c r="S1315" s="90" t="s">
        <v>95</v>
      </c>
      <c r="T1315" s="99">
        <v>45889</v>
      </c>
      <c r="U1315" s="110"/>
      <c r="V1315" s="111" t="s">
        <v>2018</v>
      </c>
      <c r="W13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5" s="12">
        <f>IF(AND(tbl_die_ordering[[#This Row],[TYPE]]&lt;&gt;"C",tbl_die_ordering[[#This Row],[Design Approved Date]]&lt;&gt;""),tbl_die_ordering[[#This Row],[Design Approved Date]]-tbl_die_ordering[[#This Row],[Die Requested Date]],0)</f>
        <v>1</v>
      </c>
      <c r="AA1315" s="118"/>
      <c r="AB1315" s="82">
        <f>_xlfn.XLOOKUP(_xlfn.TEXTJOIN("_",TRUE,tbl_die_ordering[[#This Row],[Supplier]],tbl_die_ordering[[#This Row],[DIE NO]]),[1]Tracker!$AQ:$AQ,[1]Tracker!$Y:$Y,"")</f>
        <v>142507616</v>
      </c>
      <c r="AC1315" s="83">
        <f>_xlfn.XLOOKUP(_xlfn.TEXTJOIN("_",TRUE,tbl_die_ordering[[#This Row],[Supplier]],tbl_die_ordering[[#This Row],[DIE NO]]),[1]Tracker!$AQ:$AQ,[1]Tracker!$AC:$AC,"")</f>
        <v>45911</v>
      </c>
      <c r="AD1315" s="7"/>
      <c r="AF1315" t="str">
        <f>TEXT(tbl_die_ordering[[#This Row],[Die Requested Date]],"mmm")</f>
        <v>Aug</v>
      </c>
      <c r="AG1315" t="str">
        <f>_xlfn.TEXTJOIN("_",TRUE,tbl_die_ordering[[#This Row],[Supplier]],tbl_die_ordering[[#This Row],[DIE NO]])</f>
        <v>PHME_27751-202</v>
      </c>
    </row>
    <row r="1316" spans="1:33" ht="15.75" customHeight="1">
      <c r="A1316" s="130" t="s">
        <v>6</v>
      </c>
      <c r="B1316" s="128" t="str">
        <f>_xlfn.XLOOKUP(_xlfn.TEXTJOIN("_",TRUE,tbl_die_ordering[[#This Row],[Supplier]],tbl_die_ordering[[#This Row],[DIE NO]]),[1]Tracker!$AQ:$AQ,[1]Tracker!$W:$W,"")</f>
        <v>8144-25</v>
      </c>
      <c r="C1316" s="204" t="s">
        <v>2019</v>
      </c>
      <c r="D1316" s="177" t="s">
        <v>88</v>
      </c>
      <c r="E1316" s="90" t="s">
        <v>670</v>
      </c>
      <c r="F1316" s="91">
        <v>45887</v>
      </c>
      <c r="G1316" s="355">
        <f>_xlfn.XLOOKUP(_xlfn.TEXTJOIN("_",TRUE,tbl_die_ordering[[#This Row],[Supplier]],tbl_die_ordering[[#This Row],[DIE NO]]),[1]Tracker!$AQ:$AQ,[1]Tracker!$V:$V,"")</f>
        <v>45888</v>
      </c>
      <c r="H1316" s="201" t="s">
        <v>90</v>
      </c>
      <c r="I1316" s="131">
        <v>4</v>
      </c>
      <c r="J1316" s="131">
        <v>8</v>
      </c>
      <c r="K1316" s="99">
        <v>45888</v>
      </c>
      <c r="L1316" s="99">
        <v>45890</v>
      </c>
      <c r="M1316" s="102"/>
      <c r="N1316" s="129">
        <f>IFERROR(IF(tbl_die_ordering[[#This Row],[Design Approved Date]]&lt;&gt;"",L1316-K1316,""),"")</f>
        <v>2</v>
      </c>
      <c r="O1316" s="91">
        <v>45891</v>
      </c>
      <c r="P1316" s="91">
        <v>45894</v>
      </c>
      <c r="Q1316" s="99">
        <v>45891</v>
      </c>
      <c r="R1316" s="122" t="s">
        <v>1925</v>
      </c>
      <c r="S1316" s="90" t="s">
        <v>139</v>
      </c>
      <c r="T1316" s="99">
        <v>45891</v>
      </c>
      <c r="U1316" s="110"/>
      <c r="V1316" s="111"/>
      <c r="W13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6" s="6">
        <f>IF(AND(tbl_die_ordering[[#This Row],[TYPE]]&lt;&gt;"C",tbl_die_ordering[[#This Row],[Design Approved Date]]&lt;&gt;""),tbl_die_ordering[[#This Row],[Design Approved Date]]-tbl_die_ordering[[#This Row],[Die Requested Date]],0)</f>
        <v>3</v>
      </c>
      <c r="AA1316" s="118"/>
      <c r="AB1316" s="82">
        <f>_xlfn.XLOOKUP(_xlfn.TEXTJOIN("_",TRUE,tbl_die_ordering[[#This Row],[Supplier]],tbl_die_ordering[[#This Row],[DIE NO]]),[1]Tracker!$AQ:$AQ,[1]Tracker!$Y:$Y,"")</f>
        <v>142507316</v>
      </c>
      <c r="AC1316" s="83">
        <f>_xlfn.XLOOKUP(_xlfn.TEXTJOIN("_",TRUE,tbl_die_ordering[[#This Row],[Supplier]],tbl_die_ordering[[#This Row],[DIE NO]]),[1]Tracker!$AQ:$AQ,[1]Tracker!$AC:$AC,"")</f>
        <v>45900</v>
      </c>
      <c r="AD1316" s="7"/>
      <c r="AF1316" t="str">
        <f>TEXT(tbl_die_ordering[[#This Row],[Die Requested Date]],"mmm")</f>
        <v>Aug</v>
      </c>
      <c r="AG1316" t="str">
        <f>_xlfn.TEXTJOIN("_",TRUE,tbl_die_ordering[[#This Row],[Supplier]],tbl_die_ordering[[#This Row],[DIE NO]])</f>
        <v>EKSTEK_29780-523</v>
      </c>
    </row>
    <row r="1317" spans="1:33" ht="15.75" customHeight="1">
      <c r="A1317" s="130" t="s">
        <v>6</v>
      </c>
      <c r="B1317" s="128" t="str">
        <f>_xlfn.XLOOKUP(_xlfn.TEXTJOIN("_",TRUE,tbl_die_ordering[[#This Row],[Supplier]],tbl_die_ordering[[#This Row],[DIE NO]]),[1]Tracker!$AQ:$AQ,[1]Tracker!$W:$W,"")</f>
        <v>8143-25</v>
      </c>
      <c r="C1317" s="204" t="s">
        <v>2020</v>
      </c>
      <c r="D1317" s="177" t="s">
        <v>88</v>
      </c>
      <c r="E1317" s="90" t="s">
        <v>260</v>
      </c>
      <c r="F1317" s="91">
        <v>45887</v>
      </c>
      <c r="G1317" s="355">
        <f>_xlfn.XLOOKUP(_xlfn.TEXTJOIN("_",TRUE,tbl_die_ordering[[#This Row],[Supplier]],tbl_die_ordering[[#This Row],[DIE NO]]),[1]Tracker!$AQ:$AQ,[1]Tracker!$V:$V,"")</f>
        <v>45888</v>
      </c>
      <c r="H1317" s="193" t="s">
        <v>94</v>
      </c>
      <c r="I1317" s="131">
        <v>1</v>
      </c>
      <c r="J1317" s="131">
        <v>1</v>
      </c>
      <c r="K1317" s="99">
        <v>45889</v>
      </c>
      <c r="L1317" s="99">
        <v>45891</v>
      </c>
      <c r="M1317" s="102"/>
      <c r="N1317" s="129">
        <f>IFERROR(IF(tbl_die_ordering[[#This Row],[Design Approved Date]]&lt;&gt;"",L1317-K1317,""),"")</f>
        <v>2</v>
      </c>
      <c r="O1317" s="99">
        <v>45892</v>
      </c>
      <c r="P1317" s="91">
        <v>45894</v>
      </c>
      <c r="Q1317" s="91">
        <v>45947</v>
      </c>
      <c r="R1317" s="122" t="s">
        <v>1896</v>
      </c>
      <c r="S1317" s="90" t="s">
        <v>101</v>
      </c>
      <c r="T1317" s="99">
        <v>45947</v>
      </c>
      <c r="U1317" s="110"/>
      <c r="V1317" s="236"/>
      <c r="W13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7" s="12">
        <f>IF(AND(tbl_die_ordering[[#This Row],[TYPE]]&lt;&gt;"C",tbl_die_ordering[[#This Row],[Design Approved Date]]&lt;&gt;""),tbl_die_ordering[[#This Row],[Design Approved Date]]-tbl_die_ordering[[#This Row],[Die Requested Date]],0)</f>
        <v>4</v>
      </c>
      <c r="AA1317" s="118"/>
      <c r="AB1317" s="82">
        <f>_xlfn.XLOOKUP(_xlfn.TEXTJOIN("_",TRUE,tbl_die_ordering[[#This Row],[Supplier]],tbl_die_ordering[[#This Row],[DIE NO]]),[1]Tracker!$AQ:$AQ,[1]Tracker!$Y:$Y,"")</f>
        <v>142507325</v>
      </c>
      <c r="AC1317" s="83">
        <f>_xlfn.XLOOKUP(_xlfn.TEXTJOIN("_",TRUE,tbl_die_ordering[[#This Row],[Supplier]],tbl_die_ordering[[#This Row],[DIE NO]]),[1]Tracker!$AQ:$AQ,[1]Tracker!$AC:$AC,"")</f>
        <v>45898</v>
      </c>
      <c r="AD1317" s="7"/>
      <c r="AF1317" t="str">
        <f>TEXT(tbl_die_ordering[[#This Row],[Die Requested Date]],"mmm")</f>
        <v>Aug</v>
      </c>
      <c r="AG1317" t="str">
        <f>_xlfn.TEXTJOIN("_",TRUE,tbl_die_ordering[[#This Row],[Supplier]],tbl_die_ordering[[#This Row],[DIE NO]])</f>
        <v>PDTMC_15954-202</v>
      </c>
    </row>
    <row r="1318" spans="1:33" ht="30">
      <c r="A1318" s="130" t="s">
        <v>6</v>
      </c>
      <c r="B1318" s="128" t="str">
        <f>_xlfn.XLOOKUP(_xlfn.TEXTJOIN("_",TRUE,tbl_die_ordering[[#This Row],[Supplier]],tbl_die_ordering[[#This Row],[DIE NO]]),[1]Tracker!$AQ:$AQ,[1]Tracker!$W:$W,"")</f>
        <v/>
      </c>
      <c r="C1318" s="204" t="s">
        <v>2021</v>
      </c>
      <c r="D1318" s="90" t="s">
        <v>777</v>
      </c>
      <c r="E1318" s="90" t="s">
        <v>219</v>
      </c>
      <c r="F1318" s="91">
        <v>45887</v>
      </c>
      <c r="G1318" s="355" t="str">
        <f>_xlfn.XLOOKUP(_xlfn.TEXTJOIN("_",TRUE,tbl_die_ordering[[#This Row],[Supplier]],tbl_die_ordering[[#This Row],[DIE NO]]),[1]Tracker!$AQ:$AQ,[1]Tracker!$V:$V,"")</f>
        <v/>
      </c>
      <c r="H1318" s="193" t="s">
        <v>90</v>
      </c>
      <c r="I1318" s="131">
        <v>1</v>
      </c>
      <c r="J1318" s="131">
        <v>1</v>
      </c>
      <c r="K1318" s="99"/>
      <c r="L1318" s="99"/>
      <c r="M1318" s="102"/>
      <c r="N1318" s="129" t="str">
        <f>IFERROR(IF(tbl_die_ordering[[#This Row],[Design Approved Date]]&lt;&gt;"",L1318-K1318,""),"")</f>
        <v/>
      </c>
      <c r="O1318" s="91"/>
      <c r="P1318" s="91"/>
      <c r="Q1318" s="99"/>
      <c r="R1318" s="122"/>
      <c r="S1318" s="90" t="s">
        <v>91</v>
      </c>
      <c r="T1318" s="99"/>
      <c r="U1318" s="110"/>
      <c r="V1318" s="111" t="s">
        <v>2022</v>
      </c>
      <c r="W13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318" s="6">
        <f>IF(AND(tbl_die_ordering[[#This Row],[TYPE]]&lt;&gt;"C",tbl_die_ordering[[#This Row],[Design Approved Date]]&lt;&gt;""),tbl_die_ordering[[#This Row],[Design Approved Date]]-tbl_die_ordering[[#This Row],[Die Requested Date]],0)</f>
        <v>0</v>
      </c>
      <c r="AA1318" s="118"/>
      <c r="AB1318" s="82" t="str">
        <f>_xlfn.XLOOKUP(_xlfn.TEXTJOIN("_",TRUE,tbl_die_ordering[[#This Row],[Supplier]],tbl_die_ordering[[#This Row],[DIE NO]]),[1]Tracker!$AQ:$AQ,[1]Tracker!$Y:$Y,"")</f>
        <v/>
      </c>
      <c r="AC1318" s="83" t="str">
        <f>_xlfn.XLOOKUP(_xlfn.TEXTJOIN("_",TRUE,tbl_die_ordering[[#This Row],[Supplier]],tbl_die_ordering[[#This Row],[DIE NO]]),[1]Tracker!$AQ:$AQ,[1]Tracker!$AC:$AC,"")</f>
        <v/>
      </c>
      <c r="AD1318" s="7"/>
      <c r="AF1318" t="str">
        <f>TEXT(tbl_die_ordering[[#This Row],[Die Requested Date]],"mmm")</f>
        <v>Aug</v>
      </c>
      <c r="AG1318" t="str">
        <f>_xlfn.TEXTJOIN("_",TRUE,tbl_die_ordering[[#This Row],[Supplier]],tbl_die_ordering[[#This Row],[DIE NO]])</f>
        <v>WEFA_16441-229</v>
      </c>
    </row>
    <row r="1319" spans="1:33" ht="30">
      <c r="A1319" s="130" t="s">
        <v>6</v>
      </c>
      <c r="B1319" s="128" t="str">
        <f>_xlfn.XLOOKUP(_xlfn.TEXTJOIN("_",TRUE,tbl_die_ordering[[#This Row],[Supplier]],tbl_die_ordering[[#This Row],[DIE NO]]),[1]Tracker!$AQ:$AQ,[1]Tracker!$W:$W,"")</f>
        <v>8145-25</v>
      </c>
      <c r="C1319" s="204" t="s">
        <v>2023</v>
      </c>
      <c r="D1319" s="177" t="s">
        <v>185</v>
      </c>
      <c r="E1319" s="90" t="s">
        <v>93</v>
      </c>
      <c r="F1319" s="91">
        <v>45889</v>
      </c>
      <c r="G1319" s="355">
        <f>_xlfn.XLOOKUP(_xlfn.TEXTJOIN("_",TRUE,tbl_die_ordering[[#This Row],[Supplier]],tbl_die_ordering[[#This Row],[DIE NO]]),[1]Tracker!$AQ:$AQ,[1]Tracker!$V:$V,"")</f>
        <v>45890</v>
      </c>
      <c r="H1319" s="193" t="s">
        <v>94</v>
      </c>
      <c r="I1319" s="131">
        <v>1</v>
      </c>
      <c r="J1319" s="131">
        <v>1</v>
      </c>
      <c r="K1319" s="99">
        <v>45892</v>
      </c>
      <c r="L1319" s="99">
        <v>45896</v>
      </c>
      <c r="M1319" s="102" t="s">
        <v>186</v>
      </c>
      <c r="N1319" s="129">
        <f>IFERROR(IF(tbl_die_ordering[[#This Row],[Design Approved Date]]&lt;&gt;"",L1319-K1319,""),"")</f>
        <v>4</v>
      </c>
      <c r="O1319" s="91">
        <v>45899</v>
      </c>
      <c r="P1319" s="91">
        <v>45901</v>
      </c>
      <c r="Q1319" s="99">
        <v>45899</v>
      </c>
      <c r="R1319" s="122" t="s">
        <v>1963</v>
      </c>
      <c r="S1319" s="90" t="s">
        <v>95</v>
      </c>
      <c r="T1319" s="99">
        <v>45899</v>
      </c>
      <c r="U1319" s="110" t="s">
        <v>66</v>
      </c>
      <c r="V1319" s="111" t="s">
        <v>2024</v>
      </c>
      <c r="W13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19" s="6">
        <f>IF(AND(tbl_die_ordering[[#This Row],[TYPE]]&lt;&gt;"C",tbl_die_ordering[[#This Row],[Design Approved Date]]&lt;&gt;""),tbl_die_ordering[[#This Row],[Design Approved Date]]-tbl_die_ordering[[#This Row],[Die Requested Date]],0)</f>
        <v>7</v>
      </c>
      <c r="AA1319" s="118" t="s">
        <v>1397</v>
      </c>
      <c r="AB1319" s="82">
        <f>_xlfn.XLOOKUP(_xlfn.TEXTJOIN("_",TRUE,tbl_die_ordering[[#This Row],[Supplier]],tbl_die_ordering[[#This Row],[DIE NO]]),[1]Tracker!$AQ:$AQ,[1]Tracker!$Y:$Y,"")</f>
        <v>142507757</v>
      </c>
      <c r="AC1319" s="83">
        <f>_xlfn.XLOOKUP(_xlfn.TEXTJOIN("_",TRUE,tbl_die_ordering[[#This Row],[Supplier]],tbl_die_ordering[[#This Row],[DIE NO]]),[1]Tracker!$AQ:$AQ,[1]Tracker!$AC:$AC,"")</f>
        <v>45918.403692129628</v>
      </c>
      <c r="AD1319" s="7"/>
      <c r="AF1319" t="str">
        <f>TEXT(tbl_die_ordering[[#This Row],[Die Requested Date]],"mmm")</f>
        <v>Aug</v>
      </c>
      <c r="AG1319" t="str">
        <f>_xlfn.TEXTJOIN("_",TRUE,tbl_die_ordering[[#This Row],[Supplier]],tbl_die_ordering[[#This Row],[DIE NO]])</f>
        <v>PHME_30483-201</v>
      </c>
    </row>
    <row r="1320" spans="1:33" ht="45">
      <c r="A1320" s="130" t="s">
        <v>29</v>
      </c>
      <c r="B1320" s="128" t="str">
        <f>_xlfn.XLOOKUP(_xlfn.TEXTJOIN("_",TRUE,tbl_die_ordering[[#This Row],[Supplier]],tbl_die_ordering[[#This Row],[DIE NO]]),[1]Tracker!$AQ:$AQ,[1]Tracker!$W:$W,"")</f>
        <v>8150-25</v>
      </c>
      <c r="C1320" s="204" t="s">
        <v>2025</v>
      </c>
      <c r="D1320" s="177" t="s">
        <v>212</v>
      </c>
      <c r="E1320" s="90" t="s">
        <v>93</v>
      </c>
      <c r="F1320" s="91">
        <v>45891</v>
      </c>
      <c r="G1320" s="355">
        <f>_xlfn.XLOOKUP(_xlfn.TEXTJOIN("_",TRUE,tbl_die_ordering[[#This Row],[Supplier]],tbl_die_ordering[[#This Row],[DIE NO]]),[1]Tracker!$AQ:$AQ,[1]Tracker!$V:$V,"")</f>
        <v>45892</v>
      </c>
      <c r="H1320" s="193" t="s">
        <v>94</v>
      </c>
      <c r="I1320" s="131">
        <v>2</v>
      </c>
      <c r="J1320" s="131">
        <v>2</v>
      </c>
      <c r="K1320" s="99">
        <v>45895</v>
      </c>
      <c r="L1320" s="99"/>
      <c r="M1320" s="102" t="s">
        <v>186</v>
      </c>
      <c r="N1320" s="129" t="str">
        <f>IFERROR(IF(tbl_die_ordering[[#This Row],[Design Approved Date]]&lt;&gt;"",L1320-K1320,""),"")</f>
        <v/>
      </c>
      <c r="O1320" s="91"/>
      <c r="P1320" s="91"/>
      <c r="Q1320" s="99"/>
      <c r="R1320" s="122"/>
      <c r="S1320" s="90" t="s">
        <v>101</v>
      </c>
      <c r="T1320" s="99"/>
      <c r="U1320" s="110"/>
      <c r="V1320" s="111" t="s">
        <v>1905</v>
      </c>
      <c r="W13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320" s="6"/>
      <c r="AA1320" s="118"/>
      <c r="AB1320" s="82">
        <f>_xlfn.XLOOKUP(_xlfn.TEXTJOIN("_",TRUE,tbl_die_ordering[[#This Row],[Supplier]],tbl_die_ordering[[#This Row],[DIE NO]]),[1]Tracker!$AQ:$AQ,[1]Tracker!$Y:$Y,"")</f>
        <v>0</v>
      </c>
      <c r="AC1320" s="83">
        <f>_xlfn.XLOOKUP(_xlfn.TEXTJOIN("_",TRUE,tbl_die_ordering[[#This Row],[Supplier]],tbl_die_ordering[[#This Row],[DIE NO]]),[1]Tracker!$AQ:$AQ,[1]Tracker!$AC:$AC,"")</f>
        <v>0</v>
      </c>
      <c r="AD1320" s="7"/>
      <c r="AF1320" t="str">
        <f>TEXT(tbl_die_ordering[[#This Row],[Die Requested Date]],"mmm")</f>
        <v>Aug</v>
      </c>
      <c r="AG1320" t="str">
        <f>_xlfn.TEXTJOIN("_",TRUE,tbl_die_ordering[[#This Row],[Supplier]],tbl_die_ordering[[#This Row],[DIE NO]])</f>
        <v>PDTMC_029986-3504</v>
      </c>
    </row>
    <row r="1321" spans="1:33" ht="15.75">
      <c r="A1321" s="130" t="s">
        <v>6</v>
      </c>
      <c r="B1321" s="128" t="str">
        <f>_xlfn.XLOOKUP(_xlfn.TEXTJOIN("_",TRUE,tbl_die_ordering[[#This Row],[Supplier]],tbl_die_ordering[[#This Row],[DIE NO]]),[1]Tracker!$AQ:$AQ,[1]Tracker!$W:$W,"")</f>
        <v>8152-25</v>
      </c>
      <c r="C1321" s="204" t="s">
        <v>2026</v>
      </c>
      <c r="D1321" s="177" t="s">
        <v>88</v>
      </c>
      <c r="E1321" s="90" t="s">
        <v>321</v>
      </c>
      <c r="F1321" s="91">
        <v>45891</v>
      </c>
      <c r="G1321" s="355">
        <f>_xlfn.XLOOKUP(_xlfn.TEXTJOIN("_",TRUE,tbl_die_ordering[[#This Row],[Supplier]],tbl_die_ordering[[#This Row],[DIE NO]]),[1]Tracker!$AQ:$AQ,[1]Tracker!$V:$V,"")</f>
        <v>45892</v>
      </c>
      <c r="H1321" s="193" t="s">
        <v>94</v>
      </c>
      <c r="I1321" s="131">
        <v>0</v>
      </c>
      <c r="J1321" s="131">
        <v>0</v>
      </c>
      <c r="K1321" s="99">
        <v>45894</v>
      </c>
      <c r="L1321" s="99">
        <v>45894</v>
      </c>
      <c r="M1321" s="102"/>
      <c r="N1321" s="129">
        <f>IFERROR(IF(tbl_die_ordering[[#This Row],[Design Approved Date]]&lt;&gt;"",L1321-K1321,""),"")</f>
        <v>0</v>
      </c>
      <c r="O1321" s="91">
        <v>45895</v>
      </c>
      <c r="P1321" s="91">
        <v>45901</v>
      </c>
      <c r="Q1321" s="99">
        <v>45895</v>
      </c>
      <c r="R1321" s="122" t="s">
        <v>1899</v>
      </c>
      <c r="S1321" s="90" t="s">
        <v>95</v>
      </c>
      <c r="T1321" s="99">
        <v>45895</v>
      </c>
      <c r="U1321" s="110"/>
      <c r="V1321" s="111"/>
      <c r="W13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1" s="6"/>
      <c r="AA1321" s="118"/>
      <c r="AB1321" s="82">
        <f>_xlfn.XLOOKUP(_xlfn.TEXTJOIN("_",TRUE,tbl_die_ordering[[#This Row],[Supplier]],tbl_die_ordering[[#This Row],[DIE NO]]),[1]Tracker!$AQ:$AQ,[1]Tracker!$Y:$Y,"")</f>
        <v>142507738</v>
      </c>
      <c r="AC1321" s="83">
        <f>_xlfn.XLOOKUP(_xlfn.TEXTJOIN("_",TRUE,tbl_die_ordering[[#This Row],[Supplier]],tbl_die_ordering[[#This Row],[DIE NO]]),[1]Tracker!$AQ:$AQ,[1]Tracker!$AC:$AC,"")</f>
        <v>45913.690752314818</v>
      </c>
      <c r="AD1321" s="7"/>
      <c r="AF1321" t="str">
        <f>TEXT(tbl_die_ordering[[#This Row],[Die Requested Date]],"mmm")</f>
        <v>Aug</v>
      </c>
      <c r="AG1321" t="str">
        <f>_xlfn.TEXTJOIN("_",TRUE,tbl_die_ordering[[#This Row],[Supplier]],tbl_die_ordering[[#This Row],[DIE NO]])</f>
        <v>PHME_55042-410</v>
      </c>
    </row>
    <row r="1322" spans="1:33" ht="15.75">
      <c r="A1322" s="130" t="s">
        <v>6</v>
      </c>
      <c r="B1322" s="128" t="str">
        <f>_xlfn.XLOOKUP(_xlfn.TEXTJOIN("_",TRUE,tbl_die_ordering[[#This Row],[Supplier]],tbl_die_ordering[[#This Row],[DIE NO]]),[1]Tracker!$AQ:$AQ,[1]Tracker!$W:$W,"")</f>
        <v>8151-25</v>
      </c>
      <c r="C1322" s="204" t="s">
        <v>2027</v>
      </c>
      <c r="D1322" s="177" t="s">
        <v>88</v>
      </c>
      <c r="E1322" s="90" t="s">
        <v>119</v>
      </c>
      <c r="F1322" s="91">
        <v>45891</v>
      </c>
      <c r="G1322" s="355">
        <f>_xlfn.XLOOKUP(_xlfn.TEXTJOIN("_",TRUE,tbl_die_ordering[[#This Row],[Supplier]],tbl_die_ordering[[#This Row],[DIE NO]]),[1]Tracker!$AQ:$AQ,[1]Tracker!$V:$V,"")</f>
        <v>45892</v>
      </c>
      <c r="H1322" s="193" t="s">
        <v>90</v>
      </c>
      <c r="I1322" s="131">
        <v>0</v>
      </c>
      <c r="J1322" s="131">
        <v>0</v>
      </c>
      <c r="K1322" s="99">
        <v>45894</v>
      </c>
      <c r="L1322" s="99">
        <v>45895</v>
      </c>
      <c r="M1322" s="102"/>
      <c r="N1322" s="129">
        <f>IFERROR(IF(tbl_die_ordering[[#This Row],[Design Approved Date]]&lt;&gt;"",L1322-K1322,""),"")</f>
        <v>1</v>
      </c>
      <c r="O1322" s="91">
        <v>45896</v>
      </c>
      <c r="P1322" s="91">
        <v>45901</v>
      </c>
      <c r="Q1322" s="99">
        <v>45896</v>
      </c>
      <c r="R1322" s="122" t="s">
        <v>1729</v>
      </c>
      <c r="S1322" s="90" t="s">
        <v>167</v>
      </c>
      <c r="T1322" s="99">
        <v>45896</v>
      </c>
      <c r="U1322" s="110"/>
      <c r="V1322" s="111"/>
      <c r="W13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2" s="6"/>
      <c r="AA1322" s="118"/>
      <c r="AB1322" s="82">
        <f>_xlfn.XLOOKUP(_xlfn.TEXTJOIN("_",TRUE,tbl_die_ordering[[#This Row],[Supplier]],tbl_die_ordering[[#This Row],[DIE NO]]),[1]Tracker!$AQ:$AQ,[1]Tracker!$Y:$Y,"")</f>
        <v>142507713</v>
      </c>
      <c r="AC1322" s="83">
        <f>_xlfn.XLOOKUP(_xlfn.TEXTJOIN("_",TRUE,tbl_die_ordering[[#This Row],[Supplier]],tbl_die_ordering[[#This Row],[DIE NO]]),[1]Tracker!$AQ:$AQ,[1]Tracker!$AC:$AC,"")</f>
        <v>45915.393171296295</v>
      </c>
      <c r="AD1322" s="7"/>
      <c r="AF1322" t="str">
        <f>TEXT(tbl_die_ordering[[#This Row],[Die Requested Date]],"mmm")</f>
        <v>Aug</v>
      </c>
      <c r="AG1322" t="str">
        <f>_xlfn.TEXTJOIN("_",TRUE,tbl_die_ordering[[#This Row],[Supplier]],tbl_die_ordering[[#This Row],[DIE NO]])</f>
        <v>PHOENIX _55042-411</v>
      </c>
    </row>
    <row r="1323" spans="1:33" ht="15.75">
      <c r="A1323" s="130" t="s">
        <v>6</v>
      </c>
      <c r="B1323" s="128" t="str">
        <f>_xlfn.XLOOKUP(_xlfn.TEXTJOIN("_",TRUE,tbl_die_ordering[[#This Row],[Supplier]],tbl_die_ordering[[#This Row],[DIE NO]]),[1]Tracker!$AQ:$AQ,[1]Tracker!$W:$W,"")</f>
        <v>8153-25</v>
      </c>
      <c r="C1323" s="204" t="s">
        <v>2028</v>
      </c>
      <c r="D1323" s="177" t="s">
        <v>88</v>
      </c>
      <c r="E1323" s="90" t="s">
        <v>321</v>
      </c>
      <c r="F1323" s="91">
        <v>45891</v>
      </c>
      <c r="G1323" s="355">
        <f>_xlfn.XLOOKUP(_xlfn.TEXTJOIN("_",TRUE,tbl_die_ordering[[#This Row],[Supplier]],tbl_die_ordering[[#This Row],[DIE NO]]),[1]Tracker!$AQ:$AQ,[1]Tracker!$V:$V,"")</f>
        <v>45892</v>
      </c>
      <c r="H1323" s="193" t="s">
        <v>90</v>
      </c>
      <c r="I1323" s="131">
        <v>1</v>
      </c>
      <c r="J1323" s="131">
        <v>1</v>
      </c>
      <c r="K1323" s="99">
        <v>45896</v>
      </c>
      <c r="L1323" s="99">
        <v>45897</v>
      </c>
      <c r="M1323" s="102"/>
      <c r="N1323" s="129">
        <f>IFERROR(IF(tbl_die_ordering[[#This Row],[Design Approved Date]]&lt;&gt;"",L1323-K1323,""),"")</f>
        <v>1</v>
      </c>
      <c r="O1323" s="91">
        <v>45899</v>
      </c>
      <c r="P1323" s="91">
        <v>45901</v>
      </c>
      <c r="Q1323" s="99">
        <v>45899</v>
      </c>
      <c r="R1323" s="122" t="s">
        <v>1963</v>
      </c>
      <c r="S1323" s="90" t="s">
        <v>106</v>
      </c>
      <c r="T1323" s="99">
        <v>45899</v>
      </c>
      <c r="U1323" s="110"/>
      <c r="V1323" s="111"/>
      <c r="W13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3" s="6"/>
      <c r="AA1323" s="118"/>
      <c r="AB1323" s="82">
        <f>_xlfn.XLOOKUP(_xlfn.TEXTJOIN("_",TRUE,tbl_die_ordering[[#This Row],[Supplier]],tbl_die_ordering[[#This Row],[DIE NO]]),[1]Tracker!$AQ:$AQ,[1]Tracker!$Y:$Y,"")</f>
        <v>142507565</v>
      </c>
      <c r="AC1323" s="83">
        <f>_xlfn.XLOOKUP(_xlfn.TEXTJOIN("_",TRUE,tbl_die_ordering[[#This Row],[Supplier]],tbl_die_ordering[[#This Row],[DIE NO]]),[1]Tracker!$AQ:$AQ,[1]Tracker!$AC:$AC,"")</f>
        <v>45916.50953703704</v>
      </c>
      <c r="AD1323" s="7"/>
      <c r="AF1323" t="str">
        <f>TEXT(tbl_die_ordering[[#This Row],[Die Requested Date]],"mmm")</f>
        <v>Aug</v>
      </c>
      <c r="AG1323" t="str">
        <f>_xlfn.TEXTJOIN("_",TRUE,tbl_die_ordering[[#This Row],[Supplier]],tbl_die_ordering[[#This Row],[DIE NO]])</f>
        <v>JIANGSU_15126-204</v>
      </c>
    </row>
    <row r="1324" spans="1:33" ht="15.75">
      <c r="A1324" s="130" t="s">
        <v>6</v>
      </c>
      <c r="B1324" s="128" t="str">
        <f>_xlfn.XLOOKUP(_xlfn.TEXTJOIN("_",TRUE,tbl_die_ordering[[#This Row],[Supplier]],tbl_die_ordering[[#This Row],[DIE NO]]),[1]Tracker!$AQ:$AQ,[1]Tracker!$W:$W,"")</f>
        <v>8153-25</v>
      </c>
      <c r="C1324" s="204" t="s">
        <v>2029</v>
      </c>
      <c r="D1324" s="177" t="s">
        <v>185</v>
      </c>
      <c r="E1324" s="90" t="s">
        <v>221</v>
      </c>
      <c r="F1324" s="91">
        <v>45891</v>
      </c>
      <c r="G1324" s="355">
        <f>_xlfn.XLOOKUP(_xlfn.TEXTJOIN("_",TRUE,tbl_die_ordering[[#This Row],[Supplier]],tbl_die_ordering[[#This Row],[DIE NO]]),[1]Tracker!$AQ:$AQ,[1]Tracker!$V:$V,"")</f>
        <v>45892</v>
      </c>
      <c r="H1324" s="193" t="s">
        <v>90</v>
      </c>
      <c r="I1324" s="131">
        <v>1</v>
      </c>
      <c r="J1324" s="131">
        <v>1</v>
      </c>
      <c r="K1324" s="99">
        <v>45896</v>
      </c>
      <c r="L1324" s="99">
        <v>45896</v>
      </c>
      <c r="M1324" s="102"/>
      <c r="N1324" s="129">
        <f>IFERROR(IF(tbl_die_ordering[[#This Row],[Design Approved Date]]&lt;&gt;"",L1324-K1324,""),"")</f>
        <v>0</v>
      </c>
      <c r="O1324" s="91">
        <v>45899</v>
      </c>
      <c r="P1324" s="91">
        <v>45901</v>
      </c>
      <c r="Q1324" s="99">
        <v>45899</v>
      </c>
      <c r="R1324" s="122" t="s">
        <v>1963</v>
      </c>
      <c r="S1324" s="90" t="s">
        <v>106</v>
      </c>
      <c r="T1324" s="99">
        <v>45899</v>
      </c>
      <c r="U1324" s="110" t="s">
        <v>2030</v>
      </c>
      <c r="V1324" s="111"/>
      <c r="W13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4" s="6"/>
      <c r="AA1324" s="118" t="s">
        <v>343</v>
      </c>
      <c r="AB1324" s="82">
        <f>_xlfn.XLOOKUP(_xlfn.TEXTJOIN("_",TRUE,tbl_die_ordering[[#This Row],[Supplier]],tbl_die_ordering[[#This Row],[DIE NO]]),[1]Tracker!$AQ:$AQ,[1]Tracker!$Y:$Y,"")</f>
        <v>142507565</v>
      </c>
      <c r="AC1324" s="83">
        <f>_xlfn.XLOOKUP(_xlfn.TEXTJOIN("_",TRUE,tbl_die_ordering[[#This Row],[Supplier]],tbl_die_ordering[[#This Row],[DIE NO]]),[1]Tracker!$AQ:$AQ,[1]Tracker!$AC:$AC,"")</f>
        <v>45916.50953703704</v>
      </c>
      <c r="AD1324" s="7"/>
      <c r="AF1324" t="str">
        <f>TEXT(tbl_die_ordering[[#This Row],[Die Requested Date]],"mmm")</f>
        <v>Aug</v>
      </c>
      <c r="AG1324" t="str">
        <f>_xlfn.TEXTJOIN("_",TRUE,tbl_die_ordering[[#This Row],[Supplier]],tbl_die_ordering[[#This Row],[DIE NO]])</f>
        <v>JIANGSU_05426-601</v>
      </c>
    </row>
    <row r="1325" spans="1:33" ht="15.75">
      <c r="A1325" s="130" t="s">
        <v>29</v>
      </c>
      <c r="B1325" s="128" t="str">
        <f>_xlfn.XLOOKUP(_xlfn.TEXTJOIN("_",TRUE,tbl_die_ordering[[#This Row],[Supplier]],tbl_die_ordering[[#This Row],[DIE NO]]),[1]Tracker!$AQ:$AQ,[1]Tracker!$W:$W,"")</f>
        <v>8148-25</v>
      </c>
      <c r="C1325" s="204" t="s">
        <v>2031</v>
      </c>
      <c r="D1325" s="177" t="s">
        <v>88</v>
      </c>
      <c r="E1325" s="90" t="s">
        <v>2032</v>
      </c>
      <c r="F1325" s="91">
        <v>45891</v>
      </c>
      <c r="G1325" s="355">
        <f>_xlfn.XLOOKUP(_xlfn.TEXTJOIN("_",TRUE,tbl_die_ordering[[#This Row],[Supplier]],tbl_die_ordering[[#This Row],[DIE NO]]),[1]Tracker!$AQ:$AQ,[1]Tracker!$V:$V,"")</f>
        <v>45892</v>
      </c>
      <c r="H1325" s="193" t="s">
        <v>90</v>
      </c>
      <c r="I1325" s="131">
        <v>1</v>
      </c>
      <c r="J1325" s="131">
        <v>1</v>
      </c>
      <c r="K1325" s="99">
        <v>46259</v>
      </c>
      <c r="L1325" s="99">
        <v>45895</v>
      </c>
      <c r="M1325" s="102"/>
      <c r="N1325" s="129">
        <f>IFERROR(IF(tbl_die_ordering[[#This Row],[Design Approved Date]]&lt;&gt;"",L1325-K1325,""),"")</f>
        <v>-364</v>
      </c>
      <c r="O1325" s="91">
        <v>45896</v>
      </c>
      <c r="P1325" s="91">
        <v>45899</v>
      </c>
      <c r="Q1325" s="99">
        <v>45896</v>
      </c>
      <c r="R1325" s="122" t="s">
        <v>1902</v>
      </c>
      <c r="S1325" s="90" t="s">
        <v>197</v>
      </c>
      <c r="T1325" s="99">
        <v>45896</v>
      </c>
      <c r="U1325" s="110"/>
      <c r="V1325" s="111"/>
      <c r="W13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5" s="6"/>
      <c r="AA1325" s="118"/>
      <c r="AB1325" s="82">
        <f>_xlfn.XLOOKUP(_xlfn.TEXTJOIN("_",TRUE,tbl_die_ordering[[#This Row],[Supplier]],tbl_die_ordering[[#This Row],[DIE NO]]),[1]Tracker!$AQ:$AQ,[1]Tracker!$Y:$Y,"")</f>
        <v>242502223</v>
      </c>
      <c r="AC1325" s="83">
        <f>_xlfn.XLOOKUP(_xlfn.TEXTJOIN("_",TRUE,tbl_die_ordering[[#This Row],[Supplier]],tbl_die_ordering[[#This Row],[DIE NO]]),[1]Tracker!$AQ:$AQ,[1]Tracker!$AC:$AC,"")</f>
        <v>45903</v>
      </c>
      <c r="AD1325" s="7"/>
      <c r="AF1325" t="str">
        <f>TEXT(tbl_die_ordering[[#This Row],[Die Requested Date]],"mmm")</f>
        <v>Aug</v>
      </c>
      <c r="AG1325" t="str">
        <f>_xlfn.TEXTJOIN("_",TRUE,tbl_die_ordering[[#This Row],[Supplier]],tbl_die_ordering[[#This Row],[DIE NO]])</f>
        <v>COMPES_005195-3506</v>
      </c>
    </row>
    <row r="1326" spans="1:33" ht="15.75">
      <c r="A1326" s="130" t="s">
        <v>29</v>
      </c>
      <c r="B1326" s="128" t="str">
        <f>_xlfn.XLOOKUP(_xlfn.TEXTJOIN("_",TRUE,tbl_die_ordering[[#This Row],[Supplier]],tbl_die_ordering[[#This Row],[DIE NO]]),[1]Tracker!$AQ:$AQ,[1]Tracker!$W:$W,"")</f>
        <v>8150-25</v>
      </c>
      <c r="C1326" s="204" t="s">
        <v>2033</v>
      </c>
      <c r="D1326" s="177" t="s">
        <v>88</v>
      </c>
      <c r="E1326" s="90" t="s">
        <v>100</v>
      </c>
      <c r="F1326" s="91">
        <v>45891</v>
      </c>
      <c r="G1326" s="355">
        <f>_xlfn.XLOOKUP(_xlfn.TEXTJOIN("_",TRUE,tbl_die_ordering[[#This Row],[Supplier]],tbl_die_ordering[[#This Row],[DIE NO]]),[1]Tracker!$AQ:$AQ,[1]Tracker!$V:$V,"")</f>
        <v>45892</v>
      </c>
      <c r="H1326" s="193" t="s">
        <v>94</v>
      </c>
      <c r="I1326" s="131">
        <v>0</v>
      </c>
      <c r="J1326" s="131">
        <v>0</v>
      </c>
      <c r="K1326" s="99">
        <v>46259</v>
      </c>
      <c r="L1326" s="99">
        <v>45895</v>
      </c>
      <c r="M1326" s="102"/>
      <c r="N1326" s="129">
        <f>IFERROR(IF(tbl_die_ordering[[#This Row],[Design Approved Date]]&lt;&gt;"",L1326-K1326,""),"")</f>
        <v>-364</v>
      </c>
      <c r="O1326" s="91">
        <v>45896</v>
      </c>
      <c r="P1326" s="91">
        <v>45899</v>
      </c>
      <c r="Q1326" s="99">
        <v>45896</v>
      </c>
      <c r="R1326" s="122" t="s">
        <v>1902</v>
      </c>
      <c r="S1326" s="90" t="s">
        <v>101</v>
      </c>
      <c r="T1326" s="99">
        <v>45896</v>
      </c>
      <c r="U1326" s="110"/>
      <c r="V1326" s="111"/>
      <c r="W13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6" s="6"/>
      <c r="AA1326" s="118"/>
      <c r="AB1326" s="82">
        <f>_xlfn.XLOOKUP(_xlfn.TEXTJOIN("_",TRUE,tbl_die_ordering[[#This Row],[Supplier]],tbl_die_ordering[[#This Row],[DIE NO]]),[1]Tracker!$AQ:$AQ,[1]Tracker!$Y:$Y,"")</f>
        <v>242502308</v>
      </c>
      <c r="AC1326" s="83">
        <f>_xlfn.XLOOKUP(_xlfn.TEXTJOIN("_",TRUE,tbl_die_ordering[[#This Row],[Supplier]],tbl_die_ordering[[#This Row],[DIE NO]]),[1]Tracker!$AQ:$AQ,[1]Tracker!$AC:$AC,"")</f>
        <v>45910</v>
      </c>
      <c r="AD1326" s="7"/>
      <c r="AF1326" t="str">
        <f>TEXT(tbl_die_ordering[[#This Row],[Die Requested Date]],"mmm")</f>
        <v>Aug</v>
      </c>
      <c r="AG1326" t="str">
        <f>_xlfn.TEXTJOIN("_",TRUE,tbl_die_ordering[[#This Row],[Supplier]],tbl_die_ordering[[#This Row],[DIE NO]])</f>
        <v>PDTMC_024216-2501</v>
      </c>
    </row>
    <row r="1327" spans="1:33" ht="15.75">
      <c r="A1327" s="130" t="s">
        <v>29</v>
      </c>
      <c r="B1327" s="128" t="str">
        <f>_xlfn.XLOOKUP(_xlfn.TEXTJOIN("_",TRUE,tbl_die_ordering[[#This Row],[Supplier]],tbl_die_ordering[[#This Row],[DIE NO]]),[1]Tracker!$AQ:$AQ,[1]Tracker!$W:$W,"")</f>
        <v>8149-25</v>
      </c>
      <c r="C1327" s="204" t="s">
        <v>2034</v>
      </c>
      <c r="D1327" s="177" t="s">
        <v>88</v>
      </c>
      <c r="E1327" s="90" t="s">
        <v>93</v>
      </c>
      <c r="F1327" s="91">
        <v>45891</v>
      </c>
      <c r="G1327" s="355">
        <f>_xlfn.XLOOKUP(_xlfn.TEXTJOIN("_",TRUE,tbl_die_ordering[[#This Row],[Supplier]],tbl_die_ordering[[#This Row],[DIE NO]]),[1]Tracker!$AQ:$AQ,[1]Tracker!$V:$V,"")</f>
        <v>45892</v>
      </c>
      <c r="H1327" s="193" t="s">
        <v>94</v>
      </c>
      <c r="I1327" s="131">
        <v>2</v>
      </c>
      <c r="J1327" s="131">
        <v>4</v>
      </c>
      <c r="K1327" s="99">
        <v>45894</v>
      </c>
      <c r="L1327" s="99">
        <v>45895</v>
      </c>
      <c r="M1327" s="102"/>
      <c r="N1327" s="129">
        <f>IFERROR(IF(tbl_die_ordering[[#This Row],[Design Approved Date]]&lt;&gt;"",L1327-K1327,""),"")</f>
        <v>1</v>
      </c>
      <c r="O1327" s="91">
        <v>45896</v>
      </c>
      <c r="P1327" s="91">
        <v>45899</v>
      </c>
      <c r="Q1327" s="99">
        <v>45896</v>
      </c>
      <c r="R1327" s="122" t="s">
        <v>1902</v>
      </c>
      <c r="S1327" s="90" t="s">
        <v>95</v>
      </c>
      <c r="T1327" s="99">
        <v>45896</v>
      </c>
      <c r="U1327" s="110"/>
      <c r="V1327" s="111"/>
      <c r="W13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7" s="6"/>
      <c r="AA1327" s="118"/>
      <c r="AB1327" s="82">
        <f>_xlfn.XLOOKUP(_xlfn.TEXTJOIN("_",TRUE,tbl_die_ordering[[#This Row],[Supplier]],tbl_die_ordering[[#This Row],[DIE NO]]),[1]Tracker!$AQ:$AQ,[1]Tracker!$Y:$Y,"")</f>
        <v>242502226</v>
      </c>
      <c r="AC1327" s="83">
        <f>_xlfn.XLOOKUP(_xlfn.TEXTJOIN("_",TRUE,tbl_die_ordering[[#This Row],[Supplier]],tbl_die_ordering[[#This Row],[DIE NO]]),[1]Tracker!$AQ:$AQ,[1]Tracker!$AC:$AC,"")</f>
        <v>45903</v>
      </c>
      <c r="AD1327" s="7"/>
      <c r="AF1327" t="str">
        <f>TEXT(tbl_die_ordering[[#This Row],[Die Requested Date]],"mmm")</f>
        <v>Aug</v>
      </c>
      <c r="AG1327" t="str">
        <f>_xlfn.TEXTJOIN("_",TRUE,tbl_die_ordering[[#This Row],[Supplier]],tbl_die_ordering[[#This Row],[DIE NO]])</f>
        <v>PHME_030113-3508</v>
      </c>
    </row>
    <row r="1328" spans="1:33" ht="15.75">
      <c r="A1328" s="130" t="s">
        <v>29</v>
      </c>
      <c r="B1328" s="128" t="str">
        <f>_xlfn.XLOOKUP(_xlfn.TEXTJOIN("_",TRUE,tbl_die_ordering[[#This Row],[Supplier]],tbl_die_ordering[[#This Row],[DIE NO]]),[1]Tracker!$AQ:$AQ,[1]Tracker!$W:$W,"")</f>
        <v>8154-25</v>
      </c>
      <c r="C1328" s="204" t="s">
        <v>2035</v>
      </c>
      <c r="D1328" s="177" t="s">
        <v>185</v>
      </c>
      <c r="E1328" s="90" t="s">
        <v>260</v>
      </c>
      <c r="F1328" s="91">
        <v>45891</v>
      </c>
      <c r="G1328" s="355">
        <f>_xlfn.XLOOKUP(_xlfn.TEXTJOIN("_",TRUE,tbl_die_ordering[[#This Row],[Supplier]],tbl_die_ordering[[#This Row],[DIE NO]]),[1]Tracker!$AQ:$AQ,[1]Tracker!$V:$V,"")</f>
        <v>45892</v>
      </c>
      <c r="H1328" s="193" t="s">
        <v>90</v>
      </c>
      <c r="I1328" s="131">
        <v>0</v>
      </c>
      <c r="J1328" s="131">
        <v>0</v>
      </c>
      <c r="K1328" s="99">
        <v>46259</v>
      </c>
      <c r="L1328" s="99">
        <v>45901</v>
      </c>
      <c r="M1328" s="102"/>
      <c r="N1328" s="129">
        <f>IFERROR(IF(tbl_die_ordering[[#This Row],[Design Approved Date]]&lt;&gt;"",L1328-K1328,""),"")</f>
        <v>-358</v>
      </c>
      <c r="O1328" s="91">
        <v>45904</v>
      </c>
      <c r="P1328" s="91">
        <v>45904</v>
      </c>
      <c r="Q1328" s="99">
        <v>45904</v>
      </c>
      <c r="R1328" s="122" t="s">
        <v>1658</v>
      </c>
      <c r="S1328" s="90" t="s">
        <v>106</v>
      </c>
      <c r="T1328" s="99">
        <v>45904</v>
      </c>
      <c r="U1328" s="110" t="s">
        <v>2030</v>
      </c>
      <c r="V1328" s="111" t="s">
        <v>2036</v>
      </c>
      <c r="W13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8" s="6"/>
      <c r="AA1328" s="118" t="s">
        <v>343</v>
      </c>
      <c r="AB1328" s="82">
        <f>_xlfn.XLOOKUP(_xlfn.TEXTJOIN("_",TRUE,tbl_die_ordering[[#This Row],[Supplier]],tbl_die_ordering[[#This Row],[DIE NO]]),[1]Tracker!$AQ:$AQ,[1]Tracker!$Y:$Y,"")</f>
        <v>242502339</v>
      </c>
      <c r="AC1328" s="83">
        <f>_xlfn.XLOOKUP(_xlfn.TEXTJOIN("_",TRUE,tbl_die_ordering[[#This Row],[Supplier]],tbl_die_ordering[[#This Row],[DIE NO]]),[1]Tracker!$AQ:$AQ,[1]Tracker!$AC:$AC,"")</f>
        <v>45916.510833333334</v>
      </c>
      <c r="AD1328" s="7"/>
      <c r="AF1328" t="str">
        <f>TEXT(tbl_die_ordering[[#This Row],[Die Requested Date]],"mmm")</f>
        <v>Aug</v>
      </c>
      <c r="AG1328" t="str">
        <f>_xlfn.TEXTJOIN("_",TRUE,tbl_die_ordering[[#This Row],[Supplier]],tbl_die_ordering[[#This Row],[DIE NO]])</f>
        <v>JIANGSU_002106-2501</v>
      </c>
    </row>
    <row r="1329" spans="1:33" ht="15.75">
      <c r="A1329" s="130" t="s">
        <v>6</v>
      </c>
      <c r="B1329" s="128" t="str">
        <f>_xlfn.XLOOKUP(_xlfn.TEXTJOIN("_",TRUE,tbl_die_ordering[[#This Row],[Supplier]],tbl_die_ordering[[#This Row],[DIE NO]]),[1]Tracker!$AQ:$AQ,[1]Tracker!$W:$W,"")</f>
        <v>8155-25</v>
      </c>
      <c r="C1329" s="204" t="s">
        <v>2037</v>
      </c>
      <c r="D1329" s="177" t="s">
        <v>185</v>
      </c>
      <c r="E1329" s="90" t="s">
        <v>89</v>
      </c>
      <c r="F1329" s="91">
        <v>45892</v>
      </c>
      <c r="G1329" s="355">
        <f>_xlfn.XLOOKUP(_xlfn.TEXTJOIN("_",TRUE,tbl_die_ordering[[#This Row],[Supplier]],tbl_die_ordering[[#This Row],[DIE NO]]),[1]Tracker!$AQ:$AQ,[1]Tracker!$V:$V,"")</f>
        <v>45892</v>
      </c>
      <c r="H1329" s="193" t="s">
        <v>94</v>
      </c>
      <c r="I1329" s="131">
        <v>7</v>
      </c>
      <c r="J1329" s="131">
        <v>7</v>
      </c>
      <c r="K1329" s="99">
        <v>45896</v>
      </c>
      <c r="L1329" s="99">
        <v>45901</v>
      </c>
      <c r="M1329" s="102" t="s">
        <v>186</v>
      </c>
      <c r="N1329" s="129">
        <f>IFERROR(IF(tbl_die_ordering[[#This Row],[Design Approved Date]]&lt;&gt;"",L1329-K1329,""),"")</f>
        <v>5</v>
      </c>
      <c r="O1329" s="91">
        <v>45903</v>
      </c>
      <c r="P1329" s="91">
        <v>45904</v>
      </c>
      <c r="Q1329" s="99">
        <v>45903</v>
      </c>
      <c r="R1329" s="122" t="s">
        <v>1593</v>
      </c>
      <c r="S1329" s="90" t="s">
        <v>95</v>
      </c>
      <c r="T1329" s="99">
        <v>45903</v>
      </c>
      <c r="U1329" s="110" t="s">
        <v>1225</v>
      </c>
      <c r="V1329" s="111"/>
      <c r="W13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29" s="6"/>
      <c r="AA1329" s="118" t="s">
        <v>2038</v>
      </c>
      <c r="AB1329" s="82">
        <f>_xlfn.XLOOKUP(_xlfn.TEXTJOIN("_",TRUE,tbl_die_ordering[[#This Row],[Supplier]],tbl_die_ordering[[#This Row],[DIE NO]]),[1]Tracker!$AQ:$AQ,[1]Tracker!$Y:$Y,"")</f>
        <v>142507810</v>
      </c>
      <c r="AC1329" s="83">
        <f>_xlfn.XLOOKUP(_xlfn.TEXTJOIN("_",TRUE,tbl_die_ordering[[#This Row],[Supplier]],tbl_die_ordering[[#This Row],[DIE NO]]),[1]Tracker!$AQ:$AQ,[1]Tracker!$AC:$AC,"")</f>
        <v>45916.937118055554</v>
      </c>
      <c r="AD1329" s="7"/>
      <c r="AF1329" t="str">
        <f>TEXT(tbl_die_ordering[[#This Row],[Die Requested Date]],"mmm")</f>
        <v>Aug</v>
      </c>
      <c r="AG1329" t="str">
        <f>_xlfn.TEXTJOIN("_",TRUE,tbl_die_ordering[[#This Row],[Supplier]],tbl_die_ordering[[#This Row],[DIE NO]])</f>
        <v>PHME_30484-601</v>
      </c>
    </row>
    <row r="1330" spans="1:33" ht="15.75">
      <c r="A1330" s="130" t="s">
        <v>6</v>
      </c>
      <c r="B1330" s="128" t="str">
        <f>_xlfn.XLOOKUP(_xlfn.TEXTJOIN("_",TRUE,tbl_die_ordering[[#This Row],[Supplier]],tbl_die_ordering[[#This Row],[DIE NO]]),[1]Tracker!$AQ:$AQ,[1]Tracker!$W:$W,"")</f>
        <v>8155-25</v>
      </c>
      <c r="C1330" s="204" t="s">
        <v>2039</v>
      </c>
      <c r="D1330" s="177" t="s">
        <v>185</v>
      </c>
      <c r="E1330" s="90" t="s">
        <v>93</v>
      </c>
      <c r="F1330" s="91">
        <v>45892</v>
      </c>
      <c r="G1330" s="355">
        <f>_xlfn.XLOOKUP(_xlfn.TEXTJOIN("_",TRUE,tbl_die_ordering[[#This Row],[Supplier]],tbl_die_ordering[[#This Row],[DIE NO]]),[1]Tracker!$AQ:$AQ,[1]Tracker!$V:$V,"")</f>
        <v>45892</v>
      </c>
      <c r="H1330" s="193" t="s">
        <v>94</v>
      </c>
      <c r="I1330" s="131">
        <v>7</v>
      </c>
      <c r="J1330" s="131">
        <v>7</v>
      </c>
      <c r="K1330" s="99">
        <v>45896</v>
      </c>
      <c r="L1330" s="99">
        <v>45901</v>
      </c>
      <c r="M1330" s="102" t="s">
        <v>186</v>
      </c>
      <c r="N1330" s="129">
        <f>IFERROR(IF(tbl_die_ordering[[#This Row],[Design Approved Date]]&lt;&gt;"",L1330-K1330,""),"")</f>
        <v>5</v>
      </c>
      <c r="O1330" s="91">
        <v>45903</v>
      </c>
      <c r="P1330" s="91">
        <v>45904</v>
      </c>
      <c r="Q1330" s="99">
        <v>45903</v>
      </c>
      <c r="R1330" s="122" t="s">
        <v>1593</v>
      </c>
      <c r="S1330" s="90" t="s">
        <v>95</v>
      </c>
      <c r="T1330" s="99">
        <v>45903</v>
      </c>
      <c r="U1330" s="110" t="s">
        <v>1225</v>
      </c>
      <c r="V1330" s="111"/>
      <c r="W13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0" s="6"/>
      <c r="AA1330" s="118" t="s">
        <v>2038</v>
      </c>
      <c r="AB1330" s="82">
        <f>_xlfn.XLOOKUP(_xlfn.TEXTJOIN("_",TRUE,tbl_die_ordering[[#This Row],[Supplier]],tbl_die_ordering[[#This Row],[DIE NO]]),[1]Tracker!$AQ:$AQ,[1]Tracker!$Y:$Y,"")</f>
        <v>142507810</v>
      </c>
      <c r="AC1330" s="83">
        <f>_xlfn.XLOOKUP(_xlfn.TEXTJOIN("_",TRUE,tbl_die_ordering[[#This Row],[Supplier]],tbl_die_ordering[[#This Row],[DIE NO]]),[1]Tracker!$AQ:$AQ,[1]Tracker!$AC:$AC,"")</f>
        <v>45916.937118055554</v>
      </c>
      <c r="AD1330" s="7"/>
      <c r="AF1330" t="str">
        <f>TEXT(tbl_die_ordering[[#This Row],[Die Requested Date]],"mmm")</f>
        <v>Aug</v>
      </c>
      <c r="AG1330" t="str">
        <f>_xlfn.TEXTJOIN("_",TRUE,tbl_die_ordering[[#This Row],[Supplier]],tbl_die_ordering[[#This Row],[DIE NO]])</f>
        <v>PHME_30485-601</v>
      </c>
    </row>
    <row r="1331" spans="1:33" ht="15.75">
      <c r="A1331" s="130" t="s">
        <v>6</v>
      </c>
      <c r="B1331" s="128" t="str">
        <f>_xlfn.XLOOKUP(_xlfn.TEXTJOIN("_",TRUE,tbl_die_ordering[[#This Row],[Supplier]],tbl_die_ordering[[#This Row],[DIE NO]]),[1]Tracker!$AQ:$AQ,[1]Tracker!$W:$W,"")</f>
        <v>8155-25</v>
      </c>
      <c r="C1331" s="204" t="s">
        <v>2040</v>
      </c>
      <c r="D1331" s="177" t="s">
        <v>185</v>
      </c>
      <c r="E1331" s="90" t="s">
        <v>93</v>
      </c>
      <c r="F1331" s="91">
        <v>45892</v>
      </c>
      <c r="G1331" s="355">
        <f>_xlfn.XLOOKUP(_xlfn.TEXTJOIN("_",TRUE,tbl_die_ordering[[#This Row],[Supplier]],tbl_die_ordering[[#This Row],[DIE NO]]),[1]Tracker!$AQ:$AQ,[1]Tracker!$V:$V,"")</f>
        <v>45892</v>
      </c>
      <c r="H1331" s="193" t="s">
        <v>94</v>
      </c>
      <c r="I1331" s="131">
        <v>7</v>
      </c>
      <c r="J1331" s="131">
        <v>7</v>
      </c>
      <c r="K1331" s="99">
        <v>45896</v>
      </c>
      <c r="L1331" s="99">
        <v>45901</v>
      </c>
      <c r="M1331" s="102" t="s">
        <v>186</v>
      </c>
      <c r="N1331" s="129">
        <f>IFERROR(IF(tbl_die_ordering[[#This Row],[Design Approved Date]]&lt;&gt;"",L1331-K1331,""),"")</f>
        <v>5</v>
      </c>
      <c r="O1331" s="91">
        <v>45903</v>
      </c>
      <c r="P1331" s="91">
        <v>45904</v>
      </c>
      <c r="Q1331" s="99">
        <v>45903</v>
      </c>
      <c r="R1331" s="122" t="s">
        <v>1593</v>
      </c>
      <c r="S1331" s="90" t="s">
        <v>95</v>
      </c>
      <c r="T1331" s="99">
        <v>45903</v>
      </c>
      <c r="U1331" s="110" t="s">
        <v>1225</v>
      </c>
      <c r="V1331" s="111"/>
      <c r="W13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1" s="6"/>
      <c r="AA1331" s="118" t="s">
        <v>2038</v>
      </c>
      <c r="AB1331" s="82">
        <f>_xlfn.XLOOKUP(_xlfn.TEXTJOIN("_",TRUE,tbl_die_ordering[[#This Row],[Supplier]],tbl_die_ordering[[#This Row],[DIE NO]]),[1]Tracker!$AQ:$AQ,[1]Tracker!$Y:$Y,"")</f>
        <v>142507810</v>
      </c>
      <c r="AC1331" s="83">
        <f>_xlfn.XLOOKUP(_xlfn.TEXTJOIN("_",TRUE,tbl_die_ordering[[#This Row],[Supplier]],tbl_die_ordering[[#This Row],[DIE NO]]),[1]Tracker!$AQ:$AQ,[1]Tracker!$AC:$AC,"")</f>
        <v>45916.937118055554</v>
      </c>
      <c r="AD1331" s="7"/>
      <c r="AF1331" t="str">
        <f>TEXT(tbl_die_ordering[[#This Row],[Die Requested Date]],"mmm")</f>
        <v>Aug</v>
      </c>
      <c r="AG1331" t="str">
        <f>_xlfn.TEXTJOIN("_",TRUE,tbl_die_ordering[[#This Row],[Supplier]],tbl_die_ordering[[#This Row],[DIE NO]])</f>
        <v>PHME_30486-601</v>
      </c>
    </row>
    <row r="1332" spans="1:33" ht="15.75">
      <c r="A1332" s="130" t="s">
        <v>6</v>
      </c>
      <c r="B1332" s="128" t="str">
        <f>_xlfn.XLOOKUP(_xlfn.TEXTJOIN("_",TRUE,tbl_die_ordering[[#This Row],[Supplier]],tbl_die_ordering[[#This Row],[DIE NO]]),[1]Tracker!$AQ:$AQ,[1]Tracker!$W:$W,"")</f>
        <v>8155-25</v>
      </c>
      <c r="C1332" s="204" t="s">
        <v>2041</v>
      </c>
      <c r="D1332" s="177" t="s">
        <v>185</v>
      </c>
      <c r="E1332" s="90" t="s">
        <v>93</v>
      </c>
      <c r="F1332" s="91">
        <v>45892</v>
      </c>
      <c r="G1332" s="355">
        <f>_xlfn.XLOOKUP(_xlfn.TEXTJOIN("_",TRUE,tbl_die_ordering[[#This Row],[Supplier]],tbl_die_ordering[[#This Row],[DIE NO]]),[1]Tracker!$AQ:$AQ,[1]Tracker!$V:$V,"")</f>
        <v>45892</v>
      </c>
      <c r="H1332" s="193" t="s">
        <v>94</v>
      </c>
      <c r="I1332" s="131">
        <v>6</v>
      </c>
      <c r="J1332" s="131">
        <v>6</v>
      </c>
      <c r="K1332" s="99">
        <v>45896</v>
      </c>
      <c r="L1332" s="99">
        <v>45901</v>
      </c>
      <c r="M1332" s="102" t="s">
        <v>186</v>
      </c>
      <c r="N1332" s="129">
        <f>IFERROR(IF(tbl_die_ordering[[#This Row],[Design Approved Date]]&lt;&gt;"",L1332-K1332,""),"")</f>
        <v>5</v>
      </c>
      <c r="O1332" s="91">
        <v>45903</v>
      </c>
      <c r="P1332" s="91">
        <v>45904</v>
      </c>
      <c r="Q1332" s="99">
        <v>45903</v>
      </c>
      <c r="R1332" s="122" t="s">
        <v>1593</v>
      </c>
      <c r="S1332" s="90" t="s">
        <v>95</v>
      </c>
      <c r="T1332" s="99">
        <v>45903</v>
      </c>
      <c r="U1332" s="110" t="s">
        <v>1225</v>
      </c>
      <c r="V1332" s="111"/>
      <c r="W13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2" s="6"/>
      <c r="AA1332" s="118" t="s">
        <v>2038</v>
      </c>
      <c r="AB1332" s="82">
        <f>_xlfn.XLOOKUP(_xlfn.TEXTJOIN("_",TRUE,tbl_die_ordering[[#This Row],[Supplier]],tbl_die_ordering[[#This Row],[DIE NO]]),[1]Tracker!$AQ:$AQ,[1]Tracker!$Y:$Y,"")</f>
        <v>142507810</v>
      </c>
      <c r="AC1332" s="83">
        <f>_xlfn.XLOOKUP(_xlfn.TEXTJOIN("_",TRUE,tbl_die_ordering[[#This Row],[Supplier]],tbl_die_ordering[[#This Row],[DIE NO]]),[1]Tracker!$AQ:$AQ,[1]Tracker!$AC:$AC,"")</f>
        <v>45916.937118055554</v>
      </c>
      <c r="AD1332" s="7"/>
      <c r="AF1332" t="str">
        <f>TEXT(tbl_die_ordering[[#This Row],[Die Requested Date]],"mmm")</f>
        <v>Aug</v>
      </c>
      <c r="AG1332" t="str">
        <f>_xlfn.TEXTJOIN("_",TRUE,tbl_die_ordering[[#This Row],[Supplier]],tbl_die_ordering[[#This Row],[DIE NO]])</f>
        <v>PHME_30487-601</v>
      </c>
    </row>
    <row r="1333" spans="1:33" ht="15.75">
      <c r="A1333" s="130" t="s">
        <v>6</v>
      </c>
      <c r="B1333" s="128" t="str">
        <f>_xlfn.XLOOKUP(_xlfn.TEXTJOIN("_",TRUE,tbl_die_ordering[[#This Row],[Supplier]],tbl_die_ordering[[#This Row],[DIE NO]]),[1]Tracker!$AQ:$AQ,[1]Tracker!$W:$W,"")</f>
        <v>8155-25</v>
      </c>
      <c r="C1333" s="204" t="s">
        <v>2042</v>
      </c>
      <c r="D1333" s="177" t="s">
        <v>185</v>
      </c>
      <c r="E1333" s="90" t="s">
        <v>93</v>
      </c>
      <c r="F1333" s="91">
        <v>45892</v>
      </c>
      <c r="G1333" s="355">
        <f>_xlfn.XLOOKUP(_xlfn.TEXTJOIN("_",TRUE,tbl_die_ordering[[#This Row],[Supplier]],tbl_die_ordering[[#This Row],[DIE NO]]),[1]Tracker!$AQ:$AQ,[1]Tracker!$V:$V,"")</f>
        <v>45892</v>
      </c>
      <c r="H1333" s="193" t="s">
        <v>94</v>
      </c>
      <c r="I1333" s="131">
        <v>6</v>
      </c>
      <c r="J1333" s="131">
        <v>6</v>
      </c>
      <c r="K1333" s="99">
        <v>45896</v>
      </c>
      <c r="L1333" s="99">
        <v>45901</v>
      </c>
      <c r="M1333" s="102" t="s">
        <v>186</v>
      </c>
      <c r="N1333" s="129">
        <f>IFERROR(IF(tbl_die_ordering[[#This Row],[Design Approved Date]]&lt;&gt;"",L1333-K1333,""),"")</f>
        <v>5</v>
      </c>
      <c r="O1333" s="91">
        <v>45903</v>
      </c>
      <c r="P1333" s="91">
        <v>45904</v>
      </c>
      <c r="Q1333" s="99">
        <v>45903</v>
      </c>
      <c r="R1333" s="122" t="s">
        <v>1593</v>
      </c>
      <c r="S1333" s="90" t="s">
        <v>95</v>
      </c>
      <c r="T1333" s="99">
        <v>45903</v>
      </c>
      <c r="U1333" s="110" t="s">
        <v>1225</v>
      </c>
      <c r="V1333" s="111"/>
      <c r="W13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3" s="6"/>
      <c r="AA1333" s="118" t="s">
        <v>2038</v>
      </c>
      <c r="AB1333" s="82">
        <f>_xlfn.XLOOKUP(_xlfn.TEXTJOIN("_",TRUE,tbl_die_ordering[[#This Row],[Supplier]],tbl_die_ordering[[#This Row],[DIE NO]]),[1]Tracker!$AQ:$AQ,[1]Tracker!$Y:$Y,"")</f>
        <v>142507810</v>
      </c>
      <c r="AC1333" s="83">
        <f>_xlfn.XLOOKUP(_xlfn.TEXTJOIN("_",TRUE,tbl_die_ordering[[#This Row],[Supplier]],tbl_die_ordering[[#This Row],[DIE NO]]),[1]Tracker!$AQ:$AQ,[1]Tracker!$AC:$AC,"")</f>
        <v>45916.937118055554</v>
      </c>
      <c r="AD1333" s="7"/>
      <c r="AF1333" t="str">
        <f>TEXT(tbl_die_ordering[[#This Row],[Die Requested Date]],"mmm")</f>
        <v>Aug</v>
      </c>
      <c r="AG1333" t="str">
        <f>_xlfn.TEXTJOIN("_",TRUE,tbl_die_ordering[[#This Row],[Supplier]],tbl_die_ordering[[#This Row],[DIE NO]])</f>
        <v>PHME_30488-601</v>
      </c>
    </row>
    <row r="1334" spans="1:33" ht="15.75">
      <c r="A1334" s="130" t="s">
        <v>6</v>
      </c>
      <c r="B1334" s="128" t="str">
        <f>_xlfn.XLOOKUP(_xlfn.TEXTJOIN("_",TRUE,tbl_die_ordering[[#This Row],[Supplier]],tbl_die_ordering[[#This Row],[DIE NO]]),[1]Tracker!$AQ:$AQ,[1]Tracker!$W:$W,"")</f>
        <v>8152-25</v>
      </c>
      <c r="C1334" s="204" t="s">
        <v>2043</v>
      </c>
      <c r="D1334" s="177" t="s">
        <v>185</v>
      </c>
      <c r="E1334" s="90" t="s">
        <v>93</v>
      </c>
      <c r="F1334" s="91">
        <v>45892</v>
      </c>
      <c r="G1334" s="355">
        <f>_xlfn.XLOOKUP(_xlfn.TEXTJOIN("_",TRUE,tbl_die_ordering[[#This Row],[Supplier]],tbl_die_ordering[[#This Row],[DIE NO]]),[1]Tracker!$AQ:$AQ,[1]Tracker!$V:$V,"")</f>
        <v>45892</v>
      </c>
      <c r="H1334" s="193" t="s">
        <v>94</v>
      </c>
      <c r="I1334" s="131">
        <v>6</v>
      </c>
      <c r="J1334" s="131">
        <v>6</v>
      </c>
      <c r="K1334" s="99">
        <v>45896</v>
      </c>
      <c r="L1334" s="99">
        <v>45901</v>
      </c>
      <c r="M1334" s="102" t="s">
        <v>186</v>
      </c>
      <c r="N1334" s="129">
        <f>IFERROR(IF(tbl_die_ordering[[#This Row],[Design Approved Date]]&lt;&gt;"",L1334-K1334,""),"")</f>
        <v>5</v>
      </c>
      <c r="O1334" s="91">
        <v>45903</v>
      </c>
      <c r="P1334" s="91">
        <v>45904</v>
      </c>
      <c r="Q1334" s="99">
        <v>45903</v>
      </c>
      <c r="R1334" s="122" t="s">
        <v>1593</v>
      </c>
      <c r="S1334" s="90" t="s">
        <v>95</v>
      </c>
      <c r="T1334" s="99">
        <v>45903</v>
      </c>
      <c r="U1334" s="110" t="s">
        <v>1225</v>
      </c>
      <c r="V1334" s="111"/>
      <c r="W13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4" s="6"/>
      <c r="AA1334" s="118" t="s">
        <v>2038</v>
      </c>
      <c r="AB1334" s="82">
        <f>_xlfn.XLOOKUP(_xlfn.TEXTJOIN("_",TRUE,tbl_die_ordering[[#This Row],[Supplier]],tbl_die_ordering[[#This Row],[DIE NO]]),[1]Tracker!$AQ:$AQ,[1]Tracker!$Y:$Y,"")</f>
        <v>142507809</v>
      </c>
      <c r="AC1334" s="83">
        <f>_xlfn.XLOOKUP(_xlfn.TEXTJOIN("_",TRUE,tbl_die_ordering[[#This Row],[Supplier]],tbl_die_ordering[[#This Row],[DIE NO]]),[1]Tracker!$AQ:$AQ,[1]Tracker!$AC:$AC,"")</f>
        <v>45919</v>
      </c>
      <c r="AD1334" s="7"/>
      <c r="AF1334" t="str">
        <f>TEXT(tbl_die_ordering[[#This Row],[Die Requested Date]],"mmm")</f>
        <v>Aug</v>
      </c>
      <c r="AG1334" t="str">
        <f>_xlfn.TEXTJOIN("_",TRUE,tbl_die_ordering[[#This Row],[Supplier]],tbl_die_ordering[[#This Row],[DIE NO]])</f>
        <v>PHME_30489-601</v>
      </c>
    </row>
    <row r="1335" spans="1:33" ht="15.75">
      <c r="A1335" s="130" t="s">
        <v>6</v>
      </c>
      <c r="B1335" s="128" t="str">
        <f>_xlfn.XLOOKUP(_xlfn.TEXTJOIN("_",TRUE,tbl_die_ordering[[#This Row],[Supplier]],tbl_die_ordering[[#This Row],[DIE NO]]),[1]Tracker!$AQ:$AQ,[1]Tracker!$W:$W,"")</f>
        <v>8152-25</v>
      </c>
      <c r="C1335" s="204" t="s">
        <v>2044</v>
      </c>
      <c r="D1335" s="177" t="s">
        <v>185</v>
      </c>
      <c r="E1335" s="90" t="s">
        <v>93</v>
      </c>
      <c r="F1335" s="91">
        <v>45892</v>
      </c>
      <c r="G1335" s="355">
        <f>_xlfn.XLOOKUP(_xlfn.TEXTJOIN("_",TRUE,tbl_die_ordering[[#This Row],[Supplier]],tbl_die_ordering[[#This Row],[DIE NO]]),[1]Tracker!$AQ:$AQ,[1]Tracker!$V:$V,"")</f>
        <v>45892</v>
      </c>
      <c r="H1335" s="193" t="s">
        <v>94</v>
      </c>
      <c r="I1335" s="131">
        <v>6</v>
      </c>
      <c r="J1335" s="131">
        <v>6</v>
      </c>
      <c r="K1335" s="99">
        <v>45896</v>
      </c>
      <c r="L1335" s="99">
        <v>45901</v>
      </c>
      <c r="M1335" s="102" t="s">
        <v>186</v>
      </c>
      <c r="N1335" s="129">
        <f>IFERROR(IF(tbl_die_ordering[[#This Row],[Design Approved Date]]&lt;&gt;"",L1335-K1335,""),"")</f>
        <v>5</v>
      </c>
      <c r="O1335" s="91">
        <v>45903</v>
      </c>
      <c r="P1335" s="91">
        <v>45904</v>
      </c>
      <c r="Q1335" s="99">
        <v>45903</v>
      </c>
      <c r="R1335" s="122" t="s">
        <v>1593</v>
      </c>
      <c r="S1335" s="90" t="s">
        <v>95</v>
      </c>
      <c r="T1335" s="99">
        <v>45903</v>
      </c>
      <c r="U1335" s="110" t="s">
        <v>1225</v>
      </c>
      <c r="V1335" s="111"/>
      <c r="W13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5" s="6"/>
      <c r="AA1335" s="118" t="s">
        <v>2038</v>
      </c>
      <c r="AB1335" s="82">
        <f>_xlfn.XLOOKUP(_xlfn.TEXTJOIN("_",TRUE,tbl_die_ordering[[#This Row],[Supplier]],tbl_die_ordering[[#This Row],[DIE NO]]),[1]Tracker!$AQ:$AQ,[1]Tracker!$Y:$Y,"")</f>
        <v>142507809</v>
      </c>
      <c r="AC1335" s="83">
        <f>_xlfn.XLOOKUP(_xlfn.TEXTJOIN("_",TRUE,tbl_die_ordering[[#This Row],[Supplier]],tbl_die_ordering[[#This Row],[DIE NO]]),[1]Tracker!$AQ:$AQ,[1]Tracker!$AC:$AC,"")</f>
        <v>45919</v>
      </c>
      <c r="AD1335" s="7"/>
      <c r="AF1335" t="str">
        <f>TEXT(tbl_die_ordering[[#This Row],[Die Requested Date]],"mmm")</f>
        <v>Aug</v>
      </c>
      <c r="AG1335" t="str">
        <f>_xlfn.TEXTJOIN("_",TRUE,tbl_die_ordering[[#This Row],[Supplier]],tbl_die_ordering[[#This Row],[DIE NO]])</f>
        <v>PHME_30490-601</v>
      </c>
    </row>
    <row r="1336" spans="1:33" ht="15.75">
      <c r="A1336" s="130" t="s">
        <v>6</v>
      </c>
      <c r="B1336" s="128" t="str">
        <f>_xlfn.XLOOKUP(_xlfn.TEXTJOIN("_",TRUE,tbl_die_ordering[[#This Row],[Supplier]],tbl_die_ordering[[#This Row],[DIE NO]]),[1]Tracker!$AQ:$AQ,[1]Tracker!$W:$W,"")</f>
        <v>8152-25</v>
      </c>
      <c r="C1336" s="204" t="s">
        <v>2045</v>
      </c>
      <c r="D1336" s="177" t="s">
        <v>88</v>
      </c>
      <c r="E1336" s="90" t="s">
        <v>103</v>
      </c>
      <c r="F1336" s="91">
        <v>45892</v>
      </c>
      <c r="G1336" s="355">
        <f>_xlfn.XLOOKUP(_xlfn.TEXTJOIN("_",TRUE,tbl_die_ordering[[#This Row],[Supplier]],tbl_die_ordering[[#This Row],[DIE NO]]),[1]Tracker!$AQ:$AQ,[1]Tracker!$V:$V,"")</f>
        <v>45892</v>
      </c>
      <c r="H1336" s="193" t="s">
        <v>94</v>
      </c>
      <c r="I1336" s="131">
        <v>1</v>
      </c>
      <c r="J1336" s="131">
        <v>3</v>
      </c>
      <c r="K1336" s="99">
        <v>45896</v>
      </c>
      <c r="L1336" s="99">
        <v>45902</v>
      </c>
      <c r="M1336" s="102" t="s">
        <v>186</v>
      </c>
      <c r="N1336" s="129">
        <f>IFERROR(IF(tbl_die_ordering[[#This Row],[Design Approved Date]]&lt;&gt;"",L1336-K1336,""),"")</f>
        <v>6</v>
      </c>
      <c r="O1336" s="91">
        <v>45904</v>
      </c>
      <c r="P1336" s="91">
        <v>45904</v>
      </c>
      <c r="Q1336" s="99">
        <v>45904</v>
      </c>
      <c r="R1336" s="122" t="s">
        <v>2046</v>
      </c>
      <c r="S1336" s="90" t="s">
        <v>95</v>
      </c>
      <c r="T1336" s="99">
        <v>45904</v>
      </c>
      <c r="U1336" s="110"/>
      <c r="V1336" s="111"/>
      <c r="W13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6" s="6"/>
      <c r="AA1336" s="118"/>
      <c r="AB1336" s="82">
        <f>_xlfn.XLOOKUP(_xlfn.TEXTJOIN("_",TRUE,tbl_die_ordering[[#This Row],[Supplier]],tbl_die_ordering[[#This Row],[DIE NO]]),[1]Tracker!$AQ:$AQ,[1]Tracker!$Y:$Y,"")</f>
        <v>142507878</v>
      </c>
      <c r="AC1336" s="83">
        <f>_xlfn.XLOOKUP(_xlfn.TEXTJOIN("_",TRUE,tbl_die_ordering[[#This Row],[Supplier]],tbl_die_ordering[[#This Row],[DIE NO]]),[1]Tracker!$AQ:$AQ,[1]Tracker!$AC:$AC,"")</f>
        <v>45923</v>
      </c>
      <c r="AD1336" s="7"/>
      <c r="AF1336" t="str">
        <f>TEXT(tbl_die_ordering[[#This Row],[Die Requested Date]],"mmm")</f>
        <v>Aug</v>
      </c>
      <c r="AG1336" t="str">
        <f>_xlfn.TEXTJOIN("_",TRUE,tbl_die_ordering[[#This Row],[Supplier]],tbl_die_ordering[[#This Row],[DIE NO]])</f>
        <v>PHME_30346-402</v>
      </c>
    </row>
    <row r="1337" spans="1:33" ht="15.75">
      <c r="A1337" s="130" t="s">
        <v>6</v>
      </c>
      <c r="B1337" s="128" t="s">
        <v>2047</v>
      </c>
      <c r="C1337" s="204" t="s">
        <v>2048</v>
      </c>
      <c r="D1337" s="177" t="s">
        <v>88</v>
      </c>
      <c r="E1337" s="90" t="s">
        <v>234</v>
      </c>
      <c r="F1337" s="91">
        <v>45892</v>
      </c>
      <c r="G1337" s="355">
        <v>45902</v>
      </c>
      <c r="H1337" s="193" t="s">
        <v>94</v>
      </c>
      <c r="I1337" s="131">
        <v>0</v>
      </c>
      <c r="J1337" s="131">
        <v>0</v>
      </c>
      <c r="K1337" s="99">
        <v>45896</v>
      </c>
      <c r="L1337" s="99">
        <v>45902</v>
      </c>
      <c r="M1337" s="102"/>
      <c r="N1337" s="129">
        <f>IFERROR(IF(tbl_die_ordering[[#This Row],[Design Approved Date]]&lt;&gt;"",L1337-K1337,""),"")</f>
        <v>6</v>
      </c>
      <c r="O1337" s="91">
        <v>45904</v>
      </c>
      <c r="P1337" s="91">
        <v>45904</v>
      </c>
      <c r="Q1337" s="99">
        <v>45904</v>
      </c>
      <c r="R1337" s="122" t="s">
        <v>2046</v>
      </c>
      <c r="S1337" s="90" t="s">
        <v>95</v>
      </c>
      <c r="T1337" s="99">
        <v>45904</v>
      </c>
      <c r="U1337" s="110"/>
      <c r="V1337" s="111"/>
      <c r="W13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7" s="6"/>
      <c r="AA1337" s="118"/>
      <c r="AB1337" s="82" t="str">
        <f>_xlfn.XLOOKUP(_xlfn.TEXTJOIN("_",TRUE,tbl_die_ordering[[#This Row],[Supplier]],tbl_die_ordering[[#This Row],[DIE NO]]),[1]Tracker!$AQ:$AQ,[1]Tracker!$Y:$Y,"")</f>
        <v/>
      </c>
      <c r="AC1337" s="83" t="str">
        <f>_xlfn.XLOOKUP(_xlfn.TEXTJOIN("_",TRUE,tbl_die_ordering[[#This Row],[Supplier]],tbl_die_ordering[[#This Row],[DIE NO]]),[1]Tracker!$AQ:$AQ,[1]Tracker!$AC:$AC,"")</f>
        <v/>
      </c>
      <c r="AD1337" s="7"/>
      <c r="AF1337" t="str">
        <f>TEXT(tbl_die_ordering[[#This Row],[Die Requested Date]],"mmm")</f>
        <v>Aug</v>
      </c>
      <c r="AG1337" t="str">
        <f>_xlfn.TEXTJOIN("_",TRUE,tbl_die_ordering[[#This Row],[Supplier]],tbl_die_ordering[[#This Row],[DIE NO]])</f>
        <v>PHME_INS-30346</v>
      </c>
    </row>
    <row r="1338" spans="1:33" ht="15.75">
      <c r="A1338" s="130" t="s">
        <v>29</v>
      </c>
      <c r="B1338" s="128" t="str">
        <f>_xlfn.XLOOKUP(_xlfn.TEXTJOIN("_",TRUE,tbl_die_ordering[[#This Row],[Supplier]],tbl_die_ordering[[#This Row],[DIE NO]]),[1]Tracker!$AQ:$AQ,[1]Tracker!$W:$W,"")</f>
        <v>8156-25</v>
      </c>
      <c r="C1338" s="204" t="s">
        <v>2049</v>
      </c>
      <c r="D1338" s="177" t="s">
        <v>162</v>
      </c>
      <c r="E1338" s="90" t="s">
        <v>2050</v>
      </c>
      <c r="F1338" s="91">
        <v>45894</v>
      </c>
      <c r="G1338" s="355">
        <f>_xlfn.XLOOKUP(_xlfn.TEXTJOIN("_",TRUE,tbl_die_ordering[[#This Row],[Supplier]],tbl_die_ordering[[#This Row],[DIE NO]]),[1]Tracker!$AQ:$AQ,[1]Tracker!$V:$V,"")</f>
        <v>45895</v>
      </c>
      <c r="H1338" s="193" t="s">
        <v>94</v>
      </c>
      <c r="I1338" s="131">
        <v>0</v>
      </c>
      <c r="J1338" s="131">
        <v>0</v>
      </c>
      <c r="K1338" s="99">
        <v>45895</v>
      </c>
      <c r="L1338" s="99">
        <v>45895</v>
      </c>
      <c r="M1338" s="102"/>
      <c r="N1338" s="129">
        <f>IFERROR(IF(tbl_die_ordering[[#This Row],[Design Approved Date]]&lt;&gt;"",L1338-K1338,""),"")</f>
        <v>0</v>
      </c>
      <c r="O1338" s="91">
        <v>45895</v>
      </c>
      <c r="P1338" s="91">
        <v>45899</v>
      </c>
      <c r="Q1338" s="99">
        <v>45895</v>
      </c>
      <c r="R1338" s="122" t="s">
        <v>2051</v>
      </c>
      <c r="S1338" s="90" t="s">
        <v>95</v>
      </c>
      <c r="T1338" s="99">
        <v>45895</v>
      </c>
      <c r="U1338" s="110"/>
      <c r="V1338" s="111"/>
      <c r="W13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8" s="6"/>
      <c r="AA1338" s="118"/>
      <c r="AB1338" s="82">
        <f>_xlfn.XLOOKUP(_xlfn.TEXTJOIN("_",TRUE,tbl_die_ordering[[#This Row],[Supplier]],tbl_die_ordering[[#This Row],[DIE NO]]),[1]Tracker!$AQ:$AQ,[1]Tracker!$Y:$Y,"")</f>
        <v>242502225</v>
      </c>
      <c r="AC1338" s="83">
        <f>_xlfn.XLOOKUP(_xlfn.TEXTJOIN("_",TRUE,tbl_die_ordering[[#This Row],[Supplier]],tbl_die_ordering[[#This Row],[DIE NO]]),[1]Tracker!$AQ:$AQ,[1]Tracker!$AC:$AC,"")</f>
        <v>45903</v>
      </c>
      <c r="AD1338" s="7"/>
      <c r="AF1338" t="str">
        <f>TEXT(tbl_die_ordering[[#This Row],[Die Requested Date]],"mmm")</f>
        <v>Aug</v>
      </c>
      <c r="AG1338" t="str">
        <f>_xlfn.TEXTJOIN("_",TRUE,tbl_die_ordering[[#This Row],[Supplier]],tbl_die_ordering[[#This Row],[DIE NO]])</f>
        <v>PHME_029990-3501 DP</v>
      </c>
    </row>
    <row r="1339" spans="1:33" ht="15.75">
      <c r="A1339" s="130" t="s">
        <v>6</v>
      </c>
      <c r="B1339" s="128" t="str">
        <f>_xlfn.XLOOKUP(_xlfn.TEXTJOIN("_",TRUE,tbl_die_ordering[[#This Row],[Supplier]],tbl_die_ordering[[#This Row],[DIE NO]]),[1]Tracker!$AQ:$AQ,[1]Tracker!$W:$W,"")</f>
        <v>8157-25</v>
      </c>
      <c r="C1339" s="204" t="s">
        <v>2052</v>
      </c>
      <c r="D1339" s="177" t="s">
        <v>88</v>
      </c>
      <c r="E1339" s="90" t="s">
        <v>100</v>
      </c>
      <c r="F1339" s="91">
        <v>45895</v>
      </c>
      <c r="G1339" s="355">
        <f>_xlfn.XLOOKUP(_xlfn.TEXTJOIN("_",TRUE,tbl_die_ordering[[#This Row],[Supplier]],tbl_die_ordering[[#This Row],[DIE NO]]),[1]Tracker!$AQ:$AQ,[1]Tracker!$V:$V,"")</f>
        <v>45896</v>
      </c>
      <c r="H1339" s="193" t="s">
        <v>94</v>
      </c>
      <c r="I1339" s="131">
        <v>1</v>
      </c>
      <c r="J1339" s="131">
        <v>1</v>
      </c>
      <c r="K1339" s="99">
        <v>45898</v>
      </c>
      <c r="L1339" s="99">
        <v>45901</v>
      </c>
      <c r="M1339" s="102"/>
      <c r="N1339" s="129">
        <f>IFERROR(IF(tbl_die_ordering[[#This Row],[Design Approved Date]]&lt;&gt;"",L1339-K1339,""),"")</f>
        <v>3</v>
      </c>
      <c r="O1339" s="91">
        <v>45903</v>
      </c>
      <c r="P1339" s="91">
        <v>45904</v>
      </c>
      <c r="Q1339" s="99">
        <v>45903</v>
      </c>
      <c r="R1339" s="122" t="s">
        <v>1593</v>
      </c>
      <c r="S1339" s="90" t="s">
        <v>95</v>
      </c>
      <c r="T1339" s="99">
        <v>45903</v>
      </c>
      <c r="U1339" s="110"/>
      <c r="V1339" s="111"/>
      <c r="W13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39" s="6"/>
      <c r="AA1339" s="118"/>
      <c r="AB1339" s="82">
        <f>_xlfn.XLOOKUP(_xlfn.TEXTJOIN("_",TRUE,tbl_die_ordering[[#This Row],[Supplier]],tbl_die_ordering[[#This Row],[DIE NO]]),[1]Tracker!$AQ:$AQ,[1]Tracker!$Y:$Y,"")</f>
        <v>142507811</v>
      </c>
      <c r="AC1339" s="83">
        <f>_xlfn.XLOOKUP(_xlfn.TEXTJOIN("_",TRUE,tbl_die_ordering[[#This Row],[Supplier]],tbl_die_ordering[[#This Row],[DIE NO]]),[1]Tracker!$AQ:$AQ,[1]Tracker!$AC:$AC,"")</f>
        <v>45918.397453703707</v>
      </c>
      <c r="AD1339" s="7"/>
      <c r="AF1339" t="str">
        <f>TEXT(tbl_die_ordering[[#This Row],[Die Requested Date]],"mmm")</f>
        <v>Aug</v>
      </c>
      <c r="AG1339" t="str">
        <f>_xlfn.TEXTJOIN("_",TRUE,tbl_die_ordering[[#This Row],[Supplier]],tbl_die_ordering[[#This Row],[DIE NO]])</f>
        <v>PHME_05411-504</v>
      </c>
    </row>
    <row r="1340" spans="1:33" ht="15.75">
      <c r="A1340" s="130" t="s">
        <v>6</v>
      </c>
      <c r="B1340" s="128" t="str">
        <f>_xlfn.XLOOKUP(_xlfn.TEXTJOIN("_",TRUE,tbl_die_ordering[[#This Row],[Supplier]],tbl_die_ordering[[#This Row],[DIE NO]]),[1]Tracker!$AQ:$AQ,[1]Tracker!$W:$W,"")</f>
        <v>8158-25</v>
      </c>
      <c r="C1340" s="204" t="s">
        <v>2053</v>
      </c>
      <c r="D1340" s="177" t="s">
        <v>88</v>
      </c>
      <c r="E1340" s="90" t="s">
        <v>119</v>
      </c>
      <c r="F1340" s="91">
        <v>45895</v>
      </c>
      <c r="G1340" s="355">
        <f>_xlfn.XLOOKUP(_xlfn.TEXTJOIN("_",TRUE,tbl_die_ordering[[#This Row],[Supplier]],tbl_die_ordering[[#This Row],[DIE NO]]),[1]Tracker!$AQ:$AQ,[1]Tracker!$V:$V,"")</f>
        <v>45896</v>
      </c>
      <c r="H1340" s="193" t="s">
        <v>90</v>
      </c>
      <c r="I1340" s="131">
        <v>0</v>
      </c>
      <c r="J1340" s="131">
        <v>0</v>
      </c>
      <c r="K1340" s="99">
        <v>45902</v>
      </c>
      <c r="L1340" s="99">
        <v>45902</v>
      </c>
      <c r="M1340" s="102"/>
      <c r="N1340" s="129">
        <f>IFERROR(IF(tbl_die_ordering[[#This Row],[Design Approved Date]]&lt;&gt;"",L1340-K1340,""),"")</f>
        <v>0</v>
      </c>
      <c r="O1340" s="91">
        <v>45903</v>
      </c>
      <c r="P1340" s="91">
        <v>45904</v>
      </c>
      <c r="Q1340" s="99">
        <v>45903</v>
      </c>
      <c r="R1340" s="122" t="s">
        <v>1593</v>
      </c>
      <c r="S1340" s="90" t="s">
        <v>106</v>
      </c>
      <c r="T1340" s="99">
        <v>45903</v>
      </c>
      <c r="U1340" s="110"/>
      <c r="V1340" s="111"/>
      <c r="W13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0" s="6"/>
      <c r="AA1340" s="118"/>
      <c r="AB1340" s="82">
        <f>_xlfn.XLOOKUP(_xlfn.TEXTJOIN("_",TRUE,tbl_die_ordering[[#This Row],[Supplier]],tbl_die_ordering[[#This Row],[DIE NO]]),[1]Tracker!$AQ:$AQ,[1]Tracker!$Y:$Y,"")</f>
        <v>142507731</v>
      </c>
      <c r="AC1340" s="83">
        <f>_xlfn.XLOOKUP(_xlfn.TEXTJOIN("_",TRUE,tbl_die_ordering[[#This Row],[Supplier]],tbl_die_ordering[[#This Row],[DIE NO]]),[1]Tracker!$AQ:$AQ,[1]Tracker!$AC:$AC,"")</f>
        <v>45915.394189814811</v>
      </c>
      <c r="AD1340" s="7"/>
      <c r="AF1340" t="str">
        <f>TEXT(tbl_die_ordering[[#This Row],[Die Requested Date]],"mmm")</f>
        <v>Aug</v>
      </c>
      <c r="AG1340" t="str">
        <f>_xlfn.TEXTJOIN("_",TRUE,tbl_die_ordering[[#This Row],[Supplier]],tbl_die_ordering[[#This Row],[DIE NO]])</f>
        <v>JIANGSU_090407-401</v>
      </c>
    </row>
    <row r="1341" spans="1:33" ht="15.75">
      <c r="A1341" s="130" t="s">
        <v>6</v>
      </c>
      <c r="B1341" s="128" t="str">
        <f>_xlfn.XLOOKUP(_xlfn.TEXTJOIN("_",TRUE,tbl_die_ordering[[#This Row],[Supplier]],tbl_die_ordering[[#This Row],[DIE NO]]),[1]Tracker!$AQ:$AQ,[1]Tracker!$W:$W,"")</f>
        <v>8038-25</v>
      </c>
      <c r="C1341" s="204" t="s">
        <v>2054</v>
      </c>
      <c r="D1341" s="177" t="s">
        <v>162</v>
      </c>
      <c r="E1341" s="90" t="s">
        <v>2055</v>
      </c>
      <c r="F1341" s="91">
        <v>45896</v>
      </c>
      <c r="G1341" s="355">
        <f>_xlfn.XLOOKUP(_xlfn.TEXTJOIN("_",TRUE,tbl_die_ordering[[#This Row],[Supplier]],tbl_die_ordering[[#This Row],[DIE NO]]),[1]Tracker!$AQ:$AQ,[1]Tracker!$V:$V,"")</f>
        <v>45852</v>
      </c>
      <c r="H1341" s="193" t="s">
        <v>90</v>
      </c>
      <c r="I1341" s="131">
        <v>0</v>
      </c>
      <c r="J1341" s="131">
        <v>0</v>
      </c>
      <c r="K1341" s="99">
        <v>45889</v>
      </c>
      <c r="L1341" s="99">
        <v>45895</v>
      </c>
      <c r="M1341" s="102"/>
      <c r="N1341" s="129">
        <f>IFERROR(IF(tbl_die_ordering[[#This Row],[Design Approved Date]]&lt;&gt;"",L1341-K1341,""),"")</f>
        <v>6</v>
      </c>
      <c r="O1341" s="91">
        <v>45896</v>
      </c>
      <c r="P1341" s="91">
        <v>45901</v>
      </c>
      <c r="Q1341" s="99">
        <v>45896</v>
      </c>
      <c r="R1341" s="122" t="s">
        <v>1604</v>
      </c>
      <c r="S1341" s="90" t="s">
        <v>230</v>
      </c>
      <c r="T1341" s="99">
        <v>45896</v>
      </c>
      <c r="U1341" s="110"/>
      <c r="V1341" s="111"/>
      <c r="W13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1" s="6"/>
      <c r="AA1341" s="118"/>
      <c r="AB1341" s="82">
        <f>_xlfn.XLOOKUP(_xlfn.TEXTJOIN("_",TRUE,tbl_die_ordering[[#This Row],[Supplier]],tbl_die_ordering[[#This Row],[DIE NO]]),[1]Tracker!$AQ:$AQ,[1]Tracker!$Y:$Y,"")</f>
        <v>142507429</v>
      </c>
      <c r="AC1341" s="83">
        <f>_xlfn.XLOOKUP(_xlfn.TEXTJOIN("_",TRUE,tbl_die_ordering[[#This Row],[Supplier]],tbl_die_ordering[[#This Row],[DIE NO]]),[1]Tracker!$AQ:$AQ,[1]Tracker!$AC:$AC,"")</f>
        <v>45907</v>
      </c>
      <c r="AD1341" s="7"/>
      <c r="AF1341" t="str">
        <f>TEXT(tbl_die_ordering[[#This Row],[Die Requested Date]],"mmm")</f>
        <v>Aug</v>
      </c>
      <c r="AG1341" t="str">
        <f>_xlfn.TEXTJOIN("_",TRUE,tbl_die_ordering[[#This Row],[Supplier]],tbl_die_ordering[[#This Row],[DIE NO]])</f>
        <v>ADEX_BOL-05215</v>
      </c>
    </row>
    <row r="1342" spans="1:33" ht="15.75">
      <c r="A1342" s="130" t="s">
        <v>29</v>
      </c>
      <c r="B1342" s="128" t="str">
        <f>_xlfn.XLOOKUP(_xlfn.TEXTJOIN("_",TRUE,tbl_die_ordering[[#This Row],[Supplier]],tbl_die_ordering[[#This Row],[DIE NO]]),[1]Tracker!$AQ:$AQ,[1]Tracker!$W:$W,"")</f>
        <v>8161-25</v>
      </c>
      <c r="C1342" s="204" t="s">
        <v>2056</v>
      </c>
      <c r="D1342" s="177" t="s">
        <v>88</v>
      </c>
      <c r="E1342" s="90" t="s">
        <v>135</v>
      </c>
      <c r="F1342" s="91">
        <v>45896</v>
      </c>
      <c r="G1342" s="355">
        <f>_xlfn.XLOOKUP(_xlfn.TEXTJOIN("_",TRUE,tbl_die_ordering[[#This Row],[Supplier]],tbl_die_ordering[[#This Row],[DIE NO]]),[1]Tracker!$AQ:$AQ,[1]Tracker!$V:$V,"")</f>
        <v>45896</v>
      </c>
      <c r="H1342" s="193" t="s">
        <v>94</v>
      </c>
      <c r="I1342" s="131">
        <v>1</v>
      </c>
      <c r="J1342" s="131">
        <v>1</v>
      </c>
      <c r="K1342" s="99">
        <v>45897</v>
      </c>
      <c r="L1342" s="99">
        <v>45897</v>
      </c>
      <c r="M1342" s="102"/>
      <c r="N1342" s="129">
        <f>IFERROR(IF(tbl_die_ordering[[#This Row],[Design Approved Date]]&lt;&gt;"",L1342-K1342,""),"")</f>
        <v>0</v>
      </c>
      <c r="O1342" s="91">
        <v>45899</v>
      </c>
      <c r="P1342" s="91">
        <v>45899</v>
      </c>
      <c r="Q1342" s="99">
        <v>45899</v>
      </c>
      <c r="R1342" s="122" t="s">
        <v>1966</v>
      </c>
      <c r="S1342" s="90" t="s">
        <v>101</v>
      </c>
      <c r="T1342" s="99">
        <v>45899</v>
      </c>
      <c r="U1342" s="110"/>
      <c r="V1342" s="111"/>
      <c r="W13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2" s="6"/>
      <c r="AA1342" s="118"/>
      <c r="AB1342" s="82">
        <f>_xlfn.XLOOKUP(_xlfn.TEXTJOIN("_",TRUE,tbl_die_ordering[[#This Row],[Supplier]],tbl_die_ordering[[#This Row],[DIE NO]]),[1]Tracker!$AQ:$AQ,[1]Tracker!$Y:$Y,"")</f>
        <v>242502309</v>
      </c>
      <c r="AC1342" s="83">
        <f>_xlfn.XLOOKUP(_xlfn.TEXTJOIN("_",TRUE,tbl_die_ordering[[#This Row],[Supplier]],tbl_die_ordering[[#This Row],[DIE NO]]),[1]Tracker!$AQ:$AQ,[1]Tracker!$AC:$AC,"")</f>
        <v>45911</v>
      </c>
      <c r="AD1342" s="7"/>
      <c r="AF1342" t="str">
        <f>TEXT(tbl_die_ordering[[#This Row],[Die Requested Date]],"mmm")</f>
        <v>Aug</v>
      </c>
      <c r="AG1342" t="str">
        <f>_xlfn.TEXTJOIN("_",TRUE,tbl_die_ordering[[#This Row],[Supplier]],tbl_die_ordering[[#This Row],[DIE NO]])</f>
        <v>PDTMC_051125-2502</v>
      </c>
    </row>
    <row r="1343" spans="1:33" ht="15.75">
      <c r="A1343" s="130" t="s">
        <v>29</v>
      </c>
      <c r="B1343" s="128" t="str">
        <f>_xlfn.XLOOKUP(_xlfn.TEXTJOIN("_",TRUE,tbl_die_ordering[[#This Row],[Supplier]],tbl_die_ordering[[#This Row],[DIE NO]]),[1]Tracker!$AQ:$AQ,[1]Tracker!$W:$W,"")</f>
        <v>8160-25</v>
      </c>
      <c r="C1343" s="204" t="s">
        <v>2057</v>
      </c>
      <c r="D1343" s="177" t="s">
        <v>88</v>
      </c>
      <c r="E1343" s="90" t="s">
        <v>100</v>
      </c>
      <c r="F1343" s="91">
        <v>45896</v>
      </c>
      <c r="G1343" s="355">
        <f>_xlfn.XLOOKUP(_xlfn.TEXTJOIN("_",TRUE,tbl_die_ordering[[#This Row],[Supplier]],tbl_die_ordering[[#This Row],[DIE NO]]),[1]Tracker!$AQ:$AQ,[1]Tracker!$V:$V,"")</f>
        <v>45896</v>
      </c>
      <c r="H1343" s="193" t="s">
        <v>90</v>
      </c>
      <c r="I1343" s="131">
        <v>1</v>
      </c>
      <c r="J1343" s="131">
        <v>1</v>
      </c>
      <c r="K1343" s="99">
        <v>45896</v>
      </c>
      <c r="L1343" s="99">
        <v>45897</v>
      </c>
      <c r="M1343" s="102"/>
      <c r="N1343" s="129">
        <f>IFERROR(IF(tbl_die_ordering[[#This Row],[Design Approved Date]]&lt;&gt;"",L1343-K1343,""),"")</f>
        <v>1</v>
      </c>
      <c r="O1343" s="91">
        <v>45899</v>
      </c>
      <c r="P1343" s="91">
        <v>45899</v>
      </c>
      <c r="Q1343" s="99">
        <v>45899</v>
      </c>
      <c r="R1343" s="122" t="s">
        <v>1966</v>
      </c>
      <c r="S1343" s="90" t="s">
        <v>139</v>
      </c>
      <c r="T1343" s="99">
        <v>45899</v>
      </c>
      <c r="U1343" s="110"/>
      <c r="V1343" s="111"/>
      <c r="W13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3" s="6"/>
      <c r="AA1343" s="118"/>
      <c r="AB1343" s="82">
        <f>_xlfn.XLOOKUP(_xlfn.TEXTJOIN("_",TRUE,tbl_die_ordering[[#This Row],[Supplier]],tbl_die_ordering[[#This Row],[DIE NO]]),[1]Tracker!$AQ:$AQ,[1]Tracker!$Y:$Y,"")</f>
        <v>242502349</v>
      </c>
      <c r="AC1343" s="83">
        <f>_xlfn.XLOOKUP(_xlfn.TEXTJOIN("_",TRUE,tbl_die_ordering[[#This Row],[Supplier]],tbl_die_ordering[[#This Row],[DIE NO]]),[1]Tracker!$AQ:$AQ,[1]Tracker!$AC:$AC,"")</f>
        <v>45916.511504629627</v>
      </c>
      <c r="AD1343" s="7"/>
      <c r="AF1343" t="str">
        <f>TEXT(tbl_die_ordering[[#This Row],[Die Requested Date]],"mmm")</f>
        <v>Aug</v>
      </c>
      <c r="AG1343" t="str">
        <f>_xlfn.TEXTJOIN("_",TRUE,tbl_die_ordering[[#This Row],[Supplier]],tbl_die_ordering[[#This Row],[DIE NO]])</f>
        <v>EKSTEK_030124-3502</v>
      </c>
    </row>
    <row r="1344" spans="1:33" ht="15.75">
      <c r="A1344" s="130" t="s">
        <v>29</v>
      </c>
      <c r="B1344" s="128" t="str">
        <f>_xlfn.XLOOKUP(_xlfn.TEXTJOIN("_",TRUE,tbl_die_ordering[[#This Row],[Supplier]],tbl_die_ordering[[#This Row],[DIE NO]]),[1]Tracker!$AQ:$AQ,[1]Tracker!$W:$W,"")</f>
        <v>8159-25</v>
      </c>
      <c r="C1344" s="204" t="s">
        <v>2058</v>
      </c>
      <c r="D1344" s="177" t="s">
        <v>88</v>
      </c>
      <c r="E1344" s="90" t="s">
        <v>93</v>
      </c>
      <c r="F1344" s="91">
        <v>45896</v>
      </c>
      <c r="G1344" s="355">
        <f>_xlfn.XLOOKUP(_xlfn.TEXTJOIN("_",TRUE,tbl_die_ordering[[#This Row],[Supplier]],tbl_die_ordering[[#This Row],[DIE NO]]),[1]Tracker!$AQ:$AQ,[1]Tracker!$V:$V,"")</f>
        <v>45896</v>
      </c>
      <c r="H1344" s="193" t="s">
        <v>90</v>
      </c>
      <c r="I1344" s="131">
        <v>1</v>
      </c>
      <c r="J1344" s="131">
        <v>1</v>
      </c>
      <c r="K1344" s="99">
        <v>45898</v>
      </c>
      <c r="L1344" s="99">
        <v>45898</v>
      </c>
      <c r="M1344" s="102"/>
      <c r="N1344" s="129">
        <f>IFERROR(IF(tbl_die_ordering[[#This Row],[Design Approved Date]]&lt;&gt;"",L1344-K1344,""),"")</f>
        <v>0</v>
      </c>
      <c r="O1344" s="91">
        <v>45899</v>
      </c>
      <c r="P1344" s="91">
        <v>45899</v>
      </c>
      <c r="Q1344" s="99">
        <v>45899</v>
      </c>
      <c r="R1344" s="122" t="s">
        <v>1966</v>
      </c>
      <c r="S1344" s="90" t="s">
        <v>106</v>
      </c>
      <c r="T1344" s="99">
        <v>45899</v>
      </c>
      <c r="U1344" s="110"/>
      <c r="V1344" s="111"/>
      <c r="W13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4" s="6"/>
      <c r="AA1344" s="118"/>
      <c r="AB1344" s="82">
        <f>_xlfn.XLOOKUP(_xlfn.TEXTJOIN("_",TRUE,tbl_die_ordering[[#This Row],[Supplier]],tbl_die_ordering[[#This Row],[DIE NO]]),[1]Tracker!$AQ:$AQ,[1]Tracker!$Y:$Y,"")</f>
        <v>242502348</v>
      </c>
      <c r="AC1344" s="83">
        <f>_xlfn.XLOOKUP(_xlfn.TEXTJOIN("_",TRUE,tbl_die_ordering[[#This Row],[Supplier]],tbl_die_ordering[[#This Row],[DIE NO]]),[1]Tracker!$AQ:$AQ,[1]Tracker!$AC:$AC,"")</f>
        <v>45915.406076388892</v>
      </c>
      <c r="AD1344" s="7"/>
      <c r="AF1344" t="str">
        <f>TEXT(tbl_die_ordering[[#This Row],[Die Requested Date]],"mmm")</f>
        <v>Aug</v>
      </c>
      <c r="AG1344" t="str">
        <f>_xlfn.TEXTJOIN("_",TRUE,tbl_die_ordering[[#This Row],[Supplier]],tbl_die_ordering[[#This Row],[DIE NO]])</f>
        <v>JIANGSU_016124-3504</v>
      </c>
    </row>
    <row r="1345" spans="1:33" ht="15.75">
      <c r="A1345" s="130" t="s">
        <v>29</v>
      </c>
      <c r="B1345" s="128" t="str">
        <f>_xlfn.XLOOKUP(_xlfn.TEXTJOIN("_",TRUE,tbl_die_ordering[[#This Row],[Supplier]],tbl_die_ordering[[#This Row],[DIE NO]]),[1]Tracker!$AQ:$AQ,[1]Tracker!$W:$W,"")</f>
        <v>8159-25</v>
      </c>
      <c r="C1345" s="204" t="s">
        <v>2059</v>
      </c>
      <c r="D1345" s="177" t="s">
        <v>88</v>
      </c>
      <c r="E1345" s="90" t="s">
        <v>111</v>
      </c>
      <c r="F1345" s="91">
        <v>45896</v>
      </c>
      <c r="G1345" s="355">
        <f>_xlfn.XLOOKUP(_xlfn.TEXTJOIN("_",TRUE,tbl_die_ordering[[#This Row],[Supplier]],tbl_die_ordering[[#This Row],[DIE NO]]),[1]Tracker!$AQ:$AQ,[1]Tracker!$V:$V,"")</f>
        <v>45896</v>
      </c>
      <c r="H1345" s="193" t="s">
        <v>90</v>
      </c>
      <c r="I1345" s="131">
        <v>4</v>
      </c>
      <c r="J1345" s="131">
        <v>4</v>
      </c>
      <c r="K1345" s="99">
        <v>45898</v>
      </c>
      <c r="L1345" s="99">
        <v>45898</v>
      </c>
      <c r="M1345" s="102"/>
      <c r="N1345" s="129">
        <f>IFERROR(IF(tbl_die_ordering[[#This Row],[Design Approved Date]]&lt;&gt;"",L1345-K1345,""),"")</f>
        <v>0</v>
      </c>
      <c r="O1345" s="91">
        <v>45899</v>
      </c>
      <c r="P1345" s="91">
        <v>45899</v>
      </c>
      <c r="Q1345" s="99">
        <v>45899</v>
      </c>
      <c r="R1345" s="122" t="s">
        <v>1966</v>
      </c>
      <c r="S1345" s="90" t="s">
        <v>106</v>
      </c>
      <c r="T1345" s="99">
        <v>45899</v>
      </c>
      <c r="U1345" s="110"/>
      <c r="V1345" s="111"/>
      <c r="W13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5" s="6"/>
      <c r="AA1345" s="118"/>
      <c r="AB1345" s="82">
        <f>_xlfn.XLOOKUP(_xlfn.TEXTJOIN("_",TRUE,tbl_die_ordering[[#This Row],[Supplier]],tbl_die_ordering[[#This Row],[DIE NO]]),[1]Tracker!$AQ:$AQ,[1]Tracker!$Y:$Y,"")</f>
        <v>242502348</v>
      </c>
      <c r="AC1345" s="83">
        <f>_xlfn.XLOOKUP(_xlfn.TEXTJOIN("_",TRUE,tbl_die_ordering[[#This Row],[Supplier]],tbl_die_ordering[[#This Row],[DIE NO]]),[1]Tracker!$AQ:$AQ,[1]Tracker!$AC:$AC,"")</f>
        <v>45915.406076388892</v>
      </c>
      <c r="AD1345" s="7"/>
      <c r="AF1345" t="str">
        <f>TEXT(tbl_die_ordering[[#This Row],[Die Requested Date]],"mmm")</f>
        <v>Aug</v>
      </c>
      <c r="AG1345" t="str">
        <f>_xlfn.TEXTJOIN("_",TRUE,tbl_die_ordering[[#This Row],[Supplier]],tbl_die_ordering[[#This Row],[DIE NO]])</f>
        <v>JIANGSU_015936-2501</v>
      </c>
    </row>
    <row r="1346" spans="1:33" ht="15.75">
      <c r="A1346" s="130" t="s">
        <v>29</v>
      </c>
      <c r="B1346" s="128" t="str">
        <f>_xlfn.XLOOKUP(_xlfn.TEXTJOIN("_",TRUE,tbl_die_ordering[[#This Row],[Supplier]],tbl_die_ordering[[#This Row],[DIE NO]]),[1]Tracker!$AQ:$AQ,[1]Tracker!$W:$W,"")</f>
        <v>8161-25</v>
      </c>
      <c r="C1346" s="204" t="s">
        <v>2060</v>
      </c>
      <c r="D1346" s="177" t="s">
        <v>88</v>
      </c>
      <c r="E1346" s="90" t="s">
        <v>119</v>
      </c>
      <c r="F1346" s="91">
        <v>45896</v>
      </c>
      <c r="G1346" s="355">
        <f>_xlfn.XLOOKUP(_xlfn.TEXTJOIN("_",TRUE,tbl_die_ordering[[#This Row],[Supplier]],tbl_die_ordering[[#This Row],[DIE NO]]),[1]Tracker!$AQ:$AQ,[1]Tracker!$V:$V,"")</f>
        <v>45896</v>
      </c>
      <c r="H1346" s="193" t="s">
        <v>94</v>
      </c>
      <c r="I1346" s="131">
        <v>0</v>
      </c>
      <c r="J1346" s="131">
        <v>0</v>
      </c>
      <c r="K1346" s="99">
        <v>45897</v>
      </c>
      <c r="L1346" s="99">
        <v>45898</v>
      </c>
      <c r="M1346" s="102"/>
      <c r="N1346" s="129">
        <f>IFERROR(IF(tbl_die_ordering[[#This Row],[Design Approved Date]]&lt;&gt;"",L1346-K1346,""),"")</f>
        <v>1</v>
      </c>
      <c r="O1346" s="91">
        <v>45899</v>
      </c>
      <c r="P1346" s="91">
        <v>45899</v>
      </c>
      <c r="Q1346" s="99">
        <v>45899</v>
      </c>
      <c r="R1346" s="122" t="s">
        <v>1966</v>
      </c>
      <c r="S1346" s="90" t="s">
        <v>101</v>
      </c>
      <c r="T1346" s="99">
        <v>45899</v>
      </c>
      <c r="U1346" s="110"/>
      <c r="V1346" s="111"/>
      <c r="W13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6" s="6"/>
      <c r="AA1346" s="118"/>
      <c r="AB1346" s="82">
        <f>_xlfn.XLOOKUP(_xlfn.TEXTJOIN("_",TRUE,tbl_die_ordering[[#This Row],[Supplier]],tbl_die_ordering[[#This Row],[DIE NO]]),[1]Tracker!$AQ:$AQ,[1]Tracker!$Y:$Y,"")</f>
        <v>242502309</v>
      </c>
      <c r="AC1346" s="83">
        <f>_xlfn.XLOOKUP(_xlfn.TEXTJOIN("_",TRUE,tbl_die_ordering[[#This Row],[Supplier]],tbl_die_ordering[[#This Row],[DIE NO]]),[1]Tracker!$AQ:$AQ,[1]Tracker!$AC:$AC,"")</f>
        <v>45911</v>
      </c>
      <c r="AD1346" s="7"/>
      <c r="AF1346" t="str">
        <f>TEXT(tbl_die_ordering[[#This Row],[Die Requested Date]],"mmm")</f>
        <v>Aug</v>
      </c>
      <c r="AG1346" t="str">
        <f>_xlfn.TEXTJOIN("_",TRUE,tbl_die_ordering[[#This Row],[Supplier]],tbl_die_ordering[[#This Row],[DIE NO]])</f>
        <v>PDTMC_007099-2504</v>
      </c>
    </row>
    <row r="1347" spans="1:33" ht="15.75">
      <c r="A1347" s="130" t="s">
        <v>29</v>
      </c>
      <c r="B1347" s="128" t="str">
        <f>_xlfn.XLOOKUP(_xlfn.TEXTJOIN("_",TRUE,tbl_die_ordering[[#This Row],[Supplier]],tbl_die_ordering[[#This Row],[DIE NO]]),[1]Tracker!$AQ:$AQ,[1]Tracker!$W:$W,"")</f>
        <v>8160-25</v>
      </c>
      <c r="C1347" s="204" t="s">
        <v>2061</v>
      </c>
      <c r="D1347" s="177" t="s">
        <v>88</v>
      </c>
      <c r="E1347" s="90" t="s">
        <v>133</v>
      </c>
      <c r="F1347" s="91">
        <v>45896</v>
      </c>
      <c r="G1347" s="355">
        <f>_xlfn.XLOOKUP(_xlfn.TEXTJOIN("_",TRUE,tbl_die_ordering[[#This Row],[Supplier]],tbl_die_ordering[[#This Row],[DIE NO]]),[1]Tracker!$AQ:$AQ,[1]Tracker!$V:$V,"")</f>
        <v>45896</v>
      </c>
      <c r="H1347" s="193" t="s">
        <v>90</v>
      </c>
      <c r="I1347" s="131">
        <v>1</v>
      </c>
      <c r="J1347" s="131">
        <v>2</v>
      </c>
      <c r="K1347" s="99">
        <v>45897</v>
      </c>
      <c r="L1347" s="99">
        <v>45898</v>
      </c>
      <c r="M1347" s="102"/>
      <c r="N1347" s="129">
        <f>IFERROR(IF(tbl_die_ordering[[#This Row],[Design Approved Date]]&lt;&gt;"",L1347-K1347,""),"")</f>
        <v>1</v>
      </c>
      <c r="O1347" s="91">
        <v>45899</v>
      </c>
      <c r="P1347" s="91">
        <v>45899</v>
      </c>
      <c r="Q1347" s="99">
        <v>45899</v>
      </c>
      <c r="R1347" s="122" t="s">
        <v>1966</v>
      </c>
      <c r="S1347" s="90" t="s">
        <v>139</v>
      </c>
      <c r="T1347" s="99">
        <v>45899</v>
      </c>
      <c r="U1347" s="110"/>
      <c r="V1347" s="111"/>
      <c r="W13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7" s="6"/>
      <c r="AA1347" s="118"/>
      <c r="AB1347" s="82">
        <f>_xlfn.XLOOKUP(_xlfn.TEXTJOIN("_",TRUE,tbl_die_ordering[[#This Row],[Supplier]],tbl_die_ordering[[#This Row],[DIE NO]]),[1]Tracker!$AQ:$AQ,[1]Tracker!$Y:$Y,"")</f>
        <v>242502349</v>
      </c>
      <c r="AC1347" s="83">
        <f>_xlfn.XLOOKUP(_xlfn.TEXTJOIN("_",TRUE,tbl_die_ordering[[#This Row],[Supplier]],tbl_die_ordering[[#This Row],[DIE NO]]),[1]Tracker!$AQ:$AQ,[1]Tracker!$AC:$AC,"")</f>
        <v>45916.511504629627</v>
      </c>
      <c r="AD1347" s="7"/>
      <c r="AF1347" t="str">
        <f>TEXT(tbl_die_ordering[[#This Row],[Die Requested Date]],"mmm")</f>
        <v>Aug</v>
      </c>
      <c r="AG1347" t="str">
        <f>_xlfn.TEXTJOIN("_",TRUE,tbl_die_ordering[[#This Row],[Supplier]],tbl_die_ordering[[#This Row],[DIE NO]])</f>
        <v>EKSTEK_006161-2504</v>
      </c>
    </row>
    <row r="1348" spans="1:33" ht="15.75">
      <c r="A1348" s="130" t="s">
        <v>29</v>
      </c>
      <c r="B1348" s="128" t="str">
        <f>_xlfn.XLOOKUP(_xlfn.TEXTJOIN("_",TRUE,tbl_die_ordering[[#This Row],[Supplier]],tbl_die_ordering[[#This Row],[DIE NO]]),[1]Tracker!$AQ:$AQ,[1]Tracker!$W:$W,"")</f>
        <v>8159-25</v>
      </c>
      <c r="C1348" s="204" t="s">
        <v>2062</v>
      </c>
      <c r="D1348" s="177" t="s">
        <v>88</v>
      </c>
      <c r="E1348" s="90" t="s">
        <v>100</v>
      </c>
      <c r="F1348" s="91">
        <v>45896</v>
      </c>
      <c r="G1348" s="355">
        <f>_xlfn.XLOOKUP(_xlfn.TEXTJOIN("_",TRUE,tbl_die_ordering[[#This Row],[Supplier]],tbl_die_ordering[[#This Row],[DIE NO]]),[1]Tracker!$AQ:$AQ,[1]Tracker!$V:$V,"")</f>
        <v>45896</v>
      </c>
      <c r="H1348" s="193" t="s">
        <v>90</v>
      </c>
      <c r="I1348" s="131">
        <v>1</v>
      </c>
      <c r="J1348" s="131">
        <v>1</v>
      </c>
      <c r="K1348" s="99">
        <v>45898</v>
      </c>
      <c r="L1348" s="99">
        <v>45898</v>
      </c>
      <c r="M1348" s="102"/>
      <c r="N1348" s="129">
        <f>IFERROR(IF(tbl_die_ordering[[#This Row],[Design Approved Date]]&lt;&gt;"",L1348-K1348,""),"")</f>
        <v>0</v>
      </c>
      <c r="O1348" s="91">
        <v>45899</v>
      </c>
      <c r="P1348" s="91">
        <v>45899</v>
      </c>
      <c r="Q1348" s="99">
        <v>45899</v>
      </c>
      <c r="R1348" s="122" t="s">
        <v>1966</v>
      </c>
      <c r="S1348" s="90" t="s">
        <v>106</v>
      </c>
      <c r="T1348" s="99">
        <v>45899</v>
      </c>
      <c r="U1348" s="110"/>
      <c r="V1348" s="111"/>
      <c r="W13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8" s="6"/>
      <c r="AA1348" s="118"/>
      <c r="AB1348" s="82">
        <f>_xlfn.XLOOKUP(_xlfn.TEXTJOIN("_",TRUE,tbl_die_ordering[[#This Row],[Supplier]],tbl_die_ordering[[#This Row],[DIE NO]]),[1]Tracker!$AQ:$AQ,[1]Tracker!$Y:$Y,"")</f>
        <v>242502348</v>
      </c>
      <c r="AC1348" s="83">
        <f>_xlfn.XLOOKUP(_xlfn.TEXTJOIN("_",TRUE,tbl_die_ordering[[#This Row],[Supplier]],tbl_die_ordering[[#This Row],[DIE NO]]),[1]Tracker!$AQ:$AQ,[1]Tracker!$AC:$AC,"")</f>
        <v>45915.406076388892</v>
      </c>
      <c r="AD1348" s="7"/>
      <c r="AF1348" t="str">
        <f>TEXT(tbl_die_ordering[[#This Row],[Die Requested Date]],"mmm")</f>
        <v>Aug</v>
      </c>
      <c r="AG1348" t="str">
        <f>_xlfn.TEXTJOIN("_",TRUE,tbl_die_ordering[[#This Row],[Supplier]],tbl_die_ordering[[#This Row],[DIE NO]])</f>
        <v>JIANGSU_005088-2501</v>
      </c>
    </row>
    <row r="1349" spans="1:33" ht="15.75">
      <c r="A1349" s="130" t="s">
        <v>29</v>
      </c>
      <c r="B1349" s="128" t="str">
        <f>_xlfn.XLOOKUP(_xlfn.TEXTJOIN("_",TRUE,tbl_die_ordering[[#This Row],[Supplier]],tbl_die_ordering[[#This Row],[DIE NO]]),[1]Tracker!$AQ:$AQ,[1]Tracker!$W:$W,"")</f>
        <v>8162-25</v>
      </c>
      <c r="C1349" s="204" t="s">
        <v>2063</v>
      </c>
      <c r="D1349" s="177" t="s">
        <v>88</v>
      </c>
      <c r="E1349" s="90" t="s">
        <v>135</v>
      </c>
      <c r="F1349" s="91">
        <v>45896</v>
      </c>
      <c r="G1349" s="355">
        <f>_xlfn.XLOOKUP(_xlfn.TEXTJOIN("_",TRUE,tbl_die_ordering[[#This Row],[Supplier]],tbl_die_ordering[[#This Row],[DIE NO]]),[1]Tracker!$AQ:$AQ,[1]Tracker!$V:$V,"")</f>
        <v>45896</v>
      </c>
      <c r="H1349" s="193" t="s">
        <v>94</v>
      </c>
      <c r="I1349" s="131">
        <v>3</v>
      </c>
      <c r="J1349" s="131">
        <v>3</v>
      </c>
      <c r="K1349" s="99">
        <v>45898</v>
      </c>
      <c r="L1349" s="99">
        <v>45904</v>
      </c>
      <c r="M1349" s="102"/>
      <c r="N1349" s="129">
        <f>IFERROR(IF(tbl_die_ordering[[#This Row],[Design Approved Date]]&lt;&gt;"",L1349-K1349,""),"")</f>
        <v>6</v>
      </c>
      <c r="O1349" s="91">
        <v>45906</v>
      </c>
      <c r="P1349" s="91">
        <v>45907</v>
      </c>
      <c r="Q1349" s="99">
        <v>45906</v>
      </c>
      <c r="R1349" s="122" t="s">
        <v>2064</v>
      </c>
      <c r="S1349" s="90" t="s">
        <v>95</v>
      </c>
      <c r="T1349" s="99">
        <v>45906</v>
      </c>
      <c r="U1349" s="110"/>
      <c r="V1349" s="111"/>
      <c r="W13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49" s="6"/>
      <c r="AA1349" s="118"/>
      <c r="AB1349" s="82">
        <f>_xlfn.XLOOKUP(_xlfn.TEXTJOIN("_",TRUE,tbl_die_ordering[[#This Row],[Supplier]],tbl_die_ordering[[#This Row],[DIE NO]]),[1]Tracker!$AQ:$AQ,[1]Tracker!$Y:$Y,"")</f>
        <v>242502387</v>
      </c>
      <c r="AC1349" s="83">
        <f>_xlfn.XLOOKUP(_xlfn.TEXTJOIN("_",TRUE,tbl_die_ordering[[#This Row],[Supplier]],tbl_die_ordering[[#This Row],[DIE NO]]),[1]Tracker!$AQ:$AQ,[1]Tracker!$AC:$AC,"")</f>
        <v>45923</v>
      </c>
      <c r="AD1349" s="7"/>
      <c r="AF1349" t="str">
        <f>TEXT(tbl_die_ordering[[#This Row],[Die Requested Date]],"mmm")</f>
        <v>Aug</v>
      </c>
      <c r="AG1349" t="str">
        <f>_xlfn.TEXTJOIN("_",TRUE,tbl_die_ordering[[#This Row],[Supplier]],tbl_die_ordering[[#This Row],[DIE NO]])</f>
        <v>PHME_051129-2502</v>
      </c>
    </row>
    <row r="1350" spans="1:33" ht="15.75">
      <c r="A1350" s="130" t="s">
        <v>29</v>
      </c>
      <c r="B1350" s="128" t="str">
        <f>_xlfn.XLOOKUP(_xlfn.TEXTJOIN("_",TRUE,tbl_die_ordering[[#This Row],[Supplier]],tbl_die_ordering[[#This Row],[DIE NO]]),[1]Tracker!$AQ:$AQ,[1]Tracker!$W:$W,"")</f>
        <v>8163-25</v>
      </c>
      <c r="C1350" s="204" t="s">
        <v>2065</v>
      </c>
      <c r="D1350" s="177" t="s">
        <v>88</v>
      </c>
      <c r="E1350" s="90" t="s">
        <v>119</v>
      </c>
      <c r="F1350" s="91">
        <v>45897</v>
      </c>
      <c r="G1350" s="355">
        <f>_xlfn.XLOOKUP(_xlfn.TEXTJOIN("_",TRUE,tbl_die_ordering[[#This Row],[Supplier]],tbl_die_ordering[[#This Row],[DIE NO]]),[1]Tracker!$AQ:$AQ,[1]Tracker!$V:$V,"")</f>
        <v>45896</v>
      </c>
      <c r="H1350" s="193" t="s">
        <v>90</v>
      </c>
      <c r="I1350" s="131">
        <v>0</v>
      </c>
      <c r="J1350" s="131">
        <v>0</v>
      </c>
      <c r="K1350" s="99">
        <v>45897</v>
      </c>
      <c r="L1350" s="99">
        <v>45904</v>
      </c>
      <c r="M1350" s="102"/>
      <c r="N1350" s="129">
        <f>IFERROR(IF(tbl_die_ordering[[#This Row],[Design Approved Date]]&lt;&gt;"",L1350-K1350,""),"")</f>
        <v>7</v>
      </c>
      <c r="O1350" s="91">
        <v>45909</v>
      </c>
      <c r="P1350" s="91">
        <v>45912</v>
      </c>
      <c r="Q1350" s="99">
        <v>45909</v>
      </c>
      <c r="R1350" s="122" t="s">
        <v>2066</v>
      </c>
      <c r="S1350" s="90" t="s">
        <v>91</v>
      </c>
      <c r="T1350" s="99">
        <v>45909</v>
      </c>
      <c r="U1350" s="110"/>
      <c r="V1350" s="111"/>
      <c r="W13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0" s="6"/>
      <c r="AA1350" s="118"/>
      <c r="AB1350" s="82">
        <f>_xlfn.XLOOKUP(_xlfn.TEXTJOIN("_",TRUE,tbl_die_ordering[[#This Row],[Supplier]],tbl_die_ordering[[#This Row],[DIE NO]]),[1]Tracker!$AQ:$AQ,[1]Tracker!$Y:$Y,"")</f>
        <v>242502361</v>
      </c>
      <c r="AC1350" s="83">
        <f>_xlfn.XLOOKUP(_xlfn.TEXTJOIN("_",TRUE,tbl_die_ordering[[#This Row],[Supplier]],tbl_die_ordering[[#This Row],[DIE NO]]),[1]Tracker!$AQ:$AQ,[1]Tracker!$AC:$AC,"")</f>
        <v>45918.396087962959</v>
      </c>
      <c r="AD1350" s="7"/>
      <c r="AF1350" t="str">
        <f>TEXT(tbl_die_ordering[[#This Row],[Die Requested Date]],"mmm")</f>
        <v>Aug</v>
      </c>
      <c r="AG1350" t="str">
        <f>_xlfn.TEXTJOIN("_",TRUE,tbl_die_ordering[[#This Row],[Supplier]],tbl_die_ordering[[#This Row],[DIE NO]])</f>
        <v>WEFA_055055-2518</v>
      </c>
    </row>
    <row r="1351" spans="1:33" ht="30">
      <c r="A1351" s="130" t="s">
        <v>6</v>
      </c>
      <c r="B1351" s="128" t="str">
        <f>_xlfn.XLOOKUP(_xlfn.TEXTJOIN("_",TRUE,tbl_die_ordering[[#This Row],[Supplier]],tbl_die_ordering[[#This Row],[DIE NO]]),[1]Tracker!$AQ:$AQ,[1]Tracker!$W:$W,"")</f>
        <v>8164-25</v>
      </c>
      <c r="C1351" s="204" t="s">
        <v>2067</v>
      </c>
      <c r="D1351" s="177" t="s">
        <v>88</v>
      </c>
      <c r="E1351" s="90" t="s">
        <v>374</v>
      </c>
      <c r="F1351" s="91">
        <v>45897</v>
      </c>
      <c r="G1351" s="355">
        <f>_xlfn.XLOOKUP(_xlfn.TEXTJOIN("_",TRUE,tbl_die_ordering[[#This Row],[Supplier]],tbl_die_ordering[[#This Row],[DIE NO]]),[1]Tracker!$AQ:$AQ,[1]Tracker!$V:$V,"")</f>
        <v>45898</v>
      </c>
      <c r="H1351" s="193" t="s">
        <v>90</v>
      </c>
      <c r="I1351" s="131">
        <v>1</v>
      </c>
      <c r="J1351" s="131">
        <v>1</v>
      </c>
      <c r="K1351" s="99">
        <v>45902</v>
      </c>
      <c r="L1351" s="99">
        <v>45910</v>
      </c>
      <c r="M1351" s="102"/>
      <c r="N1351" s="129">
        <f>IFERROR(IF(tbl_die_ordering[[#This Row],[Design Approved Date]]&lt;&gt;"",L1351-K1351,""),"")</f>
        <v>8</v>
      </c>
      <c r="O1351" s="91">
        <v>45911</v>
      </c>
      <c r="P1351" s="91">
        <v>45913</v>
      </c>
      <c r="Q1351" s="99">
        <v>45911</v>
      </c>
      <c r="R1351" s="122" t="s">
        <v>2068</v>
      </c>
      <c r="S1351" s="90" t="s">
        <v>91</v>
      </c>
      <c r="T1351" s="99">
        <v>45911</v>
      </c>
      <c r="U1351" s="110"/>
      <c r="V1351" s="111" t="s">
        <v>2069</v>
      </c>
      <c r="W13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1" s="6"/>
      <c r="AA1351" s="118"/>
      <c r="AB1351" s="82">
        <f>_xlfn.XLOOKUP(_xlfn.TEXTJOIN("_",TRUE,tbl_die_ordering[[#This Row],[Supplier]],tbl_die_ordering[[#This Row],[DIE NO]]),[1]Tracker!$AQ:$AQ,[1]Tracker!$Y:$Y,"")</f>
        <v>142507989</v>
      </c>
      <c r="AC1351" s="83">
        <f>_xlfn.XLOOKUP(_xlfn.TEXTJOIN("_",TRUE,tbl_die_ordering[[#This Row],[Supplier]],tbl_die_ordering[[#This Row],[DIE NO]]),[1]Tracker!$AQ:$AQ,[1]Tracker!$AC:$AC,"")</f>
        <v>45922</v>
      </c>
      <c r="AD1351" s="7"/>
      <c r="AF1351" t="str">
        <f>TEXT(tbl_die_ordering[[#This Row],[Die Requested Date]],"mmm")</f>
        <v>Aug</v>
      </c>
      <c r="AG1351" t="str">
        <f>_xlfn.TEXTJOIN("_",TRUE,tbl_die_ordering[[#This Row],[Supplier]],tbl_die_ordering[[#This Row],[DIE NO]])</f>
        <v>WEFA_05158-212</v>
      </c>
    </row>
    <row r="1352" spans="1:33" ht="15.75">
      <c r="A1352" s="130" t="s">
        <v>29</v>
      </c>
      <c r="B1352" s="128" t="str">
        <f>_xlfn.XLOOKUP(_xlfn.TEXTJOIN("_",TRUE,tbl_die_ordering[[#This Row],[Supplier]],tbl_die_ordering[[#This Row],[DIE NO]]),[1]Tracker!$AQ:$AQ,[1]Tracker!$W:$W,"")</f>
        <v>8165-25</v>
      </c>
      <c r="C1352" s="204" t="s">
        <v>2070</v>
      </c>
      <c r="D1352" s="177" t="s">
        <v>88</v>
      </c>
      <c r="E1352" s="90" t="s">
        <v>89</v>
      </c>
      <c r="F1352" s="91">
        <v>45897</v>
      </c>
      <c r="G1352" s="355">
        <f>_xlfn.XLOOKUP(_xlfn.TEXTJOIN("_",TRUE,tbl_die_ordering[[#This Row],[Supplier]],tbl_die_ordering[[#This Row],[DIE NO]]),[1]Tracker!$AQ:$AQ,[1]Tracker!$V:$V,"")</f>
        <v>45900</v>
      </c>
      <c r="H1352" s="193" t="s">
        <v>94</v>
      </c>
      <c r="I1352" s="131">
        <v>1</v>
      </c>
      <c r="J1352" s="131">
        <v>1</v>
      </c>
      <c r="K1352" s="99">
        <v>45901</v>
      </c>
      <c r="L1352" s="99">
        <v>45901</v>
      </c>
      <c r="M1352" s="102"/>
      <c r="N1352" s="129">
        <f>IFERROR(IF(tbl_die_ordering[[#This Row],[Design Approved Date]]&lt;&gt;"",L1352-K1352,""),"")</f>
        <v>0</v>
      </c>
      <c r="O1352" s="91">
        <v>45904</v>
      </c>
      <c r="P1352" s="91">
        <v>45904</v>
      </c>
      <c r="Q1352" s="99">
        <v>45904</v>
      </c>
      <c r="R1352" s="122" t="s">
        <v>1658</v>
      </c>
      <c r="S1352" s="90" t="s">
        <v>95</v>
      </c>
      <c r="T1352" s="99">
        <v>45904</v>
      </c>
      <c r="U1352" s="110"/>
      <c r="V1352" s="111"/>
      <c r="W13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2" s="6"/>
      <c r="AA1352" s="118"/>
      <c r="AB1352" s="82">
        <f>_xlfn.XLOOKUP(_xlfn.TEXTJOIN("_",TRUE,tbl_die_ordering[[#This Row],[Supplier]],tbl_die_ordering[[#This Row],[DIE NO]]),[1]Tracker!$AQ:$AQ,[1]Tracker!$Y:$Y,"")</f>
        <v>242502362</v>
      </c>
      <c r="AC1352" s="83">
        <f>_xlfn.XLOOKUP(_xlfn.TEXTJOIN("_",TRUE,tbl_die_ordering[[#This Row],[Supplier]],tbl_die_ordering[[#This Row],[DIE NO]]),[1]Tracker!$AQ:$AQ,[1]Tracker!$AC:$AC,"")</f>
        <v>45918.404189814813</v>
      </c>
      <c r="AD1352" s="7"/>
      <c r="AF1352" t="str">
        <f>TEXT(tbl_die_ordering[[#This Row],[Die Requested Date]],"mmm")</f>
        <v>Aug</v>
      </c>
      <c r="AG1352" t="str">
        <f>_xlfn.TEXTJOIN("_",TRUE,tbl_die_ordering[[#This Row],[Supplier]],tbl_die_ordering[[#This Row],[DIE NO]])</f>
        <v>PHME_005350-3505</v>
      </c>
    </row>
    <row r="1353" spans="1:33" ht="15.75">
      <c r="A1353" s="130" t="s">
        <v>29</v>
      </c>
      <c r="B1353" s="128" t="str">
        <f>_xlfn.XLOOKUP(_xlfn.TEXTJOIN("_",TRUE,tbl_die_ordering[[#This Row],[Supplier]],tbl_die_ordering[[#This Row],[DIE NO]]),[1]Tracker!$AQ:$AQ,[1]Tracker!$W:$W,"")</f>
        <v>8165-25</v>
      </c>
      <c r="C1353" s="204" t="s">
        <v>2071</v>
      </c>
      <c r="D1353" s="177" t="s">
        <v>88</v>
      </c>
      <c r="E1353" s="90" t="s">
        <v>133</v>
      </c>
      <c r="F1353" s="91">
        <v>45897</v>
      </c>
      <c r="G1353" s="355">
        <f>_xlfn.XLOOKUP(_xlfn.TEXTJOIN("_",TRUE,tbl_die_ordering[[#This Row],[Supplier]],tbl_die_ordering[[#This Row],[DIE NO]]),[1]Tracker!$AQ:$AQ,[1]Tracker!$V:$V,"")</f>
        <v>45900</v>
      </c>
      <c r="H1353" s="193" t="s">
        <v>94</v>
      </c>
      <c r="I1353" s="131">
        <v>1</v>
      </c>
      <c r="J1353" s="131">
        <v>2</v>
      </c>
      <c r="K1353" s="99">
        <v>45901</v>
      </c>
      <c r="L1353" s="99">
        <v>45901</v>
      </c>
      <c r="M1353" s="102"/>
      <c r="N1353" s="129">
        <f>IFERROR(IF(tbl_die_ordering[[#This Row],[Design Approved Date]]&lt;&gt;"",L1353-K1353,""),"")</f>
        <v>0</v>
      </c>
      <c r="O1353" s="91">
        <v>45904</v>
      </c>
      <c r="P1353" s="91">
        <v>45904</v>
      </c>
      <c r="Q1353" s="99">
        <v>45904</v>
      </c>
      <c r="R1353" s="122" t="s">
        <v>1658</v>
      </c>
      <c r="S1353" s="90" t="s">
        <v>95</v>
      </c>
      <c r="T1353" s="99">
        <v>45904</v>
      </c>
      <c r="U1353" s="110"/>
      <c r="V1353" s="111"/>
      <c r="W13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3" s="6"/>
      <c r="AA1353" s="118"/>
      <c r="AB1353" s="82">
        <f>_xlfn.XLOOKUP(_xlfn.TEXTJOIN("_",TRUE,tbl_die_ordering[[#This Row],[Supplier]],tbl_die_ordering[[#This Row],[DIE NO]]),[1]Tracker!$AQ:$AQ,[1]Tracker!$Y:$Y,"")</f>
        <v>242502362</v>
      </c>
      <c r="AC1353" s="83">
        <f>_xlfn.XLOOKUP(_xlfn.TEXTJOIN("_",TRUE,tbl_die_ordering[[#This Row],[Supplier]],tbl_die_ordering[[#This Row],[DIE NO]]),[1]Tracker!$AQ:$AQ,[1]Tracker!$AC:$AC,"")</f>
        <v>45918.404189814813</v>
      </c>
      <c r="AD1353" s="7"/>
      <c r="AF1353" t="str">
        <f>TEXT(tbl_die_ordering[[#This Row],[Die Requested Date]],"mmm")</f>
        <v>Aug</v>
      </c>
      <c r="AG1353" t="str">
        <f>_xlfn.TEXTJOIN("_",TRUE,tbl_die_ordering[[#This Row],[Supplier]],tbl_die_ordering[[#This Row],[DIE NO]])</f>
        <v>PHME_051004-2503</v>
      </c>
    </row>
    <row r="1354" spans="1:33" ht="15.75">
      <c r="A1354" s="130" t="s">
        <v>29</v>
      </c>
      <c r="B1354" s="128" t="str">
        <f>_xlfn.XLOOKUP(_xlfn.TEXTJOIN("_",TRUE,tbl_die_ordering[[#This Row],[Supplier]],tbl_die_ordering[[#This Row],[DIE NO]]),[1]Tracker!$AQ:$AQ,[1]Tracker!$W:$W,"")</f>
        <v>8166-25</v>
      </c>
      <c r="C1354" s="204" t="s">
        <v>2072</v>
      </c>
      <c r="D1354" s="177" t="s">
        <v>88</v>
      </c>
      <c r="E1354" s="90" t="s">
        <v>119</v>
      </c>
      <c r="F1354" s="91">
        <v>45897</v>
      </c>
      <c r="G1354" s="355">
        <f>_xlfn.XLOOKUP(_xlfn.TEXTJOIN("_",TRUE,tbl_die_ordering[[#This Row],[Supplier]],tbl_die_ordering[[#This Row],[DIE NO]]),[1]Tracker!$AQ:$AQ,[1]Tracker!$V:$V,"")</f>
        <v>45900</v>
      </c>
      <c r="H1354" s="193" t="s">
        <v>90</v>
      </c>
      <c r="I1354" s="131">
        <v>2</v>
      </c>
      <c r="J1354" s="131">
        <v>2</v>
      </c>
      <c r="K1354" s="99">
        <v>45901</v>
      </c>
      <c r="L1354" s="99">
        <v>45901</v>
      </c>
      <c r="M1354" s="102"/>
      <c r="N1354" s="129">
        <f>IFERROR(IF(tbl_die_ordering[[#This Row],[Design Approved Date]]&lt;&gt;"",L1354-K1354,""),"")</f>
        <v>0</v>
      </c>
      <c r="O1354" s="91">
        <v>45904</v>
      </c>
      <c r="P1354" s="91">
        <v>45904</v>
      </c>
      <c r="Q1354" s="99">
        <v>45904</v>
      </c>
      <c r="R1354" s="122" t="s">
        <v>1658</v>
      </c>
      <c r="S1354" s="90" t="s">
        <v>106</v>
      </c>
      <c r="T1354" s="99">
        <v>45904</v>
      </c>
      <c r="U1354" s="110"/>
      <c r="V1354" s="111"/>
      <c r="W13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4" s="6"/>
      <c r="AA1354" s="118"/>
      <c r="AB1354" s="82">
        <f>_xlfn.XLOOKUP(_xlfn.TEXTJOIN("_",TRUE,tbl_die_ordering[[#This Row],[Supplier]],tbl_die_ordering[[#This Row],[DIE NO]]),[1]Tracker!$AQ:$AQ,[1]Tracker!$Y:$Y,"")</f>
        <v>242502339</v>
      </c>
      <c r="AC1354" s="83">
        <f>_xlfn.XLOOKUP(_xlfn.TEXTJOIN("_",TRUE,tbl_die_ordering[[#This Row],[Supplier]],tbl_die_ordering[[#This Row],[DIE NO]]),[1]Tracker!$AQ:$AQ,[1]Tracker!$AC:$AC,"")</f>
        <v>45916.510833333334</v>
      </c>
      <c r="AD1354" s="7"/>
      <c r="AF1354" t="str">
        <f>TEXT(tbl_die_ordering[[#This Row],[Die Requested Date]],"mmm")</f>
        <v>Aug</v>
      </c>
      <c r="AG1354" t="str">
        <f>_xlfn.TEXTJOIN("_",TRUE,tbl_die_ordering[[#This Row],[Supplier]],tbl_die_ordering[[#This Row],[DIE NO]])</f>
        <v>JIANGSU_013010-2509</v>
      </c>
    </row>
    <row r="1355" spans="1:33" ht="15.75">
      <c r="A1355" s="130" t="s">
        <v>29</v>
      </c>
      <c r="B1355" s="128" t="str">
        <f>_xlfn.XLOOKUP(_xlfn.TEXTJOIN("_",TRUE,tbl_die_ordering[[#This Row],[Supplier]],tbl_die_ordering[[#This Row],[DIE NO]]),[1]Tracker!$AQ:$AQ,[1]Tracker!$W:$W,"")</f>
        <v>8167-25</v>
      </c>
      <c r="C1355" s="204" t="s">
        <v>2073</v>
      </c>
      <c r="D1355" s="177" t="s">
        <v>88</v>
      </c>
      <c r="E1355" s="90" t="s">
        <v>103</v>
      </c>
      <c r="F1355" s="91">
        <v>45897</v>
      </c>
      <c r="G1355" s="355">
        <f>_xlfn.XLOOKUP(_xlfn.TEXTJOIN("_",TRUE,tbl_die_ordering[[#This Row],[Supplier]],tbl_die_ordering[[#This Row],[DIE NO]]),[1]Tracker!$AQ:$AQ,[1]Tracker!$V:$V,"")</f>
        <v>45900</v>
      </c>
      <c r="H1355" s="193" t="s">
        <v>94</v>
      </c>
      <c r="I1355" s="131">
        <v>0</v>
      </c>
      <c r="J1355" s="131">
        <v>0</v>
      </c>
      <c r="K1355" s="99">
        <v>45903</v>
      </c>
      <c r="L1355" s="99">
        <v>45904</v>
      </c>
      <c r="M1355" s="102"/>
      <c r="N1355" s="129">
        <f>IFERROR(IF(tbl_die_ordering[[#This Row],[Design Approved Date]]&lt;&gt;"",L1355-K1355,""),"")</f>
        <v>1</v>
      </c>
      <c r="O1355" s="91">
        <v>45906</v>
      </c>
      <c r="P1355" s="91">
        <v>45907</v>
      </c>
      <c r="Q1355" s="99">
        <v>45906</v>
      </c>
      <c r="R1355" s="122" t="s">
        <v>2064</v>
      </c>
      <c r="S1355" s="90" t="s">
        <v>101</v>
      </c>
      <c r="T1355" s="99">
        <v>45906</v>
      </c>
      <c r="U1355" s="110"/>
      <c r="V1355" s="111"/>
      <c r="W13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5" s="6"/>
      <c r="AA1355" s="118"/>
      <c r="AB1355" s="82">
        <f>_xlfn.XLOOKUP(_xlfn.TEXTJOIN("_",TRUE,tbl_die_ordering[[#This Row],[Supplier]],tbl_die_ordering[[#This Row],[DIE NO]]),[1]Tracker!$AQ:$AQ,[1]Tracker!$Y:$Y,"")</f>
        <v>242502363</v>
      </c>
      <c r="AC1355" s="83">
        <f>_xlfn.XLOOKUP(_xlfn.TEXTJOIN("_",TRUE,tbl_die_ordering[[#This Row],[Supplier]],tbl_die_ordering[[#This Row],[DIE NO]]),[1]Tracker!$AQ:$AQ,[1]Tracker!$AC:$AC,"")</f>
        <v>45915.681215277778</v>
      </c>
      <c r="AD1355" s="7"/>
      <c r="AF1355" t="str">
        <f>TEXT(tbl_die_ordering[[#This Row],[Die Requested Date]],"mmm")</f>
        <v>Aug</v>
      </c>
      <c r="AG1355" t="str">
        <f>_xlfn.TEXTJOIN("_",TRUE,tbl_die_ordering[[#This Row],[Supplier]],tbl_die_ordering[[#This Row],[DIE NO]])</f>
        <v>PDTMC_027604-2502</v>
      </c>
    </row>
    <row r="1356" spans="1:33" ht="30">
      <c r="A1356" s="130" t="s">
        <v>29</v>
      </c>
      <c r="B1356" s="128" t="str">
        <f>_xlfn.XLOOKUP(_xlfn.TEXTJOIN("_",TRUE,tbl_die_ordering[[#This Row],[Supplier]],tbl_die_ordering[[#This Row],[DIE NO]]),[1]Tracker!$AQ:$AQ,[1]Tracker!$W:$W,"")</f>
        <v>8167-25</v>
      </c>
      <c r="C1356" s="204" t="s">
        <v>2074</v>
      </c>
      <c r="D1356" s="177" t="s">
        <v>88</v>
      </c>
      <c r="E1356" s="90" t="s">
        <v>122</v>
      </c>
      <c r="F1356" s="91">
        <v>45897</v>
      </c>
      <c r="G1356" s="355">
        <f>_xlfn.XLOOKUP(_xlfn.TEXTJOIN("_",TRUE,tbl_die_ordering[[#This Row],[Supplier]],tbl_die_ordering[[#This Row],[DIE NO]]),[1]Tracker!$AQ:$AQ,[1]Tracker!$V:$V,"")</f>
        <v>45900</v>
      </c>
      <c r="H1356" s="193" t="s">
        <v>94</v>
      </c>
      <c r="I1356" s="131">
        <v>3</v>
      </c>
      <c r="J1356" s="131">
        <v>3</v>
      </c>
      <c r="K1356" s="99">
        <v>45903</v>
      </c>
      <c r="L1356" s="99">
        <v>45924</v>
      </c>
      <c r="M1356" s="102" t="s">
        <v>1380</v>
      </c>
      <c r="N1356" s="129">
        <f>IFERROR(IF(tbl_die_ordering[[#This Row],[Design Approved Date]]&lt;&gt;"",L1356-K1356,""),"")</f>
        <v>21</v>
      </c>
      <c r="O1356" s="91">
        <v>45925</v>
      </c>
      <c r="P1356" s="91">
        <v>45927</v>
      </c>
      <c r="Q1356" s="99">
        <v>45925</v>
      </c>
      <c r="R1356" s="122" t="s">
        <v>2075</v>
      </c>
      <c r="S1356" s="90" t="s">
        <v>101</v>
      </c>
      <c r="T1356" s="99">
        <v>45925</v>
      </c>
      <c r="U1356" s="110"/>
      <c r="V1356" s="111" t="s">
        <v>2076</v>
      </c>
      <c r="W13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6" s="6"/>
      <c r="AA1356" s="118"/>
      <c r="AB1356" s="82">
        <f>_xlfn.XLOOKUP(_xlfn.TEXTJOIN("_",TRUE,tbl_die_ordering[[#This Row],[Supplier]],tbl_die_ordering[[#This Row],[DIE NO]]),[1]Tracker!$AQ:$AQ,[1]Tracker!$Y:$Y,"")</f>
        <v>242502516</v>
      </c>
      <c r="AC1356" s="83">
        <f>_xlfn.XLOOKUP(_xlfn.TEXTJOIN("_",TRUE,tbl_die_ordering[[#This Row],[Supplier]],tbl_die_ordering[[#This Row],[DIE NO]]),[1]Tracker!$AQ:$AQ,[1]Tracker!$AC:$AC,"")</f>
        <v>45930</v>
      </c>
      <c r="AD1356" s="7"/>
      <c r="AF1356" t="str">
        <f>TEXT(tbl_die_ordering[[#This Row],[Die Requested Date]],"mmm")</f>
        <v>Aug</v>
      </c>
      <c r="AG1356" t="str">
        <f>_xlfn.TEXTJOIN("_",TRUE,tbl_die_ordering[[#This Row],[Supplier]],tbl_die_ordering[[#This Row],[DIE NO]])</f>
        <v>PDTMC_051110-3507</v>
      </c>
    </row>
    <row r="1357" spans="1:33" ht="15.75">
      <c r="A1357" s="130" t="s">
        <v>6</v>
      </c>
      <c r="B1357" s="128" t="str">
        <f>_xlfn.XLOOKUP(_xlfn.TEXTJOIN("_",TRUE,tbl_die_ordering[[#This Row],[Supplier]],tbl_die_ordering[[#This Row],[DIE NO]]),[1]Tracker!$AQ:$AQ,[1]Tracker!$W:$W,"")</f>
        <v>8168-25</v>
      </c>
      <c r="C1357" s="204" t="s">
        <v>2077</v>
      </c>
      <c r="D1357" s="177" t="s">
        <v>185</v>
      </c>
      <c r="E1357" s="90" t="s">
        <v>221</v>
      </c>
      <c r="F1357" s="91">
        <v>45901</v>
      </c>
      <c r="G1357" s="355">
        <f>_xlfn.XLOOKUP(_xlfn.TEXTJOIN("_",TRUE,tbl_die_ordering[[#This Row],[Supplier]],tbl_die_ordering[[#This Row],[DIE NO]]),[1]Tracker!$AQ:$AQ,[1]Tracker!$V:$V,"")</f>
        <v>45901</v>
      </c>
      <c r="H1357" s="193" t="s">
        <v>94</v>
      </c>
      <c r="I1357" s="131">
        <v>0</v>
      </c>
      <c r="J1357" s="131">
        <v>0</v>
      </c>
      <c r="K1357" s="99">
        <v>45903</v>
      </c>
      <c r="L1357" s="99">
        <v>45904</v>
      </c>
      <c r="M1357" s="102"/>
      <c r="N1357" s="129">
        <f>IFERROR(IF(tbl_die_ordering[[#This Row],[Design Approved Date]]&lt;&gt;"",L1357-K1357,""),"")</f>
        <v>1</v>
      </c>
      <c r="O1357" s="91">
        <v>45906</v>
      </c>
      <c r="P1357" s="91">
        <v>45906</v>
      </c>
      <c r="Q1357" s="99">
        <v>45906</v>
      </c>
      <c r="R1357" s="122" t="s">
        <v>2008</v>
      </c>
      <c r="S1357" s="90" t="s">
        <v>95</v>
      </c>
      <c r="T1357" s="99">
        <v>45906</v>
      </c>
      <c r="U1357" s="110" t="s">
        <v>1225</v>
      </c>
      <c r="V1357" s="111"/>
      <c r="W13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7" s="6"/>
      <c r="AA1357" s="118" t="s">
        <v>2038</v>
      </c>
      <c r="AB1357" s="82">
        <f>_xlfn.XLOOKUP(_xlfn.TEXTJOIN("_",TRUE,tbl_die_ordering[[#This Row],[Supplier]],tbl_die_ordering[[#This Row],[DIE NO]]),[1]Tracker!$AQ:$AQ,[1]Tracker!$Y:$Y,"")</f>
        <v>142507812</v>
      </c>
      <c r="AC1357" s="83">
        <f>_xlfn.XLOOKUP(_xlfn.TEXTJOIN("_",TRUE,tbl_die_ordering[[#This Row],[Supplier]],tbl_die_ordering[[#This Row],[DIE NO]]),[1]Tracker!$AQ:$AQ,[1]Tracker!$AC:$AC,"")</f>
        <v>45915.671134259261</v>
      </c>
      <c r="AD1357" s="7"/>
      <c r="AF1357" t="str">
        <f>TEXT(tbl_die_ordering[[#This Row],[Die Requested Date]],"mmm")</f>
        <v>Sep</v>
      </c>
      <c r="AG1357" t="str">
        <f>_xlfn.TEXTJOIN("_",TRUE,tbl_die_ordering[[#This Row],[Supplier]],tbl_die_ordering[[#This Row],[DIE NO]])</f>
        <v>PHME_27968-201</v>
      </c>
    </row>
    <row r="1358" spans="1:33" ht="15.75">
      <c r="A1358" s="130" t="s">
        <v>6</v>
      </c>
      <c r="B1358" s="128" t="str">
        <f>_xlfn.XLOOKUP(_xlfn.TEXTJOIN("_",TRUE,tbl_die_ordering[[#This Row],[Supplier]],tbl_die_ordering[[#This Row],[DIE NO]]),[1]Tracker!$AQ:$AQ,[1]Tracker!$W:$W,"")</f>
        <v>8171-25</v>
      </c>
      <c r="C1358" s="204" t="s">
        <v>2078</v>
      </c>
      <c r="D1358" s="177" t="s">
        <v>88</v>
      </c>
      <c r="E1358" s="90" t="s">
        <v>323</v>
      </c>
      <c r="F1358" s="91">
        <v>45901</v>
      </c>
      <c r="G1358" s="355">
        <f>_xlfn.XLOOKUP(_xlfn.TEXTJOIN("_",TRUE,tbl_die_ordering[[#This Row],[Supplier]],tbl_die_ordering[[#This Row],[DIE NO]]),[1]Tracker!$AQ:$AQ,[1]Tracker!$V:$V,"")</f>
        <v>45903</v>
      </c>
      <c r="H1358" s="193" t="s">
        <v>90</v>
      </c>
      <c r="I1358" s="131">
        <v>0</v>
      </c>
      <c r="J1358" s="131">
        <v>0</v>
      </c>
      <c r="K1358" s="99">
        <v>45904</v>
      </c>
      <c r="L1358" s="99">
        <v>45908</v>
      </c>
      <c r="M1358" s="102"/>
      <c r="N1358" s="129">
        <f>IFERROR(IF(tbl_die_ordering[[#This Row],[Design Approved Date]]&lt;&gt;"",L1358-K1358,""),"")</f>
        <v>4</v>
      </c>
      <c r="O1358" s="91">
        <v>45909</v>
      </c>
      <c r="P1358" s="91">
        <v>45910</v>
      </c>
      <c r="Q1358" s="99">
        <v>45909</v>
      </c>
      <c r="R1358" s="122" t="s">
        <v>1875</v>
      </c>
      <c r="S1358" s="90" t="s">
        <v>139</v>
      </c>
      <c r="T1358" s="99">
        <v>45909</v>
      </c>
      <c r="U1358" s="110"/>
      <c r="V1358" s="111"/>
      <c r="W13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8" s="6"/>
      <c r="AA1358" s="118"/>
      <c r="AB1358" s="82">
        <f>_xlfn.XLOOKUP(_xlfn.TEXTJOIN("_",TRUE,tbl_die_ordering[[#This Row],[Supplier]],tbl_die_ordering[[#This Row],[DIE NO]]),[1]Tracker!$AQ:$AQ,[1]Tracker!$Y:$Y,"")</f>
        <v>142507808</v>
      </c>
      <c r="AC1358" s="83">
        <f>_xlfn.XLOOKUP(_xlfn.TEXTJOIN("_",TRUE,tbl_die_ordering[[#This Row],[Supplier]],tbl_die_ordering[[#This Row],[DIE NO]]),[1]Tracker!$AQ:$AQ,[1]Tracker!$AC:$AC,"")</f>
        <v>45916.505844907406</v>
      </c>
      <c r="AD1358" s="7"/>
      <c r="AF1358" t="str">
        <f>TEXT(tbl_die_ordering[[#This Row],[Die Requested Date]],"mmm")</f>
        <v>Sep</v>
      </c>
      <c r="AG1358" t="str">
        <f>_xlfn.TEXTJOIN("_",TRUE,tbl_die_ordering[[#This Row],[Supplier]],tbl_die_ordering[[#This Row],[DIE NO]])</f>
        <v>EKSTEK_11618-402</v>
      </c>
    </row>
    <row r="1359" spans="1:33" ht="15.75">
      <c r="A1359" s="130" t="s">
        <v>6</v>
      </c>
      <c r="B1359" s="128" t="str">
        <f>_xlfn.XLOOKUP(_xlfn.TEXTJOIN("_",TRUE,tbl_die_ordering[[#This Row],[Supplier]],tbl_die_ordering[[#This Row],[DIE NO]]),[1]Tracker!$AQ:$AQ,[1]Tracker!$W:$W,"")</f>
        <v>8172-25</v>
      </c>
      <c r="C1359" s="204" t="s">
        <v>2079</v>
      </c>
      <c r="D1359" s="177" t="s">
        <v>88</v>
      </c>
      <c r="E1359" s="90" t="s">
        <v>323</v>
      </c>
      <c r="F1359" s="91">
        <v>45901</v>
      </c>
      <c r="G1359" s="355">
        <f>_xlfn.XLOOKUP(_xlfn.TEXTJOIN("_",TRUE,tbl_die_ordering[[#This Row],[Supplier]],tbl_die_ordering[[#This Row],[DIE NO]]),[1]Tracker!$AQ:$AQ,[1]Tracker!$V:$V,"")</f>
        <v>45903</v>
      </c>
      <c r="H1359" s="193" t="s">
        <v>90</v>
      </c>
      <c r="I1359" s="131">
        <v>0</v>
      </c>
      <c r="J1359" s="131">
        <v>0</v>
      </c>
      <c r="K1359" s="99">
        <v>45906</v>
      </c>
      <c r="L1359" s="99">
        <v>45908</v>
      </c>
      <c r="M1359" s="102"/>
      <c r="N1359" s="129">
        <f>IFERROR(IF(tbl_die_ordering[[#This Row],[Design Approved Date]]&lt;&gt;"",L1359-K1359,""),"")</f>
        <v>2</v>
      </c>
      <c r="O1359" s="91">
        <v>45909</v>
      </c>
      <c r="P1359" s="91">
        <v>45910</v>
      </c>
      <c r="Q1359" s="99">
        <v>45909</v>
      </c>
      <c r="R1359" s="122" t="s">
        <v>1875</v>
      </c>
      <c r="S1359" s="90" t="s">
        <v>106</v>
      </c>
      <c r="T1359" s="99">
        <v>45909</v>
      </c>
      <c r="U1359" s="110"/>
      <c r="V1359" s="111"/>
      <c r="W13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59" s="6"/>
      <c r="AA1359" s="118"/>
      <c r="AB1359" s="82">
        <f>_xlfn.XLOOKUP(_xlfn.TEXTJOIN("_",TRUE,tbl_die_ordering[[#This Row],[Supplier]],tbl_die_ordering[[#This Row],[DIE NO]]),[1]Tracker!$AQ:$AQ,[1]Tracker!$Y:$Y,"")</f>
        <v>142507806</v>
      </c>
      <c r="AC1359" s="83">
        <f>_xlfn.XLOOKUP(_xlfn.TEXTJOIN("_",TRUE,tbl_die_ordering[[#This Row],[Supplier]],tbl_die_ordering[[#This Row],[DIE NO]]),[1]Tracker!$AQ:$AQ,[1]Tracker!$AC:$AC,"")</f>
        <v>45918.398125</v>
      </c>
      <c r="AD1359" s="7"/>
      <c r="AF1359" t="str">
        <f>TEXT(tbl_die_ordering[[#This Row],[Die Requested Date]],"mmm")</f>
        <v>Sep</v>
      </c>
      <c r="AG1359" t="str">
        <f>_xlfn.TEXTJOIN("_",TRUE,tbl_die_ordering[[#This Row],[Supplier]],tbl_die_ordering[[#This Row],[DIE NO]])</f>
        <v>JIANGSU_11057-407</v>
      </c>
    </row>
    <row r="1360" spans="1:33" ht="15.75">
      <c r="A1360" s="130" t="s">
        <v>6</v>
      </c>
      <c r="B1360" s="128" t="str">
        <f>_xlfn.XLOOKUP(_xlfn.TEXTJOIN("_",TRUE,tbl_die_ordering[[#This Row],[Supplier]],tbl_die_ordering[[#This Row],[DIE NO]]),[1]Tracker!$AQ:$AQ,[1]Tracker!$W:$W,"")</f>
        <v>8176-25</v>
      </c>
      <c r="C1360" s="204" t="s">
        <v>2080</v>
      </c>
      <c r="D1360" s="177" t="s">
        <v>88</v>
      </c>
      <c r="E1360" s="90" t="s">
        <v>260</v>
      </c>
      <c r="F1360" s="91">
        <v>45901</v>
      </c>
      <c r="G1360" s="355">
        <f>_xlfn.XLOOKUP(_xlfn.TEXTJOIN("_",TRUE,tbl_die_ordering[[#This Row],[Supplier]],tbl_die_ordering[[#This Row],[DIE NO]]),[1]Tracker!$AQ:$AQ,[1]Tracker!$V:$V,"")</f>
        <v>45903</v>
      </c>
      <c r="H1360" s="193" t="s">
        <v>90</v>
      </c>
      <c r="I1360" s="131">
        <v>1</v>
      </c>
      <c r="J1360" s="131">
        <v>4</v>
      </c>
      <c r="K1360" s="99">
        <v>45906</v>
      </c>
      <c r="L1360" s="99">
        <v>45910</v>
      </c>
      <c r="M1360" s="102"/>
      <c r="N1360" s="129">
        <f>IFERROR(IF(tbl_die_ordering[[#This Row],[Design Approved Date]]&lt;&gt;"",L1360-K1360,""),"")</f>
        <v>4</v>
      </c>
      <c r="O1360" s="91">
        <v>45911</v>
      </c>
      <c r="P1360" s="91">
        <v>45913</v>
      </c>
      <c r="Q1360" s="99">
        <v>45911</v>
      </c>
      <c r="R1360" s="122" t="s">
        <v>2068</v>
      </c>
      <c r="S1360" s="90" t="s">
        <v>106</v>
      </c>
      <c r="T1360" s="99">
        <v>45911</v>
      </c>
      <c r="U1360" s="110"/>
      <c r="V1360" s="111"/>
      <c r="W13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0" s="6"/>
      <c r="AA1360" s="118"/>
      <c r="AB1360" s="82">
        <f>_xlfn.XLOOKUP(_xlfn.TEXTJOIN("_",TRUE,tbl_die_ordering[[#This Row],[Supplier]],tbl_die_ordering[[#This Row],[DIE NO]]),[1]Tracker!$AQ:$AQ,[1]Tracker!$Y:$Y,"")</f>
        <v>142507807</v>
      </c>
      <c r="AC1360" s="83">
        <f>_xlfn.XLOOKUP(_xlfn.TEXTJOIN("_",TRUE,tbl_die_ordering[[#This Row],[Supplier]],tbl_die_ordering[[#This Row],[DIE NO]]),[1]Tracker!$AQ:$AQ,[1]Tracker!$AC:$AC,"")</f>
        <v>45915.584583333337</v>
      </c>
      <c r="AD1360" s="7"/>
      <c r="AF1360" t="str">
        <f>TEXT(tbl_die_ordering[[#This Row],[Die Requested Date]],"mmm")</f>
        <v>Sep</v>
      </c>
      <c r="AG1360" t="str">
        <f>_xlfn.TEXTJOIN("_",TRUE,tbl_die_ordering[[#This Row],[Supplier]],tbl_die_ordering[[#This Row],[DIE NO]])</f>
        <v>JIANGSU_30347-502</v>
      </c>
    </row>
    <row r="1361" spans="1:33" ht="15.75">
      <c r="A1361" s="130" t="s">
        <v>6</v>
      </c>
      <c r="B1361" s="128" t="str">
        <f>_xlfn.XLOOKUP(_xlfn.TEXTJOIN("_",TRUE,tbl_die_ordering[[#This Row],[Supplier]],tbl_die_ordering[[#This Row],[DIE NO]]),[1]Tracker!$AQ:$AQ,[1]Tracker!$W:$W,"")</f>
        <v>8171-25</v>
      </c>
      <c r="C1361" s="204" t="s">
        <v>2081</v>
      </c>
      <c r="D1361" s="177" t="s">
        <v>88</v>
      </c>
      <c r="E1361" s="90" t="s">
        <v>670</v>
      </c>
      <c r="F1361" s="91">
        <v>45901</v>
      </c>
      <c r="G1361" s="355">
        <f>_xlfn.XLOOKUP(_xlfn.TEXTJOIN("_",TRUE,tbl_die_ordering[[#This Row],[Supplier]],tbl_die_ordering[[#This Row],[DIE NO]]),[1]Tracker!$AQ:$AQ,[1]Tracker!$V:$V,"")</f>
        <v>45903</v>
      </c>
      <c r="H1361" s="193" t="s">
        <v>90</v>
      </c>
      <c r="I1361" s="131">
        <v>2</v>
      </c>
      <c r="J1361" s="131">
        <v>8</v>
      </c>
      <c r="K1361" s="99">
        <v>45904</v>
      </c>
      <c r="L1361" s="99">
        <v>45909</v>
      </c>
      <c r="M1361" s="102"/>
      <c r="N1361" s="129">
        <f>IFERROR(IF(tbl_die_ordering[[#This Row],[Design Approved Date]]&lt;&gt;"",L1361-K1361,""),"")</f>
        <v>5</v>
      </c>
      <c r="O1361" s="91">
        <v>45909</v>
      </c>
      <c r="P1361" s="91">
        <v>45910</v>
      </c>
      <c r="Q1361" s="99">
        <v>45909</v>
      </c>
      <c r="R1361" s="122" t="s">
        <v>1875</v>
      </c>
      <c r="S1361" s="90" t="s">
        <v>139</v>
      </c>
      <c r="T1361" s="99">
        <v>45909</v>
      </c>
      <c r="U1361" s="110"/>
      <c r="V1361" s="111"/>
      <c r="W13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1" s="6"/>
      <c r="AA1361" s="118"/>
      <c r="AB1361" s="82">
        <f>_xlfn.XLOOKUP(_xlfn.TEXTJOIN("_",TRUE,tbl_die_ordering[[#This Row],[Supplier]],tbl_die_ordering[[#This Row],[DIE NO]]),[1]Tracker!$AQ:$AQ,[1]Tracker!$Y:$Y,"")</f>
        <v>142507808</v>
      </c>
      <c r="AC1361" s="83">
        <f>_xlfn.XLOOKUP(_xlfn.TEXTJOIN("_",TRUE,tbl_die_ordering[[#This Row],[Supplier]],tbl_die_ordering[[#This Row],[DIE NO]]),[1]Tracker!$AQ:$AQ,[1]Tracker!$AC:$AC,"")</f>
        <v>45916.505844907406</v>
      </c>
      <c r="AD1361" s="7"/>
      <c r="AF1361" t="str">
        <f>TEXT(tbl_die_ordering[[#This Row],[Die Requested Date]],"mmm")</f>
        <v>Sep</v>
      </c>
      <c r="AG1361" t="str">
        <f>_xlfn.TEXTJOIN("_",TRUE,tbl_die_ordering[[#This Row],[Supplier]],tbl_die_ordering[[#This Row],[DIE NO]])</f>
        <v>EKSTEK_29780-525</v>
      </c>
    </row>
    <row r="1362" spans="1:33" ht="15.75">
      <c r="A1362" s="130" t="s">
        <v>6</v>
      </c>
      <c r="B1362" s="128" t="str">
        <f>_xlfn.XLOOKUP(_xlfn.TEXTJOIN("_",TRUE,tbl_die_ordering[[#This Row],[Supplier]],tbl_die_ordering[[#This Row],[DIE NO]]),[1]Tracker!$AQ:$AQ,[1]Tracker!$W:$W,"")</f>
        <v>8168-25</v>
      </c>
      <c r="C1362" s="204" t="s">
        <v>2082</v>
      </c>
      <c r="D1362" s="177" t="s">
        <v>185</v>
      </c>
      <c r="E1362" s="90" t="s">
        <v>221</v>
      </c>
      <c r="F1362" s="91">
        <v>45901</v>
      </c>
      <c r="G1362" s="355">
        <f>_xlfn.XLOOKUP(_xlfn.TEXTJOIN("_",TRUE,tbl_die_ordering[[#This Row],[Supplier]],tbl_die_ordering[[#This Row],[DIE NO]]),[1]Tracker!$AQ:$AQ,[1]Tracker!$V:$V,"")</f>
        <v>45901</v>
      </c>
      <c r="H1362" s="193" t="s">
        <v>94</v>
      </c>
      <c r="I1362" s="131">
        <v>0</v>
      </c>
      <c r="J1362" s="131">
        <v>0</v>
      </c>
      <c r="K1362" s="99">
        <v>45904</v>
      </c>
      <c r="L1362" s="99">
        <v>45911</v>
      </c>
      <c r="M1362" s="102"/>
      <c r="N1362" s="129">
        <f>IFERROR(IF(tbl_die_ordering[[#This Row],[Design Approved Date]]&lt;&gt;"",L1362-K1362,""),"")</f>
        <v>7</v>
      </c>
      <c r="O1362" s="91">
        <v>45913</v>
      </c>
      <c r="P1362" s="91">
        <v>45915</v>
      </c>
      <c r="Q1362" s="99">
        <v>45913</v>
      </c>
      <c r="R1362" s="122" t="s">
        <v>2083</v>
      </c>
      <c r="S1362" s="90" t="s">
        <v>95</v>
      </c>
      <c r="T1362" s="99">
        <v>45913</v>
      </c>
      <c r="U1362" s="110" t="s">
        <v>1225</v>
      </c>
      <c r="V1362" s="111" t="s">
        <v>2084</v>
      </c>
      <c r="W13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2" s="6"/>
      <c r="AA1362" s="118" t="s">
        <v>2038</v>
      </c>
      <c r="AB1362" s="82">
        <f>_xlfn.XLOOKUP(_xlfn.TEXTJOIN("_",TRUE,tbl_die_ordering[[#This Row],[Supplier]],tbl_die_ordering[[#This Row],[DIE NO]]),[1]Tracker!$AQ:$AQ,[1]Tracker!$Y:$Y,"")</f>
        <v>142507895</v>
      </c>
      <c r="AC1362" s="83">
        <f>_xlfn.XLOOKUP(_xlfn.TEXTJOIN("_",TRUE,tbl_die_ordering[[#This Row],[Supplier]],tbl_die_ordering[[#This Row],[DIE NO]]),[1]Tracker!$AQ:$AQ,[1]Tracker!$AC:$AC,"")</f>
        <v>45919</v>
      </c>
      <c r="AD1362" s="7"/>
      <c r="AF1362" t="str">
        <f>TEXT(tbl_die_ordering[[#This Row],[Die Requested Date]],"mmm")</f>
        <v>Sep</v>
      </c>
      <c r="AG1362" t="str">
        <f>_xlfn.TEXTJOIN("_",TRUE,tbl_die_ordering[[#This Row],[Supplier]],tbl_die_ordering[[#This Row],[DIE NO]])</f>
        <v>PHME_27969-201</v>
      </c>
    </row>
    <row r="1363" spans="1:33" ht="15.75">
      <c r="A1363" s="130" t="s">
        <v>6</v>
      </c>
      <c r="B1363" s="128" t="str">
        <f>_xlfn.XLOOKUP(_xlfn.TEXTJOIN("_",TRUE,tbl_die_ordering[[#This Row],[Supplier]],tbl_die_ordering[[#This Row],[DIE NO]]),[1]Tracker!$AQ:$AQ,[1]Tracker!$W:$W,"")</f>
        <v>8168-25</v>
      </c>
      <c r="C1363" s="204" t="s">
        <v>2085</v>
      </c>
      <c r="D1363" s="177" t="s">
        <v>185</v>
      </c>
      <c r="E1363" s="90" t="s">
        <v>221</v>
      </c>
      <c r="F1363" s="91">
        <v>45901</v>
      </c>
      <c r="G1363" s="355">
        <f>_xlfn.XLOOKUP(_xlfn.TEXTJOIN("_",TRUE,tbl_die_ordering[[#This Row],[Supplier]],tbl_die_ordering[[#This Row],[DIE NO]]),[1]Tracker!$AQ:$AQ,[1]Tracker!$V:$V,"")</f>
        <v>45901</v>
      </c>
      <c r="H1363" s="193" t="s">
        <v>94</v>
      </c>
      <c r="I1363" s="131">
        <v>0</v>
      </c>
      <c r="J1363" s="131">
        <v>0</v>
      </c>
      <c r="K1363" s="99">
        <v>45904</v>
      </c>
      <c r="L1363" s="99">
        <v>45911</v>
      </c>
      <c r="M1363" s="102"/>
      <c r="N1363" s="129">
        <f>IFERROR(IF(tbl_die_ordering[[#This Row],[Design Approved Date]]&lt;&gt;"",L1363-K1363,""),"")</f>
        <v>7</v>
      </c>
      <c r="O1363" s="91">
        <v>45913</v>
      </c>
      <c r="P1363" s="91">
        <v>45915</v>
      </c>
      <c r="Q1363" s="99">
        <v>45913</v>
      </c>
      <c r="R1363" s="122" t="s">
        <v>2083</v>
      </c>
      <c r="S1363" s="90" t="s">
        <v>95</v>
      </c>
      <c r="T1363" s="99">
        <v>45913</v>
      </c>
      <c r="U1363" s="110" t="s">
        <v>1225</v>
      </c>
      <c r="V1363" s="111" t="s">
        <v>2084</v>
      </c>
      <c r="W13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3" s="6"/>
      <c r="AA1363" s="118" t="s">
        <v>2038</v>
      </c>
      <c r="AB1363" s="82">
        <f>_xlfn.XLOOKUP(_xlfn.TEXTJOIN("_",TRUE,tbl_die_ordering[[#This Row],[Supplier]],tbl_die_ordering[[#This Row],[DIE NO]]),[1]Tracker!$AQ:$AQ,[1]Tracker!$Y:$Y,"")</f>
        <v>142507895</v>
      </c>
      <c r="AC1363" s="83">
        <f>_xlfn.XLOOKUP(_xlfn.TEXTJOIN("_",TRUE,tbl_die_ordering[[#This Row],[Supplier]],tbl_die_ordering[[#This Row],[DIE NO]]),[1]Tracker!$AQ:$AQ,[1]Tracker!$AC:$AC,"")</f>
        <v>45919</v>
      </c>
      <c r="AD1363" s="7"/>
      <c r="AF1363" t="str">
        <f>TEXT(tbl_die_ordering[[#This Row],[Die Requested Date]],"mmm")</f>
        <v>Sep</v>
      </c>
      <c r="AG1363" t="str">
        <f>_xlfn.TEXTJOIN("_",TRUE,tbl_die_ordering[[#This Row],[Supplier]],tbl_die_ordering[[#This Row],[DIE NO]])</f>
        <v>PHME_27970-201</v>
      </c>
    </row>
    <row r="1364" spans="1:33" ht="15.75">
      <c r="A1364" s="130" t="s">
        <v>6</v>
      </c>
      <c r="B1364" s="128" t="str">
        <f>_xlfn.XLOOKUP(_xlfn.TEXTJOIN("_",TRUE,tbl_die_ordering[[#This Row],[Supplier]],tbl_die_ordering[[#This Row],[DIE NO]]),[1]Tracker!$AQ:$AQ,[1]Tracker!$W:$W,"")</f>
        <v>8174-25</v>
      </c>
      <c r="C1364" s="204" t="s">
        <v>2086</v>
      </c>
      <c r="D1364" s="177" t="s">
        <v>88</v>
      </c>
      <c r="E1364" s="90" t="s">
        <v>321</v>
      </c>
      <c r="F1364" s="91">
        <v>45901</v>
      </c>
      <c r="G1364" s="355">
        <f>_xlfn.XLOOKUP(_xlfn.TEXTJOIN("_",TRUE,tbl_die_ordering[[#This Row],[Supplier]],tbl_die_ordering[[#This Row],[DIE NO]]),[1]Tracker!$AQ:$AQ,[1]Tracker!$V:$V,"")</f>
        <v>45915</v>
      </c>
      <c r="H1364" s="193" t="s">
        <v>90</v>
      </c>
      <c r="I1364" s="131">
        <v>7</v>
      </c>
      <c r="J1364" s="131">
        <v>7</v>
      </c>
      <c r="K1364" s="99">
        <v>45917</v>
      </c>
      <c r="L1364" s="99">
        <v>45919</v>
      </c>
      <c r="M1364" s="102"/>
      <c r="N1364" s="129">
        <f>IFERROR(IF(tbl_die_ordering[[#This Row],[Design Approved Date]]&lt;&gt;"",L1364-K1364,""),"")</f>
        <v>2</v>
      </c>
      <c r="O1364" s="91">
        <v>45922</v>
      </c>
      <c r="P1364" s="91">
        <v>45922</v>
      </c>
      <c r="Q1364" s="99">
        <v>45922</v>
      </c>
      <c r="R1364" s="122" t="s">
        <v>2087</v>
      </c>
      <c r="S1364" s="90" t="s">
        <v>91</v>
      </c>
      <c r="T1364" s="99">
        <v>45922</v>
      </c>
      <c r="U1364" s="110"/>
      <c r="V1364" s="111"/>
      <c r="W13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4" s="6"/>
      <c r="AA1364" s="118"/>
      <c r="AB1364" s="82">
        <f>_xlfn.XLOOKUP(_xlfn.TEXTJOIN("_",TRUE,tbl_die_ordering[[#This Row],[Supplier]],tbl_die_ordering[[#This Row],[DIE NO]]),[1]Tracker!$AQ:$AQ,[1]Tracker!$Y:$Y,"")</f>
        <v>142508340</v>
      </c>
      <c r="AC1364" s="83">
        <f>_xlfn.XLOOKUP(_xlfn.TEXTJOIN("_",TRUE,tbl_die_ordering[[#This Row],[Supplier]],tbl_die_ordering[[#This Row],[DIE NO]]),[1]Tracker!$AQ:$AQ,[1]Tracker!$AC:$AC,"")</f>
        <v>45929</v>
      </c>
      <c r="AD1364" s="7"/>
      <c r="AF1364" t="str">
        <f>TEXT(tbl_die_ordering[[#This Row],[Die Requested Date]],"mmm")</f>
        <v>Sep</v>
      </c>
      <c r="AG1364" t="str">
        <f>_xlfn.TEXTJOIN("_",TRUE,tbl_die_ordering[[#This Row],[Supplier]],tbl_die_ordering[[#This Row],[DIE NO]])</f>
        <v>WEFA_28484-507</v>
      </c>
    </row>
    <row r="1365" spans="1:33" ht="15.75">
      <c r="A1365" s="130" t="s">
        <v>6</v>
      </c>
      <c r="B1365" s="128" t="str">
        <f>_xlfn.XLOOKUP(_xlfn.TEXTJOIN("_",TRUE,tbl_die_ordering[[#This Row],[Supplier]],tbl_die_ordering[[#This Row],[DIE NO]]),[1]Tracker!$AQ:$AQ,[1]Tracker!$W:$W,"")</f>
        <v>8176-25</v>
      </c>
      <c r="C1365" s="204" t="s">
        <v>2088</v>
      </c>
      <c r="D1365" s="177" t="s">
        <v>88</v>
      </c>
      <c r="E1365" s="90" t="s">
        <v>260</v>
      </c>
      <c r="F1365" s="91">
        <v>45901</v>
      </c>
      <c r="G1365" s="355">
        <f>_xlfn.XLOOKUP(_xlfn.TEXTJOIN("_",TRUE,tbl_die_ordering[[#This Row],[Supplier]],tbl_die_ordering[[#This Row],[DIE NO]]),[1]Tracker!$AQ:$AQ,[1]Tracker!$V:$V,"")</f>
        <v>45903</v>
      </c>
      <c r="H1365" s="193" t="s">
        <v>90</v>
      </c>
      <c r="I1365" s="131">
        <v>1</v>
      </c>
      <c r="J1365" s="131">
        <v>4</v>
      </c>
      <c r="K1365" s="99">
        <v>45906</v>
      </c>
      <c r="L1365" s="99">
        <v>45932</v>
      </c>
      <c r="M1365" s="102" t="s">
        <v>186</v>
      </c>
      <c r="N1365" s="129">
        <f>IFERROR(IF(tbl_die_ordering[[#This Row],[Design Approved Date]]&lt;&gt;"",L1365-K1365,""),"")</f>
        <v>26</v>
      </c>
      <c r="O1365" s="91">
        <v>45938</v>
      </c>
      <c r="P1365" s="91">
        <v>45941</v>
      </c>
      <c r="Q1365" s="99">
        <v>45938</v>
      </c>
      <c r="R1365" s="122" t="s">
        <v>2089</v>
      </c>
      <c r="S1365" s="90" t="s">
        <v>106</v>
      </c>
      <c r="T1365" s="99">
        <v>45938</v>
      </c>
      <c r="U1365" s="110"/>
      <c r="V1365" s="111" t="s">
        <v>2090</v>
      </c>
      <c r="W13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5" s="6"/>
      <c r="AA1365" s="118"/>
      <c r="AB1365" s="82">
        <f>_xlfn.XLOOKUP(_xlfn.TEXTJOIN("_",TRUE,tbl_die_ordering[[#This Row],[Supplier]],tbl_die_ordering[[#This Row],[DIE NO]]),[1]Tracker!$AQ:$AQ,[1]Tracker!$Y:$Y,"")</f>
        <v>142508850</v>
      </c>
      <c r="AC1365" s="83">
        <f>_xlfn.XLOOKUP(_xlfn.TEXTJOIN("_",TRUE,tbl_die_ordering[[#This Row],[Supplier]],tbl_die_ordering[[#This Row],[DIE NO]]),[1]Tracker!$AQ:$AQ,[1]Tracker!$AC:$AC,"")</f>
        <v>45947.048877314817</v>
      </c>
      <c r="AD1365" s="7"/>
      <c r="AF1365" t="str">
        <f>TEXT(tbl_die_ordering[[#This Row],[Die Requested Date]],"mmm")</f>
        <v>Sep</v>
      </c>
      <c r="AG1365" t="str">
        <f>_xlfn.TEXTJOIN("_",TRUE,tbl_die_ordering[[#This Row],[Supplier]],tbl_die_ordering[[#This Row],[DIE NO]])</f>
        <v>JIANGSU_30348-501</v>
      </c>
    </row>
    <row r="1366" spans="1:33" ht="15.75">
      <c r="A1366" s="130" t="s">
        <v>6</v>
      </c>
      <c r="B1366" s="128" t="str">
        <f>_xlfn.XLOOKUP(_xlfn.TEXTJOIN("_",TRUE,tbl_die_ordering[[#This Row],[Supplier]],tbl_die_ordering[[#This Row],[DIE NO]]),[1]Tracker!$AQ:$AQ,[1]Tracker!$W:$W,"")</f>
        <v>8175-25</v>
      </c>
      <c r="C1366" s="204" t="s">
        <v>2091</v>
      </c>
      <c r="D1366" s="177" t="s">
        <v>88</v>
      </c>
      <c r="E1366" s="90" t="s">
        <v>260</v>
      </c>
      <c r="F1366" s="91">
        <v>45901</v>
      </c>
      <c r="G1366" s="355">
        <f>_xlfn.XLOOKUP(_xlfn.TEXTJOIN("_",TRUE,tbl_die_ordering[[#This Row],[Supplier]],tbl_die_ordering[[#This Row],[DIE NO]]),[1]Tracker!$AQ:$AQ,[1]Tracker!$V:$V,"")</f>
        <v>45903</v>
      </c>
      <c r="H1366" s="193" t="s">
        <v>90</v>
      </c>
      <c r="I1366" s="131">
        <v>1</v>
      </c>
      <c r="J1366" s="131">
        <v>2</v>
      </c>
      <c r="K1366" s="99">
        <v>45910</v>
      </c>
      <c r="L1366" s="99">
        <v>45911</v>
      </c>
      <c r="M1366" s="102"/>
      <c r="N1366" s="129">
        <f>IFERROR(IF(tbl_die_ordering[[#This Row],[Design Approved Date]]&lt;&gt;"",L1366-K1366,""),"")</f>
        <v>1</v>
      </c>
      <c r="O1366" s="91">
        <v>45913</v>
      </c>
      <c r="P1366" s="91">
        <v>45915</v>
      </c>
      <c r="Q1366" s="99">
        <v>45913</v>
      </c>
      <c r="R1366" s="122" t="s">
        <v>2083</v>
      </c>
      <c r="S1366" s="90" t="s">
        <v>106</v>
      </c>
      <c r="T1366" s="99">
        <v>45913</v>
      </c>
      <c r="U1366" s="110"/>
      <c r="V1366" s="111" t="s">
        <v>2092</v>
      </c>
      <c r="W13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6" s="6"/>
      <c r="AA1366" s="118"/>
      <c r="AB1366" s="82">
        <f>_xlfn.XLOOKUP(_xlfn.TEXTJOIN("_",TRUE,tbl_die_ordering[[#This Row],[Supplier]],tbl_die_ordering[[#This Row],[DIE NO]]),[1]Tracker!$AQ:$AQ,[1]Tracker!$Y:$Y,"")</f>
        <v>142507992</v>
      </c>
      <c r="AC1366" s="83">
        <f>_xlfn.XLOOKUP(_xlfn.TEXTJOIN("_",TRUE,tbl_die_ordering[[#This Row],[Supplier]],tbl_die_ordering[[#This Row],[DIE NO]]),[1]Tracker!$AQ:$AQ,[1]Tracker!$AC:$AC,"")</f>
        <v>45922</v>
      </c>
      <c r="AD1366" s="7"/>
      <c r="AF1366" t="str">
        <f>TEXT(tbl_die_ordering[[#This Row],[Die Requested Date]],"mmm")</f>
        <v>Sep</v>
      </c>
      <c r="AG1366" t="str">
        <f>_xlfn.TEXTJOIN("_",TRUE,tbl_die_ordering[[#This Row],[Supplier]],tbl_die_ordering[[#This Row],[DIE NO]])</f>
        <v>JIANGSU_30345-501</v>
      </c>
    </row>
    <row r="1367" spans="1:33" ht="30">
      <c r="A1367" s="130" t="s">
        <v>6</v>
      </c>
      <c r="B1367" s="128" t="str">
        <f>_xlfn.XLOOKUP(_xlfn.TEXTJOIN("_",TRUE,tbl_die_ordering[[#This Row],[Supplier]],tbl_die_ordering[[#This Row],[DIE NO]]),[1]Tracker!$AQ:$AQ,[1]Tracker!$W:$W,"")</f>
        <v>8173-25</v>
      </c>
      <c r="C1367" s="204" t="s">
        <v>2093</v>
      </c>
      <c r="D1367" s="177" t="s">
        <v>88</v>
      </c>
      <c r="E1367" s="90" t="s">
        <v>393</v>
      </c>
      <c r="F1367" s="91">
        <v>45901</v>
      </c>
      <c r="G1367" s="355">
        <f>_xlfn.XLOOKUP(_xlfn.TEXTJOIN("_",TRUE,tbl_die_ordering[[#This Row],[Supplier]],tbl_die_ordering[[#This Row],[DIE NO]]),[1]Tracker!$AQ:$AQ,[1]Tracker!$V:$V,"")</f>
        <v>45915</v>
      </c>
      <c r="H1367" s="193" t="s">
        <v>90</v>
      </c>
      <c r="I1367" s="131">
        <v>2</v>
      </c>
      <c r="J1367" s="131">
        <v>2</v>
      </c>
      <c r="K1367" s="99">
        <v>45917</v>
      </c>
      <c r="L1367" s="99">
        <v>45918</v>
      </c>
      <c r="M1367" s="102"/>
      <c r="N1367" s="129">
        <f>IFERROR(IF(tbl_die_ordering[[#This Row],[Design Approved Date]]&lt;&gt;"",L1367-K1367,""),"")</f>
        <v>1</v>
      </c>
      <c r="O1367" s="91">
        <v>45919</v>
      </c>
      <c r="P1367" s="91">
        <v>45920</v>
      </c>
      <c r="Q1367" s="99">
        <v>45919</v>
      </c>
      <c r="R1367" s="122" t="s">
        <v>2094</v>
      </c>
      <c r="S1367" s="90" t="s">
        <v>167</v>
      </c>
      <c r="T1367" s="99">
        <v>45919</v>
      </c>
      <c r="U1367" s="110"/>
      <c r="V1367" s="111" t="s">
        <v>2095</v>
      </c>
      <c r="W13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7" s="6"/>
      <c r="AA1367" s="118"/>
      <c r="AB1367" s="82">
        <f>_xlfn.XLOOKUP(_xlfn.TEXTJOIN("_",TRUE,tbl_die_ordering[[#This Row],[Supplier]],tbl_die_ordering[[#This Row],[DIE NO]]),[1]Tracker!$AQ:$AQ,[1]Tracker!$Y:$Y,"")</f>
        <v>142508108</v>
      </c>
      <c r="AC1367" s="83">
        <f>_xlfn.XLOOKUP(_xlfn.TEXTJOIN("_",TRUE,tbl_die_ordering[[#This Row],[Supplier]],tbl_die_ordering[[#This Row],[DIE NO]]),[1]Tracker!$AQ:$AQ,[1]Tracker!$AC:$AC,"")</f>
        <v>45924</v>
      </c>
      <c r="AD1367" s="7"/>
      <c r="AF1367" t="str">
        <f>TEXT(tbl_die_ordering[[#This Row],[Die Requested Date]],"mmm")</f>
        <v>Sep</v>
      </c>
      <c r="AG1367" t="str">
        <f>_xlfn.TEXTJOIN("_",TRUE,tbl_die_ordering[[#This Row],[Supplier]],tbl_die_ordering[[#This Row],[DIE NO]])</f>
        <v>PHOENIX _13823-202</v>
      </c>
    </row>
    <row r="1368" spans="1:33" ht="15.75">
      <c r="A1368" s="130" t="s">
        <v>6</v>
      </c>
      <c r="B1368" s="128" t="str">
        <f>_xlfn.XLOOKUP(_xlfn.TEXTJOIN("_",TRUE,tbl_die_ordering[[#This Row],[Supplier]],tbl_die_ordering[[#This Row],[DIE NO]]),[1]Tracker!$AQ:$AQ,[1]Tracker!$W:$W,"")</f>
        <v>8172-25</v>
      </c>
      <c r="C1368" s="204" t="s">
        <v>2096</v>
      </c>
      <c r="D1368" s="177" t="s">
        <v>88</v>
      </c>
      <c r="E1368" s="90" t="s">
        <v>321</v>
      </c>
      <c r="F1368" s="91">
        <v>45901</v>
      </c>
      <c r="G1368" s="355">
        <f>_xlfn.XLOOKUP(_xlfn.TEXTJOIN("_",TRUE,tbl_die_ordering[[#This Row],[Supplier]],tbl_die_ordering[[#This Row],[DIE NO]]),[1]Tracker!$AQ:$AQ,[1]Tracker!$V:$V,"")</f>
        <v>45903</v>
      </c>
      <c r="H1368" s="193" t="s">
        <v>90</v>
      </c>
      <c r="I1368" s="131">
        <v>1</v>
      </c>
      <c r="J1368" s="131">
        <v>1</v>
      </c>
      <c r="K1368" s="99">
        <v>45906</v>
      </c>
      <c r="L1368" s="99">
        <v>45909</v>
      </c>
      <c r="M1368" s="102"/>
      <c r="N1368" s="129">
        <f>IFERROR(IF(tbl_die_ordering[[#This Row],[Design Approved Date]]&lt;&gt;"",L1368-K1368,""),"")</f>
        <v>3</v>
      </c>
      <c r="O1368" s="91">
        <v>45909</v>
      </c>
      <c r="P1368" s="91">
        <v>45910</v>
      </c>
      <c r="Q1368" s="99">
        <v>45909</v>
      </c>
      <c r="R1368" s="122" t="s">
        <v>1875</v>
      </c>
      <c r="S1368" s="90" t="s">
        <v>106</v>
      </c>
      <c r="T1368" s="99">
        <v>45909</v>
      </c>
      <c r="U1368" s="110"/>
      <c r="V1368" s="111"/>
      <c r="W13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8" s="6"/>
      <c r="AA1368" s="118"/>
      <c r="AB1368" s="82">
        <f>_xlfn.XLOOKUP(_xlfn.TEXTJOIN("_",TRUE,tbl_die_ordering[[#This Row],[Supplier]],tbl_die_ordering[[#This Row],[DIE NO]]),[1]Tracker!$AQ:$AQ,[1]Tracker!$Y:$Y,"")</f>
        <v>142507806</v>
      </c>
      <c r="AC1368" s="83">
        <f>_xlfn.XLOOKUP(_xlfn.TEXTJOIN("_",TRUE,tbl_die_ordering[[#This Row],[Supplier]],tbl_die_ordering[[#This Row],[DIE NO]]),[1]Tracker!$AQ:$AQ,[1]Tracker!$AC:$AC,"")</f>
        <v>45918.398125</v>
      </c>
      <c r="AD1368" s="7"/>
      <c r="AF1368" t="str">
        <f>TEXT(tbl_die_ordering[[#This Row],[Die Requested Date]],"mmm")</f>
        <v>Sep</v>
      </c>
      <c r="AG1368" t="str">
        <f>_xlfn.TEXTJOIN("_",TRUE,tbl_die_ordering[[#This Row],[Supplier]],tbl_die_ordering[[#This Row],[DIE NO]])</f>
        <v>JIANGSU_12893-429</v>
      </c>
    </row>
    <row r="1369" spans="1:33" ht="15.75">
      <c r="A1369" s="130" t="s">
        <v>6</v>
      </c>
      <c r="B1369" s="128" t="str">
        <f>_xlfn.XLOOKUP(_xlfn.TEXTJOIN("_",TRUE,tbl_die_ordering[[#This Row],[Supplier]],tbl_die_ordering[[#This Row],[DIE NO]]),[1]Tracker!$AQ:$AQ,[1]Tracker!$W:$W,"")</f>
        <v>8175-25</v>
      </c>
      <c r="C1369" s="204" t="s">
        <v>2097</v>
      </c>
      <c r="D1369" s="177" t="s">
        <v>88</v>
      </c>
      <c r="E1369" s="90" t="s">
        <v>260</v>
      </c>
      <c r="F1369" s="91">
        <v>45901</v>
      </c>
      <c r="G1369" s="355">
        <f>_xlfn.XLOOKUP(_xlfn.TEXTJOIN("_",TRUE,tbl_die_ordering[[#This Row],[Supplier]],tbl_die_ordering[[#This Row],[DIE NO]]),[1]Tracker!$AQ:$AQ,[1]Tracker!$V:$V,"")</f>
        <v>45903</v>
      </c>
      <c r="H1369" s="193" t="s">
        <v>90</v>
      </c>
      <c r="I1369" s="131">
        <v>1</v>
      </c>
      <c r="J1369" s="131">
        <v>3</v>
      </c>
      <c r="K1369" s="99">
        <v>45911</v>
      </c>
      <c r="L1369" s="99">
        <v>45916</v>
      </c>
      <c r="M1369" s="102" t="s">
        <v>1380</v>
      </c>
      <c r="N1369" s="129">
        <f>IFERROR(IF(tbl_die_ordering[[#This Row],[Design Approved Date]]&lt;&gt;"",L1369-K1369,""),"")</f>
        <v>5</v>
      </c>
      <c r="O1369" s="91">
        <v>45917</v>
      </c>
      <c r="P1369" s="91">
        <v>45920</v>
      </c>
      <c r="Q1369" s="99">
        <v>45917</v>
      </c>
      <c r="R1369" s="122" t="s">
        <v>2098</v>
      </c>
      <c r="S1369" s="90" t="s">
        <v>106</v>
      </c>
      <c r="T1369" s="99">
        <v>45917</v>
      </c>
      <c r="U1369" s="110"/>
      <c r="V1369" s="111"/>
      <c r="W13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69" s="6"/>
      <c r="AA1369" s="118"/>
      <c r="AB1369" s="82">
        <f>_xlfn.XLOOKUP(_xlfn.TEXTJOIN("_",TRUE,tbl_die_ordering[[#This Row],[Supplier]],tbl_die_ordering[[#This Row],[DIE NO]]),[1]Tracker!$AQ:$AQ,[1]Tracker!$Y:$Y,"")</f>
        <v>142508339</v>
      </c>
      <c r="AC1369" s="83">
        <f>_xlfn.XLOOKUP(_xlfn.TEXTJOIN("_",TRUE,tbl_die_ordering[[#This Row],[Supplier]],tbl_die_ordering[[#This Row],[DIE NO]]),[1]Tracker!$AQ:$AQ,[1]Tracker!$AC:$AC,"")</f>
        <v>45929.578784722224</v>
      </c>
      <c r="AD1369" s="7"/>
      <c r="AF1369" t="str">
        <f>TEXT(tbl_die_ordering[[#This Row],[Die Requested Date]],"mmm")</f>
        <v>Sep</v>
      </c>
      <c r="AG1369" t="str">
        <f>_xlfn.TEXTJOIN("_",TRUE,tbl_die_ordering[[#This Row],[Supplier]],tbl_die_ordering[[#This Row],[DIE NO]])</f>
        <v>JIANGSU_30344-402</v>
      </c>
    </row>
    <row r="1370" spans="1:33" ht="30">
      <c r="A1370" s="130" t="s">
        <v>6</v>
      </c>
      <c r="B1370" s="128" t="str">
        <f>_xlfn.XLOOKUP(_xlfn.TEXTJOIN("_",TRUE,tbl_die_ordering[[#This Row],[Supplier]],tbl_die_ordering[[#This Row],[DIE NO]]),[1]Tracker!$AQ:$AQ,[1]Tracker!$W:$W,"")</f>
        <v>8172-25</v>
      </c>
      <c r="C1370" s="204" t="s">
        <v>2099</v>
      </c>
      <c r="D1370" s="177" t="s">
        <v>88</v>
      </c>
      <c r="E1370" s="90" t="s">
        <v>321</v>
      </c>
      <c r="F1370" s="91">
        <v>45901</v>
      </c>
      <c r="G1370" s="355">
        <f>_xlfn.XLOOKUP(_xlfn.TEXTJOIN("_",TRUE,tbl_die_ordering[[#This Row],[Supplier]],tbl_die_ordering[[#This Row],[DIE NO]]),[1]Tracker!$AQ:$AQ,[1]Tracker!$V:$V,"")</f>
        <v>45903</v>
      </c>
      <c r="H1370" s="193" t="s">
        <v>90</v>
      </c>
      <c r="I1370" s="131">
        <v>0</v>
      </c>
      <c r="J1370" s="131">
        <v>0</v>
      </c>
      <c r="K1370" s="99">
        <v>45906</v>
      </c>
      <c r="L1370" s="99">
        <v>45910</v>
      </c>
      <c r="M1370" s="102"/>
      <c r="N1370" s="129">
        <f>IFERROR(IF(tbl_die_ordering[[#This Row],[Design Approved Date]]&lt;&gt;"",L1370-K1370,""),"")</f>
        <v>4</v>
      </c>
      <c r="O1370" s="91">
        <v>45911</v>
      </c>
      <c r="P1370" s="91">
        <v>45913</v>
      </c>
      <c r="Q1370" s="99">
        <v>45911</v>
      </c>
      <c r="R1370" s="122" t="s">
        <v>2068</v>
      </c>
      <c r="S1370" s="90" t="s">
        <v>106</v>
      </c>
      <c r="T1370" s="99">
        <v>45911</v>
      </c>
      <c r="U1370" s="110"/>
      <c r="V1370" s="111" t="s">
        <v>2100</v>
      </c>
      <c r="W13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0" s="6"/>
      <c r="AA1370" s="118"/>
      <c r="AB1370" s="82">
        <f>_xlfn.XLOOKUP(_xlfn.TEXTJOIN("_",TRUE,tbl_die_ordering[[#This Row],[Supplier]],tbl_die_ordering[[#This Row],[DIE NO]]),[1]Tracker!$AQ:$AQ,[1]Tracker!$Y:$Y,"")</f>
        <v>142507806</v>
      </c>
      <c r="AC1370" s="83">
        <f>_xlfn.XLOOKUP(_xlfn.TEXTJOIN("_",TRUE,tbl_die_ordering[[#This Row],[Supplier]],tbl_die_ordering[[#This Row],[DIE NO]]),[1]Tracker!$AQ:$AQ,[1]Tracker!$AC:$AC,"")</f>
        <v>45918.398125</v>
      </c>
      <c r="AD1370" s="7"/>
      <c r="AF1370" t="str">
        <f>TEXT(tbl_die_ordering[[#This Row],[Die Requested Date]],"mmm")</f>
        <v>Sep</v>
      </c>
      <c r="AG1370" t="str">
        <f>_xlfn.TEXTJOIN("_",TRUE,tbl_die_ordering[[#This Row],[Supplier]],tbl_die_ordering[[#This Row],[DIE NO]])</f>
        <v>JIANGSU_11546-501</v>
      </c>
    </row>
    <row r="1371" spans="1:33" ht="15.75">
      <c r="A1371" s="130" t="s">
        <v>6</v>
      </c>
      <c r="B1371" s="128" t="str">
        <f>_xlfn.XLOOKUP(_xlfn.TEXTJOIN("_",TRUE,tbl_die_ordering[[#This Row],[Supplier]],tbl_die_ordering[[#This Row],[DIE NO]]),[1]Tracker!$AQ:$AQ,[1]Tracker!$W:$W,"")</f>
        <v>8170-25</v>
      </c>
      <c r="C1371" s="204" t="s">
        <v>2101</v>
      </c>
      <c r="D1371" s="177" t="s">
        <v>88</v>
      </c>
      <c r="E1371" s="90" t="s">
        <v>260</v>
      </c>
      <c r="F1371" s="91">
        <v>45901</v>
      </c>
      <c r="G1371" s="355">
        <f>_xlfn.XLOOKUP(_xlfn.TEXTJOIN("_",TRUE,tbl_die_ordering[[#This Row],[Supplier]],tbl_die_ordering[[#This Row],[DIE NO]]),[1]Tracker!$AQ:$AQ,[1]Tracker!$V:$V,"")</f>
        <v>45903</v>
      </c>
      <c r="H1371" s="193" t="s">
        <v>94</v>
      </c>
      <c r="I1371" s="131">
        <v>1</v>
      </c>
      <c r="J1371" s="131">
        <v>1</v>
      </c>
      <c r="K1371" s="99">
        <v>45903</v>
      </c>
      <c r="L1371" s="99">
        <v>45904</v>
      </c>
      <c r="M1371" s="102"/>
      <c r="N1371" s="129">
        <f>IFERROR(IF(tbl_die_ordering[[#This Row],[Design Approved Date]]&lt;&gt;"",L1371-K1371,""),"")</f>
        <v>1</v>
      </c>
      <c r="O1371" s="91">
        <v>45906</v>
      </c>
      <c r="P1371" s="91">
        <v>45906</v>
      </c>
      <c r="Q1371" s="99">
        <v>45906</v>
      </c>
      <c r="R1371" s="122" t="s">
        <v>2008</v>
      </c>
      <c r="S1371" s="90" t="s">
        <v>95</v>
      </c>
      <c r="T1371" s="99">
        <v>45906</v>
      </c>
      <c r="U1371" s="110"/>
      <c r="V1371" s="111"/>
      <c r="W13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1" s="6"/>
      <c r="AA1371" s="118"/>
      <c r="AB1371" s="82">
        <f>_xlfn.XLOOKUP(_xlfn.TEXTJOIN("_",TRUE,tbl_die_ordering[[#This Row],[Supplier]],tbl_die_ordering[[#This Row],[DIE NO]]),[1]Tracker!$AQ:$AQ,[1]Tracker!$Y:$Y,"")</f>
        <v>142507813</v>
      </c>
      <c r="AC1371" s="83">
        <f>_xlfn.XLOOKUP(_xlfn.TEXTJOIN("_",TRUE,tbl_die_ordering[[#This Row],[Supplier]],tbl_die_ordering[[#This Row],[DIE NO]]),[1]Tracker!$AQ:$AQ,[1]Tracker!$AC:$AC,"")</f>
        <v>45916.51358796296</v>
      </c>
      <c r="AD1371" s="7"/>
      <c r="AF1371" t="str">
        <f>TEXT(tbl_die_ordering[[#This Row],[Die Requested Date]],"mmm")</f>
        <v>Sep</v>
      </c>
      <c r="AG1371" t="str">
        <f>_xlfn.TEXTJOIN("_",TRUE,tbl_die_ordering[[#This Row],[Supplier]],tbl_die_ordering[[#This Row],[DIE NO]])</f>
        <v>PHME_06177-503</v>
      </c>
    </row>
    <row r="1372" spans="1:33" ht="15.75">
      <c r="A1372" s="130" t="s">
        <v>6</v>
      </c>
      <c r="B1372" s="128" t="str">
        <f>_xlfn.XLOOKUP(_xlfn.TEXTJOIN("_",TRUE,tbl_die_ordering[[#This Row],[Supplier]],tbl_die_ordering[[#This Row],[DIE NO]]),[1]Tracker!$AQ:$AQ,[1]Tracker!$W:$W,"")</f>
        <v>8172-25</v>
      </c>
      <c r="C1372" s="204" t="s">
        <v>2102</v>
      </c>
      <c r="D1372" s="177" t="s">
        <v>88</v>
      </c>
      <c r="E1372" s="90" t="s">
        <v>219</v>
      </c>
      <c r="F1372" s="91">
        <v>45901</v>
      </c>
      <c r="G1372" s="355">
        <f>_xlfn.XLOOKUP(_xlfn.TEXTJOIN("_",TRUE,tbl_die_ordering[[#This Row],[Supplier]],tbl_die_ordering[[#This Row],[DIE NO]]),[1]Tracker!$AQ:$AQ,[1]Tracker!$V:$V,"")</f>
        <v>45903</v>
      </c>
      <c r="H1372" s="193" t="s">
        <v>90</v>
      </c>
      <c r="I1372" s="131">
        <v>1</v>
      </c>
      <c r="J1372" s="131">
        <v>2</v>
      </c>
      <c r="K1372" s="99">
        <v>45906</v>
      </c>
      <c r="L1372" s="99">
        <v>45908</v>
      </c>
      <c r="M1372" s="102"/>
      <c r="N1372" s="129">
        <f>IFERROR(IF(tbl_die_ordering[[#This Row],[Design Approved Date]]&lt;&gt;"",L1372-K1372,""),"")</f>
        <v>2</v>
      </c>
      <c r="O1372" s="91">
        <v>45909</v>
      </c>
      <c r="P1372" s="91">
        <v>45910</v>
      </c>
      <c r="Q1372" s="99">
        <v>45909</v>
      </c>
      <c r="R1372" s="122" t="s">
        <v>1875</v>
      </c>
      <c r="S1372" s="90" t="s">
        <v>106</v>
      </c>
      <c r="T1372" s="99">
        <v>45909</v>
      </c>
      <c r="U1372" s="110"/>
      <c r="V1372" s="111"/>
      <c r="W13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2" s="6"/>
      <c r="AA1372" s="118"/>
      <c r="AB1372" s="82">
        <f>_xlfn.XLOOKUP(_xlfn.TEXTJOIN("_",TRUE,tbl_die_ordering[[#This Row],[Supplier]],tbl_die_ordering[[#This Row],[DIE NO]]),[1]Tracker!$AQ:$AQ,[1]Tracker!$Y:$Y,"")</f>
        <v>142507806</v>
      </c>
      <c r="AC1372" s="83">
        <f>_xlfn.XLOOKUP(_xlfn.TEXTJOIN("_",TRUE,tbl_die_ordering[[#This Row],[Supplier]],tbl_die_ordering[[#This Row],[DIE NO]]),[1]Tracker!$AQ:$AQ,[1]Tracker!$AC:$AC,"")</f>
        <v>45918.398125</v>
      </c>
      <c r="AD1372" s="7"/>
      <c r="AF1372" t="str">
        <f>TEXT(tbl_die_ordering[[#This Row],[Die Requested Date]],"mmm")</f>
        <v>Sep</v>
      </c>
      <c r="AG1372" t="str">
        <f>_xlfn.TEXTJOIN("_",TRUE,tbl_die_ordering[[#This Row],[Supplier]],tbl_die_ordering[[#This Row],[DIE NO]])</f>
        <v>JIANGSU_05038-504</v>
      </c>
    </row>
    <row r="1373" spans="1:33" ht="15.75">
      <c r="A1373" s="130" t="s">
        <v>6</v>
      </c>
      <c r="B1373" s="128" t="str">
        <f>_xlfn.XLOOKUP(_xlfn.TEXTJOIN("_",TRUE,tbl_die_ordering[[#This Row],[Supplier]],tbl_die_ordering[[#This Row],[DIE NO]]),[1]Tracker!$AQ:$AQ,[1]Tracker!$W:$W,"")</f>
        <v>8169-25</v>
      </c>
      <c r="C1373" s="204" t="s">
        <v>2103</v>
      </c>
      <c r="D1373" s="177" t="s">
        <v>88</v>
      </c>
      <c r="E1373" s="90" t="s">
        <v>2104</v>
      </c>
      <c r="F1373" s="91">
        <v>45901</v>
      </c>
      <c r="G1373" s="355">
        <f>_xlfn.XLOOKUP(_xlfn.TEXTJOIN("_",TRUE,tbl_die_ordering[[#This Row],[Supplier]],tbl_die_ordering[[#This Row],[DIE NO]]),[1]Tracker!$AQ:$AQ,[1]Tracker!$V:$V,"")</f>
        <v>45903</v>
      </c>
      <c r="H1373" s="193" t="s">
        <v>94</v>
      </c>
      <c r="I1373" s="131">
        <v>0</v>
      </c>
      <c r="J1373" s="131">
        <v>0</v>
      </c>
      <c r="K1373" s="99">
        <v>45903</v>
      </c>
      <c r="L1373" s="99">
        <v>45908</v>
      </c>
      <c r="M1373" s="102"/>
      <c r="N1373" s="129">
        <f>IFERROR(IF(tbl_die_ordering[[#This Row],[Design Approved Date]]&lt;&gt;"",L1373-K1373,""),"")</f>
        <v>5</v>
      </c>
      <c r="O1373" s="91">
        <v>45909</v>
      </c>
      <c r="P1373" s="91">
        <v>45910</v>
      </c>
      <c r="Q1373" s="99">
        <v>45909</v>
      </c>
      <c r="R1373" s="122" t="s">
        <v>2105</v>
      </c>
      <c r="S1373" s="90" t="s">
        <v>101</v>
      </c>
      <c r="T1373" s="99">
        <v>45909</v>
      </c>
      <c r="U1373" s="110"/>
      <c r="V1373" s="111"/>
      <c r="W13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3" s="6"/>
      <c r="AA1373" s="118"/>
      <c r="AB1373" s="82">
        <f>_xlfn.XLOOKUP(_xlfn.TEXTJOIN("_",TRUE,tbl_die_ordering[[#This Row],[Supplier]],tbl_die_ordering[[#This Row],[DIE NO]]),[1]Tracker!$AQ:$AQ,[1]Tracker!$Y:$Y,"")</f>
        <v>142507801</v>
      </c>
      <c r="AC1373" s="83">
        <f>_xlfn.XLOOKUP(_xlfn.TEXTJOIN("_",TRUE,tbl_die_ordering[[#This Row],[Supplier]],tbl_die_ordering[[#This Row],[DIE NO]]),[1]Tracker!$AQ:$AQ,[1]Tracker!$AC:$AC,"")</f>
        <v>45918.397152777776</v>
      </c>
      <c r="AD1373" s="7"/>
      <c r="AF1373" t="str">
        <f>TEXT(tbl_die_ordering[[#This Row],[Die Requested Date]],"mmm")</f>
        <v>Sep</v>
      </c>
      <c r="AG1373" t="str">
        <f>_xlfn.TEXTJOIN("_",TRUE,tbl_die_ordering[[#This Row],[Supplier]],tbl_die_ordering[[#This Row],[DIE NO]])</f>
        <v>PDTMC_03161-501</v>
      </c>
    </row>
    <row r="1374" spans="1:33" ht="15.75">
      <c r="A1374" s="130" t="s">
        <v>6</v>
      </c>
      <c r="B1374" s="128" t="str">
        <f>_xlfn.XLOOKUP(_xlfn.TEXTJOIN("_",TRUE,tbl_die_ordering[[#This Row],[Supplier]],tbl_die_ordering[[#This Row],[DIE NO]]),[1]Tracker!$AQ:$AQ,[1]Tracker!$W:$W,"")</f>
        <v>8170-25</v>
      </c>
      <c r="C1374" s="204" t="s">
        <v>2106</v>
      </c>
      <c r="D1374" s="177" t="s">
        <v>88</v>
      </c>
      <c r="E1374" s="90" t="s">
        <v>93</v>
      </c>
      <c r="F1374" s="91">
        <v>45901</v>
      </c>
      <c r="G1374" s="355">
        <f>_xlfn.XLOOKUP(_xlfn.TEXTJOIN("_",TRUE,tbl_die_ordering[[#This Row],[Supplier]],tbl_die_ordering[[#This Row],[DIE NO]]),[1]Tracker!$AQ:$AQ,[1]Tracker!$V:$V,"")</f>
        <v>45903</v>
      </c>
      <c r="H1374" s="193" t="s">
        <v>94</v>
      </c>
      <c r="I1374" s="131">
        <v>1</v>
      </c>
      <c r="J1374" s="131">
        <v>1</v>
      </c>
      <c r="K1374" s="99">
        <v>45903</v>
      </c>
      <c r="L1374" s="99">
        <v>45904</v>
      </c>
      <c r="M1374" s="102"/>
      <c r="N1374" s="129">
        <f>IFERROR(IF(tbl_die_ordering[[#This Row],[Design Approved Date]]&lt;&gt;"",L1374-K1374,""),"")</f>
        <v>1</v>
      </c>
      <c r="O1374" s="91">
        <v>45906</v>
      </c>
      <c r="P1374" s="91">
        <v>45906</v>
      </c>
      <c r="Q1374" s="99">
        <v>45906</v>
      </c>
      <c r="R1374" s="122" t="s">
        <v>2008</v>
      </c>
      <c r="S1374" s="90" t="s">
        <v>95</v>
      </c>
      <c r="T1374" s="99">
        <v>45906</v>
      </c>
      <c r="U1374" s="110"/>
      <c r="V1374" s="111"/>
      <c r="W13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4" s="6"/>
      <c r="AA1374" s="118"/>
      <c r="AB1374" s="82">
        <f>_xlfn.XLOOKUP(_xlfn.TEXTJOIN("_",TRUE,tbl_die_ordering[[#This Row],[Supplier]],tbl_die_ordering[[#This Row],[DIE NO]]),[1]Tracker!$AQ:$AQ,[1]Tracker!$Y:$Y,"")</f>
        <v>142508270</v>
      </c>
      <c r="AC1374" s="83">
        <f>_xlfn.XLOOKUP(_xlfn.TEXTJOIN("_",TRUE,tbl_die_ordering[[#This Row],[Supplier]],tbl_die_ordering[[#This Row],[DIE NO]]),[1]Tracker!$AQ:$AQ,[1]Tracker!$AC:$AC,"")</f>
        <v>45929.612766203703</v>
      </c>
      <c r="AD1374" s="7"/>
      <c r="AF1374" t="str">
        <f>TEXT(tbl_die_ordering[[#This Row],[Die Requested Date]],"mmm")</f>
        <v>Sep</v>
      </c>
      <c r="AG1374" t="str">
        <f>_xlfn.TEXTJOIN("_",TRUE,tbl_die_ordering[[#This Row],[Supplier]],tbl_die_ordering[[#This Row],[DIE NO]])</f>
        <v>PHME_26204-603</v>
      </c>
    </row>
    <row r="1375" spans="1:33" ht="15.75">
      <c r="A1375" s="130" t="s">
        <v>6</v>
      </c>
      <c r="B1375" s="128" t="str">
        <f>_xlfn.XLOOKUP(_xlfn.TEXTJOIN("_",TRUE,tbl_die_ordering[[#This Row],[Supplier]],tbl_die_ordering[[#This Row],[DIE NO]]),[1]Tracker!$AQ:$AQ,[1]Tracker!$W:$W,"")</f>
        <v>8170-25</v>
      </c>
      <c r="C1375" s="204" t="s">
        <v>2107</v>
      </c>
      <c r="D1375" s="177" t="s">
        <v>88</v>
      </c>
      <c r="E1375" s="90" t="s">
        <v>93</v>
      </c>
      <c r="F1375" s="91">
        <v>45901</v>
      </c>
      <c r="G1375" s="355">
        <f>_xlfn.XLOOKUP(_xlfn.TEXTJOIN("_",TRUE,tbl_die_ordering[[#This Row],[Supplier]],tbl_die_ordering[[#This Row],[DIE NO]]),[1]Tracker!$AQ:$AQ,[1]Tracker!$V:$V,"")</f>
        <v>45903</v>
      </c>
      <c r="H1375" s="193" t="s">
        <v>94</v>
      </c>
      <c r="I1375" s="131">
        <v>0</v>
      </c>
      <c r="J1375" s="131">
        <v>0</v>
      </c>
      <c r="K1375" s="99">
        <v>45903</v>
      </c>
      <c r="L1375" s="99">
        <v>45904</v>
      </c>
      <c r="M1375" s="102"/>
      <c r="N1375" s="129">
        <f>IFERROR(IF(tbl_die_ordering[[#This Row],[Design Approved Date]]&lt;&gt;"",L1375-K1375,""),"")</f>
        <v>1</v>
      </c>
      <c r="O1375" s="91">
        <v>45906</v>
      </c>
      <c r="P1375" s="91">
        <v>45906</v>
      </c>
      <c r="Q1375" s="99">
        <v>45906</v>
      </c>
      <c r="R1375" s="122" t="s">
        <v>2008</v>
      </c>
      <c r="S1375" s="90" t="s">
        <v>95</v>
      </c>
      <c r="T1375" s="99">
        <v>45906</v>
      </c>
      <c r="U1375" s="110"/>
      <c r="V1375" s="111"/>
      <c r="W13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5" s="6"/>
      <c r="AA1375" s="118"/>
      <c r="AB1375" s="82">
        <f>_xlfn.XLOOKUP(_xlfn.TEXTJOIN("_",TRUE,tbl_die_ordering[[#This Row],[Supplier]],tbl_die_ordering[[#This Row],[DIE NO]]),[1]Tracker!$AQ:$AQ,[1]Tracker!$Y:$Y,"")</f>
        <v>142507813</v>
      </c>
      <c r="AC1375" s="83">
        <f>_xlfn.XLOOKUP(_xlfn.TEXTJOIN("_",TRUE,tbl_die_ordering[[#This Row],[Supplier]],tbl_die_ordering[[#This Row],[DIE NO]]),[1]Tracker!$AQ:$AQ,[1]Tracker!$AC:$AC,"")</f>
        <v>45916.51358796296</v>
      </c>
      <c r="AD1375" s="7"/>
      <c r="AF1375" t="str">
        <f>TEXT(tbl_die_ordering[[#This Row],[Die Requested Date]],"mmm")</f>
        <v>Sep</v>
      </c>
      <c r="AG1375" t="str">
        <f>_xlfn.TEXTJOIN("_",TRUE,tbl_die_ordering[[#This Row],[Supplier]],tbl_die_ordering[[#This Row],[DIE NO]])</f>
        <v>PHME_26267-203</v>
      </c>
    </row>
    <row r="1376" spans="1:33" ht="15.75">
      <c r="A1376" s="130" t="s">
        <v>6</v>
      </c>
      <c r="B1376" s="128" t="str">
        <f>_xlfn.XLOOKUP(_xlfn.TEXTJOIN("_",TRUE,tbl_die_ordering[[#This Row],[Supplier]],tbl_die_ordering[[#This Row],[DIE NO]]),[1]Tracker!$AQ:$AQ,[1]Tracker!$W:$W,"")</f>
        <v>8178-25</v>
      </c>
      <c r="C1376" s="204" t="s">
        <v>2108</v>
      </c>
      <c r="D1376" s="177" t="s">
        <v>88</v>
      </c>
      <c r="E1376" s="90" t="s">
        <v>103</v>
      </c>
      <c r="F1376" s="91">
        <v>45901</v>
      </c>
      <c r="G1376" s="355">
        <f>_xlfn.XLOOKUP(_xlfn.TEXTJOIN("_",TRUE,tbl_die_ordering[[#This Row],[Supplier]],tbl_die_ordering[[#This Row],[DIE NO]]),[1]Tracker!$AQ:$AQ,[1]Tracker!$V:$V,"")</f>
        <v>45903</v>
      </c>
      <c r="H1376" s="193" t="s">
        <v>94</v>
      </c>
      <c r="I1376" s="131">
        <v>0</v>
      </c>
      <c r="J1376" s="131">
        <v>0</v>
      </c>
      <c r="K1376" s="99">
        <v>45903</v>
      </c>
      <c r="L1376" s="99">
        <v>45904</v>
      </c>
      <c r="M1376" s="102"/>
      <c r="N1376" s="129">
        <f>IFERROR(IF(tbl_die_ordering[[#This Row],[Design Approved Date]]&lt;&gt;"",L1376-K1376,""),"")</f>
        <v>1</v>
      </c>
      <c r="O1376" s="91">
        <v>45906</v>
      </c>
      <c r="P1376" s="91">
        <v>45906</v>
      </c>
      <c r="Q1376" s="99">
        <v>45906</v>
      </c>
      <c r="R1376" s="122" t="s">
        <v>2008</v>
      </c>
      <c r="S1376" s="90" t="s">
        <v>95</v>
      </c>
      <c r="T1376" s="99">
        <v>45906</v>
      </c>
      <c r="U1376" s="110"/>
      <c r="V1376" s="111" t="s">
        <v>101</v>
      </c>
      <c r="W13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6" s="6"/>
      <c r="AA1376" s="118"/>
      <c r="AB1376" s="82">
        <f>_xlfn.XLOOKUP(_xlfn.TEXTJOIN("_",TRUE,tbl_die_ordering[[#This Row],[Supplier]],tbl_die_ordering[[#This Row],[DIE NO]]),[1]Tracker!$AQ:$AQ,[1]Tracker!$Y:$Y,"")</f>
        <v>142507814</v>
      </c>
      <c r="AC1376" s="83">
        <f>_xlfn.XLOOKUP(_xlfn.TEXTJOIN("_",TRUE,tbl_die_ordering[[#This Row],[Supplier]],tbl_die_ordering[[#This Row],[DIE NO]]),[1]Tracker!$AQ:$AQ,[1]Tracker!$AC:$AC,"")</f>
        <v>45917.742754629631</v>
      </c>
      <c r="AD1376" s="7"/>
      <c r="AF1376" t="str">
        <f>TEXT(tbl_die_ordering[[#This Row],[Die Requested Date]],"mmm")</f>
        <v>Sep</v>
      </c>
      <c r="AG1376" t="str">
        <f>_xlfn.TEXTJOIN("_",TRUE,tbl_die_ordering[[#This Row],[Supplier]],tbl_die_ordering[[#This Row],[DIE NO]])</f>
        <v>PHME_26280-502</v>
      </c>
    </row>
    <row r="1377" spans="1:33" ht="16.5" customHeight="1">
      <c r="A1377" s="130" t="s">
        <v>6</v>
      </c>
      <c r="B1377" s="128" t="str">
        <f>_xlfn.XLOOKUP(_xlfn.TEXTJOIN("_",TRUE,tbl_die_ordering[[#This Row],[Supplier]],tbl_die_ordering[[#This Row],[DIE NO]]),[1]Tracker!$AQ:$AQ,[1]Tracker!$W:$W,"")</f>
        <v>8178-25</v>
      </c>
      <c r="C1377" s="204" t="s">
        <v>2109</v>
      </c>
      <c r="D1377" s="177" t="s">
        <v>88</v>
      </c>
      <c r="E1377" s="90" t="s">
        <v>103</v>
      </c>
      <c r="F1377" s="91">
        <v>45901</v>
      </c>
      <c r="G1377" s="355">
        <f>_xlfn.XLOOKUP(_xlfn.TEXTJOIN("_",TRUE,tbl_die_ordering[[#This Row],[Supplier]],tbl_die_ordering[[#This Row],[DIE NO]]),[1]Tracker!$AQ:$AQ,[1]Tracker!$V:$V,"")</f>
        <v>45903</v>
      </c>
      <c r="H1377" s="193" t="s">
        <v>94</v>
      </c>
      <c r="I1377" s="131">
        <v>0</v>
      </c>
      <c r="J1377" s="131">
        <v>0</v>
      </c>
      <c r="K1377" s="99">
        <v>45903</v>
      </c>
      <c r="L1377" s="99">
        <v>45904</v>
      </c>
      <c r="M1377" s="102"/>
      <c r="N1377" s="129">
        <f>IFERROR(IF(tbl_die_ordering[[#This Row],[Design Approved Date]]&lt;&gt;"",L1377-K1377,""),"")</f>
        <v>1</v>
      </c>
      <c r="O1377" s="91">
        <v>45906</v>
      </c>
      <c r="P1377" s="91">
        <v>45906</v>
      </c>
      <c r="Q1377" s="99">
        <v>45906</v>
      </c>
      <c r="R1377" s="122" t="s">
        <v>2008</v>
      </c>
      <c r="S1377" s="90" t="s">
        <v>95</v>
      </c>
      <c r="T1377" s="99">
        <v>45906</v>
      </c>
      <c r="U1377" s="110"/>
      <c r="V1377" s="111" t="s">
        <v>101</v>
      </c>
      <c r="W13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7" s="6"/>
      <c r="AA1377" s="118"/>
      <c r="AB1377" s="82">
        <f>_xlfn.XLOOKUP(_xlfn.TEXTJOIN("_",TRUE,tbl_die_ordering[[#This Row],[Supplier]],tbl_die_ordering[[#This Row],[DIE NO]]),[1]Tracker!$AQ:$AQ,[1]Tracker!$Y:$Y,"")</f>
        <v>142507814</v>
      </c>
      <c r="AC1377" s="83">
        <f>_xlfn.XLOOKUP(_xlfn.TEXTJOIN("_",TRUE,tbl_die_ordering[[#This Row],[Supplier]],tbl_die_ordering[[#This Row],[DIE NO]]),[1]Tracker!$AQ:$AQ,[1]Tracker!$AC:$AC,"")</f>
        <v>45917.742754629631</v>
      </c>
      <c r="AD1377" s="7"/>
      <c r="AF1377" t="str">
        <f>TEXT(tbl_die_ordering[[#This Row],[Die Requested Date]],"mmm")</f>
        <v>Sep</v>
      </c>
      <c r="AG1377" t="str">
        <f>_xlfn.TEXTJOIN("_",TRUE,tbl_die_ordering[[#This Row],[Supplier]],tbl_die_ordering[[#This Row],[DIE NO]])</f>
        <v>PHME_26281-502</v>
      </c>
    </row>
    <row r="1378" spans="1:33" ht="16.5" customHeight="1">
      <c r="A1378" s="130" t="s">
        <v>6</v>
      </c>
      <c r="B1378" s="128" t="str">
        <f>_xlfn.XLOOKUP(_xlfn.TEXTJOIN("_",TRUE,tbl_die_ordering[[#This Row],[Supplier]],tbl_die_ordering[[#This Row],[DIE NO]]),[1]Tracker!$AQ:$AQ,[1]Tracker!$W:$W,"")</f>
        <v>8176-25</v>
      </c>
      <c r="C1378" s="204" t="s">
        <v>2110</v>
      </c>
      <c r="D1378" s="177" t="s">
        <v>88</v>
      </c>
      <c r="E1378" s="90" t="s">
        <v>111</v>
      </c>
      <c r="F1378" s="91">
        <v>45901</v>
      </c>
      <c r="G1378" s="355">
        <f>_xlfn.XLOOKUP(_xlfn.TEXTJOIN("_",TRUE,tbl_die_ordering[[#This Row],[Supplier]],tbl_die_ordering[[#This Row],[DIE NO]]),[1]Tracker!$AQ:$AQ,[1]Tracker!$V:$V,"")</f>
        <v>45903</v>
      </c>
      <c r="H1378" s="193" t="s">
        <v>90</v>
      </c>
      <c r="I1378" s="131">
        <v>0</v>
      </c>
      <c r="J1378" s="131">
        <v>0</v>
      </c>
      <c r="K1378" s="99">
        <v>45906</v>
      </c>
      <c r="L1378" s="99">
        <v>45909</v>
      </c>
      <c r="M1378" s="102"/>
      <c r="N1378" s="129">
        <f>IFERROR(IF(tbl_die_ordering[[#This Row],[Design Approved Date]]&lt;&gt;"",L1378-K1378,""),"")</f>
        <v>3</v>
      </c>
      <c r="O1378" s="91">
        <v>45909</v>
      </c>
      <c r="P1378" s="91">
        <v>45910</v>
      </c>
      <c r="Q1378" s="99">
        <v>45909</v>
      </c>
      <c r="R1378" s="122" t="s">
        <v>1875</v>
      </c>
      <c r="S1378" s="90" t="s">
        <v>106</v>
      </c>
      <c r="T1378" s="99">
        <v>45909</v>
      </c>
      <c r="U1378" s="110"/>
      <c r="V1378" s="111" t="s">
        <v>101</v>
      </c>
      <c r="W13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8" s="6"/>
      <c r="AA1378" s="118"/>
      <c r="AB1378" s="82">
        <f>_xlfn.XLOOKUP(_xlfn.TEXTJOIN("_",TRUE,tbl_die_ordering[[#This Row],[Supplier]],tbl_die_ordering[[#This Row],[DIE NO]]),[1]Tracker!$AQ:$AQ,[1]Tracker!$Y:$Y,"")</f>
        <v>142507807</v>
      </c>
      <c r="AC1378" s="83">
        <f>_xlfn.XLOOKUP(_xlfn.TEXTJOIN("_",TRUE,tbl_die_ordering[[#This Row],[Supplier]],tbl_die_ordering[[#This Row],[DIE NO]]),[1]Tracker!$AQ:$AQ,[1]Tracker!$AC:$AC,"")</f>
        <v>45915.584583333337</v>
      </c>
      <c r="AD1378" s="7"/>
      <c r="AF1378" t="str">
        <f>TEXT(tbl_die_ordering[[#This Row],[Die Requested Date]],"mmm")</f>
        <v>Sep</v>
      </c>
      <c r="AG1378" t="str">
        <f>_xlfn.TEXTJOIN("_",TRUE,tbl_die_ordering[[#This Row],[Supplier]],tbl_die_ordering[[#This Row],[DIE NO]])</f>
        <v>JIANGSU_26283-502</v>
      </c>
    </row>
    <row r="1379" spans="1:33" ht="15.75">
      <c r="A1379" s="130" t="s">
        <v>6</v>
      </c>
      <c r="B1379" s="128" t="str">
        <f>_xlfn.XLOOKUP(_xlfn.TEXTJOIN("_",TRUE,tbl_die_ordering[[#This Row],[Supplier]],tbl_die_ordering[[#This Row],[DIE NO]]),[1]Tracker!$AQ:$AQ,[1]Tracker!$W:$W,"")</f>
        <v>8178-25</v>
      </c>
      <c r="C1379" s="204" t="s">
        <v>2111</v>
      </c>
      <c r="D1379" s="177" t="s">
        <v>88</v>
      </c>
      <c r="E1379" s="90" t="s">
        <v>100</v>
      </c>
      <c r="F1379" s="91">
        <v>45901</v>
      </c>
      <c r="G1379" s="355">
        <f>_xlfn.XLOOKUP(_xlfn.TEXTJOIN("_",TRUE,tbl_die_ordering[[#This Row],[Supplier]],tbl_die_ordering[[#This Row],[DIE NO]]),[1]Tracker!$AQ:$AQ,[1]Tracker!$V:$V,"")</f>
        <v>45903</v>
      </c>
      <c r="H1379" s="193" t="s">
        <v>94</v>
      </c>
      <c r="I1379" s="131">
        <v>0</v>
      </c>
      <c r="J1379" s="131">
        <v>0</v>
      </c>
      <c r="K1379" s="99">
        <v>45903</v>
      </c>
      <c r="L1379" s="99">
        <v>45904</v>
      </c>
      <c r="M1379" s="102"/>
      <c r="N1379" s="129">
        <f>IFERROR(IF(tbl_die_ordering[[#This Row],[Design Approved Date]]&lt;&gt;"",L1379-K1379,""),"")</f>
        <v>1</v>
      </c>
      <c r="O1379" s="91">
        <v>45906</v>
      </c>
      <c r="P1379" s="91">
        <v>45906</v>
      </c>
      <c r="Q1379" s="99">
        <v>45906</v>
      </c>
      <c r="R1379" s="122" t="s">
        <v>2008</v>
      </c>
      <c r="S1379" s="90" t="s">
        <v>95</v>
      </c>
      <c r="T1379" s="99">
        <v>45906</v>
      </c>
      <c r="U1379" s="110"/>
      <c r="V1379" s="111" t="s">
        <v>101</v>
      </c>
      <c r="W13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79" s="6"/>
      <c r="AA1379" s="118"/>
      <c r="AB1379" s="82">
        <f>_xlfn.XLOOKUP(_xlfn.TEXTJOIN("_",TRUE,tbl_die_ordering[[#This Row],[Supplier]],tbl_die_ordering[[#This Row],[DIE NO]]),[1]Tracker!$AQ:$AQ,[1]Tracker!$Y:$Y,"")</f>
        <v>142507814</v>
      </c>
      <c r="AC1379" s="83">
        <f>_xlfn.XLOOKUP(_xlfn.TEXTJOIN("_",TRUE,tbl_die_ordering[[#This Row],[Supplier]],tbl_die_ordering[[#This Row],[DIE NO]]),[1]Tracker!$AQ:$AQ,[1]Tracker!$AC:$AC,"")</f>
        <v>45917.742754629631</v>
      </c>
      <c r="AD1379" s="7"/>
      <c r="AF1379" t="str">
        <f>TEXT(tbl_die_ordering[[#This Row],[Die Requested Date]],"mmm")</f>
        <v>Sep</v>
      </c>
      <c r="AG1379" t="str">
        <f>_xlfn.TEXTJOIN("_",TRUE,tbl_die_ordering[[#This Row],[Supplier]],tbl_die_ordering[[#This Row],[DIE NO]])</f>
        <v>PHME_26286-202</v>
      </c>
    </row>
    <row r="1380" spans="1:33" ht="15.75">
      <c r="A1380" s="130" t="s">
        <v>6</v>
      </c>
      <c r="B1380" s="128" t="str">
        <f>_xlfn.XLOOKUP(_xlfn.TEXTJOIN("_",TRUE,tbl_die_ordering[[#This Row],[Supplier]],tbl_die_ordering[[#This Row],[DIE NO]]),[1]Tracker!$AQ:$AQ,[1]Tracker!$W:$W,"")</f>
        <v>8178-25</v>
      </c>
      <c r="C1380" s="204" t="s">
        <v>2112</v>
      </c>
      <c r="D1380" s="177" t="s">
        <v>88</v>
      </c>
      <c r="E1380" s="90" t="s">
        <v>100</v>
      </c>
      <c r="F1380" s="91">
        <v>45901</v>
      </c>
      <c r="G1380" s="355">
        <f>_xlfn.XLOOKUP(_xlfn.TEXTJOIN("_",TRUE,tbl_die_ordering[[#This Row],[Supplier]],tbl_die_ordering[[#This Row],[DIE NO]]),[1]Tracker!$AQ:$AQ,[1]Tracker!$V:$V,"")</f>
        <v>45903</v>
      </c>
      <c r="H1380" s="193" t="s">
        <v>94</v>
      </c>
      <c r="I1380" s="131">
        <v>0</v>
      </c>
      <c r="J1380" s="131">
        <v>0</v>
      </c>
      <c r="K1380" s="99">
        <v>45903</v>
      </c>
      <c r="L1380" s="99">
        <v>45904</v>
      </c>
      <c r="M1380" s="102"/>
      <c r="N1380" s="129">
        <f>IFERROR(IF(tbl_die_ordering[[#This Row],[Design Approved Date]]&lt;&gt;"",L1380-K1380,""),"")</f>
        <v>1</v>
      </c>
      <c r="O1380" s="91">
        <v>45906</v>
      </c>
      <c r="P1380" s="91">
        <v>45906</v>
      </c>
      <c r="Q1380" s="99">
        <v>45906</v>
      </c>
      <c r="R1380" s="122" t="s">
        <v>2008</v>
      </c>
      <c r="S1380" s="90" t="s">
        <v>95</v>
      </c>
      <c r="T1380" s="99">
        <v>45906</v>
      </c>
      <c r="U1380" s="110"/>
      <c r="V1380" s="111" t="s">
        <v>101</v>
      </c>
      <c r="W13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0" s="6"/>
      <c r="AA1380" s="118"/>
      <c r="AB1380" s="82">
        <f>_xlfn.XLOOKUP(_xlfn.TEXTJOIN("_",TRUE,tbl_die_ordering[[#This Row],[Supplier]],tbl_die_ordering[[#This Row],[DIE NO]]),[1]Tracker!$AQ:$AQ,[1]Tracker!$Y:$Y,"")</f>
        <v>142507814</v>
      </c>
      <c r="AC1380" s="83">
        <f>_xlfn.XLOOKUP(_xlfn.TEXTJOIN("_",TRUE,tbl_die_ordering[[#This Row],[Supplier]],tbl_die_ordering[[#This Row],[DIE NO]]),[1]Tracker!$AQ:$AQ,[1]Tracker!$AC:$AC,"")</f>
        <v>45917.742754629631</v>
      </c>
      <c r="AD1380" s="7"/>
      <c r="AF1380" t="str">
        <f>TEXT(tbl_die_ordering[[#This Row],[Die Requested Date]],"mmm")</f>
        <v>Sep</v>
      </c>
      <c r="AG1380" t="str">
        <f>_xlfn.TEXTJOIN("_",TRUE,tbl_die_ordering[[#This Row],[Supplier]],tbl_die_ordering[[#This Row],[DIE NO]])</f>
        <v>PHME_26287-203</v>
      </c>
    </row>
    <row r="1381" spans="1:33" ht="15.75">
      <c r="A1381" s="130" t="s">
        <v>6</v>
      </c>
      <c r="B1381" s="128" t="str">
        <f>_xlfn.XLOOKUP(_xlfn.TEXTJOIN("_",TRUE,tbl_die_ordering[[#This Row],[Supplier]],tbl_die_ordering[[#This Row],[DIE NO]]),[1]Tracker!$AQ:$AQ,[1]Tracker!$W:$W,"")</f>
        <v>8169-25</v>
      </c>
      <c r="C1381" s="204" t="s">
        <v>2113</v>
      </c>
      <c r="D1381" s="177" t="s">
        <v>88</v>
      </c>
      <c r="E1381" s="90" t="s">
        <v>103</v>
      </c>
      <c r="F1381" s="91">
        <v>45901</v>
      </c>
      <c r="G1381" s="355">
        <f>_xlfn.XLOOKUP(_xlfn.TEXTJOIN("_",TRUE,tbl_die_ordering[[#This Row],[Supplier]],tbl_die_ordering[[#This Row],[DIE NO]]),[1]Tracker!$AQ:$AQ,[1]Tracker!$V:$V,"")</f>
        <v>45903</v>
      </c>
      <c r="H1381" s="193" t="s">
        <v>94</v>
      </c>
      <c r="I1381" s="131">
        <v>0</v>
      </c>
      <c r="J1381" s="131">
        <v>0</v>
      </c>
      <c r="K1381" s="99">
        <v>45904</v>
      </c>
      <c r="L1381" s="99">
        <v>45904</v>
      </c>
      <c r="M1381" s="102"/>
      <c r="N1381" s="129">
        <f>IFERROR(IF(tbl_die_ordering[[#This Row],[Design Approved Date]]&lt;&gt;"",L1381-K1381,""),"")</f>
        <v>0</v>
      </c>
      <c r="O1381" s="91">
        <v>45906</v>
      </c>
      <c r="P1381" s="91">
        <v>45906</v>
      </c>
      <c r="Q1381" s="99">
        <v>45906</v>
      </c>
      <c r="R1381" s="122" t="s">
        <v>2008</v>
      </c>
      <c r="S1381" s="90" t="s">
        <v>101</v>
      </c>
      <c r="T1381" s="99">
        <v>45906</v>
      </c>
      <c r="U1381" s="110"/>
      <c r="V1381" s="111"/>
      <c r="W13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1" s="6"/>
      <c r="AA1381" s="118"/>
      <c r="AB1381" s="82">
        <f>_xlfn.XLOOKUP(_xlfn.TEXTJOIN("_",TRUE,tbl_die_ordering[[#This Row],[Supplier]],tbl_die_ordering[[#This Row],[DIE NO]]),[1]Tracker!$AQ:$AQ,[1]Tracker!$Y:$Y,"")</f>
        <v>142507801</v>
      </c>
      <c r="AC1381" s="83">
        <f>_xlfn.XLOOKUP(_xlfn.TEXTJOIN("_",TRUE,tbl_die_ordering[[#This Row],[Supplier]],tbl_die_ordering[[#This Row],[DIE NO]]),[1]Tracker!$AQ:$AQ,[1]Tracker!$AC:$AC,"")</f>
        <v>45918.397152777776</v>
      </c>
      <c r="AD1381" s="7"/>
      <c r="AF1381" t="str">
        <f>TEXT(tbl_die_ordering[[#This Row],[Die Requested Date]],"mmm")</f>
        <v>Sep</v>
      </c>
      <c r="AG1381" t="str">
        <f>_xlfn.TEXTJOIN("_",TRUE,tbl_die_ordering[[#This Row],[Supplier]],tbl_die_ordering[[#This Row],[DIE NO]])</f>
        <v>PDTMC_26323-503</v>
      </c>
    </row>
    <row r="1382" spans="1:33" ht="15.75">
      <c r="A1382" s="130" t="s">
        <v>6</v>
      </c>
      <c r="B1382" s="128" t="str">
        <f>_xlfn.XLOOKUP(_xlfn.TEXTJOIN("_",TRUE,tbl_die_ordering[[#This Row],[Supplier]],tbl_die_ordering[[#This Row],[DIE NO]]),[1]Tracker!$AQ:$AQ,[1]Tracker!$W:$W,"")</f>
        <v>8170-25</v>
      </c>
      <c r="C1382" s="204" t="s">
        <v>2114</v>
      </c>
      <c r="D1382" s="177" t="s">
        <v>88</v>
      </c>
      <c r="E1382" s="90" t="s">
        <v>93</v>
      </c>
      <c r="F1382" s="91">
        <v>45901</v>
      </c>
      <c r="G1382" s="355">
        <f>_xlfn.XLOOKUP(_xlfn.TEXTJOIN("_",TRUE,tbl_die_ordering[[#This Row],[Supplier]],tbl_die_ordering[[#This Row],[DIE NO]]),[1]Tracker!$AQ:$AQ,[1]Tracker!$V:$V,"")</f>
        <v>45903</v>
      </c>
      <c r="H1382" s="193" t="s">
        <v>94</v>
      </c>
      <c r="I1382" s="131">
        <v>0</v>
      </c>
      <c r="J1382" s="131">
        <v>0</v>
      </c>
      <c r="K1382" s="99">
        <v>45903</v>
      </c>
      <c r="L1382" s="99">
        <v>45904</v>
      </c>
      <c r="M1382" s="102"/>
      <c r="N1382" s="129">
        <f>IFERROR(IF(tbl_die_ordering[[#This Row],[Design Approved Date]]&lt;&gt;"",L1382-K1382,""),"")</f>
        <v>1</v>
      </c>
      <c r="O1382" s="91">
        <v>45906</v>
      </c>
      <c r="P1382" s="91">
        <v>45906</v>
      </c>
      <c r="Q1382" s="99">
        <v>45906</v>
      </c>
      <c r="R1382" s="122" t="s">
        <v>2008</v>
      </c>
      <c r="S1382" s="90" t="s">
        <v>95</v>
      </c>
      <c r="T1382" s="99">
        <v>45906</v>
      </c>
      <c r="U1382" s="110"/>
      <c r="V1382" s="111" t="s">
        <v>101</v>
      </c>
      <c r="W13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2" s="6"/>
      <c r="AA1382" s="118"/>
      <c r="AB1382" s="82">
        <f>_xlfn.XLOOKUP(_xlfn.TEXTJOIN("_",TRUE,tbl_die_ordering[[#This Row],[Supplier]],tbl_die_ordering[[#This Row],[DIE NO]]),[1]Tracker!$AQ:$AQ,[1]Tracker!$Y:$Y,"")</f>
        <v>142507813</v>
      </c>
      <c r="AC1382" s="83">
        <f>_xlfn.XLOOKUP(_xlfn.TEXTJOIN("_",TRUE,tbl_die_ordering[[#This Row],[Supplier]],tbl_die_ordering[[#This Row],[DIE NO]]),[1]Tracker!$AQ:$AQ,[1]Tracker!$AC:$AC,"")</f>
        <v>45916.51358796296</v>
      </c>
      <c r="AD1382" s="7"/>
      <c r="AF1382" t="str">
        <f>TEXT(tbl_die_ordering[[#This Row],[Die Requested Date]],"mmm")</f>
        <v>Sep</v>
      </c>
      <c r="AG1382" t="str">
        <f>_xlfn.TEXTJOIN("_",TRUE,tbl_die_ordering[[#This Row],[Supplier]],tbl_die_ordering[[#This Row],[DIE NO]])</f>
        <v>PHME_27273-203</v>
      </c>
    </row>
    <row r="1383" spans="1:33" ht="15.75">
      <c r="A1383" s="130" t="s">
        <v>6</v>
      </c>
      <c r="B1383" s="128" t="str">
        <f>_xlfn.XLOOKUP(_xlfn.TEXTJOIN("_",TRUE,tbl_die_ordering[[#This Row],[Supplier]],tbl_die_ordering[[#This Row],[DIE NO]]),[1]Tracker!$AQ:$AQ,[1]Tracker!$W:$W,"")</f>
        <v>8177-25</v>
      </c>
      <c r="C1383" s="204" t="s">
        <v>2115</v>
      </c>
      <c r="D1383" s="177" t="s">
        <v>88</v>
      </c>
      <c r="E1383" s="90" t="s">
        <v>103</v>
      </c>
      <c r="F1383" s="91">
        <v>45901</v>
      </c>
      <c r="G1383" s="355">
        <f>_xlfn.XLOOKUP(_xlfn.TEXTJOIN("_",TRUE,tbl_die_ordering[[#This Row],[Supplier]],tbl_die_ordering[[#This Row],[DIE NO]]),[1]Tracker!$AQ:$AQ,[1]Tracker!$V:$V,"")</f>
        <v>45903</v>
      </c>
      <c r="H1383" s="193" t="s">
        <v>94</v>
      </c>
      <c r="I1383" s="131">
        <v>0</v>
      </c>
      <c r="J1383" s="131">
        <v>0</v>
      </c>
      <c r="K1383" s="99">
        <v>45903</v>
      </c>
      <c r="L1383" s="99">
        <v>45904</v>
      </c>
      <c r="M1383" s="102"/>
      <c r="N1383" s="129">
        <f>IFERROR(IF(tbl_die_ordering[[#This Row],[Design Approved Date]]&lt;&gt;"",L1383-K1383,""),"")</f>
        <v>1</v>
      </c>
      <c r="O1383" s="91">
        <v>45906</v>
      </c>
      <c r="P1383" s="91">
        <v>45906</v>
      </c>
      <c r="Q1383" s="99">
        <v>45906</v>
      </c>
      <c r="R1383" s="122" t="s">
        <v>2008</v>
      </c>
      <c r="S1383" s="90" t="s">
        <v>95</v>
      </c>
      <c r="T1383" s="99">
        <v>45906</v>
      </c>
      <c r="U1383" s="110"/>
      <c r="V1383" s="111" t="s">
        <v>101</v>
      </c>
      <c r="W13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3" s="6"/>
      <c r="AA1383" s="118"/>
      <c r="AB1383" s="82">
        <f>_xlfn.XLOOKUP(_xlfn.TEXTJOIN("_",TRUE,tbl_die_ordering[[#This Row],[Supplier]],tbl_die_ordering[[#This Row],[DIE NO]]),[1]Tracker!$AQ:$AQ,[1]Tracker!$Y:$Y,"")</f>
        <v>142507981</v>
      </c>
      <c r="AC1383" s="83">
        <f>_xlfn.XLOOKUP(_xlfn.TEXTJOIN("_",TRUE,tbl_die_ordering[[#This Row],[Supplier]],tbl_die_ordering[[#This Row],[DIE NO]]),[1]Tracker!$AQ:$AQ,[1]Tracker!$AC:$AC,"")</f>
        <v>45923</v>
      </c>
      <c r="AD1383" s="7"/>
      <c r="AF1383" t="str">
        <f>TEXT(tbl_die_ordering[[#This Row],[Die Requested Date]],"mmm")</f>
        <v>Sep</v>
      </c>
      <c r="AG1383" t="str">
        <f>_xlfn.TEXTJOIN("_",TRUE,tbl_die_ordering[[#This Row],[Supplier]],tbl_die_ordering[[#This Row],[DIE NO]])</f>
        <v>PHME_27274-503</v>
      </c>
    </row>
    <row r="1384" spans="1:33" ht="15.75">
      <c r="A1384" s="130" t="s">
        <v>6</v>
      </c>
      <c r="B1384" s="128" t="str">
        <f>_xlfn.XLOOKUP(_xlfn.TEXTJOIN("_",TRUE,tbl_die_ordering[[#This Row],[Supplier]],tbl_die_ordering[[#This Row],[DIE NO]]),[1]Tracker!$AQ:$AQ,[1]Tracker!$W:$W,"")</f>
        <v>8169-25</v>
      </c>
      <c r="C1384" s="204" t="s">
        <v>2116</v>
      </c>
      <c r="D1384" s="177" t="s">
        <v>88</v>
      </c>
      <c r="E1384" s="90" t="s">
        <v>103</v>
      </c>
      <c r="F1384" s="91">
        <v>45901</v>
      </c>
      <c r="G1384" s="355">
        <f>_xlfn.XLOOKUP(_xlfn.TEXTJOIN("_",TRUE,tbl_die_ordering[[#This Row],[Supplier]],tbl_die_ordering[[#This Row],[DIE NO]]),[1]Tracker!$AQ:$AQ,[1]Tracker!$V:$V,"")</f>
        <v>45903</v>
      </c>
      <c r="H1384" s="193" t="s">
        <v>94</v>
      </c>
      <c r="I1384" s="131">
        <v>0</v>
      </c>
      <c r="J1384" s="131">
        <v>0</v>
      </c>
      <c r="K1384" s="99">
        <v>45904</v>
      </c>
      <c r="L1384" s="99">
        <v>45904</v>
      </c>
      <c r="M1384" s="102"/>
      <c r="N1384" s="129">
        <f>IFERROR(IF(tbl_die_ordering[[#This Row],[Design Approved Date]]&lt;&gt;"",L1384-K1384,""),"")</f>
        <v>0</v>
      </c>
      <c r="O1384" s="91">
        <v>45906</v>
      </c>
      <c r="P1384" s="91">
        <v>45906</v>
      </c>
      <c r="Q1384" s="99">
        <v>45906</v>
      </c>
      <c r="R1384" s="122" t="s">
        <v>2008</v>
      </c>
      <c r="S1384" s="90" t="s">
        <v>101</v>
      </c>
      <c r="T1384" s="99">
        <v>45906</v>
      </c>
      <c r="U1384" s="110"/>
      <c r="V1384" s="111"/>
      <c r="W13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4" s="6"/>
      <c r="AA1384" s="118"/>
      <c r="AB1384" s="82">
        <f>_xlfn.XLOOKUP(_xlfn.TEXTJOIN("_",TRUE,tbl_die_ordering[[#This Row],[Supplier]],tbl_die_ordering[[#This Row],[DIE NO]]),[1]Tracker!$AQ:$AQ,[1]Tracker!$Y:$Y,"")</f>
        <v>142507801</v>
      </c>
      <c r="AC1384" s="83">
        <f>_xlfn.XLOOKUP(_xlfn.TEXTJOIN("_",TRUE,tbl_die_ordering[[#This Row],[Supplier]],tbl_die_ordering[[#This Row],[DIE NO]]),[1]Tracker!$AQ:$AQ,[1]Tracker!$AC:$AC,"")</f>
        <v>45918.397152777776</v>
      </c>
      <c r="AD1384" s="7"/>
      <c r="AF1384" t="str">
        <f>TEXT(tbl_die_ordering[[#This Row],[Die Requested Date]],"mmm")</f>
        <v>Sep</v>
      </c>
      <c r="AG1384" t="str">
        <f>_xlfn.TEXTJOIN("_",TRUE,tbl_die_ordering[[#This Row],[Supplier]],tbl_die_ordering[[#This Row],[DIE NO]])</f>
        <v>PDTMC_27752-502</v>
      </c>
    </row>
    <row r="1385" spans="1:33" ht="15.75">
      <c r="A1385" s="130" t="s">
        <v>6</v>
      </c>
      <c r="B1385" s="128" t="str">
        <f>_xlfn.XLOOKUP(_xlfn.TEXTJOIN("_",TRUE,tbl_die_ordering[[#This Row],[Supplier]],tbl_die_ordering[[#This Row],[DIE NO]]),[1]Tracker!$AQ:$AQ,[1]Tracker!$W:$W,"")</f>
        <v>8169-25</v>
      </c>
      <c r="C1385" s="204" t="s">
        <v>2117</v>
      </c>
      <c r="D1385" s="177" t="s">
        <v>88</v>
      </c>
      <c r="E1385" s="90" t="s">
        <v>103</v>
      </c>
      <c r="F1385" s="91">
        <v>45901</v>
      </c>
      <c r="G1385" s="355">
        <f>_xlfn.XLOOKUP(_xlfn.TEXTJOIN("_",TRUE,tbl_die_ordering[[#This Row],[Supplier]],tbl_die_ordering[[#This Row],[DIE NO]]),[1]Tracker!$AQ:$AQ,[1]Tracker!$V:$V,"")</f>
        <v>45903</v>
      </c>
      <c r="H1385" s="193" t="s">
        <v>94</v>
      </c>
      <c r="I1385" s="131">
        <v>0</v>
      </c>
      <c r="J1385" s="131">
        <v>0</v>
      </c>
      <c r="K1385" s="99">
        <v>45904</v>
      </c>
      <c r="L1385" s="99">
        <v>45904</v>
      </c>
      <c r="M1385" s="102"/>
      <c r="N1385" s="129">
        <f>IFERROR(IF(tbl_die_ordering[[#This Row],[Design Approved Date]]&lt;&gt;"",L1385-K1385,""),"")</f>
        <v>0</v>
      </c>
      <c r="O1385" s="91">
        <v>45906</v>
      </c>
      <c r="P1385" s="91">
        <v>45907</v>
      </c>
      <c r="Q1385" s="99">
        <v>45906</v>
      </c>
      <c r="R1385" s="122" t="s">
        <v>2008</v>
      </c>
      <c r="S1385" s="90" t="s">
        <v>101</v>
      </c>
      <c r="T1385" s="99">
        <v>45906</v>
      </c>
      <c r="U1385" s="110"/>
      <c r="V1385" s="111"/>
      <c r="W13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5" s="6"/>
      <c r="AA1385" s="118"/>
      <c r="AB1385" s="82">
        <f>_xlfn.XLOOKUP(_xlfn.TEXTJOIN("_",TRUE,tbl_die_ordering[[#This Row],[Supplier]],tbl_die_ordering[[#This Row],[DIE NO]]),[1]Tracker!$AQ:$AQ,[1]Tracker!$Y:$Y,"")</f>
        <v>142507801</v>
      </c>
      <c r="AC1385" s="83">
        <f>_xlfn.XLOOKUP(_xlfn.TEXTJOIN("_",TRUE,tbl_die_ordering[[#This Row],[Supplier]],tbl_die_ordering[[#This Row],[DIE NO]]),[1]Tracker!$AQ:$AQ,[1]Tracker!$AC:$AC,"")</f>
        <v>45918.397152777776</v>
      </c>
      <c r="AD1385" s="7"/>
      <c r="AF1385" t="str">
        <f>TEXT(tbl_die_ordering[[#This Row],[Die Requested Date]],"mmm")</f>
        <v>Sep</v>
      </c>
      <c r="AG1385" t="str">
        <f>_xlfn.TEXTJOIN("_",TRUE,tbl_die_ordering[[#This Row],[Supplier]],tbl_die_ordering[[#This Row],[DIE NO]])</f>
        <v>PDTMC_27753-502</v>
      </c>
    </row>
    <row r="1386" spans="1:33" ht="15.75">
      <c r="A1386" s="130" t="s">
        <v>6</v>
      </c>
      <c r="B1386" s="128" t="str">
        <f>_xlfn.XLOOKUP(_xlfn.TEXTJOIN("_",TRUE,tbl_die_ordering[[#This Row],[Supplier]],tbl_die_ordering[[#This Row],[DIE NO]]),[1]Tracker!$AQ:$AQ,[1]Tracker!$W:$W,"")</f>
        <v>8177-25</v>
      </c>
      <c r="C1386" s="204" t="s">
        <v>2118</v>
      </c>
      <c r="D1386" s="177" t="s">
        <v>88</v>
      </c>
      <c r="E1386" s="90" t="s">
        <v>119</v>
      </c>
      <c r="F1386" s="91">
        <v>45901</v>
      </c>
      <c r="G1386" s="355">
        <f>_xlfn.XLOOKUP(_xlfn.TEXTJOIN("_",TRUE,tbl_die_ordering[[#This Row],[Supplier]],tbl_die_ordering[[#This Row],[DIE NO]]),[1]Tracker!$AQ:$AQ,[1]Tracker!$V:$V,"")</f>
        <v>45903</v>
      </c>
      <c r="H1386" s="193" t="s">
        <v>94</v>
      </c>
      <c r="I1386" s="131">
        <v>3</v>
      </c>
      <c r="J1386" s="131">
        <v>3</v>
      </c>
      <c r="K1386" s="99">
        <v>45903</v>
      </c>
      <c r="L1386" s="99">
        <v>45904</v>
      </c>
      <c r="M1386" s="102"/>
      <c r="N1386" s="129">
        <f>IFERROR(IF(tbl_die_ordering[[#This Row],[Design Approved Date]]&lt;&gt;"",L1386-K1386,""),"")</f>
        <v>1</v>
      </c>
      <c r="O1386" s="91">
        <v>45906</v>
      </c>
      <c r="P1386" s="91">
        <v>45907</v>
      </c>
      <c r="Q1386" s="99">
        <v>45906</v>
      </c>
      <c r="R1386" s="122" t="s">
        <v>2008</v>
      </c>
      <c r="S1386" s="90" t="s">
        <v>95</v>
      </c>
      <c r="T1386" s="99">
        <v>45906</v>
      </c>
      <c r="U1386" s="110"/>
      <c r="V1386" s="111" t="s">
        <v>101</v>
      </c>
      <c r="W13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6" s="6"/>
      <c r="AA1386" s="118"/>
      <c r="AB1386" s="82">
        <f>_xlfn.XLOOKUP(_xlfn.TEXTJOIN("_",TRUE,tbl_die_ordering[[#This Row],[Supplier]],tbl_die_ordering[[#This Row],[DIE NO]]),[1]Tracker!$AQ:$AQ,[1]Tracker!$Y:$Y,"")</f>
        <v>142507981</v>
      </c>
      <c r="AC1386" s="83">
        <f>_xlfn.XLOOKUP(_xlfn.TEXTJOIN("_",TRUE,tbl_die_ordering[[#This Row],[Supplier]],tbl_die_ordering[[#This Row],[DIE NO]]),[1]Tracker!$AQ:$AQ,[1]Tracker!$AC:$AC,"")</f>
        <v>45923</v>
      </c>
      <c r="AD1386" s="7"/>
      <c r="AF1386" t="str">
        <f>TEXT(tbl_die_ordering[[#This Row],[Die Requested Date]],"mmm")</f>
        <v>Sep</v>
      </c>
      <c r="AG1386" t="str">
        <f>_xlfn.TEXTJOIN("_",TRUE,tbl_die_ordering[[#This Row],[Supplier]],tbl_die_ordering[[#This Row],[DIE NO]])</f>
        <v>PHME_28293-202</v>
      </c>
    </row>
    <row r="1387" spans="1:33" ht="15.75">
      <c r="A1387" s="130" t="s">
        <v>6</v>
      </c>
      <c r="B1387" s="128" t="str">
        <f>_xlfn.XLOOKUP(_xlfn.TEXTJOIN("_",TRUE,tbl_die_ordering[[#This Row],[Supplier]],tbl_die_ordering[[#This Row],[DIE NO]]),[1]Tracker!$AQ:$AQ,[1]Tracker!$W:$W,"")</f>
        <v>8176-25</v>
      </c>
      <c r="C1387" s="204" t="s">
        <v>2119</v>
      </c>
      <c r="D1387" s="177" t="s">
        <v>88</v>
      </c>
      <c r="E1387" s="90" t="s">
        <v>103</v>
      </c>
      <c r="F1387" s="91">
        <v>45901</v>
      </c>
      <c r="G1387" s="355">
        <f>_xlfn.XLOOKUP(_xlfn.TEXTJOIN("_",TRUE,tbl_die_ordering[[#This Row],[Supplier]],tbl_die_ordering[[#This Row],[DIE NO]]),[1]Tracker!$AQ:$AQ,[1]Tracker!$V:$V,"")</f>
        <v>45903</v>
      </c>
      <c r="H1387" s="193" t="s">
        <v>90</v>
      </c>
      <c r="I1387" s="131">
        <v>1</v>
      </c>
      <c r="J1387" s="131">
        <v>2</v>
      </c>
      <c r="K1387" s="99">
        <v>45906</v>
      </c>
      <c r="L1387" s="99">
        <v>45909</v>
      </c>
      <c r="M1387" s="102"/>
      <c r="N1387" s="129">
        <f>IFERROR(IF(tbl_die_ordering[[#This Row],[Design Approved Date]]&lt;&gt;"",L1387-K1387,""),"")</f>
        <v>3</v>
      </c>
      <c r="O1387" s="91">
        <v>45909</v>
      </c>
      <c r="P1387" s="91">
        <v>45910</v>
      </c>
      <c r="Q1387" s="99">
        <v>45909</v>
      </c>
      <c r="R1387" s="122" t="s">
        <v>1875</v>
      </c>
      <c r="S1387" s="90" t="s">
        <v>106</v>
      </c>
      <c r="T1387" s="99">
        <v>45909</v>
      </c>
      <c r="U1387" s="110"/>
      <c r="V1387" s="111"/>
      <c r="W13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7" s="6"/>
      <c r="AA1387" s="118"/>
      <c r="AB1387" s="82">
        <f>_xlfn.XLOOKUP(_xlfn.TEXTJOIN("_",TRUE,tbl_die_ordering[[#This Row],[Supplier]],tbl_die_ordering[[#This Row],[DIE NO]]),[1]Tracker!$AQ:$AQ,[1]Tracker!$Y:$Y,"")</f>
        <v>142507807</v>
      </c>
      <c r="AC1387" s="83">
        <f>_xlfn.XLOOKUP(_xlfn.TEXTJOIN("_",TRUE,tbl_die_ordering[[#This Row],[Supplier]],tbl_die_ordering[[#This Row],[DIE NO]]),[1]Tracker!$AQ:$AQ,[1]Tracker!$AC:$AC,"")</f>
        <v>45915.584583333337</v>
      </c>
      <c r="AD1387" s="7"/>
      <c r="AF1387" t="str">
        <f>TEXT(tbl_die_ordering[[#This Row],[Die Requested Date]],"mmm")</f>
        <v>Sep</v>
      </c>
      <c r="AG1387" t="str">
        <f>_xlfn.TEXTJOIN("_",TRUE,tbl_die_ordering[[#This Row],[Supplier]],tbl_die_ordering[[#This Row],[DIE NO]])</f>
        <v>JIANGSU_28294-502</v>
      </c>
    </row>
    <row r="1388" spans="1:33" ht="15.75">
      <c r="A1388" s="130" t="s">
        <v>6</v>
      </c>
      <c r="B1388" s="128" t="str">
        <f>_xlfn.XLOOKUP(_xlfn.TEXTJOIN("_",TRUE,tbl_die_ordering[[#This Row],[Supplier]],tbl_die_ordering[[#This Row],[DIE NO]]),[1]Tracker!$AQ:$AQ,[1]Tracker!$W:$W,"")</f>
        <v>8177-25</v>
      </c>
      <c r="C1388" s="204" t="s">
        <v>2120</v>
      </c>
      <c r="D1388" s="177" t="s">
        <v>88</v>
      </c>
      <c r="E1388" s="90" t="s">
        <v>119</v>
      </c>
      <c r="F1388" s="91">
        <v>45901</v>
      </c>
      <c r="G1388" s="355">
        <f>_xlfn.XLOOKUP(_xlfn.TEXTJOIN("_",TRUE,tbl_die_ordering[[#This Row],[Supplier]],tbl_die_ordering[[#This Row],[DIE NO]]),[1]Tracker!$AQ:$AQ,[1]Tracker!$V:$V,"")</f>
        <v>45903</v>
      </c>
      <c r="H1388" s="193" t="s">
        <v>94</v>
      </c>
      <c r="I1388" s="131">
        <v>3</v>
      </c>
      <c r="J1388" s="131">
        <v>3</v>
      </c>
      <c r="K1388" s="99">
        <v>45903</v>
      </c>
      <c r="L1388" s="99">
        <v>45904</v>
      </c>
      <c r="M1388" s="102"/>
      <c r="N1388" s="129">
        <f>IFERROR(IF(tbl_die_ordering[[#This Row],[Design Approved Date]]&lt;&gt;"",L1388-K1388,""),"")</f>
        <v>1</v>
      </c>
      <c r="O1388" s="91">
        <v>45906</v>
      </c>
      <c r="P1388" s="91">
        <v>45907</v>
      </c>
      <c r="Q1388" s="99">
        <v>45906</v>
      </c>
      <c r="R1388" s="122" t="s">
        <v>2008</v>
      </c>
      <c r="S1388" s="90" t="s">
        <v>95</v>
      </c>
      <c r="T1388" s="99">
        <v>45906</v>
      </c>
      <c r="U1388" s="110"/>
      <c r="V1388" s="111" t="s">
        <v>101</v>
      </c>
      <c r="W13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8" s="6"/>
      <c r="AA1388" s="118"/>
      <c r="AB1388" s="82">
        <f>_xlfn.XLOOKUP(_xlfn.TEXTJOIN("_",TRUE,tbl_die_ordering[[#This Row],[Supplier]],tbl_die_ordering[[#This Row],[DIE NO]]),[1]Tracker!$AQ:$AQ,[1]Tracker!$Y:$Y,"")</f>
        <v>142507981</v>
      </c>
      <c r="AC1388" s="83">
        <f>_xlfn.XLOOKUP(_xlfn.TEXTJOIN("_",TRUE,tbl_die_ordering[[#This Row],[Supplier]],tbl_die_ordering[[#This Row],[DIE NO]]),[1]Tracker!$AQ:$AQ,[1]Tracker!$AC:$AC,"")</f>
        <v>45923</v>
      </c>
      <c r="AD1388" s="7"/>
      <c r="AF1388" t="str">
        <f>TEXT(tbl_die_ordering[[#This Row],[Die Requested Date]],"mmm")</f>
        <v>Sep</v>
      </c>
      <c r="AG1388" t="str">
        <f>_xlfn.TEXTJOIN("_",TRUE,tbl_die_ordering[[#This Row],[Supplier]],tbl_die_ordering[[#This Row],[DIE NO]])</f>
        <v>PHME_28360-502</v>
      </c>
    </row>
    <row r="1389" spans="1:33" ht="15.75">
      <c r="A1389" s="130" t="s">
        <v>6</v>
      </c>
      <c r="B1389" s="128" t="str">
        <f>_xlfn.XLOOKUP(_xlfn.TEXTJOIN("_",TRUE,tbl_die_ordering[[#This Row],[Supplier]],tbl_die_ordering[[#This Row],[DIE NO]]),[1]Tracker!$AQ:$AQ,[1]Tracker!$W:$W,"")</f>
        <v>8170-25</v>
      </c>
      <c r="C1389" s="204" t="s">
        <v>2121</v>
      </c>
      <c r="D1389" s="177" t="s">
        <v>88</v>
      </c>
      <c r="E1389" s="90" t="s">
        <v>93</v>
      </c>
      <c r="F1389" s="91">
        <v>45901</v>
      </c>
      <c r="G1389" s="355">
        <f>_xlfn.XLOOKUP(_xlfn.TEXTJOIN("_",TRUE,tbl_die_ordering[[#This Row],[Supplier]],tbl_die_ordering[[#This Row],[DIE NO]]),[1]Tracker!$AQ:$AQ,[1]Tracker!$V:$V,"")</f>
        <v>45903</v>
      </c>
      <c r="H1389" s="193" t="s">
        <v>94</v>
      </c>
      <c r="I1389" s="131">
        <v>6</v>
      </c>
      <c r="J1389" s="131">
        <v>6</v>
      </c>
      <c r="K1389" s="99">
        <v>45903</v>
      </c>
      <c r="L1389" s="99">
        <v>45904</v>
      </c>
      <c r="M1389" s="102"/>
      <c r="N1389" s="129">
        <f>IFERROR(IF(tbl_die_ordering[[#This Row],[Design Approved Date]]&lt;&gt;"",L1389-K1389,""),"")</f>
        <v>1</v>
      </c>
      <c r="O1389" s="91">
        <v>45906</v>
      </c>
      <c r="P1389" s="91">
        <v>45907</v>
      </c>
      <c r="Q1389" s="99">
        <v>45906</v>
      </c>
      <c r="R1389" s="122" t="s">
        <v>2008</v>
      </c>
      <c r="S1389" s="90" t="s">
        <v>95</v>
      </c>
      <c r="T1389" s="99">
        <v>45906</v>
      </c>
      <c r="U1389" s="110"/>
      <c r="V1389" s="111"/>
      <c r="W13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89" s="6"/>
      <c r="AA1389" s="118"/>
      <c r="AB1389" s="82">
        <f>_xlfn.XLOOKUP(_xlfn.TEXTJOIN("_",TRUE,tbl_die_ordering[[#This Row],[Supplier]],tbl_die_ordering[[#This Row],[DIE NO]]),[1]Tracker!$AQ:$AQ,[1]Tracker!$Y:$Y,"")</f>
        <v>142508270</v>
      </c>
      <c r="AC1389" s="83">
        <f>_xlfn.XLOOKUP(_xlfn.TEXTJOIN("_",TRUE,tbl_die_ordering[[#This Row],[Supplier]],tbl_die_ordering[[#This Row],[DIE NO]]),[1]Tracker!$AQ:$AQ,[1]Tracker!$AC:$AC,"")</f>
        <v>45929.612766203703</v>
      </c>
      <c r="AD1389" s="7"/>
      <c r="AF1389" t="str">
        <f>TEXT(tbl_die_ordering[[#This Row],[Die Requested Date]],"mmm")</f>
        <v>Sep</v>
      </c>
      <c r="AG1389" t="str">
        <f>_xlfn.TEXTJOIN("_",TRUE,tbl_die_ordering[[#This Row],[Supplier]],tbl_die_ordering[[#This Row],[DIE NO]])</f>
        <v>PHME_28775-602</v>
      </c>
    </row>
    <row r="1390" spans="1:33" ht="15.75">
      <c r="A1390" s="130" t="s">
        <v>6</v>
      </c>
      <c r="B1390" s="128" t="str">
        <f>_xlfn.XLOOKUP(_xlfn.TEXTJOIN("_",TRUE,tbl_die_ordering[[#This Row],[Supplier]],tbl_die_ordering[[#This Row],[DIE NO]]),[1]Tracker!$AQ:$AQ,[1]Tracker!$W:$W,"")</f>
        <v>8178-25</v>
      </c>
      <c r="C1390" s="204" t="s">
        <v>2122</v>
      </c>
      <c r="D1390" s="177" t="s">
        <v>88</v>
      </c>
      <c r="E1390" s="90" t="s">
        <v>89</v>
      </c>
      <c r="F1390" s="91">
        <v>45901</v>
      </c>
      <c r="G1390" s="355">
        <f>_xlfn.XLOOKUP(_xlfn.TEXTJOIN("_",TRUE,tbl_die_ordering[[#This Row],[Supplier]],tbl_die_ordering[[#This Row],[DIE NO]]),[1]Tracker!$AQ:$AQ,[1]Tracker!$V:$V,"")</f>
        <v>45903</v>
      </c>
      <c r="H1390" s="193" t="s">
        <v>94</v>
      </c>
      <c r="I1390" s="131">
        <v>7</v>
      </c>
      <c r="J1390" s="131">
        <v>7</v>
      </c>
      <c r="K1390" s="99">
        <v>45903</v>
      </c>
      <c r="L1390" s="99">
        <v>45904</v>
      </c>
      <c r="M1390" s="102"/>
      <c r="N1390" s="129">
        <f>IFERROR(IF(tbl_die_ordering[[#This Row],[Design Approved Date]]&lt;&gt;"",L1390-K1390,""),"")</f>
        <v>1</v>
      </c>
      <c r="O1390" s="91">
        <v>45906</v>
      </c>
      <c r="P1390" s="91">
        <v>45907</v>
      </c>
      <c r="Q1390" s="99">
        <v>45906</v>
      </c>
      <c r="R1390" s="122" t="s">
        <v>2008</v>
      </c>
      <c r="S1390" s="90" t="s">
        <v>95</v>
      </c>
      <c r="T1390" s="99">
        <v>45906</v>
      </c>
      <c r="U1390" s="110"/>
      <c r="V1390" s="111"/>
      <c r="W13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0" s="6"/>
      <c r="AA1390" s="118"/>
      <c r="AB1390" s="82">
        <f>_xlfn.XLOOKUP(_xlfn.TEXTJOIN("_",TRUE,tbl_die_ordering[[#This Row],[Supplier]],tbl_die_ordering[[#This Row],[DIE NO]]),[1]Tracker!$AQ:$AQ,[1]Tracker!$Y:$Y,"")</f>
        <v>142507981</v>
      </c>
      <c r="AC1390" s="83">
        <f>_xlfn.XLOOKUP(_xlfn.TEXTJOIN("_",TRUE,tbl_die_ordering[[#This Row],[Supplier]],tbl_die_ordering[[#This Row],[DIE NO]]),[1]Tracker!$AQ:$AQ,[1]Tracker!$AC:$AC,"")</f>
        <v>45923</v>
      </c>
      <c r="AD1390" s="7"/>
      <c r="AF1390" t="str">
        <f>TEXT(tbl_die_ordering[[#This Row],[Die Requested Date]],"mmm")</f>
        <v>Sep</v>
      </c>
      <c r="AG1390" t="str">
        <f>_xlfn.TEXTJOIN("_",TRUE,tbl_die_ordering[[#This Row],[Supplier]],tbl_die_ordering[[#This Row],[DIE NO]])</f>
        <v>PHME_30201-602</v>
      </c>
    </row>
    <row r="1391" spans="1:33" ht="15.75">
      <c r="A1391" s="130" t="s">
        <v>6</v>
      </c>
      <c r="B1391" s="128" t="str">
        <f>_xlfn.XLOOKUP(_xlfn.TEXTJOIN("_",TRUE,tbl_die_ordering[[#This Row],[Supplier]],tbl_die_ordering[[#This Row],[DIE NO]]),[1]Tracker!$AQ:$AQ,[1]Tracker!$W:$W,"")</f>
        <v>8175-25</v>
      </c>
      <c r="C1391" s="204" t="s">
        <v>2123</v>
      </c>
      <c r="D1391" s="177" t="s">
        <v>88</v>
      </c>
      <c r="E1391" s="90" t="s">
        <v>260</v>
      </c>
      <c r="F1391" s="91">
        <v>45901</v>
      </c>
      <c r="G1391" s="355">
        <f>_xlfn.XLOOKUP(_xlfn.TEXTJOIN("_",TRUE,tbl_die_ordering[[#This Row],[Supplier]],tbl_die_ordering[[#This Row],[DIE NO]]),[1]Tracker!$AQ:$AQ,[1]Tracker!$V:$V,"")</f>
        <v>45903</v>
      </c>
      <c r="H1391" s="193" t="s">
        <v>90</v>
      </c>
      <c r="I1391" s="131">
        <v>1</v>
      </c>
      <c r="J1391" s="131">
        <v>2</v>
      </c>
      <c r="K1391" s="99">
        <v>45911</v>
      </c>
      <c r="L1391" s="99">
        <v>45922</v>
      </c>
      <c r="M1391" s="102"/>
      <c r="N1391" s="129">
        <f>IFERROR(IF(tbl_die_ordering[[#This Row],[Design Approved Date]]&lt;&gt;"",L1391-K1391,""),"")</f>
        <v>11</v>
      </c>
      <c r="O1391" s="91">
        <v>45923</v>
      </c>
      <c r="P1391" s="91">
        <v>45923</v>
      </c>
      <c r="Q1391" s="99">
        <v>45923</v>
      </c>
      <c r="R1391" s="122" t="s">
        <v>2124</v>
      </c>
      <c r="S1391" s="90" t="s">
        <v>106</v>
      </c>
      <c r="T1391" s="99">
        <v>45923</v>
      </c>
      <c r="U1391" s="110"/>
      <c r="V1391" s="111" t="s">
        <v>2125</v>
      </c>
      <c r="W13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1" s="6"/>
      <c r="AA1391" s="118"/>
      <c r="AB1391" s="82">
        <f>_xlfn.XLOOKUP(_xlfn.TEXTJOIN("_",TRUE,tbl_die_ordering[[#This Row],[Supplier]],tbl_die_ordering[[#This Row],[DIE NO]]),[1]Tracker!$AQ:$AQ,[1]Tracker!$Y:$Y,"")</f>
        <v>142508339</v>
      </c>
      <c r="AC1391" s="83">
        <f>_xlfn.XLOOKUP(_xlfn.TEXTJOIN("_",TRUE,tbl_die_ordering[[#This Row],[Supplier]],tbl_die_ordering[[#This Row],[DIE NO]]),[1]Tracker!$AQ:$AQ,[1]Tracker!$AC:$AC,"")</f>
        <v>45929.578784722224</v>
      </c>
      <c r="AD1391" s="7"/>
      <c r="AF1391" t="str">
        <f>TEXT(tbl_die_ordering[[#This Row],[Die Requested Date]],"mmm")</f>
        <v>Sep</v>
      </c>
      <c r="AG1391" t="str">
        <f>_xlfn.TEXTJOIN("_",TRUE,tbl_die_ordering[[#This Row],[Supplier]],tbl_die_ordering[[#This Row],[DIE NO]])</f>
        <v>JIANGSU_29171-504</v>
      </c>
    </row>
    <row r="1392" spans="1:33" ht="15.75">
      <c r="A1392" s="130" t="s">
        <v>6</v>
      </c>
      <c r="B1392" s="128" t="str">
        <f>_xlfn.XLOOKUP(_xlfn.TEXTJOIN("_",TRUE,tbl_die_ordering[[#This Row],[Supplier]],tbl_die_ordering[[#This Row],[DIE NO]]),[1]Tracker!$AQ:$AQ,[1]Tracker!$W:$W,"")</f>
        <v>8177-25</v>
      </c>
      <c r="C1392" s="204" t="s">
        <v>2126</v>
      </c>
      <c r="D1392" s="177" t="s">
        <v>88</v>
      </c>
      <c r="E1392" s="90" t="s">
        <v>321</v>
      </c>
      <c r="F1392" s="91">
        <v>45901</v>
      </c>
      <c r="G1392" s="355">
        <f>_xlfn.XLOOKUP(_xlfn.TEXTJOIN("_",TRUE,tbl_die_ordering[[#This Row],[Supplier]],tbl_die_ordering[[#This Row],[DIE NO]]),[1]Tracker!$AQ:$AQ,[1]Tracker!$V:$V,"")</f>
        <v>45903</v>
      </c>
      <c r="H1392" s="193" t="s">
        <v>94</v>
      </c>
      <c r="I1392" s="131">
        <v>1</v>
      </c>
      <c r="J1392" s="131">
        <v>4</v>
      </c>
      <c r="K1392" s="99">
        <v>45903</v>
      </c>
      <c r="L1392" s="99">
        <v>45922</v>
      </c>
      <c r="M1392" s="102" t="s">
        <v>1380</v>
      </c>
      <c r="N1392" s="129">
        <f>IFERROR(IF(tbl_die_ordering[[#This Row],[Design Approved Date]]&lt;&gt;"",L1392-K1392,""),"")</f>
        <v>19</v>
      </c>
      <c r="O1392" s="91">
        <v>45923</v>
      </c>
      <c r="P1392" s="91">
        <v>45923</v>
      </c>
      <c r="Q1392" s="99">
        <v>45923</v>
      </c>
      <c r="R1392" s="122" t="s">
        <v>2124</v>
      </c>
      <c r="S1392" s="90" t="s">
        <v>95</v>
      </c>
      <c r="T1392" s="99">
        <v>45923</v>
      </c>
      <c r="U1392" s="110"/>
      <c r="V1392" s="111" t="s">
        <v>2127</v>
      </c>
      <c r="W13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2" s="6"/>
      <c r="AA1392" s="118"/>
      <c r="AB1392" s="82">
        <f>_xlfn.XLOOKUP(_xlfn.TEXTJOIN("_",TRUE,tbl_die_ordering[[#This Row],[Supplier]],tbl_die_ordering[[#This Row],[DIE NO]]),[1]Tracker!$AQ:$AQ,[1]Tracker!$Y:$Y,"")</f>
        <v>142508560</v>
      </c>
      <c r="AC1392" s="83">
        <f>_xlfn.XLOOKUP(_xlfn.TEXTJOIN("_",TRUE,tbl_die_ordering[[#This Row],[Supplier]],tbl_die_ordering[[#This Row],[DIE NO]]),[1]Tracker!$AQ:$AQ,[1]Tracker!$AC:$AC,"")</f>
        <v>45936.405833333331</v>
      </c>
      <c r="AD1392" s="7"/>
      <c r="AF1392" t="str">
        <f>TEXT(tbl_die_ordering[[#This Row],[Die Requested Date]],"mmm")</f>
        <v>Sep</v>
      </c>
      <c r="AG1392" t="str">
        <f>_xlfn.TEXTJOIN("_",TRUE,tbl_die_ordering[[#This Row],[Supplier]],tbl_die_ordering[[#This Row],[DIE NO]])</f>
        <v>PHME_29135-503</v>
      </c>
    </row>
    <row r="1393" spans="1:33" ht="15.75">
      <c r="A1393" s="130" t="s">
        <v>6</v>
      </c>
      <c r="B1393" s="128" t="str">
        <f>_xlfn.XLOOKUP(_xlfn.TEXTJOIN("_",TRUE,tbl_die_ordering[[#This Row],[Supplier]],tbl_die_ordering[[#This Row],[DIE NO]]),[1]Tracker!$AQ:$AQ,[1]Tracker!$W:$W,"")</f>
        <v>8175-25</v>
      </c>
      <c r="C1393" s="204" t="s">
        <v>2128</v>
      </c>
      <c r="D1393" s="177" t="s">
        <v>88</v>
      </c>
      <c r="E1393" s="90" t="s">
        <v>260</v>
      </c>
      <c r="F1393" s="91">
        <v>45901</v>
      </c>
      <c r="G1393" s="355">
        <f>_xlfn.XLOOKUP(_xlfn.TEXTJOIN("_",TRUE,tbl_die_ordering[[#This Row],[Supplier]],tbl_die_ordering[[#This Row],[DIE NO]]),[1]Tracker!$AQ:$AQ,[1]Tracker!$V:$V,"")</f>
        <v>45903</v>
      </c>
      <c r="H1393" s="193" t="s">
        <v>90</v>
      </c>
      <c r="I1393" s="131">
        <v>2</v>
      </c>
      <c r="J1393" s="131">
        <v>4</v>
      </c>
      <c r="K1393" s="99">
        <v>45911</v>
      </c>
      <c r="L1393" s="99">
        <v>45915</v>
      </c>
      <c r="M1393" s="102"/>
      <c r="N1393" s="129">
        <f>IFERROR(IF(tbl_die_ordering[[#This Row],[Design Approved Date]]&lt;&gt;"",L1393-K1393,""),"")</f>
        <v>4</v>
      </c>
      <c r="O1393" s="91">
        <v>45916</v>
      </c>
      <c r="P1393" s="91">
        <v>45920</v>
      </c>
      <c r="Q1393" s="99">
        <v>45916</v>
      </c>
      <c r="R1393" s="122" t="s">
        <v>2129</v>
      </c>
      <c r="S1393" s="90" t="s">
        <v>106</v>
      </c>
      <c r="T1393" s="99">
        <v>45916</v>
      </c>
      <c r="U1393" s="110"/>
      <c r="V1393" s="111" t="s">
        <v>2130</v>
      </c>
      <c r="W13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3" s="6"/>
      <c r="AA1393" s="118"/>
      <c r="AB1393" s="82">
        <f>_xlfn.XLOOKUP(_xlfn.TEXTJOIN("_",TRUE,tbl_die_ordering[[#This Row],[Supplier]],tbl_die_ordering[[#This Row],[DIE NO]]),[1]Tracker!$AQ:$AQ,[1]Tracker!$Y:$Y,"")</f>
        <v>142507992</v>
      </c>
      <c r="AC1393" s="83">
        <f>_xlfn.XLOOKUP(_xlfn.TEXTJOIN("_",TRUE,tbl_die_ordering[[#This Row],[Supplier]],tbl_die_ordering[[#This Row],[DIE NO]]),[1]Tracker!$AQ:$AQ,[1]Tracker!$AC:$AC,"")</f>
        <v>45922</v>
      </c>
      <c r="AD1393" s="7"/>
      <c r="AF1393" t="str">
        <f>TEXT(tbl_die_ordering[[#This Row],[Die Requested Date]],"mmm")</f>
        <v>Sep</v>
      </c>
      <c r="AG1393" t="str">
        <f>_xlfn.TEXTJOIN("_",TRUE,tbl_die_ordering[[#This Row],[Supplier]],tbl_die_ordering[[#This Row],[DIE NO]])</f>
        <v>JIANGSU_19482-501</v>
      </c>
    </row>
    <row r="1394" spans="1:33" ht="15.75">
      <c r="A1394" s="130" t="s">
        <v>6</v>
      </c>
      <c r="B1394" s="128" t="str">
        <f>_xlfn.XLOOKUP(_xlfn.TEXTJOIN("_",TRUE,tbl_die_ordering[[#This Row],[Supplier]],tbl_die_ordering[[#This Row],[DIE NO]]),[1]Tracker!$AQ:$AQ,[1]Tracker!$W:$W,"")</f>
        <v>8175-25</v>
      </c>
      <c r="C1394" s="204" t="s">
        <v>2131</v>
      </c>
      <c r="D1394" s="177" t="s">
        <v>88</v>
      </c>
      <c r="E1394" s="90" t="s">
        <v>323</v>
      </c>
      <c r="F1394" s="91">
        <v>45901</v>
      </c>
      <c r="G1394" s="355">
        <f>_xlfn.XLOOKUP(_xlfn.TEXTJOIN("_",TRUE,tbl_die_ordering[[#This Row],[Supplier]],tbl_die_ordering[[#This Row],[DIE NO]]),[1]Tracker!$AQ:$AQ,[1]Tracker!$V:$V,"")</f>
        <v>45903</v>
      </c>
      <c r="H1394" s="193" t="s">
        <v>90</v>
      </c>
      <c r="I1394" s="131">
        <v>1</v>
      </c>
      <c r="J1394" s="131">
        <v>2</v>
      </c>
      <c r="K1394" s="99">
        <v>45912</v>
      </c>
      <c r="L1394" s="99">
        <v>45913</v>
      </c>
      <c r="M1394" s="102"/>
      <c r="N1394" s="129">
        <f>IFERROR(IF(tbl_die_ordering[[#This Row],[Design Approved Date]]&lt;&gt;"",L1394-K1394,""),"")</f>
        <v>1</v>
      </c>
      <c r="O1394" s="91">
        <v>45913</v>
      </c>
      <c r="P1394" s="91">
        <v>45915</v>
      </c>
      <c r="Q1394" s="99">
        <v>45913</v>
      </c>
      <c r="R1394" s="122" t="s">
        <v>2083</v>
      </c>
      <c r="S1394" s="90" t="s">
        <v>106</v>
      </c>
      <c r="T1394" s="99">
        <v>45913</v>
      </c>
      <c r="U1394" s="110"/>
      <c r="V1394" s="111"/>
      <c r="W13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4" s="6"/>
      <c r="AA1394" s="118"/>
      <c r="AB1394" s="82">
        <f>_xlfn.XLOOKUP(_xlfn.TEXTJOIN("_",TRUE,tbl_die_ordering[[#This Row],[Supplier]],tbl_die_ordering[[#This Row],[DIE NO]]),[1]Tracker!$AQ:$AQ,[1]Tracker!$Y:$Y,"")</f>
        <v>142507992</v>
      </c>
      <c r="AC1394" s="83">
        <f>_xlfn.XLOOKUP(_xlfn.TEXTJOIN("_",TRUE,tbl_die_ordering[[#This Row],[Supplier]],tbl_die_ordering[[#This Row],[DIE NO]]),[1]Tracker!$AQ:$AQ,[1]Tracker!$AC:$AC,"")</f>
        <v>45922</v>
      </c>
      <c r="AD1394" s="7"/>
      <c r="AF1394" t="str">
        <f>TEXT(tbl_die_ordering[[#This Row],[Die Requested Date]],"mmm")</f>
        <v>Sep</v>
      </c>
      <c r="AG1394" t="str">
        <f>_xlfn.TEXTJOIN("_",TRUE,tbl_die_ordering[[#This Row],[Supplier]],tbl_die_ordering[[#This Row],[DIE NO]])</f>
        <v>JIANGSU_15125-405</v>
      </c>
    </row>
    <row r="1395" spans="1:33" ht="30">
      <c r="A1395" s="130" t="s">
        <v>6</v>
      </c>
      <c r="B1395" s="128" t="str">
        <f>_xlfn.XLOOKUP(_xlfn.TEXTJOIN("_",TRUE,tbl_die_ordering[[#This Row],[Supplier]],tbl_die_ordering[[#This Row],[DIE NO]]),[1]Tracker!$AQ:$AQ,[1]Tracker!$W:$W,"")</f>
        <v>8172-25</v>
      </c>
      <c r="C1395" s="204" t="s">
        <v>2132</v>
      </c>
      <c r="D1395" s="177" t="s">
        <v>88</v>
      </c>
      <c r="E1395" s="90" t="s">
        <v>260</v>
      </c>
      <c r="F1395" s="91">
        <v>45901</v>
      </c>
      <c r="G1395" s="355">
        <f>_xlfn.XLOOKUP(_xlfn.TEXTJOIN("_",TRUE,tbl_die_ordering[[#This Row],[Supplier]],tbl_die_ordering[[#This Row],[DIE NO]]),[1]Tracker!$AQ:$AQ,[1]Tracker!$V:$V,"")</f>
        <v>45903</v>
      </c>
      <c r="H1395" s="193" t="s">
        <v>90</v>
      </c>
      <c r="I1395" s="131">
        <v>1</v>
      </c>
      <c r="J1395" s="131">
        <v>6</v>
      </c>
      <c r="K1395" s="99">
        <v>45906</v>
      </c>
      <c r="L1395" s="99">
        <v>45917</v>
      </c>
      <c r="M1395" s="102"/>
      <c r="N1395" s="129">
        <f>IFERROR(IF(tbl_die_ordering[[#This Row],[Design Approved Date]]&lt;&gt;"",L1395-K1395,""),"")</f>
        <v>11</v>
      </c>
      <c r="O1395" s="91">
        <v>45919</v>
      </c>
      <c r="P1395" s="91">
        <v>45920</v>
      </c>
      <c r="Q1395" s="99">
        <v>45919</v>
      </c>
      <c r="R1395" s="122" t="s">
        <v>2094</v>
      </c>
      <c r="S1395" s="90" t="s">
        <v>106</v>
      </c>
      <c r="T1395" s="99">
        <v>45919</v>
      </c>
      <c r="U1395" s="110"/>
      <c r="V1395" s="111" t="s">
        <v>2100</v>
      </c>
      <c r="W13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5" s="6"/>
      <c r="AA1395" s="118"/>
      <c r="AB1395" s="82">
        <f>_xlfn.XLOOKUP(_xlfn.TEXTJOIN("_",TRUE,tbl_die_ordering[[#This Row],[Supplier]],tbl_die_ordering[[#This Row],[DIE NO]]),[1]Tracker!$AQ:$AQ,[1]Tracker!$Y:$Y,"")</f>
        <v>142508112</v>
      </c>
      <c r="AC1395" s="83">
        <f>_xlfn.XLOOKUP(_xlfn.TEXTJOIN("_",TRUE,tbl_die_ordering[[#This Row],[Supplier]],tbl_die_ordering[[#This Row],[DIE NO]]),[1]Tracker!$AQ:$AQ,[1]Tracker!$AC:$AC,"")</f>
        <v>45926.638344907406</v>
      </c>
      <c r="AD1395" s="7"/>
      <c r="AF1395" t="str">
        <f>TEXT(tbl_die_ordering[[#This Row],[Die Requested Date]],"mmm")</f>
        <v>Sep</v>
      </c>
      <c r="AG1395" t="str">
        <f>_xlfn.TEXTJOIN("_",TRUE,tbl_die_ordering[[#This Row],[Supplier]],tbl_die_ordering[[#This Row],[DIE NO]])</f>
        <v>JIANGSU_12265-201</v>
      </c>
    </row>
    <row r="1396" spans="1:33" ht="15.75">
      <c r="A1396" s="130" t="s">
        <v>29</v>
      </c>
      <c r="B1396" s="128" t="str">
        <f>_xlfn.XLOOKUP(_xlfn.TEXTJOIN("_",TRUE,tbl_die_ordering[[#This Row],[Supplier]],tbl_die_ordering[[#This Row],[DIE NO]]),[1]Tracker!$AQ:$AQ,[1]Tracker!$W:$W,"")</f>
        <v>8179-25</v>
      </c>
      <c r="C1396" s="204" t="s">
        <v>2133</v>
      </c>
      <c r="D1396" s="177" t="s">
        <v>185</v>
      </c>
      <c r="E1396" s="90" t="s">
        <v>2134</v>
      </c>
      <c r="F1396" s="91">
        <v>45902</v>
      </c>
      <c r="G1396" s="355">
        <f>_xlfn.XLOOKUP(_xlfn.TEXTJOIN("_",TRUE,tbl_die_ordering[[#This Row],[Supplier]],tbl_die_ordering[[#This Row],[DIE NO]]),[1]Tracker!$AQ:$AQ,[1]Tracker!$V:$V,"")</f>
        <v>45903</v>
      </c>
      <c r="H1396" s="193" t="s">
        <v>94</v>
      </c>
      <c r="I1396" s="131">
        <v>0</v>
      </c>
      <c r="J1396" s="131">
        <v>0</v>
      </c>
      <c r="K1396" s="99">
        <v>45904</v>
      </c>
      <c r="L1396" s="99">
        <v>45909</v>
      </c>
      <c r="M1396" s="102"/>
      <c r="N1396" s="129">
        <f>IFERROR(IF(tbl_die_ordering[[#This Row],[Design Approved Date]]&lt;&gt;"",L1396-K1396,""),"")</f>
        <v>5</v>
      </c>
      <c r="O1396" s="91">
        <v>45909</v>
      </c>
      <c r="P1396" s="91">
        <v>45912</v>
      </c>
      <c r="Q1396" s="99">
        <v>45909</v>
      </c>
      <c r="R1396" s="122" t="s">
        <v>2066</v>
      </c>
      <c r="S1396" s="90" t="s">
        <v>101</v>
      </c>
      <c r="T1396" s="99">
        <v>45909</v>
      </c>
      <c r="U1396" s="110" t="s">
        <v>66</v>
      </c>
      <c r="V1396" s="111"/>
      <c r="W13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6" s="6"/>
      <c r="AA1396" s="118" t="s">
        <v>2038</v>
      </c>
      <c r="AB1396" s="82">
        <f>_xlfn.XLOOKUP(_xlfn.TEXTJOIN("_",TRUE,tbl_die_ordering[[#This Row],[Supplier]],tbl_die_ordering[[#This Row],[DIE NO]]),[1]Tracker!$AQ:$AQ,[1]Tracker!$Y:$Y,"")</f>
        <v>242502360</v>
      </c>
      <c r="AC1396" s="83">
        <f>_xlfn.XLOOKUP(_xlfn.TEXTJOIN("_",TRUE,tbl_die_ordering[[#This Row],[Supplier]],tbl_die_ordering[[#This Row],[DIE NO]]),[1]Tracker!$AQ:$AQ,[1]Tracker!$AC:$AC,"")</f>
        <v>45916.510081018518</v>
      </c>
      <c r="AD1396" s="7"/>
      <c r="AF1396" t="str">
        <f>TEXT(tbl_die_ordering[[#This Row],[Die Requested Date]],"mmm")</f>
        <v>Sep</v>
      </c>
      <c r="AG1396" t="str">
        <f>_xlfn.TEXTJOIN("_",TRUE,tbl_die_ordering[[#This Row],[Supplier]],tbl_die_ordering[[#This Row],[DIE NO]])</f>
        <v>PDTMC_027971-2501</v>
      </c>
    </row>
    <row r="1397" spans="1:33" ht="15.75">
      <c r="A1397" s="130" t="s">
        <v>29</v>
      </c>
      <c r="B1397" s="128" t="str">
        <f>_xlfn.XLOOKUP(_xlfn.TEXTJOIN("_",TRUE,tbl_die_ordering[[#This Row],[Supplier]],tbl_die_ordering[[#This Row],[DIE NO]]),[1]Tracker!$AQ:$AQ,[1]Tracker!$W:$W,"")</f>
        <v>8179-25</v>
      </c>
      <c r="C1397" s="204" t="s">
        <v>2135</v>
      </c>
      <c r="D1397" s="177" t="s">
        <v>162</v>
      </c>
      <c r="E1397" s="90" t="s">
        <v>163</v>
      </c>
      <c r="F1397" s="91">
        <v>45902</v>
      </c>
      <c r="G1397" s="355">
        <f>_xlfn.XLOOKUP(_xlfn.TEXTJOIN("_",TRUE,tbl_die_ordering[[#This Row],[Supplier]],tbl_die_ordering[[#This Row],[DIE NO]]),[1]Tracker!$AQ:$AQ,[1]Tracker!$V:$V,"")</f>
        <v>45903</v>
      </c>
      <c r="H1397" s="193" t="s">
        <v>94</v>
      </c>
      <c r="I1397" s="131">
        <v>0</v>
      </c>
      <c r="J1397" s="131">
        <v>0</v>
      </c>
      <c r="K1397" s="99">
        <v>45904</v>
      </c>
      <c r="L1397" s="99">
        <v>45909</v>
      </c>
      <c r="M1397" s="102"/>
      <c r="N1397" s="129">
        <f>IFERROR(IF(tbl_die_ordering[[#This Row],[Design Approved Date]]&lt;&gt;"",L1397-K1397,""),"")</f>
        <v>5</v>
      </c>
      <c r="O1397" s="91">
        <v>45909</v>
      </c>
      <c r="P1397" s="91">
        <v>45910</v>
      </c>
      <c r="Q1397" s="99">
        <v>45909</v>
      </c>
      <c r="R1397" s="122" t="s">
        <v>2066</v>
      </c>
      <c r="S1397" s="90" t="s">
        <v>101</v>
      </c>
      <c r="T1397" s="99">
        <v>45909</v>
      </c>
      <c r="U1397" s="110"/>
      <c r="V1397" s="111"/>
      <c r="W13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7" s="6"/>
      <c r="AA1397" s="118"/>
      <c r="AB1397" s="82">
        <f>_xlfn.XLOOKUP(_xlfn.TEXTJOIN("_",TRUE,tbl_die_ordering[[#This Row],[Supplier]],tbl_die_ordering[[#This Row],[DIE NO]]),[1]Tracker!$AQ:$AQ,[1]Tracker!$Y:$Y,"")</f>
        <v>242502360</v>
      </c>
      <c r="AC1397" s="83">
        <f>_xlfn.XLOOKUP(_xlfn.TEXTJOIN("_",TRUE,tbl_die_ordering[[#This Row],[Supplier]],tbl_die_ordering[[#This Row],[DIE NO]]),[1]Tracker!$AQ:$AQ,[1]Tracker!$AC:$AC,"")</f>
        <v>45916.510081018518</v>
      </c>
      <c r="AD1397" s="7"/>
      <c r="AF1397" t="str">
        <f>TEXT(tbl_die_ordering[[#This Row],[Die Requested Date]],"mmm")</f>
        <v>Sep</v>
      </c>
      <c r="AG1397" t="str">
        <f>_xlfn.TEXTJOIN("_",TRUE,tbl_die_ordering[[#This Row],[Supplier]],tbl_die_ordering[[#This Row],[DIE NO]])</f>
        <v>PDTMC_25IC1-027971</v>
      </c>
    </row>
    <row r="1398" spans="1:33" ht="15.75">
      <c r="A1398" s="130" t="s">
        <v>6</v>
      </c>
      <c r="B1398" s="128" t="str">
        <f>_xlfn.XLOOKUP(_xlfn.TEXTJOIN("_",TRUE,tbl_die_ordering[[#This Row],[Supplier]],tbl_die_ordering[[#This Row],[DIE NO]]),[1]Tracker!$AQ:$AQ,[1]Tracker!$W:$W,"")</f>
        <v>8180-25</v>
      </c>
      <c r="C1398" s="204" t="s">
        <v>2136</v>
      </c>
      <c r="D1398" s="177" t="s">
        <v>185</v>
      </c>
      <c r="E1398" s="90" t="s">
        <v>119</v>
      </c>
      <c r="F1398" s="91">
        <v>45902</v>
      </c>
      <c r="G1398" s="355">
        <f>_xlfn.XLOOKUP(_xlfn.TEXTJOIN("_",TRUE,tbl_die_ordering[[#This Row],[Supplier]],tbl_die_ordering[[#This Row],[DIE NO]]),[1]Tracker!$AQ:$AQ,[1]Tracker!$V:$V,"")</f>
        <v>45903</v>
      </c>
      <c r="H1398" s="193" t="s">
        <v>94</v>
      </c>
      <c r="I1398" s="131">
        <v>0</v>
      </c>
      <c r="J1398" s="131">
        <v>0</v>
      </c>
      <c r="K1398" s="99">
        <v>45904</v>
      </c>
      <c r="L1398" s="99">
        <v>45909</v>
      </c>
      <c r="M1398" s="102"/>
      <c r="N1398" s="129">
        <f>IFERROR(IF(tbl_die_ordering[[#This Row],[Design Approved Date]]&lt;&gt;"",L1398-K1398,""),"")</f>
        <v>5</v>
      </c>
      <c r="O1398" s="91">
        <v>45909</v>
      </c>
      <c r="P1398" s="91">
        <v>45910</v>
      </c>
      <c r="Q1398" s="99">
        <v>45909</v>
      </c>
      <c r="R1398" s="122" t="s">
        <v>1875</v>
      </c>
      <c r="S1398" s="90" t="s">
        <v>101</v>
      </c>
      <c r="T1398" s="99">
        <v>45909</v>
      </c>
      <c r="U1398" s="110" t="s">
        <v>66</v>
      </c>
      <c r="V1398" s="111"/>
      <c r="W13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8" s="6"/>
      <c r="AA1398" s="118" t="s">
        <v>2038</v>
      </c>
      <c r="AB1398" s="82">
        <f>_xlfn.XLOOKUP(_xlfn.TEXTJOIN("_",TRUE,tbl_die_ordering[[#This Row],[Supplier]],tbl_die_ordering[[#This Row],[DIE NO]]),[1]Tracker!$AQ:$AQ,[1]Tracker!$Y:$Y,"")</f>
        <v>142507802</v>
      </c>
      <c r="AC1398" s="83">
        <f>_xlfn.XLOOKUP(_xlfn.TEXTJOIN("_",TRUE,tbl_die_ordering[[#This Row],[Supplier]],tbl_die_ordering[[#This Row],[DIE NO]]),[1]Tracker!$AQ:$AQ,[1]Tracker!$AC:$AC,"")</f>
        <v>45916.783449074072</v>
      </c>
      <c r="AD1398" s="7"/>
      <c r="AF1398" t="str">
        <f>TEXT(tbl_die_ordering[[#This Row],[Die Requested Date]],"mmm")</f>
        <v>Sep</v>
      </c>
      <c r="AG1398" t="str">
        <f>_xlfn.TEXTJOIN("_",TRUE,tbl_die_ordering[[#This Row],[Supplier]],tbl_die_ordering[[#This Row],[DIE NO]])</f>
        <v>PDTMC_27972-401</v>
      </c>
    </row>
    <row r="1399" spans="1:33" ht="15.75">
      <c r="A1399" s="130" t="s">
        <v>6</v>
      </c>
      <c r="B1399" s="128" t="str">
        <f>_xlfn.XLOOKUP(_xlfn.TEXTJOIN("_",TRUE,tbl_die_ordering[[#This Row],[Supplier]],tbl_die_ordering[[#This Row],[DIE NO]]),[1]Tracker!$AQ:$AQ,[1]Tracker!$W:$W,"")</f>
        <v>8181-25</v>
      </c>
      <c r="C1399" s="204" t="s">
        <v>2137</v>
      </c>
      <c r="D1399" s="177" t="s">
        <v>185</v>
      </c>
      <c r="E1399" s="90" t="s">
        <v>89</v>
      </c>
      <c r="F1399" s="91">
        <v>45902</v>
      </c>
      <c r="G1399" s="355">
        <f>_xlfn.XLOOKUP(_xlfn.TEXTJOIN("_",TRUE,tbl_die_ordering[[#This Row],[Supplier]],tbl_die_ordering[[#This Row],[DIE NO]]),[1]Tracker!$AQ:$AQ,[1]Tracker!$V:$V,"")</f>
        <v>45903</v>
      </c>
      <c r="H1399" s="193" t="s">
        <v>94</v>
      </c>
      <c r="I1399" s="131">
        <v>1</v>
      </c>
      <c r="J1399" s="131">
        <v>1</v>
      </c>
      <c r="K1399" s="99">
        <v>45904</v>
      </c>
      <c r="L1399" s="99">
        <v>45909</v>
      </c>
      <c r="M1399" s="102"/>
      <c r="N1399" s="129">
        <f>IFERROR(IF(tbl_die_ordering[[#This Row],[Design Approved Date]]&lt;&gt;"",L1399-K1399,""),"")</f>
        <v>5</v>
      </c>
      <c r="O1399" s="91">
        <v>45909</v>
      </c>
      <c r="P1399" s="91">
        <v>45915</v>
      </c>
      <c r="Q1399" s="99">
        <v>45909</v>
      </c>
      <c r="R1399" s="122" t="s">
        <v>1875</v>
      </c>
      <c r="S1399" s="90" t="s">
        <v>95</v>
      </c>
      <c r="T1399" s="99">
        <v>45909</v>
      </c>
      <c r="U1399" s="110" t="s">
        <v>66</v>
      </c>
      <c r="V1399" s="111"/>
      <c r="W13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399" s="6"/>
      <c r="AA1399" s="118" t="s">
        <v>2038</v>
      </c>
      <c r="AB1399" s="82">
        <f>_xlfn.XLOOKUP(_xlfn.TEXTJOIN("_",TRUE,tbl_die_ordering[[#This Row],[Supplier]],tbl_die_ordering[[#This Row],[DIE NO]]),[1]Tracker!$AQ:$AQ,[1]Tracker!$Y:$Y,"")</f>
        <v>142507984</v>
      </c>
      <c r="AC1399" s="83">
        <f>_xlfn.XLOOKUP(_xlfn.TEXTJOIN("_",TRUE,tbl_die_ordering[[#This Row],[Supplier]],tbl_die_ordering[[#This Row],[DIE NO]]),[1]Tracker!$AQ:$AQ,[1]Tracker!$AC:$AC,"")</f>
        <v>45923</v>
      </c>
      <c r="AD1399" s="7"/>
      <c r="AF1399" t="str">
        <f>TEXT(tbl_die_ordering[[#This Row],[Die Requested Date]],"mmm")</f>
        <v>Sep</v>
      </c>
      <c r="AG1399" t="str">
        <f>_xlfn.TEXTJOIN("_",TRUE,tbl_die_ordering[[#This Row],[Supplier]],tbl_die_ordering[[#This Row],[DIE NO]])</f>
        <v>PHME_30491-601</v>
      </c>
    </row>
    <row r="1400" spans="1:33" ht="15.75">
      <c r="A1400" s="130" t="s">
        <v>29</v>
      </c>
      <c r="B1400" s="128" t="str">
        <f>_xlfn.XLOOKUP(_xlfn.TEXTJOIN("_",TRUE,tbl_die_ordering[[#This Row],[Supplier]],tbl_die_ordering[[#This Row],[DIE NO]]),[1]Tracker!$AQ:$AQ,[1]Tracker!$W:$W,"")</f>
        <v>8183-25</v>
      </c>
      <c r="C1400" s="204" t="s">
        <v>2138</v>
      </c>
      <c r="D1400" s="177" t="s">
        <v>88</v>
      </c>
      <c r="E1400" s="90" t="s">
        <v>103</v>
      </c>
      <c r="F1400" s="91">
        <v>45904</v>
      </c>
      <c r="G1400" s="355">
        <f>_xlfn.XLOOKUP(_xlfn.TEXTJOIN("_",TRUE,tbl_die_ordering[[#This Row],[Supplier]],tbl_die_ordering[[#This Row],[DIE NO]]),[1]Tracker!$AQ:$AQ,[1]Tracker!$V:$V,"")</f>
        <v>45906</v>
      </c>
      <c r="H1400" s="193" t="s">
        <v>90</v>
      </c>
      <c r="I1400" s="131">
        <v>1</v>
      </c>
      <c r="J1400" s="131">
        <v>2</v>
      </c>
      <c r="K1400" s="99">
        <v>45910</v>
      </c>
      <c r="L1400" s="99">
        <v>45916</v>
      </c>
      <c r="M1400" s="102"/>
      <c r="N1400" s="129">
        <f>IFERROR(IF(tbl_die_ordering[[#This Row],[Design Approved Date]]&lt;&gt;"",L1400-K1400,""),"")</f>
        <v>6</v>
      </c>
      <c r="O1400" s="91">
        <v>45916</v>
      </c>
      <c r="P1400" s="91">
        <v>45916</v>
      </c>
      <c r="Q1400" s="99">
        <v>45916</v>
      </c>
      <c r="R1400" s="122" t="s">
        <v>2139</v>
      </c>
      <c r="S1400" s="90" t="s">
        <v>106</v>
      </c>
      <c r="T1400" s="99">
        <v>45916</v>
      </c>
      <c r="U1400" s="110"/>
      <c r="V1400" s="111" t="s">
        <v>2140</v>
      </c>
      <c r="W14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0" s="6"/>
      <c r="AA1400" s="118"/>
      <c r="AB1400" s="82">
        <f>_xlfn.XLOOKUP(_xlfn.TEXTJOIN("_",TRUE,tbl_die_ordering[[#This Row],[Supplier]],tbl_die_ordering[[#This Row],[DIE NO]]),[1]Tracker!$AQ:$AQ,[1]Tracker!$Y:$Y,"")</f>
        <v>242502393</v>
      </c>
      <c r="AC1400" s="83">
        <f>_xlfn.XLOOKUP(_xlfn.TEXTJOIN("_",TRUE,tbl_die_ordering[[#This Row],[Supplier]],tbl_die_ordering[[#This Row],[DIE NO]]),[1]Tracker!$AQ:$AQ,[1]Tracker!$AC:$AC,"")</f>
        <v>45926.428819444445</v>
      </c>
      <c r="AD1400" s="7"/>
      <c r="AF1400" t="str">
        <f>TEXT(tbl_die_ordering[[#This Row],[Die Requested Date]],"mmm")</f>
        <v>Sep</v>
      </c>
      <c r="AG1400" t="str">
        <f>_xlfn.TEXTJOIN("_",TRUE,tbl_die_ordering[[#This Row],[Supplier]],tbl_die_ordering[[#This Row],[DIE NO]])</f>
        <v>JIANGSU_013237-2502</v>
      </c>
    </row>
    <row r="1401" spans="1:33" ht="15.75">
      <c r="A1401" s="130" t="s">
        <v>29</v>
      </c>
      <c r="B1401" s="128" t="str">
        <f>_xlfn.XLOOKUP(_xlfn.TEXTJOIN("_",TRUE,tbl_die_ordering[[#This Row],[Supplier]],tbl_die_ordering[[#This Row],[DIE NO]]),[1]Tracker!$AQ:$AQ,[1]Tracker!$W:$W,"")</f>
        <v>8183-25</v>
      </c>
      <c r="C1401" s="204" t="s">
        <v>2141</v>
      </c>
      <c r="D1401" s="177" t="s">
        <v>88</v>
      </c>
      <c r="E1401" s="90" t="s">
        <v>2142</v>
      </c>
      <c r="F1401" s="91">
        <v>45904</v>
      </c>
      <c r="G1401" s="355">
        <f>_xlfn.XLOOKUP(_xlfn.TEXTJOIN("_",TRUE,tbl_die_ordering[[#This Row],[Supplier]],tbl_die_ordering[[#This Row],[DIE NO]]),[1]Tracker!$AQ:$AQ,[1]Tracker!$V:$V,"")</f>
        <v>45906</v>
      </c>
      <c r="H1401" s="193" t="s">
        <v>90</v>
      </c>
      <c r="I1401" s="131">
        <v>1</v>
      </c>
      <c r="J1401" s="131">
        <v>1</v>
      </c>
      <c r="K1401" s="99">
        <v>45910</v>
      </c>
      <c r="L1401" s="99">
        <v>45916</v>
      </c>
      <c r="M1401" s="102"/>
      <c r="N1401" s="129">
        <f>IFERROR(IF(tbl_die_ordering[[#This Row],[Design Approved Date]]&lt;&gt;"",L1401-K1401,""),"")</f>
        <v>6</v>
      </c>
      <c r="O1401" s="91">
        <v>45916</v>
      </c>
      <c r="P1401" s="91">
        <v>45916</v>
      </c>
      <c r="Q1401" s="99">
        <v>45916</v>
      </c>
      <c r="R1401" s="122" t="s">
        <v>2139</v>
      </c>
      <c r="S1401" s="90" t="s">
        <v>106</v>
      </c>
      <c r="T1401" s="99">
        <v>45916</v>
      </c>
      <c r="U1401" s="110"/>
      <c r="V1401" s="111" t="s">
        <v>2140</v>
      </c>
      <c r="W14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1" s="6"/>
      <c r="AA1401" s="118"/>
      <c r="AB1401" s="82">
        <f>_xlfn.XLOOKUP(_xlfn.TEXTJOIN("_",TRUE,tbl_die_ordering[[#This Row],[Supplier]],tbl_die_ordering[[#This Row],[DIE NO]]),[1]Tracker!$AQ:$AQ,[1]Tracker!$Y:$Y,"")</f>
        <v>242502393</v>
      </c>
      <c r="AC1401" s="83">
        <f>_xlfn.XLOOKUP(_xlfn.TEXTJOIN("_",TRUE,tbl_die_ordering[[#This Row],[Supplier]],tbl_die_ordering[[#This Row],[DIE NO]]),[1]Tracker!$AQ:$AQ,[1]Tracker!$AC:$AC,"")</f>
        <v>45926.428819444445</v>
      </c>
      <c r="AD1401" s="7"/>
      <c r="AF1401" t="str">
        <f>TEXT(tbl_die_ordering[[#This Row],[Die Requested Date]],"mmm")</f>
        <v>Sep</v>
      </c>
      <c r="AG1401" t="str">
        <f>_xlfn.TEXTJOIN("_",TRUE,tbl_die_ordering[[#This Row],[Supplier]],tbl_die_ordering[[#This Row],[DIE NO]])</f>
        <v>JIANGSU_015106-3501</v>
      </c>
    </row>
    <row r="1402" spans="1:33" ht="15.75">
      <c r="A1402" s="130" t="s">
        <v>29</v>
      </c>
      <c r="B1402" s="128" t="str">
        <f>_xlfn.XLOOKUP(_xlfn.TEXTJOIN("_",TRUE,tbl_die_ordering[[#This Row],[Supplier]],tbl_die_ordering[[#This Row],[DIE NO]]),[1]Tracker!$AQ:$AQ,[1]Tracker!$W:$W,"")</f>
        <v>8183-25</v>
      </c>
      <c r="C1402" s="204" t="s">
        <v>2143</v>
      </c>
      <c r="D1402" s="177" t="s">
        <v>88</v>
      </c>
      <c r="E1402" s="90" t="s">
        <v>119</v>
      </c>
      <c r="F1402" s="91">
        <v>45904</v>
      </c>
      <c r="G1402" s="355">
        <f>_xlfn.XLOOKUP(_xlfn.TEXTJOIN("_",TRUE,tbl_die_ordering[[#This Row],[Supplier]],tbl_die_ordering[[#This Row],[DIE NO]]),[1]Tracker!$AQ:$AQ,[1]Tracker!$V:$V,"")</f>
        <v>45906</v>
      </c>
      <c r="H1402" s="193" t="s">
        <v>90</v>
      </c>
      <c r="I1402" s="131">
        <v>1</v>
      </c>
      <c r="J1402" s="131">
        <v>2</v>
      </c>
      <c r="K1402" s="99">
        <v>45910</v>
      </c>
      <c r="L1402" s="99">
        <v>45916</v>
      </c>
      <c r="M1402" s="102"/>
      <c r="N1402" s="129">
        <f>IFERROR(IF(tbl_die_ordering[[#This Row],[Design Approved Date]]&lt;&gt;"",L1402-K1402,""),"")</f>
        <v>6</v>
      </c>
      <c r="O1402" s="91">
        <v>45916</v>
      </c>
      <c r="P1402" s="91">
        <v>45916</v>
      </c>
      <c r="Q1402" s="99">
        <v>45916</v>
      </c>
      <c r="R1402" s="122" t="s">
        <v>2139</v>
      </c>
      <c r="S1402" s="90" t="s">
        <v>106</v>
      </c>
      <c r="T1402" s="99">
        <v>45916</v>
      </c>
      <c r="U1402" s="110"/>
      <c r="V1402" s="111" t="s">
        <v>2140</v>
      </c>
      <c r="W14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2" s="6"/>
      <c r="AA1402" s="118"/>
      <c r="AB1402" s="82">
        <f>_xlfn.XLOOKUP(_xlfn.TEXTJOIN("_",TRUE,tbl_die_ordering[[#This Row],[Supplier]],tbl_die_ordering[[#This Row],[DIE NO]]),[1]Tracker!$AQ:$AQ,[1]Tracker!$Y:$Y,"")</f>
        <v>242502393</v>
      </c>
      <c r="AC1402" s="83">
        <f>_xlfn.XLOOKUP(_xlfn.TEXTJOIN("_",TRUE,tbl_die_ordering[[#This Row],[Supplier]],tbl_die_ordering[[#This Row],[DIE NO]]),[1]Tracker!$AQ:$AQ,[1]Tracker!$AC:$AC,"")</f>
        <v>45926.428819444445</v>
      </c>
      <c r="AD1402" s="7"/>
      <c r="AF1402" t="str">
        <f>TEXT(tbl_die_ordering[[#This Row],[Die Requested Date]],"mmm")</f>
        <v>Sep</v>
      </c>
      <c r="AG1402" t="str">
        <f>_xlfn.TEXTJOIN("_",TRUE,tbl_die_ordering[[#This Row],[Supplier]],tbl_die_ordering[[#This Row],[DIE NO]])</f>
        <v>JIANGSU_015617-2502</v>
      </c>
    </row>
    <row r="1403" spans="1:33" ht="15.75">
      <c r="A1403" s="130" t="s">
        <v>29</v>
      </c>
      <c r="B1403" s="128" t="str">
        <f>_xlfn.XLOOKUP(_xlfn.TEXTJOIN("_",TRUE,tbl_die_ordering[[#This Row],[Supplier]],tbl_die_ordering[[#This Row],[DIE NO]]),[1]Tracker!$AQ:$AQ,[1]Tracker!$W:$W,"")</f>
        <v>8183-25</v>
      </c>
      <c r="C1403" s="204" t="s">
        <v>2144</v>
      </c>
      <c r="D1403" s="177" t="s">
        <v>88</v>
      </c>
      <c r="E1403" s="90" t="s">
        <v>119</v>
      </c>
      <c r="F1403" s="91">
        <v>45904</v>
      </c>
      <c r="G1403" s="355">
        <f>_xlfn.XLOOKUP(_xlfn.TEXTJOIN("_",TRUE,tbl_die_ordering[[#This Row],[Supplier]],tbl_die_ordering[[#This Row],[DIE NO]]),[1]Tracker!$AQ:$AQ,[1]Tracker!$V:$V,"")</f>
        <v>45906</v>
      </c>
      <c r="H1403" s="193" t="s">
        <v>90</v>
      </c>
      <c r="I1403" s="131">
        <v>1</v>
      </c>
      <c r="J1403" s="131">
        <v>4</v>
      </c>
      <c r="K1403" s="99">
        <v>45910</v>
      </c>
      <c r="L1403" s="99">
        <v>45916</v>
      </c>
      <c r="M1403" s="102"/>
      <c r="N1403" s="129">
        <f>IFERROR(IF(tbl_die_ordering[[#This Row],[Design Approved Date]]&lt;&gt;"",L1403-K1403,""),"")</f>
        <v>6</v>
      </c>
      <c r="O1403" s="91">
        <v>45916</v>
      </c>
      <c r="P1403" s="91">
        <v>45916</v>
      </c>
      <c r="Q1403" s="99">
        <v>45916</v>
      </c>
      <c r="R1403" s="122" t="s">
        <v>2139</v>
      </c>
      <c r="S1403" s="90" t="s">
        <v>106</v>
      </c>
      <c r="T1403" s="99">
        <v>45916</v>
      </c>
      <c r="U1403" s="110"/>
      <c r="V1403" s="111" t="s">
        <v>2140</v>
      </c>
      <c r="W14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3" s="6"/>
      <c r="AA1403" s="118"/>
      <c r="AB1403" s="82">
        <f>_xlfn.XLOOKUP(_xlfn.TEXTJOIN("_",TRUE,tbl_die_ordering[[#This Row],[Supplier]],tbl_die_ordering[[#This Row],[DIE NO]]),[1]Tracker!$AQ:$AQ,[1]Tracker!$Y:$Y,"")</f>
        <v>242502393</v>
      </c>
      <c r="AC1403" s="83">
        <f>_xlfn.XLOOKUP(_xlfn.TEXTJOIN("_",TRUE,tbl_die_ordering[[#This Row],[Supplier]],tbl_die_ordering[[#This Row],[DIE NO]]),[1]Tracker!$AQ:$AQ,[1]Tracker!$AC:$AC,"")</f>
        <v>45926.428819444445</v>
      </c>
      <c r="AD1403" s="7"/>
      <c r="AF1403" t="str">
        <f>TEXT(tbl_die_ordering[[#This Row],[Die Requested Date]],"mmm")</f>
        <v>Sep</v>
      </c>
      <c r="AG1403" t="str">
        <f>_xlfn.TEXTJOIN("_",TRUE,tbl_die_ordering[[#This Row],[Supplier]],tbl_die_ordering[[#This Row],[DIE NO]])</f>
        <v>JIANGSU_015808-2502</v>
      </c>
    </row>
    <row r="1404" spans="1:33" ht="15.75">
      <c r="A1404" s="130" t="s">
        <v>29</v>
      </c>
      <c r="B1404" s="128" t="str">
        <f>_xlfn.XLOOKUP(_xlfn.TEXTJOIN("_",TRUE,tbl_die_ordering[[#This Row],[Supplier]],tbl_die_ordering[[#This Row],[DIE NO]]),[1]Tracker!$AQ:$AQ,[1]Tracker!$W:$W,"")</f>
        <v>8184-25</v>
      </c>
      <c r="C1404" s="204" t="s">
        <v>2145</v>
      </c>
      <c r="D1404" s="177" t="s">
        <v>88</v>
      </c>
      <c r="E1404" s="90" t="s">
        <v>2146</v>
      </c>
      <c r="F1404" s="91">
        <v>45904</v>
      </c>
      <c r="G1404" s="355">
        <f>_xlfn.XLOOKUP(_xlfn.TEXTJOIN("_",TRUE,tbl_die_ordering[[#This Row],[Supplier]],tbl_die_ordering[[#This Row],[DIE NO]]),[1]Tracker!$AQ:$AQ,[1]Tracker!$V:$V,"")</f>
        <v>45906</v>
      </c>
      <c r="H1404" s="193" t="s">
        <v>90</v>
      </c>
      <c r="I1404" s="131">
        <v>0</v>
      </c>
      <c r="J1404" s="131">
        <v>0</v>
      </c>
      <c r="K1404" s="99">
        <v>45915</v>
      </c>
      <c r="L1404" s="99">
        <v>45916</v>
      </c>
      <c r="M1404" s="102"/>
      <c r="N1404" s="129">
        <f>IFERROR(IF(tbl_die_ordering[[#This Row],[Design Approved Date]]&lt;&gt;"",L1404-K1404,""),"")</f>
        <v>1</v>
      </c>
      <c r="O1404" s="91">
        <v>45916</v>
      </c>
      <c r="P1404" s="91">
        <v>45916</v>
      </c>
      <c r="Q1404" s="99">
        <v>45916</v>
      </c>
      <c r="R1404" s="122" t="s">
        <v>2139</v>
      </c>
      <c r="S1404" s="90" t="s">
        <v>167</v>
      </c>
      <c r="T1404" s="99">
        <v>45916</v>
      </c>
      <c r="U1404" s="110"/>
      <c r="V1404" s="111"/>
      <c r="W14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4" s="6"/>
      <c r="AA1404" s="118"/>
      <c r="AB1404" s="82">
        <f>_xlfn.XLOOKUP(_xlfn.TEXTJOIN("_",TRUE,tbl_die_ordering[[#This Row],[Supplier]],tbl_die_ordering[[#This Row],[DIE NO]]),[1]Tracker!$AQ:$AQ,[1]Tracker!$Y:$Y,"")</f>
        <v>242502403</v>
      </c>
      <c r="AC1404" s="83">
        <f>_xlfn.XLOOKUP(_xlfn.TEXTJOIN("_",TRUE,tbl_die_ordering[[#This Row],[Supplier]],tbl_die_ordering[[#This Row],[DIE NO]]),[1]Tracker!$AQ:$AQ,[1]Tracker!$AC:$AC,"")</f>
        <v>45926.633310185185</v>
      </c>
      <c r="AD1404" s="7"/>
      <c r="AF1404" t="str">
        <f>TEXT(tbl_die_ordering[[#This Row],[Die Requested Date]],"mmm")</f>
        <v>Sep</v>
      </c>
      <c r="AG1404" t="str">
        <f>_xlfn.TEXTJOIN("_",TRUE,tbl_die_ordering[[#This Row],[Supplier]],tbl_die_ordering[[#This Row],[DIE NO]])</f>
        <v>PHOENIX _055049-2504</v>
      </c>
    </row>
    <row r="1405" spans="1:33" ht="15.75">
      <c r="A1405" s="130" t="s">
        <v>29</v>
      </c>
      <c r="B1405" s="128" t="str">
        <f>_xlfn.XLOOKUP(_xlfn.TEXTJOIN("_",TRUE,tbl_die_ordering[[#This Row],[Supplier]],tbl_die_ordering[[#This Row],[DIE NO]]),[1]Tracker!$AQ:$AQ,[1]Tracker!$W:$W,"")</f>
        <v>8185-25</v>
      </c>
      <c r="C1405" s="204" t="s">
        <v>2147</v>
      </c>
      <c r="D1405" s="177" t="s">
        <v>88</v>
      </c>
      <c r="E1405" s="90" t="s">
        <v>89</v>
      </c>
      <c r="F1405" s="91">
        <v>45904</v>
      </c>
      <c r="G1405" s="355">
        <f>_xlfn.XLOOKUP(_xlfn.TEXTJOIN("_",TRUE,tbl_die_ordering[[#This Row],[Supplier]],tbl_die_ordering[[#This Row],[DIE NO]]),[1]Tracker!$AQ:$AQ,[1]Tracker!$V:$V,"")</f>
        <v>45906</v>
      </c>
      <c r="H1405" s="193" t="s">
        <v>94</v>
      </c>
      <c r="I1405" s="131">
        <v>1</v>
      </c>
      <c r="J1405" s="131">
        <v>1</v>
      </c>
      <c r="K1405" s="99">
        <v>45908</v>
      </c>
      <c r="L1405" s="99">
        <v>45909</v>
      </c>
      <c r="M1405" s="102"/>
      <c r="N1405" s="129">
        <f>IFERROR(IF(tbl_die_ordering[[#This Row],[Design Approved Date]]&lt;&gt;"",L1405-K1405,""),"")</f>
        <v>1</v>
      </c>
      <c r="O1405" s="91">
        <v>45909</v>
      </c>
      <c r="P1405" s="91">
        <v>45912</v>
      </c>
      <c r="Q1405" s="99">
        <v>45909</v>
      </c>
      <c r="R1405" s="122" t="s">
        <v>2066</v>
      </c>
      <c r="S1405" s="90" t="s">
        <v>95</v>
      </c>
      <c r="T1405" s="99">
        <v>45909</v>
      </c>
      <c r="U1405" s="110"/>
      <c r="V1405" s="111"/>
      <c r="W14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5" s="6"/>
      <c r="AA1405" s="118"/>
      <c r="AB1405" s="82">
        <f>_xlfn.XLOOKUP(_xlfn.TEXTJOIN("_",TRUE,tbl_die_ordering[[#This Row],[Supplier]],tbl_die_ordering[[#This Row],[DIE NO]]),[1]Tracker!$AQ:$AQ,[1]Tracker!$Y:$Y,"")</f>
        <v>242502387</v>
      </c>
      <c r="AC1405" s="83">
        <f>_xlfn.XLOOKUP(_xlfn.TEXTJOIN("_",TRUE,tbl_die_ordering[[#This Row],[Supplier]],tbl_die_ordering[[#This Row],[DIE NO]]),[1]Tracker!$AQ:$AQ,[1]Tracker!$AC:$AC,"")</f>
        <v>45923</v>
      </c>
      <c r="AD1405" s="7"/>
      <c r="AF1405" t="str">
        <f>TEXT(tbl_die_ordering[[#This Row],[Die Requested Date]],"mmm")</f>
        <v>Sep</v>
      </c>
      <c r="AG1405" t="str">
        <f>_xlfn.TEXTJOIN("_",TRUE,tbl_die_ordering[[#This Row],[Supplier]],tbl_die_ordering[[#This Row],[DIE NO]])</f>
        <v>PHME_029969-3504</v>
      </c>
    </row>
    <row r="1406" spans="1:33" ht="15.75">
      <c r="A1406" s="130" t="s">
        <v>6</v>
      </c>
      <c r="B1406" s="128" t="str">
        <f>_xlfn.XLOOKUP(_xlfn.TEXTJOIN("_",TRUE,tbl_die_ordering[[#This Row],[Supplier]],tbl_die_ordering[[#This Row],[DIE NO]]),[1]Tracker!$AQ:$AQ,[1]Tracker!$W:$W,"")</f>
        <v>8186-25</v>
      </c>
      <c r="C1406" s="204" t="s">
        <v>2148</v>
      </c>
      <c r="D1406" s="177" t="s">
        <v>88</v>
      </c>
      <c r="E1406" s="90" t="s">
        <v>119</v>
      </c>
      <c r="F1406" s="91">
        <v>45908</v>
      </c>
      <c r="G1406" s="355">
        <f>_xlfn.XLOOKUP(_xlfn.TEXTJOIN("_",TRUE,tbl_die_ordering[[#This Row],[Supplier]],tbl_die_ordering[[#This Row],[DIE NO]]),[1]Tracker!$AQ:$AQ,[1]Tracker!$V:$V,"")</f>
        <v>45909</v>
      </c>
      <c r="H1406" s="193" t="s">
        <v>90</v>
      </c>
      <c r="I1406" s="131">
        <v>2</v>
      </c>
      <c r="J1406" s="131">
        <v>2</v>
      </c>
      <c r="K1406" s="99">
        <v>45909</v>
      </c>
      <c r="L1406" s="99">
        <v>45910</v>
      </c>
      <c r="M1406" s="102"/>
      <c r="N1406" s="129">
        <f>IFERROR(IF(tbl_die_ordering[[#This Row],[Design Approved Date]]&lt;&gt;"",L1406-K1406,""),"")</f>
        <v>1</v>
      </c>
      <c r="O1406" s="91">
        <v>45911</v>
      </c>
      <c r="P1406" s="91">
        <v>45913</v>
      </c>
      <c r="Q1406" s="99">
        <v>45911</v>
      </c>
      <c r="R1406" s="122" t="s">
        <v>2068</v>
      </c>
      <c r="S1406" s="90" t="s">
        <v>139</v>
      </c>
      <c r="T1406" s="99">
        <v>45911</v>
      </c>
      <c r="U1406" s="110"/>
      <c r="V1406" s="111"/>
      <c r="W14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6" s="6"/>
      <c r="AA1406" s="118"/>
      <c r="AB1406" s="82">
        <f>_xlfn.XLOOKUP(_xlfn.TEXTJOIN("_",TRUE,tbl_die_ordering[[#This Row],[Supplier]],tbl_die_ordering[[#This Row],[DIE NO]]),[1]Tracker!$AQ:$AQ,[1]Tracker!$Y:$Y,"")</f>
        <v>142507808</v>
      </c>
      <c r="AC1406" s="83">
        <f>_xlfn.XLOOKUP(_xlfn.TEXTJOIN("_",TRUE,tbl_die_ordering[[#This Row],[Supplier]],tbl_die_ordering[[#This Row],[DIE NO]]),[1]Tracker!$AQ:$AQ,[1]Tracker!$AC:$AC,"")</f>
        <v>45916.505844907406</v>
      </c>
      <c r="AD1406" s="7"/>
      <c r="AF1406" t="str">
        <f>TEXT(tbl_die_ordering[[#This Row],[Die Requested Date]],"mmm")</f>
        <v>Sep</v>
      </c>
      <c r="AG1406" t="str">
        <f>_xlfn.TEXTJOIN("_",TRUE,tbl_die_ordering[[#This Row],[Supplier]],tbl_die_ordering[[#This Row],[DIE NO]])</f>
        <v>EKSTEK_29240-202</v>
      </c>
    </row>
    <row r="1407" spans="1:33" ht="15.75">
      <c r="A1407" s="130" t="s">
        <v>6</v>
      </c>
      <c r="B1407" s="128" t="str">
        <f>_xlfn.XLOOKUP(_xlfn.TEXTJOIN("_",TRUE,tbl_die_ordering[[#This Row],[Supplier]],tbl_die_ordering[[#This Row],[DIE NO]]),[1]Tracker!$AQ:$AQ,[1]Tracker!$W:$W,"")</f>
        <v>8187-25</v>
      </c>
      <c r="C1407" s="204" t="s">
        <v>2149</v>
      </c>
      <c r="D1407" s="177" t="s">
        <v>88</v>
      </c>
      <c r="E1407" s="90" t="s">
        <v>89</v>
      </c>
      <c r="F1407" s="91">
        <v>45908</v>
      </c>
      <c r="G1407" s="355">
        <f>_xlfn.XLOOKUP(_xlfn.TEXTJOIN("_",TRUE,tbl_die_ordering[[#This Row],[Supplier]],tbl_die_ordering[[#This Row],[DIE NO]]),[1]Tracker!$AQ:$AQ,[1]Tracker!$V:$V,"")</f>
        <v>45909</v>
      </c>
      <c r="H1407" s="193" t="s">
        <v>94</v>
      </c>
      <c r="I1407" s="131">
        <v>1</v>
      </c>
      <c r="J1407" s="131">
        <v>1</v>
      </c>
      <c r="K1407" s="99">
        <v>45909</v>
      </c>
      <c r="L1407" s="99">
        <v>45910</v>
      </c>
      <c r="M1407" s="102"/>
      <c r="N1407" s="129">
        <f>IFERROR(IF(tbl_die_ordering[[#This Row],[Design Approved Date]]&lt;&gt;"",L1407-K1407,""),"")</f>
        <v>1</v>
      </c>
      <c r="O1407" s="91">
        <v>45911</v>
      </c>
      <c r="P1407" s="91">
        <v>45913</v>
      </c>
      <c r="Q1407" s="99">
        <v>45911</v>
      </c>
      <c r="R1407" s="122" t="s">
        <v>2068</v>
      </c>
      <c r="S1407" s="90" t="s">
        <v>95</v>
      </c>
      <c r="T1407" s="99">
        <v>45911</v>
      </c>
      <c r="U1407" s="110"/>
      <c r="V1407" s="111"/>
      <c r="W14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7" s="6"/>
      <c r="AA1407" s="118"/>
      <c r="AB1407" s="82">
        <f>_xlfn.XLOOKUP(_xlfn.TEXTJOIN("_",TRUE,tbl_die_ordering[[#This Row],[Supplier]],tbl_die_ordering[[#This Row],[DIE NO]]),[1]Tracker!$AQ:$AQ,[1]Tracker!$Y:$Y,"")</f>
        <v>142507983</v>
      </c>
      <c r="AC1407" s="83">
        <f>_xlfn.XLOOKUP(_xlfn.TEXTJOIN("_",TRUE,tbl_die_ordering[[#This Row],[Supplier]],tbl_die_ordering[[#This Row],[DIE NO]]),[1]Tracker!$AQ:$AQ,[1]Tracker!$AC:$AC,"")</f>
        <v>45922</v>
      </c>
      <c r="AD1407" s="7"/>
      <c r="AF1407" t="str">
        <f>TEXT(tbl_die_ordering[[#This Row],[Die Requested Date]],"mmm")</f>
        <v>Sep</v>
      </c>
      <c r="AG1407" t="str">
        <f>_xlfn.TEXTJOIN("_",TRUE,tbl_die_ordering[[#This Row],[Supplier]],tbl_die_ordering[[#This Row],[DIE NO]])</f>
        <v>PHME_29903-604</v>
      </c>
    </row>
    <row r="1408" spans="1:33" ht="15.75">
      <c r="A1408" s="130" t="s">
        <v>6</v>
      </c>
      <c r="B1408" s="128" t="str">
        <f>_xlfn.XLOOKUP(_xlfn.TEXTJOIN("_",TRUE,tbl_die_ordering[[#This Row],[Supplier]],tbl_die_ordering[[#This Row],[DIE NO]]),[1]Tracker!$AQ:$AQ,[1]Tracker!$W:$W,"")</f>
        <v>8187-25</v>
      </c>
      <c r="C1408" s="204" t="s">
        <v>2150</v>
      </c>
      <c r="D1408" s="177" t="s">
        <v>88</v>
      </c>
      <c r="E1408" s="90" t="s">
        <v>119</v>
      </c>
      <c r="F1408" s="91">
        <v>45908</v>
      </c>
      <c r="G1408" s="355">
        <f>_xlfn.XLOOKUP(_xlfn.TEXTJOIN("_",TRUE,tbl_die_ordering[[#This Row],[Supplier]],tbl_die_ordering[[#This Row],[DIE NO]]),[1]Tracker!$AQ:$AQ,[1]Tracker!$V:$V,"")</f>
        <v>45909</v>
      </c>
      <c r="H1408" s="193" t="s">
        <v>94</v>
      </c>
      <c r="I1408" s="131">
        <v>2</v>
      </c>
      <c r="J1408" s="131">
        <v>2</v>
      </c>
      <c r="K1408" s="99">
        <v>45909</v>
      </c>
      <c r="L1408" s="99">
        <v>45912</v>
      </c>
      <c r="M1408" s="102"/>
      <c r="N1408" s="129">
        <f>IFERROR(IF(tbl_die_ordering[[#This Row],[Design Approved Date]]&lt;&gt;"",L1408-K1408,""),"")</f>
        <v>3</v>
      </c>
      <c r="O1408" s="91">
        <v>45913</v>
      </c>
      <c r="P1408" s="91">
        <v>45915</v>
      </c>
      <c r="Q1408" s="99">
        <v>45913</v>
      </c>
      <c r="R1408" s="122" t="s">
        <v>2083</v>
      </c>
      <c r="S1408" s="90" t="s">
        <v>95</v>
      </c>
      <c r="T1408" s="99">
        <v>45913</v>
      </c>
      <c r="U1408" s="110"/>
      <c r="V1408" s="111"/>
      <c r="W14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8" s="6"/>
      <c r="AA1408" s="118"/>
      <c r="AB1408" s="82">
        <f>_xlfn.XLOOKUP(_xlfn.TEXTJOIN("_",TRUE,tbl_die_ordering[[#This Row],[Supplier]],tbl_die_ordering[[#This Row],[DIE NO]]),[1]Tracker!$AQ:$AQ,[1]Tracker!$Y:$Y,"")</f>
        <v>142508366</v>
      </c>
      <c r="AC1408" s="83">
        <f>_xlfn.XLOOKUP(_xlfn.TEXTJOIN("_",TRUE,tbl_die_ordering[[#This Row],[Supplier]],tbl_die_ordering[[#This Row],[DIE NO]]),[1]Tracker!$AQ:$AQ,[1]Tracker!$AC:$AC,"")</f>
        <v>45931</v>
      </c>
      <c r="AD1408" s="7"/>
      <c r="AF1408" t="str">
        <f>TEXT(tbl_die_ordering[[#This Row],[Die Requested Date]],"mmm")</f>
        <v>Sep</v>
      </c>
      <c r="AG1408" t="str">
        <f>_xlfn.TEXTJOIN("_",TRUE,tbl_die_ordering[[#This Row],[Supplier]],tbl_die_ordering[[#This Row],[DIE NO]])</f>
        <v>PHME_29134-505</v>
      </c>
    </row>
    <row r="1409" spans="1:33" ht="15.75">
      <c r="A1409" s="130" t="s">
        <v>29</v>
      </c>
      <c r="B1409" s="128" t="str">
        <f>_xlfn.XLOOKUP(_xlfn.TEXTJOIN("_",TRUE,tbl_die_ordering[[#This Row],[Supplier]],tbl_die_ordering[[#This Row],[DIE NO]]),[1]Tracker!$AQ:$AQ,[1]Tracker!$W:$W,"")</f>
        <v>8188-25</v>
      </c>
      <c r="C1409" s="204" t="s">
        <v>2151</v>
      </c>
      <c r="D1409" s="177" t="s">
        <v>185</v>
      </c>
      <c r="E1409" s="90" t="s">
        <v>103</v>
      </c>
      <c r="F1409" s="91">
        <v>45909</v>
      </c>
      <c r="G1409" s="355">
        <f>_xlfn.XLOOKUP(_xlfn.TEXTJOIN("_",TRUE,tbl_die_ordering[[#This Row],[Supplier]],tbl_die_ordering[[#This Row],[DIE NO]]),[1]Tracker!$AQ:$AQ,[1]Tracker!$V:$V,"")</f>
        <v>45911</v>
      </c>
      <c r="H1409" s="193" t="s">
        <v>90</v>
      </c>
      <c r="I1409" s="131">
        <v>2</v>
      </c>
      <c r="J1409" s="131">
        <v>2</v>
      </c>
      <c r="K1409" s="99">
        <v>45918</v>
      </c>
      <c r="L1409" s="99">
        <v>45922</v>
      </c>
      <c r="M1409" s="102"/>
      <c r="N1409" s="129">
        <f>IFERROR(IF(tbl_die_ordering[[#This Row],[Design Approved Date]]&lt;&gt;"",L1409-K1409,""),"")</f>
        <v>4</v>
      </c>
      <c r="O1409" s="91">
        <v>45923</v>
      </c>
      <c r="P1409" s="91">
        <v>45923</v>
      </c>
      <c r="Q1409" s="99">
        <v>45923</v>
      </c>
      <c r="R1409" s="122" t="s">
        <v>2152</v>
      </c>
      <c r="S1409" s="90" t="s">
        <v>106</v>
      </c>
      <c r="T1409" s="99">
        <v>45923</v>
      </c>
      <c r="U1409" s="110" t="s">
        <v>2153</v>
      </c>
      <c r="V1409" s="111"/>
      <c r="W14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09" s="6"/>
      <c r="AA1409" s="118" t="s">
        <v>343</v>
      </c>
      <c r="AB1409" s="82">
        <f>_xlfn.XLOOKUP(_xlfn.TEXTJOIN("_",TRUE,tbl_die_ordering[[#This Row],[Supplier]],tbl_die_ordering[[#This Row],[DIE NO]]),[1]Tracker!$AQ:$AQ,[1]Tracker!$Y:$Y,"")</f>
        <v>242502491</v>
      </c>
      <c r="AC1409" s="83">
        <f>_xlfn.XLOOKUP(_xlfn.TEXTJOIN("_",TRUE,tbl_die_ordering[[#This Row],[Supplier]],tbl_die_ordering[[#This Row],[DIE NO]]),[1]Tracker!$AQ:$AQ,[1]Tracker!$AC:$AC,"")</f>
        <v>45926.419733796298</v>
      </c>
      <c r="AD1409" s="7"/>
      <c r="AF1409" t="str">
        <f>TEXT(tbl_die_ordering[[#This Row],[Die Requested Date]],"mmm")</f>
        <v>Sep</v>
      </c>
      <c r="AG1409" t="str">
        <f>_xlfn.TEXTJOIN("_",TRUE,tbl_die_ordering[[#This Row],[Supplier]],tbl_die_ordering[[#This Row],[DIE NO]])</f>
        <v>JIANGSU_030492-3501</v>
      </c>
    </row>
    <row r="1410" spans="1:33" ht="15.75">
      <c r="A1410" s="130" t="s">
        <v>29</v>
      </c>
      <c r="B1410" s="128" t="str">
        <f>_xlfn.XLOOKUP(_xlfn.TEXTJOIN("_",TRUE,tbl_die_ordering[[#This Row],[Supplier]],tbl_die_ordering[[#This Row],[DIE NO]]),[1]Tracker!$AQ:$AQ,[1]Tracker!$W:$W,"")</f>
        <v>8188-25</v>
      </c>
      <c r="C1410" s="204" t="s">
        <v>2154</v>
      </c>
      <c r="D1410" s="177" t="s">
        <v>185</v>
      </c>
      <c r="E1410" s="90" t="s">
        <v>260</v>
      </c>
      <c r="F1410" s="91">
        <v>45909</v>
      </c>
      <c r="G1410" s="355">
        <f>_xlfn.XLOOKUP(_xlfn.TEXTJOIN("_",TRUE,tbl_die_ordering[[#This Row],[Supplier]],tbl_die_ordering[[#This Row],[DIE NO]]),[1]Tracker!$AQ:$AQ,[1]Tracker!$V:$V,"")</f>
        <v>45911</v>
      </c>
      <c r="H1410" s="193" t="s">
        <v>90</v>
      </c>
      <c r="I1410" s="131">
        <v>2</v>
      </c>
      <c r="J1410" s="131">
        <v>2</v>
      </c>
      <c r="K1410" s="99">
        <v>45918</v>
      </c>
      <c r="L1410" s="99">
        <v>45922</v>
      </c>
      <c r="M1410" s="102"/>
      <c r="N1410" s="129">
        <f>IFERROR(IF(tbl_die_ordering[[#This Row],[Design Approved Date]]&lt;&gt;"",L1410-K1410,""),"")</f>
        <v>4</v>
      </c>
      <c r="O1410" s="91">
        <v>45923</v>
      </c>
      <c r="P1410" s="91">
        <v>45923</v>
      </c>
      <c r="Q1410" s="99">
        <v>45923</v>
      </c>
      <c r="R1410" s="122" t="s">
        <v>2152</v>
      </c>
      <c r="S1410" s="90" t="s">
        <v>106</v>
      </c>
      <c r="T1410" s="99">
        <v>45923</v>
      </c>
      <c r="U1410" s="110" t="s">
        <v>2153</v>
      </c>
      <c r="V1410" s="111"/>
      <c r="W14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0" s="6"/>
      <c r="AA1410" s="118" t="s">
        <v>343</v>
      </c>
      <c r="AB1410" s="82">
        <f>_xlfn.XLOOKUP(_xlfn.TEXTJOIN("_",TRUE,tbl_die_ordering[[#This Row],[Supplier]],tbl_die_ordering[[#This Row],[DIE NO]]),[1]Tracker!$AQ:$AQ,[1]Tracker!$Y:$Y,"")</f>
        <v>242502491</v>
      </c>
      <c r="AC1410" s="83">
        <f>_xlfn.XLOOKUP(_xlfn.TEXTJOIN("_",TRUE,tbl_die_ordering[[#This Row],[Supplier]],tbl_die_ordering[[#This Row],[DIE NO]]),[1]Tracker!$AQ:$AQ,[1]Tracker!$AC:$AC,"")</f>
        <v>45926.419733796298</v>
      </c>
      <c r="AD1410" s="7"/>
      <c r="AF1410" t="str">
        <f>TEXT(tbl_die_ordering[[#This Row],[Die Requested Date]],"mmm")</f>
        <v>Sep</v>
      </c>
      <c r="AG1410" t="str">
        <f>_xlfn.TEXTJOIN("_",TRUE,tbl_die_ordering[[#This Row],[Supplier]],tbl_die_ordering[[#This Row],[DIE NO]])</f>
        <v>JIANGSU_030493-3501</v>
      </c>
    </row>
    <row r="1411" spans="1:33" ht="15.75">
      <c r="A1411" s="130" t="s">
        <v>6</v>
      </c>
      <c r="B1411" s="128" t="str">
        <f>_xlfn.XLOOKUP(_xlfn.TEXTJOIN("_",TRUE,tbl_die_ordering[[#This Row],[Supplier]],tbl_die_ordering[[#This Row],[DIE NO]]),[1]Tracker!$AQ:$AQ,[1]Tracker!$W:$W,"")</f>
        <v>8189-25</v>
      </c>
      <c r="C1411" s="204" t="s">
        <v>2155</v>
      </c>
      <c r="D1411" s="177" t="s">
        <v>185</v>
      </c>
      <c r="E1411" s="90" t="s">
        <v>321</v>
      </c>
      <c r="F1411" s="91">
        <v>45909</v>
      </c>
      <c r="G1411" s="355">
        <f>_xlfn.XLOOKUP(_xlfn.TEXTJOIN("_",TRUE,tbl_die_ordering[[#This Row],[Supplier]],tbl_die_ordering[[#This Row],[DIE NO]]),[1]Tracker!$AQ:$AQ,[1]Tracker!$V:$V,"")</f>
        <v>45911</v>
      </c>
      <c r="H1411" s="193" t="s">
        <v>90</v>
      </c>
      <c r="I1411" s="131">
        <v>0</v>
      </c>
      <c r="J1411" s="131">
        <v>0</v>
      </c>
      <c r="K1411" s="99">
        <v>45918</v>
      </c>
      <c r="L1411" s="99">
        <v>45926</v>
      </c>
      <c r="M1411" s="102"/>
      <c r="N1411" s="129">
        <f>IFERROR(IF(tbl_die_ordering[[#This Row],[Design Approved Date]]&lt;&gt;"",L1411-K1411,""),"")</f>
        <v>8</v>
      </c>
      <c r="O1411" s="91">
        <v>45928</v>
      </c>
      <c r="P1411" s="91">
        <v>45937</v>
      </c>
      <c r="Q1411" s="99">
        <v>45928</v>
      </c>
      <c r="R1411" s="122" t="s">
        <v>2156</v>
      </c>
      <c r="S1411" s="90" t="s">
        <v>106</v>
      </c>
      <c r="T1411" s="99">
        <v>45928</v>
      </c>
      <c r="U1411" s="110" t="s">
        <v>2157</v>
      </c>
      <c r="V1411" s="111" t="s">
        <v>2158</v>
      </c>
      <c r="W14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1" s="6"/>
      <c r="AA1411" s="118" t="s">
        <v>224</v>
      </c>
      <c r="AB1411" s="82">
        <f>_xlfn.XLOOKUP(_xlfn.TEXTJOIN("_",TRUE,tbl_die_ordering[[#This Row],[Supplier]],tbl_die_ordering[[#This Row],[DIE NO]]),[1]Tracker!$AQ:$AQ,[1]Tracker!$Y:$Y,"")</f>
        <v>142508698</v>
      </c>
      <c r="AC1411" s="83">
        <f>_xlfn.XLOOKUP(_xlfn.TEXTJOIN("_",TRUE,tbl_die_ordering[[#This Row],[Supplier]],tbl_die_ordering[[#This Row],[DIE NO]]),[1]Tracker!$AQ:$AQ,[1]Tracker!$AC:$AC,"")</f>
        <v>45938.73883101852</v>
      </c>
      <c r="AD1411" s="7"/>
      <c r="AF1411" t="str">
        <f>TEXT(tbl_die_ordering[[#This Row],[Die Requested Date]],"mmm")</f>
        <v>Sep</v>
      </c>
      <c r="AG1411" t="str">
        <f>_xlfn.TEXTJOIN("_",TRUE,tbl_die_ordering[[#This Row],[Supplier]],tbl_die_ordering[[#This Row],[DIE NO]])</f>
        <v>JIANGSU_27973-401</v>
      </c>
    </row>
    <row r="1412" spans="1:33" ht="45">
      <c r="A1412" s="130" t="s">
        <v>6</v>
      </c>
      <c r="B1412" s="128" t="str">
        <f>_xlfn.XLOOKUP(_xlfn.TEXTJOIN("_",TRUE,tbl_die_ordering[[#This Row],[Supplier]],tbl_die_ordering[[#This Row],[DIE NO]]),[1]Tracker!$AQ:$AQ,[1]Tracker!$W:$W,"")</f>
        <v>8191-25</v>
      </c>
      <c r="C1412" s="204" t="s">
        <v>2159</v>
      </c>
      <c r="D1412" s="177" t="s">
        <v>185</v>
      </c>
      <c r="E1412" s="90" t="s">
        <v>196</v>
      </c>
      <c r="F1412" s="91">
        <v>45910</v>
      </c>
      <c r="G1412" s="355">
        <f>_xlfn.XLOOKUP(_xlfn.TEXTJOIN("_",TRUE,tbl_die_ordering[[#This Row],[Supplier]],tbl_die_ordering[[#This Row],[DIE NO]]),[1]Tracker!$AQ:$AQ,[1]Tracker!$V:$V,"")</f>
        <v>45911</v>
      </c>
      <c r="H1412" s="193" t="s">
        <v>94</v>
      </c>
      <c r="I1412" s="131">
        <v>2</v>
      </c>
      <c r="J1412" s="131">
        <v>2</v>
      </c>
      <c r="K1412" s="99">
        <v>45911</v>
      </c>
      <c r="L1412" s="99">
        <v>45916</v>
      </c>
      <c r="M1412" s="102"/>
      <c r="N1412" s="129">
        <f>IFERROR(IF(tbl_die_ordering[[#This Row],[Design Approved Date]]&lt;&gt;"",L1412-K1412,""),"")</f>
        <v>5</v>
      </c>
      <c r="O1412" s="91">
        <v>45917</v>
      </c>
      <c r="P1412" s="91">
        <v>45920</v>
      </c>
      <c r="Q1412" s="99">
        <v>45917</v>
      </c>
      <c r="R1412" s="122" t="s">
        <v>2098</v>
      </c>
      <c r="S1412" s="90" t="s">
        <v>95</v>
      </c>
      <c r="T1412" s="99">
        <v>45917</v>
      </c>
      <c r="U1412" s="110" t="s">
        <v>2160</v>
      </c>
      <c r="V1412" s="111"/>
      <c r="W14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2" s="6"/>
      <c r="AA1412" s="118" t="s">
        <v>343</v>
      </c>
      <c r="AB1412" s="82">
        <f>_xlfn.XLOOKUP(_xlfn.TEXTJOIN("_",TRUE,tbl_die_ordering[[#This Row],[Supplier]],tbl_die_ordering[[#This Row],[DIE NO]]),[1]Tracker!$AQ:$AQ,[1]Tracker!$Y:$Y,"")</f>
        <v>142508338</v>
      </c>
      <c r="AC1412" s="83">
        <f>_xlfn.XLOOKUP(_xlfn.TEXTJOIN("_",TRUE,tbl_die_ordering[[#This Row],[Supplier]],tbl_die_ordering[[#This Row],[DIE NO]]),[1]Tracker!$AQ:$AQ,[1]Tracker!$AC:$AC,"")</f>
        <v>45929</v>
      </c>
      <c r="AD1412" s="7"/>
      <c r="AF1412" t="str">
        <f>TEXT(tbl_die_ordering[[#This Row],[Die Requested Date]],"mmm")</f>
        <v>Sep</v>
      </c>
      <c r="AG1412" t="str">
        <f>_xlfn.TEXTJOIN("_",TRUE,tbl_die_ordering[[#This Row],[Supplier]],tbl_die_ordering[[#This Row],[DIE NO]])</f>
        <v>PHME_30494-601</v>
      </c>
    </row>
    <row r="1413" spans="1:33" ht="20.25" customHeight="1">
      <c r="A1413" s="130" t="s">
        <v>6</v>
      </c>
      <c r="B1413" s="128" t="str">
        <f>_xlfn.XLOOKUP(_xlfn.TEXTJOIN("_",TRUE,tbl_die_ordering[[#This Row],[Supplier]],tbl_die_ordering[[#This Row],[DIE NO]]),[1]Tracker!$AQ:$AQ,[1]Tracker!$W:$W,"")</f>
        <v>8189-25</v>
      </c>
      <c r="C1413" s="204" t="s">
        <v>2161</v>
      </c>
      <c r="D1413" s="177" t="s">
        <v>88</v>
      </c>
      <c r="E1413" s="90" t="s">
        <v>196</v>
      </c>
      <c r="F1413" s="91">
        <v>45910</v>
      </c>
      <c r="G1413" s="355">
        <f>_xlfn.XLOOKUP(_xlfn.TEXTJOIN("_",TRUE,tbl_die_ordering[[#This Row],[Supplier]],tbl_die_ordering[[#This Row],[DIE NO]]),[1]Tracker!$AQ:$AQ,[1]Tracker!$V:$V,"")</f>
        <v>45911</v>
      </c>
      <c r="H1413" s="193" t="s">
        <v>90</v>
      </c>
      <c r="I1413" s="131">
        <v>1</v>
      </c>
      <c r="J1413" s="131">
        <v>1</v>
      </c>
      <c r="K1413" s="99">
        <v>45917</v>
      </c>
      <c r="L1413" s="99">
        <v>45917</v>
      </c>
      <c r="M1413" s="102"/>
      <c r="N1413" s="129">
        <f>IFERROR(IF(tbl_die_ordering[[#This Row],[Design Approved Date]]&lt;&gt;"",L1413-K1413,""),"")</f>
        <v>0</v>
      </c>
      <c r="O1413" s="91">
        <v>45919</v>
      </c>
      <c r="P1413" s="91">
        <v>45922</v>
      </c>
      <c r="Q1413" s="99">
        <v>45919</v>
      </c>
      <c r="R1413" s="122" t="s">
        <v>2094</v>
      </c>
      <c r="S1413" s="90" t="s">
        <v>106</v>
      </c>
      <c r="T1413" s="99">
        <v>45919</v>
      </c>
      <c r="U1413" s="110"/>
      <c r="V1413" s="111"/>
      <c r="W14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3" s="6"/>
      <c r="AA1413" s="118"/>
      <c r="AB1413" s="82">
        <f>_xlfn.XLOOKUP(_xlfn.TEXTJOIN("_",TRUE,tbl_die_ordering[[#This Row],[Supplier]],tbl_die_ordering[[#This Row],[DIE NO]]),[1]Tracker!$AQ:$AQ,[1]Tracker!$Y:$Y,"")</f>
        <v>142508112</v>
      </c>
      <c r="AC1413" s="83">
        <f>_xlfn.XLOOKUP(_xlfn.TEXTJOIN("_",TRUE,tbl_die_ordering[[#This Row],[Supplier]],tbl_die_ordering[[#This Row],[DIE NO]]),[1]Tracker!$AQ:$AQ,[1]Tracker!$AC:$AC,"")</f>
        <v>45926.638344907406</v>
      </c>
      <c r="AD1413" s="7"/>
      <c r="AF1413" t="str">
        <f>TEXT(tbl_die_ordering[[#This Row],[Die Requested Date]],"mmm")</f>
        <v>Sep</v>
      </c>
      <c r="AG1413" t="str">
        <f>_xlfn.TEXTJOIN("_",TRUE,tbl_die_ordering[[#This Row],[Supplier]],tbl_die_ordering[[#This Row],[DIE NO]])</f>
        <v>JIANGSU_05171-608</v>
      </c>
    </row>
    <row r="1414" spans="1:33" ht="26.25" customHeight="1">
      <c r="A1414" s="130" t="s">
        <v>6</v>
      </c>
      <c r="B1414" s="128" t="str">
        <f>_xlfn.XLOOKUP(_xlfn.TEXTJOIN("_",TRUE,tbl_die_ordering[[#This Row],[Supplier]],tbl_die_ordering[[#This Row],[DIE NO]]),[1]Tracker!$AQ:$AQ,[1]Tracker!$W:$W,"")</f>
        <v>8192-25</v>
      </c>
      <c r="C1414" s="204" t="s">
        <v>2162</v>
      </c>
      <c r="D1414" s="177" t="s">
        <v>88</v>
      </c>
      <c r="E1414" s="90" t="s">
        <v>219</v>
      </c>
      <c r="F1414" s="91">
        <v>45910</v>
      </c>
      <c r="G1414" s="355">
        <f>_xlfn.XLOOKUP(_xlfn.TEXTJOIN("_",TRUE,tbl_die_ordering[[#This Row],[Supplier]],tbl_die_ordering[[#This Row],[DIE NO]]),[1]Tracker!$AQ:$AQ,[1]Tracker!$V:$V,"")</f>
        <v>45911</v>
      </c>
      <c r="H1414" s="193" t="s">
        <v>94</v>
      </c>
      <c r="I1414" s="131">
        <v>1</v>
      </c>
      <c r="J1414" s="131">
        <v>4</v>
      </c>
      <c r="K1414" s="99">
        <v>45912</v>
      </c>
      <c r="L1414" s="99">
        <v>45913</v>
      </c>
      <c r="M1414" s="102"/>
      <c r="N1414" s="129">
        <f>IFERROR(IF(tbl_die_ordering[[#This Row],[Design Approved Date]]&lt;&gt;"",L1414-K1414,""),"")</f>
        <v>1</v>
      </c>
      <c r="O1414" s="91">
        <v>45913</v>
      </c>
      <c r="P1414" s="91">
        <v>45922</v>
      </c>
      <c r="Q1414" s="99">
        <v>45913</v>
      </c>
      <c r="R1414" s="122" t="s">
        <v>2083</v>
      </c>
      <c r="S1414" s="90" t="s">
        <v>167</v>
      </c>
      <c r="T1414" s="99">
        <v>45913</v>
      </c>
      <c r="U1414" s="110"/>
      <c r="V1414" s="111" t="s">
        <v>2163</v>
      </c>
      <c r="W14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4" s="6"/>
      <c r="AA1414" s="118"/>
      <c r="AB1414" s="82">
        <f>_xlfn.XLOOKUP(_xlfn.TEXTJOIN("_",TRUE,tbl_die_ordering[[#This Row],[Supplier]],tbl_die_ordering[[#This Row],[DIE NO]]),[1]Tracker!$AQ:$AQ,[1]Tracker!$Y:$Y,"")</f>
        <v>142508108</v>
      </c>
      <c r="AC1414" s="83">
        <f>_xlfn.XLOOKUP(_xlfn.TEXTJOIN("_",TRUE,tbl_die_ordering[[#This Row],[Supplier]],tbl_die_ordering[[#This Row],[DIE NO]]),[1]Tracker!$AQ:$AQ,[1]Tracker!$AC:$AC,"")</f>
        <v>45924</v>
      </c>
      <c r="AD1414" s="7"/>
      <c r="AF1414" t="str">
        <f>TEXT(tbl_die_ordering[[#This Row],[Die Requested Date]],"mmm")</f>
        <v>Sep</v>
      </c>
      <c r="AG1414" t="str">
        <f>_xlfn.TEXTJOIN("_",TRUE,tbl_die_ordering[[#This Row],[Supplier]],tbl_die_ordering[[#This Row],[DIE NO]])</f>
        <v>PHOENIX _15651-274</v>
      </c>
    </row>
    <row r="1415" spans="1:33" ht="25.15" customHeight="1">
      <c r="A1415" s="130" t="s">
        <v>6</v>
      </c>
      <c r="B1415" s="128" t="str">
        <f>_xlfn.XLOOKUP(_xlfn.TEXTJOIN("_",TRUE,tbl_die_ordering[[#This Row],[Supplier]],tbl_die_ordering[[#This Row],[DIE NO]]),[1]Tracker!$AQ:$AQ,[1]Tracker!$W:$W,"")</f>
        <v>8190-25</v>
      </c>
      <c r="C1415" s="204" t="s">
        <v>2164</v>
      </c>
      <c r="D1415" s="177" t="s">
        <v>88</v>
      </c>
      <c r="E1415" s="90" t="s">
        <v>323</v>
      </c>
      <c r="F1415" s="91">
        <v>45910</v>
      </c>
      <c r="G1415" s="355">
        <f>_xlfn.XLOOKUP(_xlfn.TEXTJOIN("_",TRUE,tbl_die_ordering[[#This Row],[Supplier]],tbl_die_ordering[[#This Row],[DIE NO]]),[1]Tracker!$AQ:$AQ,[1]Tracker!$V:$V,"")</f>
        <v>45911</v>
      </c>
      <c r="H1415" s="193" t="s">
        <v>94</v>
      </c>
      <c r="I1415" s="131">
        <v>0</v>
      </c>
      <c r="J1415" s="131">
        <v>0</v>
      </c>
      <c r="K1415" s="99">
        <v>45912</v>
      </c>
      <c r="L1415" s="99">
        <v>45915</v>
      </c>
      <c r="M1415" s="102"/>
      <c r="N1415" s="129">
        <f>IFERROR(IF(tbl_die_ordering[[#This Row],[Design Approved Date]]&lt;&gt;"",L1415-K1415,""),"")</f>
        <v>3</v>
      </c>
      <c r="O1415" s="91">
        <v>45916</v>
      </c>
      <c r="P1415" s="91">
        <v>45922</v>
      </c>
      <c r="Q1415" s="99">
        <v>45916</v>
      </c>
      <c r="R1415" s="122" t="s">
        <v>2129</v>
      </c>
      <c r="S1415" s="90" t="s">
        <v>101</v>
      </c>
      <c r="T1415" s="99">
        <v>45913</v>
      </c>
      <c r="U1415" s="110"/>
      <c r="V1415" s="111"/>
      <c r="W14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5" s="6"/>
      <c r="AA1415" s="118"/>
      <c r="AB1415" s="82">
        <f>_xlfn.XLOOKUP(_xlfn.TEXTJOIN("_",TRUE,tbl_die_ordering[[#This Row],[Supplier]],tbl_die_ordering[[#This Row],[DIE NO]]),[1]Tracker!$AQ:$AQ,[1]Tracker!$Y:$Y,"")</f>
        <v>142507991</v>
      </c>
      <c r="AC1415" s="83">
        <f>_xlfn.XLOOKUP(_xlfn.TEXTJOIN("_",TRUE,tbl_die_ordering[[#This Row],[Supplier]],tbl_die_ordering[[#This Row],[DIE NO]]),[1]Tracker!$AQ:$AQ,[1]Tracker!$AC:$AC,"")</f>
        <v>45924</v>
      </c>
      <c r="AD1415" s="7"/>
      <c r="AF1415" t="str">
        <f>TEXT(tbl_die_ordering[[#This Row],[Die Requested Date]],"mmm")</f>
        <v>Sep</v>
      </c>
      <c r="AG1415" t="str">
        <f>_xlfn.TEXTJOIN("_",TRUE,tbl_die_ordering[[#This Row],[Supplier]],tbl_die_ordering[[#This Row],[DIE NO]])</f>
        <v>PDTMC_11053-403</v>
      </c>
    </row>
    <row r="1416" spans="1:33" ht="15.75">
      <c r="A1416" s="130" t="s">
        <v>6</v>
      </c>
      <c r="B1416" s="128" t="str">
        <f>_xlfn.XLOOKUP(_xlfn.TEXTJOIN("_",TRUE,tbl_die_ordering[[#This Row],[Supplier]],tbl_die_ordering[[#This Row],[DIE NO]]),[1]Tracker!$AQ:$AQ,[1]Tracker!$W:$W,"")</f>
        <v>8191-25</v>
      </c>
      <c r="C1416" s="204" t="s">
        <v>2165</v>
      </c>
      <c r="D1416" s="177" t="s">
        <v>88</v>
      </c>
      <c r="E1416" s="90" t="s">
        <v>327</v>
      </c>
      <c r="F1416" s="91">
        <v>45910</v>
      </c>
      <c r="G1416" s="355">
        <f>_xlfn.XLOOKUP(_xlfn.TEXTJOIN("_",TRUE,tbl_die_ordering[[#This Row],[Supplier]],tbl_die_ordering[[#This Row],[DIE NO]]),[1]Tracker!$AQ:$AQ,[1]Tracker!$V:$V,"")</f>
        <v>45911</v>
      </c>
      <c r="H1416" s="193" t="s">
        <v>94</v>
      </c>
      <c r="I1416" s="131">
        <v>1</v>
      </c>
      <c r="J1416" s="131">
        <v>1</v>
      </c>
      <c r="K1416" s="99">
        <v>45911</v>
      </c>
      <c r="L1416" s="99">
        <v>45911</v>
      </c>
      <c r="M1416" s="102"/>
      <c r="N1416" s="129">
        <f>IFERROR(IF(tbl_die_ordering[[#This Row],[Design Approved Date]]&lt;&gt;"",L1416-K1416,""),"")</f>
        <v>0</v>
      </c>
      <c r="O1416" s="91">
        <v>45913</v>
      </c>
      <c r="P1416" s="91">
        <v>45922</v>
      </c>
      <c r="Q1416" s="99">
        <v>45913</v>
      </c>
      <c r="R1416" s="122" t="s">
        <v>2083</v>
      </c>
      <c r="S1416" s="90" t="s">
        <v>95</v>
      </c>
      <c r="T1416" s="99">
        <v>45913</v>
      </c>
      <c r="U1416" s="110"/>
      <c r="V1416" s="111"/>
      <c r="W14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6" s="6"/>
      <c r="AA1416" s="118"/>
      <c r="AB1416" s="82">
        <f>_xlfn.XLOOKUP(_xlfn.TEXTJOIN("_",TRUE,tbl_die_ordering[[#This Row],[Supplier]],tbl_die_ordering[[#This Row],[DIE NO]]),[1]Tracker!$AQ:$AQ,[1]Tracker!$Y:$Y,"")</f>
        <v>142507984</v>
      </c>
      <c r="AC1416" s="83">
        <f>_xlfn.XLOOKUP(_xlfn.TEXTJOIN("_",TRUE,tbl_die_ordering[[#This Row],[Supplier]],tbl_die_ordering[[#This Row],[DIE NO]]),[1]Tracker!$AQ:$AQ,[1]Tracker!$AC:$AC,"")</f>
        <v>45923</v>
      </c>
      <c r="AD1416" s="7"/>
      <c r="AF1416" t="str">
        <f>TEXT(tbl_die_ordering[[#This Row],[Die Requested Date]],"mmm")</f>
        <v>Sep</v>
      </c>
      <c r="AG1416" t="str">
        <f>_xlfn.TEXTJOIN("_",TRUE,tbl_die_ordering[[#This Row],[Supplier]],tbl_die_ordering[[#This Row],[DIE NO]])</f>
        <v>PHME_29608-602</v>
      </c>
    </row>
    <row r="1417" spans="1:33" ht="15.75">
      <c r="A1417" s="130" t="s">
        <v>6</v>
      </c>
      <c r="B1417" s="128" t="str">
        <f>_xlfn.XLOOKUP(_xlfn.TEXTJOIN("_",TRUE,tbl_die_ordering[[#This Row],[Supplier]],tbl_die_ordering[[#This Row],[DIE NO]]),[1]Tracker!$AQ:$AQ,[1]Tracker!$W:$W,"")</f>
        <v>8193-25</v>
      </c>
      <c r="C1417" s="204" t="s">
        <v>2166</v>
      </c>
      <c r="D1417" s="177" t="s">
        <v>88</v>
      </c>
      <c r="E1417" s="90" t="s">
        <v>219</v>
      </c>
      <c r="F1417" s="91">
        <v>45913</v>
      </c>
      <c r="G1417" s="355">
        <f>_xlfn.XLOOKUP(_xlfn.TEXTJOIN("_",TRUE,tbl_die_ordering[[#This Row],[Supplier]],tbl_die_ordering[[#This Row],[DIE NO]]),[1]Tracker!$AQ:$AQ,[1]Tracker!$V:$V,"")</f>
        <v>45913</v>
      </c>
      <c r="H1417" s="193" t="s">
        <v>94</v>
      </c>
      <c r="I1417" s="131">
        <v>0</v>
      </c>
      <c r="J1417" s="131">
        <v>0</v>
      </c>
      <c r="K1417" s="99">
        <v>45913</v>
      </c>
      <c r="L1417" s="99">
        <v>45913</v>
      </c>
      <c r="M1417" s="102"/>
      <c r="N1417" s="129">
        <f>IFERROR(IF(tbl_die_ordering[[#This Row],[Design Approved Date]]&lt;&gt;"",L1417-K1417,""),"")</f>
        <v>0</v>
      </c>
      <c r="O1417" s="91">
        <v>45913</v>
      </c>
      <c r="P1417" s="91">
        <v>45913</v>
      </c>
      <c r="Q1417" s="99">
        <v>45913</v>
      </c>
      <c r="R1417" s="122" t="s">
        <v>2167</v>
      </c>
      <c r="S1417" s="90" t="s">
        <v>95</v>
      </c>
      <c r="T1417" s="99">
        <v>45913</v>
      </c>
      <c r="U1417" s="110"/>
      <c r="V1417" s="111"/>
      <c r="W14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7" s="6"/>
      <c r="AA1417" s="118"/>
      <c r="AB1417" s="82">
        <f>_xlfn.XLOOKUP(_xlfn.TEXTJOIN("_",TRUE,tbl_die_ordering[[#This Row],[Supplier]],tbl_die_ordering[[#This Row],[DIE NO]]),[1]Tracker!$AQ:$AQ,[1]Tracker!$Y:$Y,"")</f>
        <v>142507994</v>
      </c>
      <c r="AC1417" s="83">
        <f>_xlfn.XLOOKUP(_xlfn.TEXTJOIN("_",TRUE,tbl_die_ordering[[#This Row],[Supplier]],tbl_die_ordering[[#This Row],[DIE NO]]),[1]Tracker!$AQ:$AQ,[1]Tracker!$AC:$AC,"")</f>
        <v>45923</v>
      </c>
      <c r="AD1417" s="7"/>
      <c r="AF1417" t="str">
        <f>TEXT(tbl_die_ordering[[#This Row],[Die Requested Date]],"mmm")</f>
        <v>Sep</v>
      </c>
      <c r="AG1417" t="str">
        <f>_xlfn.TEXTJOIN("_",TRUE,tbl_die_ordering[[#This Row],[Supplier]],tbl_die_ordering[[#This Row],[DIE NO]])</f>
        <v>PHME_26325-507</v>
      </c>
    </row>
    <row r="1418" spans="1:33" ht="15.75">
      <c r="A1418" s="130" t="s">
        <v>6</v>
      </c>
      <c r="B1418" s="128" t="str">
        <f>_xlfn.XLOOKUP(_xlfn.TEXTJOIN("_",TRUE,tbl_die_ordering[[#This Row],[Supplier]],tbl_die_ordering[[#This Row],[DIE NO]]),[1]Tracker!$AQ:$AQ,[1]Tracker!$W:$W,"")</f>
        <v>8193-25</v>
      </c>
      <c r="C1418" s="204" t="s">
        <v>2168</v>
      </c>
      <c r="D1418" s="177" t="s">
        <v>88</v>
      </c>
      <c r="E1418" s="90" t="s">
        <v>219</v>
      </c>
      <c r="F1418" s="91">
        <v>45913</v>
      </c>
      <c r="G1418" s="355">
        <f>_xlfn.XLOOKUP(_xlfn.TEXTJOIN("_",TRUE,tbl_die_ordering[[#This Row],[Supplier]],tbl_die_ordering[[#This Row],[DIE NO]]),[1]Tracker!$AQ:$AQ,[1]Tracker!$V:$V,"")</f>
        <v>45913</v>
      </c>
      <c r="H1418" s="193" t="s">
        <v>94</v>
      </c>
      <c r="I1418" s="131">
        <v>0</v>
      </c>
      <c r="J1418" s="131">
        <v>0</v>
      </c>
      <c r="K1418" s="99">
        <v>45913</v>
      </c>
      <c r="L1418" s="99">
        <v>45913</v>
      </c>
      <c r="M1418" s="102"/>
      <c r="N1418" s="129">
        <f>IFERROR(IF(tbl_die_ordering[[#This Row],[Design Approved Date]]&lt;&gt;"",L1418-K1418,""),"")</f>
        <v>0</v>
      </c>
      <c r="O1418" s="91">
        <v>45913</v>
      </c>
      <c r="P1418" s="91">
        <v>45913</v>
      </c>
      <c r="Q1418" s="99">
        <v>45913</v>
      </c>
      <c r="R1418" s="122" t="s">
        <v>2167</v>
      </c>
      <c r="S1418" s="90" t="s">
        <v>95</v>
      </c>
      <c r="T1418" s="99">
        <v>45913</v>
      </c>
      <c r="U1418" s="110"/>
      <c r="V1418" s="111"/>
      <c r="W14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8" s="6"/>
      <c r="AA1418" s="118"/>
      <c r="AB1418" s="82">
        <f>_xlfn.XLOOKUP(_xlfn.TEXTJOIN("_",TRUE,tbl_die_ordering[[#This Row],[Supplier]],tbl_die_ordering[[#This Row],[DIE NO]]),[1]Tracker!$AQ:$AQ,[1]Tracker!$Y:$Y,"")</f>
        <v>142507994</v>
      </c>
      <c r="AC1418" s="83">
        <f>_xlfn.XLOOKUP(_xlfn.TEXTJOIN("_",TRUE,tbl_die_ordering[[#This Row],[Supplier]],tbl_die_ordering[[#This Row],[DIE NO]]),[1]Tracker!$AQ:$AQ,[1]Tracker!$AC:$AC,"")</f>
        <v>45923</v>
      </c>
      <c r="AD1418" s="7"/>
      <c r="AF1418" t="str">
        <f>TEXT(tbl_die_ordering[[#This Row],[Die Requested Date]],"mmm")</f>
        <v>Sep</v>
      </c>
      <c r="AG1418" t="str">
        <f>_xlfn.TEXTJOIN("_",TRUE,tbl_die_ordering[[#This Row],[Supplier]],tbl_die_ordering[[#This Row],[DIE NO]])</f>
        <v>PHME_27751-203</v>
      </c>
    </row>
    <row r="1419" spans="1:33" ht="15.75">
      <c r="A1419" s="130" t="s">
        <v>6</v>
      </c>
      <c r="B1419" s="128" t="str">
        <f>_xlfn.XLOOKUP(_xlfn.TEXTJOIN("_",TRUE,tbl_die_ordering[[#This Row],[Supplier]],tbl_die_ordering[[#This Row],[DIE NO]]),[1]Tracker!$AQ:$AQ,[1]Tracker!$W:$W,"")</f>
        <v>8194-25</v>
      </c>
      <c r="C1419" s="204" t="s">
        <v>2169</v>
      </c>
      <c r="D1419" s="177" t="s">
        <v>88</v>
      </c>
      <c r="E1419" s="90" t="s">
        <v>219</v>
      </c>
      <c r="F1419" s="91">
        <v>45913</v>
      </c>
      <c r="G1419" s="355">
        <f>_xlfn.XLOOKUP(_xlfn.TEXTJOIN("_",TRUE,tbl_die_ordering[[#This Row],[Supplier]],tbl_die_ordering[[#This Row],[DIE NO]]),[1]Tracker!$AQ:$AQ,[1]Tracker!$V:$V,"")</f>
        <v>45915</v>
      </c>
      <c r="H1419" s="193" t="s">
        <v>94</v>
      </c>
      <c r="I1419" s="131">
        <v>0</v>
      </c>
      <c r="J1419" s="131">
        <v>0</v>
      </c>
      <c r="K1419" s="99">
        <v>45918</v>
      </c>
      <c r="L1419" s="99">
        <v>45923</v>
      </c>
      <c r="M1419" s="102" t="s">
        <v>1380</v>
      </c>
      <c r="N1419" s="129">
        <f>IFERROR(IF(tbl_die_ordering[[#This Row],[Design Approved Date]]&lt;&gt;"",L1419-K1419,""),"")</f>
        <v>5</v>
      </c>
      <c r="O1419" s="91">
        <v>45924</v>
      </c>
      <c r="P1419" s="91">
        <v>45927</v>
      </c>
      <c r="Q1419" s="99">
        <v>45924</v>
      </c>
      <c r="R1419" s="122" t="s">
        <v>2170</v>
      </c>
      <c r="S1419" s="90" t="s">
        <v>101</v>
      </c>
      <c r="T1419" s="99">
        <v>45924</v>
      </c>
      <c r="U1419" s="110"/>
      <c r="V1419" s="111"/>
      <c r="W14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19" s="6"/>
      <c r="AA1419" s="118"/>
      <c r="AB1419" s="82">
        <f>_xlfn.XLOOKUP(_xlfn.TEXTJOIN("_",TRUE,tbl_die_ordering[[#This Row],[Supplier]],tbl_die_ordering[[#This Row],[DIE NO]]),[1]Tracker!$AQ:$AQ,[1]Tracker!$Y:$Y,"")</f>
        <v>142508828</v>
      </c>
      <c r="AC1419" s="83">
        <f>_xlfn.XLOOKUP(_xlfn.TEXTJOIN("_",TRUE,tbl_die_ordering[[#This Row],[Supplier]],tbl_die_ordering[[#This Row],[DIE NO]]),[1]Tracker!$AQ:$AQ,[1]Tracker!$AC:$AC,"")</f>
        <v>45951.5549537037</v>
      </c>
      <c r="AD1419" s="7"/>
      <c r="AF1419" t="str">
        <f>TEXT(tbl_die_ordering[[#This Row],[Die Requested Date]],"mmm")</f>
        <v>Sep</v>
      </c>
      <c r="AG1419" t="str">
        <f>_xlfn.TEXTJOIN("_",TRUE,tbl_die_ordering[[#This Row],[Supplier]],tbl_die_ordering[[#This Row],[DIE NO]])</f>
        <v>PDTMC_27751-204</v>
      </c>
    </row>
    <row r="1420" spans="1:33" ht="15.75">
      <c r="A1420" s="130" t="s">
        <v>29</v>
      </c>
      <c r="B1420" s="128" t="str">
        <f>_xlfn.XLOOKUP(_xlfn.TEXTJOIN("_",TRUE,tbl_die_ordering[[#This Row],[Supplier]],tbl_die_ordering[[#This Row],[DIE NO]]),[1]Tracker!$AQ:$AQ,[1]Tracker!$W:$W,"")</f>
        <v>8198-25</v>
      </c>
      <c r="C1420" s="204" t="s">
        <v>2171</v>
      </c>
      <c r="D1420" s="177" t="s">
        <v>88</v>
      </c>
      <c r="E1420" s="90" t="s">
        <v>260</v>
      </c>
      <c r="F1420" s="91">
        <v>45915</v>
      </c>
      <c r="G1420" s="355">
        <f>_xlfn.XLOOKUP(_xlfn.TEXTJOIN("_",TRUE,tbl_die_ordering[[#This Row],[Supplier]],tbl_die_ordering[[#This Row],[DIE NO]]),[1]Tracker!$AQ:$AQ,[1]Tracker!$V:$V,"")</f>
        <v>45916</v>
      </c>
      <c r="H1420" s="193" t="s">
        <v>94</v>
      </c>
      <c r="I1420" s="131">
        <v>0</v>
      </c>
      <c r="J1420" s="131">
        <v>0</v>
      </c>
      <c r="K1420" s="99">
        <v>45918</v>
      </c>
      <c r="L1420" s="99">
        <v>45919</v>
      </c>
      <c r="M1420" s="102"/>
      <c r="N1420" s="129">
        <f>IFERROR(IF(tbl_die_ordering[[#This Row],[Design Approved Date]]&lt;&gt;"",L1420-K1420,""),"")</f>
        <v>1</v>
      </c>
      <c r="O1420" s="91">
        <v>45920</v>
      </c>
      <c r="P1420" s="91">
        <v>45920</v>
      </c>
      <c r="Q1420" s="99">
        <v>45920</v>
      </c>
      <c r="R1420" s="122" t="s">
        <v>2172</v>
      </c>
      <c r="S1420" s="90" t="s">
        <v>101</v>
      </c>
      <c r="T1420" s="99">
        <v>45920</v>
      </c>
      <c r="U1420" s="110"/>
      <c r="V1420" s="111"/>
      <c r="W14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0" s="6"/>
      <c r="AA1420" s="118"/>
      <c r="AB1420" s="82">
        <f>_xlfn.XLOOKUP(_xlfn.TEXTJOIN("_",TRUE,tbl_die_ordering[[#This Row],[Supplier]],tbl_die_ordering[[#This Row],[DIE NO]]),[1]Tracker!$AQ:$AQ,[1]Tracker!$Y:$Y,"")</f>
        <v>242502487</v>
      </c>
      <c r="AC1420" s="83">
        <f>_xlfn.XLOOKUP(_xlfn.TEXTJOIN("_",TRUE,tbl_die_ordering[[#This Row],[Supplier]],tbl_die_ordering[[#This Row],[DIE NO]]),[1]Tracker!$AQ:$AQ,[1]Tracker!$AC:$AC,"")</f>
        <v>45926.418576388889</v>
      </c>
      <c r="AD1420" s="7"/>
      <c r="AF1420" t="str">
        <f>TEXT(tbl_die_ordering[[#This Row],[Die Requested Date]],"mmm")</f>
        <v>Sep</v>
      </c>
      <c r="AG1420" t="str">
        <f>_xlfn.TEXTJOIN("_",TRUE,tbl_die_ordering[[#This Row],[Supplier]],tbl_die_ordering[[#This Row],[DIE NO]])</f>
        <v>PDTMC_001012-2502</v>
      </c>
    </row>
    <row r="1421" spans="1:33" ht="15.75">
      <c r="A1421" s="130" t="s">
        <v>29</v>
      </c>
      <c r="B1421" s="128" t="str">
        <f>_xlfn.XLOOKUP(_xlfn.TEXTJOIN("_",TRUE,tbl_die_ordering[[#This Row],[Supplier]],tbl_die_ordering[[#This Row],[DIE NO]]),[1]Tracker!$AQ:$AQ,[1]Tracker!$W:$W,"")</f>
        <v>8199-25</v>
      </c>
      <c r="C1421" s="204" t="s">
        <v>2173</v>
      </c>
      <c r="D1421" s="177" t="s">
        <v>88</v>
      </c>
      <c r="E1421" s="90" t="s">
        <v>221</v>
      </c>
      <c r="F1421" s="91">
        <v>45915</v>
      </c>
      <c r="G1421" s="355">
        <f>_xlfn.XLOOKUP(_xlfn.TEXTJOIN("_",TRUE,tbl_die_ordering[[#This Row],[Supplier]],tbl_die_ordering[[#This Row],[DIE NO]]),[1]Tracker!$AQ:$AQ,[1]Tracker!$V:$V,"")</f>
        <v>45916</v>
      </c>
      <c r="H1421" s="193" t="s">
        <v>90</v>
      </c>
      <c r="I1421" s="131">
        <v>1</v>
      </c>
      <c r="J1421" s="131">
        <v>2</v>
      </c>
      <c r="K1421" s="99">
        <v>45918</v>
      </c>
      <c r="L1421" s="99">
        <v>45919</v>
      </c>
      <c r="M1421" s="102"/>
      <c r="N1421" s="129">
        <f>IFERROR(IF(tbl_die_ordering[[#This Row],[Design Approved Date]]&lt;&gt;"",L1421-K1421,""),"")</f>
        <v>1</v>
      </c>
      <c r="O1421" s="91">
        <v>45920</v>
      </c>
      <c r="P1421" s="91">
        <v>45920</v>
      </c>
      <c r="Q1421" s="99">
        <v>45920</v>
      </c>
      <c r="R1421" s="122" t="s">
        <v>2172</v>
      </c>
      <c r="S1421" s="90" t="s">
        <v>106</v>
      </c>
      <c r="T1421" s="99">
        <v>45920</v>
      </c>
      <c r="U1421" s="110"/>
      <c r="V1421" s="111"/>
      <c r="W14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1" s="6"/>
      <c r="AA1421" s="118"/>
      <c r="AB1421" s="82">
        <f>_xlfn.XLOOKUP(_xlfn.TEXTJOIN("_",TRUE,tbl_die_ordering[[#This Row],[Supplier]],tbl_die_ordering[[#This Row],[DIE NO]]),[1]Tracker!$AQ:$AQ,[1]Tracker!$Y:$Y,"")</f>
        <v>242502492</v>
      </c>
      <c r="AC1421" s="83">
        <f>_xlfn.XLOOKUP(_xlfn.TEXTJOIN("_",TRUE,tbl_die_ordering[[#This Row],[Supplier]],tbl_die_ordering[[#This Row],[DIE NO]]),[1]Tracker!$AQ:$AQ,[1]Tracker!$AC:$AC,"")</f>
        <v>45929.738587962966</v>
      </c>
      <c r="AD1421" s="7"/>
      <c r="AF1421" t="str">
        <f>TEXT(tbl_die_ordering[[#This Row],[Die Requested Date]],"mmm")</f>
        <v>Sep</v>
      </c>
      <c r="AG1421" t="str">
        <f>_xlfn.TEXTJOIN("_",TRUE,tbl_die_ordering[[#This Row],[Supplier]],tbl_die_ordering[[#This Row],[DIE NO]])</f>
        <v>JIANGSU_005151-3508</v>
      </c>
    </row>
    <row r="1422" spans="1:33" ht="15.75">
      <c r="A1422" s="130" t="s">
        <v>29</v>
      </c>
      <c r="B1422" s="128" t="str">
        <f>_xlfn.XLOOKUP(_xlfn.TEXTJOIN("_",TRUE,tbl_die_ordering[[#This Row],[Supplier]],tbl_die_ordering[[#This Row],[DIE NO]]),[1]Tracker!$AQ:$AQ,[1]Tracker!$W:$W,"")</f>
        <v>8199-25</v>
      </c>
      <c r="C1422" s="204" t="s">
        <v>2174</v>
      </c>
      <c r="D1422" s="177" t="s">
        <v>88</v>
      </c>
      <c r="E1422" s="90" t="s">
        <v>260</v>
      </c>
      <c r="F1422" s="91">
        <v>45915</v>
      </c>
      <c r="G1422" s="355">
        <f>_xlfn.XLOOKUP(_xlfn.TEXTJOIN("_",TRUE,tbl_die_ordering[[#This Row],[Supplier]],tbl_die_ordering[[#This Row],[DIE NO]]),[1]Tracker!$AQ:$AQ,[1]Tracker!$V:$V,"")</f>
        <v>45916</v>
      </c>
      <c r="H1422" s="193" t="s">
        <v>90</v>
      </c>
      <c r="I1422" s="131">
        <v>1</v>
      </c>
      <c r="J1422" s="131">
        <v>1</v>
      </c>
      <c r="K1422" s="99">
        <v>45918</v>
      </c>
      <c r="L1422" s="99">
        <v>45919</v>
      </c>
      <c r="M1422" s="102"/>
      <c r="N1422" s="129">
        <f>IFERROR(IF(tbl_die_ordering[[#This Row],[Design Approved Date]]&lt;&gt;"",L1422-K1422,""),"")</f>
        <v>1</v>
      </c>
      <c r="O1422" s="91">
        <v>45920</v>
      </c>
      <c r="P1422" s="91">
        <v>45920</v>
      </c>
      <c r="Q1422" s="99">
        <v>45920</v>
      </c>
      <c r="R1422" s="122" t="s">
        <v>2172</v>
      </c>
      <c r="S1422" s="90" t="s">
        <v>106</v>
      </c>
      <c r="T1422" s="99">
        <v>45920</v>
      </c>
      <c r="U1422" s="110"/>
      <c r="V1422" s="111"/>
      <c r="W14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2" s="6"/>
      <c r="AA1422" s="118"/>
      <c r="AB1422" s="82">
        <f>_xlfn.XLOOKUP(_xlfn.TEXTJOIN("_",TRUE,tbl_die_ordering[[#This Row],[Supplier]],tbl_die_ordering[[#This Row],[DIE NO]]),[1]Tracker!$AQ:$AQ,[1]Tracker!$Y:$Y,"")</f>
        <v>242502492</v>
      </c>
      <c r="AC1422" s="83">
        <f>_xlfn.XLOOKUP(_xlfn.TEXTJOIN("_",TRUE,tbl_die_ordering[[#This Row],[Supplier]],tbl_die_ordering[[#This Row],[DIE NO]]),[1]Tracker!$AQ:$AQ,[1]Tracker!$AC:$AC,"")</f>
        <v>45929.738587962966</v>
      </c>
      <c r="AD1422" s="7"/>
      <c r="AF1422" t="str">
        <f>TEXT(tbl_die_ordering[[#This Row],[Die Requested Date]],"mmm")</f>
        <v>Sep</v>
      </c>
      <c r="AG1422" t="str">
        <f>_xlfn.TEXTJOIN("_",TRUE,tbl_die_ordering[[#This Row],[Supplier]],tbl_die_ordering[[#This Row],[DIE NO]])</f>
        <v>JIANGSU_005345-2502</v>
      </c>
    </row>
    <row r="1423" spans="1:33" ht="15.75">
      <c r="A1423" s="130" t="s">
        <v>29</v>
      </c>
      <c r="B1423" s="128" t="str">
        <f>_xlfn.XLOOKUP(_xlfn.TEXTJOIN("_",TRUE,tbl_die_ordering[[#This Row],[Supplier]],tbl_die_ordering[[#This Row],[DIE NO]]),[1]Tracker!$AQ:$AQ,[1]Tracker!$W:$W,"")</f>
        <v>8198-25</v>
      </c>
      <c r="C1423" s="204" t="s">
        <v>2175</v>
      </c>
      <c r="D1423" s="177" t="s">
        <v>88</v>
      </c>
      <c r="E1423" s="90" t="s">
        <v>219</v>
      </c>
      <c r="F1423" s="91">
        <v>45915</v>
      </c>
      <c r="G1423" s="355">
        <f>_xlfn.XLOOKUP(_xlfn.TEXTJOIN("_",TRUE,tbl_die_ordering[[#This Row],[Supplier]],tbl_die_ordering[[#This Row],[DIE NO]]),[1]Tracker!$AQ:$AQ,[1]Tracker!$V:$V,"")</f>
        <v>45916</v>
      </c>
      <c r="H1423" s="193" t="s">
        <v>94</v>
      </c>
      <c r="I1423" s="131">
        <v>0</v>
      </c>
      <c r="J1423" s="131">
        <v>0</v>
      </c>
      <c r="K1423" s="99">
        <v>45917</v>
      </c>
      <c r="L1423" s="99">
        <v>45917</v>
      </c>
      <c r="M1423" s="102"/>
      <c r="N1423" s="129">
        <f>IFERROR(IF(tbl_die_ordering[[#This Row],[Design Approved Date]]&lt;&gt;"",L1423-K1423,""),"")</f>
        <v>0</v>
      </c>
      <c r="O1423" s="91">
        <v>45920</v>
      </c>
      <c r="P1423" s="91">
        <v>45920</v>
      </c>
      <c r="Q1423" s="99">
        <v>45920</v>
      </c>
      <c r="R1423" s="122" t="s">
        <v>2172</v>
      </c>
      <c r="S1423" s="90" t="s">
        <v>101</v>
      </c>
      <c r="T1423" s="99">
        <v>45920</v>
      </c>
      <c r="U1423" s="110"/>
      <c r="V1423" s="111"/>
      <c r="W14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3" s="6"/>
      <c r="AA1423" s="118"/>
      <c r="AB1423" s="82">
        <f>_xlfn.XLOOKUP(_xlfn.TEXTJOIN("_",TRUE,tbl_die_ordering[[#This Row],[Supplier]],tbl_die_ordering[[#This Row],[DIE NO]]),[1]Tracker!$AQ:$AQ,[1]Tracker!$Y:$Y,"")</f>
        <v>242502487</v>
      </c>
      <c r="AC1423" s="83">
        <f>_xlfn.XLOOKUP(_xlfn.TEXTJOIN("_",TRUE,tbl_die_ordering[[#This Row],[Supplier]],tbl_die_ordering[[#This Row],[DIE NO]]),[1]Tracker!$AQ:$AQ,[1]Tracker!$AC:$AC,"")</f>
        <v>45926.418576388889</v>
      </c>
      <c r="AD1423" s="7"/>
      <c r="AF1423" t="str">
        <f>TEXT(tbl_die_ordering[[#This Row],[Die Requested Date]],"mmm")</f>
        <v>Sep</v>
      </c>
      <c r="AG1423" t="str">
        <f>_xlfn.TEXTJOIN("_",TRUE,tbl_die_ordering[[#This Row],[Supplier]],tbl_die_ordering[[#This Row],[DIE NO]])</f>
        <v>PDTMC_009029-2504</v>
      </c>
    </row>
    <row r="1424" spans="1:33" ht="15.75">
      <c r="A1424" s="130" t="s">
        <v>29</v>
      </c>
      <c r="B1424" s="128" t="str">
        <f>_xlfn.XLOOKUP(_xlfn.TEXTJOIN("_",TRUE,tbl_die_ordering[[#This Row],[Supplier]],tbl_die_ordering[[#This Row],[DIE NO]]),[1]Tracker!$AQ:$AQ,[1]Tracker!$W:$W,"")</f>
        <v>8198-25</v>
      </c>
      <c r="C1424" s="204" t="s">
        <v>2176</v>
      </c>
      <c r="D1424" s="177" t="s">
        <v>88</v>
      </c>
      <c r="E1424" s="90" t="s">
        <v>2177</v>
      </c>
      <c r="F1424" s="91">
        <v>45915</v>
      </c>
      <c r="G1424" s="355">
        <f>_xlfn.XLOOKUP(_xlfn.TEXTJOIN("_",TRUE,tbl_die_ordering[[#This Row],[Supplier]],tbl_die_ordering[[#This Row],[DIE NO]]),[1]Tracker!$AQ:$AQ,[1]Tracker!$V:$V,"")</f>
        <v>45916</v>
      </c>
      <c r="H1424" s="193" t="s">
        <v>94</v>
      </c>
      <c r="I1424" s="131">
        <v>0</v>
      </c>
      <c r="J1424" s="131">
        <v>0</v>
      </c>
      <c r="K1424" s="99">
        <v>45918</v>
      </c>
      <c r="L1424" s="99">
        <v>45919</v>
      </c>
      <c r="M1424" s="102"/>
      <c r="N1424" s="129">
        <f>IFERROR(IF(tbl_die_ordering[[#This Row],[Design Approved Date]]&lt;&gt;"",L1424-K1424,""),"")</f>
        <v>1</v>
      </c>
      <c r="O1424" s="91">
        <v>45920</v>
      </c>
      <c r="P1424" s="91">
        <v>45920</v>
      </c>
      <c r="Q1424" s="99">
        <v>45920</v>
      </c>
      <c r="R1424" s="122" t="s">
        <v>2172</v>
      </c>
      <c r="S1424" s="90" t="s">
        <v>101</v>
      </c>
      <c r="T1424" s="99">
        <v>45920</v>
      </c>
      <c r="U1424" s="110"/>
      <c r="V1424" s="111"/>
      <c r="W14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4" s="6"/>
      <c r="AA1424" s="118"/>
      <c r="AB1424" s="82">
        <f>_xlfn.XLOOKUP(_xlfn.TEXTJOIN("_",TRUE,tbl_die_ordering[[#This Row],[Supplier]],tbl_die_ordering[[#This Row],[DIE NO]]),[1]Tracker!$AQ:$AQ,[1]Tracker!$Y:$Y,"")</f>
        <v>242502487</v>
      </c>
      <c r="AC1424" s="83">
        <f>_xlfn.XLOOKUP(_xlfn.TEXTJOIN("_",TRUE,tbl_die_ordering[[#This Row],[Supplier]],tbl_die_ordering[[#This Row],[DIE NO]]),[1]Tracker!$AQ:$AQ,[1]Tracker!$AC:$AC,"")</f>
        <v>45926.418576388889</v>
      </c>
      <c r="AD1424" s="7"/>
      <c r="AF1424" t="str">
        <f>TEXT(tbl_die_ordering[[#This Row],[Die Requested Date]],"mmm")</f>
        <v>Sep</v>
      </c>
      <c r="AG1424" t="str">
        <f>_xlfn.TEXTJOIN("_",TRUE,tbl_die_ordering[[#This Row],[Supplier]],tbl_die_ordering[[#This Row],[DIE NO]])</f>
        <v>PDTMC_009504-2502</v>
      </c>
    </row>
    <row r="1425" spans="1:33" ht="15.75">
      <c r="A1425" s="130" t="s">
        <v>29</v>
      </c>
      <c r="B1425" s="128" t="str">
        <f>_xlfn.XLOOKUP(_xlfn.TEXTJOIN("_",TRUE,tbl_die_ordering[[#This Row],[Supplier]],tbl_die_ordering[[#This Row],[DIE NO]]),[1]Tracker!$AQ:$AQ,[1]Tracker!$W:$W,"")</f>
        <v>8199-25</v>
      </c>
      <c r="C1425" s="204" t="s">
        <v>2178</v>
      </c>
      <c r="D1425" s="177" t="s">
        <v>88</v>
      </c>
      <c r="E1425" s="90" t="s">
        <v>2177</v>
      </c>
      <c r="F1425" s="91">
        <v>45915</v>
      </c>
      <c r="G1425" s="355">
        <f>_xlfn.XLOOKUP(_xlfn.TEXTJOIN("_",TRUE,tbl_die_ordering[[#This Row],[Supplier]],tbl_die_ordering[[#This Row],[DIE NO]]),[1]Tracker!$AQ:$AQ,[1]Tracker!$V:$V,"")</f>
        <v>45916</v>
      </c>
      <c r="H1425" s="193" t="s">
        <v>90</v>
      </c>
      <c r="I1425" s="131">
        <v>1</v>
      </c>
      <c r="J1425" s="131">
        <v>2</v>
      </c>
      <c r="K1425" s="99">
        <v>45918</v>
      </c>
      <c r="L1425" s="99">
        <v>45919</v>
      </c>
      <c r="M1425" s="102"/>
      <c r="N1425" s="129">
        <f>IFERROR(IF(tbl_die_ordering[[#This Row],[Design Approved Date]]&lt;&gt;"",L1425-K1425,""),"")</f>
        <v>1</v>
      </c>
      <c r="O1425" s="91">
        <v>45920</v>
      </c>
      <c r="P1425" s="91">
        <v>45920</v>
      </c>
      <c r="Q1425" s="99">
        <v>45920</v>
      </c>
      <c r="R1425" s="122" t="s">
        <v>2172</v>
      </c>
      <c r="S1425" s="90" t="s">
        <v>106</v>
      </c>
      <c r="T1425" s="99">
        <v>45920</v>
      </c>
      <c r="U1425" s="110"/>
      <c r="V1425" s="111"/>
      <c r="W14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5" s="6"/>
      <c r="AA1425" s="118"/>
      <c r="AB1425" s="82">
        <f>_xlfn.XLOOKUP(_xlfn.TEXTJOIN("_",TRUE,tbl_die_ordering[[#This Row],[Supplier]],tbl_die_ordering[[#This Row],[DIE NO]]),[1]Tracker!$AQ:$AQ,[1]Tracker!$Y:$Y,"")</f>
        <v>242502492</v>
      </c>
      <c r="AC1425" s="83">
        <f>_xlfn.XLOOKUP(_xlfn.TEXTJOIN("_",TRUE,tbl_die_ordering[[#This Row],[Supplier]],tbl_die_ordering[[#This Row],[DIE NO]]),[1]Tracker!$AQ:$AQ,[1]Tracker!$AC:$AC,"")</f>
        <v>45929.738587962966</v>
      </c>
      <c r="AD1425" s="7"/>
      <c r="AF1425" t="str">
        <f>TEXT(tbl_die_ordering[[#This Row],[Die Requested Date]],"mmm")</f>
        <v>Sep</v>
      </c>
      <c r="AG1425" t="str">
        <f>_xlfn.TEXTJOIN("_",TRUE,tbl_die_ordering[[#This Row],[Supplier]],tbl_die_ordering[[#This Row],[DIE NO]])</f>
        <v>JIANGSU_012535-2502</v>
      </c>
    </row>
    <row r="1426" spans="1:33" ht="15.75">
      <c r="A1426" s="130" t="s">
        <v>29</v>
      </c>
      <c r="B1426" s="128" t="str">
        <f>_xlfn.XLOOKUP(_xlfn.TEXTJOIN("_",TRUE,tbl_die_ordering[[#This Row],[Supplier]],tbl_die_ordering[[#This Row],[DIE NO]]),[1]Tracker!$AQ:$AQ,[1]Tracker!$W:$W,"")</f>
        <v>8199-25</v>
      </c>
      <c r="C1426" s="204" t="s">
        <v>2179</v>
      </c>
      <c r="D1426" s="177" t="s">
        <v>88</v>
      </c>
      <c r="E1426" s="90" t="s">
        <v>219</v>
      </c>
      <c r="F1426" s="91">
        <v>45915</v>
      </c>
      <c r="G1426" s="355">
        <f>_xlfn.XLOOKUP(_xlfn.TEXTJOIN("_",TRUE,tbl_die_ordering[[#This Row],[Supplier]],tbl_die_ordering[[#This Row],[DIE NO]]),[1]Tracker!$AQ:$AQ,[1]Tracker!$V:$V,"")</f>
        <v>45916</v>
      </c>
      <c r="H1426" s="193" t="s">
        <v>90</v>
      </c>
      <c r="I1426" s="131">
        <v>1</v>
      </c>
      <c r="J1426" s="131">
        <v>4</v>
      </c>
      <c r="K1426" s="99">
        <v>45918</v>
      </c>
      <c r="L1426" s="99">
        <v>45919</v>
      </c>
      <c r="M1426" s="102"/>
      <c r="N1426" s="129">
        <f>IFERROR(IF(tbl_die_ordering[[#This Row],[Design Approved Date]]&lt;&gt;"",L1426-K1426,""),"")</f>
        <v>1</v>
      </c>
      <c r="O1426" s="91">
        <v>45920</v>
      </c>
      <c r="P1426" s="91">
        <v>45920</v>
      </c>
      <c r="Q1426" s="99">
        <v>45920</v>
      </c>
      <c r="R1426" s="122" t="s">
        <v>2172</v>
      </c>
      <c r="S1426" s="90" t="s">
        <v>106</v>
      </c>
      <c r="T1426" s="99">
        <v>45920</v>
      </c>
      <c r="U1426" s="110"/>
      <c r="V1426" s="111"/>
      <c r="W14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6" s="6"/>
      <c r="AA1426" s="118"/>
      <c r="AB1426" s="82">
        <f>_xlfn.XLOOKUP(_xlfn.TEXTJOIN("_",TRUE,tbl_die_ordering[[#This Row],[Supplier]],tbl_die_ordering[[#This Row],[DIE NO]]),[1]Tracker!$AQ:$AQ,[1]Tracker!$Y:$Y,"")</f>
        <v>242502492</v>
      </c>
      <c r="AC1426" s="83">
        <f>_xlfn.XLOOKUP(_xlfn.TEXTJOIN("_",TRUE,tbl_die_ordering[[#This Row],[Supplier]],tbl_die_ordering[[#This Row],[DIE NO]]),[1]Tracker!$AQ:$AQ,[1]Tracker!$AC:$AC,"")</f>
        <v>45929.738587962966</v>
      </c>
      <c r="AD1426" s="7"/>
      <c r="AF1426" t="str">
        <f>TEXT(tbl_die_ordering[[#This Row],[Die Requested Date]],"mmm")</f>
        <v>Sep</v>
      </c>
      <c r="AG1426" t="str">
        <f>_xlfn.TEXTJOIN("_",TRUE,tbl_die_ordering[[#This Row],[Supplier]],tbl_die_ordering[[#This Row],[DIE NO]])</f>
        <v>JIANGSU_012991-3502</v>
      </c>
    </row>
    <row r="1427" spans="1:33" ht="15.75">
      <c r="A1427" s="130" t="s">
        <v>29</v>
      </c>
      <c r="B1427" s="128" t="str">
        <f>_xlfn.XLOOKUP(_xlfn.TEXTJOIN("_",TRUE,tbl_die_ordering[[#This Row],[Supplier]],tbl_die_ordering[[#This Row],[DIE NO]]),[1]Tracker!$AQ:$AQ,[1]Tracker!$W:$W,"")</f>
        <v>8199-25</v>
      </c>
      <c r="C1427" s="204" t="s">
        <v>2180</v>
      </c>
      <c r="D1427" s="177" t="s">
        <v>88</v>
      </c>
      <c r="E1427" s="90" t="s">
        <v>219</v>
      </c>
      <c r="F1427" s="91">
        <v>45915</v>
      </c>
      <c r="G1427" s="355">
        <f>_xlfn.XLOOKUP(_xlfn.TEXTJOIN("_",TRUE,tbl_die_ordering[[#This Row],[Supplier]],tbl_die_ordering[[#This Row],[DIE NO]]),[1]Tracker!$AQ:$AQ,[1]Tracker!$V:$V,"")</f>
        <v>45916</v>
      </c>
      <c r="H1427" s="193" t="s">
        <v>90</v>
      </c>
      <c r="I1427" s="131">
        <v>1</v>
      </c>
      <c r="J1427" s="131">
        <v>1</v>
      </c>
      <c r="K1427" s="99">
        <v>45918</v>
      </c>
      <c r="L1427" s="99">
        <v>45919</v>
      </c>
      <c r="M1427" s="102"/>
      <c r="N1427" s="129">
        <f>IFERROR(IF(tbl_die_ordering[[#This Row],[Design Approved Date]]&lt;&gt;"",L1427-K1427,""),"")</f>
        <v>1</v>
      </c>
      <c r="O1427" s="91">
        <v>45920</v>
      </c>
      <c r="P1427" s="91">
        <v>45920</v>
      </c>
      <c r="Q1427" s="99">
        <v>45920</v>
      </c>
      <c r="R1427" s="122" t="s">
        <v>2172</v>
      </c>
      <c r="S1427" s="90" t="s">
        <v>106</v>
      </c>
      <c r="T1427" s="99">
        <v>45920</v>
      </c>
      <c r="U1427" s="110"/>
      <c r="V1427" s="111"/>
      <c r="W14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7" s="6"/>
      <c r="AA1427" s="118"/>
      <c r="AB1427" s="82">
        <f>_xlfn.XLOOKUP(_xlfn.TEXTJOIN("_",TRUE,tbl_die_ordering[[#This Row],[Supplier]],tbl_die_ordering[[#This Row],[DIE NO]]),[1]Tracker!$AQ:$AQ,[1]Tracker!$Y:$Y,"")</f>
        <v>242502492</v>
      </c>
      <c r="AC1427" s="83">
        <f>_xlfn.XLOOKUP(_xlfn.TEXTJOIN("_",TRUE,tbl_die_ordering[[#This Row],[Supplier]],tbl_die_ordering[[#This Row],[DIE NO]]),[1]Tracker!$AQ:$AQ,[1]Tracker!$AC:$AC,"")</f>
        <v>45929.738587962966</v>
      </c>
      <c r="AD1427" s="7"/>
      <c r="AF1427" t="str">
        <f>TEXT(tbl_die_ordering[[#This Row],[Die Requested Date]],"mmm")</f>
        <v>Sep</v>
      </c>
      <c r="AG1427" t="str">
        <f>_xlfn.TEXTJOIN("_",TRUE,tbl_die_ordering[[#This Row],[Supplier]],tbl_die_ordering[[#This Row],[DIE NO]])</f>
        <v>JIANGSU_014857-3501</v>
      </c>
    </row>
    <row r="1428" spans="1:33" ht="15.75">
      <c r="A1428" s="130" t="s">
        <v>29</v>
      </c>
      <c r="B1428" s="128" t="str">
        <f>_xlfn.XLOOKUP(_xlfn.TEXTJOIN("_",TRUE,tbl_die_ordering[[#This Row],[Supplier]],tbl_die_ordering[[#This Row],[DIE NO]]),[1]Tracker!$AQ:$AQ,[1]Tracker!$W:$W,"")</f>
        <v>8198-25</v>
      </c>
      <c r="C1428" s="204" t="s">
        <v>2181</v>
      </c>
      <c r="D1428" s="177" t="s">
        <v>88</v>
      </c>
      <c r="E1428" s="90" t="s">
        <v>2182</v>
      </c>
      <c r="F1428" s="91">
        <v>45915</v>
      </c>
      <c r="G1428" s="355">
        <f>_xlfn.XLOOKUP(_xlfn.TEXTJOIN("_",TRUE,tbl_die_ordering[[#This Row],[Supplier]],tbl_die_ordering[[#This Row],[DIE NO]]),[1]Tracker!$AQ:$AQ,[1]Tracker!$V:$V,"")</f>
        <v>45916</v>
      </c>
      <c r="H1428" s="193" t="s">
        <v>94</v>
      </c>
      <c r="I1428" s="131">
        <v>1</v>
      </c>
      <c r="J1428" s="131">
        <v>2</v>
      </c>
      <c r="K1428" s="99">
        <v>45919</v>
      </c>
      <c r="L1428" s="99">
        <v>45923</v>
      </c>
      <c r="M1428" s="102"/>
      <c r="N1428" s="129">
        <f>IFERROR(IF(tbl_die_ordering[[#This Row],[Design Approved Date]]&lt;&gt;"",L1428-K1428,""),"")</f>
        <v>4</v>
      </c>
      <c r="O1428" s="91">
        <v>45923</v>
      </c>
      <c r="P1428" s="91">
        <v>45923</v>
      </c>
      <c r="Q1428" s="99">
        <v>45923</v>
      </c>
      <c r="R1428" s="122" t="s">
        <v>2152</v>
      </c>
      <c r="S1428" s="90" t="s">
        <v>101</v>
      </c>
      <c r="T1428" s="99">
        <v>45923</v>
      </c>
      <c r="U1428" s="110"/>
      <c r="V1428" s="111"/>
      <c r="W14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8" s="6"/>
      <c r="AA1428" s="118"/>
      <c r="AB1428" s="82">
        <f>_xlfn.XLOOKUP(_xlfn.TEXTJOIN("_",TRUE,tbl_die_ordering[[#This Row],[Supplier]],tbl_die_ordering[[#This Row],[DIE NO]]),[1]Tracker!$AQ:$AQ,[1]Tracker!$Y:$Y,"")</f>
        <v>242502487</v>
      </c>
      <c r="AC1428" s="83">
        <f>_xlfn.XLOOKUP(_xlfn.TEXTJOIN("_",TRUE,tbl_die_ordering[[#This Row],[Supplier]],tbl_die_ordering[[#This Row],[DIE NO]]),[1]Tracker!$AQ:$AQ,[1]Tracker!$AC:$AC,"")</f>
        <v>45926.418576388889</v>
      </c>
      <c r="AD1428" s="7"/>
      <c r="AF1428" t="str">
        <f>TEXT(tbl_die_ordering[[#This Row],[Die Requested Date]],"mmm")</f>
        <v>Sep</v>
      </c>
      <c r="AG1428" t="str">
        <f>_xlfn.TEXTJOIN("_",TRUE,tbl_die_ordering[[#This Row],[Supplier]],tbl_die_ordering[[#This Row],[DIE NO]])</f>
        <v>PDTMC_015811-3502</v>
      </c>
    </row>
    <row r="1429" spans="1:33" ht="15.75">
      <c r="A1429" s="130" t="s">
        <v>29</v>
      </c>
      <c r="B1429" s="128" t="str">
        <f>_xlfn.XLOOKUP(_xlfn.TEXTJOIN("_",TRUE,tbl_die_ordering[[#This Row],[Supplier]],tbl_die_ordering[[#This Row],[DIE NO]]),[1]Tracker!$AQ:$AQ,[1]Tracker!$W:$W,"")</f>
        <v>8197-25</v>
      </c>
      <c r="C1429" s="204" t="s">
        <v>2183</v>
      </c>
      <c r="D1429" s="177" t="s">
        <v>88</v>
      </c>
      <c r="E1429" s="90" t="s">
        <v>2184</v>
      </c>
      <c r="F1429" s="91">
        <v>45915</v>
      </c>
      <c r="G1429" s="355">
        <f>_xlfn.XLOOKUP(_xlfn.TEXTJOIN("_",TRUE,tbl_die_ordering[[#This Row],[Supplier]],tbl_die_ordering[[#This Row],[DIE NO]]),[1]Tracker!$AQ:$AQ,[1]Tracker!$V:$V,"")</f>
        <v>45916</v>
      </c>
      <c r="H1429" s="193" t="s">
        <v>90</v>
      </c>
      <c r="I1429" s="131">
        <v>0</v>
      </c>
      <c r="J1429" s="131">
        <v>0</v>
      </c>
      <c r="K1429" s="99">
        <v>45918</v>
      </c>
      <c r="L1429" s="99">
        <v>45919</v>
      </c>
      <c r="M1429" s="102"/>
      <c r="N1429" s="129">
        <f>IFERROR(IF(tbl_die_ordering[[#This Row],[Design Approved Date]]&lt;&gt;"",L1429-K1429,""),"")</f>
        <v>1</v>
      </c>
      <c r="O1429" s="91">
        <v>45920</v>
      </c>
      <c r="P1429" s="91">
        <v>45920</v>
      </c>
      <c r="Q1429" s="99">
        <v>45920</v>
      </c>
      <c r="R1429" s="122" t="s">
        <v>2172</v>
      </c>
      <c r="S1429" s="90" t="s">
        <v>378</v>
      </c>
      <c r="T1429" s="99">
        <v>45920</v>
      </c>
      <c r="U1429" s="110"/>
      <c r="V1429" s="111"/>
      <c r="W14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29" s="6"/>
      <c r="AA1429" s="118"/>
      <c r="AB1429" s="82">
        <f>_xlfn.XLOOKUP(_xlfn.TEXTJOIN("_",TRUE,tbl_die_ordering[[#This Row],[Supplier]],tbl_die_ordering[[#This Row],[DIE NO]]),[1]Tracker!$AQ:$AQ,[1]Tracker!$Y:$Y,"")</f>
        <v>242502489</v>
      </c>
      <c r="AC1429" s="83">
        <f>_xlfn.XLOOKUP(_xlfn.TEXTJOIN("_",TRUE,tbl_die_ordering[[#This Row],[Supplier]],tbl_die_ordering[[#This Row],[DIE NO]]),[1]Tracker!$AQ:$AQ,[1]Tracker!$AC:$AC,"")</f>
        <v>45926.365034722221</v>
      </c>
      <c r="AD1429" s="7"/>
      <c r="AF1429" t="str">
        <f>TEXT(tbl_die_ordering[[#This Row],[Die Requested Date]],"mmm")</f>
        <v>Sep</v>
      </c>
      <c r="AG1429" t="str">
        <f>_xlfn.TEXTJOIN("_",TRUE,tbl_die_ordering[[#This Row],[Supplier]],tbl_die_ordering[[#This Row],[DIE NO]])</f>
        <v>COMES_025576-2504</v>
      </c>
    </row>
    <row r="1430" spans="1:33" ht="15.75">
      <c r="A1430" s="130" t="s">
        <v>29</v>
      </c>
      <c r="B1430" s="128" t="str">
        <f>_xlfn.XLOOKUP(_xlfn.TEXTJOIN("_",TRUE,tbl_die_ordering[[#This Row],[Supplier]],tbl_die_ordering[[#This Row],[DIE NO]]),[1]Tracker!$AQ:$AQ,[1]Tracker!$W:$W,"")</f>
        <v>8196-25</v>
      </c>
      <c r="C1430" s="204" t="s">
        <v>2185</v>
      </c>
      <c r="D1430" s="177" t="s">
        <v>88</v>
      </c>
      <c r="E1430" s="90" t="s">
        <v>221</v>
      </c>
      <c r="F1430" s="91">
        <v>45915</v>
      </c>
      <c r="G1430" s="355">
        <f>_xlfn.XLOOKUP(_xlfn.TEXTJOIN("_",TRUE,tbl_die_ordering[[#This Row],[Supplier]],tbl_die_ordering[[#This Row],[DIE NO]]),[1]Tracker!$AQ:$AQ,[1]Tracker!$V:$V,"")</f>
        <v>45918</v>
      </c>
      <c r="H1430" s="193" t="s">
        <v>90</v>
      </c>
      <c r="I1430" s="131">
        <v>1</v>
      </c>
      <c r="J1430" s="131">
        <v>2</v>
      </c>
      <c r="K1430" s="99">
        <v>45929</v>
      </c>
      <c r="L1430" s="99">
        <v>45929</v>
      </c>
      <c r="M1430" s="102"/>
      <c r="N1430" s="129">
        <f>IFERROR(IF(tbl_die_ordering[[#This Row],[Design Approved Date]]&lt;&gt;"",L1430-K1430,""),"")</f>
        <v>0</v>
      </c>
      <c r="O1430" s="91">
        <v>45930</v>
      </c>
      <c r="P1430" s="91">
        <v>45930</v>
      </c>
      <c r="Q1430" s="99">
        <v>45930</v>
      </c>
      <c r="R1430" s="122" t="s">
        <v>2186</v>
      </c>
      <c r="S1430" s="90" t="s">
        <v>129</v>
      </c>
      <c r="T1430" s="99">
        <v>45930</v>
      </c>
      <c r="U1430" s="110"/>
      <c r="V1430" s="111" t="s">
        <v>2187</v>
      </c>
      <c r="W14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0" s="6"/>
      <c r="AA1430" s="118"/>
      <c r="AB1430" s="82">
        <f>_xlfn.XLOOKUP(_xlfn.TEXTJOIN("_",TRUE,tbl_die_ordering[[#This Row],[Supplier]],tbl_die_ordering[[#This Row],[DIE NO]]),[1]Tracker!$AQ:$AQ,[1]Tracker!$Y:$Y,"")</f>
        <v>242502642</v>
      </c>
      <c r="AC1430" s="83">
        <f>_xlfn.XLOOKUP(_xlfn.TEXTJOIN("_",TRUE,tbl_die_ordering[[#This Row],[Supplier]],tbl_die_ordering[[#This Row],[DIE NO]]),[1]Tracker!$AQ:$AQ,[1]Tracker!$AC:$AC,"")</f>
        <v>45939.419768518521</v>
      </c>
      <c r="AD1430" s="7"/>
      <c r="AF1430" t="str">
        <f>TEXT(tbl_die_ordering[[#This Row],[Die Requested Date]],"mmm")</f>
        <v>Sep</v>
      </c>
      <c r="AG1430" t="str">
        <f>_xlfn.TEXTJOIN("_",TRUE,tbl_die_ordering[[#This Row],[Supplier]],tbl_die_ordering[[#This Row],[DIE NO]])</f>
        <v>ALMAX_030295-3503</v>
      </c>
    </row>
    <row r="1431" spans="1:33" ht="15.75">
      <c r="A1431" s="130" t="s">
        <v>29</v>
      </c>
      <c r="B1431" s="128" t="str">
        <f>_xlfn.XLOOKUP(_xlfn.TEXTJOIN("_",TRUE,tbl_die_ordering[[#This Row],[Supplier]],tbl_die_ordering[[#This Row],[DIE NO]]),[1]Tracker!$AQ:$AQ,[1]Tracker!$W:$W,"")</f>
        <v>8195-25</v>
      </c>
      <c r="C1431" s="204" t="s">
        <v>2188</v>
      </c>
      <c r="D1431" s="177" t="s">
        <v>88</v>
      </c>
      <c r="E1431" s="90" t="s">
        <v>321</v>
      </c>
      <c r="F1431" s="91">
        <v>45915</v>
      </c>
      <c r="G1431" s="355">
        <f>_xlfn.XLOOKUP(_xlfn.TEXTJOIN("_",TRUE,tbl_die_ordering[[#This Row],[Supplier]],tbl_die_ordering[[#This Row],[DIE NO]]),[1]Tracker!$AQ:$AQ,[1]Tracker!$V:$V,"")</f>
        <v>45916</v>
      </c>
      <c r="H1431" s="193" t="s">
        <v>90</v>
      </c>
      <c r="I1431" s="131">
        <v>0</v>
      </c>
      <c r="J1431" s="131">
        <v>0</v>
      </c>
      <c r="K1431" s="99">
        <v>45918</v>
      </c>
      <c r="L1431" s="99">
        <v>45923</v>
      </c>
      <c r="M1431" s="102"/>
      <c r="N1431" s="129">
        <f>IFERROR(IF(tbl_die_ordering[[#This Row],[Design Approved Date]]&lt;&gt;"",L1431-K1431,""),"")</f>
        <v>5</v>
      </c>
      <c r="O1431" s="91">
        <v>45923</v>
      </c>
      <c r="P1431" s="91">
        <v>45923</v>
      </c>
      <c r="Q1431" s="99">
        <v>45923</v>
      </c>
      <c r="R1431" s="122" t="s">
        <v>2152</v>
      </c>
      <c r="S1431" s="90" t="s">
        <v>197</v>
      </c>
      <c r="T1431" s="99">
        <v>45923</v>
      </c>
      <c r="U1431" s="110"/>
      <c r="V1431" s="111"/>
      <c r="W14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1" s="6"/>
      <c r="AA1431" s="118"/>
      <c r="AB1431" s="82">
        <f>_xlfn.XLOOKUP(_xlfn.TEXTJOIN("_",TRUE,tbl_die_ordering[[#This Row],[Supplier]],tbl_die_ordering[[#This Row],[DIE NO]]),[1]Tracker!$AQ:$AQ,[1]Tracker!$Y:$Y,"")</f>
        <v>242502490</v>
      </c>
      <c r="AC1431" s="83">
        <f>_xlfn.XLOOKUP(_xlfn.TEXTJOIN("_",TRUE,tbl_die_ordering[[#This Row],[Supplier]],tbl_die_ordering[[#This Row],[DIE NO]]),[1]Tracker!$AQ:$AQ,[1]Tracker!$AC:$AC,"")</f>
        <v>45928.038726851853</v>
      </c>
      <c r="AD1431" s="7"/>
      <c r="AF1431" t="str">
        <f>TEXT(tbl_die_ordering[[#This Row],[Die Requested Date]],"mmm")</f>
        <v>Sep</v>
      </c>
      <c r="AG1431" t="str">
        <f>_xlfn.TEXTJOIN("_",TRUE,tbl_die_ordering[[#This Row],[Supplier]],tbl_die_ordering[[#This Row],[DIE NO]])</f>
        <v>COMPES_055030-2503</v>
      </c>
    </row>
    <row r="1432" spans="1:33" ht="15.75">
      <c r="A1432" s="130" t="s">
        <v>6</v>
      </c>
      <c r="B1432" s="128" t="str">
        <f>_xlfn.XLOOKUP(_xlfn.TEXTJOIN("_",TRUE,tbl_die_ordering[[#This Row],[Supplier]],tbl_die_ordering[[#This Row],[DIE NO]]),[1]Tracker!$AQ:$AQ,[1]Tracker!$W:$W,"")</f>
        <v>8200-25</v>
      </c>
      <c r="C1432" s="204" t="s">
        <v>2189</v>
      </c>
      <c r="D1432" s="177" t="s">
        <v>88</v>
      </c>
      <c r="E1432" s="90" t="s">
        <v>100</v>
      </c>
      <c r="F1432" s="91">
        <v>45915</v>
      </c>
      <c r="G1432" s="355">
        <f>_xlfn.XLOOKUP(_xlfn.TEXTJOIN("_",TRUE,tbl_die_ordering[[#This Row],[Supplier]],tbl_die_ordering[[#This Row],[DIE NO]]),[1]Tracker!$AQ:$AQ,[1]Tracker!$V:$V,"")</f>
        <v>45916</v>
      </c>
      <c r="H1432" s="193" t="s">
        <v>94</v>
      </c>
      <c r="I1432" s="131">
        <v>0</v>
      </c>
      <c r="J1432" s="131">
        <v>0</v>
      </c>
      <c r="K1432" s="99">
        <v>45924</v>
      </c>
      <c r="L1432" s="99">
        <v>45924</v>
      </c>
      <c r="M1432" s="102"/>
      <c r="N1432" s="129">
        <f>IFERROR(IF(tbl_die_ordering[[#This Row],[Design Approved Date]]&lt;&gt;"",L1432-K1432,""),"")</f>
        <v>0</v>
      </c>
      <c r="O1432" s="91">
        <v>45925</v>
      </c>
      <c r="P1432" s="91">
        <v>45927</v>
      </c>
      <c r="Q1432" s="99">
        <v>45925</v>
      </c>
      <c r="R1432" s="122" t="s">
        <v>2190</v>
      </c>
      <c r="S1432" s="90" t="s">
        <v>101</v>
      </c>
      <c r="T1432" s="99">
        <v>45925</v>
      </c>
      <c r="U1432" s="110"/>
      <c r="V1432" s="111"/>
      <c r="W14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2" s="6"/>
      <c r="AA1432" s="118"/>
      <c r="AB1432" s="82">
        <f>_xlfn.XLOOKUP(_xlfn.TEXTJOIN("_",TRUE,tbl_die_ordering[[#This Row],[Supplier]],tbl_die_ordering[[#This Row],[DIE NO]]),[1]Tracker!$AQ:$AQ,[1]Tracker!$Y:$Y,"")</f>
        <v>142508828</v>
      </c>
      <c r="AC1432" s="83">
        <f>_xlfn.XLOOKUP(_xlfn.TEXTJOIN("_",TRUE,tbl_die_ordering[[#This Row],[Supplier]],tbl_die_ordering[[#This Row],[DIE NO]]),[1]Tracker!$AQ:$AQ,[1]Tracker!$AC:$AC,"")</f>
        <v>45951.5549537037</v>
      </c>
      <c r="AD1432" s="7"/>
      <c r="AF1432" t="str">
        <f>TEXT(tbl_die_ordering[[#This Row],[Die Requested Date]],"mmm")</f>
        <v>Sep</v>
      </c>
      <c r="AG1432" t="str">
        <f>_xlfn.TEXTJOIN("_",TRUE,tbl_die_ordering[[#This Row],[Supplier]],tbl_die_ordering[[#This Row],[DIE NO]])</f>
        <v>PDTMC_26325-508</v>
      </c>
    </row>
    <row r="1433" spans="1:33" ht="30">
      <c r="A1433" s="130" t="s">
        <v>6</v>
      </c>
      <c r="B1433" s="128" t="str">
        <f>_xlfn.XLOOKUP(_xlfn.TEXTJOIN("_",TRUE,tbl_die_ordering[[#This Row],[Supplier]],tbl_die_ordering[[#This Row],[DIE NO]]),[1]Tracker!$AQ:$AQ,[1]Tracker!$W:$W,"")</f>
        <v>8201-25</v>
      </c>
      <c r="C1433" s="204" t="s">
        <v>2191</v>
      </c>
      <c r="D1433" s="177" t="s">
        <v>185</v>
      </c>
      <c r="E1433" s="90" t="s">
        <v>93</v>
      </c>
      <c r="F1433" s="91">
        <v>45915</v>
      </c>
      <c r="G1433" s="355">
        <f>_xlfn.XLOOKUP(_xlfn.TEXTJOIN("_",TRUE,tbl_die_ordering[[#This Row],[Supplier]],tbl_die_ordering[[#This Row],[DIE NO]]),[1]Tracker!$AQ:$AQ,[1]Tracker!$V:$V,"")</f>
        <v>45917</v>
      </c>
      <c r="H1433" s="193" t="s">
        <v>90</v>
      </c>
      <c r="I1433" s="131">
        <v>10</v>
      </c>
      <c r="J1433" s="131">
        <v>10</v>
      </c>
      <c r="K1433" s="99">
        <v>45918</v>
      </c>
      <c r="L1433" s="99">
        <v>45918</v>
      </c>
      <c r="M1433" s="102" t="s">
        <v>186</v>
      </c>
      <c r="N1433" s="129">
        <f>IFERROR(IF(tbl_die_ordering[[#This Row],[Design Approved Date]]&lt;&gt;"",L1433-K1433,""),"")</f>
        <v>0</v>
      </c>
      <c r="O1433" s="91">
        <v>45919</v>
      </c>
      <c r="P1433" s="91">
        <v>45922</v>
      </c>
      <c r="Q1433" s="99">
        <v>45919</v>
      </c>
      <c r="R1433" s="122" t="s">
        <v>2094</v>
      </c>
      <c r="S1433" s="90" t="s">
        <v>95</v>
      </c>
      <c r="T1433" s="99">
        <v>45919</v>
      </c>
      <c r="U1433" s="110" t="s">
        <v>2192</v>
      </c>
      <c r="V1433" s="111" t="s">
        <v>2193</v>
      </c>
      <c r="W14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3" s="6"/>
      <c r="AA1433" s="118" t="s">
        <v>1909</v>
      </c>
      <c r="AB1433" s="82">
        <f>_xlfn.XLOOKUP(_xlfn.TEXTJOIN("_",TRUE,tbl_die_ordering[[#This Row],[Supplier]],tbl_die_ordering[[#This Row],[DIE NO]]),[1]Tracker!$AQ:$AQ,[1]Tracker!$Y:$Y,"")</f>
        <v>142508067</v>
      </c>
      <c r="AC1433" s="83">
        <f>_xlfn.XLOOKUP(_xlfn.TEXTJOIN("_",TRUE,tbl_die_ordering[[#This Row],[Supplier]],tbl_die_ordering[[#This Row],[DIE NO]]),[1]Tracker!$AQ:$AQ,[1]Tracker!$AC:$AC,"")</f>
        <v>45922</v>
      </c>
      <c r="AD1433" s="7"/>
      <c r="AF1433" t="str">
        <f>TEXT(tbl_die_ordering[[#This Row],[Die Requested Date]],"mmm")</f>
        <v>Sep</v>
      </c>
      <c r="AG1433" t="str">
        <f>_xlfn.TEXTJOIN("_",TRUE,tbl_die_ordering[[#This Row],[Supplier]],tbl_die_ordering[[#This Row],[DIE NO]])</f>
        <v>PHME_30495-601</v>
      </c>
    </row>
    <row r="1434" spans="1:33" ht="30">
      <c r="A1434" s="130" t="s">
        <v>6</v>
      </c>
      <c r="B1434" s="128" t="str">
        <f>_xlfn.XLOOKUP(_xlfn.TEXTJOIN("_",TRUE,tbl_die_ordering[[#This Row],[Supplier]],tbl_die_ordering[[#This Row],[DIE NO]]),[1]Tracker!$AQ:$AQ,[1]Tracker!$W:$W,"")</f>
        <v>8201-25</v>
      </c>
      <c r="C1434" s="204" t="s">
        <v>2194</v>
      </c>
      <c r="D1434" s="177" t="s">
        <v>162</v>
      </c>
      <c r="E1434" s="90" t="s">
        <v>278</v>
      </c>
      <c r="F1434" s="91">
        <v>45915</v>
      </c>
      <c r="G1434" s="355">
        <f>_xlfn.XLOOKUP(_xlfn.TEXTJOIN("_",TRUE,tbl_die_ordering[[#This Row],[Supplier]],tbl_die_ordering[[#This Row],[DIE NO]]),[1]Tracker!$AQ:$AQ,[1]Tracker!$V:$V,"")</f>
        <v>45917</v>
      </c>
      <c r="H1434" s="193" t="s">
        <v>90</v>
      </c>
      <c r="I1434" s="131">
        <v>0</v>
      </c>
      <c r="J1434" s="131">
        <v>0</v>
      </c>
      <c r="K1434" s="99">
        <v>45918</v>
      </c>
      <c r="L1434" s="99">
        <v>45918</v>
      </c>
      <c r="M1434" s="102"/>
      <c r="N1434" s="129">
        <f>IFERROR(IF(tbl_die_ordering[[#This Row],[Design Approved Date]]&lt;&gt;"",L1434-K1434,""),"")</f>
        <v>0</v>
      </c>
      <c r="O1434" s="91">
        <v>45919</v>
      </c>
      <c r="P1434" s="91">
        <v>45922</v>
      </c>
      <c r="Q1434" s="99">
        <v>45919</v>
      </c>
      <c r="R1434" s="122" t="s">
        <v>2094</v>
      </c>
      <c r="S1434" s="90" t="s">
        <v>95</v>
      </c>
      <c r="T1434" s="99">
        <v>45919</v>
      </c>
      <c r="U1434" s="110"/>
      <c r="V1434" s="111" t="s">
        <v>2193</v>
      </c>
      <c r="W14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4" s="6"/>
      <c r="AA1434" s="118"/>
      <c r="AB1434" s="82">
        <f>_xlfn.XLOOKUP(_xlfn.TEXTJOIN("_",TRUE,tbl_die_ordering[[#This Row],[Supplier]],tbl_die_ordering[[#This Row],[DIE NO]]),[1]Tracker!$AQ:$AQ,[1]Tracker!$Y:$Y,"")</f>
        <v>142508067</v>
      </c>
      <c r="AC1434" s="83">
        <f>_xlfn.XLOOKUP(_xlfn.TEXTJOIN("_",TRUE,tbl_die_ordering[[#This Row],[Supplier]],tbl_die_ordering[[#This Row],[DIE NO]]),[1]Tracker!$AQ:$AQ,[1]Tracker!$AC:$AC,"")</f>
        <v>45922</v>
      </c>
      <c r="AD1434" s="7"/>
      <c r="AF1434" t="str">
        <f>TEXT(tbl_die_ordering[[#This Row],[Die Requested Date]],"mmm")</f>
        <v>Sep</v>
      </c>
      <c r="AG1434" t="str">
        <f>_xlfn.TEXTJOIN("_",TRUE,tbl_die_ordering[[#This Row],[Supplier]],tbl_die_ordering[[#This Row],[DIE NO]])</f>
        <v>PHME_INS-30495</v>
      </c>
    </row>
    <row r="1435" spans="1:33" ht="15.75">
      <c r="A1435" s="130" t="s">
        <v>6</v>
      </c>
      <c r="B1435" s="128" t="str">
        <f>_xlfn.XLOOKUP(_xlfn.TEXTJOIN("_",TRUE,tbl_die_ordering[[#This Row],[Supplier]],tbl_die_ordering[[#This Row],[DIE NO]]),[1]Tracker!$AQ:$AQ,[1]Tracker!$W:$W,"")</f>
        <v>8203-25</v>
      </c>
      <c r="C1435" s="204" t="s">
        <v>2195</v>
      </c>
      <c r="D1435" s="177" t="s">
        <v>88</v>
      </c>
      <c r="E1435" s="90" t="s">
        <v>111</v>
      </c>
      <c r="F1435" s="91">
        <v>45916</v>
      </c>
      <c r="G1435" s="355">
        <f>_xlfn.XLOOKUP(_xlfn.TEXTJOIN("_",TRUE,tbl_die_ordering[[#This Row],[Supplier]],tbl_die_ordering[[#This Row],[DIE NO]]),[1]Tracker!$AQ:$AQ,[1]Tracker!$V:$V,"")</f>
        <v>45917</v>
      </c>
      <c r="H1435" s="193" t="s">
        <v>90</v>
      </c>
      <c r="I1435" s="131">
        <v>0</v>
      </c>
      <c r="J1435" s="131">
        <v>0</v>
      </c>
      <c r="K1435" s="99">
        <v>45919</v>
      </c>
      <c r="L1435" s="99">
        <v>45922</v>
      </c>
      <c r="M1435" s="102"/>
      <c r="N1435" s="129">
        <f>IFERROR(IF(tbl_die_ordering[[#This Row],[Design Approved Date]]&lt;&gt;"",L1435-K1435,""),"")</f>
        <v>3</v>
      </c>
      <c r="O1435" s="91">
        <v>45923</v>
      </c>
      <c r="P1435" s="91">
        <v>45923</v>
      </c>
      <c r="Q1435" s="99">
        <v>45923</v>
      </c>
      <c r="R1435" s="122" t="s">
        <v>2124</v>
      </c>
      <c r="S1435" s="90" t="s">
        <v>106</v>
      </c>
      <c r="T1435" s="99">
        <v>45923</v>
      </c>
      <c r="U1435" s="110"/>
      <c r="V1435" s="111"/>
      <c r="W14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5" s="6"/>
      <c r="AA1435" s="118"/>
      <c r="AB1435" s="82">
        <f>_xlfn.XLOOKUP(_xlfn.TEXTJOIN("_",TRUE,tbl_die_ordering[[#This Row],[Supplier]],tbl_die_ordering[[#This Row],[DIE NO]]),[1]Tracker!$AQ:$AQ,[1]Tracker!$Y:$Y,"")</f>
        <v>142508339</v>
      </c>
      <c r="AC1435" s="83">
        <f>_xlfn.XLOOKUP(_xlfn.TEXTJOIN("_",TRUE,tbl_die_ordering[[#This Row],[Supplier]],tbl_die_ordering[[#This Row],[DIE NO]]),[1]Tracker!$AQ:$AQ,[1]Tracker!$AC:$AC,"")</f>
        <v>45929.578784722224</v>
      </c>
      <c r="AD1435" s="7"/>
      <c r="AF1435" t="str">
        <f>TEXT(tbl_die_ordering[[#This Row],[Die Requested Date]],"mmm")</f>
        <v>Sep</v>
      </c>
      <c r="AG1435" t="str">
        <f>_xlfn.TEXTJOIN("_",TRUE,tbl_die_ordering[[#This Row],[Supplier]],tbl_die_ordering[[#This Row],[DIE NO]])</f>
        <v>JIANGSU_11047-502</v>
      </c>
    </row>
    <row r="1436" spans="1:33" ht="15.75">
      <c r="A1436" s="130" t="s">
        <v>6</v>
      </c>
      <c r="B1436" s="128" t="str">
        <f>_xlfn.XLOOKUP(_xlfn.TEXTJOIN("_",TRUE,tbl_die_ordering[[#This Row],[Supplier]],tbl_die_ordering[[#This Row],[DIE NO]]),[1]Tracker!$AQ:$AQ,[1]Tracker!$W:$W,"")</f>
        <v>8202-25</v>
      </c>
      <c r="C1436" s="204" t="s">
        <v>2196</v>
      </c>
      <c r="D1436" s="177" t="s">
        <v>88</v>
      </c>
      <c r="E1436" s="90" t="s">
        <v>247</v>
      </c>
      <c r="F1436" s="91">
        <v>45916</v>
      </c>
      <c r="G1436" s="355">
        <f>_xlfn.XLOOKUP(_xlfn.TEXTJOIN("_",TRUE,tbl_die_ordering[[#This Row],[Supplier]],tbl_die_ordering[[#This Row],[DIE NO]]),[1]Tracker!$AQ:$AQ,[1]Tracker!$V:$V,"")</f>
        <v>45917</v>
      </c>
      <c r="H1436" s="193" t="s">
        <v>90</v>
      </c>
      <c r="I1436" s="131">
        <v>2</v>
      </c>
      <c r="J1436" s="131">
        <v>8</v>
      </c>
      <c r="K1436" s="99">
        <v>45918</v>
      </c>
      <c r="L1436" s="99">
        <v>45919</v>
      </c>
      <c r="M1436" s="102"/>
      <c r="N1436" s="129">
        <f>IFERROR(IF(tbl_die_ordering[[#This Row],[Design Approved Date]]&lt;&gt;"",L1436-K1436,""),"")</f>
        <v>1</v>
      </c>
      <c r="O1436" s="91">
        <v>45922</v>
      </c>
      <c r="P1436" s="91">
        <v>45922</v>
      </c>
      <c r="Q1436" s="99">
        <v>45922</v>
      </c>
      <c r="R1436" s="122" t="s">
        <v>2087</v>
      </c>
      <c r="S1436" s="90" t="s">
        <v>139</v>
      </c>
      <c r="T1436" s="99">
        <v>45922</v>
      </c>
      <c r="U1436" s="110"/>
      <c r="V1436" s="111"/>
      <c r="W14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6" s="6"/>
      <c r="AA1436" s="118"/>
      <c r="AB1436" s="82">
        <f>_xlfn.XLOOKUP(_xlfn.TEXTJOIN("_",TRUE,tbl_die_ordering[[#This Row],[Supplier]],tbl_die_ordering[[#This Row],[DIE NO]]),[1]Tracker!$AQ:$AQ,[1]Tracker!$Y:$Y,"")</f>
        <v>142508300</v>
      </c>
      <c r="AC1436" s="83">
        <f>_xlfn.XLOOKUP(_xlfn.TEXTJOIN("_",TRUE,tbl_die_ordering[[#This Row],[Supplier]],tbl_die_ordering[[#This Row],[DIE NO]]),[1]Tracker!$AQ:$AQ,[1]Tracker!$AC:$AC,"")</f>
        <v>45929.571863425925</v>
      </c>
      <c r="AD1436" s="7"/>
      <c r="AF1436" t="str">
        <f>TEXT(tbl_die_ordering[[#This Row],[Die Requested Date]],"mmm")</f>
        <v>Sep</v>
      </c>
      <c r="AG1436" t="str">
        <f>_xlfn.TEXTJOIN("_",TRUE,tbl_die_ordering[[#This Row],[Supplier]],tbl_die_ordering[[#This Row],[DIE NO]])</f>
        <v>EKSTEK_29780-526</v>
      </c>
    </row>
    <row r="1437" spans="1:33" ht="15.75">
      <c r="A1437" s="130" t="s">
        <v>6</v>
      </c>
      <c r="B1437" s="128" t="str">
        <f>_xlfn.XLOOKUP(_xlfn.TEXTJOIN("_",TRUE,tbl_die_ordering[[#This Row],[Supplier]],tbl_die_ordering[[#This Row],[DIE NO]]),[1]Tracker!$AQ:$AQ,[1]Tracker!$W:$W,"")</f>
        <v>8204-25</v>
      </c>
      <c r="C1437" s="204" t="s">
        <v>2197</v>
      </c>
      <c r="D1437" s="177" t="s">
        <v>88</v>
      </c>
      <c r="E1437" s="90" t="s">
        <v>327</v>
      </c>
      <c r="F1437" s="91">
        <v>45918</v>
      </c>
      <c r="G1437" s="355">
        <f>_xlfn.XLOOKUP(_xlfn.TEXTJOIN("_",TRUE,tbl_die_ordering[[#This Row],[Supplier]],tbl_die_ordering[[#This Row],[DIE NO]]),[1]Tracker!$AQ:$AQ,[1]Tracker!$V:$V,"")</f>
        <v>45918</v>
      </c>
      <c r="H1437" s="193" t="s">
        <v>94</v>
      </c>
      <c r="I1437" s="131">
        <v>0</v>
      </c>
      <c r="J1437" s="131">
        <v>0</v>
      </c>
      <c r="K1437" s="99">
        <v>45920</v>
      </c>
      <c r="L1437" s="99">
        <v>45923</v>
      </c>
      <c r="M1437" s="102"/>
      <c r="N1437" s="129">
        <f>IFERROR(IF(tbl_die_ordering[[#This Row],[Design Approved Date]]&lt;&gt;"",L1437-K1437,""),"")</f>
        <v>3</v>
      </c>
      <c r="O1437" s="91">
        <v>45925</v>
      </c>
      <c r="P1437" s="91">
        <v>45927</v>
      </c>
      <c r="Q1437" s="99">
        <v>45925</v>
      </c>
      <c r="R1437" s="122" t="s">
        <v>2087</v>
      </c>
      <c r="S1437" s="90" t="s">
        <v>101</v>
      </c>
      <c r="T1437" s="99">
        <v>45925</v>
      </c>
      <c r="U1437" s="110"/>
      <c r="V1437" s="111"/>
      <c r="W14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7" s="6"/>
      <c r="AA1437" s="118"/>
      <c r="AB1437" s="82">
        <f>_xlfn.XLOOKUP(_xlfn.TEXTJOIN("_",TRUE,tbl_die_ordering[[#This Row],[Supplier]],tbl_die_ordering[[#This Row],[DIE NO]]),[1]Tracker!$AQ:$AQ,[1]Tracker!$Y:$Y,"")</f>
        <v>142508341</v>
      </c>
      <c r="AC1437" s="83">
        <f>_xlfn.XLOOKUP(_xlfn.TEXTJOIN("_",TRUE,tbl_die_ordering[[#This Row],[Supplier]],tbl_die_ordering[[#This Row],[DIE NO]]),[1]Tracker!$AQ:$AQ,[1]Tracker!$AC:$AC,"")</f>
        <v>45931</v>
      </c>
      <c r="AD1437" s="7"/>
      <c r="AF1437" t="str">
        <f>TEXT(tbl_die_ordering[[#This Row],[Die Requested Date]],"mmm")</f>
        <v>Sep</v>
      </c>
      <c r="AG1437" t="str">
        <f>_xlfn.TEXTJOIN("_",TRUE,tbl_die_ordering[[#This Row],[Supplier]],tbl_die_ordering[[#This Row],[DIE NO]])</f>
        <v>PDTMC_27912-602</v>
      </c>
    </row>
    <row r="1438" spans="1:33" ht="15.6" customHeight="1">
      <c r="A1438" s="130" t="s">
        <v>6</v>
      </c>
      <c r="B1438" s="128" t="str">
        <f>_xlfn.XLOOKUP(_xlfn.TEXTJOIN("_",TRUE,tbl_die_ordering[[#This Row],[Supplier]],tbl_die_ordering[[#This Row],[DIE NO]]),[1]Tracker!$AQ:$AQ,[1]Tracker!$W:$W,"")</f>
        <v>8215-25</v>
      </c>
      <c r="C1438" s="204" t="s">
        <v>2198</v>
      </c>
      <c r="D1438" s="177" t="s">
        <v>88</v>
      </c>
      <c r="E1438" s="90" t="s">
        <v>670</v>
      </c>
      <c r="F1438" s="91">
        <v>45919</v>
      </c>
      <c r="G1438" s="355">
        <f>_xlfn.XLOOKUP(_xlfn.TEXTJOIN("_",TRUE,tbl_die_ordering[[#This Row],[Supplier]],tbl_die_ordering[[#This Row],[DIE NO]]),[1]Tracker!$AQ:$AQ,[1]Tracker!$V:$V,"")</f>
        <v>45924</v>
      </c>
      <c r="H1438" s="193" t="s">
        <v>90</v>
      </c>
      <c r="I1438" s="131">
        <v>2</v>
      </c>
      <c r="J1438" s="131">
        <v>8</v>
      </c>
      <c r="K1438" s="99">
        <v>45924</v>
      </c>
      <c r="L1438" s="99">
        <v>45931</v>
      </c>
      <c r="M1438" s="102" t="s">
        <v>2199</v>
      </c>
      <c r="N1438" s="129">
        <f>IFERROR(IF(tbl_die_ordering[[#This Row],[Design Approved Date]]&lt;&gt;"",L1438-K1438,""),"")</f>
        <v>7</v>
      </c>
      <c r="O1438" s="91">
        <v>45932</v>
      </c>
      <c r="P1438" s="91">
        <v>45937</v>
      </c>
      <c r="Q1438" s="99">
        <v>45932</v>
      </c>
      <c r="R1438" s="122" t="s">
        <v>2200</v>
      </c>
      <c r="S1438" s="90" t="s">
        <v>139</v>
      </c>
      <c r="T1438" s="99">
        <v>45932</v>
      </c>
      <c r="U1438" s="110"/>
      <c r="V1438" s="111" t="s">
        <v>2201</v>
      </c>
      <c r="W14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8" s="6"/>
      <c r="AA1438" s="118"/>
      <c r="AB1438" s="82">
        <f>_xlfn.XLOOKUP(_xlfn.TEXTJOIN("_",TRUE,tbl_die_ordering[[#This Row],[Supplier]],tbl_die_ordering[[#This Row],[DIE NO]]),[1]Tracker!$AQ:$AQ,[1]Tracker!$Y:$Y,"")</f>
        <v>142508847</v>
      </c>
      <c r="AC1438" s="83">
        <f>_xlfn.XLOOKUP(_xlfn.TEXTJOIN("_",TRUE,tbl_die_ordering[[#This Row],[Supplier]],tbl_die_ordering[[#This Row],[DIE NO]]),[1]Tracker!$AQ:$AQ,[1]Tracker!$AC:$AC,"")</f>
        <v>45952</v>
      </c>
      <c r="AD1438" s="7"/>
      <c r="AF1438" t="str">
        <f>TEXT(tbl_die_ordering[[#This Row],[Die Requested Date]],"mmm")</f>
        <v>Sep</v>
      </c>
      <c r="AG1438" t="str">
        <f>_xlfn.TEXTJOIN("_",TRUE,tbl_die_ordering[[#This Row],[Supplier]],tbl_die_ordering[[#This Row],[DIE NO]])</f>
        <v>EKSTEK_29780-524</v>
      </c>
    </row>
    <row r="1439" spans="1:33" ht="15.6" customHeight="1">
      <c r="A1439" s="130" t="s">
        <v>29</v>
      </c>
      <c r="B1439" s="128" t="str">
        <f>_xlfn.XLOOKUP(_xlfn.TEXTJOIN("_",TRUE,tbl_die_ordering[[#This Row],[Supplier]],tbl_die_ordering[[#This Row],[DIE NO]]),[1]Tracker!$AQ:$AQ,[1]Tracker!$W:$W,"")</f>
        <v>8205-25</v>
      </c>
      <c r="C1439" s="204" t="s">
        <v>2202</v>
      </c>
      <c r="D1439" s="177" t="s">
        <v>88</v>
      </c>
      <c r="E1439" s="90" t="s">
        <v>219</v>
      </c>
      <c r="F1439" s="91">
        <v>45919</v>
      </c>
      <c r="G1439" s="355">
        <f>_xlfn.XLOOKUP(_xlfn.TEXTJOIN("_",TRUE,tbl_die_ordering[[#This Row],[Supplier]],tbl_die_ordering[[#This Row],[DIE NO]]),[1]Tracker!$AQ:$AQ,[1]Tracker!$V:$V,"")</f>
        <v>45919</v>
      </c>
      <c r="H1439" s="193" t="s">
        <v>94</v>
      </c>
      <c r="I1439" s="131">
        <v>0</v>
      </c>
      <c r="J1439" s="131">
        <v>0</v>
      </c>
      <c r="K1439" s="99">
        <v>45919</v>
      </c>
      <c r="L1439" s="99">
        <v>45919</v>
      </c>
      <c r="M1439" s="102"/>
      <c r="N1439" s="129">
        <f>IFERROR(IF(tbl_die_ordering[[#This Row],[Design Approved Date]]&lt;&gt;"",L1439-K1439,""),"")</f>
        <v>0</v>
      </c>
      <c r="O1439" s="91">
        <v>45920</v>
      </c>
      <c r="P1439" s="91">
        <v>45920</v>
      </c>
      <c r="Q1439" s="99">
        <v>45920</v>
      </c>
      <c r="R1439" s="122" t="s">
        <v>2172</v>
      </c>
      <c r="S1439" s="90" t="s">
        <v>101</v>
      </c>
      <c r="T1439" s="99">
        <v>45920</v>
      </c>
      <c r="U1439" s="110"/>
      <c r="V1439" s="111"/>
      <c r="W14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39" s="6"/>
      <c r="AA1439" s="118"/>
      <c r="AB1439" s="82">
        <f>_xlfn.XLOOKUP(_xlfn.TEXTJOIN("_",TRUE,tbl_die_ordering[[#This Row],[Supplier]],tbl_die_ordering[[#This Row],[DIE NO]]),[1]Tracker!$AQ:$AQ,[1]Tracker!$Y:$Y,"")</f>
        <v>242502488</v>
      </c>
      <c r="AC1439" s="83">
        <f>_xlfn.XLOOKUP(_xlfn.TEXTJOIN("_",TRUE,tbl_die_ordering[[#This Row],[Supplier]],tbl_die_ordering[[#This Row],[DIE NO]]),[1]Tracker!$AQ:$AQ,[1]Tracker!$AC:$AC,"")</f>
        <v>45926.395995370367</v>
      </c>
      <c r="AD1439" s="7"/>
      <c r="AF1439" t="str">
        <f>TEXT(tbl_die_ordering[[#This Row],[Die Requested Date]],"mmm")</f>
        <v>Sep</v>
      </c>
      <c r="AG1439" t="str">
        <f>_xlfn.TEXTJOIN("_",TRUE,tbl_die_ordering[[#This Row],[Supplier]],tbl_die_ordering[[#This Row],[DIE NO]])</f>
        <v>PDTMC_024216-2502</v>
      </c>
    </row>
    <row r="1440" spans="1:33" ht="15.6" customHeight="1">
      <c r="A1440" s="130" t="s">
        <v>6</v>
      </c>
      <c r="B1440" s="128" t="str">
        <f>_xlfn.XLOOKUP(_xlfn.TEXTJOIN("_",TRUE,tbl_die_ordering[[#This Row],[Supplier]],tbl_die_ordering[[#This Row],[DIE NO]]),[1]Tracker!$AQ:$AQ,[1]Tracker!$W:$W,"")</f>
        <v>8208-25</v>
      </c>
      <c r="C1440" s="204" t="s">
        <v>2203</v>
      </c>
      <c r="D1440" s="177" t="s">
        <v>185</v>
      </c>
      <c r="E1440" s="90" t="s">
        <v>443</v>
      </c>
      <c r="F1440" s="91">
        <v>45919</v>
      </c>
      <c r="G1440" s="355">
        <f>_xlfn.XLOOKUP(_xlfn.TEXTJOIN("_",TRUE,tbl_die_ordering[[#This Row],[Supplier]],tbl_die_ordering[[#This Row],[DIE NO]]),[1]Tracker!$AQ:$AQ,[1]Tracker!$V:$V,"")</f>
        <v>45919</v>
      </c>
      <c r="H1440" s="193" t="s">
        <v>90</v>
      </c>
      <c r="I1440" s="131">
        <v>4</v>
      </c>
      <c r="J1440" s="131">
        <v>4</v>
      </c>
      <c r="K1440" s="99">
        <v>45924</v>
      </c>
      <c r="L1440" s="99">
        <v>45926</v>
      </c>
      <c r="M1440" s="102"/>
      <c r="N1440" s="129">
        <f>IFERROR(IF(tbl_die_ordering[[#This Row],[Design Approved Date]]&lt;&gt;"",L1440-K1440,""),"")</f>
        <v>2</v>
      </c>
      <c r="O1440" s="91">
        <v>45928</v>
      </c>
      <c r="P1440" s="91">
        <v>45929</v>
      </c>
      <c r="Q1440" s="99">
        <v>45928</v>
      </c>
      <c r="R1440" s="122" t="s">
        <v>2204</v>
      </c>
      <c r="S1440" s="90" t="s">
        <v>167</v>
      </c>
      <c r="T1440" s="99">
        <v>45928</v>
      </c>
      <c r="U1440" s="110" t="s">
        <v>2205</v>
      </c>
      <c r="V1440" s="111"/>
      <c r="W14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0" s="6"/>
      <c r="AA1440" s="118" t="s">
        <v>224</v>
      </c>
      <c r="AB1440" s="82">
        <f>_xlfn.XLOOKUP(_xlfn.TEXTJOIN("_",TRUE,tbl_die_ordering[[#This Row],[Supplier]],tbl_die_ordering[[#This Row],[DIE NO]]),[1]Tracker!$AQ:$AQ,[1]Tracker!$Y:$Y,"")</f>
        <v>142508696</v>
      </c>
      <c r="AC1440" s="83">
        <f>_xlfn.XLOOKUP(_xlfn.TEXTJOIN("_",TRUE,tbl_die_ordering[[#This Row],[Supplier]],tbl_die_ordering[[#This Row],[DIE NO]]),[1]Tracker!$AQ:$AQ,[1]Tracker!$AC:$AC,"")</f>
        <v>45939.509328703702</v>
      </c>
      <c r="AD1440" s="7"/>
      <c r="AF1440" t="str">
        <f>TEXT(tbl_die_ordering[[#This Row],[Die Requested Date]],"mmm")</f>
        <v>Sep</v>
      </c>
      <c r="AG1440" t="str">
        <f>_xlfn.TEXTJOIN("_",TRUE,tbl_die_ordering[[#This Row],[Supplier]],tbl_die_ordering[[#This Row],[DIE NO]])</f>
        <v>PHOENIX _30496-601</v>
      </c>
    </row>
    <row r="1441" spans="1:33" ht="15.6" customHeight="1">
      <c r="A1441" s="130" t="s">
        <v>6</v>
      </c>
      <c r="B1441" s="128" t="str">
        <f>_xlfn.XLOOKUP(_xlfn.TEXTJOIN("_",TRUE,tbl_die_ordering[[#This Row],[Supplier]],tbl_die_ordering[[#This Row],[DIE NO]]),[1]Tracker!$AQ:$AQ,[1]Tracker!$W:$W,"")</f>
        <v>8208-25</v>
      </c>
      <c r="C1441" s="204" t="s">
        <v>2206</v>
      </c>
      <c r="D1441" s="177" t="s">
        <v>185</v>
      </c>
      <c r="E1441" s="90" t="s">
        <v>327</v>
      </c>
      <c r="F1441" s="91">
        <v>45919</v>
      </c>
      <c r="G1441" s="355">
        <f>_xlfn.XLOOKUP(_xlfn.TEXTJOIN("_",TRUE,tbl_die_ordering[[#This Row],[Supplier]],tbl_die_ordering[[#This Row],[DIE NO]]),[1]Tracker!$AQ:$AQ,[1]Tracker!$V:$V,"")</f>
        <v>45919</v>
      </c>
      <c r="H1441" s="193" t="s">
        <v>90</v>
      </c>
      <c r="I1441" s="131">
        <v>2</v>
      </c>
      <c r="J1441" s="131">
        <v>2</v>
      </c>
      <c r="K1441" s="99">
        <v>45924</v>
      </c>
      <c r="L1441" s="99">
        <v>45925</v>
      </c>
      <c r="M1441" s="102"/>
      <c r="N1441" s="129">
        <f>IFERROR(IF(tbl_die_ordering[[#This Row],[Design Approved Date]]&lt;&gt;"",L1441-K1441,""),"")</f>
        <v>1</v>
      </c>
      <c r="O1441" s="91">
        <v>45925</v>
      </c>
      <c r="P1441" s="91">
        <v>45927</v>
      </c>
      <c r="Q1441" s="99">
        <v>45925</v>
      </c>
      <c r="R1441" s="122" t="s">
        <v>2207</v>
      </c>
      <c r="S1441" s="90" t="s">
        <v>167</v>
      </c>
      <c r="T1441" s="99">
        <v>45925</v>
      </c>
      <c r="U1441" s="110" t="s">
        <v>2205</v>
      </c>
      <c r="V1441" s="111"/>
      <c r="W14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1" s="6"/>
      <c r="AA1441" s="118" t="s">
        <v>224</v>
      </c>
      <c r="AB1441" s="82">
        <f>_xlfn.XLOOKUP(_xlfn.TEXTJOIN("_",TRUE,tbl_die_ordering[[#This Row],[Supplier]],tbl_die_ordering[[#This Row],[DIE NO]]),[1]Tracker!$AQ:$AQ,[1]Tracker!$Y:$Y,"")</f>
        <v>142508815</v>
      </c>
      <c r="AC1441" s="83">
        <f>_xlfn.XLOOKUP(_xlfn.TEXTJOIN("_",TRUE,tbl_die_ordering[[#This Row],[Supplier]],tbl_die_ordering[[#This Row],[DIE NO]]),[1]Tracker!$AQ:$AQ,[1]Tracker!$AC:$AC,"")</f>
        <v>45953</v>
      </c>
      <c r="AD1441" s="7"/>
      <c r="AF1441" t="str">
        <f>TEXT(tbl_die_ordering[[#This Row],[Die Requested Date]],"mmm")</f>
        <v>Sep</v>
      </c>
      <c r="AG1441" t="str">
        <f>_xlfn.TEXTJOIN("_",TRUE,tbl_die_ordering[[#This Row],[Supplier]],tbl_die_ordering[[#This Row],[DIE NO]])</f>
        <v>PHOENIX _30497-601</v>
      </c>
    </row>
    <row r="1442" spans="1:33" ht="15.6" customHeight="1">
      <c r="A1442" s="130" t="s">
        <v>29</v>
      </c>
      <c r="B1442" s="128" t="str">
        <f>_xlfn.XLOOKUP(_xlfn.TEXTJOIN("_",TRUE,tbl_die_ordering[[#This Row],[Supplier]],tbl_die_ordering[[#This Row],[DIE NO]]),[1]Tracker!$AQ:$AQ,[1]Tracker!$W:$W,"")</f>
        <v>8206-25</v>
      </c>
      <c r="C1442" s="204" t="s">
        <v>2208</v>
      </c>
      <c r="D1442" s="177" t="s">
        <v>185</v>
      </c>
      <c r="E1442" s="90" t="s">
        <v>2184</v>
      </c>
      <c r="F1442" s="91">
        <v>45919</v>
      </c>
      <c r="G1442" s="355">
        <f>_xlfn.XLOOKUP(_xlfn.TEXTJOIN("_",TRUE,tbl_die_ordering[[#This Row],[Supplier]],tbl_die_ordering[[#This Row],[DIE NO]]),[1]Tracker!$AQ:$AQ,[1]Tracker!$V:$V,"")</f>
        <v>45919</v>
      </c>
      <c r="H1442" s="193" t="s">
        <v>94</v>
      </c>
      <c r="I1442" s="131">
        <v>0</v>
      </c>
      <c r="J1442" s="131">
        <v>0</v>
      </c>
      <c r="K1442" s="99">
        <v>45922</v>
      </c>
      <c r="L1442" s="99">
        <v>45924</v>
      </c>
      <c r="M1442" s="102"/>
      <c r="N1442" s="129">
        <f>IFERROR(IF(tbl_die_ordering[[#This Row],[Design Approved Date]]&lt;&gt;"",L1442-K1442,""),"")</f>
        <v>2</v>
      </c>
      <c r="O1442" s="91">
        <v>45925</v>
      </c>
      <c r="P1442" s="91">
        <v>45927</v>
      </c>
      <c r="Q1442" s="99">
        <v>45925</v>
      </c>
      <c r="R1442" s="122" t="s">
        <v>2075</v>
      </c>
      <c r="S1442" s="90" t="s">
        <v>101</v>
      </c>
      <c r="T1442" s="99">
        <v>45925</v>
      </c>
      <c r="U1442" s="110" t="s">
        <v>2209</v>
      </c>
      <c r="V1442" s="111"/>
      <c r="W14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2" s="6"/>
      <c r="AA1442" s="118" t="s">
        <v>343</v>
      </c>
      <c r="AB1442" s="82">
        <f>_xlfn.XLOOKUP(_xlfn.TEXTJOIN("_",TRUE,tbl_die_ordering[[#This Row],[Supplier]],tbl_die_ordering[[#This Row],[DIE NO]]),[1]Tracker!$AQ:$AQ,[1]Tracker!$Y:$Y,"")</f>
        <v>242502516</v>
      </c>
      <c r="AC1442" s="83">
        <f>_xlfn.XLOOKUP(_xlfn.TEXTJOIN("_",TRUE,tbl_die_ordering[[#This Row],[Supplier]],tbl_die_ordering[[#This Row],[DIE NO]]),[1]Tracker!$AQ:$AQ,[1]Tracker!$AC:$AC,"")</f>
        <v>45930</v>
      </c>
      <c r="AD1442" s="7"/>
      <c r="AF1442" t="str">
        <f>TEXT(tbl_die_ordering[[#This Row],[Die Requested Date]],"mmm")</f>
        <v>Sep</v>
      </c>
      <c r="AG1442" t="str">
        <f>_xlfn.TEXTJOIN("_",TRUE,tbl_die_ordering[[#This Row],[Supplier]],tbl_die_ordering[[#This Row],[DIE NO]])</f>
        <v>PDTMC_027974-3501</v>
      </c>
    </row>
    <row r="1443" spans="1:33" ht="15.6" customHeight="1">
      <c r="A1443" s="130" t="s">
        <v>29</v>
      </c>
      <c r="B1443" s="128" t="str">
        <f>_xlfn.XLOOKUP(_xlfn.TEXTJOIN("_",TRUE,tbl_die_ordering[[#This Row],[Supplier]],tbl_die_ordering[[#This Row],[DIE NO]]),[1]Tracker!$AQ:$AQ,[1]Tracker!$W:$W,"")</f>
        <v>8206-25</v>
      </c>
      <c r="C1443" s="204" t="s">
        <v>2210</v>
      </c>
      <c r="D1443" s="177" t="s">
        <v>185</v>
      </c>
      <c r="E1443" s="90" t="s">
        <v>2184</v>
      </c>
      <c r="F1443" s="91">
        <v>45919</v>
      </c>
      <c r="G1443" s="355">
        <f>_xlfn.XLOOKUP(_xlfn.TEXTJOIN("_",TRUE,tbl_die_ordering[[#This Row],[Supplier]],tbl_die_ordering[[#This Row],[DIE NO]]),[1]Tracker!$AQ:$AQ,[1]Tracker!$V:$V,"")</f>
        <v>45919</v>
      </c>
      <c r="H1443" s="193" t="s">
        <v>94</v>
      </c>
      <c r="I1443" s="131">
        <v>0</v>
      </c>
      <c r="J1443" s="131">
        <v>0</v>
      </c>
      <c r="K1443" s="99">
        <v>45922</v>
      </c>
      <c r="L1443" s="99">
        <v>45924</v>
      </c>
      <c r="M1443" s="102"/>
      <c r="N1443" s="129">
        <f>IFERROR(IF(tbl_die_ordering[[#This Row],[Design Approved Date]]&lt;&gt;"",L1443-K1443,""),"")</f>
        <v>2</v>
      </c>
      <c r="O1443" s="91">
        <v>45925</v>
      </c>
      <c r="P1443" s="91">
        <v>45927</v>
      </c>
      <c r="Q1443" s="99">
        <v>45925</v>
      </c>
      <c r="R1443" s="122" t="s">
        <v>2075</v>
      </c>
      <c r="S1443" s="90" t="s">
        <v>101</v>
      </c>
      <c r="T1443" s="99">
        <v>45925</v>
      </c>
      <c r="U1443" s="110" t="s">
        <v>2209</v>
      </c>
      <c r="V1443" s="111"/>
      <c r="W14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3" s="6"/>
      <c r="AA1443" s="118" t="s">
        <v>343</v>
      </c>
      <c r="AB1443" s="82">
        <f>_xlfn.XLOOKUP(_xlfn.TEXTJOIN("_",TRUE,tbl_die_ordering[[#This Row],[Supplier]],tbl_die_ordering[[#This Row],[DIE NO]]),[1]Tracker!$AQ:$AQ,[1]Tracker!$Y:$Y,"")</f>
        <v>242502516</v>
      </c>
      <c r="AC1443" s="83">
        <f>_xlfn.XLOOKUP(_xlfn.TEXTJOIN("_",TRUE,tbl_die_ordering[[#This Row],[Supplier]],tbl_die_ordering[[#This Row],[DIE NO]]),[1]Tracker!$AQ:$AQ,[1]Tracker!$AC:$AC,"")</f>
        <v>45930</v>
      </c>
      <c r="AD1443" s="7"/>
      <c r="AF1443" t="str">
        <f>TEXT(tbl_die_ordering[[#This Row],[Die Requested Date]],"mmm")</f>
        <v>Sep</v>
      </c>
      <c r="AG1443" t="str">
        <f>_xlfn.TEXTJOIN("_",TRUE,tbl_die_ordering[[#This Row],[Supplier]],tbl_die_ordering[[#This Row],[DIE NO]])</f>
        <v>PDTMC_027975-3501</v>
      </c>
    </row>
    <row r="1444" spans="1:33" ht="15.6" customHeight="1">
      <c r="A1444" s="130" t="s">
        <v>29</v>
      </c>
      <c r="B1444" s="128" t="str">
        <f>_xlfn.XLOOKUP(_xlfn.TEXTJOIN("_",TRUE,tbl_die_ordering[[#This Row],[Supplier]],tbl_die_ordering[[#This Row],[DIE NO]]),[1]Tracker!$AQ:$AQ,[1]Tracker!$W:$W,"")</f>
        <v>8210-25</v>
      </c>
      <c r="C1444" s="204" t="s">
        <v>2211</v>
      </c>
      <c r="D1444" s="177" t="s">
        <v>88</v>
      </c>
      <c r="E1444" s="90" t="s">
        <v>260</v>
      </c>
      <c r="F1444" s="91">
        <v>45919</v>
      </c>
      <c r="G1444" s="355">
        <f>_xlfn.XLOOKUP(_xlfn.TEXTJOIN("_",TRUE,tbl_die_ordering[[#This Row],[Supplier]],tbl_die_ordering[[#This Row],[DIE NO]]),[1]Tracker!$AQ:$AQ,[1]Tracker!$V:$V,"")</f>
        <v>45922</v>
      </c>
      <c r="H1444" s="193" t="s">
        <v>90</v>
      </c>
      <c r="I1444" s="131">
        <v>1</v>
      </c>
      <c r="J1444" s="131">
        <v>1</v>
      </c>
      <c r="K1444" s="99">
        <v>45929</v>
      </c>
      <c r="L1444" s="99">
        <v>45929</v>
      </c>
      <c r="M1444" s="102"/>
      <c r="N1444" s="129">
        <f>IFERROR(IF(tbl_die_ordering[[#This Row],[Design Approved Date]]&lt;&gt;"",L1444-K1444,""),"")</f>
        <v>0</v>
      </c>
      <c r="O1444" s="91">
        <v>45929</v>
      </c>
      <c r="P1444" s="91">
        <v>45930</v>
      </c>
      <c r="Q1444" s="99">
        <v>45929</v>
      </c>
      <c r="R1444" s="122" t="s">
        <v>2212</v>
      </c>
      <c r="S1444" s="90" t="s">
        <v>106</v>
      </c>
      <c r="T1444" s="99">
        <v>45929</v>
      </c>
      <c r="U1444" s="110"/>
      <c r="V1444" s="111"/>
      <c r="W14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4" s="6"/>
      <c r="AA1444" s="118"/>
      <c r="AB1444" s="82">
        <f>_xlfn.XLOOKUP(_xlfn.TEXTJOIN("_",TRUE,tbl_die_ordering[[#This Row],[Supplier]],tbl_die_ordering[[#This Row],[DIE NO]]),[1]Tracker!$AQ:$AQ,[1]Tracker!$Y:$Y,"")</f>
        <v>242502646</v>
      </c>
      <c r="AC1444" s="83">
        <f>_xlfn.XLOOKUP(_xlfn.TEXTJOIN("_",TRUE,tbl_die_ordering[[#This Row],[Supplier]],tbl_die_ordering[[#This Row],[DIE NO]]),[1]Tracker!$AQ:$AQ,[1]Tracker!$AC:$AC,"")</f>
        <v>45939.420856481483</v>
      </c>
      <c r="AD1444" s="7"/>
      <c r="AF1444" t="str">
        <f>TEXT(tbl_die_ordering[[#This Row],[Die Requested Date]],"mmm")</f>
        <v>Sep</v>
      </c>
      <c r="AG1444" t="str">
        <f>_xlfn.TEXTJOIN("_",TRUE,tbl_die_ordering[[#This Row],[Supplier]],tbl_die_ordering[[#This Row],[DIE NO]])</f>
        <v>JIANGSU_005030-2502</v>
      </c>
    </row>
    <row r="1445" spans="1:33" ht="15.6" customHeight="1">
      <c r="A1445" s="130" t="s">
        <v>29</v>
      </c>
      <c r="B1445" s="128" t="str">
        <f>_xlfn.XLOOKUP(_xlfn.TEXTJOIN("_",TRUE,tbl_die_ordering[[#This Row],[Supplier]],tbl_die_ordering[[#This Row],[DIE NO]]),[1]Tracker!$AQ:$AQ,[1]Tracker!$W:$W,"")</f>
        <v>8210-25</v>
      </c>
      <c r="C1445" s="204" t="s">
        <v>2213</v>
      </c>
      <c r="D1445" s="177" t="s">
        <v>88</v>
      </c>
      <c r="E1445" s="90" t="s">
        <v>260</v>
      </c>
      <c r="F1445" s="91">
        <v>45919</v>
      </c>
      <c r="G1445" s="355">
        <f>_xlfn.XLOOKUP(_xlfn.TEXTJOIN("_",TRUE,tbl_die_ordering[[#This Row],[Supplier]],tbl_die_ordering[[#This Row],[DIE NO]]),[1]Tracker!$AQ:$AQ,[1]Tracker!$V:$V,"")</f>
        <v>45922</v>
      </c>
      <c r="H1445" s="193" t="s">
        <v>90</v>
      </c>
      <c r="I1445" s="131">
        <v>1</v>
      </c>
      <c r="J1445" s="131">
        <v>2</v>
      </c>
      <c r="K1445" s="99">
        <v>45929</v>
      </c>
      <c r="L1445" s="99">
        <v>45929</v>
      </c>
      <c r="M1445" s="102"/>
      <c r="N1445" s="129">
        <f>IFERROR(IF(tbl_die_ordering[[#This Row],[Design Approved Date]]&lt;&gt;"",L1445-K1445,""),"")</f>
        <v>0</v>
      </c>
      <c r="O1445" s="91">
        <v>45929</v>
      </c>
      <c r="P1445" s="91">
        <v>45930</v>
      </c>
      <c r="Q1445" s="99">
        <v>45929</v>
      </c>
      <c r="R1445" s="122" t="s">
        <v>2214</v>
      </c>
      <c r="S1445" s="90" t="s">
        <v>106</v>
      </c>
      <c r="T1445" s="99">
        <v>45929</v>
      </c>
      <c r="U1445" s="110"/>
      <c r="V1445" s="111"/>
      <c r="W14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5" s="6"/>
      <c r="AA1445" s="118"/>
      <c r="AB1445" s="82">
        <f>_xlfn.XLOOKUP(_xlfn.TEXTJOIN("_",TRUE,tbl_die_ordering[[#This Row],[Supplier]],tbl_die_ordering[[#This Row],[DIE NO]]),[1]Tracker!$AQ:$AQ,[1]Tracker!$Y:$Y,"")</f>
        <v>242502646</v>
      </c>
      <c r="AC1445" s="83">
        <f>_xlfn.XLOOKUP(_xlfn.TEXTJOIN("_",TRUE,tbl_die_ordering[[#This Row],[Supplier]],tbl_die_ordering[[#This Row],[DIE NO]]),[1]Tracker!$AQ:$AQ,[1]Tracker!$AC:$AC,"")</f>
        <v>45939.420856481483</v>
      </c>
      <c r="AD1445" s="7"/>
      <c r="AF1445" t="str">
        <f>TEXT(tbl_die_ordering[[#This Row],[Die Requested Date]],"mmm")</f>
        <v>Sep</v>
      </c>
      <c r="AG1445" t="str">
        <f>_xlfn.TEXTJOIN("_",TRUE,tbl_die_ordering[[#This Row],[Supplier]],tbl_die_ordering[[#This Row],[DIE NO]])</f>
        <v>JIANGSU_005037-2502</v>
      </c>
    </row>
    <row r="1446" spans="1:33" ht="15.6" customHeight="1">
      <c r="A1446" s="130" t="s">
        <v>29</v>
      </c>
      <c r="B1446" s="128" t="str">
        <f>_xlfn.XLOOKUP(_xlfn.TEXTJOIN("_",TRUE,tbl_die_ordering[[#This Row],[Supplier]],tbl_die_ordering[[#This Row],[DIE NO]]),[1]Tracker!$AQ:$AQ,[1]Tracker!$W:$W,"")</f>
        <v>8210-25</v>
      </c>
      <c r="C1446" s="204" t="s">
        <v>2215</v>
      </c>
      <c r="D1446" s="177" t="s">
        <v>88</v>
      </c>
      <c r="E1446" s="90" t="s">
        <v>103</v>
      </c>
      <c r="F1446" s="91">
        <v>45919</v>
      </c>
      <c r="G1446" s="355">
        <f>_xlfn.XLOOKUP(_xlfn.TEXTJOIN("_",TRUE,tbl_die_ordering[[#This Row],[Supplier]],tbl_die_ordering[[#This Row],[DIE NO]]),[1]Tracker!$AQ:$AQ,[1]Tracker!$V:$V,"")</f>
        <v>45922</v>
      </c>
      <c r="H1446" s="193" t="s">
        <v>90</v>
      </c>
      <c r="I1446" s="131">
        <v>1</v>
      </c>
      <c r="J1446" s="131">
        <v>2</v>
      </c>
      <c r="K1446" s="99">
        <v>45929</v>
      </c>
      <c r="L1446" s="99">
        <v>45929</v>
      </c>
      <c r="M1446" s="102"/>
      <c r="N1446" s="129">
        <f>IFERROR(IF(tbl_die_ordering[[#This Row],[Design Approved Date]]&lt;&gt;"",L1446-K1446,""),"")</f>
        <v>0</v>
      </c>
      <c r="O1446" s="91">
        <v>45929</v>
      </c>
      <c r="P1446" s="91">
        <v>45930</v>
      </c>
      <c r="Q1446" s="99">
        <v>45929</v>
      </c>
      <c r="R1446" s="122" t="s">
        <v>2214</v>
      </c>
      <c r="S1446" s="90" t="s">
        <v>106</v>
      </c>
      <c r="T1446" s="99">
        <v>45929</v>
      </c>
      <c r="U1446" s="110"/>
      <c r="V1446" s="111"/>
      <c r="W14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6" s="6"/>
      <c r="AA1446" s="118"/>
      <c r="AB1446" s="82">
        <f>_xlfn.XLOOKUP(_xlfn.TEXTJOIN("_",TRUE,tbl_die_ordering[[#This Row],[Supplier]],tbl_die_ordering[[#This Row],[DIE NO]]),[1]Tracker!$AQ:$AQ,[1]Tracker!$Y:$Y,"")</f>
        <v>242502646</v>
      </c>
      <c r="AC1446" s="83">
        <f>_xlfn.XLOOKUP(_xlfn.TEXTJOIN("_",TRUE,tbl_die_ordering[[#This Row],[Supplier]],tbl_die_ordering[[#This Row],[DIE NO]]),[1]Tracker!$AQ:$AQ,[1]Tracker!$AC:$AC,"")</f>
        <v>45939.420856481483</v>
      </c>
      <c r="AD1446" s="7"/>
      <c r="AF1446" t="str">
        <f>TEXT(tbl_die_ordering[[#This Row],[Die Requested Date]],"mmm")</f>
        <v>Sep</v>
      </c>
      <c r="AG1446" t="str">
        <f>_xlfn.TEXTJOIN("_",TRUE,tbl_die_ordering[[#This Row],[Supplier]],tbl_die_ordering[[#This Row],[DIE NO]])</f>
        <v>JIANGSU_005040-2502</v>
      </c>
    </row>
    <row r="1447" spans="1:33" ht="15.6" customHeight="1">
      <c r="A1447" s="130" t="s">
        <v>29</v>
      </c>
      <c r="B1447" s="128" t="str">
        <f>_xlfn.XLOOKUP(_xlfn.TEXTJOIN("_",TRUE,tbl_die_ordering[[#This Row],[Supplier]],tbl_die_ordering[[#This Row],[DIE NO]]),[1]Tracker!$AQ:$AQ,[1]Tracker!$W:$W,"")</f>
        <v>8211-25</v>
      </c>
      <c r="C1447" s="204" t="s">
        <v>2216</v>
      </c>
      <c r="D1447" s="177" t="s">
        <v>88</v>
      </c>
      <c r="E1447" s="90" t="s">
        <v>1265</v>
      </c>
      <c r="F1447" s="91">
        <v>45919</v>
      </c>
      <c r="G1447" s="355">
        <f>_xlfn.XLOOKUP(_xlfn.TEXTJOIN("_",TRUE,tbl_die_ordering[[#This Row],[Supplier]],tbl_die_ordering[[#This Row],[DIE NO]]),[1]Tracker!$AQ:$AQ,[1]Tracker!$V:$V,"")</f>
        <v>45922</v>
      </c>
      <c r="H1447" s="193" t="s">
        <v>94</v>
      </c>
      <c r="I1447" s="131">
        <v>1</v>
      </c>
      <c r="J1447" s="131">
        <v>2</v>
      </c>
      <c r="K1447" s="99">
        <v>45924</v>
      </c>
      <c r="L1447" s="99">
        <v>45929</v>
      </c>
      <c r="M1447" s="102"/>
      <c r="N1447" s="129">
        <f>IFERROR(IF(tbl_die_ordering[[#This Row],[Design Approved Date]]&lt;&gt;"",L1447-K1447,""),"")</f>
        <v>5</v>
      </c>
      <c r="O1447" s="91">
        <v>45930</v>
      </c>
      <c r="P1447" s="91">
        <v>45930</v>
      </c>
      <c r="Q1447" s="99">
        <v>45930</v>
      </c>
      <c r="R1447" s="122" t="s">
        <v>2186</v>
      </c>
      <c r="S1447" s="90" t="s">
        <v>101</v>
      </c>
      <c r="T1447" s="99">
        <v>45930</v>
      </c>
      <c r="U1447" s="110"/>
      <c r="V1447" s="111"/>
      <c r="W14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7" s="6"/>
      <c r="AA1447" s="118"/>
      <c r="AB1447" s="82">
        <f>_xlfn.XLOOKUP(_xlfn.TEXTJOIN("_",TRUE,tbl_die_ordering[[#This Row],[Supplier]],tbl_die_ordering[[#This Row],[DIE NO]]),[1]Tracker!$AQ:$AQ,[1]Tracker!$Y:$Y,"")</f>
        <v>242502645</v>
      </c>
      <c r="AC1447" s="83">
        <f>_xlfn.XLOOKUP(_xlfn.TEXTJOIN("_",TRUE,tbl_die_ordering[[#This Row],[Supplier]],tbl_die_ordering[[#This Row],[DIE NO]]),[1]Tracker!$AQ:$AQ,[1]Tracker!$AC:$AC,"")</f>
        <v>45939.41951388889</v>
      </c>
      <c r="AD1447" s="7"/>
      <c r="AF1447" t="str">
        <f>TEXT(tbl_die_ordering[[#This Row],[Die Requested Date]],"mmm")</f>
        <v>Sep</v>
      </c>
      <c r="AG1447" t="str">
        <f>_xlfn.TEXTJOIN("_",TRUE,tbl_die_ordering[[#This Row],[Supplier]],tbl_die_ordering[[#This Row],[DIE NO]])</f>
        <v>PDTMC_005058-3502</v>
      </c>
    </row>
    <row r="1448" spans="1:33" ht="15.6" customHeight="1">
      <c r="A1448" s="130" t="s">
        <v>29</v>
      </c>
      <c r="B1448" s="128" t="str">
        <f>_xlfn.XLOOKUP(_xlfn.TEXTJOIN("_",TRUE,tbl_die_ordering[[#This Row],[Supplier]],tbl_die_ordering[[#This Row],[DIE NO]]),[1]Tracker!$AQ:$AQ,[1]Tracker!$W:$W,"")</f>
        <v>8210-25</v>
      </c>
      <c r="C1448" s="204" t="s">
        <v>2217</v>
      </c>
      <c r="D1448" s="177" t="s">
        <v>88</v>
      </c>
      <c r="E1448" s="90" t="s">
        <v>119</v>
      </c>
      <c r="F1448" s="91">
        <v>45919</v>
      </c>
      <c r="G1448" s="355">
        <f>_xlfn.XLOOKUP(_xlfn.TEXTJOIN("_",TRUE,tbl_die_ordering[[#This Row],[Supplier]],tbl_die_ordering[[#This Row],[DIE NO]]),[1]Tracker!$AQ:$AQ,[1]Tracker!$V:$V,"")</f>
        <v>45922</v>
      </c>
      <c r="H1448" s="193" t="s">
        <v>90</v>
      </c>
      <c r="I1448" s="131">
        <v>1</v>
      </c>
      <c r="J1448" s="131">
        <v>2</v>
      </c>
      <c r="K1448" s="99">
        <v>45929</v>
      </c>
      <c r="L1448" s="99">
        <v>45929</v>
      </c>
      <c r="M1448" s="102"/>
      <c r="N1448" s="129">
        <f>IFERROR(IF(tbl_die_ordering[[#This Row],[Design Approved Date]]&lt;&gt;"",L1448-K1448,""),"")</f>
        <v>0</v>
      </c>
      <c r="O1448" s="91">
        <v>45929</v>
      </c>
      <c r="P1448" s="91">
        <v>45930</v>
      </c>
      <c r="Q1448" s="99">
        <v>45929</v>
      </c>
      <c r="R1448" s="122" t="s">
        <v>2214</v>
      </c>
      <c r="S1448" s="90" t="s">
        <v>106</v>
      </c>
      <c r="T1448" s="99">
        <v>45929</v>
      </c>
      <c r="U1448" s="110"/>
      <c r="V1448" s="111"/>
      <c r="W14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8" s="6"/>
      <c r="AA1448" s="118"/>
      <c r="AB1448" s="82">
        <f>_xlfn.XLOOKUP(_xlfn.TEXTJOIN("_",TRUE,tbl_die_ordering[[#This Row],[Supplier]],tbl_die_ordering[[#This Row],[DIE NO]]),[1]Tracker!$AQ:$AQ,[1]Tracker!$Y:$Y,"")</f>
        <v>242502646</v>
      </c>
      <c r="AC1448" s="83">
        <f>_xlfn.XLOOKUP(_xlfn.TEXTJOIN("_",TRUE,tbl_die_ordering[[#This Row],[Supplier]],tbl_die_ordering[[#This Row],[DIE NO]]),[1]Tracker!$AQ:$AQ,[1]Tracker!$AC:$AC,"")</f>
        <v>45939.420856481483</v>
      </c>
      <c r="AD1448" s="7"/>
      <c r="AF1448" t="str">
        <f>TEXT(tbl_die_ordering[[#This Row],[Die Requested Date]],"mmm")</f>
        <v>Sep</v>
      </c>
      <c r="AG1448" t="str">
        <f>_xlfn.TEXTJOIN("_",TRUE,tbl_die_ordering[[#This Row],[Supplier]],tbl_die_ordering[[#This Row],[DIE NO]])</f>
        <v>JIANGSU_005333-2504</v>
      </c>
    </row>
    <row r="1449" spans="1:33" ht="15.6" customHeight="1">
      <c r="A1449" s="130" t="s">
        <v>29</v>
      </c>
      <c r="B1449" s="128" t="str">
        <f>_xlfn.XLOOKUP(_xlfn.TEXTJOIN("_",TRUE,tbl_die_ordering[[#This Row],[Supplier]],tbl_die_ordering[[#This Row],[DIE NO]]),[1]Tracker!$AQ:$AQ,[1]Tracker!$W:$W,"")</f>
        <v>8212-25</v>
      </c>
      <c r="C1449" s="204" t="s">
        <v>2218</v>
      </c>
      <c r="D1449" s="177" t="s">
        <v>88</v>
      </c>
      <c r="E1449" s="90" t="s">
        <v>189</v>
      </c>
      <c r="F1449" s="91">
        <v>45919</v>
      </c>
      <c r="G1449" s="355">
        <f>_xlfn.XLOOKUP(_xlfn.TEXTJOIN("_",TRUE,tbl_die_ordering[[#This Row],[Supplier]],tbl_die_ordering[[#This Row],[DIE NO]]),[1]Tracker!$AQ:$AQ,[1]Tracker!$V:$V,"")</f>
        <v>45922</v>
      </c>
      <c r="H1449" s="193" t="s">
        <v>90</v>
      </c>
      <c r="I1449" s="131">
        <v>1</v>
      </c>
      <c r="J1449" s="131">
        <v>1</v>
      </c>
      <c r="K1449" s="99">
        <v>45925</v>
      </c>
      <c r="L1449" s="99">
        <v>45928</v>
      </c>
      <c r="M1449" s="102"/>
      <c r="N1449" s="129">
        <f>IFERROR(IF(tbl_die_ordering[[#This Row],[Design Approved Date]]&lt;&gt;"",L1449-K1449,""),"")</f>
        <v>3</v>
      </c>
      <c r="O1449" s="91">
        <v>45929</v>
      </c>
      <c r="P1449" s="91">
        <v>45930</v>
      </c>
      <c r="Q1449" s="99">
        <v>45929</v>
      </c>
      <c r="R1449" s="122" t="s">
        <v>2219</v>
      </c>
      <c r="S1449" s="90" t="s">
        <v>197</v>
      </c>
      <c r="T1449" s="99">
        <v>45929</v>
      </c>
      <c r="U1449" s="110"/>
      <c r="V1449" s="111"/>
      <c r="W14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49" s="6"/>
      <c r="AA1449" s="118"/>
      <c r="AB1449" s="82">
        <f>_xlfn.XLOOKUP(_xlfn.TEXTJOIN("_",TRUE,tbl_die_ordering[[#This Row],[Supplier]],tbl_die_ordering[[#This Row],[DIE NO]]),[1]Tracker!$AQ:$AQ,[1]Tracker!$Y:$Y,"")</f>
        <v>242502640</v>
      </c>
      <c r="AC1449" s="83">
        <f>_xlfn.XLOOKUP(_xlfn.TEXTJOIN("_",TRUE,tbl_die_ordering[[#This Row],[Supplier]],tbl_die_ordering[[#This Row],[DIE NO]]),[1]Tracker!$AQ:$AQ,[1]Tracker!$AC:$AC,"")</f>
        <v>45940.503807870373</v>
      </c>
      <c r="AD1449" s="7"/>
      <c r="AF1449" t="str">
        <f>TEXT(tbl_die_ordering[[#This Row],[Die Requested Date]],"mmm")</f>
        <v>Sep</v>
      </c>
      <c r="AG1449" t="str">
        <f>_xlfn.TEXTJOIN("_",TRUE,tbl_die_ordering[[#This Row],[Supplier]],tbl_die_ordering[[#This Row],[DIE NO]])</f>
        <v>COMPES_014700-3503</v>
      </c>
    </row>
    <row r="1450" spans="1:33" ht="15.6" customHeight="1">
      <c r="A1450" s="130" t="s">
        <v>29</v>
      </c>
      <c r="B1450" s="128" t="str">
        <f>_xlfn.XLOOKUP(_xlfn.TEXTJOIN("_",TRUE,tbl_die_ordering[[#This Row],[Supplier]],tbl_die_ordering[[#This Row],[DIE NO]]),[1]Tracker!$AQ:$AQ,[1]Tracker!$W:$W,"")</f>
        <v>8210-25</v>
      </c>
      <c r="C1450" s="204" t="s">
        <v>2220</v>
      </c>
      <c r="D1450" s="177" t="s">
        <v>88</v>
      </c>
      <c r="E1450" s="90" t="s">
        <v>103</v>
      </c>
      <c r="F1450" s="91">
        <v>45919</v>
      </c>
      <c r="G1450" s="355">
        <f>_xlfn.XLOOKUP(_xlfn.TEXTJOIN("_",TRUE,tbl_die_ordering[[#This Row],[Supplier]],tbl_die_ordering[[#This Row],[DIE NO]]),[1]Tracker!$AQ:$AQ,[1]Tracker!$V:$V,"")</f>
        <v>45922</v>
      </c>
      <c r="H1450" s="193" t="s">
        <v>90</v>
      </c>
      <c r="I1450" s="131">
        <v>1</v>
      </c>
      <c r="J1450" s="131">
        <v>4</v>
      </c>
      <c r="K1450" s="99">
        <v>45929</v>
      </c>
      <c r="L1450" s="99">
        <v>45933</v>
      </c>
      <c r="M1450" s="102"/>
      <c r="N1450" s="129">
        <f>IFERROR(IF(tbl_die_ordering[[#This Row],[Design Approved Date]]&lt;&gt;"",L1450-K1450,""),"")</f>
        <v>4</v>
      </c>
      <c r="O1450" s="91">
        <v>45936</v>
      </c>
      <c r="P1450" s="91">
        <v>45940</v>
      </c>
      <c r="Q1450" s="99">
        <v>45936</v>
      </c>
      <c r="R1450" s="122" t="s">
        <v>2221</v>
      </c>
      <c r="S1450" s="90" t="s">
        <v>106</v>
      </c>
      <c r="T1450" s="99">
        <v>45936</v>
      </c>
      <c r="U1450" s="110"/>
      <c r="V1450" s="111"/>
      <c r="W14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0" s="6"/>
      <c r="AA1450" s="118"/>
      <c r="AB1450" s="82">
        <f>_xlfn.XLOOKUP(_xlfn.TEXTJOIN("_",TRUE,tbl_die_ordering[[#This Row],[Supplier]],tbl_die_ordering[[#This Row],[DIE NO]]),[1]Tracker!$AQ:$AQ,[1]Tracker!$Y:$Y,"")</f>
        <v>242502851</v>
      </c>
      <c r="AC1450" s="83">
        <f>_xlfn.XLOOKUP(_xlfn.TEXTJOIN("_",TRUE,tbl_die_ordering[[#This Row],[Supplier]],tbl_die_ordering[[#This Row],[DIE NO]]),[1]Tracker!$AQ:$AQ,[1]Tracker!$AC:$AC,"")</f>
        <v>45957.594398148147</v>
      </c>
      <c r="AD1450" s="7"/>
      <c r="AF1450" t="str">
        <f>TEXT(tbl_die_ordering[[#This Row],[Die Requested Date]],"mmm")</f>
        <v>Sep</v>
      </c>
      <c r="AG1450" t="str">
        <f>_xlfn.TEXTJOIN("_",TRUE,tbl_die_ordering[[#This Row],[Supplier]],tbl_die_ordering[[#This Row],[DIE NO]])</f>
        <v>JIANGSU_019101-2503</v>
      </c>
    </row>
    <row r="1451" spans="1:33" ht="15.6" customHeight="1">
      <c r="A1451" s="130" t="s">
        <v>6</v>
      </c>
      <c r="B1451" s="128" t="str">
        <f>_xlfn.XLOOKUP(_xlfn.TEXTJOIN("_",TRUE,tbl_die_ordering[[#This Row],[Supplier]],tbl_die_ordering[[#This Row],[DIE NO]]),[1]Tracker!$AQ:$AQ,[1]Tracker!$W:$W,"")</f>
        <v>8207-25</v>
      </c>
      <c r="C1451" s="204" t="s">
        <v>2222</v>
      </c>
      <c r="D1451" s="177" t="s">
        <v>88</v>
      </c>
      <c r="E1451" s="90" t="s">
        <v>327</v>
      </c>
      <c r="F1451" s="91">
        <v>45919</v>
      </c>
      <c r="G1451" s="355">
        <f>_xlfn.XLOOKUP(_xlfn.TEXTJOIN("_",TRUE,tbl_die_ordering[[#This Row],[Supplier]],tbl_die_ordering[[#This Row],[DIE NO]]),[1]Tracker!$AQ:$AQ,[1]Tracker!$V:$V,"")</f>
        <v>45919</v>
      </c>
      <c r="H1451" s="193" t="s">
        <v>94</v>
      </c>
      <c r="I1451" s="131">
        <v>0</v>
      </c>
      <c r="J1451" s="131">
        <v>0</v>
      </c>
      <c r="K1451" s="99">
        <v>45920</v>
      </c>
      <c r="L1451" s="99">
        <v>45920</v>
      </c>
      <c r="M1451" s="102"/>
      <c r="N1451" s="129">
        <f>IFERROR(IF(tbl_die_ordering[[#This Row],[Design Approved Date]]&lt;&gt;"",L1451-K1451,""),"")</f>
        <v>0</v>
      </c>
      <c r="O1451" s="91">
        <v>45920</v>
      </c>
      <c r="P1451" s="91">
        <v>45927</v>
      </c>
      <c r="Q1451" s="99">
        <v>45920</v>
      </c>
      <c r="R1451" s="122" t="s">
        <v>2223</v>
      </c>
      <c r="S1451" s="90" t="s">
        <v>101</v>
      </c>
      <c r="T1451" s="99">
        <v>45947</v>
      </c>
      <c r="U1451" s="110"/>
      <c r="V1451" s="111"/>
      <c r="W14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1" s="6"/>
      <c r="AA1451" s="118"/>
      <c r="AB1451" s="82">
        <f>_xlfn.XLOOKUP(_xlfn.TEXTJOIN("_",TRUE,tbl_die_ordering[[#This Row],[Supplier]],tbl_die_ordering[[#This Row],[DIE NO]]),[1]Tracker!$AQ:$AQ,[1]Tracker!$Y:$Y,"")</f>
        <v>142508271</v>
      </c>
      <c r="AC1451" s="83">
        <f>_xlfn.XLOOKUP(_xlfn.TEXTJOIN("_",TRUE,tbl_die_ordering[[#This Row],[Supplier]],tbl_die_ordering[[#This Row],[DIE NO]]),[1]Tracker!$AQ:$AQ,[1]Tracker!$AC:$AC,"")</f>
        <v>45929.586539351854</v>
      </c>
      <c r="AD1451" s="7"/>
      <c r="AF1451" t="str">
        <f>TEXT(tbl_die_ordering[[#This Row],[Die Requested Date]],"mmm")</f>
        <v>Sep</v>
      </c>
      <c r="AG1451" t="str">
        <f>_xlfn.TEXTJOIN("_",TRUE,tbl_die_ordering[[#This Row],[Supplier]],tbl_die_ordering[[#This Row],[DIE NO]])</f>
        <v>PDTMC_24216-605</v>
      </c>
    </row>
    <row r="1452" spans="1:33" ht="15.6" customHeight="1">
      <c r="A1452" s="130" t="s">
        <v>29</v>
      </c>
      <c r="B1452" s="128" t="str">
        <f>_xlfn.XLOOKUP(_xlfn.TEXTJOIN("_",TRUE,tbl_die_ordering[[#This Row],[Supplier]],tbl_die_ordering[[#This Row],[DIE NO]]),[1]Tracker!$AQ:$AQ,[1]Tracker!$W:$W,"")</f>
        <v>8213-25</v>
      </c>
      <c r="C1452" s="204" t="s">
        <v>1993</v>
      </c>
      <c r="D1452" s="177" t="s">
        <v>185</v>
      </c>
      <c r="E1452" s="90" t="s">
        <v>260</v>
      </c>
      <c r="F1452" s="91">
        <v>45919</v>
      </c>
      <c r="G1452" s="355">
        <f>_xlfn.XLOOKUP(_xlfn.TEXTJOIN("_",TRUE,tbl_die_ordering[[#This Row],[Supplier]],tbl_die_ordering[[#This Row],[DIE NO]]),[1]Tracker!$AQ:$AQ,[1]Tracker!$V:$V,"")</f>
        <v>45919</v>
      </c>
      <c r="H1452" s="193" t="s">
        <v>94</v>
      </c>
      <c r="I1452" s="131">
        <v>1</v>
      </c>
      <c r="J1452" s="131">
        <v>4</v>
      </c>
      <c r="K1452" s="99">
        <v>45919</v>
      </c>
      <c r="L1452" s="99">
        <v>45920</v>
      </c>
      <c r="M1452" s="102"/>
      <c r="N1452" s="129">
        <f>IFERROR(IF(tbl_die_ordering[[#This Row],[Design Approved Date]]&lt;&gt;"",L1452-K1452,""),"")</f>
        <v>1</v>
      </c>
      <c r="O1452" s="91">
        <v>45920</v>
      </c>
      <c r="P1452" s="91">
        <v>45922</v>
      </c>
      <c r="Q1452" s="99">
        <v>45920</v>
      </c>
      <c r="R1452" s="122" t="s">
        <v>2224</v>
      </c>
      <c r="S1452" s="90" t="s">
        <v>101</v>
      </c>
      <c r="T1452" s="99">
        <v>45926</v>
      </c>
      <c r="U1452" s="110" t="s">
        <v>1416</v>
      </c>
      <c r="V1452" s="111" t="s">
        <v>1994</v>
      </c>
      <c r="W14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2" s="6"/>
      <c r="AA1452" s="118"/>
      <c r="AB1452" s="82">
        <f>_xlfn.XLOOKUP(_xlfn.TEXTJOIN("_",TRUE,tbl_die_ordering[[#This Row],[Supplier]],tbl_die_ordering[[#This Row],[DIE NO]]),[1]Tracker!$AQ:$AQ,[1]Tracker!$Y:$Y,"")</f>
        <v>242502477</v>
      </c>
      <c r="AC1452" s="83">
        <f>_xlfn.XLOOKUP(_xlfn.TEXTJOIN("_",TRUE,tbl_die_ordering[[#This Row],[Supplier]],tbl_die_ordering[[#This Row],[DIE NO]]),[1]Tracker!$AQ:$AQ,[1]Tracker!$AC:$AC,"")</f>
        <v>45924</v>
      </c>
      <c r="AD1452" s="7"/>
      <c r="AF1452" t="str">
        <f>TEXT(tbl_die_ordering[[#This Row],[Die Requested Date]],"mmm")</f>
        <v>Sep</v>
      </c>
      <c r="AG1452" t="str">
        <f>_xlfn.TEXTJOIN("_",TRUE,tbl_die_ordering[[#This Row],[Supplier]],tbl_die_ordering[[#This Row],[DIE NO]])</f>
        <v>PDTMC_030481-2501</v>
      </c>
    </row>
    <row r="1453" spans="1:33" ht="15.75">
      <c r="A1453" s="130" t="s">
        <v>6</v>
      </c>
      <c r="B1453" s="128" t="str">
        <f>_xlfn.XLOOKUP(_xlfn.TEXTJOIN("_",TRUE,tbl_die_ordering[[#This Row],[Supplier]],tbl_die_ordering[[#This Row],[DIE NO]]),[1]Tracker!$AQ:$AQ,[1]Tracker!$W:$W,"")</f>
        <v>8209-25</v>
      </c>
      <c r="C1453" s="204" t="s">
        <v>2225</v>
      </c>
      <c r="D1453" s="177" t="s">
        <v>88</v>
      </c>
      <c r="E1453" s="90" t="s">
        <v>240</v>
      </c>
      <c r="F1453" s="91">
        <v>45922</v>
      </c>
      <c r="G1453" s="355">
        <f>_xlfn.XLOOKUP(_xlfn.TEXTJOIN("_",TRUE,tbl_die_ordering[[#This Row],[Supplier]],tbl_die_ordering[[#This Row],[DIE NO]]),[1]Tracker!$AQ:$AQ,[1]Tracker!$V:$V,"")</f>
        <v>45922</v>
      </c>
      <c r="H1453" s="193" t="s">
        <v>90</v>
      </c>
      <c r="I1453" s="131">
        <v>4</v>
      </c>
      <c r="J1453" s="131">
        <v>4</v>
      </c>
      <c r="K1453" s="99">
        <v>45929</v>
      </c>
      <c r="L1453" s="99">
        <v>45930</v>
      </c>
      <c r="M1453" s="102"/>
      <c r="N1453" s="129">
        <f>IFERROR(IF(tbl_die_ordering[[#This Row],[Design Approved Date]]&lt;&gt;"",L1453-K1453,""),"")</f>
        <v>1</v>
      </c>
      <c r="O1453" s="91">
        <v>45932</v>
      </c>
      <c r="P1453" s="91">
        <v>45937</v>
      </c>
      <c r="Q1453" s="99">
        <v>45932</v>
      </c>
      <c r="R1453" s="122" t="s">
        <v>2200</v>
      </c>
      <c r="S1453" s="90" t="s">
        <v>167</v>
      </c>
      <c r="T1453" s="99">
        <v>45932</v>
      </c>
      <c r="U1453" s="110"/>
      <c r="V1453" s="111"/>
      <c r="W14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3" s="6"/>
      <c r="AA1453" s="118"/>
      <c r="AB1453" s="82">
        <f>_xlfn.XLOOKUP(_xlfn.TEXTJOIN("_",TRUE,tbl_die_ordering[[#This Row],[Supplier]],tbl_die_ordering[[#This Row],[DIE NO]]),[1]Tracker!$AQ:$AQ,[1]Tracker!$Y:$Y,"")</f>
        <v>142508815</v>
      </c>
      <c r="AC1453" s="83">
        <f>_xlfn.XLOOKUP(_xlfn.TEXTJOIN("_",TRUE,tbl_die_ordering[[#This Row],[Supplier]],tbl_die_ordering[[#This Row],[DIE NO]]),[1]Tracker!$AQ:$AQ,[1]Tracker!$AC:$AC,"")</f>
        <v>45953</v>
      </c>
      <c r="AD1453" s="7"/>
      <c r="AF1453" t="str">
        <f>TEXT(tbl_die_ordering[[#This Row],[Die Requested Date]],"mmm")</f>
        <v>Sep</v>
      </c>
      <c r="AG1453" t="str">
        <f>_xlfn.TEXTJOIN("_",TRUE,tbl_die_ordering[[#This Row],[Supplier]],tbl_die_ordering[[#This Row],[DIE NO]])</f>
        <v>PHOENIX _28115-602</v>
      </c>
    </row>
    <row r="1454" spans="1:33" ht="15.75">
      <c r="A1454" s="130" t="s">
        <v>6</v>
      </c>
      <c r="B1454" s="128" t="str">
        <f>_xlfn.XLOOKUP(_xlfn.TEXTJOIN("_",TRUE,tbl_die_ordering[[#This Row],[Supplier]],tbl_die_ordering[[#This Row],[DIE NO]]),[1]Tracker!$AQ:$AQ,[1]Tracker!$W:$W,"")</f>
        <v>8219-25</v>
      </c>
      <c r="C1454" s="204" t="s">
        <v>2226</v>
      </c>
      <c r="D1454" s="177" t="s">
        <v>88</v>
      </c>
      <c r="E1454" s="90" t="s">
        <v>321</v>
      </c>
      <c r="F1454" s="91">
        <v>45923</v>
      </c>
      <c r="G1454" s="355">
        <f>_xlfn.XLOOKUP(_xlfn.TEXTJOIN("_",TRUE,tbl_die_ordering[[#This Row],[Supplier]],tbl_die_ordering[[#This Row],[DIE NO]]),[1]Tracker!$AQ:$AQ,[1]Tracker!$V:$V,"")</f>
        <v>45924</v>
      </c>
      <c r="H1454" s="193" t="s">
        <v>94</v>
      </c>
      <c r="I1454" s="131">
        <v>0</v>
      </c>
      <c r="J1454" s="131">
        <v>0</v>
      </c>
      <c r="K1454" s="99">
        <v>45924</v>
      </c>
      <c r="L1454" s="99">
        <v>45927</v>
      </c>
      <c r="M1454" s="102"/>
      <c r="N1454" s="129">
        <f>IFERROR(IF(tbl_die_ordering[[#This Row],[Design Approved Date]]&lt;&gt;"",L1454-K1454,""),"")</f>
        <v>3</v>
      </c>
      <c r="O1454" s="91">
        <v>45928</v>
      </c>
      <c r="P1454" s="91">
        <v>45923</v>
      </c>
      <c r="Q1454" s="99">
        <v>45930</v>
      </c>
      <c r="R1454" s="122" t="s">
        <v>2227</v>
      </c>
      <c r="S1454" s="90" t="s">
        <v>101</v>
      </c>
      <c r="T1454" s="99">
        <v>45928</v>
      </c>
      <c r="U1454" s="110"/>
      <c r="V1454" s="111"/>
      <c r="W14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4" s="6"/>
      <c r="AA1454" s="118"/>
      <c r="AB1454" s="82">
        <f>_xlfn.XLOOKUP(_xlfn.TEXTJOIN("_",TRUE,tbl_die_ordering[[#This Row],[Supplier]],tbl_die_ordering[[#This Row],[DIE NO]]),[1]Tracker!$AQ:$AQ,[1]Tracker!$Y:$Y,"")</f>
        <v>142508617</v>
      </c>
      <c r="AC1454" s="83">
        <f>_xlfn.XLOOKUP(_xlfn.TEXTJOIN("_",TRUE,tbl_die_ordering[[#This Row],[Supplier]],tbl_die_ordering[[#This Row],[DIE NO]]),[1]Tracker!$AQ:$AQ,[1]Tracker!$AC:$AC,"")</f>
        <v>45938.510995370372</v>
      </c>
      <c r="AD1454" s="7"/>
      <c r="AF1454" t="str">
        <f>TEXT(tbl_die_ordering[[#This Row],[Die Requested Date]],"mmm")</f>
        <v>Sep</v>
      </c>
      <c r="AG1454" t="str">
        <f>_xlfn.TEXTJOIN("_",TRUE,tbl_die_ordering[[#This Row],[Supplier]],tbl_die_ordering[[#This Row],[DIE NO]])</f>
        <v>PDTMC_09047-601</v>
      </c>
    </row>
    <row r="1455" spans="1:33" ht="15.75">
      <c r="A1455" s="130" t="s">
        <v>6</v>
      </c>
      <c r="B1455" s="128" t="str">
        <f>_xlfn.XLOOKUP(_xlfn.TEXTJOIN("_",TRUE,tbl_die_ordering[[#This Row],[Supplier]],tbl_die_ordering[[#This Row],[DIE NO]]),[1]Tracker!$AQ:$AQ,[1]Tracker!$W:$W,"")</f>
        <v>8219-25</v>
      </c>
      <c r="C1455" s="204" t="s">
        <v>2228</v>
      </c>
      <c r="D1455" s="177" t="s">
        <v>88</v>
      </c>
      <c r="E1455" s="90" t="s">
        <v>219</v>
      </c>
      <c r="F1455" s="91">
        <v>45923</v>
      </c>
      <c r="G1455" s="355">
        <f>_xlfn.XLOOKUP(_xlfn.TEXTJOIN("_",TRUE,tbl_die_ordering[[#This Row],[Supplier]],tbl_die_ordering[[#This Row],[DIE NO]]),[1]Tracker!$AQ:$AQ,[1]Tracker!$V:$V,"")</f>
        <v>45924</v>
      </c>
      <c r="H1455" s="193" t="s">
        <v>94</v>
      </c>
      <c r="I1455" s="131">
        <v>0</v>
      </c>
      <c r="J1455" s="131">
        <v>0</v>
      </c>
      <c r="K1455" s="99">
        <v>45924</v>
      </c>
      <c r="L1455" s="99">
        <v>45926</v>
      </c>
      <c r="M1455" s="102"/>
      <c r="N1455" s="129">
        <f>IFERROR(IF(tbl_die_ordering[[#This Row],[Design Approved Date]]&lt;&gt;"",L1455-K1455,""),"")</f>
        <v>2</v>
      </c>
      <c r="O1455" s="91">
        <v>45928</v>
      </c>
      <c r="P1455" s="91">
        <v>45923</v>
      </c>
      <c r="Q1455" s="99">
        <v>45930</v>
      </c>
      <c r="R1455" s="122" t="s">
        <v>2227</v>
      </c>
      <c r="S1455" s="90" t="s">
        <v>101</v>
      </c>
      <c r="T1455" s="99">
        <v>45928</v>
      </c>
      <c r="U1455" s="110"/>
      <c r="V1455" s="111"/>
      <c r="W14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5" s="6"/>
      <c r="AA1455" s="118"/>
      <c r="AB1455" s="82">
        <f>_xlfn.XLOOKUP(_xlfn.TEXTJOIN("_",TRUE,tbl_die_ordering[[#This Row],[Supplier]],tbl_die_ordering[[#This Row],[DIE NO]]),[1]Tracker!$AQ:$AQ,[1]Tracker!$Y:$Y,"")</f>
        <v>142508617</v>
      </c>
      <c r="AC1455" s="83">
        <f>_xlfn.XLOOKUP(_xlfn.TEXTJOIN("_",TRUE,tbl_die_ordering[[#This Row],[Supplier]],tbl_die_ordering[[#This Row],[DIE NO]]),[1]Tracker!$AQ:$AQ,[1]Tracker!$AC:$AC,"")</f>
        <v>45938.510995370372</v>
      </c>
      <c r="AD1455" s="7"/>
      <c r="AF1455" t="str">
        <f>TEXT(tbl_die_ordering[[#This Row],[Die Requested Date]],"mmm")</f>
        <v>Sep</v>
      </c>
      <c r="AG1455" t="str">
        <f>_xlfn.TEXTJOIN("_",TRUE,tbl_die_ordering[[#This Row],[Supplier]],tbl_die_ordering[[#This Row],[DIE NO]])</f>
        <v>PDTMC_27708-502</v>
      </c>
    </row>
    <row r="1456" spans="1:33" ht="15.75">
      <c r="A1456" s="130" t="s">
        <v>29</v>
      </c>
      <c r="B1456" s="128" t="str">
        <f>_xlfn.XLOOKUP(_xlfn.TEXTJOIN("_",TRUE,tbl_die_ordering[[#This Row],[Supplier]],tbl_die_ordering[[#This Row],[DIE NO]]),[1]Tracker!$AQ:$AQ,[1]Tracker!$W:$W,"")</f>
        <v>8216-25</v>
      </c>
      <c r="C1456" s="204" t="s">
        <v>2229</v>
      </c>
      <c r="D1456" s="177" t="s">
        <v>88</v>
      </c>
      <c r="E1456" s="90" t="s">
        <v>103</v>
      </c>
      <c r="F1456" s="91">
        <v>45924</v>
      </c>
      <c r="G1456" s="355">
        <f>_xlfn.XLOOKUP(_xlfn.TEXTJOIN("_",TRUE,tbl_die_ordering[[#This Row],[Supplier]],tbl_die_ordering[[#This Row],[DIE NO]]),[1]Tracker!$AQ:$AQ,[1]Tracker!$V:$V,"")</f>
        <v>45924</v>
      </c>
      <c r="H1456" s="193" t="s">
        <v>90</v>
      </c>
      <c r="I1456" s="131">
        <v>1</v>
      </c>
      <c r="J1456" s="131">
        <v>1</v>
      </c>
      <c r="K1456" s="99">
        <v>45927</v>
      </c>
      <c r="L1456" s="99">
        <v>45929</v>
      </c>
      <c r="M1456" s="102"/>
      <c r="N1456" s="129">
        <f>IFERROR(IF(tbl_die_ordering[[#This Row],[Design Approved Date]]&lt;&gt;"",L1456-K1456,""),"")</f>
        <v>2</v>
      </c>
      <c r="O1456" s="91">
        <v>45929</v>
      </c>
      <c r="P1456" s="91">
        <v>45930</v>
      </c>
      <c r="Q1456" s="99">
        <v>45929</v>
      </c>
      <c r="R1456" s="122" t="s">
        <v>2214</v>
      </c>
      <c r="S1456" s="90" t="s">
        <v>106</v>
      </c>
      <c r="T1456" s="99">
        <v>45929</v>
      </c>
      <c r="U1456" s="110"/>
      <c r="V1456" s="111"/>
      <c r="W14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6" s="6"/>
      <c r="AA1456" s="118"/>
      <c r="AB1456" s="82">
        <f>_xlfn.XLOOKUP(_xlfn.TEXTJOIN("_",TRUE,tbl_die_ordering[[#This Row],[Supplier]],tbl_die_ordering[[#This Row],[DIE NO]]),[1]Tracker!$AQ:$AQ,[1]Tracker!$Y:$Y,"")</f>
        <v>242502647</v>
      </c>
      <c r="AC1456" s="83">
        <f>_xlfn.XLOOKUP(_xlfn.TEXTJOIN("_",TRUE,tbl_die_ordering[[#This Row],[Supplier]],tbl_die_ordering[[#This Row],[DIE NO]]),[1]Tracker!$AQ:$AQ,[1]Tracker!$AC:$AC,"")</f>
        <v>45939.420312499999</v>
      </c>
      <c r="AD1456" s="7"/>
      <c r="AF1456" t="str">
        <f>TEXT(tbl_die_ordering[[#This Row],[Die Requested Date]],"mmm")</f>
        <v>Sep</v>
      </c>
      <c r="AG1456" t="str">
        <f>_xlfn.TEXTJOIN("_",TRUE,tbl_die_ordering[[#This Row],[Supplier]],tbl_die_ordering[[#This Row],[DIE NO]])</f>
        <v>JIANGSU_005151-2507</v>
      </c>
    </row>
    <row r="1457" spans="1:33" ht="15.75">
      <c r="A1457" s="130" t="s">
        <v>29</v>
      </c>
      <c r="B1457" s="128" t="str">
        <f>_xlfn.XLOOKUP(_xlfn.TEXTJOIN("_",TRUE,tbl_die_ordering[[#This Row],[Supplier]],tbl_die_ordering[[#This Row],[DIE NO]]),[1]Tracker!$AQ:$AQ,[1]Tracker!$W:$W,"")</f>
        <v>8217-25</v>
      </c>
      <c r="C1457" s="204" t="s">
        <v>2230</v>
      </c>
      <c r="D1457" s="177" t="s">
        <v>88</v>
      </c>
      <c r="E1457" s="90" t="s">
        <v>100</v>
      </c>
      <c r="F1457" s="91">
        <v>45924</v>
      </c>
      <c r="G1457" s="355">
        <f>_xlfn.XLOOKUP(_xlfn.TEXTJOIN("_",TRUE,tbl_die_ordering[[#This Row],[Supplier]],tbl_die_ordering[[#This Row],[DIE NO]]),[1]Tracker!$AQ:$AQ,[1]Tracker!$V:$V,"")</f>
        <v>45924</v>
      </c>
      <c r="H1457" s="193" t="s">
        <v>90</v>
      </c>
      <c r="I1457" s="131">
        <v>4</v>
      </c>
      <c r="J1457" s="131">
        <v>4</v>
      </c>
      <c r="K1457" s="99">
        <v>45929</v>
      </c>
      <c r="L1457" s="99">
        <v>45933</v>
      </c>
      <c r="M1457" s="102"/>
      <c r="N1457" s="129">
        <f>IFERROR(IF(tbl_die_ordering[[#This Row],[Design Approved Date]]&lt;&gt;"",L1457-K1457,""),"")</f>
        <v>4</v>
      </c>
      <c r="O1457" s="91">
        <v>45936</v>
      </c>
      <c r="P1457" s="91">
        <v>45940</v>
      </c>
      <c r="Q1457" s="99">
        <v>45936</v>
      </c>
      <c r="R1457" s="122" t="s">
        <v>2221</v>
      </c>
      <c r="S1457" s="90" t="s">
        <v>197</v>
      </c>
      <c r="T1457" s="99">
        <v>45936</v>
      </c>
      <c r="U1457" s="110"/>
      <c r="V1457" s="111"/>
      <c r="W14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7" s="6"/>
      <c r="AA1457" s="118"/>
      <c r="AB1457" s="82">
        <f>_xlfn.XLOOKUP(_xlfn.TEXTJOIN("_",TRUE,tbl_die_ordering[[#This Row],[Supplier]],tbl_die_ordering[[#This Row],[DIE NO]]),[1]Tracker!$AQ:$AQ,[1]Tracker!$Y:$Y,"")</f>
        <v>242502712</v>
      </c>
      <c r="AC1457" s="83">
        <f>_xlfn.XLOOKUP(_xlfn.TEXTJOIN("_",TRUE,tbl_die_ordering[[#This Row],[Supplier]],tbl_die_ordering[[#This Row],[DIE NO]]),[1]Tracker!$AQ:$AQ,[1]Tracker!$AC:$AC,"")</f>
        <v>45958.58803240741</v>
      </c>
      <c r="AD1457" s="7"/>
      <c r="AF1457" t="str">
        <f>TEXT(tbl_die_ordering[[#This Row],[Die Requested Date]],"mmm")</f>
        <v>Sep</v>
      </c>
      <c r="AG1457" t="str">
        <f>_xlfn.TEXTJOIN("_",TRUE,tbl_die_ordering[[#This Row],[Supplier]],tbl_die_ordering[[#This Row],[DIE NO]])</f>
        <v>COMPES_014854-3502</v>
      </c>
    </row>
    <row r="1458" spans="1:33" ht="15.75">
      <c r="A1458" s="130" t="s">
        <v>29</v>
      </c>
      <c r="B1458" s="128" t="str">
        <f>_xlfn.XLOOKUP(_xlfn.TEXTJOIN("_",TRUE,tbl_die_ordering[[#This Row],[Supplier]],tbl_die_ordering[[#This Row],[DIE NO]]),[1]Tracker!$AQ:$AQ,[1]Tracker!$W:$W,"")</f>
        <v>8216-25</v>
      </c>
      <c r="C1458" s="204" t="s">
        <v>2231</v>
      </c>
      <c r="D1458" s="177" t="s">
        <v>88</v>
      </c>
      <c r="E1458" s="90" t="s">
        <v>103</v>
      </c>
      <c r="F1458" s="91">
        <v>45924</v>
      </c>
      <c r="G1458" s="355">
        <f>_xlfn.XLOOKUP(_xlfn.TEXTJOIN("_",TRUE,tbl_die_ordering[[#This Row],[Supplier]],tbl_die_ordering[[#This Row],[DIE NO]]),[1]Tracker!$AQ:$AQ,[1]Tracker!$V:$V,"")</f>
        <v>45924</v>
      </c>
      <c r="H1458" s="193" t="s">
        <v>90</v>
      </c>
      <c r="I1458" s="131">
        <v>0</v>
      </c>
      <c r="J1458" s="131">
        <v>0</v>
      </c>
      <c r="K1458" s="99">
        <v>45927</v>
      </c>
      <c r="L1458" s="99">
        <v>45929</v>
      </c>
      <c r="M1458" s="102"/>
      <c r="N1458" s="129">
        <f>IFERROR(IF(tbl_die_ordering[[#This Row],[Design Approved Date]]&lt;&gt;"",L1458-K1458,""),"")</f>
        <v>2</v>
      </c>
      <c r="O1458" s="91">
        <v>45929</v>
      </c>
      <c r="P1458" s="91">
        <v>45931</v>
      </c>
      <c r="Q1458" s="99">
        <v>45929</v>
      </c>
      <c r="R1458" s="122" t="s">
        <v>2214</v>
      </c>
      <c r="S1458" s="90" t="s">
        <v>106</v>
      </c>
      <c r="T1458" s="99">
        <v>45929</v>
      </c>
      <c r="U1458" s="110"/>
      <c r="V1458" s="111"/>
      <c r="W14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8" s="6"/>
      <c r="AA1458" s="118"/>
      <c r="AB1458" s="82">
        <f>_xlfn.XLOOKUP(_xlfn.TEXTJOIN("_",TRUE,tbl_die_ordering[[#This Row],[Supplier]],tbl_die_ordering[[#This Row],[DIE NO]]),[1]Tracker!$AQ:$AQ,[1]Tracker!$Y:$Y,"")</f>
        <v>242502647</v>
      </c>
      <c r="AC1458" s="83">
        <f>_xlfn.XLOOKUP(_xlfn.TEXTJOIN("_",TRUE,tbl_die_ordering[[#This Row],[Supplier]],tbl_die_ordering[[#This Row],[DIE NO]]),[1]Tracker!$AQ:$AQ,[1]Tracker!$AC:$AC,"")</f>
        <v>45939.420312499999</v>
      </c>
      <c r="AD1458" s="7"/>
      <c r="AF1458" t="str">
        <f>TEXT(tbl_die_ordering[[#This Row],[Die Requested Date]],"mmm")</f>
        <v>Sep</v>
      </c>
      <c r="AG1458" t="str">
        <f>_xlfn.TEXTJOIN("_",TRUE,tbl_die_ordering[[#This Row],[Supplier]],tbl_die_ordering[[#This Row],[DIE NO]])</f>
        <v>JIANGSU_027557-2502</v>
      </c>
    </row>
    <row r="1459" spans="1:33" ht="15.75">
      <c r="A1459" s="130" t="s">
        <v>6</v>
      </c>
      <c r="B1459" s="128" t="str">
        <f>_xlfn.XLOOKUP(_xlfn.TEXTJOIN("_",TRUE,tbl_die_ordering[[#This Row],[Supplier]],tbl_die_ordering[[#This Row],[DIE NO]]),[1]Tracker!$AQ:$AQ,[1]Tracker!$W:$W,"")</f>
        <v>8219-25</v>
      </c>
      <c r="C1459" s="204" t="s">
        <v>2232</v>
      </c>
      <c r="D1459" s="177" t="s">
        <v>185</v>
      </c>
      <c r="E1459" s="90" t="s">
        <v>119</v>
      </c>
      <c r="F1459" s="91">
        <v>45924</v>
      </c>
      <c r="G1459" s="355">
        <f>_xlfn.XLOOKUP(_xlfn.TEXTJOIN("_",TRUE,tbl_die_ordering[[#This Row],[Supplier]],tbl_die_ordering[[#This Row],[DIE NO]]),[1]Tracker!$AQ:$AQ,[1]Tracker!$V:$V,"")</f>
        <v>45924</v>
      </c>
      <c r="H1459" s="193" t="s">
        <v>94</v>
      </c>
      <c r="I1459" s="131">
        <v>0</v>
      </c>
      <c r="J1459" s="131">
        <v>0</v>
      </c>
      <c r="K1459" s="99">
        <v>45926</v>
      </c>
      <c r="L1459" s="99">
        <v>45927</v>
      </c>
      <c r="M1459" s="102"/>
      <c r="N1459" s="129">
        <f>IFERROR(IF(tbl_die_ordering[[#This Row],[Design Approved Date]]&lt;&gt;"",L1459-K1459,""),"")</f>
        <v>1</v>
      </c>
      <c r="O1459" s="91">
        <v>45928</v>
      </c>
      <c r="P1459" s="91">
        <v>45937</v>
      </c>
      <c r="Q1459" s="99">
        <v>45930</v>
      </c>
      <c r="R1459" s="122" t="s">
        <v>2227</v>
      </c>
      <c r="S1459" s="90" t="s">
        <v>101</v>
      </c>
      <c r="T1459" s="99">
        <v>45928</v>
      </c>
      <c r="U1459" s="110" t="s">
        <v>572</v>
      </c>
      <c r="V1459" s="111"/>
      <c r="W14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59" s="6"/>
      <c r="AA1459" s="118" t="s">
        <v>343</v>
      </c>
      <c r="AB1459" s="82">
        <f>_xlfn.XLOOKUP(_xlfn.TEXTJOIN("_",TRUE,tbl_die_ordering[[#This Row],[Supplier]],tbl_die_ordering[[#This Row],[DIE NO]]),[1]Tracker!$AQ:$AQ,[1]Tracker!$Y:$Y,"")</f>
        <v>142508617</v>
      </c>
      <c r="AC1459" s="83">
        <f>_xlfn.XLOOKUP(_xlfn.TEXTJOIN("_",TRUE,tbl_die_ordering[[#This Row],[Supplier]],tbl_die_ordering[[#This Row],[DIE NO]]),[1]Tracker!$AQ:$AQ,[1]Tracker!$AC:$AC,"")</f>
        <v>45938.510995370372</v>
      </c>
      <c r="AD1459" s="7"/>
      <c r="AF1459" t="str">
        <f>TEXT(tbl_die_ordering[[#This Row],[Die Requested Date]],"mmm")</f>
        <v>Sep</v>
      </c>
      <c r="AG1459" t="str">
        <f>_xlfn.TEXTJOIN("_",TRUE,tbl_die_ordering[[#This Row],[Supplier]],tbl_die_ordering[[#This Row],[DIE NO]])</f>
        <v>PDTMC_27978-501</v>
      </c>
    </row>
    <row r="1460" spans="1:33" ht="15.75">
      <c r="A1460" s="130" t="s">
        <v>29</v>
      </c>
      <c r="B1460" s="128" t="str">
        <f>_xlfn.XLOOKUP(_xlfn.TEXTJOIN("_",TRUE,tbl_die_ordering[[#This Row],[Supplier]],tbl_die_ordering[[#This Row],[DIE NO]]),[1]Tracker!$AQ:$AQ,[1]Tracker!$W:$W,"")</f>
        <v>8218-25</v>
      </c>
      <c r="C1460" s="204" t="s">
        <v>2233</v>
      </c>
      <c r="D1460" s="177" t="s">
        <v>185</v>
      </c>
      <c r="E1460" s="90" t="s">
        <v>119</v>
      </c>
      <c r="F1460" s="91">
        <v>45924</v>
      </c>
      <c r="G1460" s="355">
        <f>_xlfn.XLOOKUP(_xlfn.TEXTJOIN("_",TRUE,tbl_die_ordering[[#This Row],[Supplier]],tbl_die_ordering[[#This Row],[DIE NO]]),[1]Tracker!$AQ:$AQ,[1]Tracker!$V:$V,"")</f>
        <v>45924</v>
      </c>
      <c r="H1460" s="193" t="s">
        <v>94</v>
      </c>
      <c r="I1460" s="131">
        <v>0</v>
      </c>
      <c r="J1460" s="131">
        <v>0</v>
      </c>
      <c r="K1460" s="99">
        <v>45927</v>
      </c>
      <c r="L1460" s="99">
        <v>45929</v>
      </c>
      <c r="M1460" s="102"/>
      <c r="N1460" s="129">
        <f>IFERROR(IF(tbl_die_ordering[[#This Row],[Design Approved Date]]&lt;&gt;"",L1460-K1460,""),"")</f>
        <v>2</v>
      </c>
      <c r="O1460" s="91">
        <v>45929</v>
      </c>
      <c r="P1460" s="91">
        <v>45931</v>
      </c>
      <c r="Q1460" s="99">
        <v>45929</v>
      </c>
      <c r="R1460" s="122" t="s">
        <v>2219</v>
      </c>
      <c r="S1460" s="90" t="s">
        <v>101</v>
      </c>
      <c r="T1460" s="99">
        <v>45929</v>
      </c>
      <c r="U1460" s="110" t="s">
        <v>2234</v>
      </c>
      <c r="V1460" s="111"/>
      <c r="W14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0" s="6"/>
      <c r="AA1460" s="118" t="s">
        <v>343</v>
      </c>
      <c r="AB1460" s="82">
        <f>_xlfn.XLOOKUP(_xlfn.TEXTJOIN("_",TRUE,tbl_die_ordering[[#This Row],[Supplier]],tbl_die_ordering[[#This Row],[DIE NO]]),[1]Tracker!$AQ:$AQ,[1]Tracker!$Y:$Y,"")</f>
        <v>242502594</v>
      </c>
      <c r="AC1460" s="83">
        <f>_xlfn.XLOOKUP(_xlfn.TEXTJOIN("_",TRUE,tbl_die_ordering[[#This Row],[Supplier]],tbl_die_ordering[[#This Row],[DIE NO]]),[1]Tracker!$AQ:$AQ,[1]Tracker!$AC:$AC,"")</f>
        <v>45939.418888888889</v>
      </c>
      <c r="AD1460" s="7"/>
      <c r="AF1460" t="str">
        <f>TEXT(tbl_die_ordering[[#This Row],[Die Requested Date]],"mmm")</f>
        <v>Sep</v>
      </c>
      <c r="AG1460" t="str">
        <f>_xlfn.TEXTJOIN("_",TRUE,tbl_die_ordering[[#This Row],[Supplier]],tbl_die_ordering[[#This Row],[DIE NO]])</f>
        <v>PDTMC_027976-2501</v>
      </c>
    </row>
    <row r="1461" spans="1:33" ht="15.75">
      <c r="A1461" s="130" t="s">
        <v>29</v>
      </c>
      <c r="B1461" s="128" t="s">
        <v>2235</v>
      </c>
      <c r="C1461" s="204" t="s">
        <v>2236</v>
      </c>
      <c r="D1461" s="177" t="s">
        <v>162</v>
      </c>
      <c r="E1461" s="90" t="s">
        <v>163</v>
      </c>
      <c r="F1461" s="91">
        <v>45924</v>
      </c>
      <c r="G1461" s="355">
        <v>45924</v>
      </c>
      <c r="H1461" s="193" t="s">
        <v>94</v>
      </c>
      <c r="I1461" s="131">
        <v>0</v>
      </c>
      <c r="J1461" s="131">
        <v>0</v>
      </c>
      <c r="K1461" s="99">
        <v>45927</v>
      </c>
      <c r="L1461" s="99">
        <v>45930</v>
      </c>
      <c r="M1461" s="102"/>
      <c r="N1461" s="129"/>
      <c r="O1461" s="91">
        <v>45932</v>
      </c>
      <c r="P1461" s="91">
        <v>45937</v>
      </c>
      <c r="Q1461" s="99">
        <v>45932</v>
      </c>
      <c r="R1461" s="122" t="s">
        <v>2237</v>
      </c>
      <c r="S1461" s="90" t="s">
        <v>101</v>
      </c>
      <c r="T1461" s="99">
        <v>45932</v>
      </c>
      <c r="U1461" s="110" t="s">
        <v>2234</v>
      </c>
      <c r="V1461" s="111" t="s">
        <v>2238</v>
      </c>
      <c r="W14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1" s="6"/>
      <c r="AA1461" s="118" t="s">
        <v>343</v>
      </c>
      <c r="AB1461" s="82">
        <f>_xlfn.XLOOKUP(_xlfn.TEXTJOIN("_",TRUE,tbl_die_ordering[[#This Row],[Supplier]],tbl_die_ordering[[#This Row],[DIE NO]]),[1]Tracker!$AQ:$AQ,[1]Tracker!$Y:$Y,"")</f>
        <v>242502704</v>
      </c>
      <c r="AC1461" s="83">
        <f>_xlfn.XLOOKUP(_xlfn.TEXTJOIN("_",TRUE,tbl_die_ordering[[#This Row],[Supplier]],tbl_die_ordering[[#This Row],[DIE NO]]),[1]Tracker!$AQ:$AQ,[1]Tracker!$AC:$AC,"")</f>
        <v>45951.574513888889</v>
      </c>
      <c r="AD1461" s="7"/>
      <c r="AF1461" t="str">
        <f>TEXT(tbl_die_ordering[[#This Row],[Die Requested Date]],"mmm")</f>
        <v>Sep</v>
      </c>
      <c r="AG1461" t="str">
        <f>_xlfn.TEXTJOIN("_",TRUE,tbl_die_ordering[[#This Row],[Supplier]],tbl_die_ordering[[#This Row],[DIE NO]])</f>
        <v>PDTMC_25IC1-027976</v>
      </c>
    </row>
    <row r="1462" spans="1:33" ht="15.75">
      <c r="A1462" s="130" t="s">
        <v>29</v>
      </c>
      <c r="B1462" s="128" t="s">
        <v>2235</v>
      </c>
      <c r="C1462" s="204" t="s">
        <v>2239</v>
      </c>
      <c r="D1462" s="177" t="s">
        <v>185</v>
      </c>
      <c r="E1462" s="90" t="s">
        <v>119</v>
      </c>
      <c r="F1462" s="91">
        <v>45924</v>
      </c>
      <c r="G1462" s="355">
        <v>45924</v>
      </c>
      <c r="H1462" s="193" t="s">
        <v>94</v>
      </c>
      <c r="I1462" s="131">
        <v>0</v>
      </c>
      <c r="J1462" s="131">
        <v>0</v>
      </c>
      <c r="K1462" s="99">
        <v>45927</v>
      </c>
      <c r="L1462" s="99">
        <v>45929</v>
      </c>
      <c r="M1462" s="102"/>
      <c r="N1462" s="129">
        <v>2</v>
      </c>
      <c r="O1462" s="91">
        <v>45929</v>
      </c>
      <c r="P1462" s="91">
        <v>45931</v>
      </c>
      <c r="Q1462" s="99">
        <v>45929</v>
      </c>
      <c r="R1462" s="122" t="s">
        <v>2219</v>
      </c>
      <c r="S1462" s="90" t="s">
        <v>101</v>
      </c>
      <c r="T1462" s="99">
        <v>45929</v>
      </c>
      <c r="U1462" s="110" t="s">
        <v>2234</v>
      </c>
      <c r="V1462" s="111"/>
      <c r="W14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2" s="6"/>
      <c r="AA1462" s="118" t="s">
        <v>343</v>
      </c>
      <c r="AB1462" s="82">
        <f>_xlfn.XLOOKUP(_xlfn.TEXTJOIN("_",TRUE,tbl_die_ordering[[#This Row],[Supplier]],tbl_die_ordering[[#This Row],[DIE NO]]),[1]Tracker!$AQ:$AQ,[1]Tracker!$Y:$Y,"")</f>
        <v>242502594</v>
      </c>
      <c r="AC1462" s="83">
        <f>_xlfn.XLOOKUP(_xlfn.TEXTJOIN("_",TRUE,tbl_die_ordering[[#This Row],[Supplier]],tbl_die_ordering[[#This Row],[DIE NO]]),[1]Tracker!$AQ:$AQ,[1]Tracker!$AC:$AC,"")</f>
        <v>45939.418888888889</v>
      </c>
      <c r="AD1462" s="7"/>
      <c r="AF1462" t="str">
        <f>TEXT(tbl_die_ordering[[#This Row],[Die Requested Date]],"mmm")</f>
        <v>Sep</v>
      </c>
      <c r="AG1462" t="str">
        <f>_xlfn.TEXTJOIN("_",TRUE,tbl_die_ordering[[#This Row],[Supplier]],tbl_die_ordering[[#This Row],[DIE NO]])</f>
        <v xml:space="preserve">PDTMC_027977-2501 </v>
      </c>
    </row>
    <row r="1463" spans="1:33" ht="15.75">
      <c r="A1463" s="130" t="s">
        <v>29</v>
      </c>
      <c r="B1463" s="128" t="s">
        <v>2240</v>
      </c>
      <c r="C1463" s="204" t="s">
        <v>2241</v>
      </c>
      <c r="D1463" s="177" t="s">
        <v>185</v>
      </c>
      <c r="E1463" s="90" t="s">
        <v>89</v>
      </c>
      <c r="F1463" s="91">
        <v>45924</v>
      </c>
      <c r="G1463" s="355">
        <v>45924</v>
      </c>
      <c r="H1463" s="193" t="s">
        <v>90</v>
      </c>
      <c r="I1463" s="131">
        <v>1</v>
      </c>
      <c r="J1463" s="131">
        <v>1</v>
      </c>
      <c r="K1463" s="99">
        <v>45926</v>
      </c>
      <c r="L1463" s="99">
        <v>45929</v>
      </c>
      <c r="M1463" s="102"/>
      <c r="N1463" s="129">
        <v>3</v>
      </c>
      <c r="O1463" s="91">
        <v>45929</v>
      </c>
      <c r="P1463" s="91">
        <v>45931</v>
      </c>
      <c r="Q1463" s="99">
        <v>45929</v>
      </c>
      <c r="R1463" s="122" t="s">
        <v>2219</v>
      </c>
      <c r="S1463" s="90" t="s">
        <v>197</v>
      </c>
      <c r="T1463" s="99">
        <v>45929</v>
      </c>
      <c r="U1463" s="110" t="s">
        <v>2234</v>
      </c>
      <c r="V1463" s="111"/>
      <c r="W14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3" s="6"/>
      <c r="AA1463" s="118" t="s">
        <v>343</v>
      </c>
      <c r="AB1463" s="82">
        <f>_xlfn.XLOOKUP(_xlfn.TEXTJOIN("_",TRUE,tbl_die_ordering[[#This Row],[Supplier]],tbl_die_ordering[[#This Row],[DIE NO]]),[1]Tracker!$AQ:$AQ,[1]Tracker!$Y:$Y,"")</f>
        <v>242502640</v>
      </c>
      <c r="AC1463" s="83">
        <f>_xlfn.XLOOKUP(_xlfn.TEXTJOIN("_",TRUE,tbl_die_ordering[[#This Row],[Supplier]],tbl_die_ordering[[#This Row],[DIE NO]]),[1]Tracker!$AQ:$AQ,[1]Tracker!$AC:$AC,"")</f>
        <v>45940.503807870373</v>
      </c>
      <c r="AD1463" s="7"/>
      <c r="AF1463" t="str">
        <f>TEXT(tbl_die_ordering[[#This Row],[Die Requested Date]],"mmm")</f>
        <v>Sep</v>
      </c>
      <c r="AG1463" t="str">
        <f>_xlfn.TEXTJOIN("_",TRUE,tbl_die_ordering[[#This Row],[Supplier]],tbl_die_ordering[[#This Row],[DIE NO]])</f>
        <v>COMPES_030498-3501</v>
      </c>
    </row>
    <row r="1464" spans="1:33" ht="15.75">
      <c r="A1464" s="130" t="s">
        <v>29</v>
      </c>
      <c r="B1464" s="128" t="s">
        <v>2240</v>
      </c>
      <c r="C1464" s="204" t="s">
        <v>2242</v>
      </c>
      <c r="D1464" s="177" t="s">
        <v>185</v>
      </c>
      <c r="E1464" s="90" t="s">
        <v>93</v>
      </c>
      <c r="F1464" s="91">
        <v>45924</v>
      </c>
      <c r="G1464" s="355">
        <v>45924</v>
      </c>
      <c r="H1464" s="193" t="s">
        <v>90</v>
      </c>
      <c r="I1464" s="131">
        <v>1</v>
      </c>
      <c r="J1464" s="131">
        <v>1</v>
      </c>
      <c r="K1464" s="99">
        <v>45929</v>
      </c>
      <c r="L1464" s="99">
        <v>45929</v>
      </c>
      <c r="M1464" s="102"/>
      <c r="N1464" s="129">
        <v>0</v>
      </c>
      <c r="O1464" s="91">
        <v>45930</v>
      </c>
      <c r="P1464" s="91">
        <v>45931</v>
      </c>
      <c r="Q1464" s="99">
        <v>45930</v>
      </c>
      <c r="R1464" s="122" t="s">
        <v>2186</v>
      </c>
      <c r="S1464" s="90" t="s">
        <v>197</v>
      </c>
      <c r="T1464" s="99">
        <v>45930</v>
      </c>
      <c r="U1464" s="110" t="s">
        <v>2234</v>
      </c>
      <c r="V1464" s="111"/>
      <c r="W14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4" s="6"/>
      <c r="AA1464" s="118" t="s">
        <v>343</v>
      </c>
      <c r="AB1464" s="82">
        <f>_xlfn.XLOOKUP(_xlfn.TEXTJOIN("_",TRUE,tbl_die_ordering[[#This Row],[Supplier]],tbl_die_ordering[[#This Row],[DIE NO]]),[1]Tracker!$AQ:$AQ,[1]Tracker!$Y:$Y,"")</f>
        <v>242502640</v>
      </c>
      <c r="AC1464" s="83">
        <f>_xlfn.XLOOKUP(_xlfn.TEXTJOIN("_",TRUE,tbl_die_ordering[[#This Row],[Supplier]],tbl_die_ordering[[#This Row],[DIE NO]]),[1]Tracker!$AQ:$AQ,[1]Tracker!$AC:$AC,"")</f>
        <v>45940.503807870373</v>
      </c>
      <c r="AD1464" s="7"/>
      <c r="AF1464" t="str">
        <f>TEXT(tbl_die_ordering[[#This Row],[Die Requested Date]],"mmm")</f>
        <v>Sep</v>
      </c>
      <c r="AG1464" t="str">
        <f>_xlfn.TEXTJOIN("_",TRUE,tbl_die_ordering[[#This Row],[Supplier]],tbl_die_ordering[[#This Row],[DIE NO]])</f>
        <v>COMPES_030499-3501</v>
      </c>
    </row>
    <row r="1465" spans="1:33" ht="15.75">
      <c r="A1465" s="130" t="s">
        <v>29</v>
      </c>
      <c r="B1465" s="128" t="s">
        <v>2235</v>
      </c>
      <c r="C1465" s="204" t="s">
        <v>2243</v>
      </c>
      <c r="D1465" s="177" t="s">
        <v>185</v>
      </c>
      <c r="E1465" s="90" t="s">
        <v>115</v>
      </c>
      <c r="F1465" s="91">
        <v>45924</v>
      </c>
      <c r="G1465" s="355">
        <v>45924</v>
      </c>
      <c r="H1465" s="193" t="s">
        <v>94</v>
      </c>
      <c r="I1465" s="131">
        <v>1</v>
      </c>
      <c r="J1465" s="131">
        <v>1</v>
      </c>
      <c r="K1465" s="99">
        <v>45926</v>
      </c>
      <c r="L1465" s="99">
        <v>45929</v>
      </c>
      <c r="M1465" s="102"/>
      <c r="N1465" s="129">
        <v>3</v>
      </c>
      <c r="O1465" s="91">
        <v>45929</v>
      </c>
      <c r="P1465" s="91">
        <v>45931</v>
      </c>
      <c r="Q1465" s="99">
        <v>45929</v>
      </c>
      <c r="R1465" s="122" t="s">
        <v>2219</v>
      </c>
      <c r="S1465" s="90" t="s">
        <v>101</v>
      </c>
      <c r="T1465" s="99">
        <v>45929</v>
      </c>
      <c r="U1465" s="110" t="s">
        <v>2234</v>
      </c>
      <c r="V1465" s="111"/>
      <c r="W14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5" s="6"/>
      <c r="AA1465" s="118" t="s">
        <v>343</v>
      </c>
      <c r="AB1465" s="82">
        <f>_xlfn.XLOOKUP(_xlfn.TEXTJOIN("_",TRUE,tbl_die_ordering[[#This Row],[Supplier]],tbl_die_ordering[[#This Row],[DIE NO]]),[1]Tracker!$AQ:$AQ,[1]Tracker!$Y:$Y,"")</f>
        <v>242502594</v>
      </c>
      <c r="AC1465" s="83">
        <f>_xlfn.XLOOKUP(_xlfn.TEXTJOIN("_",TRUE,tbl_die_ordering[[#This Row],[Supplier]],tbl_die_ordering[[#This Row],[DIE NO]]),[1]Tracker!$AQ:$AQ,[1]Tracker!$AC:$AC,"")</f>
        <v>45939.418888888889</v>
      </c>
      <c r="AD1465" s="7"/>
      <c r="AF1465" t="str">
        <f>TEXT(tbl_die_ordering[[#This Row],[Die Requested Date]],"mmm")</f>
        <v>Sep</v>
      </c>
      <c r="AG1465" t="str">
        <f>_xlfn.TEXTJOIN("_",TRUE,tbl_die_ordering[[#This Row],[Supplier]],tbl_die_ordering[[#This Row],[DIE NO]])</f>
        <v xml:space="preserve">PDTMC_030500-3501 </v>
      </c>
    </row>
    <row r="1466" spans="1:33" ht="15.75">
      <c r="A1466" s="130" t="s">
        <v>29</v>
      </c>
      <c r="B1466" s="128" t="s">
        <v>2235</v>
      </c>
      <c r="C1466" s="204" t="s">
        <v>2244</v>
      </c>
      <c r="D1466" s="177" t="s">
        <v>185</v>
      </c>
      <c r="E1466" s="90" t="s">
        <v>103</v>
      </c>
      <c r="F1466" s="91">
        <v>45924</v>
      </c>
      <c r="G1466" s="355">
        <v>45924</v>
      </c>
      <c r="H1466" s="193" t="s">
        <v>94</v>
      </c>
      <c r="I1466" s="131">
        <v>1</v>
      </c>
      <c r="J1466" s="131">
        <v>1</v>
      </c>
      <c r="K1466" s="99">
        <v>45926</v>
      </c>
      <c r="L1466" s="99">
        <v>45929</v>
      </c>
      <c r="M1466" s="102"/>
      <c r="N1466" s="129">
        <v>3</v>
      </c>
      <c r="O1466" s="91">
        <v>45929</v>
      </c>
      <c r="P1466" s="91">
        <v>45931</v>
      </c>
      <c r="Q1466" s="99">
        <v>45929</v>
      </c>
      <c r="R1466" s="122" t="s">
        <v>2219</v>
      </c>
      <c r="S1466" s="90" t="s">
        <v>101</v>
      </c>
      <c r="T1466" s="99">
        <v>45929</v>
      </c>
      <c r="U1466" s="110" t="s">
        <v>2234</v>
      </c>
      <c r="V1466" s="111"/>
      <c r="W14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6" s="6"/>
      <c r="AA1466" s="118" t="s">
        <v>343</v>
      </c>
      <c r="AB1466" s="82">
        <f>_xlfn.XLOOKUP(_xlfn.TEXTJOIN("_",TRUE,tbl_die_ordering[[#This Row],[Supplier]],tbl_die_ordering[[#This Row],[DIE NO]]),[1]Tracker!$AQ:$AQ,[1]Tracker!$Y:$Y,"")</f>
        <v>242502594</v>
      </c>
      <c r="AC1466" s="83">
        <f>_xlfn.XLOOKUP(_xlfn.TEXTJOIN("_",TRUE,tbl_die_ordering[[#This Row],[Supplier]],tbl_die_ordering[[#This Row],[DIE NO]]),[1]Tracker!$AQ:$AQ,[1]Tracker!$AC:$AC,"")</f>
        <v>45939.418888888889</v>
      </c>
      <c r="AD1466" s="7"/>
      <c r="AF1466" t="str">
        <f>TEXT(tbl_die_ordering[[#This Row],[Die Requested Date]],"mmm")</f>
        <v>Sep</v>
      </c>
      <c r="AG1466" t="str">
        <f>_xlfn.TEXTJOIN("_",TRUE,tbl_die_ordering[[#This Row],[Supplier]],tbl_die_ordering[[#This Row],[DIE NO]])</f>
        <v xml:space="preserve">PDTMC_030501-3501 </v>
      </c>
    </row>
    <row r="1467" spans="1:33" ht="15.75">
      <c r="A1467" s="130" t="s">
        <v>6</v>
      </c>
      <c r="B1467" s="128" t="str">
        <f>_xlfn.XLOOKUP(_xlfn.TEXTJOIN("_",TRUE,tbl_die_ordering[[#This Row],[Supplier]],tbl_die_ordering[[#This Row],[DIE NO]]),[1]Tracker!$AQ:$AQ,[1]Tracker!$W:$W,"")</f>
        <v>8219-25</v>
      </c>
      <c r="C1467" s="204" t="s">
        <v>2245</v>
      </c>
      <c r="D1467" s="177" t="s">
        <v>162</v>
      </c>
      <c r="E1467" s="90" t="s">
        <v>234</v>
      </c>
      <c r="F1467" s="91">
        <v>45924</v>
      </c>
      <c r="G1467" s="355">
        <f>_xlfn.XLOOKUP(_xlfn.TEXTJOIN("_",TRUE,tbl_die_ordering[[#This Row],[Supplier]],tbl_die_ordering[[#This Row],[DIE NO]]),[1]Tracker!$AQ:$AQ,[1]Tracker!$V:$V,"")</f>
        <v>45924</v>
      </c>
      <c r="H1467" s="193" t="s">
        <v>94</v>
      </c>
      <c r="I1467" s="131">
        <v>0</v>
      </c>
      <c r="J1467" s="131">
        <v>0</v>
      </c>
      <c r="K1467" s="99">
        <v>45926</v>
      </c>
      <c r="L1467" s="99">
        <v>45927</v>
      </c>
      <c r="M1467" s="102"/>
      <c r="N1467" s="129"/>
      <c r="O1467" s="91">
        <v>45932</v>
      </c>
      <c r="P1467" s="91">
        <v>45937</v>
      </c>
      <c r="Q1467" s="99">
        <v>45932</v>
      </c>
      <c r="R1467" s="122" t="s">
        <v>2200</v>
      </c>
      <c r="S1467" s="90" t="s">
        <v>101</v>
      </c>
      <c r="T1467" s="99">
        <v>45932</v>
      </c>
      <c r="U1467" s="110"/>
      <c r="V1467" s="111"/>
      <c r="W14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7" s="6"/>
      <c r="AA1467" s="118"/>
      <c r="AB1467" s="82">
        <f>_xlfn.XLOOKUP(_xlfn.TEXTJOIN("_",TRUE,tbl_die_ordering[[#This Row],[Supplier]],tbl_die_ordering[[#This Row],[DIE NO]]),[1]Tracker!$AQ:$AQ,[1]Tracker!$Y:$Y,"")</f>
        <v>142508886</v>
      </c>
      <c r="AC1467" s="83">
        <f>_xlfn.XLOOKUP(_xlfn.TEXTJOIN("_",TRUE,tbl_die_ordering[[#This Row],[Supplier]],tbl_die_ordering[[#This Row],[DIE NO]]),[1]Tracker!$AQ:$AQ,[1]Tracker!$AC:$AC,"")</f>
        <v>45947.04928240741</v>
      </c>
      <c r="AD1467" s="7"/>
      <c r="AF1467" t="str">
        <f>TEXT(tbl_die_ordering[[#This Row],[Die Requested Date]],"mmm")</f>
        <v>Sep</v>
      </c>
      <c r="AG1467" t="str">
        <f>_xlfn.TEXTJOIN("_",TRUE,tbl_die_ordering[[#This Row],[Supplier]],tbl_die_ordering[[#This Row],[DIE NO]])</f>
        <v>PDTMC_INS-27978</v>
      </c>
    </row>
    <row r="1468" spans="1:33" ht="30">
      <c r="A1468" s="130" t="s">
        <v>6</v>
      </c>
      <c r="B1468" s="128" t="str">
        <f>_xlfn.XLOOKUP(_xlfn.TEXTJOIN("_",TRUE,tbl_die_ordering[[#This Row],[Supplier]],tbl_die_ordering[[#This Row],[DIE NO]]),[1]Tracker!$AQ:$AQ,[1]Tracker!$W:$W,"")</f>
        <v>8219-25</v>
      </c>
      <c r="C1468" s="204" t="s">
        <v>2246</v>
      </c>
      <c r="D1468" s="177" t="s">
        <v>88</v>
      </c>
      <c r="E1468" s="90" t="s">
        <v>93</v>
      </c>
      <c r="F1468" s="91">
        <v>45924</v>
      </c>
      <c r="G1468" s="355">
        <f>_xlfn.XLOOKUP(_xlfn.TEXTJOIN("_",TRUE,tbl_die_ordering[[#This Row],[Supplier]],tbl_die_ordering[[#This Row],[DIE NO]]),[1]Tracker!$AQ:$AQ,[1]Tracker!$V:$V,"")</f>
        <v>45924</v>
      </c>
      <c r="H1468" s="193" t="s">
        <v>94</v>
      </c>
      <c r="I1468" s="131">
        <v>0</v>
      </c>
      <c r="J1468" s="131">
        <v>0</v>
      </c>
      <c r="K1468" s="99">
        <v>45931</v>
      </c>
      <c r="L1468" s="99">
        <v>45945</v>
      </c>
      <c r="M1468" s="102" t="s">
        <v>2199</v>
      </c>
      <c r="N1468" s="129">
        <f>IFERROR(IF(tbl_die_ordering[[#This Row],[Design Approved Date]]&lt;&gt;"",L1468-K1468,""),"")</f>
        <v>14</v>
      </c>
      <c r="O1468" s="91">
        <v>45947</v>
      </c>
      <c r="P1468" s="91">
        <v>45948</v>
      </c>
      <c r="Q1468" s="99">
        <v>45947</v>
      </c>
      <c r="R1468" s="122" t="s">
        <v>2247</v>
      </c>
      <c r="S1468" s="90" t="s">
        <v>101</v>
      </c>
      <c r="T1468" s="99">
        <v>45947</v>
      </c>
      <c r="U1468" s="110"/>
      <c r="V1468" s="111" t="s">
        <v>2248</v>
      </c>
      <c r="W14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8" s="6"/>
      <c r="AA1468" s="118"/>
      <c r="AB1468" s="82">
        <f>_xlfn.XLOOKUP(_xlfn.TEXTJOIN("_",TRUE,tbl_die_ordering[[#This Row],[Supplier]],tbl_die_ordering[[#This Row],[DIE NO]]),[1]Tracker!$AQ:$AQ,[1]Tracker!$Y:$Y,"")</f>
        <v>142509404</v>
      </c>
      <c r="AC1468" s="83">
        <f>_xlfn.XLOOKUP(_xlfn.TEXTJOIN("_",TRUE,tbl_die_ordering[[#This Row],[Supplier]],tbl_die_ordering[[#This Row],[DIE NO]]),[1]Tracker!$AQ:$AQ,[1]Tracker!$AC:$AC,"")</f>
        <v>45959.378807870373</v>
      </c>
      <c r="AD1468" s="7"/>
      <c r="AF1468" t="str">
        <f>TEXT(tbl_die_ordering[[#This Row],[Die Requested Date]],"mmm")</f>
        <v>Sep</v>
      </c>
      <c r="AG1468" t="str">
        <f>_xlfn.TEXTJOIN("_",TRUE,tbl_die_ordering[[#This Row],[Supplier]],tbl_die_ordering[[#This Row],[DIE NO]])</f>
        <v>PDTMC_26204-604</v>
      </c>
    </row>
    <row r="1469" spans="1:33" ht="15.75">
      <c r="A1469" s="130" t="s">
        <v>29</v>
      </c>
      <c r="B1469" s="128" t="str">
        <f>_xlfn.XLOOKUP(_xlfn.TEXTJOIN("_",TRUE,tbl_die_ordering[[#This Row],[Supplier]],tbl_die_ordering[[#This Row],[DIE NO]]),[1]Tracker!$AQ:$AQ,[1]Tracker!$W:$W,"")</f>
        <v>8218-25</v>
      </c>
      <c r="C1469" s="204" t="s">
        <v>2249</v>
      </c>
      <c r="D1469" s="177" t="s">
        <v>88</v>
      </c>
      <c r="E1469" s="90" t="s">
        <v>100</v>
      </c>
      <c r="F1469" s="91">
        <v>45924</v>
      </c>
      <c r="G1469" s="355">
        <f>_xlfn.XLOOKUP(_xlfn.TEXTJOIN("_",TRUE,tbl_die_ordering[[#This Row],[Supplier]],tbl_die_ordering[[#This Row],[DIE NO]]),[1]Tracker!$AQ:$AQ,[1]Tracker!$V:$V,"")</f>
        <v>45924</v>
      </c>
      <c r="H1469" s="193" t="s">
        <v>94</v>
      </c>
      <c r="I1469" s="131">
        <v>4</v>
      </c>
      <c r="J1469" s="131">
        <v>4</v>
      </c>
      <c r="K1469" s="99">
        <v>45925</v>
      </c>
      <c r="L1469" s="99">
        <v>45926</v>
      </c>
      <c r="M1469" s="102"/>
      <c r="N1469" s="129">
        <f>IFERROR(IF(tbl_die_ordering[[#This Row],[Design Approved Date]]&lt;&gt;"",L1469-K1469,""),"")</f>
        <v>1</v>
      </c>
      <c r="O1469" s="91">
        <v>45926</v>
      </c>
      <c r="P1469" s="91">
        <v>45927</v>
      </c>
      <c r="Q1469" s="99">
        <v>45926</v>
      </c>
      <c r="R1469" s="122" t="s">
        <v>2250</v>
      </c>
      <c r="S1469" s="90" t="s">
        <v>101</v>
      </c>
      <c r="T1469" s="182">
        <v>45926</v>
      </c>
      <c r="U1469" s="110"/>
      <c r="V1469" s="111"/>
      <c r="W14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69" s="6"/>
      <c r="AA1469" s="118"/>
      <c r="AB1469" s="82">
        <f>_xlfn.XLOOKUP(_xlfn.TEXTJOIN("_",TRUE,tbl_die_ordering[[#This Row],[Supplier]],tbl_die_ordering[[#This Row],[DIE NO]]),[1]Tracker!$AQ:$AQ,[1]Tracker!$Y:$Y,"")</f>
        <v>242502704</v>
      </c>
      <c r="AC1469" s="83">
        <f>_xlfn.XLOOKUP(_xlfn.TEXTJOIN("_",TRUE,tbl_die_ordering[[#This Row],[Supplier]],tbl_die_ordering[[#This Row],[DIE NO]]),[1]Tracker!$AQ:$AQ,[1]Tracker!$AC:$AC,"")</f>
        <v>45951.574513888889</v>
      </c>
      <c r="AD1469" s="7"/>
      <c r="AF1469" t="str">
        <f>TEXT(tbl_die_ordering[[#This Row],[Die Requested Date]],"mmm")</f>
        <v>Sep</v>
      </c>
      <c r="AG1469" t="str">
        <f>_xlfn.TEXTJOIN("_",TRUE,tbl_die_ordering[[#This Row],[Supplier]],tbl_die_ordering[[#This Row],[DIE NO]])</f>
        <v>PDTMC_014855-3505</v>
      </c>
    </row>
    <row r="1470" spans="1:33" ht="15.75">
      <c r="A1470" s="130" t="s">
        <v>29</v>
      </c>
      <c r="B1470" s="128" t="str">
        <f>_xlfn.XLOOKUP(_xlfn.TEXTJOIN("_",TRUE,tbl_die_ordering[[#This Row],[Supplier]],tbl_die_ordering[[#This Row],[DIE NO]]),[1]Tracker!$AQ:$AQ,[1]Tracker!$W:$W,"")</f>
        <v>8218-25</v>
      </c>
      <c r="C1470" s="204" t="s">
        <v>2251</v>
      </c>
      <c r="D1470" s="177" t="s">
        <v>88</v>
      </c>
      <c r="E1470" s="90" t="s">
        <v>100</v>
      </c>
      <c r="F1470" s="91">
        <v>45924</v>
      </c>
      <c r="G1470" s="355">
        <f>_xlfn.XLOOKUP(_xlfn.TEXTJOIN("_",TRUE,tbl_die_ordering[[#This Row],[Supplier]],tbl_die_ordering[[#This Row],[DIE NO]]),[1]Tracker!$AQ:$AQ,[1]Tracker!$V:$V,"")</f>
        <v>45924</v>
      </c>
      <c r="H1470" s="193" t="s">
        <v>94</v>
      </c>
      <c r="I1470" s="131">
        <v>1</v>
      </c>
      <c r="J1470" s="131">
        <v>1</v>
      </c>
      <c r="K1470" s="99">
        <v>45925</v>
      </c>
      <c r="L1470" s="99">
        <v>45926</v>
      </c>
      <c r="M1470" s="102"/>
      <c r="N1470" s="129">
        <f>IFERROR(IF(tbl_die_ordering[[#This Row],[Design Approved Date]]&lt;&gt;"",L1470-K1470,""),"")</f>
        <v>1</v>
      </c>
      <c r="O1470" s="91">
        <v>45926</v>
      </c>
      <c r="P1470" s="91">
        <v>45927</v>
      </c>
      <c r="Q1470" s="99">
        <v>45926</v>
      </c>
      <c r="R1470" s="122" t="s">
        <v>2250</v>
      </c>
      <c r="S1470" s="90" t="s">
        <v>101</v>
      </c>
      <c r="T1470" s="99">
        <v>45926</v>
      </c>
      <c r="U1470" s="110"/>
      <c r="V1470" s="111"/>
      <c r="W14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0" s="6"/>
      <c r="AA1470" s="118"/>
      <c r="AB1470" s="82">
        <f>_xlfn.XLOOKUP(_xlfn.TEXTJOIN("_",TRUE,tbl_die_ordering[[#This Row],[Supplier]],tbl_die_ordering[[#This Row],[DIE NO]]),[1]Tracker!$AQ:$AQ,[1]Tracker!$Y:$Y,"")</f>
        <v>242502645</v>
      </c>
      <c r="AC1470" s="83">
        <f>_xlfn.XLOOKUP(_xlfn.TEXTJOIN("_",TRUE,tbl_die_ordering[[#This Row],[Supplier]],tbl_die_ordering[[#This Row],[DIE NO]]),[1]Tracker!$AQ:$AQ,[1]Tracker!$AC:$AC,"")</f>
        <v>45939.41951388889</v>
      </c>
      <c r="AD1470" s="7"/>
      <c r="AF1470" t="str">
        <f>TEXT(tbl_die_ordering[[#This Row],[Die Requested Date]],"mmm")</f>
        <v>Sep</v>
      </c>
      <c r="AG1470" t="str">
        <f>_xlfn.TEXTJOIN("_",TRUE,tbl_die_ordering[[#This Row],[Supplier]],tbl_die_ordering[[#This Row],[DIE NO]])</f>
        <v>PDTMC_014858-3504</v>
      </c>
    </row>
    <row r="1471" spans="1:33" ht="15.75">
      <c r="A1471" s="130" t="s">
        <v>6</v>
      </c>
      <c r="B1471" s="128" t="str">
        <f>_xlfn.XLOOKUP(_xlfn.TEXTJOIN("_",TRUE,tbl_die_ordering[[#This Row],[Supplier]],tbl_die_ordering[[#This Row],[DIE NO]]),[1]Tracker!$AQ:$AQ,[1]Tracker!$W:$W,"")</f>
        <v>8220-25</v>
      </c>
      <c r="C1471" s="204" t="s">
        <v>2252</v>
      </c>
      <c r="D1471" s="177" t="s">
        <v>88</v>
      </c>
      <c r="E1471" s="90" t="s">
        <v>260</v>
      </c>
      <c r="F1471" s="91">
        <v>45924</v>
      </c>
      <c r="G1471" s="355">
        <f>_xlfn.XLOOKUP(_xlfn.TEXTJOIN("_",TRUE,tbl_die_ordering[[#This Row],[Supplier]],tbl_die_ordering[[#This Row],[DIE NO]]),[1]Tracker!$AQ:$AQ,[1]Tracker!$V:$V,"")</f>
        <v>45924</v>
      </c>
      <c r="H1471" s="193" t="s">
        <v>94</v>
      </c>
      <c r="I1471" s="131">
        <v>0</v>
      </c>
      <c r="J1471" s="131">
        <v>0</v>
      </c>
      <c r="K1471" s="99">
        <v>45927</v>
      </c>
      <c r="L1471" s="99">
        <v>45927</v>
      </c>
      <c r="M1471" s="102"/>
      <c r="N1471" s="129">
        <f>IFERROR(IF(tbl_die_ordering[[#This Row],[Design Approved Date]]&lt;&gt;"",L1471-K1471,""),"")</f>
        <v>0</v>
      </c>
      <c r="O1471" s="91">
        <v>45929</v>
      </c>
      <c r="P1471" s="91">
        <v>45937</v>
      </c>
      <c r="Q1471" s="99">
        <v>45929</v>
      </c>
      <c r="R1471" s="122" t="s">
        <v>2253</v>
      </c>
      <c r="S1471" s="90" t="s">
        <v>101</v>
      </c>
      <c r="T1471" s="99">
        <v>45929</v>
      </c>
      <c r="U1471" s="110"/>
      <c r="V1471" s="111"/>
      <c r="W14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1" s="6"/>
      <c r="AA1471" s="118"/>
      <c r="AB1471" s="82">
        <f>_xlfn.XLOOKUP(_xlfn.TEXTJOIN("_",TRUE,tbl_die_ordering[[#This Row],[Supplier]],tbl_die_ordering[[#This Row],[DIE NO]]),[1]Tracker!$AQ:$AQ,[1]Tracker!$Y:$Y,"")</f>
        <v>142508617</v>
      </c>
      <c r="AC1471" s="83">
        <f>_xlfn.XLOOKUP(_xlfn.TEXTJOIN("_",TRUE,tbl_die_ordering[[#This Row],[Supplier]],tbl_die_ordering[[#This Row],[DIE NO]]),[1]Tracker!$AQ:$AQ,[1]Tracker!$AC:$AC,"")</f>
        <v>45938.510995370372</v>
      </c>
      <c r="AD1471" s="7"/>
      <c r="AF1471" t="str">
        <f>TEXT(tbl_die_ordering[[#This Row],[Die Requested Date]],"mmm")</f>
        <v>Sep</v>
      </c>
      <c r="AG1471" t="str">
        <f>_xlfn.TEXTJOIN("_",TRUE,tbl_die_ordering[[#This Row],[Supplier]],tbl_die_ordering[[#This Row],[DIE NO]])</f>
        <v>PDTMC_27720-501</v>
      </c>
    </row>
    <row r="1472" spans="1:33" ht="15.75">
      <c r="A1472" s="130" t="s">
        <v>29</v>
      </c>
      <c r="B1472" s="128" t="str">
        <f>_xlfn.XLOOKUP(_xlfn.TEXTJOIN("_",TRUE,tbl_die_ordering[[#This Row],[Supplier]],tbl_die_ordering[[#This Row],[DIE NO]]),[1]Tracker!$AQ:$AQ,[1]Tracker!$W:$W,"")</f>
        <v>8231-25</v>
      </c>
      <c r="C1472" s="204" t="s">
        <v>2025</v>
      </c>
      <c r="D1472" s="177" t="s">
        <v>88</v>
      </c>
      <c r="E1472" s="90" t="s">
        <v>93</v>
      </c>
      <c r="F1472" s="91">
        <v>45926</v>
      </c>
      <c r="G1472" s="355">
        <f>_xlfn.XLOOKUP(_xlfn.TEXTJOIN("_",TRUE,tbl_die_ordering[[#This Row],[Supplier]],tbl_die_ordering[[#This Row],[DIE NO]]),[1]Tracker!$AQ:$AQ,[1]Tracker!$V:$V,"")</f>
        <v>45933</v>
      </c>
      <c r="H1472" s="193" t="s">
        <v>90</v>
      </c>
      <c r="I1472" s="131">
        <v>2</v>
      </c>
      <c r="J1472" s="131">
        <v>2</v>
      </c>
      <c r="K1472" s="99">
        <v>45940</v>
      </c>
      <c r="L1472" s="99">
        <v>45951</v>
      </c>
      <c r="M1472" s="102"/>
      <c r="N1472" s="129">
        <f>IFERROR(IF(tbl_die_ordering[[#This Row],[Design Approved Date]]&lt;&gt;"",L1472-K1472,""),"")</f>
        <v>11</v>
      </c>
      <c r="O1472" s="91">
        <v>45958</v>
      </c>
      <c r="P1472" s="91">
        <v>45962</v>
      </c>
      <c r="Q1472" s="99">
        <v>45958</v>
      </c>
      <c r="R1472" s="122" t="s">
        <v>2254</v>
      </c>
      <c r="S1472" s="90" t="s">
        <v>129</v>
      </c>
      <c r="T1472" s="99">
        <v>45962</v>
      </c>
      <c r="U1472" s="110"/>
      <c r="V1472" s="111" t="s">
        <v>2255</v>
      </c>
      <c r="W14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2" s="6"/>
      <c r="AA1472" s="118"/>
      <c r="AB1472" s="82">
        <f>_xlfn.XLOOKUP(_xlfn.TEXTJOIN("_",TRUE,tbl_die_ordering[[#This Row],[Supplier]],tbl_die_ordering[[#This Row],[DIE NO]]),[1]Tracker!$AQ:$AQ,[1]Tracker!$Y:$Y,"")</f>
        <v>242502938</v>
      </c>
      <c r="AC1472" s="83">
        <f>_xlfn.XLOOKUP(_xlfn.TEXTJOIN("_",TRUE,tbl_die_ordering[[#This Row],[Supplier]],tbl_die_ordering[[#This Row],[DIE NO]]),[1]Tracker!$AQ:$AQ,[1]Tracker!$AC:$AC,"")</f>
        <v>45964.384768518517</v>
      </c>
      <c r="AD1472" s="7"/>
      <c r="AF1472" t="str">
        <f>TEXT(tbl_die_ordering[[#This Row],[Die Requested Date]],"mmm")</f>
        <v>Sep</v>
      </c>
      <c r="AG1472" t="str">
        <f>_xlfn.TEXTJOIN("_",TRUE,tbl_die_ordering[[#This Row],[Supplier]],tbl_die_ordering[[#This Row],[DIE NO]])</f>
        <v>ALMAX_029986-3504</v>
      </c>
    </row>
    <row r="1473" spans="1:33" ht="15.75">
      <c r="A1473" s="130" t="s">
        <v>6</v>
      </c>
      <c r="B1473" s="128" t="str">
        <f>_xlfn.XLOOKUP(_xlfn.TEXTJOIN("_",TRUE,tbl_die_ordering[[#This Row],[Supplier]],tbl_die_ordering[[#This Row],[DIE NO]]),[1]Tracker!$AQ:$AQ,[1]Tracker!$W:$W,"")</f>
        <v>8221-25</v>
      </c>
      <c r="C1473" s="204" t="s">
        <v>2256</v>
      </c>
      <c r="D1473" s="177" t="s">
        <v>88</v>
      </c>
      <c r="E1473" s="90" t="s">
        <v>119</v>
      </c>
      <c r="F1473" s="91">
        <v>45931</v>
      </c>
      <c r="G1473" s="355">
        <f>_xlfn.XLOOKUP(_xlfn.TEXTJOIN("_",TRUE,tbl_die_ordering[[#This Row],[Supplier]],tbl_die_ordering[[#This Row],[DIE NO]]),[1]Tracker!$AQ:$AQ,[1]Tracker!$V:$V,"")</f>
        <v>45932</v>
      </c>
      <c r="H1473" s="193" t="s">
        <v>94</v>
      </c>
      <c r="I1473" s="131">
        <v>0</v>
      </c>
      <c r="J1473" s="131">
        <v>0</v>
      </c>
      <c r="K1473" s="99">
        <v>45933</v>
      </c>
      <c r="L1473" s="99">
        <v>45936</v>
      </c>
      <c r="M1473" s="102"/>
      <c r="N1473" s="129">
        <f>IFERROR(IF(tbl_die_ordering[[#This Row],[Design Approved Date]]&lt;&gt;"",L1473-K1473,""),"")</f>
        <v>3</v>
      </c>
      <c r="O1473" s="91">
        <v>45938</v>
      </c>
      <c r="P1473" s="91">
        <v>45941</v>
      </c>
      <c r="Q1473" s="99">
        <v>45938</v>
      </c>
      <c r="R1473" s="122" t="s">
        <v>2089</v>
      </c>
      <c r="S1473" s="90" t="s">
        <v>101</v>
      </c>
      <c r="T1473" s="99">
        <v>45938</v>
      </c>
      <c r="U1473" s="110"/>
      <c r="V1473" s="111"/>
      <c r="W14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3" s="6"/>
      <c r="AA1473" s="118"/>
      <c r="AB1473" s="82">
        <f>_xlfn.XLOOKUP(_xlfn.TEXTJOIN("_",TRUE,tbl_die_ordering[[#This Row],[Supplier]],tbl_die_ordering[[#This Row],[DIE NO]]),[1]Tracker!$AQ:$AQ,[1]Tracker!$Y:$Y,"")</f>
        <v>142508852</v>
      </c>
      <c r="AC1473" s="83">
        <f>_xlfn.XLOOKUP(_xlfn.TEXTJOIN("_",TRUE,tbl_die_ordering[[#This Row],[Supplier]],tbl_die_ordering[[#This Row],[DIE NO]]),[1]Tracker!$AQ:$AQ,[1]Tracker!$AC:$AC,"")</f>
        <v>45954.340405092589</v>
      </c>
      <c r="AD1473" s="7"/>
      <c r="AF1473" t="str">
        <f>TEXT(tbl_die_ordering[[#This Row],[Die Requested Date]],"mmm")</f>
        <v>Oct</v>
      </c>
      <c r="AG1473" t="str">
        <f>_xlfn.TEXTJOIN("_",TRUE,tbl_die_ordering[[#This Row],[Supplier]],tbl_die_ordering[[#This Row],[DIE NO]])</f>
        <v>PDTMC_03041-502</v>
      </c>
    </row>
    <row r="1474" spans="1:33" ht="15.75">
      <c r="A1474" s="130" t="s">
        <v>6</v>
      </c>
      <c r="B1474" s="128" t="str">
        <f>_xlfn.XLOOKUP(_xlfn.TEXTJOIN("_",TRUE,tbl_die_ordering[[#This Row],[Supplier]],tbl_die_ordering[[#This Row],[DIE NO]]),[1]Tracker!$AQ:$AQ,[1]Tracker!$W:$W,"")</f>
        <v>8221-25</v>
      </c>
      <c r="C1474" s="204" t="s">
        <v>2257</v>
      </c>
      <c r="D1474" s="177" t="s">
        <v>88</v>
      </c>
      <c r="E1474" s="90" t="s">
        <v>128</v>
      </c>
      <c r="F1474" s="91">
        <v>45931</v>
      </c>
      <c r="G1474" s="355">
        <f>_xlfn.XLOOKUP(_xlfn.TEXTJOIN("_",TRUE,tbl_die_ordering[[#This Row],[Supplier]],tbl_die_ordering[[#This Row],[DIE NO]]),[1]Tracker!$AQ:$AQ,[1]Tracker!$V:$V,"")</f>
        <v>45932</v>
      </c>
      <c r="H1474" s="193" t="s">
        <v>94</v>
      </c>
      <c r="I1474" s="131">
        <v>1</v>
      </c>
      <c r="J1474" s="131">
        <v>1</v>
      </c>
      <c r="K1474" s="99">
        <v>45933</v>
      </c>
      <c r="L1474" s="99">
        <v>45936</v>
      </c>
      <c r="M1474" s="102"/>
      <c r="N1474" s="129">
        <f>IFERROR(IF(tbl_die_ordering[[#This Row],[Design Approved Date]]&lt;&gt;"",L1474-K1474,""),"")</f>
        <v>3</v>
      </c>
      <c r="O1474" s="91">
        <v>45938</v>
      </c>
      <c r="P1474" s="91">
        <v>45941</v>
      </c>
      <c r="Q1474" s="99">
        <v>45938</v>
      </c>
      <c r="R1474" s="122" t="s">
        <v>2089</v>
      </c>
      <c r="S1474" s="90" t="s">
        <v>101</v>
      </c>
      <c r="T1474" s="99">
        <v>45938</v>
      </c>
      <c r="U1474" s="110"/>
      <c r="V1474" s="111"/>
      <c r="W14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4" s="6"/>
      <c r="AA1474" s="118"/>
      <c r="AB1474" s="82">
        <f>_xlfn.XLOOKUP(_xlfn.TEXTJOIN("_",TRUE,tbl_die_ordering[[#This Row],[Supplier]],tbl_die_ordering[[#This Row],[DIE NO]]),[1]Tracker!$AQ:$AQ,[1]Tracker!$Y:$Y,"")</f>
        <v>142508852</v>
      </c>
      <c r="AC1474" s="83">
        <f>_xlfn.XLOOKUP(_xlfn.TEXTJOIN("_",TRUE,tbl_die_ordering[[#This Row],[Supplier]],tbl_die_ordering[[#This Row],[DIE NO]]),[1]Tracker!$AQ:$AQ,[1]Tracker!$AC:$AC,"")</f>
        <v>45954.340405092589</v>
      </c>
      <c r="AD1474" s="7"/>
      <c r="AF1474" t="str">
        <f>TEXT(tbl_die_ordering[[#This Row],[Die Requested Date]],"mmm")</f>
        <v>Oct</v>
      </c>
      <c r="AG1474" t="str">
        <f>_xlfn.TEXTJOIN("_",TRUE,tbl_die_ordering[[#This Row],[Supplier]],tbl_die_ordering[[#This Row],[DIE NO]])</f>
        <v>PDTMC_05273-608</v>
      </c>
    </row>
    <row r="1475" spans="1:33" ht="15.75">
      <c r="A1475" s="130" t="s">
        <v>6</v>
      </c>
      <c r="B1475" s="128" t="str">
        <f>_xlfn.XLOOKUP(_xlfn.TEXTJOIN("_",TRUE,tbl_die_ordering[[#This Row],[Supplier]],tbl_die_ordering[[#This Row],[DIE NO]]),[1]Tracker!$AQ:$AQ,[1]Tracker!$W:$W,"")</f>
        <v>8221-25</v>
      </c>
      <c r="C1475" s="204" t="s">
        <v>2258</v>
      </c>
      <c r="D1475" s="177" t="s">
        <v>88</v>
      </c>
      <c r="E1475" s="90" t="s">
        <v>111</v>
      </c>
      <c r="F1475" s="91">
        <v>45931</v>
      </c>
      <c r="G1475" s="355">
        <f>_xlfn.XLOOKUP(_xlfn.TEXTJOIN("_",TRUE,tbl_die_ordering[[#This Row],[Supplier]],tbl_die_ordering[[#This Row],[DIE NO]]),[1]Tracker!$AQ:$AQ,[1]Tracker!$V:$V,"")</f>
        <v>45932</v>
      </c>
      <c r="H1475" s="193" t="s">
        <v>94</v>
      </c>
      <c r="I1475" s="131">
        <v>0</v>
      </c>
      <c r="J1475" s="131">
        <v>0</v>
      </c>
      <c r="K1475" s="99">
        <v>45934</v>
      </c>
      <c r="L1475" s="99">
        <v>45936</v>
      </c>
      <c r="M1475" s="102"/>
      <c r="N1475" s="129">
        <f>IFERROR(IF(tbl_die_ordering[[#This Row],[Design Approved Date]]&lt;&gt;"",L1475-K1475,""),"")</f>
        <v>2</v>
      </c>
      <c r="O1475" s="91">
        <v>45938</v>
      </c>
      <c r="P1475" s="91">
        <v>45941</v>
      </c>
      <c r="Q1475" s="99">
        <v>45938</v>
      </c>
      <c r="R1475" s="122" t="s">
        <v>2089</v>
      </c>
      <c r="S1475" s="90" t="s">
        <v>101</v>
      </c>
      <c r="T1475" s="99">
        <v>45938</v>
      </c>
      <c r="U1475" s="110"/>
      <c r="V1475" s="111"/>
      <c r="W14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5" s="6"/>
      <c r="AA1475" s="118"/>
      <c r="AB1475" s="82">
        <f>_xlfn.XLOOKUP(_xlfn.TEXTJOIN("_",TRUE,tbl_die_ordering[[#This Row],[Supplier]],tbl_die_ordering[[#This Row],[DIE NO]]),[1]Tracker!$AQ:$AQ,[1]Tracker!$Y:$Y,"")</f>
        <v>142508852</v>
      </c>
      <c r="AC1475" s="83">
        <f>_xlfn.XLOOKUP(_xlfn.TEXTJOIN("_",TRUE,tbl_die_ordering[[#This Row],[Supplier]],tbl_die_ordering[[#This Row],[DIE NO]]),[1]Tracker!$AQ:$AQ,[1]Tracker!$AC:$AC,"")</f>
        <v>45954.340405092589</v>
      </c>
      <c r="AD1475" s="7"/>
      <c r="AF1475" t="str">
        <f>TEXT(tbl_die_ordering[[#This Row],[Die Requested Date]],"mmm")</f>
        <v>Oct</v>
      </c>
      <c r="AG1475" t="str">
        <f>_xlfn.TEXTJOIN("_",TRUE,tbl_die_ordering[[#This Row],[Supplier]],tbl_die_ordering[[#This Row],[DIE NO]])</f>
        <v>PDTMC_07108-502</v>
      </c>
    </row>
    <row r="1476" spans="1:33" ht="15.75">
      <c r="A1476" s="130" t="s">
        <v>6</v>
      </c>
      <c r="B1476" s="128" t="str">
        <f>_xlfn.XLOOKUP(_xlfn.TEXTJOIN("_",TRUE,tbl_die_ordering[[#This Row],[Supplier]],tbl_die_ordering[[#This Row],[DIE NO]]),[1]Tracker!$AQ:$AQ,[1]Tracker!$W:$W,"")</f>
        <v>8222-25</v>
      </c>
      <c r="C1476" s="204" t="s">
        <v>2259</v>
      </c>
      <c r="D1476" s="177" t="s">
        <v>88</v>
      </c>
      <c r="E1476" s="90" t="s">
        <v>100</v>
      </c>
      <c r="F1476" s="91">
        <v>45931</v>
      </c>
      <c r="G1476" s="355">
        <f>_xlfn.XLOOKUP(_xlfn.TEXTJOIN("_",TRUE,tbl_die_ordering[[#This Row],[Supplier]],tbl_die_ordering[[#This Row],[DIE NO]]),[1]Tracker!$AQ:$AQ,[1]Tracker!$V:$V,"")</f>
        <v>45932</v>
      </c>
      <c r="H1476" s="193" t="s">
        <v>94</v>
      </c>
      <c r="I1476" s="131">
        <v>1</v>
      </c>
      <c r="J1476" s="131">
        <v>2</v>
      </c>
      <c r="K1476" s="99">
        <v>45935</v>
      </c>
      <c r="L1476" s="99">
        <v>45936</v>
      </c>
      <c r="M1476" s="102"/>
      <c r="N1476" s="129">
        <f>IFERROR(IF(tbl_die_ordering[[#This Row],[Design Approved Date]]&lt;&gt;"",L1476-K1476,""),"")</f>
        <v>1</v>
      </c>
      <c r="O1476" s="91">
        <v>45938</v>
      </c>
      <c r="P1476" s="91">
        <v>45941</v>
      </c>
      <c r="Q1476" s="99">
        <v>45938</v>
      </c>
      <c r="R1476" s="122" t="s">
        <v>2089</v>
      </c>
      <c r="S1476" s="90" t="s">
        <v>101</v>
      </c>
      <c r="T1476" s="99">
        <v>45938</v>
      </c>
      <c r="U1476" s="110"/>
      <c r="V1476" s="111"/>
      <c r="W14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6" s="6"/>
      <c r="AA1476" s="118"/>
      <c r="AB1476" s="82">
        <f>_xlfn.XLOOKUP(_xlfn.TEXTJOIN("_",TRUE,tbl_die_ordering[[#This Row],[Supplier]],tbl_die_ordering[[#This Row],[DIE NO]]),[1]Tracker!$AQ:$AQ,[1]Tracker!$Y:$Y,"")</f>
        <v>142508853</v>
      </c>
      <c r="AC1476" s="83">
        <f>_xlfn.XLOOKUP(_xlfn.TEXTJOIN("_",TRUE,tbl_die_ordering[[#This Row],[Supplier]],tbl_die_ordering[[#This Row],[DIE NO]]),[1]Tracker!$AQ:$AQ,[1]Tracker!$AC:$AC,"")</f>
        <v>45954.340405092589</v>
      </c>
      <c r="AD1476" s="7"/>
      <c r="AF1476" t="str">
        <f>TEXT(tbl_die_ordering[[#This Row],[Die Requested Date]],"mmm")</f>
        <v>Oct</v>
      </c>
      <c r="AG1476" t="str">
        <f>_xlfn.TEXTJOIN("_",TRUE,tbl_die_ordering[[#This Row],[Supplier]],tbl_die_ordering[[#This Row],[DIE NO]])</f>
        <v>PDTMC_13640-507</v>
      </c>
    </row>
    <row r="1477" spans="1:33" ht="15.75">
      <c r="A1477" s="130" t="s">
        <v>6</v>
      </c>
      <c r="B1477" s="128" t="str">
        <f>_xlfn.XLOOKUP(_xlfn.TEXTJOIN("_",TRUE,tbl_die_ordering[[#This Row],[Supplier]],tbl_die_ordering[[#This Row],[DIE NO]]),[1]Tracker!$AQ:$AQ,[1]Tracker!$W:$W,"")</f>
        <v>8226-25</v>
      </c>
      <c r="C1477" s="204" t="s">
        <v>2260</v>
      </c>
      <c r="D1477" s="177" t="s">
        <v>88</v>
      </c>
      <c r="E1477" s="90" t="s">
        <v>89</v>
      </c>
      <c r="F1477" s="91">
        <v>45931</v>
      </c>
      <c r="G1477" s="355">
        <f>_xlfn.XLOOKUP(_xlfn.TEXTJOIN("_",TRUE,tbl_die_ordering[[#This Row],[Supplier]],tbl_die_ordering[[#This Row],[DIE NO]]),[1]Tracker!$AQ:$AQ,[1]Tracker!$V:$V,"")</f>
        <v>45932</v>
      </c>
      <c r="H1477" s="193" t="s">
        <v>90</v>
      </c>
      <c r="I1477" s="131">
        <v>1</v>
      </c>
      <c r="J1477" s="131">
        <v>2</v>
      </c>
      <c r="K1477" s="99">
        <v>45932</v>
      </c>
      <c r="L1477" s="99">
        <v>45933</v>
      </c>
      <c r="M1477" s="102"/>
      <c r="N1477" s="129">
        <f>IFERROR(IF(tbl_die_ordering[[#This Row],[Design Approved Date]]&lt;&gt;"",L1477-K1477,""),"")</f>
        <v>1</v>
      </c>
      <c r="O1477" s="91">
        <v>45936</v>
      </c>
      <c r="P1477" s="91">
        <v>45937</v>
      </c>
      <c r="Q1477" s="99">
        <v>45936</v>
      </c>
      <c r="R1477" s="122" t="s">
        <v>2261</v>
      </c>
      <c r="S1477" s="90" t="s">
        <v>139</v>
      </c>
      <c r="T1477" s="99">
        <v>45936</v>
      </c>
      <c r="U1477" s="110"/>
      <c r="V1477" s="111"/>
      <c r="W14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7" s="6"/>
      <c r="AA1477" s="118"/>
      <c r="AB1477" s="82">
        <f>_xlfn.XLOOKUP(_xlfn.TEXTJOIN("_",TRUE,tbl_die_ordering[[#This Row],[Supplier]],tbl_die_ordering[[#This Row],[DIE NO]]),[1]Tracker!$AQ:$AQ,[1]Tracker!$Y:$Y,"")</f>
        <v>142508848</v>
      </c>
      <c r="AC1477" s="83">
        <f>_xlfn.XLOOKUP(_xlfn.TEXTJOIN("_",TRUE,tbl_die_ordering[[#This Row],[Supplier]],tbl_die_ordering[[#This Row],[DIE NO]]),[1]Tracker!$AQ:$AQ,[1]Tracker!$AC:$AC,"")</f>
        <v>45953.345949074072</v>
      </c>
      <c r="AD1477" s="7"/>
      <c r="AF1477" t="str">
        <f>TEXT(tbl_die_ordering[[#This Row],[Die Requested Date]],"mmm")</f>
        <v>Oct</v>
      </c>
      <c r="AG1477" t="str">
        <f>_xlfn.TEXTJOIN("_",TRUE,tbl_die_ordering[[#This Row],[Supplier]],tbl_die_ordering[[#This Row],[DIE NO]])</f>
        <v>EKSTEK_13940-623</v>
      </c>
    </row>
    <row r="1478" spans="1:33" ht="15.75">
      <c r="A1478" s="130" t="s">
        <v>6</v>
      </c>
      <c r="B1478" s="128" t="str">
        <f>_xlfn.XLOOKUP(_xlfn.TEXTJOIN("_",TRUE,tbl_die_ordering[[#This Row],[Supplier]],tbl_die_ordering[[#This Row],[DIE NO]]),[1]Tracker!$AQ:$AQ,[1]Tracker!$W:$W,"")</f>
        <v>8223-25</v>
      </c>
      <c r="C1478" s="204" t="s">
        <v>2262</v>
      </c>
      <c r="D1478" s="177" t="s">
        <v>88</v>
      </c>
      <c r="E1478" s="90" t="s">
        <v>103</v>
      </c>
      <c r="F1478" s="91">
        <v>45931</v>
      </c>
      <c r="G1478" s="355">
        <f>_xlfn.XLOOKUP(_xlfn.TEXTJOIN("_",TRUE,tbl_die_ordering[[#This Row],[Supplier]],tbl_die_ordering[[#This Row],[DIE NO]]),[1]Tracker!$AQ:$AQ,[1]Tracker!$V:$V,"")</f>
        <v>45932</v>
      </c>
      <c r="H1478" s="193" t="s">
        <v>90</v>
      </c>
      <c r="I1478" s="131">
        <v>0</v>
      </c>
      <c r="J1478" s="131">
        <v>0</v>
      </c>
      <c r="K1478" s="99">
        <v>45941</v>
      </c>
      <c r="L1478" s="99">
        <v>45947</v>
      </c>
      <c r="M1478" s="102"/>
      <c r="N1478" s="129">
        <f>IFERROR(IF(tbl_die_ordering[[#This Row],[Design Approved Date]]&lt;&gt;"",L1478-K1478,""),"")</f>
        <v>6</v>
      </c>
      <c r="O1478" s="91">
        <v>45949</v>
      </c>
      <c r="P1478" s="91">
        <v>45951</v>
      </c>
      <c r="Q1478" s="99">
        <v>45949</v>
      </c>
      <c r="R1478" s="122" t="s">
        <v>2263</v>
      </c>
      <c r="S1478" s="90" t="s">
        <v>106</v>
      </c>
      <c r="T1478" s="99">
        <v>45949</v>
      </c>
      <c r="U1478" s="110"/>
      <c r="V1478" s="111"/>
      <c r="W14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8" s="6"/>
      <c r="AA1478" s="118"/>
      <c r="AB1478" s="82">
        <f>_xlfn.XLOOKUP(_xlfn.TEXTJOIN("_",TRUE,tbl_die_ordering[[#This Row],[Supplier]],tbl_die_ordering[[#This Row],[DIE NO]]),[1]Tracker!$AQ:$AQ,[1]Tracker!$Y:$Y,"")</f>
        <v>142509204</v>
      </c>
      <c r="AC1478" s="83">
        <f>_xlfn.XLOOKUP(_xlfn.TEXTJOIN("_",TRUE,tbl_die_ordering[[#This Row],[Supplier]],tbl_die_ordering[[#This Row],[DIE NO]]),[1]Tracker!$AQ:$AQ,[1]Tracker!$AC:$AC,"")</f>
        <v>45958.585092592592</v>
      </c>
      <c r="AD1478" s="7"/>
      <c r="AF1478" t="str">
        <f>TEXT(tbl_die_ordering[[#This Row],[Die Requested Date]],"mmm")</f>
        <v>Oct</v>
      </c>
      <c r="AG1478" t="str">
        <f>_xlfn.TEXTJOIN("_",TRUE,tbl_die_ordering[[#This Row],[Supplier]],tbl_die_ordering[[#This Row],[DIE NO]])</f>
        <v>JIANGSU_07045-402</v>
      </c>
    </row>
    <row r="1479" spans="1:33" ht="15.75">
      <c r="A1479" s="130" t="s">
        <v>6</v>
      </c>
      <c r="B1479" s="128" t="str">
        <f>_xlfn.XLOOKUP(_xlfn.TEXTJOIN("_",TRUE,tbl_die_ordering[[#This Row],[Supplier]],tbl_die_ordering[[#This Row],[DIE NO]]),[1]Tracker!$AQ:$AQ,[1]Tracker!$W:$W,"")</f>
        <v>8223-25</v>
      </c>
      <c r="C1479" s="204" t="s">
        <v>2264</v>
      </c>
      <c r="D1479" s="177" t="s">
        <v>88</v>
      </c>
      <c r="E1479" s="90" t="s">
        <v>111</v>
      </c>
      <c r="F1479" s="91">
        <v>45931</v>
      </c>
      <c r="G1479" s="355">
        <f>_xlfn.XLOOKUP(_xlfn.TEXTJOIN("_",TRUE,tbl_die_ordering[[#This Row],[Supplier]],tbl_die_ordering[[#This Row],[DIE NO]]),[1]Tracker!$AQ:$AQ,[1]Tracker!$V:$V,"")</f>
        <v>45932</v>
      </c>
      <c r="H1479" s="193" t="s">
        <v>90</v>
      </c>
      <c r="I1479" s="131">
        <v>1</v>
      </c>
      <c r="J1479" s="131">
        <v>1</v>
      </c>
      <c r="K1479" s="99">
        <v>45940</v>
      </c>
      <c r="L1479" s="99">
        <v>45945</v>
      </c>
      <c r="M1479" s="102"/>
      <c r="N1479" s="129">
        <f>IFERROR(IF(tbl_die_ordering[[#This Row],[Design Approved Date]]&lt;&gt;"",L1479-K1479,""),"")</f>
        <v>5</v>
      </c>
      <c r="O1479" s="91">
        <v>45947</v>
      </c>
      <c r="P1479" s="91">
        <v>45948</v>
      </c>
      <c r="Q1479" s="99">
        <v>45947</v>
      </c>
      <c r="R1479" s="122" t="s">
        <v>2265</v>
      </c>
      <c r="S1479" s="90" t="s">
        <v>106</v>
      </c>
      <c r="T1479" s="99">
        <v>45947</v>
      </c>
      <c r="U1479" s="110"/>
      <c r="V1479" s="111"/>
      <c r="W14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79" s="6"/>
      <c r="AA1479" s="118"/>
      <c r="AB1479" s="82">
        <f>_xlfn.XLOOKUP(_xlfn.TEXTJOIN("_",TRUE,tbl_die_ordering[[#This Row],[Supplier]],tbl_die_ordering[[#This Row],[DIE NO]]),[1]Tracker!$AQ:$AQ,[1]Tracker!$Y:$Y,"")</f>
        <v>142509204</v>
      </c>
      <c r="AC1479" s="83">
        <f>_xlfn.XLOOKUP(_xlfn.TEXTJOIN("_",TRUE,tbl_die_ordering[[#This Row],[Supplier]],tbl_die_ordering[[#This Row],[DIE NO]]),[1]Tracker!$AQ:$AQ,[1]Tracker!$AC:$AC,"")</f>
        <v>45958.585092592592</v>
      </c>
      <c r="AD1479" s="7"/>
      <c r="AF1479" t="str">
        <f>TEXT(tbl_die_ordering[[#This Row],[Die Requested Date]],"mmm")</f>
        <v>Oct</v>
      </c>
      <c r="AG1479" t="str">
        <f>_xlfn.TEXTJOIN("_",TRUE,tbl_die_ordering[[#This Row],[Supplier]],tbl_die_ordering[[#This Row],[DIE NO]])</f>
        <v>JIANGSU_05190-503</v>
      </c>
    </row>
    <row r="1480" spans="1:33" ht="15.75">
      <c r="A1480" s="130" t="s">
        <v>6</v>
      </c>
      <c r="B1480" s="128" t="str">
        <f>_xlfn.XLOOKUP(_xlfn.TEXTJOIN("_",TRUE,tbl_die_ordering[[#This Row],[Supplier]],tbl_die_ordering[[#This Row],[DIE NO]]),[1]Tracker!$AQ:$AQ,[1]Tracker!$W:$W,"")</f>
        <v>8223-25</v>
      </c>
      <c r="C1480" s="204" t="s">
        <v>2266</v>
      </c>
      <c r="D1480" s="177" t="s">
        <v>88</v>
      </c>
      <c r="E1480" s="90" t="s">
        <v>550</v>
      </c>
      <c r="F1480" s="91">
        <v>45931</v>
      </c>
      <c r="G1480" s="355">
        <f>_xlfn.XLOOKUP(_xlfn.TEXTJOIN("_",TRUE,tbl_die_ordering[[#This Row],[Supplier]],tbl_die_ordering[[#This Row],[DIE NO]]),[1]Tracker!$AQ:$AQ,[1]Tracker!$V:$V,"")</f>
        <v>45932</v>
      </c>
      <c r="H1480" s="193" t="s">
        <v>90</v>
      </c>
      <c r="I1480" s="131">
        <v>1</v>
      </c>
      <c r="J1480" s="131">
        <v>1</v>
      </c>
      <c r="K1480" s="99">
        <v>45941</v>
      </c>
      <c r="L1480" s="99">
        <v>45945</v>
      </c>
      <c r="M1480" s="102"/>
      <c r="N1480" s="129">
        <f>IFERROR(IF(tbl_die_ordering[[#This Row],[Design Approved Date]]&lt;&gt;"",L1480-K1480,""),"")</f>
        <v>4</v>
      </c>
      <c r="O1480" s="91">
        <v>45947</v>
      </c>
      <c r="P1480" s="91">
        <v>45948</v>
      </c>
      <c r="Q1480" s="99">
        <v>45947</v>
      </c>
      <c r="R1480" s="122" t="s">
        <v>2265</v>
      </c>
      <c r="S1480" s="90" t="s">
        <v>106</v>
      </c>
      <c r="T1480" s="99">
        <v>45947</v>
      </c>
      <c r="U1480" s="110"/>
      <c r="V1480" s="111"/>
      <c r="W14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0" s="6"/>
      <c r="AA1480" s="118"/>
      <c r="AB1480" s="82">
        <f>_xlfn.XLOOKUP(_xlfn.TEXTJOIN("_",TRUE,tbl_die_ordering[[#This Row],[Supplier]],tbl_die_ordering[[#This Row],[DIE NO]]),[1]Tracker!$AQ:$AQ,[1]Tracker!$Y:$Y,"")</f>
        <v>142509204</v>
      </c>
      <c r="AC1480" s="83">
        <f>_xlfn.XLOOKUP(_xlfn.TEXTJOIN("_",TRUE,tbl_die_ordering[[#This Row],[Supplier]],tbl_die_ordering[[#This Row],[DIE NO]]),[1]Tracker!$AQ:$AQ,[1]Tracker!$AC:$AC,"")</f>
        <v>45958.585092592592</v>
      </c>
      <c r="AD1480" s="7"/>
      <c r="AF1480" t="str">
        <f>TEXT(tbl_die_ordering[[#This Row],[Die Requested Date]],"mmm")</f>
        <v>Oct</v>
      </c>
      <c r="AG1480" t="str">
        <f>_xlfn.TEXTJOIN("_",TRUE,tbl_die_ordering[[#This Row],[Supplier]],tbl_die_ordering[[#This Row],[DIE NO]])</f>
        <v>JIANGSU_05405-602</v>
      </c>
    </row>
    <row r="1481" spans="1:33" ht="15.75">
      <c r="A1481" s="130" t="s">
        <v>6</v>
      </c>
      <c r="B1481" s="128" t="str">
        <f>_xlfn.XLOOKUP(_xlfn.TEXTJOIN("_",TRUE,tbl_die_ordering[[#This Row],[Supplier]],tbl_die_ordering[[#This Row],[DIE NO]]),[1]Tracker!$AQ:$AQ,[1]Tracker!$W:$W,"")</f>
        <v>8223-25</v>
      </c>
      <c r="C1481" s="204" t="s">
        <v>2267</v>
      </c>
      <c r="D1481" s="177" t="s">
        <v>88</v>
      </c>
      <c r="E1481" s="90" t="s">
        <v>119</v>
      </c>
      <c r="F1481" s="91">
        <v>45931</v>
      </c>
      <c r="G1481" s="355">
        <f>_xlfn.XLOOKUP(_xlfn.TEXTJOIN("_",TRUE,tbl_die_ordering[[#This Row],[Supplier]],tbl_die_ordering[[#This Row],[DIE NO]]),[1]Tracker!$AQ:$AQ,[1]Tracker!$V:$V,"")</f>
        <v>45932</v>
      </c>
      <c r="H1481" s="193" t="s">
        <v>90</v>
      </c>
      <c r="I1481" s="131">
        <v>0</v>
      </c>
      <c r="J1481" s="131">
        <v>0</v>
      </c>
      <c r="K1481" s="99">
        <v>45941</v>
      </c>
      <c r="L1481" s="99">
        <v>45945</v>
      </c>
      <c r="M1481" s="102"/>
      <c r="N1481" s="129">
        <f>IFERROR(IF(tbl_die_ordering[[#This Row],[Design Approved Date]]&lt;&gt;"",L1481-K1481,""),"")</f>
        <v>4</v>
      </c>
      <c r="O1481" s="91">
        <v>45947</v>
      </c>
      <c r="P1481" s="91">
        <v>45948</v>
      </c>
      <c r="Q1481" s="99">
        <v>45947</v>
      </c>
      <c r="R1481" s="122" t="s">
        <v>2265</v>
      </c>
      <c r="S1481" s="90" t="s">
        <v>106</v>
      </c>
      <c r="T1481" s="99">
        <v>45947</v>
      </c>
      <c r="U1481" s="110"/>
      <c r="V1481" s="111"/>
      <c r="W14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1" s="6"/>
      <c r="AA1481" s="118"/>
      <c r="AB1481" s="82">
        <f>_xlfn.XLOOKUP(_xlfn.TEXTJOIN("_",TRUE,tbl_die_ordering[[#This Row],[Supplier]],tbl_die_ordering[[#This Row],[DIE NO]]),[1]Tracker!$AQ:$AQ,[1]Tracker!$Y:$Y,"")</f>
        <v>142509204</v>
      </c>
      <c r="AC1481" s="83">
        <f>_xlfn.XLOOKUP(_xlfn.TEXTJOIN("_",TRUE,tbl_die_ordering[[#This Row],[Supplier]],tbl_die_ordering[[#This Row],[DIE NO]]),[1]Tracker!$AQ:$AQ,[1]Tracker!$AC:$AC,"")</f>
        <v>45958.585092592592</v>
      </c>
      <c r="AD1481" s="7"/>
      <c r="AF1481" t="str">
        <f>TEXT(tbl_die_ordering[[#This Row],[Die Requested Date]],"mmm")</f>
        <v>Oct</v>
      </c>
      <c r="AG1481" t="str">
        <f>_xlfn.TEXTJOIN("_",TRUE,tbl_die_ordering[[#This Row],[Supplier]],tbl_die_ordering[[#This Row],[DIE NO]])</f>
        <v>JIANGSU_11388-505</v>
      </c>
    </row>
    <row r="1482" spans="1:33" ht="15.75">
      <c r="A1482" s="130" t="s">
        <v>6</v>
      </c>
      <c r="B1482" s="128" t="str">
        <f>_xlfn.XLOOKUP(_xlfn.TEXTJOIN("_",TRUE,tbl_die_ordering[[#This Row],[Supplier]],tbl_die_ordering[[#This Row],[DIE NO]]),[1]Tracker!$AQ:$AQ,[1]Tracker!$W:$W,"")</f>
        <v>8224-25</v>
      </c>
      <c r="C1482" s="204" t="s">
        <v>2268</v>
      </c>
      <c r="D1482" s="177" t="s">
        <v>88</v>
      </c>
      <c r="E1482" s="90" t="s">
        <v>100</v>
      </c>
      <c r="F1482" s="91">
        <v>45931</v>
      </c>
      <c r="G1482" s="355">
        <f>_xlfn.XLOOKUP(_xlfn.TEXTJOIN("_",TRUE,tbl_die_ordering[[#This Row],[Supplier]],tbl_die_ordering[[#This Row],[DIE NO]]),[1]Tracker!$AQ:$AQ,[1]Tracker!$V:$V,"")</f>
        <v>45932</v>
      </c>
      <c r="H1482" s="193" t="s">
        <v>90</v>
      </c>
      <c r="I1482" s="131">
        <v>1</v>
      </c>
      <c r="J1482" s="131">
        <v>2</v>
      </c>
      <c r="K1482" s="99">
        <v>45941</v>
      </c>
      <c r="L1482" s="99">
        <v>45945</v>
      </c>
      <c r="M1482" s="102"/>
      <c r="N1482" s="129">
        <f>IFERROR(IF(tbl_die_ordering[[#This Row],[Design Approved Date]]&lt;&gt;"",L1482-K1482,""),"")</f>
        <v>4</v>
      </c>
      <c r="O1482" s="91">
        <v>45947</v>
      </c>
      <c r="P1482" s="91">
        <v>45948</v>
      </c>
      <c r="Q1482" s="99">
        <v>45947</v>
      </c>
      <c r="R1482" s="122" t="s">
        <v>2265</v>
      </c>
      <c r="S1482" s="90" t="s">
        <v>106</v>
      </c>
      <c r="T1482" s="99">
        <v>45947</v>
      </c>
      <c r="U1482" s="110"/>
      <c r="V1482" s="111"/>
      <c r="W14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2" s="6"/>
      <c r="AA1482" s="118"/>
      <c r="AB1482" s="82">
        <f>_xlfn.XLOOKUP(_xlfn.TEXTJOIN("_",TRUE,tbl_die_ordering[[#This Row],[Supplier]],tbl_die_ordering[[#This Row],[DIE NO]]),[1]Tracker!$AQ:$AQ,[1]Tracker!$Y:$Y,"")</f>
        <v>142509205</v>
      </c>
      <c r="AC1482" s="83">
        <f>_xlfn.XLOOKUP(_xlfn.TEXTJOIN("_",TRUE,tbl_die_ordering[[#This Row],[Supplier]],tbl_die_ordering[[#This Row],[DIE NO]]),[1]Tracker!$AQ:$AQ,[1]Tracker!$AC:$AC,"")</f>
        <v>45958.636712962965</v>
      </c>
      <c r="AD1482" s="7"/>
      <c r="AF1482" t="str">
        <f>TEXT(tbl_die_ordering[[#This Row],[Die Requested Date]],"mmm")</f>
        <v>Oct</v>
      </c>
      <c r="AG1482" t="str">
        <f>_xlfn.TEXTJOIN("_",TRUE,tbl_die_ordering[[#This Row],[Supplier]],tbl_die_ordering[[#This Row],[DIE NO]])</f>
        <v>JIANGSU_13640-201</v>
      </c>
    </row>
    <row r="1483" spans="1:33" ht="15.75">
      <c r="A1483" s="130" t="s">
        <v>6</v>
      </c>
      <c r="B1483" s="128" t="str">
        <f>_xlfn.XLOOKUP(_xlfn.TEXTJOIN("_",TRUE,tbl_die_ordering[[#This Row],[Supplier]],tbl_die_ordering[[#This Row],[DIE NO]]),[1]Tracker!$AQ:$AQ,[1]Tracker!$W:$W,"")</f>
        <v>8221-25</v>
      </c>
      <c r="C1483" s="204" t="s">
        <v>2269</v>
      </c>
      <c r="D1483" s="177" t="s">
        <v>88</v>
      </c>
      <c r="E1483" s="90" t="s">
        <v>550</v>
      </c>
      <c r="F1483" s="91">
        <v>45932</v>
      </c>
      <c r="G1483" s="355">
        <f>_xlfn.XLOOKUP(_xlfn.TEXTJOIN("_",TRUE,tbl_die_ordering[[#This Row],[Supplier]],tbl_die_ordering[[#This Row],[DIE NO]]),[1]Tracker!$AQ:$AQ,[1]Tracker!$V:$V,"")</f>
        <v>45932</v>
      </c>
      <c r="H1483" s="193" t="s">
        <v>94</v>
      </c>
      <c r="I1483" s="131">
        <v>1</v>
      </c>
      <c r="J1483" s="131">
        <v>1</v>
      </c>
      <c r="K1483" s="99">
        <v>45933</v>
      </c>
      <c r="L1483" s="99">
        <v>45936</v>
      </c>
      <c r="M1483" s="102"/>
      <c r="N1483" s="129">
        <f>IFERROR(IF(tbl_die_ordering[[#This Row],[Design Approved Date]]&lt;&gt;"",L1483-K1483,""),"")</f>
        <v>3</v>
      </c>
      <c r="O1483" s="91">
        <v>45938</v>
      </c>
      <c r="P1483" s="91">
        <v>45941</v>
      </c>
      <c r="Q1483" s="99">
        <v>45938</v>
      </c>
      <c r="R1483" s="122" t="s">
        <v>2089</v>
      </c>
      <c r="S1483" s="90" t="s">
        <v>101</v>
      </c>
      <c r="T1483" s="99">
        <v>45938</v>
      </c>
      <c r="U1483" s="110"/>
      <c r="V1483" s="111"/>
      <c r="W14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3" s="6"/>
      <c r="AA1483" s="118"/>
      <c r="AB1483" s="82">
        <f>_xlfn.XLOOKUP(_xlfn.TEXTJOIN("_",TRUE,tbl_die_ordering[[#This Row],[Supplier]],tbl_die_ordering[[#This Row],[DIE NO]]),[1]Tracker!$AQ:$AQ,[1]Tracker!$Y:$Y,"")</f>
        <v>142508852</v>
      </c>
      <c r="AC1483" s="83">
        <f>_xlfn.XLOOKUP(_xlfn.TEXTJOIN("_",TRUE,tbl_die_ordering[[#This Row],[Supplier]],tbl_die_ordering[[#This Row],[DIE NO]]),[1]Tracker!$AQ:$AQ,[1]Tracker!$AC:$AC,"")</f>
        <v>45954.340405092589</v>
      </c>
      <c r="AD1483" s="7"/>
      <c r="AF1483" t="str">
        <f>TEXT(tbl_die_ordering[[#This Row],[Die Requested Date]],"mmm")</f>
        <v>Oct</v>
      </c>
      <c r="AG1483" t="str">
        <f>_xlfn.TEXTJOIN("_",TRUE,tbl_die_ordering[[#This Row],[Supplier]],tbl_die_ordering[[#This Row],[DIE NO]])</f>
        <v>PDTMC_05154-207</v>
      </c>
    </row>
    <row r="1484" spans="1:33" ht="15.75">
      <c r="A1484" s="130" t="s">
        <v>6</v>
      </c>
      <c r="B1484" s="128" t="str">
        <f>_xlfn.XLOOKUP(_xlfn.TEXTJOIN("_",TRUE,tbl_die_ordering[[#This Row],[Supplier]],tbl_die_ordering[[#This Row],[DIE NO]]),[1]Tracker!$AQ:$AQ,[1]Tracker!$W:$W,"")</f>
        <v>8229-25</v>
      </c>
      <c r="C1484" s="204" t="s">
        <v>2270</v>
      </c>
      <c r="D1484" s="177" t="s">
        <v>88</v>
      </c>
      <c r="E1484" s="90" t="s">
        <v>119</v>
      </c>
      <c r="F1484" s="91">
        <v>45932</v>
      </c>
      <c r="G1484" s="355">
        <f>_xlfn.XLOOKUP(_xlfn.TEXTJOIN("_",TRUE,tbl_die_ordering[[#This Row],[Supplier]],tbl_die_ordering[[#This Row],[DIE NO]]),[1]Tracker!$AQ:$AQ,[1]Tracker!$V:$V,"")</f>
        <v>45932</v>
      </c>
      <c r="H1484" s="193" t="s">
        <v>94</v>
      </c>
      <c r="I1484" s="131">
        <v>1</v>
      </c>
      <c r="J1484" s="131">
        <v>4</v>
      </c>
      <c r="K1484" s="99">
        <v>45932</v>
      </c>
      <c r="L1484" s="99">
        <v>45933</v>
      </c>
      <c r="M1484" s="102"/>
      <c r="N1484" s="129">
        <f>IFERROR(IF(tbl_die_ordering[[#This Row],[Design Approved Date]]&lt;&gt;"",L1484-K1484,""),"")</f>
        <v>1</v>
      </c>
      <c r="O1484" s="91">
        <v>45936</v>
      </c>
      <c r="P1484" s="91">
        <v>45937</v>
      </c>
      <c r="Q1484" s="99">
        <v>45936</v>
      </c>
      <c r="R1484" s="122" t="s">
        <v>2261</v>
      </c>
      <c r="S1484" s="90" t="s">
        <v>95</v>
      </c>
      <c r="T1484" s="99">
        <v>45936</v>
      </c>
      <c r="U1484" s="110"/>
      <c r="V1484" s="111"/>
      <c r="W14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4" s="6"/>
      <c r="AA1484" s="118"/>
      <c r="AB1484" s="82">
        <f>_xlfn.XLOOKUP(_xlfn.TEXTJOIN("_",TRUE,tbl_die_ordering[[#This Row],[Supplier]],tbl_die_ordering[[#This Row],[DIE NO]]),[1]Tracker!$AQ:$AQ,[1]Tracker!$Y:$Y,"")</f>
        <v>142508854</v>
      </c>
      <c r="AC1484" s="83">
        <f>_xlfn.XLOOKUP(_xlfn.TEXTJOIN("_",TRUE,tbl_die_ordering[[#This Row],[Supplier]],tbl_die_ordering[[#This Row],[DIE NO]]),[1]Tracker!$AQ:$AQ,[1]Tracker!$AC:$AC,"")</f>
        <v>45953</v>
      </c>
      <c r="AD1484" s="7"/>
      <c r="AF1484" t="str">
        <f>TEXT(tbl_die_ordering[[#This Row],[Die Requested Date]],"mmm")</f>
        <v>Oct</v>
      </c>
      <c r="AG1484" t="str">
        <f>_xlfn.TEXTJOIN("_",TRUE,tbl_die_ordering[[#This Row],[Supplier]],tbl_die_ordering[[#This Row],[DIE NO]])</f>
        <v>PHME_13711-420</v>
      </c>
    </row>
    <row r="1485" spans="1:33" ht="15.75">
      <c r="A1485" s="130" t="s">
        <v>6</v>
      </c>
      <c r="B1485" s="128" t="str">
        <f>_xlfn.XLOOKUP(_xlfn.TEXTJOIN("_",TRUE,tbl_die_ordering[[#This Row],[Supplier]],tbl_die_ordering[[#This Row],[DIE NO]]),[1]Tracker!$AQ:$AQ,[1]Tracker!$W:$W,"")</f>
        <v>8226-25</v>
      </c>
      <c r="C1485" s="204" t="s">
        <v>2271</v>
      </c>
      <c r="D1485" s="177" t="s">
        <v>88</v>
      </c>
      <c r="E1485" s="90" t="s">
        <v>247</v>
      </c>
      <c r="F1485" s="91">
        <v>45932</v>
      </c>
      <c r="G1485" s="355">
        <f>_xlfn.XLOOKUP(_xlfn.TEXTJOIN("_",TRUE,tbl_die_ordering[[#This Row],[Supplier]],tbl_die_ordering[[#This Row],[DIE NO]]),[1]Tracker!$AQ:$AQ,[1]Tracker!$V:$V,"")</f>
        <v>45932</v>
      </c>
      <c r="H1485" s="193" t="s">
        <v>90</v>
      </c>
      <c r="I1485" s="131">
        <v>2</v>
      </c>
      <c r="J1485" s="131">
        <v>8</v>
      </c>
      <c r="K1485" s="99">
        <v>45932</v>
      </c>
      <c r="L1485" s="99">
        <v>45933</v>
      </c>
      <c r="M1485" s="102"/>
      <c r="N1485" s="129">
        <f>IFERROR(IF(tbl_die_ordering[[#This Row],[Design Approved Date]]&lt;&gt;"",L1485-K1485,""),"")</f>
        <v>1</v>
      </c>
      <c r="O1485" s="91">
        <v>45936</v>
      </c>
      <c r="P1485" s="91">
        <v>45937</v>
      </c>
      <c r="Q1485" s="99">
        <v>45936</v>
      </c>
      <c r="R1485" s="122" t="s">
        <v>2261</v>
      </c>
      <c r="S1485" s="90" t="s">
        <v>139</v>
      </c>
      <c r="T1485" s="99">
        <v>45936</v>
      </c>
      <c r="U1485" s="110"/>
      <c r="V1485" s="111"/>
      <c r="W14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5" s="6"/>
      <c r="AA1485" s="118"/>
      <c r="AB1485" s="82">
        <f>_xlfn.XLOOKUP(_xlfn.TEXTJOIN("_",TRUE,tbl_die_ordering[[#This Row],[Supplier]],tbl_die_ordering[[#This Row],[DIE NO]]),[1]Tracker!$AQ:$AQ,[1]Tracker!$Y:$Y,"")</f>
        <v>142508848</v>
      </c>
      <c r="AC1485" s="83">
        <f>_xlfn.XLOOKUP(_xlfn.TEXTJOIN("_",TRUE,tbl_die_ordering[[#This Row],[Supplier]],tbl_die_ordering[[#This Row],[DIE NO]]),[1]Tracker!$AQ:$AQ,[1]Tracker!$AC:$AC,"")</f>
        <v>45953.345949074072</v>
      </c>
      <c r="AD1485" s="7"/>
      <c r="AF1485" t="str">
        <f>TEXT(tbl_die_ordering[[#This Row],[Die Requested Date]],"mmm")</f>
        <v>Oct</v>
      </c>
      <c r="AG1485" t="str">
        <f>_xlfn.TEXTJOIN("_",TRUE,tbl_die_ordering[[#This Row],[Supplier]],tbl_die_ordering[[#This Row],[DIE NO]])</f>
        <v>EKSTEK_17928-539</v>
      </c>
    </row>
    <row r="1486" spans="1:33" ht="15.75">
      <c r="A1486" s="130" t="s">
        <v>6</v>
      </c>
      <c r="B1486" s="128" t="str">
        <f>_xlfn.XLOOKUP(_xlfn.TEXTJOIN("_",TRUE,tbl_die_ordering[[#This Row],[Supplier]],tbl_die_ordering[[#This Row],[DIE NO]]),[1]Tracker!$AQ:$AQ,[1]Tracker!$W:$W,"")</f>
        <v>8222-25</v>
      </c>
      <c r="C1486" s="204" t="s">
        <v>2272</v>
      </c>
      <c r="D1486" s="177" t="s">
        <v>88</v>
      </c>
      <c r="E1486" s="90" t="s">
        <v>89</v>
      </c>
      <c r="F1486" s="91">
        <v>45932</v>
      </c>
      <c r="G1486" s="355">
        <f>_xlfn.XLOOKUP(_xlfn.TEXTJOIN("_",TRUE,tbl_die_ordering[[#This Row],[Supplier]],tbl_die_ordering[[#This Row],[DIE NO]]),[1]Tracker!$AQ:$AQ,[1]Tracker!$V:$V,"")</f>
        <v>45932</v>
      </c>
      <c r="H1486" s="193" t="s">
        <v>94</v>
      </c>
      <c r="I1486" s="131">
        <v>0</v>
      </c>
      <c r="J1486" s="131">
        <v>0</v>
      </c>
      <c r="K1486" s="99">
        <v>45933</v>
      </c>
      <c r="L1486" s="99">
        <v>45936</v>
      </c>
      <c r="M1486" s="102"/>
      <c r="N1486" s="129">
        <f>IFERROR(IF(tbl_die_ordering[[#This Row],[Design Approved Date]]&lt;&gt;"",L1486-K1486,""),"")</f>
        <v>3</v>
      </c>
      <c r="O1486" s="91">
        <v>45938</v>
      </c>
      <c r="P1486" s="91">
        <v>45941</v>
      </c>
      <c r="Q1486" s="99">
        <v>45938</v>
      </c>
      <c r="R1486" s="122" t="s">
        <v>2089</v>
      </c>
      <c r="S1486" s="90" t="s">
        <v>101</v>
      </c>
      <c r="T1486" s="99">
        <v>45938</v>
      </c>
      <c r="U1486" s="110"/>
      <c r="V1486" s="111"/>
      <c r="W14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6" s="6"/>
      <c r="AA1486" s="118"/>
      <c r="AB1486" s="82">
        <f>_xlfn.XLOOKUP(_xlfn.TEXTJOIN("_",TRUE,tbl_die_ordering[[#This Row],[Supplier]],tbl_die_ordering[[#This Row],[DIE NO]]),[1]Tracker!$AQ:$AQ,[1]Tracker!$Y:$Y,"")</f>
        <v>142508853</v>
      </c>
      <c r="AC1486" s="83">
        <f>_xlfn.XLOOKUP(_xlfn.TEXTJOIN("_",TRUE,tbl_die_ordering[[#This Row],[Supplier]],tbl_die_ordering[[#This Row],[DIE NO]]),[1]Tracker!$AQ:$AQ,[1]Tracker!$AC:$AC,"")</f>
        <v>45954.340405092589</v>
      </c>
      <c r="AD1486" s="7"/>
      <c r="AF1486" t="str">
        <f>TEXT(tbl_die_ordering[[#This Row],[Die Requested Date]],"mmm")</f>
        <v>Oct</v>
      </c>
      <c r="AG1486" t="str">
        <f>_xlfn.TEXTJOIN("_",TRUE,tbl_die_ordering[[#This Row],[Supplier]],tbl_die_ordering[[#This Row],[DIE NO]])</f>
        <v>PDTMC_24216-606</v>
      </c>
    </row>
    <row r="1487" spans="1:33" ht="15.75">
      <c r="A1487" s="130" t="s">
        <v>6</v>
      </c>
      <c r="B1487" s="128" t="str">
        <f>_xlfn.XLOOKUP(_xlfn.TEXTJOIN("_",TRUE,tbl_die_ordering[[#This Row],[Supplier]],tbl_die_ordering[[#This Row],[DIE NO]]),[1]Tracker!$AQ:$AQ,[1]Tracker!$W:$W,"")</f>
        <v>8229-25</v>
      </c>
      <c r="C1487" s="204" t="s">
        <v>2273</v>
      </c>
      <c r="D1487" s="177" t="s">
        <v>88</v>
      </c>
      <c r="E1487" s="90" t="s">
        <v>111</v>
      </c>
      <c r="F1487" s="91">
        <v>45932</v>
      </c>
      <c r="G1487" s="355">
        <f>_xlfn.XLOOKUP(_xlfn.TEXTJOIN("_",TRUE,tbl_die_ordering[[#This Row],[Supplier]],tbl_die_ordering[[#This Row],[DIE NO]]),[1]Tracker!$AQ:$AQ,[1]Tracker!$V:$V,"")</f>
        <v>45932</v>
      </c>
      <c r="H1487" s="193" t="s">
        <v>94</v>
      </c>
      <c r="I1487" s="131">
        <v>0</v>
      </c>
      <c r="J1487" s="131">
        <v>0</v>
      </c>
      <c r="K1487" s="99">
        <v>45932</v>
      </c>
      <c r="L1487" s="99">
        <v>45933</v>
      </c>
      <c r="M1487" s="102"/>
      <c r="N1487" s="129">
        <f>IFERROR(IF(tbl_die_ordering[[#This Row],[Design Approved Date]]&lt;&gt;"",L1487-K1487,""),"")</f>
        <v>1</v>
      </c>
      <c r="O1487" s="91">
        <v>45936</v>
      </c>
      <c r="P1487" s="91">
        <v>45937</v>
      </c>
      <c r="Q1487" s="99">
        <v>45936</v>
      </c>
      <c r="R1487" s="122" t="s">
        <v>2261</v>
      </c>
      <c r="S1487" s="90" t="s">
        <v>95</v>
      </c>
      <c r="T1487" s="99">
        <v>45936</v>
      </c>
      <c r="U1487" s="110"/>
      <c r="V1487" s="111"/>
      <c r="W14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7" s="6"/>
      <c r="AA1487" s="118"/>
      <c r="AB1487" s="82">
        <f>_xlfn.XLOOKUP(_xlfn.TEXTJOIN("_",TRUE,tbl_die_ordering[[#This Row],[Supplier]],tbl_die_ordering[[#This Row],[DIE NO]]),[1]Tracker!$AQ:$AQ,[1]Tracker!$Y:$Y,"")</f>
        <v>142508854</v>
      </c>
      <c r="AC1487" s="83">
        <f>_xlfn.XLOOKUP(_xlfn.TEXTJOIN("_",TRUE,tbl_die_ordering[[#This Row],[Supplier]],tbl_die_ordering[[#This Row],[DIE NO]]),[1]Tracker!$AQ:$AQ,[1]Tracker!$AC:$AC,"")</f>
        <v>45953</v>
      </c>
      <c r="AD1487" s="7"/>
      <c r="AF1487" t="str">
        <f>TEXT(tbl_die_ordering[[#This Row],[Die Requested Date]],"mmm")</f>
        <v>Oct</v>
      </c>
      <c r="AG1487" t="str">
        <f>_xlfn.TEXTJOIN("_",TRUE,tbl_die_ordering[[#This Row],[Supplier]],tbl_die_ordering[[#This Row],[DIE NO]])</f>
        <v>PHME_26196-502</v>
      </c>
    </row>
    <row r="1488" spans="1:33" ht="15.75">
      <c r="A1488" s="130" t="s">
        <v>6</v>
      </c>
      <c r="B1488" s="128" t="str">
        <f>_xlfn.XLOOKUP(_xlfn.TEXTJOIN("_",TRUE,tbl_die_ordering[[#This Row],[Supplier]],tbl_die_ordering[[#This Row],[DIE NO]]),[1]Tracker!$AQ:$AQ,[1]Tracker!$W:$W,"")</f>
        <v>8222-25</v>
      </c>
      <c r="C1488" s="204" t="s">
        <v>2274</v>
      </c>
      <c r="D1488" s="177" t="s">
        <v>88</v>
      </c>
      <c r="E1488" s="90" t="s">
        <v>103</v>
      </c>
      <c r="F1488" s="91">
        <v>45932</v>
      </c>
      <c r="G1488" s="355">
        <f>_xlfn.XLOOKUP(_xlfn.TEXTJOIN("_",TRUE,tbl_die_ordering[[#This Row],[Supplier]],tbl_die_ordering[[#This Row],[DIE NO]]),[1]Tracker!$AQ:$AQ,[1]Tracker!$V:$V,"")</f>
        <v>45932</v>
      </c>
      <c r="H1488" s="193" t="s">
        <v>94</v>
      </c>
      <c r="I1488" s="131">
        <v>0</v>
      </c>
      <c r="J1488" s="131">
        <v>0</v>
      </c>
      <c r="K1488" s="99">
        <v>45935</v>
      </c>
      <c r="L1488" s="99">
        <v>45936</v>
      </c>
      <c r="M1488" s="102"/>
      <c r="N1488" s="129">
        <f>IFERROR(IF(tbl_die_ordering[[#This Row],[Design Approved Date]]&lt;&gt;"",L1488-K1488,""),"")</f>
        <v>1</v>
      </c>
      <c r="O1488" s="91">
        <v>45938</v>
      </c>
      <c r="P1488" s="91">
        <v>45941</v>
      </c>
      <c r="Q1488" s="99">
        <v>45938</v>
      </c>
      <c r="R1488" s="122" t="s">
        <v>2089</v>
      </c>
      <c r="S1488" s="90" t="s">
        <v>101</v>
      </c>
      <c r="T1488" s="99">
        <v>45938</v>
      </c>
      <c r="U1488" s="110"/>
      <c r="V1488" s="111"/>
      <c r="W14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8" s="6"/>
      <c r="AA1488" s="118"/>
      <c r="AB1488" s="82">
        <f>_xlfn.XLOOKUP(_xlfn.TEXTJOIN("_",TRUE,tbl_die_ordering[[#This Row],[Supplier]],tbl_die_ordering[[#This Row],[DIE NO]]),[1]Tracker!$AQ:$AQ,[1]Tracker!$Y:$Y,"")</f>
        <v>142508853</v>
      </c>
      <c r="AC1488" s="83">
        <f>_xlfn.XLOOKUP(_xlfn.TEXTJOIN("_",TRUE,tbl_die_ordering[[#This Row],[Supplier]],tbl_die_ordering[[#This Row],[DIE NO]]),[1]Tracker!$AQ:$AQ,[1]Tracker!$AC:$AC,"")</f>
        <v>45954.340405092589</v>
      </c>
      <c r="AD1488" s="7"/>
      <c r="AF1488" t="str">
        <f>TEXT(tbl_die_ordering[[#This Row],[Die Requested Date]],"mmm")</f>
        <v>Oct</v>
      </c>
      <c r="AG1488" t="str">
        <f>_xlfn.TEXTJOIN("_",TRUE,tbl_die_ordering[[#This Row],[Supplier]],tbl_die_ordering[[#This Row],[DIE NO]])</f>
        <v>PDTMC_26257-503</v>
      </c>
    </row>
    <row r="1489" spans="1:36" ht="15.75">
      <c r="A1489" s="130" t="s">
        <v>6</v>
      </c>
      <c r="B1489" s="128" t="str">
        <f>_xlfn.XLOOKUP(_xlfn.TEXTJOIN("_",TRUE,tbl_die_ordering[[#This Row],[Supplier]],tbl_die_ordering[[#This Row],[DIE NO]]),[1]Tracker!$AQ:$AQ,[1]Tracker!$W:$W,"")</f>
        <v>8226-25</v>
      </c>
      <c r="C1489" s="204" t="s">
        <v>2275</v>
      </c>
      <c r="D1489" s="177" t="s">
        <v>88</v>
      </c>
      <c r="E1489" s="90" t="s">
        <v>323</v>
      </c>
      <c r="F1489" s="91">
        <v>45932</v>
      </c>
      <c r="G1489" s="355">
        <f>_xlfn.XLOOKUP(_xlfn.TEXTJOIN("_",TRUE,tbl_die_ordering[[#This Row],[Supplier]],tbl_die_ordering[[#This Row],[DIE NO]]),[1]Tracker!$AQ:$AQ,[1]Tracker!$V:$V,"")</f>
        <v>45932</v>
      </c>
      <c r="H1489" s="193" t="s">
        <v>90</v>
      </c>
      <c r="I1489" s="131">
        <v>0</v>
      </c>
      <c r="J1489" s="131">
        <v>0</v>
      </c>
      <c r="K1489" s="99">
        <v>45933</v>
      </c>
      <c r="L1489" s="99">
        <v>45936</v>
      </c>
      <c r="M1489" s="102"/>
      <c r="N1489" s="129">
        <f>IFERROR(IF(tbl_die_ordering[[#This Row],[Design Approved Date]]&lt;&gt;"",L1489-K1489,""),"")</f>
        <v>3</v>
      </c>
      <c r="O1489" s="91">
        <v>45938</v>
      </c>
      <c r="P1489" s="91">
        <v>45941</v>
      </c>
      <c r="Q1489" s="99">
        <v>45938</v>
      </c>
      <c r="R1489" s="122" t="s">
        <v>2089</v>
      </c>
      <c r="S1489" s="90" t="s">
        <v>139</v>
      </c>
      <c r="T1489" s="99">
        <v>45938</v>
      </c>
      <c r="U1489" s="110"/>
      <c r="V1489" s="111"/>
      <c r="W14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89" s="6"/>
      <c r="AA1489" s="118"/>
      <c r="AB1489" s="82">
        <f>_xlfn.XLOOKUP(_xlfn.TEXTJOIN("_",TRUE,tbl_die_ordering[[#This Row],[Supplier]],tbl_die_ordering[[#This Row],[DIE NO]]),[1]Tracker!$AQ:$AQ,[1]Tracker!$Y:$Y,"")</f>
        <v>142508848</v>
      </c>
      <c r="AC1489" s="83">
        <f>_xlfn.XLOOKUP(_xlfn.TEXTJOIN("_",TRUE,tbl_die_ordering[[#This Row],[Supplier]],tbl_die_ordering[[#This Row],[DIE NO]]),[1]Tracker!$AQ:$AQ,[1]Tracker!$AC:$AC,"")</f>
        <v>45953.345949074072</v>
      </c>
      <c r="AD1489" s="7"/>
      <c r="AF1489" t="str">
        <f>TEXT(tbl_die_ordering[[#This Row],[Die Requested Date]],"mmm")</f>
        <v>Oct</v>
      </c>
      <c r="AG1489" t="str">
        <f>_xlfn.TEXTJOIN("_",TRUE,tbl_die_ordering[[#This Row],[Supplier]],tbl_die_ordering[[#This Row],[DIE NO]])</f>
        <v>EKSTEK_26326-502</v>
      </c>
    </row>
    <row r="1490" spans="1:36" ht="15.75">
      <c r="A1490" s="130" t="s">
        <v>6</v>
      </c>
      <c r="B1490" s="128" t="str">
        <f>_xlfn.XLOOKUP(_xlfn.TEXTJOIN("_",TRUE,tbl_die_ordering[[#This Row],[Supplier]],tbl_die_ordering[[#This Row],[DIE NO]]),[1]Tracker!$AQ:$AQ,[1]Tracker!$W:$W,"")</f>
        <v>8222-25</v>
      </c>
      <c r="C1490" s="204" t="s">
        <v>2276</v>
      </c>
      <c r="D1490" s="177" t="s">
        <v>88</v>
      </c>
      <c r="E1490" s="90" t="s">
        <v>115</v>
      </c>
      <c r="F1490" s="91">
        <v>45932</v>
      </c>
      <c r="G1490" s="355">
        <f>_xlfn.XLOOKUP(_xlfn.TEXTJOIN("_",TRUE,tbl_die_ordering[[#This Row],[Supplier]],tbl_die_ordering[[#This Row],[DIE NO]]),[1]Tracker!$AQ:$AQ,[1]Tracker!$V:$V,"")</f>
        <v>45932</v>
      </c>
      <c r="H1490" s="193" t="s">
        <v>94</v>
      </c>
      <c r="I1490" s="131">
        <v>1</v>
      </c>
      <c r="J1490" s="131">
        <v>1</v>
      </c>
      <c r="K1490" s="99">
        <v>45933</v>
      </c>
      <c r="L1490" s="99">
        <v>45936</v>
      </c>
      <c r="M1490" s="102"/>
      <c r="N1490" s="129">
        <f>IFERROR(IF(tbl_die_ordering[[#This Row],[Design Approved Date]]&lt;&gt;"",L1490-K1490,""),"")</f>
        <v>3</v>
      </c>
      <c r="O1490" s="91">
        <v>45938</v>
      </c>
      <c r="P1490" s="91">
        <v>45941</v>
      </c>
      <c r="Q1490" s="99">
        <v>45938</v>
      </c>
      <c r="R1490" s="122" t="s">
        <v>2089</v>
      </c>
      <c r="S1490" s="90" t="s">
        <v>101</v>
      </c>
      <c r="T1490" s="99">
        <v>45938</v>
      </c>
      <c r="U1490" s="110"/>
      <c r="V1490" s="111"/>
      <c r="W14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0" s="6"/>
      <c r="AA1490" s="118"/>
      <c r="AB1490" s="82">
        <f>_xlfn.XLOOKUP(_xlfn.TEXTJOIN("_",TRUE,tbl_die_ordering[[#This Row],[Supplier]],tbl_die_ordering[[#This Row],[DIE NO]]),[1]Tracker!$AQ:$AQ,[1]Tracker!$Y:$Y,"")</f>
        <v>142508853</v>
      </c>
      <c r="AC1490" s="83">
        <f>_xlfn.XLOOKUP(_xlfn.TEXTJOIN("_",TRUE,tbl_die_ordering[[#This Row],[Supplier]],tbl_die_ordering[[#This Row],[DIE NO]]),[1]Tracker!$AQ:$AQ,[1]Tracker!$AC:$AC,"")</f>
        <v>45954.340405092589</v>
      </c>
      <c r="AD1490" s="7"/>
      <c r="AF1490" t="str">
        <f>TEXT(tbl_die_ordering[[#This Row],[Die Requested Date]],"mmm")</f>
        <v>Oct</v>
      </c>
      <c r="AG1490" t="str">
        <f>_xlfn.TEXTJOIN("_",TRUE,tbl_die_ordering[[#This Row],[Supplier]],tbl_die_ordering[[#This Row],[DIE NO]])</f>
        <v>PDTMC_28112-209</v>
      </c>
    </row>
    <row r="1491" spans="1:36" ht="15.75">
      <c r="A1491" s="130" t="s">
        <v>6</v>
      </c>
      <c r="B1491" s="128" t="str">
        <f>_xlfn.XLOOKUP(_xlfn.TEXTJOIN("_",TRUE,tbl_die_ordering[[#This Row],[Supplier]],tbl_die_ordering[[#This Row],[DIE NO]]),[1]Tracker!$AQ:$AQ,[1]Tracker!$W:$W,"")</f>
        <v>8227-25</v>
      </c>
      <c r="C1491" s="204" t="s">
        <v>2277</v>
      </c>
      <c r="D1491" s="177" t="s">
        <v>88</v>
      </c>
      <c r="E1491" s="90" t="s">
        <v>321</v>
      </c>
      <c r="F1491" s="91">
        <v>45932</v>
      </c>
      <c r="G1491" s="355">
        <f>_xlfn.XLOOKUP(_xlfn.TEXTJOIN("_",TRUE,tbl_die_ordering[[#This Row],[Supplier]],tbl_die_ordering[[#This Row],[DIE NO]]),[1]Tracker!$AQ:$AQ,[1]Tracker!$V:$V,"")</f>
        <v>45932</v>
      </c>
      <c r="H1491" s="193" t="s">
        <v>90</v>
      </c>
      <c r="I1491" s="131">
        <v>1</v>
      </c>
      <c r="J1491" s="131">
        <v>2</v>
      </c>
      <c r="K1491" s="99">
        <v>45932</v>
      </c>
      <c r="L1491" s="99">
        <v>45936</v>
      </c>
      <c r="M1491" s="102" t="s">
        <v>2199</v>
      </c>
      <c r="N1491" s="129">
        <f>IFERROR(IF(tbl_die_ordering[[#This Row],[Design Approved Date]]&lt;&gt;"",L1491-K1491,""),"")</f>
        <v>4</v>
      </c>
      <c r="O1491" s="91">
        <v>45938</v>
      </c>
      <c r="P1491" s="91">
        <v>45941</v>
      </c>
      <c r="Q1491" s="99">
        <v>45938</v>
      </c>
      <c r="R1491" s="122" t="s">
        <v>2089</v>
      </c>
      <c r="S1491" s="90" t="s">
        <v>378</v>
      </c>
      <c r="T1491" s="99">
        <v>45938</v>
      </c>
      <c r="U1491" s="110"/>
      <c r="V1491" s="111"/>
      <c r="W14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1" s="6"/>
      <c r="AA1491" s="118"/>
      <c r="AB1491" s="82">
        <f>_xlfn.XLOOKUP(_xlfn.TEXTJOIN("_",TRUE,tbl_die_ordering[[#This Row],[Supplier]],tbl_die_ordering[[#This Row],[DIE NO]]),[1]Tracker!$AQ:$AQ,[1]Tracker!$Y:$Y,"")</f>
        <v>142508845</v>
      </c>
      <c r="AC1491" s="83">
        <f>_xlfn.XLOOKUP(_xlfn.TEXTJOIN("_",TRUE,tbl_die_ordering[[#This Row],[Supplier]],tbl_die_ordering[[#This Row],[DIE NO]]),[1]Tracker!$AQ:$AQ,[1]Tracker!$AC:$AC,"")</f>
        <v>45947.048171296294</v>
      </c>
      <c r="AD1491" s="7"/>
      <c r="AF1491" t="str">
        <f>TEXT(tbl_die_ordering[[#This Row],[Die Requested Date]],"mmm")</f>
        <v>Oct</v>
      </c>
      <c r="AG1491" t="str">
        <f>_xlfn.TEXTJOIN("_",TRUE,tbl_die_ordering[[#This Row],[Supplier]],tbl_die_ordering[[#This Row],[DIE NO]])</f>
        <v>COMES_28117-435</v>
      </c>
    </row>
    <row r="1492" spans="1:36" ht="15.75">
      <c r="A1492" s="130" t="s">
        <v>6</v>
      </c>
      <c r="B1492" s="128" t="str">
        <f>_xlfn.XLOOKUP(_xlfn.TEXTJOIN("_",TRUE,tbl_die_ordering[[#This Row],[Supplier]],tbl_die_ordering[[#This Row],[DIE NO]]),[1]Tracker!$AQ:$AQ,[1]Tracker!$W:$W,"")</f>
        <v>8226-25</v>
      </c>
      <c r="C1492" s="204" t="s">
        <v>2278</v>
      </c>
      <c r="D1492" s="177" t="s">
        <v>88</v>
      </c>
      <c r="E1492" s="90" t="s">
        <v>260</v>
      </c>
      <c r="F1492" s="91">
        <v>45932</v>
      </c>
      <c r="G1492" s="355">
        <f>_xlfn.XLOOKUP(_xlfn.TEXTJOIN("_",TRUE,tbl_die_ordering[[#This Row],[Supplier]],tbl_die_ordering[[#This Row],[DIE NO]]),[1]Tracker!$AQ:$AQ,[1]Tracker!$V:$V,"")</f>
        <v>45932</v>
      </c>
      <c r="H1492" s="193" t="s">
        <v>90</v>
      </c>
      <c r="I1492" s="131">
        <v>1</v>
      </c>
      <c r="J1492" s="131">
        <v>2</v>
      </c>
      <c r="K1492" s="99">
        <v>45933</v>
      </c>
      <c r="L1492" s="99">
        <v>45933</v>
      </c>
      <c r="M1492" s="102"/>
      <c r="N1492" s="129">
        <f>IFERROR(IF(tbl_die_ordering[[#This Row],[Design Approved Date]]&lt;&gt;"",L1492-K1492,""),"")</f>
        <v>0</v>
      </c>
      <c r="O1492" s="91">
        <v>45936</v>
      </c>
      <c r="P1492" s="91">
        <v>45937</v>
      </c>
      <c r="Q1492" s="99">
        <v>45936</v>
      </c>
      <c r="R1492" s="122" t="s">
        <v>2261</v>
      </c>
      <c r="S1492" s="90" t="s">
        <v>139</v>
      </c>
      <c r="T1492" s="99">
        <v>45936</v>
      </c>
      <c r="U1492" s="110"/>
      <c r="V1492" s="111"/>
      <c r="W14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2" s="6"/>
      <c r="AA1492" s="118"/>
      <c r="AB1492" s="82">
        <f>_xlfn.XLOOKUP(_xlfn.TEXTJOIN("_",TRUE,tbl_die_ordering[[#This Row],[Supplier]],tbl_die_ordering[[#This Row],[DIE NO]]),[1]Tracker!$AQ:$AQ,[1]Tracker!$Y:$Y,"")</f>
        <v>142508848</v>
      </c>
      <c r="AC1492" s="83">
        <f>_xlfn.XLOOKUP(_xlfn.TEXTJOIN("_",TRUE,tbl_die_ordering[[#This Row],[Supplier]],tbl_die_ordering[[#This Row],[DIE NO]]),[1]Tracker!$AQ:$AQ,[1]Tracker!$AC:$AC,"")</f>
        <v>45953.345949074072</v>
      </c>
      <c r="AD1492" s="7"/>
      <c r="AF1492" t="str">
        <f>TEXT(tbl_die_ordering[[#This Row],[Die Requested Date]],"mmm")</f>
        <v>Oct</v>
      </c>
      <c r="AG1492" t="str">
        <f>_xlfn.TEXTJOIN("_",TRUE,tbl_die_ordering[[#This Row],[Supplier]],tbl_die_ordering[[#This Row],[DIE NO]])</f>
        <v>EKSTEK_28825-202</v>
      </c>
    </row>
    <row r="1493" spans="1:36" ht="15.75">
      <c r="A1493" s="130" t="s">
        <v>6</v>
      </c>
      <c r="B1493" s="128" t="str">
        <f>_xlfn.XLOOKUP(_xlfn.TEXTJOIN("_",TRUE,tbl_die_ordering[[#This Row],[Supplier]],tbl_die_ordering[[#This Row],[DIE NO]]),[1]Tracker!$AQ:$AQ,[1]Tracker!$W:$W,"")</f>
        <v>8229-25</v>
      </c>
      <c r="C1493" s="204" t="s">
        <v>2279</v>
      </c>
      <c r="D1493" s="177" t="s">
        <v>88</v>
      </c>
      <c r="E1493" s="90" t="s">
        <v>260</v>
      </c>
      <c r="F1493" s="91">
        <v>45932</v>
      </c>
      <c r="G1493" s="355">
        <f>_xlfn.XLOOKUP(_xlfn.TEXTJOIN("_",TRUE,tbl_die_ordering[[#This Row],[Supplier]],tbl_die_ordering[[#This Row],[DIE NO]]),[1]Tracker!$AQ:$AQ,[1]Tracker!$V:$V,"")</f>
        <v>45932</v>
      </c>
      <c r="H1493" s="193" t="s">
        <v>94</v>
      </c>
      <c r="I1493" s="131">
        <v>1</v>
      </c>
      <c r="J1493" s="131">
        <v>2</v>
      </c>
      <c r="K1493" s="99">
        <v>45933</v>
      </c>
      <c r="L1493" s="99">
        <v>45933</v>
      </c>
      <c r="M1493" s="102"/>
      <c r="N1493" s="129">
        <f>IFERROR(IF(tbl_die_ordering[[#This Row],[Design Approved Date]]&lt;&gt;"",L1493-K1493,""),"")</f>
        <v>0</v>
      </c>
      <c r="O1493" s="91">
        <v>45936</v>
      </c>
      <c r="P1493" s="91">
        <v>45937</v>
      </c>
      <c r="Q1493" s="99">
        <v>45936</v>
      </c>
      <c r="R1493" s="122" t="s">
        <v>2261</v>
      </c>
      <c r="S1493" s="90" t="s">
        <v>95</v>
      </c>
      <c r="T1493" s="99">
        <v>45936</v>
      </c>
      <c r="U1493" s="110"/>
      <c r="V1493" s="111"/>
      <c r="W14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3" s="6"/>
      <c r="AA1493" s="118"/>
      <c r="AB1493" s="82">
        <f>_xlfn.XLOOKUP(_xlfn.TEXTJOIN("_",TRUE,tbl_die_ordering[[#This Row],[Supplier]],tbl_die_ordering[[#This Row],[DIE NO]]),[1]Tracker!$AQ:$AQ,[1]Tracker!$Y:$Y,"")</f>
        <v>142508854</v>
      </c>
      <c r="AC1493" s="83">
        <f>_xlfn.XLOOKUP(_xlfn.TEXTJOIN("_",TRUE,tbl_die_ordering[[#This Row],[Supplier]],tbl_die_ordering[[#This Row],[DIE NO]]),[1]Tracker!$AQ:$AQ,[1]Tracker!$AC:$AC,"")</f>
        <v>45953</v>
      </c>
      <c r="AD1493" s="7"/>
      <c r="AF1493" t="str">
        <f>TEXT(tbl_die_ordering[[#This Row],[Die Requested Date]],"mmm")</f>
        <v>Oct</v>
      </c>
      <c r="AG1493" t="str">
        <f>_xlfn.TEXTJOIN("_",TRUE,tbl_die_ordering[[#This Row],[Supplier]],tbl_die_ordering[[#This Row],[DIE NO]])</f>
        <v>PHME_29443-402</v>
      </c>
    </row>
    <row r="1494" spans="1:36" ht="15.75">
      <c r="A1494" s="130" t="s">
        <v>6</v>
      </c>
      <c r="B1494" s="128" t="str">
        <f>_xlfn.XLOOKUP(_xlfn.TEXTJOIN("_",TRUE,tbl_die_ordering[[#This Row],[Supplier]],tbl_die_ordering[[#This Row],[DIE NO]]),[1]Tracker!$AQ:$AQ,[1]Tracker!$W:$W,"")</f>
        <v>8226-25</v>
      </c>
      <c r="C1494" s="204" t="s">
        <v>2280</v>
      </c>
      <c r="D1494" s="177" t="s">
        <v>88</v>
      </c>
      <c r="E1494" s="90" t="s">
        <v>374</v>
      </c>
      <c r="F1494" s="91">
        <v>45932</v>
      </c>
      <c r="G1494" s="355">
        <f>_xlfn.XLOOKUP(_xlfn.TEXTJOIN("_",TRUE,tbl_die_ordering[[#This Row],[Supplier]],tbl_die_ordering[[#This Row],[DIE NO]]),[1]Tracker!$AQ:$AQ,[1]Tracker!$V:$V,"")</f>
        <v>45932</v>
      </c>
      <c r="H1494" s="193" t="s">
        <v>90</v>
      </c>
      <c r="I1494" s="131">
        <v>1</v>
      </c>
      <c r="J1494" s="131">
        <v>2</v>
      </c>
      <c r="K1494" s="99">
        <v>45933</v>
      </c>
      <c r="L1494" s="99">
        <v>45937</v>
      </c>
      <c r="M1494" s="102"/>
      <c r="N1494" s="129">
        <f>IFERROR(IF(tbl_die_ordering[[#This Row],[Design Approved Date]]&lt;&gt;"",L1494-K1494,""),"")</f>
        <v>4</v>
      </c>
      <c r="O1494" s="91">
        <v>45938</v>
      </c>
      <c r="P1494" s="91">
        <v>45941</v>
      </c>
      <c r="Q1494" s="99">
        <v>45938</v>
      </c>
      <c r="R1494" s="122" t="s">
        <v>2089</v>
      </c>
      <c r="S1494" s="90" t="s">
        <v>139</v>
      </c>
      <c r="T1494" s="99">
        <v>45938</v>
      </c>
      <c r="U1494" s="110"/>
      <c r="V1494" s="111"/>
      <c r="W14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4" s="6"/>
      <c r="AA1494" s="118"/>
      <c r="AB1494" s="82">
        <f>_xlfn.XLOOKUP(_xlfn.TEXTJOIN("_",TRUE,tbl_die_ordering[[#This Row],[Supplier]],tbl_die_ordering[[#This Row],[DIE NO]]),[1]Tracker!$AQ:$AQ,[1]Tracker!$Y:$Y,"")</f>
        <v>142508848</v>
      </c>
      <c r="AC1494" s="83">
        <f>_xlfn.XLOOKUP(_xlfn.TEXTJOIN("_",TRUE,tbl_die_ordering[[#This Row],[Supplier]],tbl_die_ordering[[#This Row],[DIE NO]]),[1]Tracker!$AQ:$AQ,[1]Tracker!$AC:$AC,"")</f>
        <v>45953.345949074072</v>
      </c>
      <c r="AD1494" s="7"/>
      <c r="AF1494" t="str">
        <f>TEXT(tbl_die_ordering[[#This Row],[Die Requested Date]],"mmm")</f>
        <v>Oct</v>
      </c>
      <c r="AG1494" t="str">
        <f>_xlfn.TEXTJOIN("_",TRUE,tbl_die_ordering[[#This Row],[Supplier]],tbl_die_ordering[[#This Row],[DIE NO]])</f>
        <v>EKSTEK_29466-206</v>
      </c>
    </row>
    <row r="1495" spans="1:36" ht="15.75">
      <c r="A1495" s="130" t="s">
        <v>6</v>
      </c>
      <c r="B1495" s="128" t="str">
        <f>_xlfn.XLOOKUP(_xlfn.TEXTJOIN("_",TRUE,tbl_die_ordering[[#This Row],[Supplier]],tbl_die_ordering[[#This Row],[DIE NO]]),[1]Tracker!$AQ:$AQ,[1]Tracker!$W:$W,"")</f>
        <v>8228-25</v>
      </c>
      <c r="C1495" s="204" t="s">
        <v>2281</v>
      </c>
      <c r="D1495" s="177" t="s">
        <v>88</v>
      </c>
      <c r="E1495" s="90" t="s">
        <v>2282</v>
      </c>
      <c r="F1495" s="91">
        <v>45932</v>
      </c>
      <c r="G1495" s="355">
        <f>_xlfn.XLOOKUP(_xlfn.TEXTJOIN("_",TRUE,tbl_die_ordering[[#This Row],[Supplier]],tbl_die_ordering[[#This Row],[DIE NO]]),[1]Tracker!$AQ:$AQ,[1]Tracker!$V:$V,"")</f>
        <v>45932</v>
      </c>
      <c r="H1495" s="193" t="s">
        <v>90</v>
      </c>
      <c r="I1495" s="131">
        <v>5</v>
      </c>
      <c r="J1495" s="131">
        <v>5</v>
      </c>
      <c r="K1495" s="99">
        <v>45933</v>
      </c>
      <c r="L1495" s="99">
        <v>45936</v>
      </c>
      <c r="M1495" s="102"/>
      <c r="N1495" s="129">
        <f>IFERROR(IF(tbl_die_ordering[[#This Row],[Design Approved Date]]&lt;&gt;"",L1495-K1495,""),"")</f>
        <v>3</v>
      </c>
      <c r="O1495" s="91">
        <v>45938</v>
      </c>
      <c r="P1495" s="91">
        <v>45941</v>
      </c>
      <c r="Q1495" s="99">
        <v>45938</v>
      </c>
      <c r="R1495" s="122" t="s">
        <v>2089</v>
      </c>
      <c r="S1495" s="90" t="s">
        <v>197</v>
      </c>
      <c r="T1495" s="99">
        <v>45938</v>
      </c>
      <c r="U1495" s="110"/>
      <c r="V1495" s="111"/>
      <c r="W14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5" s="6"/>
      <c r="AA1495" s="118"/>
      <c r="AB1495" s="82">
        <f>_xlfn.XLOOKUP(_xlfn.TEXTJOIN("_",TRUE,tbl_die_ordering[[#This Row],[Supplier]],tbl_die_ordering[[#This Row],[DIE NO]]),[1]Tracker!$AQ:$AQ,[1]Tracker!$Y:$Y,"")</f>
        <v>142508846</v>
      </c>
      <c r="AC1495" s="83">
        <f>_xlfn.XLOOKUP(_xlfn.TEXTJOIN("_",TRUE,tbl_die_ordering[[#This Row],[Supplier]],tbl_die_ordering[[#This Row],[DIE NO]]),[1]Tracker!$AQ:$AQ,[1]Tracker!$AC:$AC,"")</f>
        <v>45945.681342592594</v>
      </c>
      <c r="AD1495" s="7"/>
      <c r="AF1495" t="str">
        <f>TEXT(tbl_die_ordering[[#This Row],[Die Requested Date]],"mmm")</f>
        <v>Oct</v>
      </c>
      <c r="AG1495" t="str">
        <f>_xlfn.TEXTJOIN("_",TRUE,tbl_die_ordering[[#This Row],[Supplier]],tbl_die_ordering[[#This Row],[DIE NO]])</f>
        <v>COMPES_30291-602</v>
      </c>
    </row>
    <row r="1496" spans="1:36" ht="30">
      <c r="A1496" s="130" t="s">
        <v>6</v>
      </c>
      <c r="B1496" s="128" t="str">
        <f>_xlfn.XLOOKUP(_xlfn.TEXTJOIN("_",TRUE,tbl_die_ordering[[#This Row],[Supplier]],tbl_die_ordering[[#This Row],[DIE NO]]),[1]Tracker!$AQ:$AQ,[1]Tracker!$W:$W,"")</f>
        <v>8225-25</v>
      </c>
      <c r="C1496" s="204" t="s">
        <v>2283</v>
      </c>
      <c r="D1496" s="177" t="s">
        <v>88</v>
      </c>
      <c r="E1496" s="90" t="s">
        <v>100</v>
      </c>
      <c r="F1496" s="91">
        <v>45932</v>
      </c>
      <c r="G1496" s="355">
        <f>_xlfn.XLOOKUP(_xlfn.TEXTJOIN("_",TRUE,tbl_die_ordering[[#This Row],[Supplier]],tbl_die_ordering[[#This Row],[DIE NO]]),[1]Tracker!$AQ:$AQ,[1]Tracker!$V:$V,"")</f>
        <v>45932</v>
      </c>
      <c r="H1496" s="193" t="s">
        <v>90</v>
      </c>
      <c r="I1496" s="131">
        <v>1</v>
      </c>
      <c r="J1496" s="131">
        <v>2</v>
      </c>
      <c r="K1496" s="99">
        <v>45941</v>
      </c>
      <c r="L1496" s="99">
        <v>45950</v>
      </c>
      <c r="M1496" s="102"/>
      <c r="N1496" s="129">
        <f>IFERROR(IF(tbl_die_ordering[[#This Row],[Design Approved Date]]&lt;&gt;"",L1496-K1496,""),"")</f>
        <v>9</v>
      </c>
      <c r="O1496" s="91">
        <v>45952</v>
      </c>
      <c r="P1496" s="91">
        <v>45953</v>
      </c>
      <c r="Q1496" s="99">
        <v>45952</v>
      </c>
      <c r="R1496" s="122" t="s">
        <v>2284</v>
      </c>
      <c r="S1496" s="90" t="s">
        <v>106</v>
      </c>
      <c r="T1496" s="99">
        <v>45952</v>
      </c>
      <c r="U1496" s="110"/>
      <c r="V1496" s="111" t="s">
        <v>2285</v>
      </c>
      <c r="W14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6" s="6"/>
      <c r="AA1496" s="118"/>
      <c r="AB1496" s="82">
        <f>_xlfn.XLOOKUP(_xlfn.TEXTJOIN("_",TRUE,tbl_die_ordering[[#This Row],[Supplier]],tbl_die_ordering[[#This Row],[DIE NO]]),[1]Tracker!$AQ:$AQ,[1]Tracker!$Y:$Y,"")</f>
        <v>142509486</v>
      </c>
      <c r="AC1496" s="83">
        <f>_xlfn.XLOOKUP(_xlfn.TEXTJOIN("_",TRUE,tbl_die_ordering[[#This Row],[Supplier]],tbl_die_ordering[[#This Row],[DIE NO]]),[1]Tracker!$AQ:$AQ,[1]Tracker!$AC:$AC,"")</f>
        <v>45961.365451388891</v>
      </c>
      <c r="AD1496" s="7"/>
      <c r="AF1496" t="str">
        <f>TEXT(tbl_die_ordering[[#This Row],[Die Requested Date]],"mmm")</f>
        <v>Oct</v>
      </c>
      <c r="AG1496" t="str">
        <f>_xlfn.TEXTJOIN("_",TRUE,tbl_die_ordering[[#This Row],[Supplier]],tbl_die_ordering[[#This Row],[DIE NO]])</f>
        <v>JIANGSU_16686-502</v>
      </c>
    </row>
    <row r="1497" spans="1:36" ht="30">
      <c r="A1497" s="130" t="s">
        <v>6</v>
      </c>
      <c r="B1497" s="128" t="str">
        <f>_xlfn.XLOOKUP(_xlfn.TEXTJOIN("_",TRUE,tbl_die_ordering[[#This Row],[Supplier]],tbl_die_ordering[[#This Row],[DIE NO]]),[1]Tracker!$AQ:$AQ,[1]Tracker!$W:$W,"")</f>
        <v>8225-25</v>
      </c>
      <c r="C1497" s="204" t="s">
        <v>2286</v>
      </c>
      <c r="D1497" s="177" t="s">
        <v>88</v>
      </c>
      <c r="E1497" s="90" t="s">
        <v>260</v>
      </c>
      <c r="F1497" s="91">
        <v>45932</v>
      </c>
      <c r="G1497" s="355">
        <f>_xlfn.XLOOKUP(_xlfn.TEXTJOIN("_",TRUE,tbl_die_ordering[[#This Row],[Supplier]],tbl_die_ordering[[#This Row],[DIE NO]]),[1]Tracker!$AQ:$AQ,[1]Tracker!$V:$V,"")</f>
        <v>45932</v>
      </c>
      <c r="H1497" s="193" t="s">
        <v>90</v>
      </c>
      <c r="I1497" s="131">
        <v>1</v>
      </c>
      <c r="J1497" s="131">
        <v>1</v>
      </c>
      <c r="K1497" s="99">
        <v>45941</v>
      </c>
      <c r="L1497" s="99">
        <v>45950</v>
      </c>
      <c r="M1497" s="102"/>
      <c r="N1497" s="129">
        <f>IFERROR(IF(tbl_die_ordering[[#This Row],[Design Approved Date]]&lt;&gt;"",L1497-K1497,""),"")</f>
        <v>9</v>
      </c>
      <c r="O1497" s="91">
        <v>45952</v>
      </c>
      <c r="P1497" s="91">
        <v>45953</v>
      </c>
      <c r="Q1497" s="99">
        <v>45952</v>
      </c>
      <c r="R1497" s="122" t="s">
        <v>2284</v>
      </c>
      <c r="S1497" s="90" t="s">
        <v>106</v>
      </c>
      <c r="T1497" s="99">
        <v>45952</v>
      </c>
      <c r="U1497" s="110"/>
      <c r="V1497" s="111" t="s">
        <v>2287</v>
      </c>
      <c r="W14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7" s="6"/>
      <c r="AA1497" s="118"/>
      <c r="AB1497" s="82">
        <f>_xlfn.XLOOKUP(_xlfn.TEXTJOIN("_",TRUE,tbl_die_ordering[[#This Row],[Supplier]],tbl_die_ordering[[#This Row],[DIE NO]]),[1]Tracker!$AQ:$AQ,[1]Tracker!$Y:$Y,"")</f>
        <v>142509486</v>
      </c>
      <c r="AC1497" s="83">
        <f>_xlfn.XLOOKUP(_xlfn.TEXTJOIN("_",TRUE,tbl_die_ordering[[#This Row],[Supplier]],tbl_die_ordering[[#This Row],[DIE NO]]),[1]Tracker!$AQ:$AQ,[1]Tracker!$AC:$AC,"")</f>
        <v>45961.365451388891</v>
      </c>
      <c r="AD1497" s="7"/>
      <c r="AF1497" t="str">
        <f>TEXT(tbl_die_ordering[[#This Row],[Die Requested Date]],"mmm")</f>
        <v>Oct</v>
      </c>
      <c r="AG1497" t="str">
        <f>_xlfn.TEXTJOIN("_",TRUE,tbl_die_ordering[[#This Row],[Supplier]],tbl_die_ordering[[#This Row],[DIE NO]])</f>
        <v>JIANGSU_29466-504</v>
      </c>
    </row>
    <row r="1498" spans="1:36" ht="15.75">
      <c r="A1498" s="130" t="s">
        <v>6</v>
      </c>
      <c r="B1498" s="128" t="str">
        <f>_xlfn.XLOOKUP(_xlfn.TEXTJOIN("_",TRUE,tbl_die_ordering[[#This Row],[Supplier]],tbl_die_ordering[[#This Row],[DIE NO]]),[1]Tracker!$AQ:$AQ,[1]Tracker!$W:$W,"")</f>
        <v>8225-25</v>
      </c>
      <c r="C1498" s="204" t="s">
        <v>2288</v>
      </c>
      <c r="D1498" s="177" t="s">
        <v>88</v>
      </c>
      <c r="E1498" s="90" t="s">
        <v>260</v>
      </c>
      <c r="F1498" s="91">
        <v>45932</v>
      </c>
      <c r="G1498" s="355">
        <f>_xlfn.XLOOKUP(_xlfn.TEXTJOIN("_",TRUE,tbl_die_ordering[[#This Row],[Supplier]],tbl_die_ordering[[#This Row],[DIE NO]]),[1]Tracker!$AQ:$AQ,[1]Tracker!$V:$V,"")</f>
        <v>45932</v>
      </c>
      <c r="H1498" s="193" t="s">
        <v>90</v>
      </c>
      <c r="I1498" s="131">
        <v>0</v>
      </c>
      <c r="J1498" s="131">
        <v>0</v>
      </c>
      <c r="K1498" s="99">
        <v>45941</v>
      </c>
      <c r="L1498" s="99">
        <v>45950</v>
      </c>
      <c r="M1498" s="102"/>
      <c r="N1498" s="129">
        <f>IFERROR(IF(tbl_die_ordering[[#This Row],[Design Approved Date]]&lt;&gt;"",L1498-K1498,""),"")</f>
        <v>9</v>
      </c>
      <c r="O1498" s="91">
        <v>45952</v>
      </c>
      <c r="P1498" s="91">
        <v>45953</v>
      </c>
      <c r="Q1498" s="99">
        <v>45952</v>
      </c>
      <c r="R1498" s="122" t="s">
        <v>2284</v>
      </c>
      <c r="S1498" s="90" t="s">
        <v>106</v>
      </c>
      <c r="T1498" s="99">
        <v>45952</v>
      </c>
      <c r="U1498" s="110"/>
      <c r="V1498" s="111" t="s">
        <v>2289</v>
      </c>
      <c r="W14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8" s="6"/>
      <c r="AA1498" s="118"/>
      <c r="AB1498" s="82">
        <f>_xlfn.XLOOKUP(_xlfn.TEXTJOIN("_",TRUE,tbl_die_ordering[[#This Row],[Supplier]],tbl_die_ordering[[#This Row],[DIE NO]]),[1]Tracker!$AQ:$AQ,[1]Tracker!$Y:$Y,"")</f>
        <v>142509486</v>
      </c>
      <c r="AC1498" s="83">
        <f>_xlfn.XLOOKUP(_xlfn.TEXTJOIN("_",TRUE,tbl_die_ordering[[#This Row],[Supplier]],tbl_die_ordering[[#This Row],[DIE NO]]),[1]Tracker!$AQ:$AQ,[1]Tracker!$AC:$AC,"")</f>
        <v>45961.365451388891</v>
      </c>
      <c r="AD1498" s="7"/>
      <c r="AF1498" t="str">
        <f>TEXT(tbl_die_ordering[[#This Row],[Die Requested Date]],"mmm")</f>
        <v>Oct</v>
      </c>
      <c r="AG1498" t="str">
        <f>_xlfn.TEXTJOIN("_",TRUE,tbl_die_ordering[[#This Row],[Supplier]],tbl_die_ordering[[#This Row],[DIE NO]])</f>
        <v>JIANGSU_090425-503</v>
      </c>
    </row>
    <row r="1499" spans="1:36" ht="15.75">
      <c r="A1499" s="130" t="s">
        <v>6</v>
      </c>
      <c r="B1499" s="128" t="str">
        <f>_xlfn.XLOOKUP(_xlfn.TEXTJOIN("_",TRUE,tbl_die_ordering[[#This Row],[Supplier]],tbl_die_ordering[[#This Row],[DIE NO]]),[1]Tracker!$AQ:$AQ,[1]Tracker!$W:$W,"")</f>
        <v>8245-25</v>
      </c>
      <c r="C1499" s="204" t="s">
        <v>2290</v>
      </c>
      <c r="D1499" s="177" t="s">
        <v>88</v>
      </c>
      <c r="E1499" s="90" t="s">
        <v>327</v>
      </c>
      <c r="F1499" s="91">
        <v>45932</v>
      </c>
      <c r="G1499" s="355">
        <f>_xlfn.XLOOKUP(_xlfn.TEXTJOIN("_",TRUE,tbl_die_ordering[[#This Row],[Supplier]],tbl_die_ordering[[#This Row],[DIE NO]]),[1]Tracker!$AQ:$AQ,[1]Tracker!$V:$V,"")</f>
        <v>45940</v>
      </c>
      <c r="H1499" s="193" t="s">
        <v>90</v>
      </c>
      <c r="I1499" s="131">
        <v>14</v>
      </c>
      <c r="J1499" s="131">
        <v>14</v>
      </c>
      <c r="K1499" s="99">
        <v>45940</v>
      </c>
      <c r="L1499" s="99">
        <v>45946</v>
      </c>
      <c r="M1499" s="102"/>
      <c r="N1499" s="129">
        <f>IFERROR(IF(tbl_die_ordering[[#This Row],[Design Approved Date]]&lt;&gt;"",L1499-K1499,""),"")</f>
        <v>6</v>
      </c>
      <c r="O1499" s="91">
        <v>45949</v>
      </c>
      <c r="P1499" s="91">
        <v>45951</v>
      </c>
      <c r="Q1499" s="99">
        <v>45949</v>
      </c>
      <c r="R1499" s="122" t="s">
        <v>2263</v>
      </c>
      <c r="S1499" s="90" t="s">
        <v>129</v>
      </c>
      <c r="T1499" s="99">
        <v>45949</v>
      </c>
      <c r="U1499" s="110"/>
      <c r="V1499" s="111"/>
      <c r="W14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499" s="6"/>
      <c r="AA1499" s="118"/>
      <c r="AB1499" s="82">
        <f>_xlfn.XLOOKUP(_xlfn.TEXTJOIN("_",TRUE,tbl_die_ordering[[#This Row],[Supplier]],tbl_die_ordering[[#This Row],[DIE NO]]),[1]Tracker!$AQ:$AQ,[1]Tracker!$Y:$Y,"")</f>
        <v>142509465</v>
      </c>
      <c r="AC1499" s="83">
        <f>_xlfn.XLOOKUP(_xlfn.TEXTJOIN("_",TRUE,tbl_die_ordering[[#This Row],[Supplier]],tbl_die_ordering[[#This Row],[DIE NO]]),[1]Tracker!$AQ:$AQ,[1]Tracker!$AC:$AC,"")</f>
        <v>45965</v>
      </c>
      <c r="AD1499" s="7"/>
      <c r="AF1499" t="str">
        <f>TEXT(tbl_die_ordering[[#This Row],[Die Requested Date]],"mmm")</f>
        <v>Oct</v>
      </c>
      <c r="AG1499" t="str">
        <f>_xlfn.TEXTJOIN("_",TRUE,tbl_die_ordering[[#This Row],[Supplier]],tbl_die_ordering[[#This Row],[DIE NO]])</f>
        <v>ALMAX_28238-606</v>
      </c>
    </row>
    <row r="1500" spans="1:36" ht="15.75">
      <c r="A1500" s="130" t="s">
        <v>6</v>
      </c>
      <c r="B1500" s="128" t="str">
        <f>_xlfn.XLOOKUP(_xlfn.TEXTJOIN("_",TRUE,tbl_die_ordering[[#This Row],[Supplier]],tbl_die_ordering[[#This Row],[DIE NO]]),[1]Tracker!$AQ:$AQ,[1]Tracker!$W:$W,"")</f>
        <v>8245-25</v>
      </c>
      <c r="C1500" s="204" t="s">
        <v>2291</v>
      </c>
      <c r="D1500" s="177" t="s">
        <v>88</v>
      </c>
      <c r="E1500" s="90" t="s">
        <v>327</v>
      </c>
      <c r="F1500" s="91">
        <v>45932</v>
      </c>
      <c r="G1500" s="355">
        <f>_xlfn.XLOOKUP(_xlfn.TEXTJOIN("_",TRUE,tbl_die_ordering[[#This Row],[Supplier]],tbl_die_ordering[[#This Row],[DIE NO]]),[1]Tracker!$AQ:$AQ,[1]Tracker!$V:$V,"")</f>
        <v>45940</v>
      </c>
      <c r="H1500" s="193" t="s">
        <v>90</v>
      </c>
      <c r="I1500" s="131">
        <v>13</v>
      </c>
      <c r="J1500" s="131">
        <v>13</v>
      </c>
      <c r="K1500" s="99">
        <v>45940</v>
      </c>
      <c r="L1500" s="99">
        <v>45945</v>
      </c>
      <c r="M1500" s="102"/>
      <c r="N1500" s="129">
        <f>IFERROR(IF(tbl_die_ordering[[#This Row],[Design Approved Date]]&lt;&gt;"",L1500-K1500,""),"")</f>
        <v>5</v>
      </c>
      <c r="O1500" s="91">
        <v>45949</v>
      </c>
      <c r="P1500" s="91">
        <v>45951</v>
      </c>
      <c r="Q1500" s="99">
        <v>45949</v>
      </c>
      <c r="R1500" s="122" t="s">
        <v>2263</v>
      </c>
      <c r="S1500" s="90" t="s">
        <v>129</v>
      </c>
      <c r="T1500" s="99">
        <v>45949</v>
      </c>
      <c r="U1500" s="110"/>
      <c r="V1500" s="111"/>
      <c r="W15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0" s="6"/>
      <c r="AA1500" s="118"/>
      <c r="AB1500" s="82">
        <f>_xlfn.XLOOKUP(_xlfn.TEXTJOIN("_",TRUE,tbl_die_ordering[[#This Row],[Supplier]],tbl_die_ordering[[#This Row],[DIE NO]]),[1]Tracker!$AQ:$AQ,[1]Tracker!$Y:$Y,"")</f>
        <v>142509465</v>
      </c>
      <c r="AC1500" s="83">
        <f>_xlfn.XLOOKUP(_xlfn.TEXTJOIN("_",TRUE,tbl_die_ordering[[#This Row],[Supplier]],tbl_die_ordering[[#This Row],[DIE NO]]),[1]Tracker!$AQ:$AQ,[1]Tracker!$AC:$AC,"")</f>
        <v>45965</v>
      </c>
      <c r="AD1500" s="7"/>
      <c r="AF1500" t="str">
        <f>TEXT(tbl_die_ordering[[#This Row],[Die Requested Date]],"mmm")</f>
        <v>Oct</v>
      </c>
      <c r="AG1500" t="str">
        <f>_xlfn.TEXTJOIN("_",TRUE,tbl_die_ordering[[#This Row],[Supplier]],tbl_die_ordering[[#This Row],[DIE NO]])</f>
        <v>ALMAX_28239-608</v>
      </c>
    </row>
    <row r="1501" spans="1:36" ht="15.75">
      <c r="A1501" s="130" t="s">
        <v>6</v>
      </c>
      <c r="B1501" s="128" t="str">
        <f>_xlfn.XLOOKUP(_xlfn.TEXTJOIN("_",TRUE,tbl_die_ordering[[#This Row],[Supplier]],tbl_die_ordering[[#This Row],[DIE NO]]),[1]Tracker!$AQ:$AQ,[1]Tracker!$W:$W,"")</f>
        <v>8226-25</v>
      </c>
      <c r="C1501" s="204" t="s">
        <v>2292</v>
      </c>
      <c r="D1501" s="177" t="s">
        <v>88</v>
      </c>
      <c r="E1501" s="90" t="s">
        <v>374</v>
      </c>
      <c r="F1501" s="91">
        <v>45932</v>
      </c>
      <c r="G1501" s="355">
        <f>_xlfn.XLOOKUP(_xlfn.TEXTJOIN("_",TRUE,tbl_die_ordering[[#This Row],[Supplier]],tbl_die_ordering[[#This Row],[DIE NO]]),[1]Tracker!$AQ:$AQ,[1]Tracker!$V:$V,"")</f>
        <v>45932</v>
      </c>
      <c r="H1501" s="193" t="s">
        <v>90</v>
      </c>
      <c r="I1501" s="131">
        <v>1</v>
      </c>
      <c r="J1501" s="131">
        <v>2</v>
      </c>
      <c r="K1501" s="99">
        <v>45933</v>
      </c>
      <c r="L1501" s="99">
        <v>45938</v>
      </c>
      <c r="M1501" s="102" t="s">
        <v>2199</v>
      </c>
      <c r="N1501" s="129">
        <f>IFERROR(IF(tbl_die_ordering[[#This Row],[Design Approved Date]]&lt;&gt;"",L1501-K1501,""),"")</f>
        <v>5</v>
      </c>
      <c r="O1501" s="91">
        <v>45949</v>
      </c>
      <c r="P1501" s="91">
        <v>45951</v>
      </c>
      <c r="Q1501" s="99">
        <v>45949</v>
      </c>
      <c r="R1501" s="122" t="s">
        <v>2263</v>
      </c>
      <c r="S1501" s="90" t="s">
        <v>139</v>
      </c>
      <c r="T1501" s="99">
        <v>45949</v>
      </c>
      <c r="U1501" s="110"/>
      <c r="V1501" s="111"/>
      <c r="W15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1" s="6"/>
      <c r="AA1501" s="118"/>
      <c r="AB1501" s="82">
        <f>_xlfn.XLOOKUP(_xlfn.TEXTJOIN("_",TRUE,tbl_die_ordering[[#This Row],[Supplier]],tbl_die_ordering[[#This Row],[DIE NO]]),[1]Tracker!$AQ:$AQ,[1]Tracker!$Y:$Y,"")</f>
        <v>142509267</v>
      </c>
      <c r="AC1501" s="83">
        <f>_xlfn.XLOOKUP(_xlfn.TEXTJOIN("_",TRUE,tbl_die_ordering[[#This Row],[Supplier]],tbl_die_ordering[[#This Row],[DIE NO]]),[1]Tracker!$AQ:$AQ,[1]Tracker!$AC:$AC,"")</f>
        <v>45958.626516203702</v>
      </c>
      <c r="AD1501" s="7"/>
      <c r="AF1501" t="str">
        <f>TEXT(tbl_die_ordering[[#This Row],[Die Requested Date]],"mmm")</f>
        <v>Oct</v>
      </c>
      <c r="AG1501" t="str">
        <f>_xlfn.TEXTJOIN("_",TRUE,tbl_die_ordering[[#This Row],[Supplier]],tbl_die_ordering[[#This Row],[DIE NO]])</f>
        <v>EKSTEK_29466-207</v>
      </c>
    </row>
    <row r="1502" spans="1:36" ht="15.75">
      <c r="A1502" s="130" t="s">
        <v>6</v>
      </c>
      <c r="B1502" s="128" t="str">
        <f>_xlfn.XLOOKUP(_xlfn.TEXTJOIN("_",TRUE,tbl_die_ordering[[#This Row],[Supplier]],tbl_die_ordering[[#This Row],[DIE NO]]),[1]Tracker!$AQ:$AQ,[1]Tracker!$W:$W,"")</f>
        <v>8230-25</v>
      </c>
      <c r="C1502" s="204" t="s">
        <v>2293</v>
      </c>
      <c r="D1502" s="177" t="s">
        <v>162</v>
      </c>
      <c r="E1502" s="90" t="s">
        <v>163</v>
      </c>
      <c r="F1502" s="91">
        <v>45932</v>
      </c>
      <c r="G1502" s="355">
        <f>_xlfn.XLOOKUP(_xlfn.TEXTJOIN("_",TRUE,tbl_die_ordering[[#This Row],[Supplier]],tbl_die_ordering[[#This Row],[DIE NO]]),[1]Tracker!$AQ:$AQ,[1]Tracker!$V:$V,"")</f>
        <v>45932</v>
      </c>
      <c r="H1502" s="193" t="s">
        <v>94</v>
      </c>
      <c r="I1502" s="131"/>
      <c r="J1502" s="131"/>
      <c r="K1502" s="99">
        <v>45932</v>
      </c>
      <c r="L1502" s="99">
        <v>45933</v>
      </c>
      <c r="M1502" s="102"/>
      <c r="N1502" s="129">
        <f>IFERROR(IF(tbl_die_ordering[[#This Row],[Design Approved Date]]&lt;&gt;"",L1502-K1502,""),"")</f>
        <v>1</v>
      </c>
      <c r="O1502" s="91">
        <v>45932</v>
      </c>
      <c r="P1502" s="91">
        <v>45937</v>
      </c>
      <c r="Q1502" s="99">
        <v>45932</v>
      </c>
      <c r="R1502" s="122" t="s">
        <v>2294</v>
      </c>
      <c r="S1502" s="90" t="s">
        <v>101</v>
      </c>
      <c r="T1502" s="99"/>
      <c r="U1502" s="110"/>
      <c r="V1502" s="111"/>
      <c r="W15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TO EMS</v>
      </c>
      <c r="X1502" s="6"/>
      <c r="AA1502" s="118"/>
      <c r="AB1502" s="82">
        <f>_xlfn.XLOOKUP(_xlfn.TEXTJOIN("_",TRUE,tbl_die_ordering[[#This Row],[Supplier]],tbl_die_ordering[[#This Row],[DIE NO]]),[1]Tracker!$AQ:$AQ,[1]Tracker!$Y:$Y,"")</f>
        <v>142509248</v>
      </c>
      <c r="AC1502" s="83">
        <f>_xlfn.XLOOKUP(_xlfn.TEXTJOIN("_",TRUE,tbl_die_ordering[[#This Row],[Supplier]],tbl_die_ordering[[#This Row],[DIE NO]]),[1]Tracker!$AQ:$AQ,[1]Tracker!$AC:$AC,"")</f>
        <v>45957.59511574074</v>
      </c>
      <c r="AD1502" s="7"/>
      <c r="AF1502" t="str">
        <f>TEXT(tbl_die_ordering[[#This Row],[Die Requested Date]],"mmm")</f>
        <v>Oct</v>
      </c>
      <c r="AG1502" t="str">
        <f>_xlfn.TEXTJOIN("_",TRUE,tbl_die_ordering[[#This Row],[Supplier]],tbl_die_ordering[[#This Row],[DIE NO]])</f>
        <v>PDTMC_Ins-30286</v>
      </c>
    </row>
    <row r="1503" spans="1:36" ht="15.75">
      <c r="A1503" s="130" t="s">
        <v>6</v>
      </c>
      <c r="B1503" s="128" t="str">
        <f>_xlfn.XLOOKUP(_xlfn.TEXTJOIN("_",TRUE,tbl_die_ordering[[#This Row],[Supplier]],tbl_die_ordering[[#This Row],[DIE NO]]),[1]Tracker!$AQ:$AQ,[1]Tracker!$W:$W,"")</f>
        <v>8221-25</v>
      </c>
      <c r="C1503" s="204" t="s">
        <v>2295</v>
      </c>
      <c r="D1503" s="177" t="s">
        <v>88</v>
      </c>
      <c r="E1503" s="90" t="s">
        <v>93</v>
      </c>
      <c r="F1503" s="91">
        <v>45932</v>
      </c>
      <c r="G1503" s="355">
        <f>_xlfn.XLOOKUP(_xlfn.TEXTJOIN("_",TRUE,tbl_die_ordering[[#This Row],[Supplier]],tbl_die_ordering[[#This Row],[DIE NO]]),[1]Tracker!$AQ:$AQ,[1]Tracker!$V:$V,"")</f>
        <v>45932</v>
      </c>
      <c r="H1503" s="193" t="s">
        <v>94</v>
      </c>
      <c r="I1503" s="131">
        <v>1</v>
      </c>
      <c r="J1503" s="131">
        <v>1</v>
      </c>
      <c r="K1503" s="99">
        <v>45933</v>
      </c>
      <c r="L1503" s="99">
        <v>45939</v>
      </c>
      <c r="M1503" s="102"/>
      <c r="N1503" s="129">
        <f>IFERROR(IF(tbl_die_ordering[[#This Row],[Design Approved Date]]&lt;&gt;"",L1503-K1503,""),"")</f>
        <v>6</v>
      </c>
      <c r="O1503" s="91">
        <v>45947</v>
      </c>
      <c r="P1503" s="91">
        <v>45948</v>
      </c>
      <c r="Q1503" s="91">
        <v>45947</v>
      </c>
      <c r="R1503" s="122" t="s">
        <v>2296</v>
      </c>
      <c r="S1503" s="90" t="s">
        <v>101</v>
      </c>
      <c r="T1503" s="91">
        <v>45947</v>
      </c>
      <c r="U1503" s="110"/>
      <c r="V1503" s="111" t="s">
        <v>2297</v>
      </c>
      <c r="W15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3" s="6"/>
      <c r="AA1503" s="118"/>
      <c r="AB1503" s="82">
        <f>_xlfn.XLOOKUP(_xlfn.TEXTJOIN("_",TRUE,tbl_die_ordering[[#This Row],[Supplier]],tbl_die_ordering[[#This Row],[DIE NO]]),[1]Tracker!$AQ:$AQ,[1]Tracker!$Y:$Y,"")</f>
        <v>142509263</v>
      </c>
      <c r="AC1503" s="83">
        <f>_xlfn.XLOOKUP(_xlfn.TEXTJOIN("_",TRUE,tbl_die_ordering[[#This Row],[Supplier]],tbl_die_ordering[[#This Row],[DIE NO]]),[1]Tracker!$AQ:$AQ,[1]Tracker!$AC:$AC,"")</f>
        <v>45958.588530092595</v>
      </c>
      <c r="AD1503" s="7"/>
      <c r="AF1503" t="str">
        <f>TEXT(tbl_die_ordering[[#This Row],[Die Requested Date]],"mmm")</f>
        <v>Oct</v>
      </c>
      <c r="AG1503" t="str">
        <f>_xlfn.TEXTJOIN("_",TRUE,tbl_die_ordering[[#This Row],[Supplier]],tbl_die_ordering[[#This Row],[DIE NO]])</f>
        <v>PDTMC_05077-216</v>
      </c>
    </row>
    <row r="1504" spans="1:36" ht="15.75">
      <c r="A1504" s="130" t="s">
        <v>6</v>
      </c>
      <c r="B1504" s="128" t="str">
        <f>_xlfn.XLOOKUP(_xlfn.TEXTJOIN("_",TRUE,tbl_die_ordering[[#This Row],[Supplier]],tbl_die_ordering[[#This Row],[DIE NO]]),[1]Tracker!$AQ:$AQ,[1]Tracker!$W:$W,"")</f>
        <v>8223-25</v>
      </c>
      <c r="C1504" s="204" t="s">
        <v>2298</v>
      </c>
      <c r="D1504" s="177" t="s">
        <v>88</v>
      </c>
      <c r="E1504" s="90" t="s">
        <v>385</v>
      </c>
      <c r="F1504" s="91">
        <v>45932</v>
      </c>
      <c r="G1504" s="355">
        <f>_xlfn.XLOOKUP(_xlfn.TEXTJOIN("_",TRUE,tbl_die_ordering[[#This Row],[Supplier]],tbl_die_ordering[[#This Row],[DIE NO]]),[1]Tracker!$AQ:$AQ,[1]Tracker!$V:$V,"")</f>
        <v>45932</v>
      </c>
      <c r="H1504" s="193" t="s">
        <v>90</v>
      </c>
      <c r="I1504" s="131">
        <v>1</v>
      </c>
      <c r="J1504" s="131">
        <v>1</v>
      </c>
      <c r="K1504" s="99">
        <v>45941</v>
      </c>
      <c r="L1504" s="99">
        <v>45946</v>
      </c>
      <c r="M1504" s="102"/>
      <c r="N1504" s="129">
        <f>IFERROR(IF(tbl_die_ordering[[#This Row],[Design Approved Date]]&lt;&gt;"",L1504-K1504,""),"")</f>
        <v>5</v>
      </c>
      <c r="O1504" s="91">
        <v>45947</v>
      </c>
      <c r="P1504" s="91">
        <v>45948</v>
      </c>
      <c r="Q1504" s="91">
        <v>45947</v>
      </c>
      <c r="R1504" s="122" t="s">
        <v>2265</v>
      </c>
      <c r="S1504" s="90" t="s">
        <v>106</v>
      </c>
      <c r="T1504" s="91">
        <v>45947</v>
      </c>
      <c r="U1504" s="110"/>
      <c r="V1504" s="111"/>
      <c r="W15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4" s="6"/>
      <c r="AA1504" s="118"/>
      <c r="AB1504" s="82">
        <f>_xlfn.XLOOKUP(_xlfn.TEXTJOIN("_",TRUE,tbl_die_ordering[[#This Row],[Supplier]],tbl_die_ordering[[#This Row],[DIE NO]]),[1]Tracker!$AQ:$AQ,[1]Tracker!$Y:$Y,"")</f>
        <v>142509348</v>
      </c>
      <c r="AC1504" s="83">
        <f>_xlfn.XLOOKUP(_xlfn.TEXTJOIN("_",TRUE,tbl_die_ordering[[#This Row],[Supplier]],tbl_die_ordering[[#This Row],[DIE NO]]),[1]Tracker!$AQ:$AQ,[1]Tracker!$AC:$AC,"")</f>
        <v>45958.355138888888</v>
      </c>
      <c r="AD1504" s="7"/>
      <c r="AF1504" t="str">
        <f>TEXT(tbl_die_ordering[[#This Row],[Die Requested Date]],"mmm")</f>
        <v>Oct</v>
      </c>
      <c r="AG1504" t="str">
        <f>_xlfn.TEXTJOIN("_",TRUE,tbl_die_ordering[[#This Row],[Supplier]],tbl_die_ordering[[#This Row],[DIE NO]])</f>
        <v>JIANGSU_05225-608</v>
      </c>
      <c r="AJ1504" t="s">
        <v>2299</v>
      </c>
    </row>
    <row r="1505" spans="1:33" ht="15.75">
      <c r="A1505" s="130" t="s">
        <v>6</v>
      </c>
      <c r="B1505" s="128" t="str">
        <f>_xlfn.XLOOKUP(_xlfn.TEXTJOIN("_",TRUE,tbl_die_ordering[[#This Row],[Supplier]],tbl_die_ordering[[#This Row],[DIE NO]]),[1]Tracker!$AQ:$AQ,[1]Tracker!$W:$W,"")</f>
        <v>8224-25</v>
      </c>
      <c r="C1505" s="204" t="s">
        <v>2300</v>
      </c>
      <c r="D1505" s="177" t="s">
        <v>88</v>
      </c>
      <c r="E1505" s="90" t="s">
        <v>103</v>
      </c>
      <c r="F1505" s="91">
        <v>45932</v>
      </c>
      <c r="G1505" s="355">
        <f>_xlfn.XLOOKUP(_xlfn.TEXTJOIN("_",TRUE,tbl_die_ordering[[#This Row],[Supplier]],tbl_die_ordering[[#This Row],[DIE NO]]),[1]Tracker!$AQ:$AQ,[1]Tracker!$V:$V,"")</f>
        <v>45932</v>
      </c>
      <c r="H1505" s="193" t="s">
        <v>90</v>
      </c>
      <c r="I1505" s="131">
        <v>1</v>
      </c>
      <c r="J1505" s="131">
        <v>1</v>
      </c>
      <c r="K1505" s="99">
        <v>45941</v>
      </c>
      <c r="L1505" s="99">
        <v>45945</v>
      </c>
      <c r="M1505" s="102"/>
      <c r="N1505" s="129">
        <f>IFERROR(IF(tbl_die_ordering[[#This Row],[Design Approved Date]]&lt;&gt;"",L1505-K1505,""),"")</f>
        <v>4</v>
      </c>
      <c r="O1505" s="91">
        <v>45947</v>
      </c>
      <c r="P1505" s="91">
        <v>45948</v>
      </c>
      <c r="Q1505" s="91">
        <v>45947</v>
      </c>
      <c r="R1505" s="122" t="s">
        <v>2265</v>
      </c>
      <c r="S1505" s="90" t="s">
        <v>106</v>
      </c>
      <c r="T1505" s="91">
        <v>45947</v>
      </c>
      <c r="U1505" s="110"/>
      <c r="V1505" s="111"/>
      <c r="W15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5" s="6"/>
      <c r="AA1505" s="118"/>
      <c r="AB1505" s="82">
        <f>_xlfn.XLOOKUP(_xlfn.TEXTJOIN("_",TRUE,tbl_die_ordering[[#This Row],[Supplier]],tbl_die_ordering[[#This Row],[DIE NO]]),[1]Tracker!$AQ:$AQ,[1]Tracker!$Y:$Y,"")</f>
        <v>142509205</v>
      </c>
      <c r="AC1505" s="83">
        <f>_xlfn.XLOOKUP(_xlfn.TEXTJOIN("_",TRUE,tbl_die_ordering[[#This Row],[Supplier]],tbl_die_ordering[[#This Row],[DIE NO]]),[1]Tracker!$AQ:$AQ,[1]Tracker!$AC:$AC,"")</f>
        <v>45958.636712962965</v>
      </c>
      <c r="AD1505" s="7"/>
      <c r="AF1505" t="str">
        <f>TEXT(tbl_die_ordering[[#This Row],[Die Requested Date]],"mmm")</f>
        <v>Oct</v>
      </c>
      <c r="AG1505" t="str">
        <f>_xlfn.TEXTJOIN("_",TRUE,tbl_die_ordering[[#This Row],[Supplier]],tbl_die_ordering[[#This Row],[DIE NO]])</f>
        <v>JIANGSU_13133-510</v>
      </c>
    </row>
    <row r="1506" spans="1:33" ht="15.75">
      <c r="A1506" s="130" t="s">
        <v>6</v>
      </c>
      <c r="B1506" s="128" t="str">
        <f>_xlfn.XLOOKUP(_xlfn.TEXTJOIN("_",TRUE,tbl_die_ordering[[#This Row],[Supplier]],tbl_die_ordering[[#This Row],[DIE NO]]),[1]Tracker!$AQ:$AQ,[1]Tracker!$W:$W,"")</f>
        <v>8224-25</v>
      </c>
      <c r="C1506" s="204" t="s">
        <v>2301</v>
      </c>
      <c r="D1506" s="177" t="s">
        <v>88</v>
      </c>
      <c r="E1506" s="90" t="s">
        <v>103</v>
      </c>
      <c r="F1506" s="91">
        <v>45932</v>
      </c>
      <c r="G1506" s="355">
        <f>_xlfn.XLOOKUP(_xlfn.TEXTJOIN("_",TRUE,tbl_die_ordering[[#This Row],[Supplier]],tbl_die_ordering[[#This Row],[DIE NO]]),[1]Tracker!$AQ:$AQ,[1]Tracker!$V:$V,"")</f>
        <v>45932</v>
      </c>
      <c r="H1506" s="193" t="s">
        <v>90</v>
      </c>
      <c r="I1506" s="131">
        <v>1</v>
      </c>
      <c r="J1506" s="131">
        <v>6</v>
      </c>
      <c r="K1506" s="99">
        <v>45941</v>
      </c>
      <c r="L1506" s="99">
        <v>45945</v>
      </c>
      <c r="M1506" s="102"/>
      <c r="N1506" s="129">
        <f>IFERROR(IF(tbl_die_ordering[[#This Row],[Design Approved Date]]&lt;&gt;"",L1506-K1506,""),"")</f>
        <v>4</v>
      </c>
      <c r="O1506" s="91">
        <v>45947</v>
      </c>
      <c r="P1506" s="91">
        <v>45948</v>
      </c>
      <c r="Q1506" s="91">
        <v>45947</v>
      </c>
      <c r="R1506" s="122" t="s">
        <v>2265</v>
      </c>
      <c r="S1506" s="90" t="s">
        <v>106</v>
      </c>
      <c r="T1506" s="91">
        <v>45947</v>
      </c>
      <c r="U1506" s="110"/>
      <c r="V1506" s="111"/>
      <c r="W15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6" s="6"/>
      <c r="AA1506" s="118"/>
      <c r="AB1506" s="82">
        <f>_xlfn.XLOOKUP(_xlfn.TEXTJOIN("_",TRUE,tbl_die_ordering[[#This Row],[Supplier]],tbl_die_ordering[[#This Row],[DIE NO]]),[1]Tracker!$AQ:$AQ,[1]Tracker!$Y:$Y,"")</f>
        <v>142509205</v>
      </c>
      <c r="AC1506" s="83">
        <f>_xlfn.XLOOKUP(_xlfn.TEXTJOIN("_",TRUE,tbl_die_ordering[[#This Row],[Supplier]],tbl_die_ordering[[#This Row],[DIE NO]]),[1]Tracker!$AQ:$AQ,[1]Tracker!$AC:$AC,"")</f>
        <v>45958.636712962965</v>
      </c>
      <c r="AD1506" s="7"/>
      <c r="AF1506" t="str">
        <f>TEXT(tbl_die_ordering[[#This Row],[Die Requested Date]],"mmm")</f>
        <v>Oct</v>
      </c>
      <c r="AG1506" t="str">
        <f>_xlfn.TEXTJOIN("_",TRUE,tbl_die_ordering[[#This Row],[Supplier]],tbl_die_ordering[[#This Row],[DIE NO]])</f>
        <v>JIANGSU_13711-201</v>
      </c>
    </row>
    <row r="1507" spans="1:33" ht="15.75">
      <c r="A1507" s="130" t="s">
        <v>6</v>
      </c>
      <c r="B1507" s="128" t="str">
        <f>_xlfn.XLOOKUP(_xlfn.TEXTJOIN("_",TRUE,tbl_die_ordering[[#This Row],[Supplier]],tbl_die_ordering[[#This Row],[DIE NO]]),[1]Tracker!$AQ:$AQ,[1]Tracker!$W:$W,"")</f>
        <v>8224-25</v>
      </c>
      <c r="C1507" s="204" t="s">
        <v>2302</v>
      </c>
      <c r="D1507" s="177" t="s">
        <v>88</v>
      </c>
      <c r="E1507" s="90" t="s">
        <v>119</v>
      </c>
      <c r="F1507" s="91">
        <v>45932</v>
      </c>
      <c r="G1507" s="355">
        <f>_xlfn.XLOOKUP(_xlfn.TEXTJOIN("_",TRUE,tbl_die_ordering[[#This Row],[Supplier]],tbl_die_ordering[[#This Row],[DIE NO]]),[1]Tracker!$AQ:$AQ,[1]Tracker!$V:$V,"")</f>
        <v>45932</v>
      </c>
      <c r="H1507" s="193" t="s">
        <v>90</v>
      </c>
      <c r="I1507" s="131">
        <v>1</v>
      </c>
      <c r="J1507" s="131">
        <v>2</v>
      </c>
      <c r="K1507" s="99">
        <v>45941</v>
      </c>
      <c r="L1507" s="99">
        <v>45945</v>
      </c>
      <c r="M1507" s="102"/>
      <c r="N1507" s="129">
        <f>IFERROR(IF(tbl_die_ordering[[#This Row],[Design Approved Date]]&lt;&gt;"",L1507-K1507,""),"")</f>
        <v>4</v>
      </c>
      <c r="O1507" s="91">
        <v>45947</v>
      </c>
      <c r="P1507" s="91">
        <v>45948</v>
      </c>
      <c r="Q1507" s="91">
        <v>45947</v>
      </c>
      <c r="R1507" s="122" t="s">
        <v>2303</v>
      </c>
      <c r="S1507" s="90" t="s">
        <v>106</v>
      </c>
      <c r="T1507" s="91">
        <v>45947</v>
      </c>
      <c r="U1507" s="110"/>
      <c r="V1507" s="111"/>
      <c r="W15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7" s="6"/>
      <c r="AA1507" s="118"/>
      <c r="AB1507" s="82">
        <f>_xlfn.XLOOKUP(_xlfn.TEXTJOIN("_",TRUE,tbl_die_ordering[[#This Row],[Supplier]],tbl_die_ordering[[#This Row],[DIE NO]]),[1]Tracker!$AQ:$AQ,[1]Tracker!$Y:$Y,"")</f>
        <v>142509205</v>
      </c>
      <c r="AC1507" s="83">
        <f>_xlfn.XLOOKUP(_xlfn.TEXTJOIN("_",TRUE,tbl_die_ordering[[#This Row],[Supplier]],tbl_die_ordering[[#This Row],[DIE NO]]),[1]Tracker!$AQ:$AQ,[1]Tracker!$AC:$AC,"")</f>
        <v>45958.636712962965</v>
      </c>
      <c r="AD1507" s="7"/>
      <c r="AF1507" t="str">
        <f>TEXT(tbl_die_ordering[[#This Row],[Die Requested Date]],"mmm")</f>
        <v>Oct</v>
      </c>
      <c r="AG1507" t="str">
        <f>_xlfn.TEXTJOIN("_",TRUE,tbl_die_ordering[[#This Row],[Supplier]],tbl_die_ordering[[#This Row],[DIE NO]])</f>
        <v>JIANGSU_13978-406</v>
      </c>
    </row>
    <row r="1508" spans="1:33" ht="15.75">
      <c r="A1508" s="130" t="s">
        <v>6</v>
      </c>
      <c r="B1508" s="128" t="str">
        <f>_xlfn.XLOOKUP(_xlfn.TEXTJOIN("_",TRUE,tbl_die_ordering[[#This Row],[Supplier]],tbl_die_ordering[[#This Row],[DIE NO]]),[1]Tracker!$AQ:$AQ,[1]Tracker!$W:$W,"")</f>
        <v>8224-25</v>
      </c>
      <c r="C1508" s="204" t="s">
        <v>2304</v>
      </c>
      <c r="D1508" s="177" t="s">
        <v>88</v>
      </c>
      <c r="E1508" s="90" t="s">
        <v>93</v>
      </c>
      <c r="F1508" s="91">
        <v>45932</v>
      </c>
      <c r="G1508" s="355">
        <f>_xlfn.XLOOKUP(_xlfn.TEXTJOIN("_",TRUE,tbl_die_ordering[[#This Row],[Supplier]],tbl_die_ordering[[#This Row],[DIE NO]]),[1]Tracker!$AQ:$AQ,[1]Tracker!$V:$V,"")</f>
        <v>45932</v>
      </c>
      <c r="H1508" s="193" t="s">
        <v>90</v>
      </c>
      <c r="I1508" s="131">
        <v>1</v>
      </c>
      <c r="J1508" s="131">
        <v>1</v>
      </c>
      <c r="K1508" s="99">
        <v>45941</v>
      </c>
      <c r="L1508" s="99">
        <v>45945</v>
      </c>
      <c r="M1508" s="102"/>
      <c r="N1508" s="129">
        <f>IFERROR(IF(tbl_die_ordering[[#This Row],[Design Approved Date]]&lt;&gt;"",L1508-K1508,""),"")</f>
        <v>4</v>
      </c>
      <c r="O1508" s="91">
        <v>45947</v>
      </c>
      <c r="P1508" s="91">
        <v>45948</v>
      </c>
      <c r="Q1508" s="91">
        <v>45947</v>
      </c>
      <c r="R1508" s="122" t="s">
        <v>2303</v>
      </c>
      <c r="S1508" s="90" t="s">
        <v>106</v>
      </c>
      <c r="T1508" s="91">
        <v>45947</v>
      </c>
      <c r="U1508" s="110"/>
      <c r="V1508" s="111"/>
      <c r="W15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8" s="6"/>
      <c r="AA1508" s="118"/>
      <c r="AB1508" s="82">
        <f>_xlfn.XLOOKUP(_xlfn.TEXTJOIN("_",TRUE,tbl_die_ordering[[#This Row],[Supplier]],tbl_die_ordering[[#This Row],[DIE NO]]),[1]Tracker!$AQ:$AQ,[1]Tracker!$Y:$Y,"")</f>
        <v>142509205</v>
      </c>
      <c r="AC1508" s="83">
        <f>_xlfn.XLOOKUP(_xlfn.TEXTJOIN("_",TRUE,tbl_die_ordering[[#This Row],[Supplier]],tbl_die_ordering[[#This Row],[DIE NO]]),[1]Tracker!$AQ:$AQ,[1]Tracker!$AC:$AC,"")</f>
        <v>45958.636712962965</v>
      </c>
      <c r="AD1508" s="7"/>
      <c r="AF1508" t="str">
        <f>TEXT(tbl_die_ordering[[#This Row],[Die Requested Date]],"mmm")</f>
        <v>Oct</v>
      </c>
      <c r="AG1508" t="str">
        <f>_xlfn.TEXTJOIN("_",TRUE,tbl_die_ordering[[#This Row],[Supplier]],tbl_die_ordering[[#This Row],[DIE NO]])</f>
        <v>JIANGSU_14699-208</v>
      </c>
    </row>
    <row r="1509" spans="1:33" ht="15.75">
      <c r="A1509" s="130" t="s">
        <v>6</v>
      </c>
      <c r="B1509" s="128" t="str">
        <f>_xlfn.XLOOKUP(_xlfn.TEXTJOIN("_",TRUE,tbl_die_ordering[[#This Row],[Supplier]],tbl_die_ordering[[#This Row],[DIE NO]]),[1]Tracker!$AQ:$AQ,[1]Tracker!$W:$W,"")</f>
        <v>8225-25</v>
      </c>
      <c r="C1509" s="204" t="s">
        <v>2305</v>
      </c>
      <c r="D1509" s="177" t="s">
        <v>88</v>
      </c>
      <c r="E1509" s="90" t="s">
        <v>119</v>
      </c>
      <c r="F1509" s="91">
        <v>45932</v>
      </c>
      <c r="G1509" s="355">
        <f>_xlfn.XLOOKUP(_xlfn.TEXTJOIN("_",TRUE,tbl_die_ordering[[#This Row],[Supplier]],tbl_die_ordering[[#This Row],[DIE NO]]),[1]Tracker!$AQ:$AQ,[1]Tracker!$V:$V,"")</f>
        <v>45932</v>
      </c>
      <c r="H1509" s="193" t="s">
        <v>90</v>
      </c>
      <c r="I1509" s="131">
        <v>1</v>
      </c>
      <c r="J1509" s="131">
        <v>2</v>
      </c>
      <c r="K1509" s="99">
        <v>45941</v>
      </c>
      <c r="L1509" s="99">
        <v>45945</v>
      </c>
      <c r="M1509" s="102"/>
      <c r="N1509" s="129">
        <f>IFERROR(IF(tbl_die_ordering[[#This Row],[Design Approved Date]]&lt;&gt;"",L1509-K1509,""),"")</f>
        <v>4</v>
      </c>
      <c r="O1509" s="91">
        <v>45947</v>
      </c>
      <c r="P1509" s="91">
        <v>45948</v>
      </c>
      <c r="Q1509" s="91">
        <v>45947</v>
      </c>
      <c r="R1509" s="122" t="s">
        <v>2303</v>
      </c>
      <c r="S1509" s="90" t="s">
        <v>106</v>
      </c>
      <c r="T1509" s="91">
        <v>45947</v>
      </c>
      <c r="U1509" s="110"/>
      <c r="V1509" s="111"/>
      <c r="W15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09" s="6"/>
      <c r="AA1509" s="118"/>
      <c r="AB1509" s="82">
        <f>_xlfn.XLOOKUP(_xlfn.TEXTJOIN("_",TRUE,tbl_die_ordering[[#This Row],[Supplier]],tbl_die_ordering[[#This Row],[DIE NO]]),[1]Tracker!$AQ:$AQ,[1]Tracker!$Y:$Y,"")</f>
        <v>142509268</v>
      </c>
      <c r="AC1509" s="83">
        <f>_xlfn.XLOOKUP(_xlfn.TEXTJOIN("_",TRUE,tbl_die_ordering[[#This Row],[Supplier]],tbl_die_ordering[[#This Row],[DIE NO]]),[1]Tracker!$AQ:$AQ,[1]Tracker!$AC:$AC,"")</f>
        <v>45958.632245370369</v>
      </c>
      <c r="AD1509" s="7"/>
      <c r="AF1509" t="str">
        <f>TEXT(tbl_die_ordering[[#This Row],[Die Requested Date]],"mmm")</f>
        <v>Oct</v>
      </c>
      <c r="AG1509" t="str">
        <f>_xlfn.TEXTJOIN("_",TRUE,tbl_die_ordering[[#This Row],[Supplier]],tbl_die_ordering[[#This Row],[DIE NO]])</f>
        <v>JIANGSU_15617-404</v>
      </c>
    </row>
    <row r="1510" spans="1:33" ht="15.75">
      <c r="A1510" s="130" t="s">
        <v>6</v>
      </c>
      <c r="B1510" s="128" t="str">
        <f>_xlfn.XLOOKUP(_xlfn.TEXTJOIN("_",TRUE,tbl_die_ordering[[#This Row],[Supplier]],tbl_die_ordering[[#This Row],[DIE NO]]),[1]Tracker!$AQ:$AQ,[1]Tracker!$W:$W,"")</f>
        <v>8225-25</v>
      </c>
      <c r="C1510" s="204" t="s">
        <v>2306</v>
      </c>
      <c r="D1510" s="177" t="s">
        <v>88</v>
      </c>
      <c r="E1510" s="90" t="s">
        <v>321</v>
      </c>
      <c r="F1510" s="91">
        <v>45932</v>
      </c>
      <c r="G1510" s="355">
        <f>_xlfn.XLOOKUP(_xlfn.TEXTJOIN("_",TRUE,tbl_die_ordering[[#This Row],[Supplier]],tbl_die_ordering[[#This Row],[DIE NO]]),[1]Tracker!$AQ:$AQ,[1]Tracker!$V:$V,"")</f>
        <v>45932</v>
      </c>
      <c r="H1510" s="193" t="s">
        <v>90</v>
      </c>
      <c r="I1510" s="131">
        <v>1</v>
      </c>
      <c r="J1510" s="131">
        <v>2</v>
      </c>
      <c r="K1510" s="99">
        <v>45941</v>
      </c>
      <c r="L1510" s="99">
        <v>45945</v>
      </c>
      <c r="M1510" s="102"/>
      <c r="N1510" s="129">
        <f>IFERROR(IF(tbl_die_ordering[[#This Row],[Design Approved Date]]&lt;&gt;"",L1510-K1510,""),"")</f>
        <v>4</v>
      </c>
      <c r="O1510" s="91">
        <v>45947</v>
      </c>
      <c r="P1510" s="91">
        <v>45948</v>
      </c>
      <c r="Q1510" s="91">
        <v>45947</v>
      </c>
      <c r="R1510" s="122" t="s">
        <v>2303</v>
      </c>
      <c r="S1510" s="90" t="s">
        <v>106</v>
      </c>
      <c r="T1510" s="91">
        <v>45947</v>
      </c>
      <c r="U1510" s="110"/>
      <c r="V1510" s="111"/>
      <c r="W15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0" s="6"/>
      <c r="AA1510" s="118"/>
      <c r="AB1510" s="82">
        <f>_xlfn.XLOOKUP(_xlfn.TEXTJOIN("_",TRUE,tbl_die_ordering[[#This Row],[Supplier]],tbl_die_ordering[[#This Row],[DIE NO]]),[1]Tracker!$AQ:$AQ,[1]Tracker!$Y:$Y,"")</f>
        <v>142509268</v>
      </c>
      <c r="AC1510" s="83">
        <f>_xlfn.XLOOKUP(_xlfn.TEXTJOIN("_",TRUE,tbl_die_ordering[[#This Row],[Supplier]],tbl_die_ordering[[#This Row],[DIE NO]]),[1]Tracker!$AQ:$AQ,[1]Tracker!$AC:$AC,"")</f>
        <v>45958.632245370369</v>
      </c>
      <c r="AD1510" s="7"/>
      <c r="AF1510" t="str">
        <f>TEXT(tbl_die_ordering[[#This Row],[Die Requested Date]],"mmm")</f>
        <v>Oct</v>
      </c>
      <c r="AG1510" t="str">
        <f>_xlfn.TEXTJOIN("_",TRUE,tbl_die_ordering[[#This Row],[Supplier]],tbl_die_ordering[[#This Row],[DIE NO]])</f>
        <v>JIANGSU_120469-404</v>
      </c>
    </row>
    <row r="1511" spans="1:33" ht="15.75">
      <c r="A1511" s="130" t="s">
        <v>6</v>
      </c>
      <c r="B1511" s="128" t="str">
        <f>_xlfn.XLOOKUP(_xlfn.TEXTJOIN("_",TRUE,tbl_die_ordering[[#This Row],[Supplier]],tbl_die_ordering[[#This Row],[DIE NO]]),[1]Tracker!$AQ:$AQ,[1]Tracker!$W:$W,"")</f>
        <v>8232-25</v>
      </c>
      <c r="C1511" s="204" t="s">
        <v>2307</v>
      </c>
      <c r="D1511" s="177" t="s">
        <v>162</v>
      </c>
      <c r="E1511" s="90" t="s">
        <v>2308</v>
      </c>
      <c r="F1511" s="91">
        <v>45933</v>
      </c>
      <c r="G1511" s="355">
        <f>_xlfn.XLOOKUP(_xlfn.TEXTJOIN("_",TRUE,tbl_die_ordering[[#This Row],[Supplier]],tbl_die_ordering[[#This Row],[DIE NO]]),[1]Tracker!$AQ:$AQ,[1]Tracker!$V:$V,"")</f>
        <v>45933</v>
      </c>
      <c r="H1511" s="193" t="s">
        <v>94</v>
      </c>
      <c r="I1511" s="131">
        <v>0</v>
      </c>
      <c r="J1511" s="131">
        <v>0</v>
      </c>
      <c r="K1511" s="99">
        <v>45933</v>
      </c>
      <c r="L1511" s="99">
        <v>45933</v>
      </c>
      <c r="M1511" s="102"/>
      <c r="N1511" s="129">
        <f>IFERROR(IF(tbl_die_ordering[[#This Row],[Design Approved Date]]&lt;&gt;"",L1511-K1511,""),"")</f>
        <v>0</v>
      </c>
      <c r="O1511" s="91">
        <v>45959</v>
      </c>
      <c r="P1511" s="91">
        <v>45959</v>
      </c>
      <c r="Q1511" s="91">
        <v>45947</v>
      </c>
      <c r="R1511" s="122" t="s">
        <v>2309</v>
      </c>
      <c r="S1511" s="90" t="s">
        <v>101</v>
      </c>
      <c r="T1511" s="99"/>
      <c r="U1511" s="110"/>
      <c r="V1511" s="111"/>
      <c r="W15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TO EMS</v>
      </c>
      <c r="X1511" s="6"/>
      <c r="AA1511" s="118"/>
      <c r="AB1511" s="82">
        <f>_xlfn.XLOOKUP(_xlfn.TEXTJOIN("_",TRUE,tbl_die_ordering[[#This Row],[Supplier]],tbl_die_ordering[[#This Row],[DIE NO]]),[1]Tracker!$AQ:$AQ,[1]Tracker!$Y:$Y,"")</f>
        <v>142509599</v>
      </c>
      <c r="AC1511" s="83">
        <f>_xlfn.XLOOKUP(_xlfn.TEXTJOIN("_",TRUE,tbl_die_ordering[[#This Row],[Supplier]],tbl_die_ordering[[#This Row],[DIE NO]]),[1]Tracker!$AQ:$AQ,[1]Tracker!$AC:$AC,"")</f>
        <v>45966.409872685188</v>
      </c>
      <c r="AD1511" s="7"/>
      <c r="AF1511" t="str">
        <f>TEXT(tbl_die_ordering[[#This Row],[Die Requested Date]],"mmm")</f>
        <v>Oct</v>
      </c>
      <c r="AG1511" t="str">
        <f>_xlfn.TEXTJOIN("_",TRUE,tbl_die_ordering[[#This Row],[Supplier]],tbl_die_ordering[[#This Row],[DIE NO]])</f>
        <v>PDTMC_14796-201 B</v>
      </c>
    </row>
    <row r="1512" spans="1:33" ht="15.75">
      <c r="A1512" s="130" t="s">
        <v>29</v>
      </c>
      <c r="B1512" s="128" t="str">
        <f>_xlfn.XLOOKUP(_xlfn.TEXTJOIN("_",TRUE,tbl_die_ordering[[#This Row],[Supplier]],tbl_die_ordering[[#This Row],[DIE NO]]),[1]Tracker!$AQ:$AQ,[1]Tracker!$W:$W,"")</f>
        <v>8234-25</v>
      </c>
      <c r="C1512" s="204" t="s">
        <v>2310</v>
      </c>
      <c r="D1512" s="177" t="s">
        <v>88</v>
      </c>
      <c r="E1512" s="90" t="s">
        <v>103</v>
      </c>
      <c r="F1512" s="91">
        <v>45934</v>
      </c>
      <c r="G1512" s="355">
        <f>_xlfn.XLOOKUP(_xlfn.TEXTJOIN("_",TRUE,tbl_die_ordering[[#This Row],[Supplier]],tbl_die_ordering[[#This Row],[DIE NO]]),[1]Tracker!$AQ:$AQ,[1]Tracker!$V:$V,"")</f>
        <v>45936</v>
      </c>
      <c r="H1512" s="193" t="s">
        <v>90</v>
      </c>
      <c r="I1512" s="131">
        <v>1</v>
      </c>
      <c r="J1512" s="131">
        <v>2</v>
      </c>
      <c r="K1512" s="99">
        <v>45936</v>
      </c>
      <c r="L1512" s="99">
        <v>45937</v>
      </c>
      <c r="M1512" s="102"/>
      <c r="N1512" s="129">
        <f>IFERROR(IF(tbl_die_ordering[[#This Row],[Design Approved Date]]&lt;&gt;"",L1512-K1512,""),"")</f>
        <v>1</v>
      </c>
      <c r="O1512" s="91">
        <v>45938</v>
      </c>
      <c r="P1512" s="91">
        <v>45940</v>
      </c>
      <c r="Q1512" s="99">
        <v>45938</v>
      </c>
      <c r="R1512" s="122" t="s">
        <v>2311</v>
      </c>
      <c r="S1512" s="90" t="s">
        <v>139</v>
      </c>
      <c r="T1512" s="99">
        <v>45938</v>
      </c>
      <c r="U1512" s="110"/>
      <c r="V1512" s="111"/>
      <c r="W15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2" s="6"/>
      <c r="AA1512" s="118"/>
      <c r="AB1512" s="82">
        <f>_xlfn.XLOOKUP(_xlfn.TEXTJOIN("_",TRUE,tbl_die_ordering[[#This Row],[Supplier]],tbl_die_ordering[[#This Row],[DIE NO]]),[1]Tracker!$AQ:$AQ,[1]Tracker!$Y:$Y,"")</f>
        <v>242502717</v>
      </c>
      <c r="AC1512" s="83">
        <f>_xlfn.XLOOKUP(_xlfn.TEXTJOIN("_",TRUE,tbl_die_ordering[[#This Row],[Supplier]],tbl_die_ordering[[#This Row],[DIE NO]]),[1]Tracker!$AQ:$AQ,[1]Tracker!$AC:$AC,"")</f>
        <v>45952</v>
      </c>
      <c r="AD1512" s="7"/>
      <c r="AF1512" t="str">
        <f>TEXT(tbl_die_ordering[[#This Row],[Die Requested Date]],"mmm")</f>
        <v>Oct</v>
      </c>
      <c r="AG1512" t="str">
        <f>_xlfn.TEXTJOIN("_",TRUE,tbl_die_ordering[[#This Row],[Supplier]],tbl_die_ordering[[#This Row],[DIE NO]])</f>
        <v>EKSTEK_015860-2502</v>
      </c>
    </row>
    <row r="1513" spans="1:33" ht="15.75">
      <c r="A1513" s="130" t="s">
        <v>29</v>
      </c>
      <c r="B1513" s="128" t="str">
        <f>_xlfn.XLOOKUP(_xlfn.TEXTJOIN("_",TRUE,tbl_die_ordering[[#This Row],[Supplier]],tbl_die_ordering[[#This Row],[DIE NO]]),[1]Tracker!$AQ:$AQ,[1]Tracker!$W:$W,"")</f>
        <v>8235-25</v>
      </c>
      <c r="C1513" s="204" t="s">
        <v>2312</v>
      </c>
      <c r="D1513" s="177" t="s">
        <v>88</v>
      </c>
      <c r="E1513" s="90" t="s">
        <v>103</v>
      </c>
      <c r="F1513" s="91">
        <v>45934</v>
      </c>
      <c r="G1513" s="355">
        <f>_xlfn.XLOOKUP(_xlfn.TEXTJOIN("_",TRUE,tbl_die_ordering[[#This Row],[Supplier]],tbl_die_ordering[[#This Row],[DIE NO]]),[1]Tracker!$AQ:$AQ,[1]Tracker!$V:$V,"")</f>
        <v>45936</v>
      </c>
      <c r="H1513" s="193" t="s">
        <v>94</v>
      </c>
      <c r="I1513" s="131">
        <v>0</v>
      </c>
      <c r="J1513" s="131">
        <v>0</v>
      </c>
      <c r="K1513" s="99">
        <v>45936</v>
      </c>
      <c r="L1513" s="99">
        <v>45936</v>
      </c>
      <c r="M1513" s="102"/>
      <c r="N1513" s="129">
        <f>IFERROR(IF(tbl_die_ordering[[#This Row],[Design Approved Date]]&lt;&gt;"",L1513-K1513,""),"")</f>
        <v>0</v>
      </c>
      <c r="O1513" s="91">
        <v>45938</v>
      </c>
      <c r="P1513" s="91">
        <v>45940</v>
      </c>
      <c r="Q1513" s="99">
        <v>45938</v>
      </c>
      <c r="R1513" s="122" t="s">
        <v>2311</v>
      </c>
      <c r="S1513" s="90" t="s">
        <v>95</v>
      </c>
      <c r="T1513" s="99">
        <v>45938</v>
      </c>
      <c r="U1513" s="110"/>
      <c r="V1513" s="111"/>
      <c r="W15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3" s="6"/>
      <c r="AA1513" s="118"/>
      <c r="AB1513" s="82">
        <f>_xlfn.XLOOKUP(_xlfn.TEXTJOIN("_",TRUE,tbl_die_ordering[[#This Row],[Supplier]],tbl_die_ordering[[#This Row],[DIE NO]]),[1]Tracker!$AQ:$AQ,[1]Tracker!$Y:$Y,"")</f>
        <v>242502720</v>
      </c>
      <c r="AC1513" s="83">
        <f>_xlfn.XLOOKUP(_xlfn.TEXTJOIN("_",TRUE,tbl_die_ordering[[#This Row],[Supplier]],tbl_die_ordering[[#This Row],[DIE NO]]),[1]Tracker!$AQ:$AQ,[1]Tracker!$AC:$AC,"")</f>
        <v>45952</v>
      </c>
      <c r="AD1513" s="7"/>
      <c r="AF1513" t="str">
        <f>TEXT(tbl_die_ordering[[#This Row],[Die Requested Date]],"mmm")</f>
        <v>Oct</v>
      </c>
      <c r="AG1513" t="str">
        <f>_xlfn.TEXTJOIN("_",TRUE,tbl_die_ordering[[#This Row],[Supplier]],tbl_die_ordering[[#This Row],[DIE NO]])</f>
        <v>PHME_027048-2502</v>
      </c>
    </row>
    <row r="1514" spans="1:33" ht="15.75">
      <c r="A1514" s="130" t="s">
        <v>29</v>
      </c>
      <c r="B1514" s="128" t="str">
        <f>_xlfn.XLOOKUP(_xlfn.TEXTJOIN("_",TRUE,tbl_die_ordering[[#This Row],[Supplier]],tbl_die_ordering[[#This Row],[DIE NO]]),[1]Tracker!$AQ:$AQ,[1]Tracker!$W:$W,"")</f>
        <v>8235-25</v>
      </c>
      <c r="C1514" s="204" t="s">
        <v>2313</v>
      </c>
      <c r="D1514" s="177" t="s">
        <v>88</v>
      </c>
      <c r="E1514" s="90" t="s">
        <v>189</v>
      </c>
      <c r="F1514" s="91">
        <v>45934</v>
      </c>
      <c r="G1514" s="355">
        <f>_xlfn.XLOOKUP(_xlfn.TEXTJOIN("_",TRUE,tbl_die_ordering[[#This Row],[Supplier]],tbl_die_ordering[[#This Row],[DIE NO]]),[1]Tracker!$AQ:$AQ,[1]Tracker!$V:$V,"")</f>
        <v>45936</v>
      </c>
      <c r="H1514" s="193" t="s">
        <v>94</v>
      </c>
      <c r="I1514" s="131">
        <v>0</v>
      </c>
      <c r="J1514" s="131">
        <v>0</v>
      </c>
      <c r="K1514" s="99">
        <v>45936</v>
      </c>
      <c r="L1514" s="99">
        <v>45936</v>
      </c>
      <c r="M1514" s="102"/>
      <c r="N1514" s="129">
        <f>IFERROR(IF(tbl_die_ordering[[#This Row],[Design Approved Date]]&lt;&gt;"",L1514-K1514,""),"")</f>
        <v>0</v>
      </c>
      <c r="O1514" s="91">
        <v>45938</v>
      </c>
      <c r="P1514" s="91">
        <v>45940</v>
      </c>
      <c r="Q1514" s="99">
        <v>45938</v>
      </c>
      <c r="R1514" s="122" t="s">
        <v>2311</v>
      </c>
      <c r="S1514" s="90" t="s">
        <v>95</v>
      </c>
      <c r="T1514" s="99">
        <v>45938</v>
      </c>
      <c r="U1514" s="110"/>
      <c r="V1514" s="111"/>
      <c r="W15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4" s="6"/>
      <c r="AA1514" s="118"/>
      <c r="AB1514" s="82">
        <f>_xlfn.XLOOKUP(_xlfn.TEXTJOIN("_",TRUE,tbl_die_ordering[[#This Row],[Supplier]],tbl_die_ordering[[#This Row],[DIE NO]]),[1]Tracker!$AQ:$AQ,[1]Tracker!$Y:$Y,"")</f>
        <v>242502720</v>
      </c>
      <c r="AC1514" s="83">
        <f>_xlfn.XLOOKUP(_xlfn.TEXTJOIN("_",TRUE,tbl_die_ordering[[#This Row],[Supplier]],tbl_die_ordering[[#This Row],[DIE NO]]),[1]Tracker!$AQ:$AQ,[1]Tracker!$AC:$AC,"")</f>
        <v>45952</v>
      </c>
      <c r="AD1514" s="7"/>
      <c r="AF1514" t="str">
        <f>TEXT(tbl_die_ordering[[#This Row],[Die Requested Date]],"mmm")</f>
        <v>Oct</v>
      </c>
      <c r="AG1514" t="str">
        <f>_xlfn.TEXTJOIN("_",TRUE,tbl_die_ordering[[#This Row],[Supplier]],tbl_die_ordering[[#This Row],[DIE NO]])</f>
        <v>PHME_027603-2502</v>
      </c>
    </row>
    <row r="1515" spans="1:33" ht="15.75">
      <c r="A1515" s="130" t="s">
        <v>29</v>
      </c>
      <c r="B1515" s="128" t="str">
        <f>_xlfn.XLOOKUP(_xlfn.TEXTJOIN("_",TRUE,tbl_die_ordering[[#This Row],[Supplier]],tbl_die_ordering[[#This Row],[DIE NO]]),[1]Tracker!$AQ:$AQ,[1]Tracker!$W:$W,"")</f>
        <v>8234-25</v>
      </c>
      <c r="C1515" s="204" t="s">
        <v>2314</v>
      </c>
      <c r="D1515" s="177" t="s">
        <v>88</v>
      </c>
      <c r="E1515" s="90" t="s">
        <v>1937</v>
      </c>
      <c r="F1515" s="91">
        <v>45934</v>
      </c>
      <c r="G1515" s="355">
        <f>_xlfn.XLOOKUP(_xlfn.TEXTJOIN("_",TRUE,tbl_die_ordering[[#This Row],[Supplier]],tbl_die_ordering[[#This Row],[DIE NO]]),[1]Tracker!$AQ:$AQ,[1]Tracker!$V:$V,"")</f>
        <v>45936</v>
      </c>
      <c r="H1515" s="193" t="s">
        <v>90</v>
      </c>
      <c r="I1515" s="131">
        <v>1</v>
      </c>
      <c r="J1515" s="131">
        <v>1</v>
      </c>
      <c r="K1515" s="99">
        <v>45936</v>
      </c>
      <c r="L1515" s="99">
        <v>45937</v>
      </c>
      <c r="M1515" s="102"/>
      <c r="N1515" s="129">
        <f>IFERROR(IF(tbl_die_ordering[[#This Row],[Design Approved Date]]&lt;&gt;"",L1515-K1515,""),"")</f>
        <v>1</v>
      </c>
      <c r="O1515" s="91">
        <v>45938</v>
      </c>
      <c r="P1515" s="91">
        <v>45940</v>
      </c>
      <c r="Q1515" s="99">
        <v>45938</v>
      </c>
      <c r="R1515" s="122" t="s">
        <v>2311</v>
      </c>
      <c r="S1515" s="90" t="s">
        <v>139</v>
      </c>
      <c r="T1515" s="99">
        <v>45938</v>
      </c>
      <c r="U1515" s="110"/>
      <c r="V1515" s="111"/>
      <c r="W15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5" s="6"/>
      <c r="AA1515" s="118"/>
      <c r="AB1515" s="82">
        <f>_xlfn.XLOOKUP(_xlfn.TEXTJOIN("_",TRUE,tbl_die_ordering[[#This Row],[Supplier]],tbl_die_ordering[[#This Row],[DIE NO]]),[1]Tracker!$AQ:$AQ,[1]Tracker!$Y:$Y,"")</f>
        <v>242502717</v>
      </c>
      <c r="AC1515" s="83">
        <f>_xlfn.XLOOKUP(_xlfn.TEXTJOIN("_",TRUE,tbl_die_ordering[[#This Row],[Supplier]],tbl_die_ordering[[#This Row],[DIE NO]]),[1]Tracker!$AQ:$AQ,[1]Tracker!$AC:$AC,"")</f>
        <v>45952</v>
      </c>
      <c r="AD1515" s="7"/>
      <c r="AF1515" t="str">
        <f>TEXT(tbl_die_ordering[[#This Row],[Die Requested Date]],"mmm")</f>
        <v>Oct</v>
      </c>
      <c r="AG1515" t="str">
        <f>_xlfn.TEXTJOIN("_",TRUE,tbl_die_ordering[[#This Row],[Supplier]],tbl_die_ordering[[#This Row],[DIE NO]])</f>
        <v>EKSTEK_051123-3502</v>
      </c>
    </row>
    <row r="1516" spans="1:33" ht="30">
      <c r="A1516" s="130" t="s">
        <v>29</v>
      </c>
      <c r="B1516" s="128" t="str">
        <f>_xlfn.XLOOKUP(_xlfn.TEXTJOIN("_",TRUE,tbl_die_ordering[[#This Row],[Supplier]],tbl_die_ordering[[#This Row],[DIE NO]]),[1]Tracker!$AQ:$AQ,[1]Tracker!$W:$W,"")</f>
        <v>8237-25</v>
      </c>
      <c r="C1516" s="204" t="s">
        <v>2315</v>
      </c>
      <c r="D1516" s="177" t="s">
        <v>88</v>
      </c>
      <c r="E1516" s="90" t="s">
        <v>103</v>
      </c>
      <c r="F1516" s="91">
        <v>45934</v>
      </c>
      <c r="G1516" s="355">
        <f>_xlfn.XLOOKUP(_xlfn.TEXTJOIN("_",TRUE,tbl_die_ordering[[#This Row],[Supplier]],tbl_die_ordering[[#This Row],[DIE NO]]),[1]Tracker!$AQ:$AQ,[1]Tracker!$V:$V,"")</f>
        <v>45936</v>
      </c>
      <c r="H1516" s="193" t="s">
        <v>90</v>
      </c>
      <c r="I1516" s="131">
        <v>1</v>
      </c>
      <c r="J1516" s="131">
        <v>1</v>
      </c>
      <c r="K1516" s="99">
        <v>45941</v>
      </c>
      <c r="L1516" s="99">
        <v>45947</v>
      </c>
      <c r="M1516" s="102"/>
      <c r="N1516" s="129">
        <f>IFERROR(IF(tbl_die_ordering[[#This Row],[Design Approved Date]]&lt;&gt;"",L1516-K1516,""),"")</f>
        <v>6</v>
      </c>
      <c r="O1516" s="91">
        <v>45956</v>
      </c>
      <c r="P1516" s="91">
        <v>45957</v>
      </c>
      <c r="Q1516" s="99">
        <v>45956</v>
      </c>
      <c r="R1516" s="122" t="s">
        <v>2316</v>
      </c>
      <c r="S1516" s="90" t="s">
        <v>106</v>
      </c>
      <c r="T1516" s="99">
        <v>45956</v>
      </c>
      <c r="U1516" s="110"/>
      <c r="V1516" s="111" t="s">
        <v>2317</v>
      </c>
      <c r="W15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6" s="6"/>
      <c r="AA1516" s="118"/>
      <c r="AB1516" s="82">
        <f>_xlfn.XLOOKUP(_xlfn.TEXTJOIN("_",TRUE,tbl_die_ordering[[#This Row],[Supplier]],tbl_die_ordering[[#This Row],[DIE NO]]),[1]Tracker!$AQ:$AQ,[1]Tracker!$Y:$Y,"")</f>
        <v>242502923</v>
      </c>
      <c r="AC1516" s="83">
        <f>_xlfn.XLOOKUP(_xlfn.TEXTJOIN("_",TRUE,tbl_die_ordering[[#This Row],[Supplier]],tbl_die_ordering[[#This Row],[DIE NO]]),[1]Tracker!$AQ:$AQ,[1]Tracker!$AC:$AC,"")</f>
        <v>45964.381678240738</v>
      </c>
      <c r="AD1516" s="7"/>
      <c r="AF1516" t="str">
        <f>TEXT(tbl_die_ordering[[#This Row],[Die Requested Date]],"mmm")</f>
        <v>Oct</v>
      </c>
      <c r="AG1516" t="str">
        <f>_xlfn.TEXTJOIN("_",TRUE,tbl_die_ordering[[#This Row],[Supplier]],tbl_die_ordering[[#This Row],[DIE NO]])</f>
        <v>JIANGSU_012164-2503</v>
      </c>
    </row>
    <row r="1517" spans="1:33" ht="15.75">
      <c r="A1517" s="130" t="s">
        <v>29</v>
      </c>
      <c r="B1517" s="128" t="str">
        <f>_xlfn.XLOOKUP(_xlfn.TEXTJOIN("_",TRUE,tbl_die_ordering[[#This Row],[Supplier]],tbl_die_ordering[[#This Row],[DIE NO]]),[1]Tracker!$AQ:$AQ,[1]Tracker!$W:$W,"")</f>
        <v>8237-25</v>
      </c>
      <c r="C1517" s="204" t="s">
        <v>2318</v>
      </c>
      <c r="D1517" s="177" t="s">
        <v>88</v>
      </c>
      <c r="E1517" s="90" t="s">
        <v>119</v>
      </c>
      <c r="F1517" s="91">
        <v>45934</v>
      </c>
      <c r="G1517" s="355">
        <f>_xlfn.XLOOKUP(_xlfn.TEXTJOIN("_",TRUE,tbl_die_ordering[[#This Row],[Supplier]],tbl_die_ordering[[#This Row],[DIE NO]]),[1]Tracker!$AQ:$AQ,[1]Tracker!$V:$V,"")</f>
        <v>45936</v>
      </c>
      <c r="H1517" s="193" t="s">
        <v>90</v>
      </c>
      <c r="I1517" s="131">
        <v>2</v>
      </c>
      <c r="J1517" s="131">
        <v>2</v>
      </c>
      <c r="K1517" s="99">
        <v>45941</v>
      </c>
      <c r="L1517" s="99">
        <v>45947</v>
      </c>
      <c r="M1517" s="102"/>
      <c r="N1517" s="129">
        <f>IFERROR(IF(tbl_die_ordering[[#This Row],[Design Approved Date]]&lt;&gt;"",L1517-K1517,""),"")</f>
        <v>6</v>
      </c>
      <c r="O1517" s="91">
        <v>45956</v>
      </c>
      <c r="P1517" s="91">
        <v>45957</v>
      </c>
      <c r="Q1517" s="99">
        <v>45956</v>
      </c>
      <c r="R1517" s="122" t="s">
        <v>2316</v>
      </c>
      <c r="S1517" s="90" t="s">
        <v>106</v>
      </c>
      <c r="T1517" s="99">
        <v>45956</v>
      </c>
      <c r="U1517" s="110"/>
      <c r="V1517" s="111"/>
      <c r="W15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7" s="6"/>
      <c r="AA1517" s="118"/>
      <c r="AB1517" s="82">
        <f>_xlfn.XLOOKUP(_xlfn.TEXTJOIN("_",TRUE,tbl_die_ordering[[#This Row],[Supplier]],tbl_die_ordering[[#This Row],[DIE NO]]),[1]Tracker!$AQ:$AQ,[1]Tracker!$Y:$Y,"")</f>
        <v>242502923</v>
      </c>
      <c r="AC1517" s="83">
        <f>_xlfn.XLOOKUP(_xlfn.TEXTJOIN("_",TRUE,tbl_die_ordering[[#This Row],[Supplier]],tbl_die_ordering[[#This Row],[DIE NO]]),[1]Tracker!$AQ:$AQ,[1]Tracker!$AC:$AC,"")</f>
        <v>45964.381678240738</v>
      </c>
      <c r="AD1517" s="7"/>
      <c r="AF1517" t="str">
        <f>TEXT(tbl_die_ordering[[#This Row],[Die Requested Date]],"mmm")</f>
        <v>Oct</v>
      </c>
      <c r="AG1517" t="str">
        <f>_xlfn.TEXTJOIN("_",TRUE,tbl_die_ordering[[#This Row],[Supplier]],tbl_die_ordering[[#This Row],[DIE NO]])</f>
        <v>JIANGSU_013009-2518</v>
      </c>
    </row>
    <row r="1518" spans="1:33" ht="15.75">
      <c r="A1518" s="130" t="s">
        <v>29</v>
      </c>
      <c r="B1518" s="128" t="str">
        <f>_xlfn.XLOOKUP(_xlfn.TEXTJOIN("_",TRUE,tbl_die_ordering[[#This Row],[Supplier]],tbl_die_ordering[[#This Row],[DIE NO]]),[1]Tracker!$AQ:$AQ,[1]Tracker!$W:$W,"")</f>
        <v>8237-25</v>
      </c>
      <c r="C1518" s="204" t="s">
        <v>2319</v>
      </c>
      <c r="D1518" s="177" t="s">
        <v>88</v>
      </c>
      <c r="E1518" s="90" t="s">
        <v>119</v>
      </c>
      <c r="F1518" s="91">
        <v>45934</v>
      </c>
      <c r="G1518" s="355">
        <f>_xlfn.XLOOKUP(_xlfn.TEXTJOIN("_",TRUE,tbl_die_ordering[[#This Row],[Supplier]],tbl_die_ordering[[#This Row],[DIE NO]]),[1]Tracker!$AQ:$AQ,[1]Tracker!$V:$V,"")</f>
        <v>45936</v>
      </c>
      <c r="H1518" s="193" t="s">
        <v>90</v>
      </c>
      <c r="I1518" s="131">
        <v>1</v>
      </c>
      <c r="J1518" s="131">
        <v>1</v>
      </c>
      <c r="K1518" s="99">
        <v>45945</v>
      </c>
      <c r="L1518" s="99">
        <v>45958</v>
      </c>
      <c r="M1518" s="102" t="s">
        <v>2199</v>
      </c>
      <c r="N1518" s="129">
        <f>IFERROR(IF(tbl_die_ordering[[#This Row],[Design Approved Date]]&lt;&gt;"",L1518-K1518,""),"")</f>
        <v>13</v>
      </c>
      <c r="O1518" s="91">
        <v>45958</v>
      </c>
      <c r="P1518" s="91">
        <v>45962</v>
      </c>
      <c r="Q1518" s="99">
        <v>45958</v>
      </c>
      <c r="R1518" s="122" t="s">
        <v>2320</v>
      </c>
      <c r="S1518" s="90" t="s">
        <v>106</v>
      </c>
      <c r="T1518" s="99">
        <v>45962</v>
      </c>
      <c r="U1518" s="110"/>
      <c r="V1518" s="111" t="s">
        <v>2321</v>
      </c>
      <c r="W15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8" s="6"/>
      <c r="AA1518" s="118"/>
      <c r="AB1518" s="82">
        <f>_xlfn.XLOOKUP(_xlfn.TEXTJOIN("_",TRUE,tbl_die_ordering[[#This Row],[Supplier]],tbl_die_ordering[[#This Row],[DIE NO]]),[1]Tracker!$AQ:$AQ,[1]Tracker!$Y:$Y,"")</f>
        <v>242502986</v>
      </c>
      <c r="AC1518" s="83">
        <f>_xlfn.XLOOKUP(_xlfn.TEXTJOIN("_",TRUE,tbl_die_ordering[[#This Row],[Supplier]],tbl_die_ordering[[#This Row],[DIE NO]]),[1]Tracker!$AQ:$AQ,[1]Tracker!$AC:$AC,"")</f>
        <v>45966</v>
      </c>
      <c r="AD1518" s="7"/>
      <c r="AF1518" t="str">
        <f>TEXT(tbl_die_ordering[[#This Row],[Die Requested Date]],"mmm")</f>
        <v>Oct</v>
      </c>
      <c r="AG1518" t="str">
        <f>_xlfn.TEXTJOIN("_",TRUE,tbl_die_ordering[[#This Row],[Supplier]],tbl_die_ordering[[#This Row],[DIE NO]])</f>
        <v>JIANGSU_013036-2504</v>
      </c>
    </row>
    <row r="1519" spans="1:33" ht="15.75">
      <c r="A1519" s="130" t="s">
        <v>29</v>
      </c>
      <c r="B1519" s="128" t="str">
        <f>_xlfn.XLOOKUP(_xlfn.TEXTJOIN("_",TRUE,tbl_die_ordering[[#This Row],[Supplier]],tbl_die_ordering[[#This Row],[DIE NO]]),[1]Tracker!$AQ:$AQ,[1]Tracker!$W:$W,"")</f>
        <v>8236-25</v>
      </c>
      <c r="C1519" s="204" t="s">
        <v>2322</v>
      </c>
      <c r="D1519" s="177" t="s">
        <v>88</v>
      </c>
      <c r="E1519" s="90" t="s">
        <v>89</v>
      </c>
      <c r="F1519" s="91">
        <v>45934</v>
      </c>
      <c r="G1519" s="355">
        <f>_xlfn.XLOOKUP(_xlfn.TEXTJOIN("_",TRUE,tbl_die_ordering[[#This Row],[Supplier]],tbl_die_ordering[[#This Row],[DIE NO]]),[1]Tracker!$AQ:$AQ,[1]Tracker!$V:$V,"")</f>
        <v>45936</v>
      </c>
      <c r="H1519" s="193" t="s">
        <v>90</v>
      </c>
      <c r="I1519" s="131">
        <v>1</v>
      </c>
      <c r="J1519" s="131">
        <v>1</v>
      </c>
      <c r="K1519" s="99">
        <v>45938</v>
      </c>
      <c r="L1519" s="99">
        <v>45947</v>
      </c>
      <c r="M1519" s="102"/>
      <c r="N1519" s="129">
        <f>IFERROR(IF(tbl_die_ordering[[#This Row],[Design Approved Date]]&lt;&gt;"",L1519-K1519,""),"")</f>
        <v>9</v>
      </c>
      <c r="O1519" s="91">
        <v>45956</v>
      </c>
      <c r="P1519" s="91">
        <v>45957</v>
      </c>
      <c r="Q1519" s="99">
        <v>45956</v>
      </c>
      <c r="R1519" s="122" t="s">
        <v>2323</v>
      </c>
      <c r="S1519" s="90" t="s">
        <v>197</v>
      </c>
      <c r="T1519" s="99">
        <v>45956</v>
      </c>
      <c r="U1519" s="110"/>
      <c r="V1519" s="111"/>
      <c r="W15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19" s="6"/>
      <c r="AA1519" s="118"/>
      <c r="AB1519" s="82">
        <f>_xlfn.XLOOKUP(_xlfn.TEXTJOIN("_",TRUE,tbl_die_ordering[[#This Row],[Supplier]],tbl_die_ordering[[#This Row],[DIE NO]]),[1]Tracker!$AQ:$AQ,[1]Tracker!$Y:$Y,"")</f>
        <v>242502893</v>
      </c>
      <c r="AC1519" s="83">
        <f>_xlfn.XLOOKUP(_xlfn.TEXTJOIN("_",TRUE,tbl_die_ordering[[#This Row],[Supplier]],tbl_die_ordering[[#This Row],[DIE NO]]),[1]Tracker!$AQ:$AQ,[1]Tracker!$AC:$AC,"")</f>
        <v>45961.369849537034</v>
      </c>
      <c r="AD1519" s="7"/>
      <c r="AF1519" t="str">
        <f>TEXT(tbl_die_ordering[[#This Row],[Die Requested Date]],"mmm")</f>
        <v>Oct</v>
      </c>
      <c r="AG1519" t="str">
        <f>_xlfn.TEXTJOIN("_",TRUE,tbl_die_ordering[[#This Row],[Supplier]],tbl_die_ordering[[#This Row],[DIE NO]])</f>
        <v>COMPES_014806-3503</v>
      </c>
    </row>
    <row r="1520" spans="1:33" ht="15.75">
      <c r="A1520" s="130" t="s">
        <v>29</v>
      </c>
      <c r="B1520" s="128" t="str">
        <f>_xlfn.XLOOKUP(_xlfn.TEXTJOIN("_",TRUE,tbl_die_ordering[[#This Row],[Supplier]],tbl_die_ordering[[#This Row],[DIE NO]]),[1]Tracker!$AQ:$AQ,[1]Tracker!$W:$W,"")</f>
        <v>8237-25</v>
      </c>
      <c r="C1520" s="204" t="s">
        <v>2324</v>
      </c>
      <c r="D1520" s="177" t="s">
        <v>88</v>
      </c>
      <c r="E1520" s="90" t="s">
        <v>111</v>
      </c>
      <c r="F1520" s="91">
        <v>45934</v>
      </c>
      <c r="G1520" s="355">
        <f>_xlfn.XLOOKUP(_xlfn.TEXTJOIN("_",TRUE,tbl_die_ordering[[#This Row],[Supplier]],tbl_die_ordering[[#This Row],[DIE NO]]),[1]Tracker!$AQ:$AQ,[1]Tracker!$V:$V,"")</f>
        <v>45936</v>
      </c>
      <c r="H1520" s="193" t="s">
        <v>90</v>
      </c>
      <c r="I1520" s="131">
        <v>3</v>
      </c>
      <c r="J1520" s="131">
        <v>3</v>
      </c>
      <c r="K1520" s="99">
        <v>45941</v>
      </c>
      <c r="L1520" s="99">
        <v>45947</v>
      </c>
      <c r="M1520" s="102"/>
      <c r="N1520" s="129">
        <f>IFERROR(IF(tbl_die_ordering[[#This Row],[Design Approved Date]]&lt;&gt;"",L1520-K1520,""),"")</f>
        <v>6</v>
      </c>
      <c r="O1520" s="91">
        <v>45956</v>
      </c>
      <c r="P1520" s="91">
        <v>45957</v>
      </c>
      <c r="Q1520" s="99">
        <v>45956</v>
      </c>
      <c r="R1520" s="122" t="s">
        <v>2316</v>
      </c>
      <c r="S1520" s="90" t="s">
        <v>106</v>
      </c>
      <c r="T1520" s="99">
        <v>45956</v>
      </c>
      <c r="U1520" s="110"/>
      <c r="V1520" s="111"/>
      <c r="W15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0" s="6"/>
      <c r="AA1520" s="118"/>
      <c r="AB1520" s="82">
        <f>_xlfn.XLOOKUP(_xlfn.TEXTJOIN("_",TRUE,tbl_die_ordering[[#This Row],[Supplier]],tbl_die_ordering[[#This Row],[DIE NO]]),[1]Tracker!$AQ:$AQ,[1]Tracker!$Y:$Y,"")</f>
        <v>242502923</v>
      </c>
      <c r="AC1520" s="83">
        <f>_xlfn.XLOOKUP(_xlfn.TEXTJOIN("_",TRUE,tbl_die_ordering[[#This Row],[Supplier]],tbl_die_ordering[[#This Row],[DIE NO]]),[1]Tracker!$AQ:$AQ,[1]Tracker!$AC:$AC,"")</f>
        <v>45964.381678240738</v>
      </c>
      <c r="AD1520" s="7"/>
      <c r="AF1520" t="str">
        <f>TEXT(tbl_die_ordering[[#This Row],[Die Requested Date]],"mmm")</f>
        <v>Oct</v>
      </c>
      <c r="AG1520" t="str">
        <f>_xlfn.TEXTJOIN("_",TRUE,tbl_die_ordering[[#This Row],[Supplier]],tbl_die_ordering[[#This Row],[DIE NO]])</f>
        <v>JIANGSU_015113-2502</v>
      </c>
    </row>
    <row r="1521" spans="1:33" ht="15.75">
      <c r="A1521" s="130" t="s">
        <v>29</v>
      </c>
      <c r="B1521" s="128" t="str">
        <f>_xlfn.XLOOKUP(_xlfn.TEXTJOIN("_",TRUE,tbl_die_ordering[[#This Row],[Supplier]],tbl_die_ordering[[#This Row],[DIE NO]]),[1]Tracker!$AQ:$AQ,[1]Tracker!$W:$W,"")</f>
        <v>8238-25</v>
      </c>
      <c r="C1521" s="204" t="s">
        <v>2325</v>
      </c>
      <c r="D1521" s="177" t="s">
        <v>88</v>
      </c>
      <c r="E1521" s="90" t="s">
        <v>133</v>
      </c>
      <c r="F1521" s="91">
        <v>45934</v>
      </c>
      <c r="G1521" s="355">
        <f>_xlfn.XLOOKUP(_xlfn.TEXTJOIN("_",TRUE,tbl_die_ordering[[#This Row],[Supplier]],tbl_die_ordering[[#This Row],[DIE NO]]),[1]Tracker!$AQ:$AQ,[1]Tracker!$V:$V,"")</f>
        <v>45936</v>
      </c>
      <c r="H1521" s="193" t="s">
        <v>90</v>
      </c>
      <c r="I1521" s="131">
        <v>1</v>
      </c>
      <c r="J1521" s="131">
        <v>2</v>
      </c>
      <c r="K1521" s="99">
        <v>45941</v>
      </c>
      <c r="L1521" s="99">
        <v>45947</v>
      </c>
      <c r="M1521" s="102"/>
      <c r="N1521" s="129">
        <f>IFERROR(IF(tbl_die_ordering[[#This Row],[Design Approved Date]]&lt;&gt;"",L1521-K1521,""),"")</f>
        <v>6</v>
      </c>
      <c r="O1521" s="91">
        <v>45956</v>
      </c>
      <c r="P1521" s="91">
        <v>45957</v>
      </c>
      <c r="Q1521" s="99">
        <v>45956</v>
      </c>
      <c r="R1521" s="122" t="s">
        <v>2316</v>
      </c>
      <c r="S1521" s="90" t="s">
        <v>106</v>
      </c>
      <c r="T1521" s="99">
        <v>45956</v>
      </c>
      <c r="U1521" s="110"/>
      <c r="V1521" s="111"/>
      <c r="W15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1" s="6"/>
      <c r="AA1521" s="118"/>
      <c r="AB1521" s="82">
        <f>_xlfn.XLOOKUP(_xlfn.TEXTJOIN("_",TRUE,tbl_die_ordering[[#This Row],[Supplier]],tbl_die_ordering[[#This Row],[DIE NO]]),[1]Tracker!$AQ:$AQ,[1]Tracker!$Y:$Y,"")</f>
        <v>242502927</v>
      </c>
      <c r="AC1521" s="83">
        <f>_xlfn.XLOOKUP(_xlfn.TEXTJOIN("_",TRUE,tbl_die_ordering[[#This Row],[Supplier]],tbl_die_ordering[[#This Row],[DIE NO]]),[1]Tracker!$AQ:$AQ,[1]Tracker!$AC:$AC,"")</f>
        <v>45961.366597222222</v>
      </c>
      <c r="AD1521" s="7"/>
      <c r="AF1521" t="str">
        <f>TEXT(tbl_die_ordering[[#This Row],[Die Requested Date]],"mmm")</f>
        <v>Oct</v>
      </c>
      <c r="AG1521" t="str">
        <f>_xlfn.TEXTJOIN("_",TRUE,tbl_die_ordering[[#This Row],[Supplier]],tbl_die_ordering[[#This Row],[DIE NO]])</f>
        <v>JIANGSU_015907-2502</v>
      </c>
    </row>
    <row r="1522" spans="1:33" ht="15.75">
      <c r="A1522" s="130" t="s">
        <v>29</v>
      </c>
      <c r="B1522" s="128" t="str">
        <f>_xlfn.XLOOKUP(_xlfn.TEXTJOIN("_",TRUE,tbl_die_ordering[[#This Row],[Supplier]],tbl_die_ordering[[#This Row],[DIE NO]]),[1]Tracker!$AQ:$AQ,[1]Tracker!$W:$W,"")</f>
        <v>8238-25</v>
      </c>
      <c r="C1522" s="204" t="s">
        <v>2326</v>
      </c>
      <c r="D1522" s="177" t="s">
        <v>88</v>
      </c>
      <c r="E1522" s="90" t="s">
        <v>103</v>
      </c>
      <c r="F1522" s="91">
        <v>45934</v>
      </c>
      <c r="G1522" s="355">
        <f>_xlfn.XLOOKUP(_xlfn.TEXTJOIN("_",TRUE,tbl_die_ordering[[#This Row],[Supplier]],tbl_die_ordering[[#This Row],[DIE NO]]),[1]Tracker!$AQ:$AQ,[1]Tracker!$V:$V,"")</f>
        <v>45936</v>
      </c>
      <c r="H1522" s="193" t="s">
        <v>90</v>
      </c>
      <c r="I1522" s="131">
        <v>0</v>
      </c>
      <c r="J1522" s="131">
        <v>0</v>
      </c>
      <c r="K1522" s="99">
        <v>45941</v>
      </c>
      <c r="L1522" s="99">
        <v>45947</v>
      </c>
      <c r="M1522" s="102"/>
      <c r="N1522" s="129">
        <f>IFERROR(IF(tbl_die_ordering[[#This Row],[Design Approved Date]]&lt;&gt;"",L1522-K1522,""),"")</f>
        <v>6</v>
      </c>
      <c r="O1522" s="91">
        <v>45956</v>
      </c>
      <c r="P1522" s="91">
        <v>45957</v>
      </c>
      <c r="Q1522" s="99">
        <v>45956</v>
      </c>
      <c r="R1522" s="122" t="s">
        <v>2316</v>
      </c>
      <c r="S1522" s="90" t="s">
        <v>106</v>
      </c>
      <c r="T1522" s="99">
        <v>45956</v>
      </c>
      <c r="U1522" s="110"/>
      <c r="V1522" s="111"/>
      <c r="W15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2" s="6"/>
      <c r="AA1522" s="118"/>
      <c r="AB1522" s="82">
        <f>_xlfn.XLOOKUP(_xlfn.TEXTJOIN("_",TRUE,tbl_die_ordering[[#This Row],[Supplier]],tbl_die_ordering[[#This Row],[DIE NO]]),[1]Tracker!$AQ:$AQ,[1]Tracker!$Y:$Y,"")</f>
        <v>242502927</v>
      </c>
      <c r="AC1522" s="83">
        <f>_xlfn.XLOOKUP(_xlfn.TEXTJOIN("_",TRUE,tbl_die_ordering[[#This Row],[Supplier]],tbl_die_ordering[[#This Row],[DIE NO]]),[1]Tracker!$AQ:$AQ,[1]Tracker!$AC:$AC,"")</f>
        <v>45961.366597222222</v>
      </c>
      <c r="AD1522" s="7"/>
      <c r="AF1522" t="str">
        <f>TEXT(tbl_die_ordering[[#This Row],[Die Requested Date]],"mmm")</f>
        <v>Oct</v>
      </c>
      <c r="AG1522" t="str">
        <f>_xlfn.TEXTJOIN("_",TRUE,tbl_die_ordering[[#This Row],[Supplier]],tbl_die_ordering[[#This Row],[DIE NO]])</f>
        <v>JIANGSU_022153-2503</v>
      </c>
    </row>
    <row r="1523" spans="1:33" ht="15.75">
      <c r="A1523" s="130" t="s">
        <v>29</v>
      </c>
      <c r="B1523" s="128" t="str">
        <f>_xlfn.XLOOKUP(_xlfn.TEXTJOIN("_",TRUE,tbl_die_ordering[[#This Row],[Supplier]],tbl_die_ordering[[#This Row],[DIE NO]]),[1]Tracker!$AQ:$AQ,[1]Tracker!$W:$W,"")</f>
        <v>8238-25</v>
      </c>
      <c r="C1523" s="204" t="s">
        <v>2327</v>
      </c>
      <c r="D1523" s="177" t="s">
        <v>88</v>
      </c>
      <c r="E1523" s="90" t="s">
        <v>89</v>
      </c>
      <c r="F1523" s="91">
        <v>45934</v>
      </c>
      <c r="G1523" s="355">
        <f>_xlfn.XLOOKUP(_xlfn.TEXTJOIN("_",TRUE,tbl_die_ordering[[#This Row],[Supplier]],tbl_die_ordering[[#This Row],[DIE NO]]),[1]Tracker!$AQ:$AQ,[1]Tracker!$V:$V,"")</f>
        <v>45936</v>
      </c>
      <c r="H1523" s="193" t="s">
        <v>90</v>
      </c>
      <c r="I1523" s="131">
        <v>0</v>
      </c>
      <c r="J1523" s="131">
        <v>0</v>
      </c>
      <c r="K1523" s="99">
        <v>45941</v>
      </c>
      <c r="L1523" s="99">
        <v>45947</v>
      </c>
      <c r="M1523" s="102"/>
      <c r="N1523" s="129">
        <f>IFERROR(IF(tbl_die_ordering[[#This Row],[Design Approved Date]]&lt;&gt;"",L1523-K1523,""),"")</f>
        <v>6</v>
      </c>
      <c r="O1523" s="91">
        <v>45956</v>
      </c>
      <c r="P1523" s="91">
        <v>45957</v>
      </c>
      <c r="Q1523" s="99">
        <v>45956</v>
      </c>
      <c r="R1523" s="122" t="s">
        <v>2316</v>
      </c>
      <c r="S1523" s="90" t="s">
        <v>106</v>
      </c>
      <c r="T1523" s="99">
        <v>45956</v>
      </c>
      <c r="U1523" s="110"/>
      <c r="V1523" s="111"/>
      <c r="W15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3" s="6"/>
      <c r="AA1523" s="118"/>
      <c r="AB1523" s="82">
        <f>_xlfn.XLOOKUP(_xlfn.TEXTJOIN("_",TRUE,tbl_die_ordering[[#This Row],[Supplier]],tbl_die_ordering[[#This Row],[DIE NO]]),[1]Tracker!$AQ:$AQ,[1]Tracker!$Y:$Y,"")</f>
        <v>242502927</v>
      </c>
      <c r="AC1523" s="83">
        <f>_xlfn.XLOOKUP(_xlfn.TEXTJOIN("_",TRUE,tbl_die_ordering[[#This Row],[Supplier]],tbl_die_ordering[[#This Row],[DIE NO]]),[1]Tracker!$AQ:$AQ,[1]Tracker!$AC:$AC,"")</f>
        <v>45961.366597222222</v>
      </c>
      <c r="AD1523" s="7"/>
      <c r="AF1523" t="str">
        <f>TEXT(tbl_die_ordering[[#This Row],[Die Requested Date]],"mmm")</f>
        <v>Oct</v>
      </c>
      <c r="AG1523" t="str">
        <f>_xlfn.TEXTJOIN("_",TRUE,tbl_die_ordering[[#This Row],[Supplier]],tbl_die_ordering[[#This Row],[DIE NO]])</f>
        <v>JIANGSU_024216-3505</v>
      </c>
    </row>
    <row r="1524" spans="1:33" ht="15.75">
      <c r="A1524" s="130" t="s">
        <v>29</v>
      </c>
      <c r="B1524" s="128" t="str">
        <f>_xlfn.XLOOKUP(_xlfn.TEXTJOIN("_",TRUE,tbl_die_ordering[[#This Row],[Supplier]],tbl_die_ordering[[#This Row],[DIE NO]]),[1]Tracker!$AQ:$AQ,[1]Tracker!$W:$W,"")</f>
        <v>8233-25</v>
      </c>
      <c r="C1524" s="204" t="s">
        <v>2328</v>
      </c>
      <c r="D1524" s="177" t="s">
        <v>88</v>
      </c>
      <c r="E1524" s="90" t="s">
        <v>2329</v>
      </c>
      <c r="F1524" s="91">
        <v>45934</v>
      </c>
      <c r="G1524" s="355">
        <f>_xlfn.XLOOKUP(_xlfn.TEXTJOIN("_",TRUE,tbl_die_ordering[[#This Row],[Supplier]],tbl_die_ordering[[#This Row],[DIE NO]]),[1]Tracker!$AQ:$AQ,[1]Tracker!$V:$V,"")</f>
        <v>45936</v>
      </c>
      <c r="H1524" s="193" t="s">
        <v>94</v>
      </c>
      <c r="I1524" s="131">
        <v>0</v>
      </c>
      <c r="J1524" s="131">
        <v>0</v>
      </c>
      <c r="K1524" s="99">
        <v>45937</v>
      </c>
      <c r="L1524" s="99">
        <v>45946</v>
      </c>
      <c r="M1524" s="102"/>
      <c r="N1524" s="129">
        <f>IFERROR(IF(tbl_die_ordering[[#This Row],[Design Approved Date]]&lt;&gt;"",L1524-K1524,""),"")</f>
        <v>9</v>
      </c>
      <c r="O1524" s="91">
        <v>45946</v>
      </c>
      <c r="P1524" s="91">
        <v>45947</v>
      </c>
      <c r="Q1524" s="99"/>
      <c r="R1524" s="122" t="s">
        <v>2330</v>
      </c>
      <c r="S1524" s="90" t="s">
        <v>101</v>
      </c>
      <c r="T1524" s="99">
        <v>45947</v>
      </c>
      <c r="U1524" s="110"/>
      <c r="V1524" s="111"/>
      <c r="W15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4" s="6"/>
      <c r="AA1524" s="118"/>
      <c r="AB1524" s="82">
        <f>_xlfn.XLOOKUP(_xlfn.TEXTJOIN("_",TRUE,tbl_die_ordering[[#This Row],[Supplier]],tbl_die_ordering[[#This Row],[DIE NO]]),[1]Tracker!$AQ:$AQ,[1]Tracker!$Y:$Y,"")</f>
        <v>242502818</v>
      </c>
      <c r="AC1524" s="83">
        <f>_xlfn.XLOOKUP(_xlfn.TEXTJOIN("_",TRUE,tbl_die_ordering[[#This Row],[Supplier]],tbl_die_ordering[[#This Row],[DIE NO]]),[1]Tracker!$AQ:$AQ,[1]Tracker!$AC:$AC,"")</f>
        <v>45958.586539351854</v>
      </c>
      <c r="AD1524" s="7"/>
      <c r="AF1524" t="str">
        <f>TEXT(tbl_die_ordering[[#This Row],[Die Requested Date]],"mmm")</f>
        <v>Oct</v>
      </c>
      <c r="AG1524" t="str">
        <f>_xlfn.TEXTJOIN("_",TRUE,tbl_die_ordering[[#This Row],[Supplier]],tbl_die_ordering[[#This Row],[DIE NO]])</f>
        <v>PDTMC_010372-2503</v>
      </c>
    </row>
    <row r="1525" spans="1:33" ht="15.75">
      <c r="A1525" s="130" t="s">
        <v>29</v>
      </c>
      <c r="B1525" s="128" t="str">
        <f>_xlfn.XLOOKUP(_xlfn.TEXTJOIN("_",TRUE,tbl_die_ordering[[#This Row],[Supplier]],tbl_die_ordering[[#This Row],[DIE NO]]),[1]Tracker!$AQ:$AQ,[1]Tracker!$W:$W,"")</f>
        <v>8233-25</v>
      </c>
      <c r="C1525" s="204" t="s">
        <v>2331</v>
      </c>
      <c r="D1525" s="177" t="s">
        <v>88</v>
      </c>
      <c r="E1525" s="90" t="s">
        <v>135</v>
      </c>
      <c r="F1525" s="91">
        <v>45934</v>
      </c>
      <c r="G1525" s="355">
        <f>_xlfn.XLOOKUP(_xlfn.TEXTJOIN("_",TRUE,tbl_die_ordering[[#This Row],[Supplier]],tbl_die_ordering[[#This Row],[DIE NO]]),[1]Tracker!$AQ:$AQ,[1]Tracker!$V:$V,"")</f>
        <v>45936</v>
      </c>
      <c r="H1525" s="193" t="s">
        <v>94</v>
      </c>
      <c r="I1525" s="131">
        <v>1</v>
      </c>
      <c r="J1525" s="131">
        <v>1</v>
      </c>
      <c r="K1525" s="99">
        <v>45937</v>
      </c>
      <c r="L1525" s="99">
        <v>45938</v>
      </c>
      <c r="M1525" s="102"/>
      <c r="N1525" s="129">
        <f>IFERROR(IF(tbl_die_ordering[[#This Row],[Design Approved Date]]&lt;&gt;"",L1525-K1525,""),"")</f>
        <v>1</v>
      </c>
      <c r="O1525" s="91">
        <v>45946</v>
      </c>
      <c r="P1525" s="91">
        <v>45947</v>
      </c>
      <c r="Q1525" s="99"/>
      <c r="R1525" s="122" t="s">
        <v>2330</v>
      </c>
      <c r="S1525" s="90" t="s">
        <v>101</v>
      </c>
      <c r="T1525" s="99">
        <v>45947</v>
      </c>
      <c r="U1525" s="110"/>
      <c r="V1525" s="111"/>
      <c r="W15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5" s="6"/>
      <c r="AA1525" s="118"/>
      <c r="AB1525" s="82">
        <f>_xlfn.XLOOKUP(_xlfn.TEXTJOIN("_",TRUE,tbl_die_ordering[[#This Row],[Supplier]],tbl_die_ordering[[#This Row],[DIE NO]]),[1]Tracker!$AQ:$AQ,[1]Tracker!$Y:$Y,"")</f>
        <v>242502818</v>
      </c>
      <c r="AC1525" s="83">
        <f>_xlfn.XLOOKUP(_xlfn.TEXTJOIN("_",TRUE,tbl_die_ordering[[#This Row],[Supplier]],tbl_die_ordering[[#This Row],[DIE NO]]),[1]Tracker!$AQ:$AQ,[1]Tracker!$AC:$AC,"")</f>
        <v>45958.586539351854</v>
      </c>
      <c r="AD1525" s="7"/>
      <c r="AF1525" t="str">
        <f>TEXT(tbl_die_ordering[[#This Row],[Die Requested Date]],"mmm")</f>
        <v>Oct</v>
      </c>
      <c r="AG1525" t="str">
        <f>_xlfn.TEXTJOIN("_",TRUE,tbl_die_ordering[[#This Row],[Supplier]],tbl_die_ordering[[#This Row],[DIE NO]])</f>
        <v>PDTMC_051120-2502</v>
      </c>
    </row>
    <row r="1526" spans="1:33" ht="15.75">
      <c r="A1526" s="130" t="s">
        <v>29</v>
      </c>
      <c r="B1526" s="128" t="str">
        <f>_xlfn.XLOOKUP(_xlfn.TEXTJOIN("_",TRUE,tbl_die_ordering[[#This Row],[Supplier]],tbl_die_ordering[[#This Row],[DIE NO]]),[1]Tracker!$AQ:$AQ,[1]Tracker!$W:$W,"")</f>
        <v>8233-25</v>
      </c>
      <c r="C1526" s="204" t="s">
        <v>2332</v>
      </c>
      <c r="D1526" s="177" t="s">
        <v>88</v>
      </c>
      <c r="E1526" s="90" t="s">
        <v>135</v>
      </c>
      <c r="F1526" s="91">
        <v>45934</v>
      </c>
      <c r="G1526" s="355">
        <f>_xlfn.XLOOKUP(_xlfn.TEXTJOIN("_",TRUE,tbl_die_ordering[[#This Row],[Supplier]],tbl_die_ordering[[#This Row],[DIE NO]]),[1]Tracker!$AQ:$AQ,[1]Tracker!$V:$V,"")</f>
        <v>45936</v>
      </c>
      <c r="H1526" s="193" t="s">
        <v>94</v>
      </c>
      <c r="I1526" s="131">
        <v>1</v>
      </c>
      <c r="J1526" s="131">
        <v>4</v>
      </c>
      <c r="K1526" s="99">
        <v>45937</v>
      </c>
      <c r="L1526" s="99">
        <v>45938</v>
      </c>
      <c r="M1526" s="102"/>
      <c r="N1526" s="129">
        <f>IFERROR(IF(tbl_die_ordering[[#This Row],[Design Approved Date]]&lt;&gt;"",L1526-K1526,""),"")</f>
        <v>1</v>
      </c>
      <c r="O1526" s="91">
        <v>45946</v>
      </c>
      <c r="P1526" s="91">
        <v>45947</v>
      </c>
      <c r="Q1526" s="99"/>
      <c r="R1526" s="122" t="s">
        <v>2330</v>
      </c>
      <c r="S1526" s="90" t="s">
        <v>101</v>
      </c>
      <c r="T1526" s="99">
        <v>45947</v>
      </c>
      <c r="U1526" s="110"/>
      <c r="V1526" s="111"/>
      <c r="W15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6" s="6"/>
      <c r="AA1526" s="118"/>
      <c r="AB1526" s="82">
        <f>_xlfn.XLOOKUP(_xlfn.TEXTJOIN("_",TRUE,tbl_die_ordering[[#This Row],[Supplier]],tbl_die_ordering[[#This Row],[DIE NO]]),[1]Tracker!$AQ:$AQ,[1]Tracker!$Y:$Y,"")</f>
        <v>242502818</v>
      </c>
      <c r="AC1526" s="83">
        <f>_xlfn.XLOOKUP(_xlfn.TEXTJOIN("_",TRUE,tbl_die_ordering[[#This Row],[Supplier]],tbl_die_ordering[[#This Row],[DIE NO]]),[1]Tracker!$AQ:$AQ,[1]Tracker!$AC:$AC,"")</f>
        <v>45958.586539351854</v>
      </c>
      <c r="AD1526" s="7"/>
      <c r="AF1526" t="str">
        <f>TEXT(tbl_die_ordering[[#This Row],[Die Requested Date]],"mmm")</f>
        <v>Oct</v>
      </c>
      <c r="AG1526" t="str">
        <f>_xlfn.TEXTJOIN("_",TRUE,tbl_die_ordering[[#This Row],[Supplier]],tbl_die_ordering[[#This Row],[DIE NO]])</f>
        <v>PDTMC_051121-2502</v>
      </c>
    </row>
    <row r="1527" spans="1:33" ht="15.75">
      <c r="A1527" s="130" t="s">
        <v>29</v>
      </c>
      <c r="B1527" s="128" t="str">
        <f>_xlfn.XLOOKUP(_xlfn.TEXTJOIN("_",TRUE,tbl_die_ordering[[#This Row],[Supplier]],tbl_die_ordering[[#This Row],[DIE NO]]),[1]Tracker!$AQ:$AQ,[1]Tracker!$W:$W,"")</f>
        <v>8233-25</v>
      </c>
      <c r="C1527" s="204" t="s">
        <v>2333</v>
      </c>
      <c r="D1527" s="177" t="s">
        <v>88</v>
      </c>
      <c r="E1527" s="90" t="s">
        <v>135</v>
      </c>
      <c r="F1527" s="91">
        <v>45934</v>
      </c>
      <c r="G1527" s="355">
        <f>_xlfn.XLOOKUP(_xlfn.TEXTJOIN("_",TRUE,tbl_die_ordering[[#This Row],[Supplier]],tbl_die_ordering[[#This Row],[DIE NO]]),[1]Tracker!$AQ:$AQ,[1]Tracker!$V:$V,"")</f>
        <v>45936</v>
      </c>
      <c r="H1527" s="193" t="s">
        <v>94</v>
      </c>
      <c r="I1527" s="131">
        <v>1</v>
      </c>
      <c r="J1527" s="131">
        <v>2</v>
      </c>
      <c r="K1527" s="99">
        <v>45937</v>
      </c>
      <c r="L1527" s="99">
        <v>45938</v>
      </c>
      <c r="M1527" s="102"/>
      <c r="N1527" s="129">
        <f>IFERROR(IF(tbl_die_ordering[[#This Row],[Design Approved Date]]&lt;&gt;"",L1527-K1527,""),"")</f>
        <v>1</v>
      </c>
      <c r="O1527" s="91">
        <v>45946</v>
      </c>
      <c r="P1527" s="91">
        <v>45947</v>
      </c>
      <c r="Q1527" s="99"/>
      <c r="R1527" s="122" t="s">
        <v>2330</v>
      </c>
      <c r="S1527" s="90" t="s">
        <v>101</v>
      </c>
      <c r="T1527" s="99">
        <v>45947</v>
      </c>
      <c r="U1527" s="110"/>
      <c r="V1527" s="111"/>
      <c r="W15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7" s="6"/>
      <c r="AA1527" s="118"/>
      <c r="AB1527" s="82">
        <f>_xlfn.XLOOKUP(_xlfn.TEXTJOIN("_",TRUE,tbl_die_ordering[[#This Row],[Supplier]],tbl_die_ordering[[#This Row],[DIE NO]]),[1]Tracker!$AQ:$AQ,[1]Tracker!$Y:$Y,"")</f>
        <v>242502818</v>
      </c>
      <c r="AC1527" s="83">
        <f>_xlfn.XLOOKUP(_xlfn.TEXTJOIN("_",TRUE,tbl_die_ordering[[#This Row],[Supplier]],tbl_die_ordering[[#This Row],[DIE NO]]),[1]Tracker!$AQ:$AQ,[1]Tracker!$AC:$AC,"")</f>
        <v>45958.586539351854</v>
      </c>
      <c r="AD1527" s="7"/>
      <c r="AF1527" t="str">
        <f>TEXT(tbl_die_ordering[[#This Row],[Die Requested Date]],"mmm")</f>
        <v>Oct</v>
      </c>
      <c r="AG1527" t="str">
        <f>_xlfn.TEXTJOIN("_",TRUE,tbl_die_ordering[[#This Row],[Supplier]],tbl_die_ordering[[#This Row],[DIE NO]])</f>
        <v>PDTMC_051122-2502</v>
      </c>
    </row>
    <row r="1528" spans="1:33" ht="15.75">
      <c r="A1528" s="130" t="s">
        <v>29</v>
      </c>
      <c r="B1528" s="128" t="str">
        <f>_xlfn.XLOOKUP(_xlfn.TEXTJOIN("_",TRUE,tbl_die_ordering[[#This Row],[Supplier]],tbl_die_ordering[[#This Row],[DIE NO]]),[1]Tracker!$AQ:$AQ,[1]Tracker!$W:$W,"")</f>
        <v>8237-25</v>
      </c>
      <c r="C1528" s="204" t="s">
        <v>2334</v>
      </c>
      <c r="D1528" s="177" t="s">
        <v>88</v>
      </c>
      <c r="E1528" s="90" t="s">
        <v>321</v>
      </c>
      <c r="F1528" s="91">
        <v>45934</v>
      </c>
      <c r="G1528" s="355">
        <f>_xlfn.XLOOKUP(_xlfn.TEXTJOIN("_",TRUE,tbl_die_ordering[[#This Row],[Supplier]],tbl_die_ordering[[#This Row],[DIE NO]]),[1]Tracker!$AQ:$AQ,[1]Tracker!$V:$V,"")</f>
        <v>45936</v>
      </c>
      <c r="H1528" s="193" t="s">
        <v>90</v>
      </c>
      <c r="I1528" s="131">
        <v>1</v>
      </c>
      <c r="J1528" s="131">
        <v>4</v>
      </c>
      <c r="K1528" s="99">
        <v>45941</v>
      </c>
      <c r="L1528" s="99">
        <v>45946</v>
      </c>
      <c r="M1528" s="102"/>
      <c r="N1528" s="129">
        <f>IFERROR(IF(tbl_die_ordering[[#This Row],[Design Approved Date]]&lt;&gt;"",L1528-K1528,""),"")</f>
        <v>5</v>
      </c>
      <c r="O1528" s="91">
        <v>45956</v>
      </c>
      <c r="P1528" s="91">
        <v>45957</v>
      </c>
      <c r="Q1528" s="99">
        <v>45956</v>
      </c>
      <c r="R1528" s="122" t="s">
        <v>2316</v>
      </c>
      <c r="S1528" s="90" t="s">
        <v>106</v>
      </c>
      <c r="T1528" s="99">
        <v>45956</v>
      </c>
      <c r="U1528" s="110"/>
      <c r="V1528" s="111"/>
      <c r="W15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8" s="6"/>
      <c r="AA1528" s="118"/>
      <c r="AB1528" s="82">
        <f>_xlfn.XLOOKUP(_xlfn.TEXTJOIN("_",TRUE,tbl_die_ordering[[#This Row],[Supplier]],tbl_die_ordering[[#This Row],[DIE NO]]),[1]Tracker!$AQ:$AQ,[1]Tracker!$Y:$Y,"")</f>
        <v>242502923</v>
      </c>
      <c r="AC1528" s="83">
        <f>_xlfn.XLOOKUP(_xlfn.TEXTJOIN("_",TRUE,tbl_die_ordering[[#This Row],[Supplier]],tbl_die_ordering[[#This Row],[DIE NO]]),[1]Tracker!$AQ:$AQ,[1]Tracker!$AC:$AC,"")</f>
        <v>45964.381678240738</v>
      </c>
      <c r="AD1528" s="7"/>
      <c r="AF1528" t="str">
        <f>TEXT(tbl_die_ordering[[#This Row],[Die Requested Date]],"mmm")</f>
        <v>Oct</v>
      </c>
      <c r="AG1528" t="str">
        <f>_xlfn.TEXTJOIN("_",TRUE,tbl_die_ordering[[#This Row],[Supplier]],tbl_die_ordering[[#This Row],[DIE NO]])</f>
        <v>JIANGSU_005063-2501</v>
      </c>
    </row>
    <row r="1529" spans="1:33" ht="15.75">
      <c r="A1529" s="130" t="s">
        <v>29</v>
      </c>
      <c r="B1529" s="128" t="str">
        <f>_xlfn.XLOOKUP(_xlfn.TEXTJOIN("_",TRUE,tbl_die_ordering[[#This Row],[Supplier]],tbl_die_ordering[[#This Row],[DIE NO]]),[1]Tracker!$AQ:$AQ,[1]Tracker!$W:$W,"")</f>
        <v>8241-25</v>
      </c>
      <c r="C1529" s="204" t="s">
        <v>2335</v>
      </c>
      <c r="D1529" s="177" t="s">
        <v>88</v>
      </c>
      <c r="E1529" s="90" t="s">
        <v>119</v>
      </c>
      <c r="F1529" s="91">
        <v>45937</v>
      </c>
      <c r="G1529" s="355">
        <f>_xlfn.XLOOKUP(_xlfn.TEXTJOIN("_",TRUE,tbl_die_ordering[[#This Row],[Supplier]],tbl_die_ordering[[#This Row],[DIE NO]]),[1]Tracker!$AQ:$AQ,[1]Tracker!$V:$V,"")</f>
        <v>45937</v>
      </c>
      <c r="H1529" s="193" t="s">
        <v>90</v>
      </c>
      <c r="I1529" s="131">
        <v>2</v>
      </c>
      <c r="J1529" s="131">
        <v>2</v>
      </c>
      <c r="K1529" s="99">
        <v>45939</v>
      </c>
      <c r="L1529" s="99">
        <v>45950</v>
      </c>
      <c r="M1529" s="102" t="s">
        <v>2199</v>
      </c>
      <c r="N1529" s="129">
        <f>IFERROR(IF(tbl_die_ordering[[#This Row],[Design Approved Date]]&lt;&gt;"",L1529-K1529,""),"")</f>
        <v>11</v>
      </c>
      <c r="O1529" s="91">
        <v>45958</v>
      </c>
      <c r="P1529" s="91">
        <v>45962</v>
      </c>
      <c r="Q1529" s="99">
        <v>45958</v>
      </c>
      <c r="R1529" s="122" t="s">
        <v>2320</v>
      </c>
      <c r="S1529" s="90" t="s">
        <v>139</v>
      </c>
      <c r="T1529" s="99">
        <v>45962</v>
      </c>
      <c r="U1529" s="110"/>
      <c r="V1529" s="111" t="s">
        <v>2336</v>
      </c>
      <c r="W15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29" s="6"/>
      <c r="AA1529" s="118"/>
      <c r="AB1529" s="82">
        <f>_xlfn.XLOOKUP(_xlfn.TEXTJOIN("_",TRUE,tbl_die_ordering[[#This Row],[Supplier]],tbl_die_ordering[[#This Row],[DIE NO]]),[1]Tracker!$AQ:$AQ,[1]Tracker!$Y:$Y,"")</f>
        <v>242502987</v>
      </c>
      <c r="AC1529" s="83">
        <f>_xlfn.XLOOKUP(_xlfn.TEXTJOIN("_",TRUE,tbl_die_ordering[[#This Row],[Supplier]],tbl_die_ordering[[#This Row],[DIE NO]]),[1]Tracker!$AQ:$AQ,[1]Tracker!$AC:$AC,"")</f>
        <v>45966</v>
      </c>
      <c r="AD1529" s="7"/>
      <c r="AF1529" t="str">
        <f>TEXT(tbl_die_ordering[[#This Row],[Die Requested Date]],"mmm")</f>
        <v>Oct</v>
      </c>
      <c r="AG1529" t="str">
        <f>_xlfn.TEXTJOIN("_",TRUE,tbl_die_ordering[[#This Row],[Supplier]],tbl_die_ordering[[#This Row],[DIE NO]])</f>
        <v>EKSTEK_051132-3502</v>
      </c>
    </row>
    <row r="1530" spans="1:33" ht="15.75">
      <c r="A1530" s="130" t="s">
        <v>29</v>
      </c>
      <c r="B1530" s="128" t="str">
        <f>_xlfn.XLOOKUP(_xlfn.TEXTJOIN("_",TRUE,tbl_die_ordering[[#This Row],[Supplier]],tbl_die_ordering[[#This Row],[DIE NO]]),[1]Tracker!$AQ:$AQ,[1]Tracker!$W:$W,"")</f>
        <v>8241-25</v>
      </c>
      <c r="C1530" s="204" t="s">
        <v>2337</v>
      </c>
      <c r="D1530" s="177" t="s">
        <v>88</v>
      </c>
      <c r="E1530" s="90" t="s">
        <v>189</v>
      </c>
      <c r="F1530" s="91">
        <v>45937</v>
      </c>
      <c r="G1530" s="355">
        <f>_xlfn.XLOOKUP(_xlfn.TEXTJOIN("_",TRUE,tbl_die_ordering[[#This Row],[Supplier]],tbl_die_ordering[[#This Row],[DIE NO]]),[1]Tracker!$AQ:$AQ,[1]Tracker!$V:$V,"")</f>
        <v>45937</v>
      </c>
      <c r="H1530" s="193" t="s">
        <v>90</v>
      </c>
      <c r="I1530" s="131">
        <v>2</v>
      </c>
      <c r="J1530" s="131">
        <v>2</v>
      </c>
      <c r="K1530" s="99">
        <v>45939</v>
      </c>
      <c r="L1530" s="99">
        <v>45939</v>
      </c>
      <c r="M1530" s="102"/>
      <c r="N1530" s="129">
        <f>IFERROR(IF(tbl_die_ordering[[#This Row],[Design Approved Date]]&lt;&gt;"",L1530-K1530,""),"")</f>
        <v>0</v>
      </c>
      <c r="O1530" s="91">
        <v>45946</v>
      </c>
      <c r="P1530" s="91">
        <v>45947</v>
      </c>
      <c r="Q1530" s="99"/>
      <c r="R1530" s="122" t="s">
        <v>2338</v>
      </c>
      <c r="S1530" s="90" t="s">
        <v>139</v>
      </c>
      <c r="T1530" s="99">
        <v>45947</v>
      </c>
      <c r="U1530" s="110"/>
      <c r="V1530" s="111"/>
      <c r="W15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0" s="6"/>
      <c r="AA1530" s="118"/>
      <c r="AB1530" s="82">
        <f>_xlfn.XLOOKUP(_xlfn.TEXTJOIN("_",TRUE,tbl_die_ordering[[#This Row],[Supplier]],tbl_die_ordering[[#This Row],[DIE NO]]),[1]Tracker!$AQ:$AQ,[1]Tracker!$Y:$Y,"")</f>
        <v>242502832</v>
      </c>
      <c r="AC1530" s="83">
        <f>_xlfn.XLOOKUP(_xlfn.TEXTJOIN("_",TRUE,tbl_die_ordering[[#This Row],[Supplier]],tbl_die_ordering[[#This Row],[DIE NO]]),[1]Tracker!$AQ:$AQ,[1]Tracker!$AC:$AC,"")</f>
        <v>45961.370520833334</v>
      </c>
      <c r="AD1530" s="7"/>
      <c r="AF1530" t="str">
        <f>TEXT(tbl_die_ordering[[#This Row],[Die Requested Date]],"mmm")</f>
        <v>Oct</v>
      </c>
      <c r="AG1530" t="str">
        <f>_xlfn.TEXTJOIN("_",TRUE,tbl_die_ordering[[#This Row],[Supplier]],tbl_die_ordering[[#This Row],[DIE NO]])</f>
        <v>EKSTEK_051124-3502</v>
      </c>
    </row>
    <row r="1531" spans="1:33" ht="15.75">
      <c r="A1531" s="130" t="s">
        <v>29</v>
      </c>
      <c r="B1531" s="128" t="str">
        <f>_xlfn.XLOOKUP(_xlfn.TEXTJOIN("_",TRUE,tbl_die_ordering[[#This Row],[Supplier]],tbl_die_ordering[[#This Row],[DIE NO]]),[1]Tracker!$AQ:$AQ,[1]Tracker!$W:$W,"")</f>
        <v>8241-25</v>
      </c>
      <c r="C1531" s="204" t="s">
        <v>2339</v>
      </c>
      <c r="D1531" s="177" t="s">
        <v>88</v>
      </c>
      <c r="E1531" s="90" t="s">
        <v>1937</v>
      </c>
      <c r="F1531" s="91">
        <v>45937</v>
      </c>
      <c r="G1531" s="355">
        <f>_xlfn.XLOOKUP(_xlfn.TEXTJOIN("_",TRUE,tbl_die_ordering[[#This Row],[Supplier]],tbl_die_ordering[[#This Row],[DIE NO]]),[1]Tracker!$AQ:$AQ,[1]Tracker!$V:$V,"")</f>
        <v>45937</v>
      </c>
      <c r="H1531" s="193" t="s">
        <v>90</v>
      </c>
      <c r="I1531" s="131">
        <v>1</v>
      </c>
      <c r="J1531" s="131">
        <v>1</v>
      </c>
      <c r="K1531" s="99">
        <v>45939</v>
      </c>
      <c r="L1531" s="99">
        <v>45939</v>
      </c>
      <c r="M1531" s="102"/>
      <c r="N1531" s="129">
        <f>IFERROR(IF(tbl_die_ordering[[#This Row],[Design Approved Date]]&lt;&gt;"",L1531-K1531,""),"")</f>
        <v>0</v>
      </c>
      <c r="O1531" s="91">
        <v>45946</v>
      </c>
      <c r="P1531" s="91">
        <v>45947</v>
      </c>
      <c r="Q1531" s="99"/>
      <c r="R1531" s="122" t="s">
        <v>2338</v>
      </c>
      <c r="S1531" s="90" t="s">
        <v>139</v>
      </c>
      <c r="T1531" s="99">
        <v>45947</v>
      </c>
      <c r="U1531" s="110"/>
      <c r="V1531" s="111"/>
      <c r="W15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1" s="6"/>
      <c r="AA1531" s="118"/>
      <c r="AB1531" s="82">
        <f>_xlfn.XLOOKUP(_xlfn.TEXTJOIN("_",TRUE,tbl_die_ordering[[#This Row],[Supplier]],tbl_die_ordering[[#This Row],[DIE NO]]),[1]Tracker!$AQ:$AQ,[1]Tracker!$Y:$Y,"")</f>
        <v>242502832</v>
      </c>
      <c r="AC1531" s="83">
        <f>_xlfn.XLOOKUP(_xlfn.TEXTJOIN("_",TRUE,tbl_die_ordering[[#This Row],[Supplier]],tbl_die_ordering[[#This Row],[DIE NO]]),[1]Tracker!$AQ:$AQ,[1]Tracker!$AC:$AC,"")</f>
        <v>45961.370520833334</v>
      </c>
      <c r="AD1531" s="7"/>
      <c r="AF1531" t="str">
        <f>TEXT(tbl_die_ordering[[#This Row],[Die Requested Date]],"mmm")</f>
        <v>Oct</v>
      </c>
      <c r="AG1531" t="str">
        <f>_xlfn.TEXTJOIN("_",TRUE,tbl_die_ordering[[#This Row],[Supplier]],tbl_die_ordering[[#This Row],[DIE NO]])</f>
        <v>EKSTEK_051126-3502</v>
      </c>
    </row>
    <row r="1532" spans="1:33" ht="15.75">
      <c r="A1532" s="130" t="s">
        <v>29</v>
      </c>
      <c r="B1532" s="128" t="str">
        <f>_xlfn.XLOOKUP(_xlfn.TEXTJOIN("_",TRUE,tbl_die_ordering[[#This Row],[Supplier]],tbl_die_ordering[[#This Row],[DIE NO]]),[1]Tracker!$AQ:$AQ,[1]Tracker!$W:$W,"")</f>
        <v>8240-25</v>
      </c>
      <c r="C1532" s="204" t="s">
        <v>2340</v>
      </c>
      <c r="D1532" s="177" t="s">
        <v>88</v>
      </c>
      <c r="E1532" s="90" t="s">
        <v>189</v>
      </c>
      <c r="F1532" s="91">
        <v>45937</v>
      </c>
      <c r="G1532" s="355">
        <f>_xlfn.XLOOKUP(_xlfn.TEXTJOIN("_",TRUE,tbl_die_ordering[[#This Row],[Supplier]],tbl_die_ordering[[#This Row],[DIE NO]]),[1]Tracker!$AQ:$AQ,[1]Tracker!$V:$V,"")</f>
        <v>45937</v>
      </c>
      <c r="H1532" s="193" t="s">
        <v>94</v>
      </c>
      <c r="I1532" s="131">
        <v>1</v>
      </c>
      <c r="J1532" s="131">
        <v>1</v>
      </c>
      <c r="K1532" s="99">
        <v>45938</v>
      </c>
      <c r="L1532" s="99">
        <v>45939</v>
      </c>
      <c r="M1532" s="102"/>
      <c r="N1532" s="129">
        <f>IFERROR(IF(tbl_die_ordering[[#This Row],[Design Approved Date]]&lt;&gt;"",L1532-K1532,""),"")</f>
        <v>1</v>
      </c>
      <c r="O1532" s="91">
        <v>45946</v>
      </c>
      <c r="P1532" s="91">
        <v>45947</v>
      </c>
      <c r="Q1532" s="99"/>
      <c r="R1532" s="122" t="s">
        <v>2330</v>
      </c>
      <c r="S1532" s="90" t="s">
        <v>101</v>
      </c>
      <c r="T1532" s="99">
        <v>45947</v>
      </c>
      <c r="U1532" s="110"/>
      <c r="V1532" s="111"/>
      <c r="W15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2" s="6"/>
      <c r="AA1532" s="118"/>
      <c r="AB1532" s="82">
        <f>_xlfn.XLOOKUP(_xlfn.TEXTJOIN("_",TRUE,tbl_die_ordering[[#This Row],[Supplier]],tbl_die_ordering[[#This Row],[DIE NO]]),[1]Tracker!$AQ:$AQ,[1]Tracker!$Y:$Y,"")</f>
        <v>242502796</v>
      </c>
      <c r="AC1532" s="83">
        <f>_xlfn.XLOOKUP(_xlfn.TEXTJOIN("_",TRUE,tbl_die_ordering[[#This Row],[Supplier]],tbl_die_ordering[[#This Row],[DIE NO]]),[1]Tracker!$AQ:$AQ,[1]Tracker!$AC:$AC,"")</f>
        <v>45954</v>
      </c>
      <c r="AD1532" s="7"/>
      <c r="AF1532" t="str">
        <f>TEXT(tbl_die_ordering[[#This Row],[Die Requested Date]],"mmm")</f>
        <v>Oct</v>
      </c>
      <c r="AG1532" t="str">
        <f>_xlfn.TEXTJOIN("_",TRUE,tbl_die_ordering[[#This Row],[Supplier]],tbl_die_ordering[[#This Row],[DIE NO]])</f>
        <v>PDTMC_051127-3502</v>
      </c>
    </row>
    <row r="1533" spans="1:33" ht="15.75">
      <c r="A1533" s="130" t="s">
        <v>29</v>
      </c>
      <c r="B1533" s="128" t="str">
        <f>_xlfn.XLOOKUP(_xlfn.TEXTJOIN("_",TRUE,tbl_die_ordering[[#This Row],[Supplier]],tbl_die_ordering[[#This Row],[DIE NO]]),[1]Tracker!$AQ:$AQ,[1]Tracker!$W:$W,"")</f>
        <v>8240-25</v>
      </c>
      <c r="C1533" s="204" t="s">
        <v>2341</v>
      </c>
      <c r="D1533" s="177" t="s">
        <v>88</v>
      </c>
      <c r="E1533" s="90" t="s">
        <v>135</v>
      </c>
      <c r="F1533" s="91">
        <v>45937</v>
      </c>
      <c r="G1533" s="355">
        <f>_xlfn.XLOOKUP(_xlfn.TEXTJOIN("_",TRUE,tbl_die_ordering[[#This Row],[Supplier]],tbl_die_ordering[[#This Row],[DIE NO]]),[1]Tracker!$AQ:$AQ,[1]Tracker!$V:$V,"")</f>
        <v>45937</v>
      </c>
      <c r="H1533" s="193" t="s">
        <v>94</v>
      </c>
      <c r="I1533" s="131">
        <v>2</v>
      </c>
      <c r="J1533" s="131">
        <v>2</v>
      </c>
      <c r="K1533" s="99">
        <v>45938</v>
      </c>
      <c r="L1533" s="99">
        <v>45939</v>
      </c>
      <c r="M1533" s="102"/>
      <c r="N1533" s="129">
        <f>IFERROR(IF(tbl_die_ordering[[#This Row],[Design Approved Date]]&lt;&gt;"",L1533-K1533,""),"")</f>
        <v>1</v>
      </c>
      <c r="O1533" s="91">
        <v>45946</v>
      </c>
      <c r="P1533" s="91">
        <v>45947</v>
      </c>
      <c r="Q1533" s="99"/>
      <c r="R1533" s="122" t="s">
        <v>2342</v>
      </c>
      <c r="S1533" s="90" t="s">
        <v>101</v>
      </c>
      <c r="T1533" s="99">
        <v>45947</v>
      </c>
      <c r="U1533" s="110"/>
      <c r="V1533" s="111"/>
      <c r="W15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3" s="6"/>
      <c r="AA1533" s="118"/>
      <c r="AB1533" s="82">
        <f>_xlfn.XLOOKUP(_xlfn.TEXTJOIN("_",TRUE,tbl_die_ordering[[#This Row],[Supplier]],tbl_die_ordering[[#This Row],[DIE NO]]),[1]Tracker!$AQ:$AQ,[1]Tracker!$Y:$Y,"")</f>
        <v>242502796</v>
      </c>
      <c r="AC1533" s="83">
        <f>_xlfn.XLOOKUP(_xlfn.TEXTJOIN("_",TRUE,tbl_die_ordering[[#This Row],[Supplier]],tbl_die_ordering[[#This Row],[DIE NO]]),[1]Tracker!$AQ:$AQ,[1]Tracker!$AC:$AC,"")</f>
        <v>45954</v>
      </c>
      <c r="AD1533" s="7"/>
      <c r="AF1533" t="str">
        <f>TEXT(tbl_die_ordering[[#This Row],[Die Requested Date]],"mmm")</f>
        <v>Oct</v>
      </c>
      <c r="AG1533" t="str">
        <f>_xlfn.TEXTJOIN("_",TRUE,tbl_die_ordering[[#This Row],[Supplier]],tbl_die_ordering[[#This Row],[DIE NO]])</f>
        <v>PDTMC_051128-2502</v>
      </c>
    </row>
    <row r="1534" spans="1:33" ht="15.75">
      <c r="A1534" s="130" t="s">
        <v>29</v>
      </c>
      <c r="B1534" s="128" t="str">
        <f>_xlfn.XLOOKUP(_xlfn.TEXTJOIN("_",TRUE,tbl_die_ordering[[#This Row],[Supplier]],tbl_die_ordering[[#This Row],[DIE NO]]),[1]Tracker!$AQ:$AQ,[1]Tracker!$W:$W,"")</f>
        <v>8240-25</v>
      </c>
      <c r="C1534" s="204" t="s">
        <v>2343</v>
      </c>
      <c r="D1534" s="177" t="s">
        <v>88</v>
      </c>
      <c r="E1534" s="90" t="s">
        <v>131</v>
      </c>
      <c r="F1534" s="91">
        <v>45937</v>
      </c>
      <c r="G1534" s="355">
        <f>_xlfn.XLOOKUP(_xlfn.TEXTJOIN("_",TRUE,tbl_die_ordering[[#This Row],[Supplier]],tbl_die_ordering[[#This Row],[DIE NO]]),[1]Tracker!$AQ:$AQ,[1]Tracker!$V:$V,"")</f>
        <v>45937</v>
      </c>
      <c r="H1534" s="193" t="s">
        <v>94</v>
      </c>
      <c r="I1534" s="131">
        <v>3</v>
      </c>
      <c r="J1534" s="131">
        <v>3</v>
      </c>
      <c r="K1534" s="99">
        <v>45938</v>
      </c>
      <c r="L1534" s="99">
        <v>45939</v>
      </c>
      <c r="M1534" s="102"/>
      <c r="N1534" s="129">
        <f>IFERROR(IF(tbl_die_ordering[[#This Row],[Design Approved Date]]&lt;&gt;"",L1534-K1534,""),"")</f>
        <v>1</v>
      </c>
      <c r="O1534" s="91">
        <v>45946</v>
      </c>
      <c r="P1534" s="91">
        <v>45947</v>
      </c>
      <c r="Q1534" s="99"/>
      <c r="R1534" s="122" t="s">
        <v>2342</v>
      </c>
      <c r="S1534" s="90" t="s">
        <v>101</v>
      </c>
      <c r="T1534" s="99">
        <v>45947</v>
      </c>
      <c r="U1534" s="110"/>
      <c r="V1534" s="111"/>
      <c r="W15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4" s="6"/>
      <c r="AA1534" s="118"/>
      <c r="AB1534" s="82">
        <f>_xlfn.XLOOKUP(_xlfn.TEXTJOIN("_",TRUE,tbl_die_ordering[[#This Row],[Supplier]],tbl_die_ordering[[#This Row],[DIE NO]]),[1]Tracker!$AQ:$AQ,[1]Tracker!$Y:$Y,"")</f>
        <v>242502796</v>
      </c>
      <c r="AC1534" s="83">
        <f>_xlfn.XLOOKUP(_xlfn.TEXTJOIN("_",TRUE,tbl_die_ordering[[#This Row],[Supplier]],tbl_die_ordering[[#This Row],[DIE NO]]),[1]Tracker!$AQ:$AQ,[1]Tracker!$AC:$AC,"")</f>
        <v>45954</v>
      </c>
      <c r="AD1534" s="7"/>
      <c r="AF1534" t="str">
        <f>TEXT(tbl_die_ordering[[#This Row],[Die Requested Date]],"mmm")</f>
        <v>Oct</v>
      </c>
      <c r="AG1534" t="str">
        <f>_xlfn.TEXTJOIN("_",TRUE,tbl_die_ordering[[#This Row],[Supplier]],tbl_die_ordering[[#This Row],[DIE NO]])</f>
        <v>PDTMC_051130-3502</v>
      </c>
    </row>
    <row r="1535" spans="1:33" ht="15.75">
      <c r="A1535" s="130" t="s">
        <v>29</v>
      </c>
      <c r="B1535" s="128" t="str">
        <f>_xlfn.XLOOKUP(_xlfn.TEXTJOIN("_",TRUE,tbl_die_ordering[[#This Row],[Supplier]],tbl_die_ordering[[#This Row],[DIE NO]]),[1]Tracker!$AQ:$AQ,[1]Tracker!$W:$W,"")</f>
        <v>8240-25</v>
      </c>
      <c r="C1535" s="204" t="s">
        <v>2344</v>
      </c>
      <c r="D1535" s="177" t="s">
        <v>88</v>
      </c>
      <c r="E1535" s="90" t="s">
        <v>135</v>
      </c>
      <c r="F1535" s="91">
        <v>45937</v>
      </c>
      <c r="G1535" s="355">
        <f>_xlfn.XLOOKUP(_xlfn.TEXTJOIN("_",TRUE,tbl_die_ordering[[#This Row],[Supplier]],tbl_die_ordering[[#This Row],[DIE NO]]),[1]Tracker!$AQ:$AQ,[1]Tracker!$V:$V,"")</f>
        <v>45937</v>
      </c>
      <c r="H1535" s="193" t="s">
        <v>94</v>
      </c>
      <c r="I1535" s="131">
        <v>1</v>
      </c>
      <c r="J1535" s="131">
        <v>4</v>
      </c>
      <c r="K1535" s="99">
        <v>45938</v>
      </c>
      <c r="L1535" s="99">
        <v>45939</v>
      </c>
      <c r="M1535" s="102"/>
      <c r="N1535" s="129">
        <f>IFERROR(IF(tbl_die_ordering[[#This Row],[Design Approved Date]]&lt;&gt;"",L1535-K1535,""),"")</f>
        <v>1</v>
      </c>
      <c r="O1535" s="91">
        <v>45946</v>
      </c>
      <c r="P1535" s="91">
        <v>45947</v>
      </c>
      <c r="Q1535" s="99"/>
      <c r="R1535" s="122" t="s">
        <v>2342</v>
      </c>
      <c r="S1535" s="90" t="s">
        <v>101</v>
      </c>
      <c r="T1535" s="99">
        <v>45947</v>
      </c>
      <c r="U1535" s="110"/>
      <c r="V1535" s="111"/>
      <c r="W15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5" s="6"/>
      <c r="AA1535" s="118"/>
      <c r="AB1535" s="82">
        <f>_xlfn.XLOOKUP(_xlfn.TEXTJOIN("_",TRUE,tbl_die_ordering[[#This Row],[Supplier]],tbl_die_ordering[[#This Row],[DIE NO]]),[1]Tracker!$AQ:$AQ,[1]Tracker!$Y:$Y,"")</f>
        <v>242502796</v>
      </c>
      <c r="AC1535" s="83">
        <f>_xlfn.XLOOKUP(_xlfn.TEXTJOIN("_",TRUE,tbl_die_ordering[[#This Row],[Supplier]],tbl_die_ordering[[#This Row],[DIE NO]]),[1]Tracker!$AQ:$AQ,[1]Tracker!$AC:$AC,"")</f>
        <v>45954</v>
      </c>
      <c r="AD1535" s="7"/>
      <c r="AF1535" t="str">
        <f>TEXT(tbl_die_ordering[[#This Row],[Die Requested Date]],"mmm")</f>
        <v>Oct</v>
      </c>
      <c r="AG1535" t="str">
        <f>_xlfn.TEXTJOIN("_",TRUE,tbl_die_ordering[[#This Row],[Supplier]],tbl_die_ordering[[#This Row],[DIE NO]])</f>
        <v>PDTMC_051131-3502</v>
      </c>
    </row>
    <row r="1536" spans="1:33" ht="15.75">
      <c r="A1536" s="130" t="s">
        <v>29</v>
      </c>
      <c r="B1536" s="128" t="str">
        <f>_xlfn.XLOOKUP(_xlfn.TEXTJOIN("_",TRUE,tbl_die_ordering[[#This Row],[Supplier]],tbl_die_ordering[[#This Row],[DIE NO]]),[1]Tracker!$AQ:$AQ,[1]Tracker!$W:$W,"")</f>
        <v>8241-25</v>
      </c>
      <c r="C1536" s="204" t="s">
        <v>2345</v>
      </c>
      <c r="D1536" s="177" t="s">
        <v>88</v>
      </c>
      <c r="E1536" s="90" t="s">
        <v>111</v>
      </c>
      <c r="F1536" s="91">
        <v>45937</v>
      </c>
      <c r="G1536" s="355">
        <f>_xlfn.XLOOKUP(_xlfn.TEXTJOIN("_",TRUE,tbl_die_ordering[[#This Row],[Supplier]],tbl_die_ordering[[#This Row],[DIE NO]]),[1]Tracker!$AQ:$AQ,[1]Tracker!$V:$V,"")</f>
        <v>45937</v>
      </c>
      <c r="H1536" s="193" t="s">
        <v>90</v>
      </c>
      <c r="I1536" s="131">
        <v>1</v>
      </c>
      <c r="J1536" s="131">
        <v>4</v>
      </c>
      <c r="K1536" s="99">
        <v>45939</v>
      </c>
      <c r="L1536" s="99">
        <v>45939</v>
      </c>
      <c r="M1536" s="102"/>
      <c r="N1536" s="129">
        <f>IFERROR(IF(tbl_die_ordering[[#This Row],[Design Approved Date]]&lt;&gt;"",L1536-K1536,""),"")</f>
        <v>0</v>
      </c>
      <c r="O1536" s="91">
        <v>45946</v>
      </c>
      <c r="P1536" s="91">
        <v>45947</v>
      </c>
      <c r="Q1536" s="99"/>
      <c r="R1536" s="122" t="s">
        <v>2338</v>
      </c>
      <c r="S1536" s="90" t="s">
        <v>139</v>
      </c>
      <c r="T1536" s="99">
        <v>45947</v>
      </c>
      <c r="U1536" s="110"/>
      <c r="V1536" s="111"/>
      <c r="W15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6" s="6"/>
      <c r="AA1536" s="118"/>
      <c r="AB1536" s="82">
        <f>_xlfn.XLOOKUP(_xlfn.TEXTJOIN("_",TRUE,tbl_die_ordering[[#This Row],[Supplier]],tbl_die_ordering[[#This Row],[DIE NO]]),[1]Tracker!$AQ:$AQ,[1]Tracker!$Y:$Y,"")</f>
        <v>242502832</v>
      </c>
      <c r="AC1536" s="83">
        <f>_xlfn.XLOOKUP(_xlfn.TEXTJOIN("_",TRUE,tbl_die_ordering[[#This Row],[Supplier]],tbl_die_ordering[[#This Row],[DIE NO]]),[1]Tracker!$AQ:$AQ,[1]Tracker!$AC:$AC,"")</f>
        <v>45961.370520833334</v>
      </c>
      <c r="AD1536" s="7"/>
      <c r="AF1536" t="str">
        <f>TEXT(tbl_die_ordering[[#This Row],[Die Requested Date]],"mmm")</f>
        <v>Oct</v>
      </c>
      <c r="AG1536" t="str">
        <f>_xlfn.TEXTJOIN("_",TRUE,tbl_die_ordering[[#This Row],[Supplier]],tbl_die_ordering[[#This Row],[DIE NO]])</f>
        <v>EKSTEK_051133-2502</v>
      </c>
    </row>
    <row r="1537" spans="1:33" ht="15.75">
      <c r="A1537" s="130" t="s">
        <v>29</v>
      </c>
      <c r="B1537" s="128" t="str">
        <f>_xlfn.XLOOKUP(_xlfn.TEXTJOIN("_",TRUE,tbl_die_ordering[[#This Row],[Supplier]],tbl_die_ordering[[#This Row],[DIE NO]]),[1]Tracker!$AQ:$AQ,[1]Tracker!$W:$W,"")</f>
        <v>8239-25</v>
      </c>
      <c r="C1537" s="204" t="s">
        <v>2346</v>
      </c>
      <c r="D1537" s="177" t="s">
        <v>88</v>
      </c>
      <c r="E1537" s="90" t="s">
        <v>93</v>
      </c>
      <c r="F1537" s="91">
        <v>45937</v>
      </c>
      <c r="G1537" s="355">
        <f>_xlfn.XLOOKUP(_xlfn.TEXTJOIN("_",TRUE,tbl_die_ordering[[#This Row],[Supplier]],tbl_die_ordering[[#This Row],[DIE NO]]),[1]Tracker!$AQ:$AQ,[1]Tracker!$V:$V,"")</f>
        <v>45937</v>
      </c>
      <c r="H1537" s="193" t="s">
        <v>94</v>
      </c>
      <c r="I1537" s="131">
        <v>1</v>
      </c>
      <c r="J1537" s="131">
        <v>1</v>
      </c>
      <c r="K1537" s="99">
        <v>45937</v>
      </c>
      <c r="L1537" s="99">
        <v>45938</v>
      </c>
      <c r="M1537" s="102"/>
      <c r="N1537" s="129">
        <f>IFERROR(IF(tbl_die_ordering[[#This Row],[Design Approved Date]]&lt;&gt;"",L1537-K1537,""),"")</f>
        <v>1</v>
      </c>
      <c r="O1537" s="91">
        <v>45946</v>
      </c>
      <c r="P1537" s="91">
        <v>45947</v>
      </c>
      <c r="Q1537" s="99"/>
      <c r="R1537" s="122" t="s">
        <v>2347</v>
      </c>
      <c r="S1537" s="90" t="s">
        <v>95</v>
      </c>
      <c r="T1537" s="99">
        <v>45947</v>
      </c>
      <c r="U1537" s="110"/>
      <c r="V1537" s="111"/>
      <c r="W15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7" s="6"/>
      <c r="AA1537" s="118"/>
      <c r="AB1537" s="82">
        <f>_xlfn.XLOOKUP(_xlfn.TEXTJOIN("_",TRUE,tbl_die_ordering[[#This Row],[Supplier]],tbl_die_ordering[[#This Row],[DIE NO]]),[1]Tracker!$AQ:$AQ,[1]Tracker!$Y:$Y,"")</f>
        <v>242502819</v>
      </c>
      <c r="AC1537" s="83">
        <f>_xlfn.XLOOKUP(_xlfn.TEXTJOIN("_",TRUE,tbl_die_ordering[[#This Row],[Supplier]],tbl_die_ordering[[#This Row],[DIE NO]]),[1]Tracker!$AQ:$AQ,[1]Tracker!$AC:$AC,"")</f>
        <v>45958.653055555558</v>
      </c>
      <c r="AD1537" s="7"/>
      <c r="AF1537" t="str">
        <f>TEXT(tbl_die_ordering[[#This Row],[Die Requested Date]],"mmm")</f>
        <v>Oct</v>
      </c>
      <c r="AG1537" t="str">
        <f>_xlfn.TEXTJOIN("_",TRUE,tbl_die_ordering[[#This Row],[Supplier]],tbl_die_ordering[[#This Row],[DIE NO]])</f>
        <v>PHME_030287-3503</v>
      </c>
    </row>
    <row r="1538" spans="1:33" ht="15.75">
      <c r="A1538" s="130" t="s">
        <v>29</v>
      </c>
      <c r="B1538" s="128" t="str">
        <f>_xlfn.XLOOKUP(_xlfn.TEXTJOIN("_",TRUE,tbl_die_ordering[[#This Row],[Supplier]],tbl_die_ordering[[#This Row],[DIE NO]]),[1]Tracker!$AQ:$AQ,[1]Tracker!$W:$W,"")</f>
        <v>8242-25</v>
      </c>
      <c r="C1538" s="204" t="s">
        <v>2348</v>
      </c>
      <c r="D1538" s="177" t="s">
        <v>88</v>
      </c>
      <c r="E1538" s="90" t="s">
        <v>100</v>
      </c>
      <c r="F1538" s="91">
        <v>45937</v>
      </c>
      <c r="G1538" s="355">
        <f>_xlfn.XLOOKUP(_xlfn.TEXTJOIN("_",TRUE,tbl_die_ordering[[#This Row],[Supplier]],tbl_die_ordering[[#This Row],[DIE NO]]),[1]Tracker!$AQ:$AQ,[1]Tracker!$V:$V,"")</f>
        <v>45939</v>
      </c>
      <c r="H1538" s="193" t="s">
        <v>94</v>
      </c>
      <c r="I1538" s="131">
        <v>0</v>
      </c>
      <c r="J1538" s="131">
        <v>0</v>
      </c>
      <c r="K1538" s="99">
        <v>45937</v>
      </c>
      <c r="L1538" s="99">
        <v>45937</v>
      </c>
      <c r="M1538" s="102"/>
      <c r="N1538" s="129">
        <f>IFERROR(IF(tbl_die_ordering[[#This Row],[Design Approved Date]]&lt;&gt;"",L1538-K1538,""),"")</f>
        <v>0</v>
      </c>
      <c r="O1538" s="91">
        <v>45946</v>
      </c>
      <c r="P1538" s="91">
        <v>45947</v>
      </c>
      <c r="Q1538" s="99"/>
      <c r="R1538" s="122" t="s">
        <v>2342</v>
      </c>
      <c r="S1538" s="90" t="s">
        <v>101</v>
      </c>
      <c r="T1538" s="99">
        <v>45947</v>
      </c>
      <c r="U1538" s="110"/>
      <c r="V1538" s="111"/>
      <c r="W15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8" s="6"/>
      <c r="AA1538" s="118"/>
      <c r="AB1538" s="82">
        <f>_xlfn.XLOOKUP(_xlfn.TEXTJOIN("_",TRUE,tbl_die_ordering[[#This Row],[Supplier]],tbl_die_ordering[[#This Row],[DIE NO]]),[1]Tracker!$AQ:$AQ,[1]Tracker!$Y:$Y,"")</f>
        <v>242502830</v>
      </c>
      <c r="AC1538" s="83">
        <f>_xlfn.XLOOKUP(_xlfn.TEXTJOIN("_",TRUE,tbl_die_ordering[[#This Row],[Supplier]],tbl_die_ordering[[#This Row],[DIE NO]]),[1]Tracker!$AQ:$AQ,[1]Tracker!$AC:$AC,"")</f>
        <v>45958.587245370371</v>
      </c>
      <c r="AD1538" s="7"/>
      <c r="AF1538" t="str">
        <f>TEXT(tbl_die_ordering[[#This Row],[Die Requested Date]],"mmm")</f>
        <v>Oct</v>
      </c>
      <c r="AG1538" t="str">
        <f>_xlfn.TEXTJOIN("_",TRUE,tbl_die_ordering[[#This Row],[Supplier]],tbl_die_ordering[[#This Row],[DIE NO]])</f>
        <v>PDTMC_007040-3501</v>
      </c>
    </row>
    <row r="1539" spans="1:33" ht="15.75">
      <c r="A1539" s="130" t="s">
        <v>29</v>
      </c>
      <c r="B1539" s="128" t="str">
        <f>_xlfn.XLOOKUP(_xlfn.TEXTJOIN("_",TRUE,tbl_die_ordering[[#This Row],[Supplier]],tbl_die_ordering[[#This Row],[DIE NO]]),[1]Tracker!$AQ:$AQ,[1]Tracker!$W:$W,"")</f>
        <v>8240-25</v>
      </c>
      <c r="C1539" s="204" t="s">
        <v>2349</v>
      </c>
      <c r="D1539" s="177" t="s">
        <v>88</v>
      </c>
      <c r="E1539" s="90" t="s">
        <v>119</v>
      </c>
      <c r="F1539" s="91">
        <v>45937</v>
      </c>
      <c r="G1539" s="355">
        <f>_xlfn.XLOOKUP(_xlfn.TEXTJOIN("_",TRUE,tbl_die_ordering[[#This Row],[Supplier]],tbl_die_ordering[[#This Row],[DIE NO]]),[1]Tracker!$AQ:$AQ,[1]Tracker!$V:$V,"")</f>
        <v>45937</v>
      </c>
      <c r="H1539" s="193" t="s">
        <v>94</v>
      </c>
      <c r="I1539" s="131">
        <v>0</v>
      </c>
      <c r="J1539" s="131">
        <v>0</v>
      </c>
      <c r="K1539" s="99">
        <v>45938</v>
      </c>
      <c r="L1539" s="99">
        <v>45939</v>
      </c>
      <c r="M1539" s="102"/>
      <c r="N1539" s="129">
        <f>IFERROR(IF(tbl_die_ordering[[#This Row],[Design Approved Date]]&lt;&gt;"",L1539-K1539,""),"")</f>
        <v>1</v>
      </c>
      <c r="O1539" s="91">
        <v>45946</v>
      </c>
      <c r="P1539" s="91">
        <v>45947</v>
      </c>
      <c r="Q1539" s="99"/>
      <c r="R1539" s="122" t="s">
        <v>2342</v>
      </c>
      <c r="S1539" s="90" t="s">
        <v>101</v>
      </c>
      <c r="T1539" s="99">
        <v>45947</v>
      </c>
      <c r="U1539" s="110"/>
      <c r="V1539" s="111"/>
      <c r="W15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39" s="6"/>
      <c r="AA1539" s="118"/>
      <c r="AB1539" s="82">
        <f>_xlfn.XLOOKUP(_xlfn.TEXTJOIN("_",TRUE,tbl_die_ordering[[#This Row],[Supplier]],tbl_die_ordering[[#This Row],[DIE NO]]),[1]Tracker!$AQ:$AQ,[1]Tracker!$Y:$Y,"")</f>
        <v>242502796</v>
      </c>
      <c r="AC1539" s="83">
        <f>_xlfn.XLOOKUP(_xlfn.TEXTJOIN("_",TRUE,tbl_die_ordering[[#This Row],[Supplier]],tbl_die_ordering[[#This Row],[DIE NO]]),[1]Tracker!$AQ:$AQ,[1]Tracker!$AC:$AC,"")</f>
        <v>45954</v>
      </c>
      <c r="AD1539" s="7"/>
      <c r="AF1539" t="str">
        <f>TEXT(tbl_die_ordering[[#This Row],[Die Requested Date]],"mmm")</f>
        <v>Oct</v>
      </c>
      <c r="AG1539" t="str">
        <f>_xlfn.TEXTJOIN("_",TRUE,tbl_die_ordering[[#This Row],[Supplier]],tbl_die_ordering[[#This Row],[DIE NO]])</f>
        <v>PDTMC_011321-2503</v>
      </c>
    </row>
    <row r="1540" spans="1:33" ht="15.75">
      <c r="A1540" s="130" t="s">
        <v>6</v>
      </c>
      <c r="B1540" s="128" t="str">
        <f>_xlfn.XLOOKUP(_xlfn.TEXTJOIN("_",TRUE,tbl_die_ordering[[#This Row],[Supplier]],tbl_die_ordering[[#This Row],[DIE NO]]),[1]Tracker!$AQ:$AQ,[1]Tracker!$W:$W,"")</f>
        <v>8243-25</v>
      </c>
      <c r="C1540" s="204" t="s">
        <v>2350</v>
      </c>
      <c r="D1540" s="177" t="s">
        <v>212</v>
      </c>
      <c r="E1540" s="90" t="s">
        <v>93</v>
      </c>
      <c r="F1540" s="91">
        <v>45939</v>
      </c>
      <c r="G1540" s="355">
        <f>_xlfn.XLOOKUP(_xlfn.TEXTJOIN("_",TRUE,tbl_die_ordering[[#This Row],[Supplier]],tbl_die_ordering[[#This Row],[DIE NO]]),[1]Tracker!$AQ:$AQ,[1]Tracker!$V:$V,"")</f>
        <v>45939</v>
      </c>
      <c r="H1540" s="193" t="s">
        <v>94</v>
      </c>
      <c r="I1540" s="131">
        <v>1</v>
      </c>
      <c r="J1540" s="131">
        <v>2</v>
      </c>
      <c r="K1540" s="99" t="s">
        <v>212</v>
      </c>
      <c r="L1540" s="99" t="s">
        <v>212</v>
      </c>
      <c r="M1540" s="102"/>
      <c r="N1540" s="129" t="str">
        <f>IFERROR(IF(tbl_die_ordering[[#This Row],[Design Approved Date]]&lt;&gt;"",L1540-K1540,""),"")</f>
        <v/>
      </c>
      <c r="O1540" s="91" t="s">
        <v>212</v>
      </c>
      <c r="P1540" s="91" t="s">
        <v>212</v>
      </c>
      <c r="Q1540" s="99"/>
      <c r="R1540" s="122" t="s">
        <v>212</v>
      </c>
      <c r="S1540" s="90" t="s">
        <v>101</v>
      </c>
      <c r="T1540" s="99"/>
      <c r="U1540" s="110"/>
      <c r="V1540" s="111" t="s">
        <v>2351</v>
      </c>
      <c r="W15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540" s="6"/>
      <c r="AA1540" s="118"/>
      <c r="AB1540" s="82">
        <f>_xlfn.XLOOKUP(_xlfn.TEXTJOIN("_",TRUE,tbl_die_ordering[[#This Row],[Supplier]],tbl_die_ordering[[#This Row],[DIE NO]]),[1]Tracker!$AQ:$AQ,[1]Tracker!$Y:$Y,"")</f>
        <v>0</v>
      </c>
      <c r="AC1540" s="83">
        <f>_xlfn.XLOOKUP(_xlfn.TEXTJOIN("_",TRUE,tbl_die_ordering[[#This Row],[Supplier]],tbl_die_ordering[[#This Row],[DIE NO]]),[1]Tracker!$AQ:$AQ,[1]Tracker!$AC:$AC,"")</f>
        <v>0</v>
      </c>
      <c r="AD1540" s="7"/>
      <c r="AF1540" t="str">
        <f>TEXT(tbl_die_ordering[[#This Row],[Die Requested Date]],"mmm")</f>
        <v>Oct</v>
      </c>
      <c r="AG1540" t="str">
        <f>_xlfn.TEXTJOIN("_",TRUE,tbl_die_ordering[[#This Row],[Supplier]],tbl_die_ordering[[#This Row],[DIE NO]])</f>
        <v>PDTMC_18109-612</v>
      </c>
    </row>
    <row r="1541" spans="1:33" ht="15.75">
      <c r="A1541" s="130" t="s">
        <v>6</v>
      </c>
      <c r="B1541" s="128" t="str">
        <f>_xlfn.XLOOKUP(_xlfn.TEXTJOIN("_",TRUE,tbl_die_ordering[[#This Row],[Supplier]],tbl_die_ordering[[#This Row],[DIE NO]]),[1]Tracker!$AQ:$AQ,[1]Tracker!$W:$W,"")</f>
        <v>8272-25</v>
      </c>
      <c r="C1541" s="204" t="s">
        <v>2352</v>
      </c>
      <c r="D1541" s="177" t="s">
        <v>88</v>
      </c>
      <c r="E1541" s="90" t="s">
        <v>385</v>
      </c>
      <c r="F1541" s="91">
        <v>45939</v>
      </c>
      <c r="G1541" s="355">
        <f>_xlfn.XLOOKUP(_xlfn.TEXTJOIN("_",TRUE,tbl_die_ordering[[#This Row],[Supplier]],tbl_die_ordering[[#This Row],[DIE NO]]),[1]Tracker!$AQ:$AQ,[1]Tracker!$V:$V,"")</f>
        <v>45960</v>
      </c>
      <c r="H1541" s="193" t="s">
        <v>90</v>
      </c>
      <c r="I1541" s="131">
        <v>1</v>
      </c>
      <c r="J1541" s="131">
        <v>1</v>
      </c>
      <c r="K1541" s="99">
        <v>45960</v>
      </c>
      <c r="L1541" s="99">
        <v>45961</v>
      </c>
      <c r="M1541" s="102"/>
      <c r="N1541" s="129">
        <f>IFERROR(IF(tbl_die_ordering[[#This Row],[Design Approved Date]]&lt;&gt;"",L1541-K1541,""),"")</f>
        <v>1</v>
      </c>
      <c r="O1541" s="91">
        <v>45962</v>
      </c>
      <c r="P1541" s="91">
        <v>45964</v>
      </c>
      <c r="Q1541" s="99">
        <v>45962</v>
      </c>
      <c r="R1541" s="122" t="s">
        <v>2353</v>
      </c>
      <c r="S1541" s="90" t="s">
        <v>230</v>
      </c>
      <c r="T1541" s="99">
        <v>45962</v>
      </c>
      <c r="U1541" s="110"/>
      <c r="V1541" s="111"/>
      <c r="W15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1" s="6"/>
      <c r="AA1541" s="118"/>
      <c r="AB1541" s="82">
        <f>_xlfn.XLOOKUP(_xlfn.TEXTJOIN("_",TRUE,tbl_die_ordering[[#This Row],[Supplier]],tbl_die_ordering[[#This Row],[DIE NO]]),[1]Tracker!$AQ:$AQ,[1]Tracker!$Y:$Y,"")</f>
        <v>142509662</v>
      </c>
      <c r="AC1541" s="83">
        <f>_xlfn.XLOOKUP(_xlfn.TEXTJOIN("_",TRUE,tbl_die_ordering[[#This Row],[Supplier]],tbl_die_ordering[[#This Row],[DIE NO]]),[1]Tracker!$AQ:$AQ,[1]Tracker!$AC:$AC,"")</f>
        <v>45968.720648148148</v>
      </c>
      <c r="AD1541" s="7"/>
      <c r="AF1541" t="str">
        <f>TEXT(tbl_die_ordering[[#This Row],[Die Requested Date]],"mmm")</f>
        <v>Oct</v>
      </c>
      <c r="AG1541" t="str">
        <f>_xlfn.TEXTJOIN("_",TRUE,tbl_die_ordering[[#This Row],[Supplier]],tbl_die_ordering[[#This Row],[DIE NO]])</f>
        <v>ADEX_05225-609</v>
      </c>
    </row>
    <row r="1542" spans="1:33" ht="15.75">
      <c r="A1542" s="130" t="s">
        <v>6</v>
      </c>
      <c r="B1542" s="128" t="str">
        <f>_xlfn.XLOOKUP(_xlfn.TEXTJOIN("_",TRUE,tbl_die_ordering[[#This Row],[Supplier]],tbl_die_ordering[[#This Row],[DIE NO]]),[1]Tracker!$AQ:$AQ,[1]Tracker!$W:$W,"")</f>
        <v>8249-25</v>
      </c>
      <c r="C1542" s="204" t="s">
        <v>2354</v>
      </c>
      <c r="D1542" s="177" t="s">
        <v>88</v>
      </c>
      <c r="E1542" s="90" t="s">
        <v>100</v>
      </c>
      <c r="F1542" s="91">
        <v>45939</v>
      </c>
      <c r="G1542" s="355">
        <f>_xlfn.XLOOKUP(_xlfn.TEXTJOIN("_",TRUE,tbl_die_ordering[[#This Row],[Supplier]],tbl_die_ordering[[#This Row],[DIE NO]]),[1]Tracker!$AQ:$AQ,[1]Tracker!$V:$V,"")</f>
        <v>45940</v>
      </c>
      <c r="H1542" s="193" t="s">
        <v>90</v>
      </c>
      <c r="I1542" s="131">
        <v>1</v>
      </c>
      <c r="J1542" s="131">
        <v>3</v>
      </c>
      <c r="K1542" s="99">
        <v>45944</v>
      </c>
      <c r="L1542" s="99">
        <v>45946</v>
      </c>
      <c r="M1542" s="102"/>
      <c r="N1542" s="129">
        <f>IFERROR(IF(tbl_die_ordering[[#This Row],[Design Approved Date]]&lt;&gt;"",L1542-K1542,""),"")</f>
        <v>2</v>
      </c>
      <c r="O1542" s="91">
        <v>45949</v>
      </c>
      <c r="P1542" s="91">
        <v>45951</v>
      </c>
      <c r="Q1542" s="99">
        <v>45949</v>
      </c>
      <c r="R1542" s="122" t="s">
        <v>2263</v>
      </c>
      <c r="S1542" s="90" t="s">
        <v>167</v>
      </c>
      <c r="T1542" s="99">
        <v>45949</v>
      </c>
      <c r="U1542" s="110"/>
      <c r="V1542" s="111"/>
      <c r="W15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2" s="6"/>
      <c r="AA1542" s="118"/>
      <c r="AB1542" s="82">
        <f>_xlfn.XLOOKUP(_xlfn.TEXTJOIN("_",TRUE,tbl_die_ordering[[#This Row],[Supplier]],tbl_die_ordering[[#This Row],[DIE NO]]),[1]Tracker!$AQ:$AQ,[1]Tracker!$Y:$Y,"")</f>
        <v>142509266</v>
      </c>
      <c r="AC1542" s="83">
        <f>_xlfn.XLOOKUP(_xlfn.TEXTJOIN("_",TRUE,tbl_die_ordering[[#This Row],[Supplier]],tbl_die_ordering[[#This Row],[DIE NO]]),[1]Tracker!$AQ:$AQ,[1]Tracker!$AC:$AC,"")</f>
        <v>45958.652546296296</v>
      </c>
      <c r="AD1542" s="7"/>
      <c r="AF1542" t="str">
        <f>TEXT(tbl_die_ordering[[#This Row],[Die Requested Date]],"mmm")</f>
        <v>Oct</v>
      </c>
      <c r="AG1542" t="str">
        <f>_xlfn.TEXTJOIN("_",TRUE,tbl_die_ordering[[#This Row],[Supplier]],tbl_die_ordering[[#This Row],[DIE NO]])</f>
        <v>PHOENIX _28117-505</v>
      </c>
    </row>
    <row r="1543" spans="1:33" ht="15.75">
      <c r="A1543" s="130" t="s">
        <v>6</v>
      </c>
      <c r="B1543" s="128" t="str">
        <f>_xlfn.XLOOKUP(_xlfn.TEXTJOIN("_",TRUE,tbl_die_ordering[[#This Row],[Supplier]],tbl_die_ordering[[#This Row],[DIE NO]]),[1]Tracker!$AQ:$AQ,[1]Tracker!$W:$W,"")</f>
        <v>8244-25</v>
      </c>
      <c r="C1543" s="204" t="s">
        <v>2355</v>
      </c>
      <c r="D1543" s="177" t="s">
        <v>185</v>
      </c>
      <c r="E1543" s="90" t="s">
        <v>89</v>
      </c>
      <c r="F1543" s="91">
        <v>45939</v>
      </c>
      <c r="G1543" s="355">
        <f>_xlfn.XLOOKUP(_xlfn.TEXTJOIN("_",TRUE,tbl_die_ordering[[#This Row],[Supplier]],tbl_die_ordering[[#This Row],[DIE NO]]),[1]Tracker!$AQ:$AQ,[1]Tracker!$V:$V,"")</f>
        <v>45939</v>
      </c>
      <c r="H1543" s="193" t="s">
        <v>94</v>
      </c>
      <c r="I1543" s="131">
        <v>14</v>
      </c>
      <c r="J1543" s="131">
        <v>14</v>
      </c>
      <c r="K1543" s="99">
        <v>45944</v>
      </c>
      <c r="L1543" s="99">
        <v>45951</v>
      </c>
      <c r="M1543" s="102" t="s">
        <v>2199</v>
      </c>
      <c r="N1543" s="129">
        <f>IFERROR(IF(tbl_die_ordering[[#This Row],[Design Approved Date]]&lt;&gt;"",L1543-K1543,""),"")</f>
        <v>7</v>
      </c>
      <c r="O1543" s="91">
        <v>45958</v>
      </c>
      <c r="P1543" s="91">
        <v>45959</v>
      </c>
      <c r="Q1543" s="99">
        <v>45958</v>
      </c>
      <c r="R1543" s="122" t="s">
        <v>2356</v>
      </c>
      <c r="S1543" s="90" t="s">
        <v>95</v>
      </c>
      <c r="T1543" s="99">
        <v>45958</v>
      </c>
      <c r="U1543" s="110" t="s">
        <v>64</v>
      </c>
      <c r="V1543" s="111" t="s">
        <v>2357</v>
      </c>
      <c r="W15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3" s="6"/>
      <c r="AA1543" s="118"/>
      <c r="AB1543" s="82">
        <f>_xlfn.XLOOKUP(_xlfn.TEXTJOIN("_",TRUE,tbl_die_ordering[[#This Row],[Supplier]],tbl_die_ordering[[#This Row],[DIE NO]]),[1]Tracker!$AQ:$AQ,[1]Tracker!$Y:$Y,"")</f>
        <v>142509442</v>
      </c>
      <c r="AC1543" s="83">
        <f>_xlfn.XLOOKUP(_xlfn.TEXTJOIN("_",TRUE,tbl_die_ordering[[#This Row],[Supplier]],tbl_die_ordering[[#This Row],[DIE NO]]),[1]Tracker!$AQ:$AQ,[1]Tracker!$AC:$AC,"")</f>
        <v>45960.510509259257</v>
      </c>
      <c r="AD1543" s="7"/>
      <c r="AF1543" t="str">
        <f>TEXT(tbl_die_ordering[[#This Row],[Die Requested Date]],"mmm")</f>
        <v>Oct</v>
      </c>
      <c r="AG1543" t="str">
        <f>_xlfn.TEXTJOIN("_",TRUE,tbl_die_ordering[[#This Row],[Supplier]],tbl_die_ordering[[#This Row],[DIE NO]])</f>
        <v>PHME_30502-601</v>
      </c>
    </row>
    <row r="1544" spans="1:33" ht="15.75">
      <c r="A1544" s="130" t="s">
        <v>6</v>
      </c>
      <c r="B1544" s="128" t="str">
        <f>_xlfn.XLOOKUP(_xlfn.TEXTJOIN("_",TRUE,tbl_die_ordering[[#This Row],[Supplier]],tbl_die_ordering[[#This Row],[DIE NO]]),[1]Tracker!$AQ:$AQ,[1]Tracker!$W:$W,"")</f>
        <v>8244-25</v>
      </c>
      <c r="C1544" s="204" t="s">
        <v>2358</v>
      </c>
      <c r="D1544" s="177" t="s">
        <v>185</v>
      </c>
      <c r="E1544" s="90" t="s">
        <v>219</v>
      </c>
      <c r="F1544" s="91">
        <v>45939</v>
      </c>
      <c r="G1544" s="355">
        <f>_xlfn.XLOOKUP(_xlfn.TEXTJOIN("_",TRUE,tbl_die_ordering[[#This Row],[Supplier]],tbl_die_ordering[[#This Row],[DIE NO]]),[1]Tracker!$AQ:$AQ,[1]Tracker!$V:$V,"")</f>
        <v>45939</v>
      </c>
      <c r="H1544" s="193" t="s">
        <v>94</v>
      </c>
      <c r="I1544" s="131">
        <v>0</v>
      </c>
      <c r="J1544" s="131">
        <v>0</v>
      </c>
      <c r="K1544" s="99">
        <v>45940</v>
      </c>
      <c r="L1544" s="99">
        <v>45950</v>
      </c>
      <c r="M1544" s="102" t="s">
        <v>2199</v>
      </c>
      <c r="N1544" s="129">
        <f>IFERROR(IF(tbl_die_ordering[[#This Row],[Design Approved Date]]&lt;&gt;"",L1544-K1544,""),"")</f>
        <v>10</v>
      </c>
      <c r="O1544" s="91">
        <v>45958</v>
      </c>
      <c r="P1544" s="91">
        <v>45959</v>
      </c>
      <c r="Q1544" s="99">
        <v>45958</v>
      </c>
      <c r="R1544" s="122" t="s">
        <v>2356</v>
      </c>
      <c r="S1544" s="90" t="s">
        <v>95</v>
      </c>
      <c r="T1544" s="99">
        <v>45958</v>
      </c>
      <c r="U1544" s="110" t="s">
        <v>67</v>
      </c>
      <c r="V1544" s="111" t="s">
        <v>2359</v>
      </c>
      <c r="W15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4" s="6"/>
      <c r="AA1544" s="118"/>
      <c r="AB1544" s="82">
        <f>_xlfn.XLOOKUP(_xlfn.TEXTJOIN("_",TRUE,tbl_die_ordering[[#This Row],[Supplier]],tbl_die_ordering[[#This Row],[DIE NO]]),[1]Tracker!$AQ:$AQ,[1]Tracker!$Y:$Y,"")</f>
        <v>142509442</v>
      </c>
      <c r="AC1544" s="83">
        <f>_xlfn.XLOOKUP(_xlfn.TEXTJOIN("_",TRUE,tbl_die_ordering[[#This Row],[Supplier]],tbl_die_ordering[[#This Row],[DIE NO]]),[1]Tracker!$AQ:$AQ,[1]Tracker!$AC:$AC,"")</f>
        <v>45960.510509259257</v>
      </c>
      <c r="AD1544" s="7"/>
      <c r="AF1544" t="str">
        <f>TEXT(tbl_die_ordering[[#This Row],[Die Requested Date]],"mmm")</f>
        <v>Oct</v>
      </c>
      <c r="AG1544" t="str">
        <f>_xlfn.TEXTJOIN("_",TRUE,tbl_die_ordering[[#This Row],[Supplier]],tbl_die_ordering[[#This Row],[DIE NO]])</f>
        <v>PHME_27982-501</v>
      </c>
    </row>
    <row r="1545" spans="1:33" ht="15.75">
      <c r="A1545" s="130" t="s">
        <v>6</v>
      </c>
      <c r="B1545" s="128" t="str">
        <f>_xlfn.XLOOKUP(_xlfn.TEXTJOIN("_",TRUE,tbl_die_ordering[[#This Row],[Supplier]],tbl_die_ordering[[#This Row],[DIE NO]]),[1]Tracker!$AQ:$AQ,[1]Tracker!$W:$W,"")</f>
        <v>8244-25</v>
      </c>
      <c r="C1545" s="204" t="s">
        <v>2360</v>
      </c>
      <c r="D1545" s="177" t="s">
        <v>162</v>
      </c>
      <c r="E1545" s="90" t="s">
        <v>278</v>
      </c>
      <c r="F1545" s="91">
        <v>45939</v>
      </c>
      <c r="G1545" s="355">
        <f>_xlfn.XLOOKUP(_xlfn.TEXTJOIN("_",TRUE,tbl_die_ordering[[#This Row],[Supplier]],tbl_die_ordering[[#This Row],[DIE NO]]),[1]Tracker!$AQ:$AQ,[1]Tracker!$V:$V,"")</f>
        <v>45939</v>
      </c>
      <c r="H1545" s="193" t="s">
        <v>94</v>
      </c>
      <c r="I1545" s="131">
        <v>0</v>
      </c>
      <c r="J1545" s="131">
        <v>0</v>
      </c>
      <c r="K1545" s="99">
        <v>45944</v>
      </c>
      <c r="L1545" s="99">
        <v>45951</v>
      </c>
      <c r="M1545" s="102"/>
      <c r="N1545" s="129">
        <f>IFERROR(IF(tbl_die_ordering[[#This Row],[Design Approved Date]]&lt;&gt;"",L1545-K1545,""),"")</f>
        <v>7</v>
      </c>
      <c r="O1545" s="91">
        <v>45958</v>
      </c>
      <c r="P1545" s="91">
        <v>45959</v>
      </c>
      <c r="Q1545" s="99">
        <v>45958</v>
      </c>
      <c r="R1545" s="122" t="s">
        <v>2356</v>
      </c>
      <c r="S1545" s="90" t="s">
        <v>95</v>
      </c>
      <c r="T1545" s="99">
        <v>45958</v>
      </c>
      <c r="U1545" s="110"/>
      <c r="V1545" s="111"/>
      <c r="W15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5" s="6"/>
      <c r="AA1545" s="118"/>
      <c r="AB1545" s="82">
        <f>_xlfn.XLOOKUP(_xlfn.TEXTJOIN("_",TRUE,tbl_die_ordering[[#This Row],[Supplier]],tbl_die_ordering[[#This Row],[DIE NO]]),[1]Tracker!$AQ:$AQ,[1]Tracker!$Y:$Y,"")</f>
        <v>142509442</v>
      </c>
      <c r="AC1545" s="83">
        <f>_xlfn.XLOOKUP(_xlfn.TEXTJOIN("_",TRUE,tbl_die_ordering[[#This Row],[Supplier]],tbl_die_ordering[[#This Row],[DIE NO]]),[1]Tracker!$AQ:$AQ,[1]Tracker!$AC:$AC,"")</f>
        <v>45960</v>
      </c>
      <c r="AD1545" s="7"/>
      <c r="AF1545" t="str">
        <f>TEXT(tbl_die_ordering[[#This Row],[Die Requested Date]],"mmm")</f>
        <v>Oct</v>
      </c>
      <c r="AG1545" t="str">
        <f>_xlfn.TEXTJOIN("_",TRUE,tbl_die_ordering[[#This Row],[Supplier]],tbl_die_ordering[[#This Row],[DIE NO]])</f>
        <v>PHME_Ins-30502</v>
      </c>
    </row>
    <row r="1546" spans="1:33" ht="15.75">
      <c r="A1546" s="130" t="s">
        <v>6</v>
      </c>
      <c r="B1546" s="128" t="str">
        <f>_xlfn.XLOOKUP(_xlfn.TEXTJOIN("_",TRUE,tbl_die_ordering[[#This Row],[Supplier]],tbl_die_ordering[[#This Row],[DIE NO]]),[1]Tracker!$AQ:$AQ,[1]Tracker!$W:$W,"")</f>
        <v>8247-25</v>
      </c>
      <c r="C1546" s="204" t="s">
        <v>2361</v>
      </c>
      <c r="D1546" s="177" t="s">
        <v>88</v>
      </c>
      <c r="E1546" s="90" t="s">
        <v>93</v>
      </c>
      <c r="F1546" s="91">
        <v>45939</v>
      </c>
      <c r="G1546" s="355">
        <f>_xlfn.XLOOKUP(_xlfn.TEXTJOIN("_",TRUE,tbl_die_ordering[[#This Row],[Supplier]],tbl_die_ordering[[#This Row],[DIE NO]]),[1]Tracker!$AQ:$AQ,[1]Tracker!$V:$V,"")</f>
        <v>45940</v>
      </c>
      <c r="H1546" s="193" t="s">
        <v>94</v>
      </c>
      <c r="I1546" s="131">
        <v>1</v>
      </c>
      <c r="J1546" s="131">
        <v>2</v>
      </c>
      <c r="K1546" s="99">
        <v>45944</v>
      </c>
      <c r="L1546" s="99">
        <v>45946</v>
      </c>
      <c r="M1546" s="102"/>
      <c r="N1546" s="129">
        <f>IFERROR(IF(tbl_die_ordering[[#This Row],[Design Approved Date]]&lt;&gt;"",L1546-K1546,""),"")</f>
        <v>2</v>
      </c>
      <c r="O1546" s="91">
        <v>45947</v>
      </c>
      <c r="P1546" s="91">
        <v>45948</v>
      </c>
      <c r="Q1546" s="91">
        <v>45947</v>
      </c>
      <c r="R1546" s="122" t="s">
        <v>2247</v>
      </c>
      <c r="S1546" s="90" t="s">
        <v>101</v>
      </c>
      <c r="T1546" s="91">
        <v>45947</v>
      </c>
      <c r="U1546" s="110"/>
      <c r="V1546" s="111"/>
      <c r="W15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6" s="6"/>
      <c r="AA1546" s="118"/>
      <c r="AB1546" s="82">
        <f>_xlfn.XLOOKUP(_xlfn.TEXTJOIN("_",TRUE,tbl_die_ordering[[#This Row],[Supplier]],tbl_die_ordering[[#This Row],[DIE NO]]),[1]Tracker!$AQ:$AQ,[1]Tracker!$Y:$Y,"")</f>
        <v>142509206</v>
      </c>
      <c r="AC1546" s="83">
        <f>_xlfn.XLOOKUP(_xlfn.TEXTJOIN("_",TRUE,tbl_die_ordering[[#This Row],[Supplier]],tbl_die_ordering[[#This Row],[DIE NO]]),[1]Tracker!$AQ:$AQ,[1]Tracker!$AC:$AC,"")</f>
        <v>45958.747233796297</v>
      </c>
      <c r="AD1546" s="7"/>
      <c r="AF1546" t="str">
        <f>TEXT(tbl_die_ordering[[#This Row],[Die Requested Date]],"mmm")</f>
        <v>Oct</v>
      </c>
      <c r="AG1546" t="str">
        <f>_xlfn.TEXTJOIN("_",TRUE,tbl_die_ordering[[#This Row],[Supplier]],tbl_die_ordering[[#This Row],[DIE NO]])</f>
        <v>PDTMC_29663-210</v>
      </c>
    </row>
    <row r="1547" spans="1:33" ht="15.75">
      <c r="A1547" s="130" t="s">
        <v>6</v>
      </c>
      <c r="B1547" s="128" t="str">
        <f>_xlfn.XLOOKUP(_xlfn.TEXTJOIN("_",TRUE,tbl_die_ordering[[#This Row],[Supplier]],tbl_die_ordering[[#This Row],[DIE NO]]),[1]Tracker!$AQ:$AQ,[1]Tracker!$W:$W,"")</f>
        <v>8247-25</v>
      </c>
      <c r="C1547" s="204" t="s">
        <v>2362</v>
      </c>
      <c r="D1547" s="177" t="s">
        <v>88</v>
      </c>
      <c r="E1547" s="90" t="s">
        <v>119</v>
      </c>
      <c r="F1547" s="91">
        <v>45939</v>
      </c>
      <c r="G1547" s="355">
        <f>_xlfn.XLOOKUP(_xlfn.TEXTJOIN("_",TRUE,tbl_die_ordering[[#This Row],[Supplier]],tbl_die_ordering[[#This Row],[DIE NO]]),[1]Tracker!$AQ:$AQ,[1]Tracker!$V:$V,"")</f>
        <v>45940</v>
      </c>
      <c r="H1547" s="193" t="s">
        <v>94</v>
      </c>
      <c r="I1547" s="131">
        <v>2</v>
      </c>
      <c r="J1547" s="131">
        <v>2</v>
      </c>
      <c r="K1547" s="99">
        <v>45944</v>
      </c>
      <c r="L1547" s="99">
        <v>45946</v>
      </c>
      <c r="M1547" s="102"/>
      <c r="N1547" s="129">
        <f>IFERROR(IF(tbl_die_ordering[[#This Row],[Design Approved Date]]&lt;&gt;"",L1547-K1547,""),"")</f>
        <v>2</v>
      </c>
      <c r="O1547" s="91">
        <v>45947</v>
      </c>
      <c r="P1547" s="91">
        <v>45948</v>
      </c>
      <c r="Q1547" s="91">
        <v>45947</v>
      </c>
      <c r="R1547" s="122" t="s">
        <v>2247</v>
      </c>
      <c r="S1547" s="90" t="s">
        <v>101</v>
      </c>
      <c r="T1547" s="91">
        <v>45947</v>
      </c>
      <c r="U1547" s="110"/>
      <c r="V1547" s="111"/>
      <c r="W15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7" s="6"/>
      <c r="AA1547" s="118"/>
      <c r="AB1547" s="82">
        <f>_xlfn.XLOOKUP(_xlfn.TEXTJOIN("_",TRUE,tbl_die_ordering[[#This Row],[Supplier]],tbl_die_ordering[[#This Row],[DIE NO]]),[1]Tracker!$AQ:$AQ,[1]Tracker!$Y:$Y,"")</f>
        <v>142509404</v>
      </c>
      <c r="AC1547" s="83">
        <f>_xlfn.XLOOKUP(_xlfn.TEXTJOIN("_",TRUE,tbl_die_ordering[[#This Row],[Supplier]],tbl_die_ordering[[#This Row],[DIE NO]]),[1]Tracker!$AQ:$AQ,[1]Tracker!$AC:$AC,"")</f>
        <v>45959.378807870373</v>
      </c>
      <c r="AD1547" s="7"/>
      <c r="AF1547" t="str">
        <f>TEXT(tbl_die_ordering[[#This Row],[Die Requested Date]],"mmm")</f>
        <v>Oct</v>
      </c>
      <c r="AG1547" t="str">
        <f>_xlfn.TEXTJOIN("_",TRUE,tbl_die_ordering[[#This Row],[Supplier]],tbl_die_ordering[[#This Row],[DIE NO]])</f>
        <v>PDTMC_19782-406</v>
      </c>
    </row>
    <row r="1548" spans="1:33" ht="15.75">
      <c r="A1548" s="130" t="s">
        <v>6</v>
      </c>
      <c r="B1548" s="128" t="str">
        <f>_xlfn.XLOOKUP(_xlfn.TEXTJOIN("_",TRUE,tbl_die_ordering[[#This Row],[Supplier]],tbl_die_ordering[[#This Row],[DIE NO]]),[1]Tracker!$AQ:$AQ,[1]Tracker!$W:$W,"")</f>
        <v>8247-25</v>
      </c>
      <c r="C1548" s="204" t="s">
        <v>2363</v>
      </c>
      <c r="D1548" s="177" t="s">
        <v>88</v>
      </c>
      <c r="E1548" s="90" t="s">
        <v>93</v>
      </c>
      <c r="F1548" s="91">
        <v>45939</v>
      </c>
      <c r="G1548" s="355">
        <f>_xlfn.XLOOKUP(_xlfn.TEXTJOIN("_",TRUE,tbl_die_ordering[[#This Row],[Supplier]],tbl_die_ordering[[#This Row],[DIE NO]]),[1]Tracker!$AQ:$AQ,[1]Tracker!$V:$V,"")</f>
        <v>45940</v>
      </c>
      <c r="H1548" s="193" t="s">
        <v>94</v>
      </c>
      <c r="I1548" s="131">
        <v>1</v>
      </c>
      <c r="J1548" s="131">
        <v>3</v>
      </c>
      <c r="K1548" s="99">
        <v>45944</v>
      </c>
      <c r="L1548" s="99">
        <v>45945</v>
      </c>
      <c r="M1548" s="102"/>
      <c r="N1548" s="129">
        <f>IFERROR(IF(tbl_die_ordering[[#This Row],[Design Approved Date]]&lt;&gt;"",L1548-K1548,""),"")</f>
        <v>1</v>
      </c>
      <c r="O1548" s="91">
        <v>45947</v>
      </c>
      <c r="P1548" s="91">
        <v>45948</v>
      </c>
      <c r="Q1548" s="91">
        <v>45947</v>
      </c>
      <c r="R1548" s="122" t="s">
        <v>2247</v>
      </c>
      <c r="S1548" s="90" t="s">
        <v>101</v>
      </c>
      <c r="T1548" s="91">
        <v>45947</v>
      </c>
      <c r="U1548" s="110"/>
      <c r="V1548" s="111"/>
      <c r="W15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8" s="6"/>
      <c r="AA1548" s="118"/>
      <c r="AB1548" s="82">
        <f>_xlfn.XLOOKUP(_xlfn.TEXTJOIN("_",TRUE,tbl_die_ordering[[#This Row],[Supplier]],tbl_die_ordering[[#This Row],[DIE NO]]),[1]Tracker!$AQ:$AQ,[1]Tracker!$Y:$Y,"")</f>
        <v>142509206</v>
      </c>
      <c r="AC1548" s="83">
        <f>_xlfn.XLOOKUP(_xlfn.TEXTJOIN("_",TRUE,tbl_die_ordering[[#This Row],[Supplier]],tbl_die_ordering[[#This Row],[DIE NO]]),[1]Tracker!$AQ:$AQ,[1]Tracker!$AC:$AC,"")</f>
        <v>45958.747233796297</v>
      </c>
      <c r="AD1548" s="7"/>
      <c r="AF1548" t="str">
        <f>TEXT(tbl_die_ordering[[#This Row],[Die Requested Date]],"mmm")</f>
        <v>Oct</v>
      </c>
      <c r="AG1548" t="str">
        <f>_xlfn.TEXTJOIN("_",TRUE,tbl_die_ordering[[#This Row],[Supplier]],tbl_die_ordering[[#This Row],[DIE NO]])</f>
        <v>PDTMC_05188-203</v>
      </c>
    </row>
    <row r="1549" spans="1:33" ht="15.75">
      <c r="A1549" s="130" t="s">
        <v>6</v>
      </c>
      <c r="B1549" s="128" t="str">
        <f>_xlfn.XLOOKUP(_xlfn.TEXTJOIN("_",TRUE,tbl_die_ordering[[#This Row],[Supplier]],tbl_die_ordering[[#This Row],[DIE NO]]),[1]Tracker!$AQ:$AQ,[1]Tracker!$W:$W,"")</f>
        <v>8246-25</v>
      </c>
      <c r="C1549" s="204" t="s">
        <v>2364</v>
      </c>
      <c r="D1549" s="177" t="s">
        <v>88</v>
      </c>
      <c r="E1549" s="90" t="s">
        <v>119</v>
      </c>
      <c r="F1549" s="91">
        <v>45939</v>
      </c>
      <c r="G1549" s="355">
        <f>_xlfn.XLOOKUP(_xlfn.TEXTJOIN("_",TRUE,tbl_die_ordering[[#This Row],[Supplier]],tbl_die_ordering[[#This Row],[DIE NO]]),[1]Tracker!$AQ:$AQ,[1]Tracker!$V:$V,"")</f>
        <v>45941</v>
      </c>
      <c r="H1549" s="193" t="s">
        <v>90</v>
      </c>
      <c r="I1549" s="131">
        <v>1</v>
      </c>
      <c r="J1549" s="131">
        <v>2</v>
      </c>
      <c r="K1549" s="99">
        <v>45944</v>
      </c>
      <c r="L1549" s="99">
        <v>45946</v>
      </c>
      <c r="M1549" s="102"/>
      <c r="N1549" s="129">
        <f>IFERROR(IF(tbl_die_ordering[[#This Row],[Design Approved Date]]&lt;&gt;"",L1549-K1549,""),"")</f>
        <v>2</v>
      </c>
      <c r="O1549" s="91">
        <v>45947</v>
      </c>
      <c r="P1549" s="91">
        <v>45948</v>
      </c>
      <c r="Q1549" s="91">
        <v>45947</v>
      </c>
      <c r="R1549" s="122" t="s">
        <v>2303</v>
      </c>
      <c r="S1549" s="90" t="s">
        <v>106</v>
      </c>
      <c r="T1549" s="91">
        <v>45947</v>
      </c>
      <c r="U1549" s="110"/>
      <c r="V1549" s="111"/>
      <c r="W15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49" s="6"/>
      <c r="AA1549" s="118"/>
      <c r="AB1549" s="82">
        <f>_xlfn.XLOOKUP(_xlfn.TEXTJOIN("_",TRUE,tbl_die_ordering[[#This Row],[Supplier]],tbl_die_ordering[[#This Row],[DIE NO]]),[1]Tracker!$AQ:$AQ,[1]Tracker!$Y:$Y,"")</f>
        <v>142509303</v>
      </c>
      <c r="AC1549" s="83">
        <f>_xlfn.XLOOKUP(_xlfn.TEXTJOIN("_",TRUE,tbl_die_ordering[[#This Row],[Supplier]],tbl_die_ordering[[#This Row],[DIE NO]]),[1]Tracker!$AQ:$AQ,[1]Tracker!$AC:$AC,"")</f>
        <v>45957.59715277778</v>
      </c>
      <c r="AD1549" s="7"/>
      <c r="AF1549" t="str">
        <f>TEXT(tbl_die_ordering[[#This Row],[Die Requested Date]],"mmm")</f>
        <v>Oct</v>
      </c>
      <c r="AG1549" t="str">
        <f>_xlfn.TEXTJOIN("_",TRUE,tbl_die_ordering[[#This Row],[Supplier]],tbl_die_ordering[[#This Row],[DIE NO]])</f>
        <v>JIANGSU_28117-436</v>
      </c>
    </row>
    <row r="1550" spans="1:33" ht="15.75">
      <c r="A1550" s="130" t="s">
        <v>6</v>
      </c>
      <c r="B1550" s="128" t="str">
        <f>_xlfn.XLOOKUP(_xlfn.TEXTJOIN("_",TRUE,tbl_die_ordering[[#This Row],[Supplier]],tbl_die_ordering[[#This Row],[DIE NO]]),[1]Tracker!$AQ:$AQ,[1]Tracker!$W:$W,"")</f>
        <v>8243-25</v>
      </c>
      <c r="C1550" s="204" t="s">
        <v>2365</v>
      </c>
      <c r="D1550" s="177" t="s">
        <v>185</v>
      </c>
      <c r="E1550" s="90" t="s">
        <v>119</v>
      </c>
      <c r="F1550" s="91">
        <v>45939</v>
      </c>
      <c r="G1550" s="355">
        <f>_xlfn.XLOOKUP(_xlfn.TEXTJOIN("_",TRUE,tbl_die_ordering[[#This Row],[Supplier]],tbl_die_ordering[[#This Row],[DIE NO]]),[1]Tracker!$AQ:$AQ,[1]Tracker!$V:$V,"")</f>
        <v>45939</v>
      </c>
      <c r="H1550" s="193" t="s">
        <v>94</v>
      </c>
      <c r="I1550" s="131">
        <v>0</v>
      </c>
      <c r="J1550" s="131">
        <v>0</v>
      </c>
      <c r="K1550" s="99">
        <v>45943</v>
      </c>
      <c r="L1550" s="99">
        <v>45946</v>
      </c>
      <c r="M1550" s="102"/>
      <c r="N1550" s="129">
        <f>IFERROR(IF(tbl_die_ordering[[#This Row],[Design Approved Date]]&lt;&gt;"",L1550-K1550,""),"")</f>
        <v>3</v>
      </c>
      <c r="O1550" s="91">
        <v>45947</v>
      </c>
      <c r="P1550" s="91">
        <v>45948</v>
      </c>
      <c r="Q1550" s="91">
        <v>45947</v>
      </c>
      <c r="R1550" s="122" t="s">
        <v>2296</v>
      </c>
      <c r="S1550" s="90" t="s">
        <v>101</v>
      </c>
      <c r="T1550" s="99"/>
      <c r="U1550" s="110" t="s">
        <v>67</v>
      </c>
      <c r="V1550" s="111"/>
      <c r="W15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TO EMS</v>
      </c>
      <c r="X1550" s="6"/>
      <c r="AA1550" s="118"/>
      <c r="AB1550" s="82">
        <f>_xlfn.XLOOKUP(_xlfn.TEXTJOIN("_",TRUE,tbl_die_ordering[[#This Row],[Supplier]],tbl_die_ordering[[#This Row],[DIE NO]]),[1]Tracker!$AQ:$AQ,[1]Tracker!$Y:$Y,"")</f>
        <v>142509208</v>
      </c>
      <c r="AC1550" s="83">
        <f>_xlfn.XLOOKUP(_xlfn.TEXTJOIN("_",TRUE,tbl_die_ordering[[#This Row],[Supplier]],tbl_die_ordering[[#This Row],[DIE NO]]),[1]Tracker!$AQ:$AQ,[1]Tracker!$AC:$AC,"")</f>
        <v>45958.637407407405</v>
      </c>
      <c r="AD1550" s="7"/>
      <c r="AF1550" t="str">
        <f>TEXT(tbl_die_ordering[[#This Row],[Die Requested Date]],"mmm")</f>
        <v>Oct</v>
      </c>
      <c r="AG1550" t="str">
        <f>_xlfn.TEXTJOIN("_",TRUE,tbl_die_ordering[[#This Row],[Supplier]],tbl_die_ordering[[#This Row],[DIE NO]])</f>
        <v>PDTMC_27983-401</v>
      </c>
    </row>
    <row r="1551" spans="1:33" ht="15.75">
      <c r="A1551" s="130" t="s">
        <v>6</v>
      </c>
      <c r="B1551" s="128" t="str">
        <f>_xlfn.XLOOKUP(_xlfn.TEXTJOIN("_",TRUE,tbl_die_ordering[[#This Row],[Supplier]],tbl_die_ordering[[#This Row],[DIE NO]]),[1]Tracker!$AQ:$AQ,[1]Tracker!$W:$W,"")</f>
        <v>8243-25</v>
      </c>
      <c r="C1551" s="204" t="s">
        <v>2366</v>
      </c>
      <c r="D1551" s="177" t="s">
        <v>185</v>
      </c>
      <c r="E1551" s="90" t="s">
        <v>119</v>
      </c>
      <c r="F1551" s="91">
        <v>45939</v>
      </c>
      <c r="G1551" s="355">
        <f>_xlfn.XLOOKUP(_xlfn.TEXTJOIN("_",TRUE,tbl_die_ordering[[#This Row],[Supplier]],tbl_die_ordering[[#This Row],[DIE NO]]),[1]Tracker!$AQ:$AQ,[1]Tracker!$V:$V,"")</f>
        <v>45939</v>
      </c>
      <c r="H1551" s="193" t="s">
        <v>94</v>
      </c>
      <c r="I1551" s="131">
        <v>0</v>
      </c>
      <c r="J1551" s="131">
        <v>0</v>
      </c>
      <c r="K1551" s="99">
        <v>45944</v>
      </c>
      <c r="L1551" s="99">
        <v>45946</v>
      </c>
      <c r="M1551" s="102"/>
      <c r="N1551" s="129">
        <f>IFERROR(IF(tbl_die_ordering[[#This Row],[Design Approved Date]]&lt;&gt;"",L1551-K1551,""),"")</f>
        <v>2</v>
      </c>
      <c r="O1551" s="91">
        <v>45947</v>
      </c>
      <c r="P1551" s="91">
        <v>45948</v>
      </c>
      <c r="Q1551" s="99">
        <v>45930</v>
      </c>
      <c r="R1551" s="122" t="s">
        <v>2296</v>
      </c>
      <c r="S1551" s="90" t="s">
        <v>101</v>
      </c>
      <c r="T1551" s="99"/>
      <c r="U1551" s="110" t="s">
        <v>67</v>
      </c>
      <c r="V1551" s="111"/>
      <c r="W15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TO EMS</v>
      </c>
      <c r="X1551" s="6"/>
      <c r="AA1551" s="118"/>
      <c r="AB1551" s="82">
        <f>_xlfn.XLOOKUP(_xlfn.TEXTJOIN("_",TRUE,tbl_die_ordering[[#This Row],[Supplier]],tbl_die_ordering[[#This Row],[DIE NO]]),[1]Tracker!$AQ:$AQ,[1]Tracker!$Y:$Y,"")</f>
        <v>142509208</v>
      </c>
      <c r="AC1551" s="83">
        <f>_xlfn.XLOOKUP(_xlfn.TEXTJOIN("_",TRUE,tbl_die_ordering[[#This Row],[Supplier]],tbl_die_ordering[[#This Row],[DIE NO]]),[1]Tracker!$AQ:$AQ,[1]Tracker!$AC:$AC,"")</f>
        <v>45958.637407407405</v>
      </c>
      <c r="AD1551" s="7"/>
      <c r="AF1551" t="str">
        <f>TEXT(tbl_die_ordering[[#This Row],[Die Requested Date]],"mmm")</f>
        <v>Oct</v>
      </c>
      <c r="AG1551" t="str">
        <f>_xlfn.TEXTJOIN("_",TRUE,tbl_die_ordering[[#This Row],[Supplier]],tbl_die_ordering[[#This Row],[DIE NO]])</f>
        <v>PDTMC_27984-401</v>
      </c>
    </row>
    <row r="1552" spans="1:33" ht="15.75">
      <c r="A1552" s="130" t="s">
        <v>6</v>
      </c>
      <c r="B1552" s="128" t="str">
        <f>_xlfn.XLOOKUP(_xlfn.TEXTJOIN("_",TRUE,tbl_die_ordering[[#This Row],[Supplier]],tbl_die_ordering[[#This Row],[DIE NO]]),[1]Tracker!$AQ:$AQ,[1]Tracker!$W:$W,"")</f>
        <v>8243-25</v>
      </c>
      <c r="C1552" s="204" t="s">
        <v>2367</v>
      </c>
      <c r="D1552" s="177" t="s">
        <v>185</v>
      </c>
      <c r="E1552" s="90" t="s">
        <v>103</v>
      </c>
      <c r="F1552" s="91">
        <v>45939</v>
      </c>
      <c r="G1552" s="355">
        <f>_xlfn.XLOOKUP(_xlfn.TEXTJOIN("_",TRUE,tbl_die_ordering[[#This Row],[Supplier]],tbl_die_ordering[[#This Row],[DIE NO]]),[1]Tracker!$AQ:$AQ,[1]Tracker!$V:$V,"")</f>
        <v>45939</v>
      </c>
      <c r="H1552" s="193" t="s">
        <v>94</v>
      </c>
      <c r="I1552" s="131">
        <v>0</v>
      </c>
      <c r="J1552" s="131">
        <v>0</v>
      </c>
      <c r="K1552" s="99">
        <v>45944</v>
      </c>
      <c r="L1552" s="99">
        <v>45946</v>
      </c>
      <c r="M1552" s="102"/>
      <c r="N1552" s="129">
        <f>IFERROR(IF(tbl_die_ordering[[#This Row],[Design Approved Date]]&lt;&gt;"",L1552-K1552,""),"")</f>
        <v>2</v>
      </c>
      <c r="O1552" s="91">
        <v>45947</v>
      </c>
      <c r="P1552" s="91">
        <v>45948</v>
      </c>
      <c r="Q1552" s="99">
        <v>45930</v>
      </c>
      <c r="R1552" s="122" t="s">
        <v>2296</v>
      </c>
      <c r="S1552" s="90" t="s">
        <v>101</v>
      </c>
      <c r="T1552" s="99"/>
      <c r="U1552" s="110" t="s">
        <v>67</v>
      </c>
      <c r="V1552" s="111"/>
      <c r="W15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TO EMS</v>
      </c>
      <c r="X1552" s="6"/>
      <c r="AA1552" s="118"/>
      <c r="AB1552" s="82">
        <f>_xlfn.XLOOKUP(_xlfn.TEXTJOIN("_",TRUE,tbl_die_ordering[[#This Row],[Supplier]],tbl_die_ordering[[#This Row],[DIE NO]]),[1]Tracker!$AQ:$AQ,[1]Tracker!$Y:$Y,"")</f>
        <v>142509208</v>
      </c>
      <c r="AC1552" s="83">
        <f>_xlfn.XLOOKUP(_xlfn.TEXTJOIN("_",TRUE,tbl_die_ordering[[#This Row],[Supplier]],tbl_die_ordering[[#This Row],[DIE NO]]),[1]Tracker!$AQ:$AQ,[1]Tracker!$AC:$AC,"")</f>
        <v>45958.637407407405</v>
      </c>
      <c r="AD1552" s="7"/>
      <c r="AF1552" t="str">
        <f>TEXT(tbl_die_ordering[[#This Row],[Die Requested Date]],"mmm")</f>
        <v>Oct</v>
      </c>
      <c r="AG1552" t="str">
        <f>_xlfn.TEXTJOIN("_",TRUE,tbl_die_ordering[[#This Row],[Supplier]],tbl_die_ordering[[#This Row],[DIE NO]])</f>
        <v>PDTMC_27985-401</v>
      </c>
    </row>
    <row r="1553" spans="1:33" ht="60">
      <c r="A1553" s="130" t="s">
        <v>29</v>
      </c>
      <c r="B1553" s="128" t="str">
        <f>_xlfn.XLOOKUP(_xlfn.TEXTJOIN("_",TRUE,tbl_die_ordering[[#This Row],[Supplier]],tbl_die_ordering[[#This Row],[DIE NO]]),[1]Tracker!$AQ:$AQ,[1]Tracker!$W:$W,"")</f>
        <v>8250-25</v>
      </c>
      <c r="C1553" s="204" t="s">
        <v>2368</v>
      </c>
      <c r="D1553" s="177" t="s">
        <v>88</v>
      </c>
      <c r="E1553" s="90" t="s">
        <v>100</v>
      </c>
      <c r="F1553" s="91">
        <v>45940</v>
      </c>
      <c r="G1553" s="355">
        <f>_xlfn.XLOOKUP(_xlfn.TEXTJOIN("_",TRUE,tbl_die_ordering[[#This Row],[Supplier]],tbl_die_ordering[[#This Row],[DIE NO]]),[1]Tracker!$AQ:$AQ,[1]Tracker!$V:$V,"")</f>
        <v>45941</v>
      </c>
      <c r="H1553" s="193" t="s">
        <v>94</v>
      </c>
      <c r="I1553" s="131">
        <v>4</v>
      </c>
      <c r="J1553" s="131">
        <v>4</v>
      </c>
      <c r="K1553" s="99">
        <v>45947</v>
      </c>
      <c r="L1553" s="99">
        <v>45960</v>
      </c>
      <c r="M1553" s="102" t="s">
        <v>2199</v>
      </c>
      <c r="N1553" s="129">
        <f>IFERROR(IF(tbl_die_ordering[[#This Row],[Design Approved Date]]&lt;&gt;"",L1553-K1553,""),"")</f>
        <v>13</v>
      </c>
      <c r="O1553" s="91">
        <v>45962</v>
      </c>
      <c r="P1553" s="91">
        <v>45964</v>
      </c>
      <c r="Q1553" s="99">
        <v>45962</v>
      </c>
      <c r="R1553" s="122" t="s">
        <v>2369</v>
      </c>
      <c r="S1553" s="90" t="s">
        <v>101</v>
      </c>
      <c r="T1553" s="99">
        <v>45962</v>
      </c>
      <c r="U1553" s="110"/>
      <c r="V1553" s="111" t="s">
        <v>2370</v>
      </c>
      <c r="W15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53" s="6"/>
      <c r="AA1553" s="118"/>
      <c r="AB1553" s="82">
        <f>_xlfn.XLOOKUP(_xlfn.TEXTJOIN("_",TRUE,tbl_die_ordering[[#This Row],[Supplier]],tbl_die_ordering[[#This Row],[DIE NO]]),[1]Tracker!$AQ:$AQ,[1]Tracker!$Y:$Y,"")</f>
        <v>242503071</v>
      </c>
      <c r="AC1553" s="83">
        <f>_xlfn.XLOOKUP(_xlfn.TEXTJOIN("_",TRUE,tbl_die_ordering[[#This Row],[Supplier]],tbl_die_ordering[[#This Row],[DIE NO]]),[1]Tracker!$AQ:$AQ,[1]Tracker!$AC:$AC,"")</f>
        <v>45974</v>
      </c>
      <c r="AD1553" s="7"/>
      <c r="AF1553" t="str">
        <f>TEXT(tbl_die_ordering[[#This Row],[Die Requested Date]],"mmm")</f>
        <v>Oct</v>
      </c>
      <c r="AG1553" t="str">
        <f>_xlfn.TEXTJOIN("_",TRUE,tbl_die_ordering[[#This Row],[Supplier]],tbl_die_ordering[[#This Row],[DIE NO]])</f>
        <v>PDTMC_014855-3506</v>
      </c>
    </row>
    <row r="1554" spans="1:33" ht="15.75">
      <c r="A1554" s="130" t="s">
        <v>29</v>
      </c>
      <c r="B1554" s="128" t="str">
        <f>_xlfn.XLOOKUP(_xlfn.TEXTJOIN("_",TRUE,tbl_die_ordering[[#This Row],[Supplier]],tbl_die_ordering[[#This Row],[DIE NO]]),[1]Tracker!$AQ:$AQ,[1]Tracker!$W:$W,"")</f>
        <v>8250-25</v>
      </c>
      <c r="C1554" s="204" t="s">
        <v>2371</v>
      </c>
      <c r="D1554" s="177" t="s">
        <v>88</v>
      </c>
      <c r="E1554" s="90" t="s">
        <v>100</v>
      </c>
      <c r="F1554" s="91">
        <v>45940</v>
      </c>
      <c r="G1554" s="355">
        <f>_xlfn.XLOOKUP(_xlfn.TEXTJOIN("_",TRUE,tbl_die_ordering[[#This Row],[Supplier]],tbl_die_ordering[[#This Row],[DIE NO]]),[1]Tracker!$AQ:$AQ,[1]Tracker!$V:$V,"")</f>
        <v>45941</v>
      </c>
      <c r="H1554" s="193" t="s">
        <v>94</v>
      </c>
      <c r="I1554" s="131">
        <v>1</v>
      </c>
      <c r="J1554" s="131">
        <v>1</v>
      </c>
      <c r="K1554" s="99">
        <v>45944</v>
      </c>
      <c r="L1554" s="99">
        <v>45946</v>
      </c>
      <c r="M1554" s="102"/>
      <c r="N1554" s="129">
        <f>IFERROR(IF(tbl_die_ordering[[#This Row],[Design Approved Date]]&lt;&gt;"",L1554-K1554,""),"")</f>
        <v>2</v>
      </c>
      <c r="O1554" s="91">
        <v>45946</v>
      </c>
      <c r="P1554" s="91">
        <v>45947</v>
      </c>
      <c r="Q1554" s="99"/>
      <c r="R1554" s="122" t="s">
        <v>2342</v>
      </c>
      <c r="S1554" s="90" t="s">
        <v>101</v>
      </c>
      <c r="T1554" s="99">
        <v>45947</v>
      </c>
      <c r="U1554" s="110"/>
      <c r="V1554" s="111"/>
      <c r="W15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54" s="6"/>
      <c r="AA1554" s="118"/>
      <c r="AB1554" s="82">
        <f>_xlfn.XLOOKUP(_xlfn.TEXTJOIN("_",TRUE,tbl_die_ordering[[#This Row],[Supplier]],tbl_die_ordering[[#This Row],[DIE NO]]),[1]Tracker!$AQ:$AQ,[1]Tracker!$Y:$Y,"")</f>
        <v>242502830</v>
      </c>
      <c r="AC1554" s="83">
        <f>_xlfn.XLOOKUP(_xlfn.TEXTJOIN("_",TRUE,tbl_die_ordering[[#This Row],[Supplier]],tbl_die_ordering[[#This Row],[DIE NO]]),[1]Tracker!$AQ:$AQ,[1]Tracker!$AC:$AC,"")</f>
        <v>45958.587245370371</v>
      </c>
      <c r="AD1554" s="7"/>
      <c r="AF1554" t="str">
        <f>TEXT(tbl_die_ordering[[#This Row],[Die Requested Date]],"mmm")</f>
        <v>Oct</v>
      </c>
      <c r="AG1554" t="str">
        <f>_xlfn.TEXTJOIN("_",TRUE,tbl_die_ordering[[#This Row],[Supplier]],tbl_die_ordering[[#This Row],[DIE NO]])</f>
        <v>PDTMC_014858-3505</v>
      </c>
    </row>
    <row r="1555" spans="1:33" ht="15.75">
      <c r="A1555" s="130" t="s">
        <v>6</v>
      </c>
      <c r="B1555" s="128" t="str">
        <f>_xlfn.XLOOKUP(_xlfn.TEXTJOIN("_",TRUE,tbl_die_ordering[[#This Row],[Supplier]],tbl_die_ordering[[#This Row],[DIE NO]]),[1]Tracker!$AQ:$AQ,[1]Tracker!$W:$W,"")</f>
        <v>8247-25</v>
      </c>
      <c r="C1555" s="204" t="s">
        <v>2372</v>
      </c>
      <c r="D1555" s="177" t="s">
        <v>88</v>
      </c>
      <c r="E1555" s="90" t="s">
        <v>93</v>
      </c>
      <c r="F1555" s="91">
        <v>45940</v>
      </c>
      <c r="G1555" s="355">
        <f>_xlfn.XLOOKUP(_xlfn.TEXTJOIN("_",TRUE,tbl_die_ordering[[#This Row],[Supplier]],tbl_die_ordering[[#This Row],[DIE NO]]),[1]Tracker!$AQ:$AQ,[1]Tracker!$V:$V,"")</f>
        <v>45940</v>
      </c>
      <c r="H1555" s="193" t="s">
        <v>94</v>
      </c>
      <c r="I1555" s="131">
        <v>4</v>
      </c>
      <c r="J1555" s="131">
        <v>4</v>
      </c>
      <c r="K1555" s="99">
        <v>45944</v>
      </c>
      <c r="L1555" s="99">
        <v>45946</v>
      </c>
      <c r="M1555" s="102"/>
      <c r="N1555" s="129">
        <f>IFERROR(IF(tbl_die_ordering[[#This Row],[Design Approved Date]]&lt;&gt;"",L1555-K1555,""),"")</f>
        <v>2</v>
      </c>
      <c r="O1555" s="91">
        <v>45947</v>
      </c>
      <c r="P1555" s="91">
        <v>45948</v>
      </c>
      <c r="Q1555" s="91">
        <v>45947</v>
      </c>
      <c r="R1555" s="122" t="s">
        <v>2247</v>
      </c>
      <c r="S1555" s="90" t="s">
        <v>101</v>
      </c>
      <c r="T1555" s="91">
        <v>45947</v>
      </c>
      <c r="U1555" s="110"/>
      <c r="V1555" s="111"/>
      <c r="W15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55" s="6"/>
      <c r="AA1555" s="118"/>
      <c r="AB1555" s="82">
        <f>_xlfn.XLOOKUP(_xlfn.TEXTJOIN("_",TRUE,tbl_die_ordering[[#This Row],[Supplier]],tbl_die_ordering[[#This Row],[DIE NO]]),[1]Tracker!$AQ:$AQ,[1]Tracker!$Y:$Y,"")</f>
        <v>142509302</v>
      </c>
      <c r="AC1555" s="83">
        <f>_xlfn.XLOOKUP(_xlfn.TEXTJOIN("_",TRUE,tbl_die_ordering[[#This Row],[Supplier]],tbl_die_ordering[[#This Row],[DIE NO]]),[1]Tracker!$AQ:$AQ,[1]Tracker!$AC:$AC,"")</f>
        <v>45958.362511574072</v>
      </c>
      <c r="AD1555" s="7"/>
      <c r="AF1555" t="str">
        <f>TEXT(tbl_die_ordering[[#This Row],[Die Requested Date]],"mmm")</f>
        <v>Oct</v>
      </c>
      <c r="AG1555" t="str">
        <f>_xlfn.TEXTJOIN("_",TRUE,tbl_die_ordering[[#This Row],[Supplier]],tbl_die_ordering[[#This Row],[DIE NO]])</f>
        <v>PDTMC_29826-210</v>
      </c>
    </row>
    <row r="1556" spans="1:33" ht="15.75">
      <c r="A1556" s="130" t="s">
        <v>6</v>
      </c>
      <c r="B1556" s="128" t="str">
        <f>_xlfn.XLOOKUP(_xlfn.TEXTJOIN("_",TRUE,tbl_die_ordering[[#This Row],[Supplier]],tbl_die_ordering[[#This Row],[DIE NO]]),[1]Tracker!$AQ:$AQ,[1]Tracker!$W:$W,"")</f>
        <v>8247-25</v>
      </c>
      <c r="C1556" s="204" t="s">
        <v>2373</v>
      </c>
      <c r="D1556" s="177" t="s">
        <v>88</v>
      </c>
      <c r="E1556" s="90" t="s">
        <v>103</v>
      </c>
      <c r="F1556" s="91">
        <v>45940</v>
      </c>
      <c r="G1556" s="355">
        <f>_xlfn.XLOOKUP(_xlfn.TEXTJOIN("_",TRUE,tbl_die_ordering[[#This Row],[Supplier]],tbl_die_ordering[[#This Row],[DIE NO]]),[1]Tracker!$AQ:$AQ,[1]Tracker!$V:$V,"")</f>
        <v>45940</v>
      </c>
      <c r="H1556" s="193" t="s">
        <v>94</v>
      </c>
      <c r="I1556" s="131">
        <v>1</v>
      </c>
      <c r="J1556" s="131">
        <v>1</v>
      </c>
      <c r="K1556" s="99">
        <v>45944</v>
      </c>
      <c r="L1556" s="99">
        <v>45946</v>
      </c>
      <c r="M1556" s="102"/>
      <c r="N1556" s="129">
        <f>IFERROR(IF(tbl_die_ordering[[#This Row],[Design Approved Date]]&lt;&gt;"",L1556-K1556,""),"")</f>
        <v>2</v>
      </c>
      <c r="O1556" s="91">
        <v>45947</v>
      </c>
      <c r="P1556" s="91">
        <v>45948</v>
      </c>
      <c r="Q1556" s="91">
        <v>45947</v>
      </c>
      <c r="R1556" s="122" t="s">
        <v>2247</v>
      </c>
      <c r="S1556" s="90" t="s">
        <v>101</v>
      </c>
      <c r="T1556" s="91">
        <v>45947</v>
      </c>
      <c r="U1556" s="110"/>
      <c r="V1556" s="111"/>
      <c r="W15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56" s="6"/>
      <c r="AA1556" s="118"/>
      <c r="AB1556" s="82">
        <f>_xlfn.XLOOKUP(_xlfn.TEXTJOIN("_",TRUE,tbl_die_ordering[[#This Row],[Supplier]],tbl_die_ordering[[#This Row],[DIE NO]]),[1]Tracker!$AQ:$AQ,[1]Tracker!$Y:$Y,"")</f>
        <v>142509206</v>
      </c>
      <c r="AC1556" s="83">
        <f>_xlfn.XLOOKUP(_xlfn.TEXTJOIN("_",TRUE,tbl_die_ordering[[#This Row],[Supplier]],tbl_die_ordering[[#This Row],[DIE NO]]),[1]Tracker!$AQ:$AQ,[1]Tracker!$AC:$AC,"")</f>
        <v>45958.747233796297</v>
      </c>
      <c r="AD1556" s="7"/>
      <c r="AF1556" t="str">
        <f>TEXT(tbl_die_ordering[[#This Row],[Die Requested Date]],"mmm")</f>
        <v>Oct</v>
      </c>
      <c r="AG1556" t="str">
        <f>_xlfn.TEXTJOIN("_",TRUE,tbl_die_ordering[[#This Row],[Supplier]],tbl_die_ordering[[#This Row],[DIE NO]])</f>
        <v>PDTMC_29897-506</v>
      </c>
    </row>
    <row r="1557" spans="1:33" ht="60">
      <c r="A1557" s="130" t="s">
        <v>6</v>
      </c>
      <c r="B1557" s="128" t="str">
        <f>_xlfn.XLOOKUP(_xlfn.TEXTJOIN("_",TRUE,tbl_die_ordering[[#This Row],[Supplier]],tbl_die_ordering[[#This Row],[DIE NO]]),[1]Tracker!$AQ:$AQ,[1]Tracker!$W:$W,"")</f>
        <v>8248-25</v>
      </c>
      <c r="C1557" s="204" t="s">
        <v>2374</v>
      </c>
      <c r="D1557" s="177" t="s">
        <v>88</v>
      </c>
      <c r="E1557" s="90" t="s">
        <v>89</v>
      </c>
      <c r="F1557" s="91">
        <v>45940</v>
      </c>
      <c r="G1557" s="355">
        <f>_xlfn.XLOOKUP(_xlfn.TEXTJOIN("_",TRUE,tbl_die_ordering[[#This Row],[Supplier]],tbl_die_ordering[[#This Row],[DIE NO]]),[1]Tracker!$AQ:$AQ,[1]Tracker!$V:$V,"")</f>
        <v>45940</v>
      </c>
      <c r="H1557" s="193" t="s">
        <v>94</v>
      </c>
      <c r="I1557" s="131">
        <v>13</v>
      </c>
      <c r="J1557" s="131">
        <v>13</v>
      </c>
      <c r="K1557" s="99">
        <v>45945</v>
      </c>
      <c r="L1557" s="99"/>
      <c r="M1557" s="102" t="s">
        <v>2199</v>
      </c>
      <c r="N1557" s="129" t="str">
        <f>IFERROR(IF(tbl_die_ordering[[#This Row],[Design Approved Date]]&lt;&gt;"",L1557-K1557,""),"")</f>
        <v/>
      </c>
      <c r="O1557" s="91"/>
      <c r="P1557" s="91"/>
      <c r="Q1557" s="99"/>
      <c r="R1557" s="122"/>
      <c r="S1557" s="90" t="s">
        <v>95</v>
      </c>
      <c r="T1557" s="99"/>
      <c r="U1557" s="110"/>
      <c r="V1557" s="111" t="s">
        <v>2375</v>
      </c>
      <c r="W15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557" s="6"/>
      <c r="AA1557" s="118"/>
      <c r="AB1557" s="82">
        <f>_xlfn.XLOOKUP(_xlfn.TEXTJOIN("_",TRUE,tbl_die_ordering[[#This Row],[Supplier]],tbl_die_ordering[[#This Row],[DIE NO]]),[1]Tracker!$AQ:$AQ,[1]Tracker!$Y:$Y,"")</f>
        <v>0</v>
      </c>
      <c r="AC1557" s="83">
        <f>_xlfn.XLOOKUP(_xlfn.TEXTJOIN("_",TRUE,tbl_die_ordering[[#This Row],[Supplier]],tbl_die_ordering[[#This Row],[DIE NO]]),[1]Tracker!$AQ:$AQ,[1]Tracker!$AC:$AC,"")</f>
        <v>0</v>
      </c>
      <c r="AD1557" s="7"/>
      <c r="AF1557" t="str">
        <f>TEXT(tbl_die_ordering[[#This Row],[Die Requested Date]],"mmm")</f>
        <v>Oct</v>
      </c>
      <c r="AG1557" t="str">
        <f>_xlfn.TEXTJOIN("_",TRUE,tbl_die_ordering[[#This Row],[Supplier]],tbl_die_ordering[[#This Row],[DIE NO]])</f>
        <v>PHME_28239-609</v>
      </c>
    </row>
    <row r="1558" spans="1:33" ht="60">
      <c r="A1558" s="130" t="s">
        <v>6</v>
      </c>
      <c r="B1558" s="128" t="str">
        <f>_xlfn.XLOOKUP(_xlfn.TEXTJOIN("_",TRUE,tbl_die_ordering[[#This Row],[Supplier]],tbl_die_ordering[[#This Row],[DIE NO]]),[1]Tracker!$AQ:$AQ,[1]Tracker!$W:$W,"")</f>
        <v>8248-25</v>
      </c>
      <c r="C1558" s="204" t="s">
        <v>2376</v>
      </c>
      <c r="D1558" s="177" t="s">
        <v>88</v>
      </c>
      <c r="E1558" s="90" t="s">
        <v>89</v>
      </c>
      <c r="F1558" s="91">
        <v>45940</v>
      </c>
      <c r="G1558" s="355">
        <f>_xlfn.XLOOKUP(_xlfn.TEXTJOIN("_",TRUE,tbl_die_ordering[[#This Row],[Supplier]],tbl_die_ordering[[#This Row],[DIE NO]]),[1]Tracker!$AQ:$AQ,[1]Tracker!$V:$V,"")</f>
        <v>45940</v>
      </c>
      <c r="H1558" s="193" t="s">
        <v>94</v>
      </c>
      <c r="I1558" s="131">
        <v>14</v>
      </c>
      <c r="J1558" s="131">
        <v>14</v>
      </c>
      <c r="K1558" s="99">
        <v>45945</v>
      </c>
      <c r="L1558" s="99"/>
      <c r="M1558" s="102" t="s">
        <v>2199</v>
      </c>
      <c r="N1558" s="129" t="str">
        <f>IFERROR(IF(tbl_die_ordering[[#This Row],[Design Approved Date]]&lt;&gt;"",L1558-K1558,""),"")</f>
        <v/>
      </c>
      <c r="O1558" s="91"/>
      <c r="P1558" s="91"/>
      <c r="Q1558" s="99"/>
      <c r="R1558" s="122"/>
      <c r="S1558" s="90" t="s">
        <v>95</v>
      </c>
      <c r="T1558" s="99"/>
      <c r="U1558" s="110"/>
      <c r="V1558" s="111" t="s">
        <v>2377</v>
      </c>
      <c r="W15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558" s="6"/>
      <c r="AA1558" s="118"/>
      <c r="AB1558" s="82">
        <f>_xlfn.XLOOKUP(_xlfn.TEXTJOIN("_",TRUE,tbl_die_ordering[[#This Row],[Supplier]],tbl_die_ordering[[#This Row],[DIE NO]]),[1]Tracker!$AQ:$AQ,[1]Tracker!$Y:$Y,"")</f>
        <v>0</v>
      </c>
      <c r="AC1558" s="83">
        <f>_xlfn.XLOOKUP(_xlfn.TEXTJOIN("_",TRUE,tbl_die_ordering[[#This Row],[Supplier]],tbl_die_ordering[[#This Row],[DIE NO]]),[1]Tracker!$AQ:$AQ,[1]Tracker!$AC:$AC,"")</f>
        <v>0</v>
      </c>
      <c r="AD1558" s="7"/>
      <c r="AF1558" t="str">
        <f>TEXT(tbl_die_ordering[[#This Row],[Die Requested Date]],"mmm")</f>
        <v>Oct</v>
      </c>
      <c r="AG1558" t="str">
        <f>_xlfn.TEXTJOIN("_",TRUE,tbl_die_ordering[[#This Row],[Supplier]],tbl_die_ordering[[#This Row],[DIE NO]])</f>
        <v>PHME_28238-607</v>
      </c>
    </row>
    <row r="1559" spans="1:33" ht="15.75">
      <c r="A1559" s="130" t="s">
        <v>6</v>
      </c>
      <c r="B1559" s="128" t="str">
        <f>_xlfn.XLOOKUP(_xlfn.TEXTJOIN("_",TRUE,tbl_die_ordering[[#This Row],[Supplier]],tbl_die_ordering[[#This Row],[DIE NO]]),[1]Tracker!$AQ:$AQ,[1]Tracker!$W:$W,"")</f>
        <v>8251-25</v>
      </c>
      <c r="C1559" s="204" t="s">
        <v>2350</v>
      </c>
      <c r="D1559" s="177" t="s">
        <v>88</v>
      </c>
      <c r="E1559" s="90" t="s">
        <v>93</v>
      </c>
      <c r="F1559" s="91">
        <v>45943</v>
      </c>
      <c r="G1559" s="355">
        <f>_xlfn.XLOOKUP(_xlfn.TEXTJOIN("_",TRUE,tbl_die_ordering[[#This Row],[Supplier]],tbl_die_ordering[[#This Row],[DIE NO]]),[1]Tracker!$AQ:$AQ,[1]Tracker!$V:$V,"")</f>
        <v>45943</v>
      </c>
      <c r="H1559" s="193" t="s">
        <v>94</v>
      </c>
      <c r="I1559" s="131">
        <v>1</v>
      </c>
      <c r="J1559" s="131">
        <v>2</v>
      </c>
      <c r="K1559" s="99">
        <v>45945</v>
      </c>
      <c r="L1559" s="99">
        <v>45948</v>
      </c>
      <c r="M1559" s="102" t="s">
        <v>2199</v>
      </c>
      <c r="N1559" s="129">
        <f>IFERROR(IF(tbl_die_ordering[[#This Row],[Design Approved Date]]&lt;&gt;"",L1559-K1559,""),"")</f>
        <v>3</v>
      </c>
      <c r="O1559" s="91">
        <v>45958</v>
      </c>
      <c r="P1559" s="91">
        <v>45959</v>
      </c>
      <c r="Q1559" s="99">
        <v>45958</v>
      </c>
      <c r="R1559" s="122" t="s">
        <v>2356</v>
      </c>
      <c r="S1559" s="90" t="s">
        <v>95</v>
      </c>
      <c r="T1559" s="99">
        <v>45958</v>
      </c>
      <c r="U1559" s="110"/>
      <c r="V1559" s="111"/>
      <c r="W15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59" s="6"/>
      <c r="AA1559" s="118"/>
      <c r="AB1559" s="82">
        <f>_xlfn.XLOOKUP(_xlfn.TEXTJOIN("_",TRUE,tbl_die_ordering[[#This Row],[Supplier]],tbl_die_ordering[[#This Row],[DIE NO]]),[1]Tracker!$AQ:$AQ,[1]Tracker!$Y:$Y,"")</f>
        <v>142509464</v>
      </c>
      <c r="AC1559" s="83">
        <f>_xlfn.XLOOKUP(_xlfn.TEXTJOIN("_",TRUE,tbl_die_ordering[[#This Row],[Supplier]],tbl_die_ordering[[#This Row],[DIE NO]]),[1]Tracker!$AQ:$AQ,[1]Tracker!$AC:$AC,"")</f>
        <v>45965</v>
      </c>
      <c r="AD1559" s="7"/>
      <c r="AF1559" t="str">
        <f>TEXT(tbl_die_ordering[[#This Row],[Die Requested Date]],"mmm")</f>
        <v>Oct</v>
      </c>
      <c r="AG1559" t="str">
        <f>_xlfn.TEXTJOIN("_",TRUE,tbl_die_ordering[[#This Row],[Supplier]],tbl_die_ordering[[#This Row],[DIE NO]])</f>
        <v>PHME_18109-612</v>
      </c>
    </row>
    <row r="1560" spans="1:33" ht="15.75">
      <c r="A1560" s="130" t="s">
        <v>6</v>
      </c>
      <c r="B1560" s="128" t="str">
        <f>_xlfn.XLOOKUP(_xlfn.TEXTJOIN("_",TRUE,tbl_die_ordering[[#This Row],[Supplier]],tbl_die_ordering[[#This Row],[DIE NO]]),[1]Tracker!$AQ:$AQ,[1]Tracker!$W:$W,"")</f>
        <v>8251-25</v>
      </c>
      <c r="C1560" s="204" t="s">
        <v>2378</v>
      </c>
      <c r="D1560" s="90" t="s">
        <v>162</v>
      </c>
      <c r="E1560" s="90" t="s">
        <v>278</v>
      </c>
      <c r="F1560" s="91">
        <v>45943</v>
      </c>
      <c r="G1560" s="355">
        <f>_xlfn.XLOOKUP(_xlfn.TEXTJOIN("_",TRUE,tbl_die_ordering[[#This Row],[Supplier]],tbl_die_ordering[[#This Row],[DIE NO]]),[1]Tracker!$AQ:$AQ,[1]Tracker!$V:$V,"")</f>
        <v>45943</v>
      </c>
      <c r="H1560" s="193" t="s">
        <v>94</v>
      </c>
      <c r="I1560" s="131">
        <v>0</v>
      </c>
      <c r="J1560" s="131">
        <v>0</v>
      </c>
      <c r="K1560" s="99">
        <v>45945</v>
      </c>
      <c r="L1560" s="99">
        <v>45948</v>
      </c>
      <c r="M1560" s="102"/>
      <c r="N1560" s="129"/>
      <c r="O1560" s="91">
        <v>45958</v>
      </c>
      <c r="P1560" s="91">
        <v>45959</v>
      </c>
      <c r="Q1560" s="99">
        <v>45958</v>
      </c>
      <c r="R1560" s="122" t="s">
        <v>2379</v>
      </c>
      <c r="S1560" s="90" t="s">
        <v>95</v>
      </c>
      <c r="T1560" s="99">
        <v>45958</v>
      </c>
      <c r="U1560" s="110"/>
      <c r="V1560" s="111"/>
      <c r="W15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0" s="6"/>
      <c r="AA1560" s="118"/>
      <c r="AB1560" s="82">
        <f>_xlfn.XLOOKUP(_xlfn.TEXTJOIN("_",TRUE,tbl_die_ordering[[#This Row],[Supplier]],tbl_die_ordering[[#This Row],[DIE NO]]),[1]Tracker!$AQ:$AQ,[1]Tracker!$Y:$Y,"")</f>
        <v>142509610</v>
      </c>
      <c r="AC1560" s="83">
        <f>_xlfn.XLOOKUP(_xlfn.TEXTJOIN("_",TRUE,tbl_die_ordering[[#This Row],[Supplier]],tbl_die_ordering[[#This Row],[DIE NO]]),[1]Tracker!$AQ:$AQ,[1]Tracker!$AC:$AC,"")</f>
        <v>45968</v>
      </c>
      <c r="AD1560" s="7"/>
      <c r="AF1560" t="str">
        <f>TEXT(tbl_die_ordering[[#This Row],[Die Requested Date]],"mmm")</f>
        <v>Oct</v>
      </c>
      <c r="AG1560" t="str">
        <f>_xlfn.TEXTJOIN("_",TRUE,tbl_die_ordering[[#This Row],[Supplier]],tbl_die_ordering[[#This Row],[DIE NO]])</f>
        <v>PHME_Ins-18109</v>
      </c>
    </row>
    <row r="1561" spans="1:33" ht="15.75">
      <c r="A1561" s="130" t="s">
        <v>6</v>
      </c>
      <c r="B1561" s="128" t="str">
        <f>_xlfn.XLOOKUP(_xlfn.TEXTJOIN("_",TRUE,tbl_die_ordering[[#This Row],[Supplier]],tbl_die_ordering[[#This Row],[DIE NO]]),[1]Tracker!$AQ:$AQ,[1]Tracker!$W:$W,"")</f>
        <v>8253-25</v>
      </c>
      <c r="C1561" s="204" t="s">
        <v>2380</v>
      </c>
      <c r="D1561" s="177" t="s">
        <v>88</v>
      </c>
      <c r="E1561" s="90" t="s">
        <v>93</v>
      </c>
      <c r="F1561" s="91">
        <v>45944</v>
      </c>
      <c r="G1561" s="355">
        <f>_xlfn.XLOOKUP(_xlfn.TEXTJOIN("_",TRUE,tbl_die_ordering[[#This Row],[Supplier]],tbl_die_ordering[[#This Row],[DIE NO]]),[1]Tracker!$AQ:$AQ,[1]Tracker!$V:$V,"")</f>
        <v>45945</v>
      </c>
      <c r="H1561" s="193" t="s">
        <v>94</v>
      </c>
      <c r="I1561" s="131">
        <v>1</v>
      </c>
      <c r="J1561" s="131">
        <v>1</v>
      </c>
      <c r="K1561" s="99">
        <v>45947</v>
      </c>
      <c r="L1561" s="99">
        <v>45950</v>
      </c>
      <c r="M1561" s="102"/>
      <c r="N1561" s="129">
        <f>IFERROR(IF(tbl_die_ordering[[#This Row],[Design Approved Date]]&lt;&gt;"",L1561-K1561,""),"")</f>
        <v>3</v>
      </c>
      <c r="O1561" s="91">
        <v>45952</v>
      </c>
      <c r="P1561" s="91">
        <v>45953</v>
      </c>
      <c r="Q1561" s="99">
        <v>45952</v>
      </c>
      <c r="R1561" s="122" t="s">
        <v>2381</v>
      </c>
      <c r="S1561" s="90" t="s">
        <v>101</v>
      </c>
      <c r="T1561" s="99">
        <v>45952</v>
      </c>
      <c r="U1561" s="110"/>
      <c r="V1561" s="111"/>
      <c r="W15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1" s="6"/>
      <c r="AA1561" s="118"/>
      <c r="AB1561" s="82">
        <f>_xlfn.XLOOKUP(_xlfn.TEXTJOIN("_",TRUE,tbl_die_ordering[[#This Row],[Supplier]],tbl_die_ordering[[#This Row],[DIE NO]]),[1]Tracker!$AQ:$AQ,[1]Tracker!$Y:$Y,"")</f>
        <v>142509469</v>
      </c>
      <c r="AC1561" s="83">
        <f>_xlfn.XLOOKUP(_xlfn.TEXTJOIN("_",TRUE,tbl_die_ordering[[#This Row],[Supplier]],tbl_die_ordering[[#This Row],[DIE NO]]),[1]Tracker!$AQ:$AQ,[1]Tracker!$AC:$AC,"")</f>
        <v>45961.371689814812</v>
      </c>
      <c r="AD1561" s="7"/>
      <c r="AF1561" t="str">
        <f>TEXT(tbl_die_ordering[[#This Row],[Die Requested Date]],"mmm")</f>
        <v>Oct</v>
      </c>
      <c r="AG1561" t="str">
        <f>_xlfn.TEXTJOIN("_",TRUE,tbl_die_ordering[[#This Row],[Supplier]],tbl_die_ordering[[#This Row],[DIE NO]])</f>
        <v>PDTMC_13938-223</v>
      </c>
    </row>
    <row r="1562" spans="1:33" ht="15.75">
      <c r="A1562" s="130" t="s">
        <v>6</v>
      </c>
      <c r="B1562" s="128" t="str">
        <f>_xlfn.XLOOKUP(_xlfn.TEXTJOIN("_",TRUE,tbl_die_ordering[[#This Row],[Supplier]],tbl_die_ordering[[#This Row],[DIE NO]]),[1]Tracker!$AQ:$AQ,[1]Tracker!$W:$W,"")</f>
        <v>8252-25</v>
      </c>
      <c r="C1562" s="204" t="s">
        <v>2382</v>
      </c>
      <c r="D1562" s="177" t="s">
        <v>88</v>
      </c>
      <c r="E1562" s="90" t="s">
        <v>93</v>
      </c>
      <c r="F1562" s="91">
        <v>45944</v>
      </c>
      <c r="G1562" s="355">
        <f>_xlfn.XLOOKUP(_xlfn.TEXTJOIN("_",TRUE,tbl_die_ordering[[#This Row],[Supplier]],tbl_die_ordering[[#This Row],[DIE NO]]),[1]Tracker!$AQ:$AQ,[1]Tracker!$V:$V,"")</f>
        <v>45945</v>
      </c>
      <c r="H1562" s="193" t="s">
        <v>94</v>
      </c>
      <c r="I1562" s="131">
        <v>1</v>
      </c>
      <c r="J1562" s="131">
        <v>1</v>
      </c>
      <c r="K1562" s="99">
        <v>45946</v>
      </c>
      <c r="L1562" s="99">
        <v>45947</v>
      </c>
      <c r="M1562" s="102"/>
      <c r="N1562" s="129">
        <f>IFERROR(IF(tbl_die_ordering[[#This Row],[Design Approved Date]]&lt;&gt;"",L1562-K1562,""),"")</f>
        <v>1</v>
      </c>
      <c r="O1562" s="91">
        <v>45952</v>
      </c>
      <c r="P1562" s="91">
        <v>45953</v>
      </c>
      <c r="Q1562" s="99">
        <v>45952</v>
      </c>
      <c r="R1562" s="122" t="s">
        <v>2383</v>
      </c>
      <c r="S1562" s="90" t="s">
        <v>95</v>
      </c>
      <c r="T1562" s="99">
        <v>45952</v>
      </c>
      <c r="U1562" s="110"/>
      <c r="V1562" s="111"/>
      <c r="W15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2" s="6"/>
      <c r="AA1562" s="118"/>
      <c r="AB1562" s="82">
        <f>_xlfn.XLOOKUP(_xlfn.TEXTJOIN("_",TRUE,tbl_die_ordering[[#This Row],[Supplier]],tbl_die_ordering[[#This Row],[DIE NO]]),[1]Tracker!$AQ:$AQ,[1]Tracker!$Y:$Y,"")</f>
        <v>142509464</v>
      </c>
      <c r="AC1562" s="83">
        <f>_xlfn.XLOOKUP(_xlfn.TEXTJOIN("_",TRUE,tbl_die_ordering[[#This Row],[Supplier]],tbl_die_ordering[[#This Row],[DIE NO]]),[1]Tracker!$AQ:$AQ,[1]Tracker!$AC:$AC,"")</f>
        <v>45965</v>
      </c>
      <c r="AD1562" s="7"/>
      <c r="AF1562" t="str">
        <f>TEXT(tbl_die_ordering[[#This Row],[Die Requested Date]],"mmm")</f>
        <v>Oct</v>
      </c>
      <c r="AG1562" t="str">
        <f>_xlfn.TEXTJOIN("_",TRUE,tbl_die_ordering[[#This Row],[Supplier]],tbl_die_ordering[[#This Row],[DIE NO]])</f>
        <v>PHME_19329-602</v>
      </c>
    </row>
    <row r="1563" spans="1:33" ht="15.75">
      <c r="A1563" s="130" t="s">
        <v>6</v>
      </c>
      <c r="B1563" s="128" t="str">
        <f>_xlfn.XLOOKUP(_xlfn.TEXTJOIN("_",TRUE,tbl_die_ordering[[#This Row],[Supplier]],tbl_die_ordering[[#This Row],[DIE NO]]),[1]Tracker!$AQ:$AQ,[1]Tracker!$W:$W,"")</f>
        <v>8253-25</v>
      </c>
      <c r="C1563" s="204" t="s">
        <v>2384</v>
      </c>
      <c r="D1563" s="177" t="s">
        <v>88</v>
      </c>
      <c r="E1563" s="90" t="s">
        <v>103</v>
      </c>
      <c r="F1563" s="91">
        <v>45944</v>
      </c>
      <c r="G1563" s="355">
        <f>_xlfn.XLOOKUP(_xlfn.TEXTJOIN("_",TRUE,tbl_die_ordering[[#This Row],[Supplier]],tbl_die_ordering[[#This Row],[DIE NO]]),[1]Tracker!$AQ:$AQ,[1]Tracker!$V:$V,"")</f>
        <v>45945</v>
      </c>
      <c r="H1563" s="193" t="s">
        <v>94</v>
      </c>
      <c r="I1563" s="131">
        <v>0</v>
      </c>
      <c r="J1563" s="131">
        <v>0</v>
      </c>
      <c r="K1563" s="99">
        <v>45947</v>
      </c>
      <c r="L1563" s="99">
        <v>45950</v>
      </c>
      <c r="M1563" s="102"/>
      <c r="N1563" s="129">
        <f>IFERROR(IF(tbl_die_ordering[[#This Row],[Design Approved Date]]&lt;&gt;"",L1563-K1563,""),"")</f>
        <v>3</v>
      </c>
      <c r="O1563" s="91">
        <v>45952</v>
      </c>
      <c r="P1563" s="91">
        <v>45953</v>
      </c>
      <c r="Q1563" s="99">
        <v>45952</v>
      </c>
      <c r="R1563" s="122" t="s">
        <v>2381</v>
      </c>
      <c r="S1563" s="90" t="s">
        <v>101</v>
      </c>
      <c r="T1563" s="99">
        <v>45952</v>
      </c>
      <c r="U1563" s="110"/>
      <c r="V1563" s="111"/>
      <c r="W15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3" s="6"/>
      <c r="AA1563" s="118"/>
      <c r="AB1563" s="82">
        <f>_xlfn.XLOOKUP(_xlfn.TEXTJOIN("_",TRUE,tbl_die_ordering[[#This Row],[Supplier]],tbl_die_ordering[[#This Row],[DIE NO]]),[1]Tracker!$AQ:$AQ,[1]Tracker!$Y:$Y,"")</f>
        <v>142509469</v>
      </c>
      <c r="AC1563" s="83">
        <f>_xlfn.XLOOKUP(_xlfn.TEXTJOIN("_",TRUE,tbl_die_ordering[[#This Row],[Supplier]],tbl_die_ordering[[#This Row],[DIE NO]]),[1]Tracker!$AQ:$AQ,[1]Tracker!$AC:$AC,"")</f>
        <v>45961.371689814812</v>
      </c>
      <c r="AD1563" s="7"/>
      <c r="AF1563" t="str">
        <f>TEXT(tbl_die_ordering[[#This Row],[Die Requested Date]],"mmm")</f>
        <v>Oct</v>
      </c>
      <c r="AG1563" t="str">
        <f>_xlfn.TEXTJOIN("_",TRUE,tbl_die_ordering[[#This Row],[Supplier]],tbl_die_ordering[[#This Row],[DIE NO]])</f>
        <v>PDTMC_27720-502</v>
      </c>
    </row>
    <row r="1564" spans="1:33" ht="15.75">
      <c r="A1564" s="130" t="s">
        <v>6</v>
      </c>
      <c r="B1564" s="128" t="str">
        <f>_xlfn.XLOOKUP(_xlfn.TEXTJOIN("_",TRUE,tbl_die_ordering[[#This Row],[Supplier]],tbl_die_ordering[[#This Row],[DIE NO]]),[1]Tracker!$AQ:$AQ,[1]Tracker!$W:$W,"")</f>
        <v>8253-25</v>
      </c>
      <c r="C1564" s="204" t="s">
        <v>2385</v>
      </c>
      <c r="D1564" s="177" t="s">
        <v>88</v>
      </c>
      <c r="E1564" s="90" t="s">
        <v>219</v>
      </c>
      <c r="F1564" s="91">
        <v>45944</v>
      </c>
      <c r="G1564" s="355">
        <f>_xlfn.XLOOKUP(_xlfn.TEXTJOIN("_",TRUE,tbl_die_ordering[[#This Row],[Supplier]],tbl_die_ordering[[#This Row],[DIE NO]]),[1]Tracker!$AQ:$AQ,[1]Tracker!$V:$V,"")</f>
        <v>45945</v>
      </c>
      <c r="H1564" s="193" t="s">
        <v>94</v>
      </c>
      <c r="I1564" s="131">
        <v>1</v>
      </c>
      <c r="J1564" s="131">
        <v>1</v>
      </c>
      <c r="K1564" s="99">
        <v>45948</v>
      </c>
      <c r="L1564" s="99">
        <v>45950</v>
      </c>
      <c r="M1564" s="102"/>
      <c r="N1564" s="129">
        <f>IFERROR(IF(tbl_die_ordering[[#This Row],[Design Approved Date]]&lt;&gt;"",L1564-K1564,""),"")</f>
        <v>2</v>
      </c>
      <c r="O1564" s="91">
        <v>45952</v>
      </c>
      <c r="P1564" s="91">
        <v>45953</v>
      </c>
      <c r="Q1564" s="99">
        <v>45952</v>
      </c>
      <c r="R1564" s="122" t="s">
        <v>2381</v>
      </c>
      <c r="S1564" s="90" t="s">
        <v>101</v>
      </c>
      <c r="T1564" s="99">
        <v>45952</v>
      </c>
      <c r="U1564" s="110"/>
      <c r="V1564" s="111"/>
      <c r="W15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4" s="6"/>
      <c r="AA1564" s="118"/>
      <c r="AB1564" s="82">
        <f>_xlfn.XLOOKUP(_xlfn.TEXTJOIN("_",TRUE,tbl_die_ordering[[#This Row],[Supplier]],tbl_die_ordering[[#This Row],[DIE NO]]),[1]Tracker!$AQ:$AQ,[1]Tracker!$Y:$Y,"")</f>
        <v>142509469</v>
      </c>
      <c r="AC1564" s="83">
        <f>_xlfn.XLOOKUP(_xlfn.TEXTJOIN("_",TRUE,tbl_die_ordering[[#This Row],[Supplier]],tbl_die_ordering[[#This Row],[DIE NO]]),[1]Tracker!$AQ:$AQ,[1]Tracker!$AC:$AC,"")</f>
        <v>45961.371689814812</v>
      </c>
      <c r="AD1564" s="7"/>
      <c r="AF1564" t="str">
        <f>TEXT(tbl_die_ordering[[#This Row],[Die Requested Date]],"mmm")</f>
        <v>Oct</v>
      </c>
      <c r="AG1564" t="str">
        <f>_xlfn.TEXTJOIN("_",TRUE,tbl_die_ordering[[#This Row],[Supplier]],tbl_die_ordering[[#This Row],[DIE NO]])</f>
        <v>PDTMC_29812-602</v>
      </c>
    </row>
    <row r="1565" spans="1:33" ht="15.75">
      <c r="A1565" s="130" t="s">
        <v>6</v>
      </c>
      <c r="B1565" s="128" t="str">
        <f>_xlfn.XLOOKUP(_xlfn.TEXTJOIN("_",TRUE,tbl_die_ordering[[#This Row],[Supplier]],tbl_die_ordering[[#This Row],[DIE NO]]),[1]Tracker!$AQ:$AQ,[1]Tracker!$W:$W,"")</f>
        <v>8254-25</v>
      </c>
      <c r="C1565" s="204" t="s">
        <v>2386</v>
      </c>
      <c r="D1565" s="177" t="s">
        <v>88</v>
      </c>
      <c r="E1565" s="90" t="s">
        <v>89</v>
      </c>
      <c r="F1565" s="91">
        <v>45944</v>
      </c>
      <c r="G1565" s="355">
        <f>_xlfn.XLOOKUP(_xlfn.TEXTJOIN("_",TRUE,tbl_die_ordering[[#This Row],[Supplier]],tbl_die_ordering[[#This Row],[DIE NO]]),[1]Tracker!$AQ:$AQ,[1]Tracker!$V:$V,"")</f>
        <v>45945</v>
      </c>
      <c r="H1565" s="193" t="s">
        <v>90</v>
      </c>
      <c r="I1565" s="131">
        <v>3</v>
      </c>
      <c r="J1565" s="131">
        <v>3</v>
      </c>
      <c r="K1565" s="99">
        <v>45946</v>
      </c>
      <c r="L1565" s="99">
        <v>45947</v>
      </c>
      <c r="M1565" s="102"/>
      <c r="N1565" s="129">
        <f>IFERROR(IF(tbl_die_ordering[[#This Row],[Design Approved Date]]&lt;&gt;"",L1565-K1565,""),"")</f>
        <v>1</v>
      </c>
      <c r="O1565" s="91">
        <v>45948</v>
      </c>
      <c r="P1565" s="91">
        <v>45959</v>
      </c>
      <c r="Q1565" s="99">
        <v>45958</v>
      </c>
      <c r="R1565" s="122" t="s">
        <v>2387</v>
      </c>
      <c r="S1565" s="90" t="s">
        <v>167</v>
      </c>
      <c r="T1565" s="99">
        <v>45958</v>
      </c>
      <c r="U1565" s="110"/>
      <c r="V1565" s="111"/>
      <c r="W15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5" s="6"/>
      <c r="AA1565" s="118"/>
      <c r="AB1565" s="82">
        <f>_xlfn.XLOOKUP(_xlfn.TEXTJOIN("_",TRUE,tbl_die_ordering[[#This Row],[Supplier]],tbl_die_ordering[[#This Row],[DIE NO]]),[1]Tracker!$AQ:$AQ,[1]Tracker!$Y:$Y,"")</f>
        <v>142509604</v>
      </c>
      <c r="AC1565" s="83">
        <f>_xlfn.XLOOKUP(_xlfn.TEXTJOIN("_",TRUE,tbl_die_ordering[[#This Row],[Supplier]],tbl_die_ordering[[#This Row],[DIE NO]]),[1]Tracker!$AQ:$AQ,[1]Tracker!$AC:$AC,"")</f>
        <v>45967.468599537038</v>
      </c>
      <c r="AD1565" s="7"/>
      <c r="AF1565" t="str">
        <f>TEXT(tbl_die_ordering[[#This Row],[Die Requested Date]],"mmm")</f>
        <v>Oct</v>
      </c>
      <c r="AG1565" t="str">
        <f>_xlfn.TEXTJOIN("_",TRUE,tbl_die_ordering[[#This Row],[Supplier]],tbl_die_ordering[[#This Row],[DIE NO]])</f>
        <v>PHOENIX _30288-602</v>
      </c>
    </row>
    <row r="1566" spans="1:33" ht="15.75">
      <c r="A1566" s="130" t="s">
        <v>29</v>
      </c>
      <c r="B1566" s="128" t="str">
        <f>_xlfn.XLOOKUP(_xlfn.TEXTJOIN("_",TRUE,tbl_die_ordering[[#This Row],[Supplier]],tbl_die_ordering[[#This Row],[DIE NO]]),[1]Tracker!$AQ:$AQ,[1]Tracker!$W:$W,"")</f>
        <v>8255-25</v>
      </c>
      <c r="C1566" s="204" t="s">
        <v>2388</v>
      </c>
      <c r="D1566" s="177" t="s">
        <v>88</v>
      </c>
      <c r="E1566" s="90" t="s">
        <v>100</v>
      </c>
      <c r="F1566" s="91">
        <v>45944</v>
      </c>
      <c r="G1566" s="355">
        <f>_xlfn.XLOOKUP(_xlfn.TEXTJOIN("_",TRUE,tbl_die_ordering[[#This Row],[Supplier]],tbl_die_ordering[[#This Row],[DIE NO]]),[1]Tracker!$AQ:$AQ,[1]Tracker!$V:$V,"")</f>
        <v>45945</v>
      </c>
      <c r="H1566" s="193" t="s">
        <v>94</v>
      </c>
      <c r="I1566" s="131">
        <v>1</v>
      </c>
      <c r="J1566" s="131">
        <v>4</v>
      </c>
      <c r="K1566" s="99">
        <v>45947</v>
      </c>
      <c r="L1566" s="99">
        <v>45950</v>
      </c>
      <c r="M1566" s="102"/>
      <c r="N1566" s="129">
        <f>IFERROR(IF(tbl_die_ordering[[#This Row],[Design Approved Date]]&lt;&gt;"",L1566-K1566,""),"")</f>
        <v>3</v>
      </c>
      <c r="O1566" s="91">
        <v>45956</v>
      </c>
      <c r="P1566" s="91">
        <v>45957</v>
      </c>
      <c r="Q1566" s="99">
        <v>45956</v>
      </c>
      <c r="R1566" s="122" t="s">
        <v>2323</v>
      </c>
      <c r="S1566" s="90" t="s">
        <v>101</v>
      </c>
      <c r="T1566" s="99">
        <v>45956</v>
      </c>
      <c r="U1566" s="110"/>
      <c r="V1566" s="111"/>
      <c r="W15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6" s="6"/>
      <c r="AA1566" s="118"/>
      <c r="AB1566" s="82">
        <f>_xlfn.XLOOKUP(_xlfn.TEXTJOIN("_",TRUE,tbl_die_ordering[[#This Row],[Supplier]],tbl_die_ordering[[#This Row],[DIE NO]]),[1]Tracker!$AQ:$AQ,[1]Tracker!$Y:$Y,"")</f>
        <v>242502904</v>
      </c>
      <c r="AC1566" s="83">
        <f>_xlfn.XLOOKUP(_xlfn.TEXTJOIN("_",TRUE,tbl_die_ordering[[#This Row],[Supplier]],tbl_die_ordering[[#This Row],[DIE NO]]),[1]Tracker!$AQ:$AQ,[1]Tracker!$AC:$AC,"")</f>
        <v>45961.369375000002</v>
      </c>
      <c r="AD1566" s="7"/>
      <c r="AF1566" t="str">
        <f>TEXT(tbl_die_ordering[[#This Row],[Die Requested Date]],"mmm")</f>
        <v>Oct</v>
      </c>
      <c r="AG1566" t="str">
        <f>_xlfn.TEXTJOIN("_",TRUE,tbl_die_ordering[[#This Row],[Supplier]],tbl_die_ordering[[#This Row],[DIE NO]])</f>
        <v>PDTMC_005329-3503</v>
      </c>
    </row>
    <row r="1567" spans="1:33" ht="15.75">
      <c r="A1567" s="130" t="s">
        <v>29</v>
      </c>
      <c r="B1567" s="128" t="str">
        <f>_xlfn.XLOOKUP(_xlfn.TEXTJOIN("_",TRUE,tbl_die_ordering[[#This Row],[Supplier]],tbl_die_ordering[[#This Row],[DIE NO]]),[1]Tracker!$AQ:$AQ,[1]Tracker!$W:$W,"")</f>
        <v>8256-25</v>
      </c>
      <c r="C1567" s="204" t="s">
        <v>2389</v>
      </c>
      <c r="D1567" s="177" t="s">
        <v>88</v>
      </c>
      <c r="E1567" s="90" t="s">
        <v>103</v>
      </c>
      <c r="F1567" s="91">
        <v>45944</v>
      </c>
      <c r="G1567" s="355">
        <f>_xlfn.XLOOKUP(_xlfn.TEXTJOIN("_",TRUE,tbl_die_ordering[[#This Row],[Supplier]],tbl_die_ordering[[#This Row],[DIE NO]]),[1]Tracker!$AQ:$AQ,[1]Tracker!$V:$V,"")</f>
        <v>45945</v>
      </c>
      <c r="H1567" s="193" t="s">
        <v>90</v>
      </c>
      <c r="I1567" s="131">
        <v>0</v>
      </c>
      <c r="J1567" s="131">
        <v>0</v>
      </c>
      <c r="K1567" s="99">
        <v>45947</v>
      </c>
      <c r="L1567" s="99">
        <v>45947</v>
      </c>
      <c r="M1567" s="102"/>
      <c r="N1567" s="129">
        <f>IFERROR(IF(tbl_die_ordering[[#This Row],[Design Approved Date]]&lt;&gt;"",L1567-K1567,""),"")</f>
        <v>0</v>
      </c>
      <c r="O1567" s="91">
        <v>45956</v>
      </c>
      <c r="P1567" s="91">
        <v>45957</v>
      </c>
      <c r="Q1567" s="99">
        <v>45956</v>
      </c>
      <c r="R1567" s="122" t="s">
        <v>2316</v>
      </c>
      <c r="S1567" s="90" t="s">
        <v>106</v>
      </c>
      <c r="T1567" s="99">
        <v>45956</v>
      </c>
      <c r="U1567" s="110"/>
      <c r="V1567" s="111"/>
      <c r="W15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7" s="6"/>
      <c r="AA1567" s="118"/>
      <c r="AB1567" s="82">
        <f>_xlfn.XLOOKUP(_xlfn.TEXTJOIN("_",TRUE,tbl_die_ordering[[#This Row],[Supplier]],tbl_die_ordering[[#This Row],[DIE NO]]),[1]Tracker!$AQ:$AQ,[1]Tracker!$Y:$Y,"")</f>
        <v>242502927</v>
      </c>
      <c r="AC1567" s="83">
        <f>_xlfn.XLOOKUP(_xlfn.TEXTJOIN("_",TRUE,tbl_die_ordering[[#This Row],[Supplier]],tbl_die_ordering[[#This Row],[DIE NO]]),[1]Tracker!$AQ:$AQ,[1]Tracker!$AC:$AC,"")</f>
        <v>45961.366597222222</v>
      </c>
      <c r="AD1567" s="7"/>
      <c r="AF1567" t="str">
        <f>TEXT(tbl_die_ordering[[#This Row],[Die Requested Date]],"mmm")</f>
        <v>Oct</v>
      </c>
      <c r="AG1567" t="str">
        <f>_xlfn.TEXTJOIN("_",TRUE,tbl_die_ordering[[#This Row],[Supplier]],tbl_die_ordering[[#This Row],[DIE NO]])</f>
        <v>JIANGSU_011443-2504</v>
      </c>
    </row>
    <row r="1568" spans="1:33" ht="30">
      <c r="A1568" s="130" t="s">
        <v>29</v>
      </c>
      <c r="B1568" s="128" t="str">
        <f>_xlfn.XLOOKUP(_xlfn.TEXTJOIN("_",TRUE,tbl_die_ordering[[#This Row],[Supplier]],tbl_die_ordering[[#This Row],[DIE NO]]),[1]Tracker!$AQ:$AQ,[1]Tracker!$W:$W,"")</f>
        <v>8256-25</v>
      </c>
      <c r="C1568" s="204" t="s">
        <v>2390</v>
      </c>
      <c r="D1568" s="177" t="s">
        <v>88</v>
      </c>
      <c r="E1568" s="90" t="s">
        <v>103</v>
      </c>
      <c r="F1568" s="91">
        <v>45944</v>
      </c>
      <c r="G1568" s="355">
        <f>_xlfn.XLOOKUP(_xlfn.TEXTJOIN("_",TRUE,tbl_die_ordering[[#This Row],[Supplier]],tbl_die_ordering[[#This Row],[DIE NO]]),[1]Tracker!$AQ:$AQ,[1]Tracker!$V:$V,"")</f>
        <v>45945</v>
      </c>
      <c r="H1568" s="193" t="s">
        <v>90</v>
      </c>
      <c r="I1568" s="131">
        <v>1</v>
      </c>
      <c r="J1568" s="131">
        <v>2</v>
      </c>
      <c r="K1568" s="99">
        <v>45955</v>
      </c>
      <c r="L1568" s="99">
        <v>45961</v>
      </c>
      <c r="M1568" s="102"/>
      <c r="N1568" s="129">
        <f>IFERROR(IF(tbl_die_ordering[[#This Row],[Design Approved Date]]&lt;&gt;"",L1568-K1568,""),"")</f>
        <v>6</v>
      </c>
      <c r="O1568" s="91">
        <v>45962</v>
      </c>
      <c r="P1568" s="91">
        <v>45964</v>
      </c>
      <c r="Q1568" s="99">
        <v>45962</v>
      </c>
      <c r="R1568" s="122" t="s">
        <v>2391</v>
      </c>
      <c r="S1568" s="90" t="s">
        <v>106</v>
      </c>
      <c r="T1568" s="99">
        <v>45962</v>
      </c>
      <c r="U1568" s="110"/>
      <c r="V1568" s="111" t="s">
        <v>2392</v>
      </c>
      <c r="W15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8" s="6"/>
      <c r="AA1568" s="118"/>
      <c r="AB1568" s="82">
        <f>_xlfn.XLOOKUP(_xlfn.TEXTJOIN("_",TRUE,tbl_die_ordering[[#This Row],[Supplier]],tbl_die_ordering[[#This Row],[DIE NO]]),[1]Tracker!$AQ:$AQ,[1]Tracker!$Y:$Y,"")</f>
        <v>242503030</v>
      </c>
      <c r="AC1568" s="83">
        <f>_xlfn.XLOOKUP(_xlfn.TEXTJOIN("_",TRUE,tbl_die_ordering[[#This Row],[Supplier]],tbl_die_ordering[[#This Row],[DIE NO]]),[1]Tracker!$AQ:$AQ,[1]Tracker!$AC:$AC,"")</f>
        <v>45970</v>
      </c>
      <c r="AD1568" s="7"/>
      <c r="AF1568" t="str">
        <f>TEXT(tbl_die_ordering[[#This Row],[Die Requested Date]],"mmm")</f>
        <v>Oct</v>
      </c>
      <c r="AG1568" t="str">
        <f>_xlfn.TEXTJOIN("_",TRUE,tbl_die_ordering[[#This Row],[Supplier]],tbl_die_ordering[[#This Row],[DIE NO]])</f>
        <v>JIANGSU_013640-2502</v>
      </c>
    </row>
    <row r="1569" spans="1:33" ht="30">
      <c r="A1569" s="130" t="s">
        <v>29</v>
      </c>
      <c r="B1569" s="128" t="str">
        <f>_xlfn.XLOOKUP(_xlfn.TEXTJOIN("_",TRUE,tbl_die_ordering[[#This Row],[Supplier]],tbl_die_ordering[[#This Row],[DIE NO]]),[1]Tracker!$AQ:$AQ,[1]Tracker!$W:$W,"")</f>
        <v>8266-25</v>
      </c>
      <c r="C1569" s="204" t="s">
        <v>776</v>
      </c>
      <c r="D1569" s="177" t="s">
        <v>88</v>
      </c>
      <c r="E1569" s="90" t="s">
        <v>122</v>
      </c>
      <c r="F1569" s="91">
        <v>45944</v>
      </c>
      <c r="G1569" s="355">
        <f>_xlfn.XLOOKUP(_xlfn.TEXTJOIN("_",TRUE,tbl_die_ordering[[#This Row],[Supplier]],tbl_die_ordering[[#This Row],[DIE NO]]),[1]Tracker!$AQ:$AQ,[1]Tracker!$V:$V,"")</f>
        <v>45953</v>
      </c>
      <c r="H1569" s="193" t="s">
        <v>90</v>
      </c>
      <c r="I1569" s="131">
        <v>4</v>
      </c>
      <c r="J1569" s="131">
        <v>4</v>
      </c>
      <c r="K1569" s="99">
        <v>45954</v>
      </c>
      <c r="L1569" s="99">
        <v>45959</v>
      </c>
      <c r="M1569" s="102"/>
      <c r="N1569" s="129">
        <f>IFERROR(IF(tbl_die_ordering[[#This Row],[Design Approved Date]]&lt;&gt;"",L1569-K1569,""),"")</f>
        <v>5</v>
      </c>
      <c r="O1569" s="91">
        <v>45962</v>
      </c>
      <c r="P1569" s="91">
        <v>45964</v>
      </c>
      <c r="Q1569" s="99">
        <v>45962</v>
      </c>
      <c r="R1569" s="122" t="s">
        <v>2369</v>
      </c>
      <c r="S1569" s="90" t="s">
        <v>129</v>
      </c>
      <c r="T1569" s="99">
        <v>45962</v>
      </c>
      <c r="U1569" s="110"/>
      <c r="V1569" s="111" t="s">
        <v>2393</v>
      </c>
      <c r="W15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69" s="6"/>
      <c r="AA1569" s="118"/>
      <c r="AB1569" s="82">
        <f>_xlfn.XLOOKUP(_xlfn.TEXTJOIN("_",TRUE,tbl_die_ordering[[#This Row],[Supplier]],tbl_die_ordering[[#This Row],[DIE NO]]),[1]Tracker!$AQ:$AQ,[1]Tracker!$Y:$Y,"")</f>
        <v>242503068</v>
      </c>
      <c r="AC1569" s="83">
        <f>_xlfn.XLOOKUP(_xlfn.TEXTJOIN("_",TRUE,tbl_die_ordering[[#This Row],[Supplier]],tbl_die_ordering[[#This Row],[DIE NO]]),[1]Tracker!$AQ:$AQ,[1]Tracker!$AC:$AC,"")</f>
        <v>45975.347754629627</v>
      </c>
      <c r="AD1569" s="7"/>
      <c r="AF1569" t="str">
        <f>TEXT(tbl_die_ordering[[#This Row],[Die Requested Date]],"mmm")</f>
        <v>Oct</v>
      </c>
      <c r="AG1569" t="str">
        <f>_xlfn.TEXTJOIN("_",TRUE,tbl_die_ordering[[#This Row],[Supplier]],tbl_die_ordering[[#This Row],[DIE NO]])</f>
        <v>ALMAX_051142-3502</v>
      </c>
    </row>
    <row r="1570" spans="1:33" ht="30">
      <c r="A1570" s="130" t="s">
        <v>29</v>
      </c>
      <c r="B1570" s="128" t="str">
        <f>_xlfn.XLOOKUP(_xlfn.TEXTJOIN("_",TRUE,tbl_die_ordering[[#This Row],[Supplier]],tbl_die_ordering[[#This Row],[DIE NO]]),[1]Tracker!$AQ:$AQ,[1]Tracker!$W:$W,"")</f>
        <v>8266-25</v>
      </c>
      <c r="C1570" s="204" t="s">
        <v>2394</v>
      </c>
      <c r="D1570" s="177" t="s">
        <v>88</v>
      </c>
      <c r="E1570" s="90" t="s">
        <v>122</v>
      </c>
      <c r="F1570" s="91">
        <v>45944</v>
      </c>
      <c r="G1570" s="355">
        <f>_xlfn.XLOOKUP(_xlfn.TEXTJOIN("_",TRUE,tbl_die_ordering[[#This Row],[Supplier]],tbl_die_ordering[[#This Row],[DIE NO]]),[1]Tracker!$AQ:$AQ,[1]Tracker!$V:$V,"")</f>
        <v>45953</v>
      </c>
      <c r="H1570" s="193" t="s">
        <v>90</v>
      </c>
      <c r="I1570" s="131">
        <v>4</v>
      </c>
      <c r="J1570" s="131">
        <v>4</v>
      </c>
      <c r="K1570" s="99">
        <v>45954</v>
      </c>
      <c r="L1570" s="99">
        <v>45959</v>
      </c>
      <c r="M1570" s="102"/>
      <c r="N1570" s="129">
        <f>IFERROR(IF(tbl_die_ordering[[#This Row],[Design Approved Date]]&lt;&gt;"",L1570-K1570,""),"")</f>
        <v>5</v>
      </c>
      <c r="O1570" s="91">
        <v>45962</v>
      </c>
      <c r="P1570" s="91">
        <v>45964</v>
      </c>
      <c r="Q1570" s="99">
        <v>45962</v>
      </c>
      <c r="R1570" s="122" t="s">
        <v>2369</v>
      </c>
      <c r="S1570" s="90" t="s">
        <v>129</v>
      </c>
      <c r="T1570" s="99">
        <v>45962</v>
      </c>
      <c r="U1570" s="110"/>
      <c r="V1570" s="111" t="s">
        <v>2395</v>
      </c>
      <c r="W15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0" s="6"/>
      <c r="AA1570" s="118"/>
      <c r="AB1570" s="82">
        <f>_xlfn.XLOOKUP(_xlfn.TEXTJOIN("_",TRUE,tbl_die_ordering[[#This Row],[Supplier]],tbl_die_ordering[[#This Row],[DIE NO]]),[1]Tracker!$AQ:$AQ,[1]Tracker!$Y:$Y,"")</f>
        <v>242503068</v>
      </c>
      <c r="AC1570" s="83">
        <f>_xlfn.XLOOKUP(_xlfn.TEXTJOIN("_",TRUE,tbl_die_ordering[[#This Row],[Supplier]],tbl_die_ordering[[#This Row],[DIE NO]]),[1]Tracker!$AQ:$AQ,[1]Tracker!$AC:$AC,"")</f>
        <v>45975.347754629627</v>
      </c>
      <c r="AD1570" s="7"/>
      <c r="AF1570" t="str">
        <f>TEXT(tbl_die_ordering[[#This Row],[Die Requested Date]],"mmm")</f>
        <v>Oct</v>
      </c>
      <c r="AG1570" t="str">
        <f>_xlfn.TEXTJOIN("_",TRUE,tbl_die_ordering[[#This Row],[Supplier]],tbl_die_ordering[[#This Row],[DIE NO]])</f>
        <v>ALMAX_051142-3504</v>
      </c>
    </row>
    <row r="1571" spans="1:33" ht="45">
      <c r="A1571" s="130" t="s">
        <v>6</v>
      </c>
      <c r="B1571" s="128" t="str">
        <f>_xlfn.XLOOKUP(_xlfn.TEXTJOIN("_",TRUE,tbl_die_ordering[[#This Row],[Supplier]],tbl_die_ordering[[#This Row],[DIE NO]]),[1]Tracker!$AQ:$AQ,[1]Tracker!$W:$W,"")</f>
        <v>8252-25</v>
      </c>
      <c r="C1571" s="204" t="s">
        <v>2396</v>
      </c>
      <c r="D1571" s="177" t="s">
        <v>88</v>
      </c>
      <c r="E1571" s="90" t="s">
        <v>119</v>
      </c>
      <c r="F1571" s="91">
        <v>45945</v>
      </c>
      <c r="G1571" s="355">
        <f>_xlfn.XLOOKUP(_xlfn.TEXTJOIN("_",TRUE,tbl_die_ordering[[#This Row],[Supplier]],tbl_die_ordering[[#This Row],[DIE NO]]),[1]Tracker!$AQ:$AQ,[1]Tracker!$V:$V,"")</f>
        <v>45945</v>
      </c>
      <c r="H1571" s="193" t="s">
        <v>94</v>
      </c>
      <c r="I1571" s="131">
        <v>2</v>
      </c>
      <c r="J1571" s="131">
        <v>2</v>
      </c>
      <c r="K1571" s="99">
        <v>45946</v>
      </c>
      <c r="L1571" s="99">
        <v>45958</v>
      </c>
      <c r="M1571" s="102" t="s">
        <v>2199</v>
      </c>
      <c r="N1571" s="129">
        <f>IFERROR(IF(tbl_die_ordering[[#This Row],[Design Approved Date]]&lt;&gt;"",L1571-K1571,""),"")</f>
        <v>12</v>
      </c>
      <c r="O1571" s="91">
        <v>45959</v>
      </c>
      <c r="P1571" s="91">
        <v>45959</v>
      </c>
      <c r="Q1571" s="99">
        <v>45959</v>
      </c>
      <c r="R1571" s="122" t="s">
        <v>2397</v>
      </c>
      <c r="S1571" s="90" t="s">
        <v>95</v>
      </c>
      <c r="T1571" s="99">
        <v>45959</v>
      </c>
      <c r="U1571" s="110"/>
      <c r="V1571" s="111" t="s">
        <v>2398</v>
      </c>
      <c r="W15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1" s="6"/>
      <c r="AA1571" s="118"/>
      <c r="AB1571" s="82">
        <f>_xlfn.XLOOKUP(_xlfn.TEXTJOIN("_",TRUE,tbl_die_ordering[[#This Row],[Supplier]],tbl_die_ordering[[#This Row],[DIE NO]]),[1]Tracker!$AQ:$AQ,[1]Tracker!$Y:$Y,"")</f>
        <v>142509603</v>
      </c>
      <c r="AC1571" s="83">
        <f>_xlfn.XLOOKUP(_xlfn.TEXTJOIN("_",TRUE,tbl_die_ordering[[#This Row],[Supplier]],tbl_die_ordering[[#This Row],[DIE NO]]),[1]Tracker!$AQ:$AQ,[1]Tracker!$AC:$AC,"")</f>
        <v>45967</v>
      </c>
      <c r="AD1571" s="7"/>
      <c r="AF1571" t="str">
        <f>TEXT(tbl_die_ordering[[#This Row],[Die Requested Date]],"mmm")</f>
        <v>Oct</v>
      </c>
      <c r="AG1571" t="str">
        <f>_xlfn.TEXTJOIN("_",TRUE,tbl_die_ordering[[#This Row],[Supplier]],tbl_die_ordering[[#This Row],[DIE NO]])</f>
        <v>PHME_19782-407</v>
      </c>
    </row>
    <row r="1572" spans="1:33" ht="15.75">
      <c r="A1572" s="130" t="s">
        <v>6</v>
      </c>
      <c r="B1572" s="128" t="str">
        <f>_xlfn.XLOOKUP(_xlfn.TEXTJOIN("_",TRUE,tbl_die_ordering[[#This Row],[Supplier]],tbl_die_ordering[[#This Row],[DIE NO]]),[1]Tracker!$AQ:$AQ,[1]Tracker!$W:$W,"")</f>
        <v>8252-25</v>
      </c>
      <c r="C1572" s="204" t="s">
        <v>2399</v>
      </c>
      <c r="D1572" s="177" t="s">
        <v>88</v>
      </c>
      <c r="E1572" s="90" t="s">
        <v>89</v>
      </c>
      <c r="F1572" s="91">
        <v>45945</v>
      </c>
      <c r="G1572" s="355">
        <f>_xlfn.XLOOKUP(_xlfn.TEXTJOIN("_",TRUE,tbl_die_ordering[[#This Row],[Supplier]],tbl_die_ordering[[#This Row],[DIE NO]]),[1]Tracker!$AQ:$AQ,[1]Tracker!$V:$V,"")</f>
        <v>45945</v>
      </c>
      <c r="H1572" s="193" t="s">
        <v>94</v>
      </c>
      <c r="I1572" s="131">
        <v>0</v>
      </c>
      <c r="J1572" s="131">
        <v>0</v>
      </c>
      <c r="K1572" s="99">
        <v>45946</v>
      </c>
      <c r="L1572" s="99">
        <v>45947</v>
      </c>
      <c r="M1572" s="102"/>
      <c r="N1572" s="129">
        <f>IFERROR(IF(tbl_die_ordering[[#This Row],[Design Approved Date]]&lt;&gt;"",L1572-K1572,""),"")</f>
        <v>1</v>
      </c>
      <c r="O1572" s="91">
        <v>45952</v>
      </c>
      <c r="P1572" s="91">
        <v>45959</v>
      </c>
      <c r="Q1572" s="99">
        <v>45952</v>
      </c>
      <c r="R1572" s="122" t="s">
        <v>2383</v>
      </c>
      <c r="S1572" s="90" t="s">
        <v>95</v>
      </c>
      <c r="T1572" s="99">
        <v>45952</v>
      </c>
      <c r="U1572" s="110"/>
      <c r="V1572" s="111"/>
      <c r="W15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2" s="6"/>
      <c r="AA1572" s="118"/>
      <c r="AB1572" s="82">
        <f>_xlfn.XLOOKUP(_xlfn.TEXTJOIN("_",TRUE,tbl_die_ordering[[#This Row],[Supplier]],tbl_die_ordering[[#This Row],[DIE NO]]),[1]Tracker!$AQ:$AQ,[1]Tracker!$Y:$Y,"")</f>
        <v>142509464</v>
      </c>
      <c r="AC1572" s="83">
        <f>_xlfn.XLOOKUP(_xlfn.TEXTJOIN("_",TRUE,tbl_die_ordering[[#This Row],[Supplier]],tbl_die_ordering[[#This Row],[DIE NO]]),[1]Tracker!$AQ:$AQ,[1]Tracker!$AC:$AC,"")</f>
        <v>45965</v>
      </c>
      <c r="AD1572" s="7"/>
      <c r="AF1572" t="str">
        <f>TEXT(tbl_die_ordering[[#This Row],[Die Requested Date]],"mmm")</f>
        <v>Oct</v>
      </c>
      <c r="AG1572" t="str">
        <f>_xlfn.TEXTJOIN("_",TRUE,tbl_die_ordering[[#This Row],[Supplier]],tbl_die_ordering[[#This Row],[DIE NO]])</f>
        <v>PHME_27938-602</v>
      </c>
    </row>
    <row r="1573" spans="1:33" ht="15.75">
      <c r="A1573" s="130" t="s">
        <v>6</v>
      </c>
      <c r="B1573" s="128" t="str">
        <f>_xlfn.XLOOKUP(_xlfn.TEXTJOIN("_",TRUE,tbl_die_ordering[[#This Row],[Supplier]],tbl_die_ordering[[#This Row],[DIE NO]]),[1]Tracker!$AQ:$AQ,[1]Tracker!$W:$W,"")</f>
        <v>8252-25</v>
      </c>
      <c r="C1573" s="204" t="s">
        <v>2400</v>
      </c>
      <c r="D1573" s="177" t="s">
        <v>88</v>
      </c>
      <c r="E1573" s="90" t="s">
        <v>93</v>
      </c>
      <c r="F1573" s="91">
        <v>45945</v>
      </c>
      <c r="G1573" s="355">
        <f>_xlfn.XLOOKUP(_xlfn.TEXTJOIN("_",TRUE,tbl_die_ordering[[#This Row],[Supplier]],tbl_die_ordering[[#This Row],[DIE NO]]),[1]Tracker!$AQ:$AQ,[1]Tracker!$V:$V,"")</f>
        <v>45945</v>
      </c>
      <c r="H1573" s="193" t="s">
        <v>94</v>
      </c>
      <c r="I1573" s="131">
        <v>6</v>
      </c>
      <c r="J1573" s="131">
        <v>6</v>
      </c>
      <c r="K1573" s="99">
        <v>45946</v>
      </c>
      <c r="L1573" s="99">
        <v>45947</v>
      </c>
      <c r="M1573" s="102"/>
      <c r="N1573" s="129">
        <f>IFERROR(IF(tbl_die_ordering[[#This Row],[Design Approved Date]]&lt;&gt;"",L1573-K1573,""),"")</f>
        <v>1</v>
      </c>
      <c r="O1573" s="91">
        <v>45952</v>
      </c>
      <c r="P1573" s="91">
        <v>45959</v>
      </c>
      <c r="Q1573" s="99">
        <v>45952</v>
      </c>
      <c r="R1573" s="122" t="s">
        <v>2383</v>
      </c>
      <c r="S1573" s="90" t="s">
        <v>95</v>
      </c>
      <c r="T1573" s="99">
        <v>45952</v>
      </c>
      <c r="U1573" s="110"/>
      <c r="V1573" s="111"/>
      <c r="W15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3" s="6"/>
      <c r="AA1573" s="118"/>
      <c r="AB1573" s="82">
        <f>_xlfn.XLOOKUP(_xlfn.TEXTJOIN("_",TRUE,tbl_die_ordering[[#This Row],[Supplier]],tbl_die_ordering[[#This Row],[DIE NO]]),[1]Tracker!$AQ:$AQ,[1]Tracker!$Y:$Y,"")</f>
        <v>142509464</v>
      </c>
      <c r="AC1573" s="83">
        <f>_xlfn.XLOOKUP(_xlfn.TEXTJOIN("_",TRUE,tbl_die_ordering[[#This Row],[Supplier]],tbl_die_ordering[[#This Row],[DIE NO]]),[1]Tracker!$AQ:$AQ,[1]Tracker!$AC:$AC,"")</f>
        <v>45965</v>
      </c>
      <c r="AD1573" s="7"/>
      <c r="AF1573" t="str">
        <f>TEXT(tbl_die_ordering[[#This Row],[Die Requested Date]],"mmm")</f>
        <v>Oct</v>
      </c>
      <c r="AG1573" t="str">
        <f>_xlfn.TEXTJOIN("_",TRUE,tbl_die_ordering[[#This Row],[Supplier]],tbl_die_ordering[[#This Row],[DIE NO]])</f>
        <v>PHME_30200-602</v>
      </c>
    </row>
    <row r="1574" spans="1:33" ht="15.75">
      <c r="A1574" s="130" t="s">
        <v>6</v>
      </c>
      <c r="B1574" s="128" t="str">
        <f>_xlfn.XLOOKUP(_xlfn.TEXTJOIN("_",TRUE,tbl_die_ordering[[#This Row],[Supplier]],tbl_die_ordering[[#This Row],[DIE NO]]),[1]Tracker!$AQ:$AQ,[1]Tracker!$W:$W,"")</f>
        <v>8257-25</v>
      </c>
      <c r="C1574" s="204" t="s">
        <v>2401</v>
      </c>
      <c r="D1574" s="177" t="s">
        <v>88</v>
      </c>
      <c r="E1574" s="90" t="s">
        <v>100</v>
      </c>
      <c r="F1574" s="91">
        <v>45946</v>
      </c>
      <c r="G1574" s="355">
        <f>_xlfn.XLOOKUP(_xlfn.TEXTJOIN("_",TRUE,tbl_die_ordering[[#This Row],[Supplier]],tbl_die_ordering[[#This Row],[DIE NO]]),[1]Tracker!$AQ:$AQ,[1]Tracker!$V:$V,"")</f>
        <v>45946</v>
      </c>
      <c r="H1574" s="193" t="s">
        <v>94</v>
      </c>
      <c r="I1574" s="131">
        <v>1</v>
      </c>
      <c r="J1574" s="131">
        <v>1</v>
      </c>
      <c r="K1574" s="99">
        <v>45947</v>
      </c>
      <c r="L1574" s="99">
        <v>45947</v>
      </c>
      <c r="M1574" s="102"/>
      <c r="N1574" s="129">
        <f>IFERROR(IF(tbl_die_ordering[[#This Row],[Design Approved Date]]&lt;&gt;"",L1574-K1574,""),"")</f>
        <v>0</v>
      </c>
      <c r="O1574" s="91">
        <v>45952</v>
      </c>
      <c r="P1574" s="91">
        <v>45959</v>
      </c>
      <c r="Q1574" s="99">
        <v>45952</v>
      </c>
      <c r="R1574" s="122" t="s">
        <v>2383</v>
      </c>
      <c r="S1574" s="90" t="s">
        <v>95</v>
      </c>
      <c r="T1574" s="99">
        <v>45952</v>
      </c>
      <c r="U1574" s="110"/>
      <c r="V1574" s="111"/>
      <c r="W15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4" s="6"/>
      <c r="AA1574" s="118"/>
      <c r="AB1574" s="82">
        <f>_xlfn.XLOOKUP(_xlfn.TEXTJOIN("_",TRUE,tbl_die_ordering[[#This Row],[Supplier]],tbl_die_ordering[[#This Row],[DIE NO]]),[1]Tracker!$AQ:$AQ,[1]Tracker!$Y:$Y,"")</f>
        <v>142509466</v>
      </c>
      <c r="AC1574" s="83">
        <f>_xlfn.XLOOKUP(_xlfn.TEXTJOIN("_",TRUE,tbl_die_ordering[[#This Row],[Supplier]],tbl_die_ordering[[#This Row],[DIE NO]]),[1]Tracker!$AQ:$AQ,[1]Tracker!$AC:$AC,"")</f>
        <v>45961.376435185186</v>
      </c>
      <c r="AD1574" s="7"/>
      <c r="AF1574" t="str">
        <f>TEXT(tbl_die_ordering[[#This Row],[Die Requested Date]],"mmm")</f>
        <v>Oct</v>
      </c>
      <c r="AG1574" t="str">
        <f>_xlfn.TEXTJOIN("_",TRUE,tbl_die_ordering[[#This Row],[Supplier]],tbl_die_ordering[[#This Row],[DIE NO]])</f>
        <v>PHME_30433-202</v>
      </c>
    </row>
    <row r="1575" spans="1:33" ht="15.75">
      <c r="A1575" s="130" t="s">
        <v>6</v>
      </c>
      <c r="B1575" s="128" t="str">
        <f>_xlfn.XLOOKUP(_xlfn.TEXTJOIN("_",TRUE,tbl_die_ordering[[#This Row],[Supplier]],tbl_die_ordering[[#This Row],[DIE NO]]),[1]Tracker!$AQ:$AQ,[1]Tracker!$W:$W,"")</f>
        <v>8258-25</v>
      </c>
      <c r="C1575" s="204" t="s">
        <v>2402</v>
      </c>
      <c r="D1575" s="177" t="s">
        <v>88</v>
      </c>
      <c r="E1575" s="90" t="s">
        <v>93</v>
      </c>
      <c r="F1575" s="91">
        <v>45948</v>
      </c>
      <c r="G1575" s="355">
        <f>_xlfn.XLOOKUP(_xlfn.TEXTJOIN("_",TRUE,tbl_die_ordering[[#This Row],[Supplier]],tbl_die_ordering[[#This Row],[DIE NO]]),[1]Tracker!$AQ:$AQ,[1]Tracker!$V:$V,"")</f>
        <v>45948</v>
      </c>
      <c r="H1575" s="193" t="s">
        <v>94</v>
      </c>
      <c r="I1575" s="131">
        <v>1</v>
      </c>
      <c r="J1575" s="131">
        <v>1</v>
      </c>
      <c r="K1575" s="99">
        <v>45949</v>
      </c>
      <c r="L1575" s="99">
        <v>45953</v>
      </c>
      <c r="M1575" s="102"/>
      <c r="N1575" s="129">
        <f>IFERROR(IF(tbl_die_ordering[[#This Row],[Design Approved Date]]&lt;&gt;"",L1575-K1575,""),"")</f>
        <v>4</v>
      </c>
      <c r="O1575" s="91">
        <v>45958</v>
      </c>
      <c r="P1575" s="91">
        <v>45959</v>
      </c>
      <c r="Q1575" s="99">
        <v>45958</v>
      </c>
      <c r="R1575" s="122" t="s">
        <v>2403</v>
      </c>
      <c r="S1575" s="90" t="s">
        <v>101</v>
      </c>
      <c r="T1575" s="99">
        <v>45958</v>
      </c>
      <c r="U1575" s="110"/>
      <c r="V1575" s="111"/>
      <c r="W15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5" s="6"/>
      <c r="AA1575" s="118"/>
      <c r="AB1575" s="82">
        <f>_xlfn.XLOOKUP(_xlfn.TEXTJOIN("_",TRUE,tbl_die_ordering[[#This Row],[Supplier]],tbl_die_ordering[[#This Row],[DIE NO]]),[1]Tracker!$AQ:$AQ,[1]Tracker!$Y:$Y,"")</f>
        <v>142509601</v>
      </c>
      <c r="AC1575" s="83">
        <f>_xlfn.XLOOKUP(_xlfn.TEXTJOIN("_",TRUE,tbl_die_ordering[[#This Row],[Supplier]],tbl_die_ordering[[#This Row],[DIE NO]]),[1]Tracker!$AQ:$AQ,[1]Tracker!$AC:$AC,"")</f>
        <v>45972.356307870374</v>
      </c>
      <c r="AD1575" s="7"/>
      <c r="AF1575" t="str">
        <f>TEXT(tbl_die_ordering[[#This Row],[Die Requested Date]],"mmm")</f>
        <v>Oct</v>
      </c>
      <c r="AG1575" t="str">
        <f>_xlfn.TEXTJOIN("_",TRUE,tbl_die_ordering[[#This Row],[Supplier]],tbl_die_ordering[[#This Row],[DIE NO]])</f>
        <v>PDTMC_30483-202</v>
      </c>
    </row>
    <row r="1576" spans="1:33" ht="15.75">
      <c r="A1576" s="130" t="s">
        <v>6</v>
      </c>
      <c r="B1576" s="128" t="str">
        <f>_xlfn.XLOOKUP(_xlfn.TEXTJOIN("_",TRUE,tbl_die_ordering[[#This Row],[Supplier]],tbl_die_ordering[[#This Row],[DIE NO]]),[1]Tracker!$AQ:$AQ,[1]Tracker!$W:$W,"")</f>
        <v>8259-25</v>
      </c>
      <c r="C1576" s="204" t="s">
        <v>2404</v>
      </c>
      <c r="D1576" s="177" t="s">
        <v>185</v>
      </c>
      <c r="E1576" s="90" t="s">
        <v>119</v>
      </c>
      <c r="F1576" s="91">
        <v>45951</v>
      </c>
      <c r="G1576" s="355">
        <f>_xlfn.XLOOKUP(_xlfn.TEXTJOIN("_",TRUE,tbl_die_ordering[[#This Row],[Supplier]],tbl_die_ordering[[#This Row],[DIE NO]]),[1]Tracker!$AQ:$AQ,[1]Tracker!$V:$V,"")</f>
        <v>45951</v>
      </c>
      <c r="H1576" s="193" t="s">
        <v>94</v>
      </c>
      <c r="I1576" s="131">
        <v>1</v>
      </c>
      <c r="J1576" s="131">
        <v>1</v>
      </c>
      <c r="K1576" s="99">
        <v>45953</v>
      </c>
      <c r="L1576" s="99">
        <v>45954</v>
      </c>
      <c r="M1576" s="102"/>
      <c r="N1576" s="129">
        <f>IFERROR(IF(tbl_die_ordering[[#This Row],[Design Approved Date]]&lt;&gt;"",L1576-K1576,""),"")</f>
        <v>1</v>
      </c>
      <c r="O1576" s="91">
        <v>45958</v>
      </c>
      <c r="P1576" s="91">
        <v>45959</v>
      </c>
      <c r="Q1576" s="99">
        <v>45958</v>
      </c>
      <c r="R1576" s="122" t="s">
        <v>2356</v>
      </c>
      <c r="S1576" s="90" t="s">
        <v>95</v>
      </c>
      <c r="T1576" s="99">
        <v>45958</v>
      </c>
      <c r="U1576" s="110" t="s">
        <v>66</v>
      </c>
      <c r="V1576" s="111"/>
      <c r="W15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6" s="6"/>
      <c r="AA1576" s="118"/>
      <c r="AB1576" s="82">
        <f>_xlfn.XLOOKUP(_xlfn.TEXTJOIN("_",TRUE,tbl_die_ordering[[#This Row],[Supplier]],tbl_die_ordering[[#This Row],[DIE NO]]),[1]Tracker!$AQ:$AQ,[1]Tracker!$Y:$Y,"")</f>
        <v>142509485</v>
      </c>
      <c r="AC1576" s="83">
        <f>_xlfn.XLOOKUP(_xlfn.TEXTJOIN("_",TRUE,tbl_die_ordering[[#This Row],[Supplier]],tbl_die_ordering[[#This Row],[DIE NO]]),[1]Tracker!$AQ:$AQ,[1]Tracker!$AC:$AC,"")</f>
        <v>45961.375868055555</v>
      </c>
      <c r="AD1576" s="7"/>
      <c r="AF1576" t="str">
        <f>TEXT(tbl_die_ordering[[#This Row],[Die Requested Date]],"mmm")</f>
        <v>Oct</v>
      </c>
      <c r="AG1576" t="str">
        <f>_xlfn.TEXTJOIN("_",TRUE,tbl_die_ordering[[#This Row],[Supplier]],tbl_die_ordering[[#This Row],[DIE NO]])</f>
        <v>PHME_30503-501</v>
      </c>
    </row>
    <row r="1577" spans="1:33" ht="15.75">
      <c r="A1577" s="130" t="s">
        <v>6</v>
      </c>
      <c r="B1577" s="128" t="str">
        <f>_xlfn.XLOOKUP(_xlfn.TEXTJOIN("_",TRUE,tbl_die_ordering[[#This Row],[Supplier]],tbl_die_ordering[[#This Row],[DIE NO]]),[1]Tracker!$AQ:$AQ,[1]Tracker!$W:$W,"")</f>
        <v>8259-25</v>
      </c>
      <c r="C1577" s="204" t="s">
        <v>2405</v>
      </c>
      <c r="D1577" s="177" t="s">
        <v>162</v>
      </c>
      <c r="E1577" s="90" t="s">
        <v>163</v>
      </c>
      <c r="F1577" s="91">
        <v>45951</v>
      </c>
      <c r="G1577" s="355">
        <f>_xlfn.XLOOKUP(_xlfn.TEXTJOIN("_",TRUE,tbl_die_ordering[[#This Row],[Supplier]],tbl_die_ordering[[#This Row],[DIE NO]]),[1]Tracker!$AQ:$AQ,[1]Tracker!$V:$V,"")</f>
        <v>45951</v>
      </c>
      <c r="H1577" s="193" t="s">
        <v>94</v>
      </c>
      <c r="I1577" s="131">
        <v>0</v>
      </c>
      <c r="J1577" s="131">
        <v>0</v>
      </c>
      <c r="K1577" s="99">
        <v>45953</v>
      </c>
      <c r="L1577" s="99">
        <v>45954</v>
      </c>
      <c r="M1577" s="102"/>
      <c r="N1577" s="129">
        <f>IFERROR(IF(tbl_die_ordering[[#This Row],[Design Approved Date]]&lt;&gt;"",L1577-K1577,""),"")</f>
        <v>1</v>
      </c>
      <c r="O1577" s="91">
        <v>45958</v>
      </c>
      <c r="P1577" s="91">
        <v>45959</v>
      </c>
      <c r="Q1577" s="99">
        <v>45958</v>
      </c>
      <c r="R1577" s="122" t="s">
        <v>2356</v>
      </c>
      <c r="S1577" s="90" t="s">
        <v>95</v>
      </c>
      <c r="T1577" s="99">
        <v>45958</v>
      </c>
      <c r="U1577" s="110"/>
      <c r="V1577" s="111"/>
      <c r="W15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7" s="6"/>
      <c r="AA1577" s="118"/>
      <c r="AB1577" s="82">
        <f>_xlfn.XLOOKUP(_xlfn.TEXTJOIN("_",TRUE,tbl_die_ordering[[#This Row],[Supplier]],tbl_die_ordering[[#This Row],[DIE NO]]),[1]Tracker!$AQ:$AQ,[1]Tracker!$Y:$Y,"")</f>
        <v>142509485</v>
      </c>
      <c r="AC1577" s="83">
        <f>_xlfn.XLOOKUP(_xlfn.TEXTJOIN("_",TRUE,tbl_die_ordering[[#This Row],[Supplier]],tbl_die_ordering[[#This Row],[DIE NO]]),[1]Tracker!$AQ:$AQ,[1]Tracker!$AC:$AC,"")</f>
        <v>45961.375868055555</v>
      </c>
      <c r="AD1577" s="7"/>
      <c r="AF1577" t="str">
        <f>TEXT(tbl_die_ordering[[#This Row],[Die Requested Date]],"mmm")</f>
        <v>Oct</v>
      </c>
      <c r="AG1577" t="str">
        <f>_xlfn.TEXTJOIN("_",TRUE,tbl_die_ordering[[#This Row],[Supplier]],tbl_die_ordering[[#This Row],[DIE NO]])</f>
        <v>PHME_Ins-30503</v>
      </c>
    </row>
    <row r="1578" spans="1:33" ht="15.75">
      <c r="A1578" s="130" t="s">
        <v>29</v>
      </c>
      <c r="B1578" s="128" t="str">
        <f>_xlfn.XLOOKUP(_xlfn.TEXTJOIN("_",TRUE,tbl_die_ordering[[#This Row],[Supplier]],tbl_die_ordering[[#This Row],[DIE NO]]),[1]Tracker!$AQ:$AQ,[1]Tracker!$W:$W,"")</f>
        <v>8260-25</v>
      </c>
      <c r="C1578" s="204" t="s">
        <v>2406</v>
      </c>
      <c r="D1578" s="177" t="s">
        <v>185</v>
      </c>
      <c r="E1578" s="90" t="s">
        <v>103</v>
      </c>
      <c r="F1578" s="91">
        <v>45951</v>
      </c>
      <c r="G1578" s="355">
        <f>_xlfn.XLOOKUP(_xlfn.TEXTJOIN("_",TRUE,tbl_die_ordering[[#This Row],[Supplier]],tbl_die_ordering[[#This Row],[DIE NO]]),[1]Tracker!$AQ:$AQ,[1]Tracker!$V:$V,"")</f>
        <v>45951</v>
      </c>
      <c r="H1578" s="193" t="s">
        <v>94</v>
      </c>
      <c r="I1578" s="131">
        <v>1</v>
      </c>
      <c r="J1578" s="131">
        <v>2</v>
      </c>
      <c r="K1578" s="99">
        <v>45953</v>
      </c>
      <c r="L1578" s="99">
        <v>45954</v>
      </c>
      <c r="M1578" s="102"/>
      <c r="N1578" s="129">
        <f>IFERROR(IF(tbl_die_ordering[[#This Row],[Design Approved Date]]&lt;&gt;"",L1578-K1578,""),"")</f>
        <v>1</v>
      </c>
      <c r="O1578" s="91">
        <v>45958</v>
      </c>
      <c r="P1578" s="91">
        <v>45962</v>
      </c>
      <c r="Q1578" s="99">
        <v>45958</v>
      </c>
      <c r="R1578" s="122" t="s">
        <v>2320</v>
      </c>
      <c r="S1578" s="90" t="s">
        <v>95</v>
      </c>
      <c r="T1578" s="99">
        <v>45962</v>
      </c>
      <c r="U1578" s="110" t="s">
        <v>62</v>
      </c>
      <c r="V1578" s="111"/>
      <c r="W15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8" s="6"/>
      <c r="AA1578" s="118"/>
      <c r="AB1578" s="82">
        <f>_xlfn.XLOOKUP(_xlfn.TEXTJOIN("_",TRUE,tbl_die_ordering[[#This Row],[Supplier]],tbl_die_ordering[[#This Row],[DIE NO]]),[1]Tracker!$AQ:$AQ,[1]Tracker!$Y:$Y,"")</f>
        <v>242502985</v>
      </c>
      <c r="AC1578" s="83">
        <f>_xlfn.XLOOKUP(_xlfn.TEXTJOIN("_",TRUE,tbl_die_ordering[[#This Row],[Supplier]],tbl_die_ordering[[#This Row],[DIE NO]]),[1]Tracker!$AQ:$AQ,[1]Tracker!$AC:$AC,"")</f>
        <v>45967</v>
      </c>
      <c r="AD1578" s="7"/>
      <c r="AF1578" t="str">
        <f>TEXT(tbl_die_ordering[[#This Row],[Die Requested Date]],"mmm")</f>
        <v>Oct</v>
      </c>
      <c r="AG1578" t="str">
        <f>_xlfn.TEXTJOIN("_",TRUE,tbl_die_ordering[[#This Row],[Supplier]],tbl_die_ordering[[#This Row],[DIE NO]])</f>
        <v>PHME_30504-2501</v>
      </c>
    </row>
    <row r="1579" spans="1:33" ht="15.75">
      <c r="A1579" s="130" t="s">
        <v>6</v>
      </c>
      <c r="B1579" s="128" t="str">
        <f>_xlfn.XLOOKUP(_xlfn.TEXTJOIN("_",TRUE,tbl_die_ordering[[#This Row],[Supplier]],tbl_die_ordering[[#This Row],[DIE NO]]),[1]Tracker!$AQ:$AQ,[1]Tracker!$W:$W,"")</f>
        <v>8261-25</v>
      </c>
      <c r="C1579" s="204" t="s">
        <v>2407</v>
      </c>
      <c r="D1579" s="177" t="s">
        <v>88</v>
      </c>
      <c r="E1579" s="90" t="s">
        <v>103</v>
      </c>
      <c r="F1579" s="91">
        <v>45952</v>
      </c>
      <c r="G1579" s="355">
        <f>_xlfn.XLOOKUP(_xlfn.TEXTJOIN("_",TRUE,tbl_die_ordering[[#This Row],[Supplier]],tbl_die_ordering[[#This Row],[DIE NO]]),[1]Tracker!$AQ:$AQ,[1]Tracker!$V:$V,"")</f>
        <v>45955</v>
      </c>
      <c r="H1579" s="193" t="s">
        <v>94</v>
      </c>
      <c r="I1579" s="131">
        <v>1</v>
      </c>
      <c r="J1579" s="131">
        <v>2</v>
      </c>
      <c r="K1579" s="99">
        <v>45953</v>
      </c>
      <c r="L1579" s="99">
        <v>45954</v>
      </c>
      <c r="M1579" s="102"/>
      <c r="N1579" s="129">
        <f>IFERROR(IF(tbl_die_ordering[[#This Row],[Design Approved Date]]&lt;&gt;"",L1579-K1579,""),"")</f>
        <v>1</v>
      </c>
      <c r="O1579" s="91">
        <v>45958</v>
      </c>
      <c r="P1579" s="91">
        <v>45959</v>
      </c>
      <c r="Q1579" s="99">
        <v>45958</v>
      </c>
      <c r="R1579" s="122" t="s">
        <v>2356</v>
      </c>
      <c r="S1579" s="90" t="s">
        <v>95</v>
      </c>
      <c r="T1579" s="99">
        <v>45958</v>
      </c>
      <c r="U1579" s="110"/>
      <c r="V1579" s="111"/>
      <c r="W15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79" s="6"/>
      <c r="AA1579" s="118"/>
      <c r="AB1579" s="82">
        <f>_xlfn.XLOOKUP(_xlfn.TEXTJOIN("_",TRUE,tbl_die_ordering[[#This Row],[Supplier]],tbl_die_ordering[[#This Row],[DIE NO]]),[1]Tracker!$AQ:$AQ,[1]Tracker!$Y:$Y,"")</f>
        <v>142509466</v>
      </c>
      <c r="AC1579" s="83">
        <f>_xlfn.XLOOKUP(_xlfn.TEXTJOIN("_",TRUE,tbl_die_ordering[[#This Row],[Supplier]],tbl_die_ordering[[#This Row],[DIE NO]]),[1]Tracker!$AQ:$AQ,[1]Tracker!$AC:$AC,"")</f>
        <v>45961.376435185186</v>
      </c>
      <c r="AD1579" s="7"/>
      <c r="AF1579" t="str">
        <f>TEXT(tbl_die_ordering[[#This Row],[Die Requested Date]],"mmm")</f>
        <v>Oct</v>
      </c>
      <c r="AG1579" t="str">
        <f>_xlfn.TEXTJOIN("_",TRUE,tbl_die_ordering[[#This Row],[Supplier]],tbl_die_ordering[[#This Row],[DIE NO]])</f>
        <v>PHME_13013-209</v>
      </c>
    </row>
    <row r="1580" spans="1:33" ht="15.75">
      <c r="A1580" s="130" t="s">
        <v>6</v>
      </c>
      <c r="B1580" s="128" t="str">
        <f>_xlfn.XLOOKUP(_xlfn.TEXTJOIN("_",TRUE,tbl_die_ordering[[#This Row],[Supplier]],tbl_die_ordering[[#This Row],[DIE NO]]),[1]Tracker!$AQ:$AQ,[1]Tracker!$W:$W,"")</f>
        <v>8262-25</v>
      </c>
      <c r="C1580" s="204" t="s">
        <v>2408</v>
      </c>
      <c r="D1580" s="177" t="s">
        <v>88</v>
      </c>
      <c r="E1580" s="90" t="s">
        <v>93</v>
      </c>
      <c r="F1580" s="91">
        <v>45952</v>
      </c>
      <c r="G1580" s="355">
        <f>_xlfn.XLOOKUP(_xlfn.TEXTJOIN("_",TRUE,tbl_die_ordering[[#This Row],[Supplier]],tbl_die_ordering[[#This Row],[DIE NO]]),[1]Tracker!$AQ:$AQ,[1]Tracker!$V:$V,"")</f>
        <v>45955</v>
      </c>
      <c r="H1580" s="193" t="s">
        <v>90</v>
      </c>
      <c r="I1580" s="131">
        <v>1</v>
      </c>
      <c r="J1580" s="131">
        <v>2</v>
      </c>
      <c r="K1580" s="99">
        <v>45954</v>
      </c>
      <c r="L1580" s="99">
        <v>45958</v>
      </c>
      <c r="M1580" s="102"/>
      <c r="N1580" s="129">
        <f>IFERROR(IF(tbl_die_ordering[[#This Row],[Design Approved Date]]&lt;&gt;"",L1580-K1580,""),"")</f>
        <v>4</v>
      </c>
      <c r="O1580" s="91">
        <v>45959</v>
      </c>
      <c r="P1580" s="91">
        <v>45959</v>
      </c>
      <c r="Q1580" s="99">
        <v>45959</v>
      </c>
      <c r="R1580" s="122" t="s">
        <v>2397</v>
      </c>
      <c r="S1580" s="90" t="s">
        <v>106</v>
      </c>
      <c r="T1580" s="99">
        <v>45959</v>
      </c>
      <c r="U1580" s="110"/>
      <c r="V1580" s="111" t="s">
        <v>2409</v>
      </c>
      <c r="W15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0" s="6"/>
      <c r="AA1580" s="118"/>
      <c r="AB1580" s="82">
        <f>_xlfn.XLOOKUP(_xlfn.TEXTJOIN("_",TRUE,tbl_die_ordering[[#This Row],[Supplier]],tbl_die_ordering[[#This Row],[DIE NO]]),[1]Tracker!$AQ:$AQ,[1]Tracker!$Y:$Y,"")</f>
        <v>142509605</v>
      </c>
      <c r="AC1580" s="83">
        <f>_xlfn.XLOOKUP(_xlfn.TEXTJOIN("_",TRUE,tbl_die_ordering[[#This Row],[Supplier]],tbl_die_ordering[[#This Row],[DIE NO]]),[1]Tracker!$AQ:$AQ,[1]Tracker!$AC:$AC,"")</f>
        <v>45972</v>
      </c>
      <c r="AD1580" s="7"/>
      <c r="AF1580" t="str">
        <f>TEXT(tbl_die_ordering[[#This Row],[Die Requested Date]],"mmm")</f>
        <v>Oct</v>
      </c>
      <c r="AG1580" t="str">
        <f>_xlfn.TEXTJOIN("_",TRUE,tbl_die_ordering[[#This Row],[Supplier]],tbl_die_ordering[[#This Row],[DIE NO]])</f>
        <v>JIANGSU_13794-282</v>
      </c>
    </row>
    <row r="1581" spans="1:33" ht="15.75">
      <c r="A1581" s="130" t="s">
        <v>6</v>
      </c>
      <c r="B1581" s="128" t="str">
        <f>_xlfn.XLOOKUP(_xlfn.TEXTJOIN("_",TRUE,tbl_die_ordering[[#This Row],[Supplier]],tbl_die_ordering[[#This Row],[DIE NO]]),[1]Tracker!$AQ:$AQ,[1]Tracker!$W:$W,"")</f>
        <v>8263-25</v>
      </c>
      <c r="C1581" s="204" t="s">
        <v>2410</v>
      </c>
      <c r="D1581" s="177" t="s">
        <v>88</v>
      </c>
      <c r="E1581" s="90" t="s">
        <v>93</v>
      </c>
      <c r="F1581" s="91">
        <v>45952</v>
      </c>
      <c r="G1581" s="355">
        <f>_xlfn.XLOOKUP(_xlfn.TEXTJOIN("_",TRUE,tbl_die_ordering[[#This Row],[Supplier]],tbl_die_ordering[[#This Row],[DIE NO]]),[1]Tracker!$AQ:$AQ,[1]Tracker!$V:$V,"")</f>
        <v>45955</v>
      </c>
      <c r="H1581" s="193" t="s">
        <v>90</v>
      </c>
      <c r="I1581" s="131">
        <v>1</v>
      </c>
      <c r="J1581" s="131">
        <v>2</v>
      </c>
      <c r="K1581" s="99">
        <v>45953</v>
      </c>
      <c r="L1581" s="99">
        <v>45954</v>
      </c>
      <c r="M1581" s="102"/>
      <c r="N1581" s="129">
        <f>IFERROR(IF(tbl_die_ordering[[#This Row],[Design Approved Date]]&lt;&gt;"",L1581-K1581,""),"")</f>
        <v>1</v>
      </c>
      <c r="O1581" s="91">
        <v>45959</v>
      </c>
      <c r="P1581" s="91">
        <v>45959</v>
      </c>
      <c r="Q1581" s="99">
        <v>45959</v>
      </c>
      <c r="R1581" s="122" t="s">
        <v>2397</v>
      </c>
      <c r="S1581" s="90" t="s">
        <v>139</v>
      </c>
      <c r="T1581" s="99">
        <v>45959</v>
      </c>
      <c r="U1581" s="110"/>
      <c r="V1581" s="111"/>
      <c r="W15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1" s="6"/>
      <c r="AA1581" s="118"/>
      <c r="AB1581" s="82">
        <f>_xlfn.XLOOKUP(_xlfn.TEXTJOIN("_",TRUE,tbl_die_ordering[[#This Row],[Supplier]],tbl_die_ordering[[#This Row],[DIE NO]]),[1]Tracker!$AQ:$AQ,[1]Tracker!$Y:$Y,"")</f>
        <v>142509606</v>
      </c>
      <c r="AC1581" s="83">
        <f>_xlfn.XLOOKUP(_xlfn.TEXTJOIN("_",TRUE,tbl_die_ordering[[#This Row],[Supplier]],tbl_die_ordering[[#This Row],[DIE NO]]),[1]Tracker!$AQ:$AQ,[1]Tracker!$AC:$AC,"")</f>
        <v>45967.469166666669</v>
      </c>
      <c r="AD1581" s="7"/>
      <c r="AF1581" t="str">
        <f>TEXT(tbl_die_ordering[[#This Row],[Die Requested Date]],"mmm")</f>
        <v>Oct</v>
      </c>
      <c r="AG1581" t="str">
        <f>_xlfn.TEXTJOIN("_",TRUE,tbl_die_ordering[[#This Row],[Supplier]],tbl_die_ordering[[#This Row],[DIE NO]])</f>
        <v>EKSTEK_13794-624</v>
      </c>
    </row>
    <row r="1582" spans="1:33" ht="15.75">
      <c r="A1582" s="130" t="s">
        <v>6</v>
      </c>
      <c r="B1582" s="128" t="str">
        <f>_xlfn.XLOOKUP(_xlfn.TEXTJOIN("_",TRUE,tbl_die_ordering[[#This Row],[Supplier]],tbl_die_ordering[[#This Row],[DIE NO]]),[1]Tracker!$AQ:$AQ,[1]Tracker!$W:$W,"")</f>
        <v>8261-25</v>
      </c>
      <c r="C1582" s="204" t="s">
        <v>2411</v>
      </c>
      <c r="D1582" s="177" t="s">
        <v>88</v>
      </c>
      <c r="E1582" s="90" t="s">
        <v>115</v>
      </c>
      <c r="F1582" s="91">
        <v>45952</v>
      </c>
      <c r="G1582" s="355">
        <f>_xlfn.XLOOKUP(_xlfn.TEXTJOIN("_",TRUE,tbl_die_ordering[[#This Row],[Supplier]],tbl_die_ordering[[#This Row],[DIE NO]]),[1]Tracker!$AQ:$AQ,[1]Tracker!$V:$V,"")</f>
        <v>45955</v>
      </c>
      <c r="H1582" s="193" t="s">
        <v>94</v>
      </c>
      <c r="I1582" s="131">
        <v>1</v>
      </c>
      <c r="J1582" s="131">
        <v>1</v>
      </c>
      <c r="K1582" s="99">
        <v>45953</v>
      </c>
      <c r="L1582" s="99">
        <v>45953</v>
      </c>
      <c r="M1582" s="102"/>
      <c r="N1582" s="129">
        <f>IFERROR(IF(tbl_die_ordering[[#This Row],[Design Approved Date]]&lt;&gt;"",L1582-K1582,""),"")</f>
        <v>0</v>
      </c>
      <c r="O1582" s="91">
        <v>45959</v>
      </c>
      <c r="P1582" s="91">
        <v>45959</v>
      </c>
      <c r="Q1582" s="99">
        <v>45959</v>
      </c>
      <c r="R1582" s="122" t="s">
        <v>2397</v>
      </c>
      <c r="S1582" s="90" t="s">
        <v>95</v>
      </c>
      <c r="T1582" s="99">
        <v>45959</v>
      </c>
      <c r="U1582" s="110"/>
      <c r="V1582" s="111"/>
      <c r="W15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2" s="6"/>
      <c r="AA1582" s="118"/>
      <c r="AB1582" s="82">
        <f>_xlfn.XLOOKUP(_xlfn.TEXTJOIN("_",TRUE,tbl_die_ordering[[#This Row],[Supplier]],tbl_die_ordering[[#This Row],[DIE NO]]),[1]Tracker!$AQ:$AQ,[1]Tracker!$Y:$Y,"")</f>
        <v>142509603</v>
      </c>
      <c r="AC1582" s="83">
        <f>_xlfn.XLOOKUP(_xlfn.TEXTJOIN("_",TRUE,tbl_die_ordering[[#This Row],[Supplier]],tbl_die_ordering[[#This Row],[DIE NO]]),[1]Tracker!$AQ:$AQ,[1]Tracker!$AC:$AC,"")</f>
        <v>45967.469675925924</v>
      </c>
      <c r="AD1582" s="7"/>
      <c r="AF1582" t="str">
        <f>TEXT(tbl_die_ordering[[#This Row],[Die Requested Date]],"mmm")</f>
        <v>Oct</v>
      </c>
      <c r="AG1582" t="str">
        <f>_xlfn.TEXTJOIN("_",TRUE,tbl_die_ordering[[#This Row],[Supplier]],tbl_die_ordering[[#This Row],[DIE NO]])</f>
        <v>PHME_15698-604</v>
      </c>
    </row>
    <row r="1583" spans="1:33" ht="15.75">
      <c r="A1583" s="130" t="s">
        <v>6</v>
      </c>
      <c r="B1583" s="128" t="str">
        <f>_xlfn.XLOOKUP(_xlfn.TEXTJOIN("_",TRUE,tbl_die_ordering[[#This Row],[Supplier]],tbl_die_ordering[[#This Row],[DIE NO]]),[1]Tracker!$AQ:$AQ,[1]Tracker!$W:$W,"")</f>
        <v>8264-25</v>
      </c>
      <c r="C1583" s="204" t="s">
        <v>2412</v>
      </c>
      <c r="D1583" s="177" t="s">
        <v>162</v>
      </c>
      <c r="E1583" s="90" t="s">
        <v>822</v>
      </c>
      <c r="F1583" s="91">
        <v>45952</v>
      </c>
      <c r="G1583" s="355">
        <f>_xlfn.XLOOKUP(_xlfn.TEXTJOIN("_",TRUE,tbl_die_ordering[[#This Row],[Supplier]],tbl_die_ordering[[#This Row],[DIE NO]]),[1]Tracker!$AQ:$AQ,[1]Tracker!$V:$V,"")</f>
        <v>45955</v>
      </c>
      <c r="H1583" s="193" t="s">
        <v>94</v>
      </c>
      <c r="I1583" s="131">
        <v>1</v>
      </c>
      <c r="J1583" s="131">
        <v>1</v>
      </c>
      <c r="K1583" s="99">
        <v>45957</v>
      </c>
      <c r="L1583" s="99">
        <v>45958</v>
      </c>
      <c r="M1583" s="102"/>
      <c r="N1583" s="129">
        <f>IFERROR(IF(tbl_die_ordering[[#This Row],[Design Approved Date]]&lt;&gt;"",L1583-K1583,""),"")</f>
        <v>1</v>
      </c>
      <c r="O1583" s="91">
        <v>45959</v>
      </c>
      <c r="P1583" s="91">
        <v>45959</v>
      </c>
      <c r="Q1583" s="99">
        <v>45959</v>
      </c>
      <c r="R1583" s="122" t="s">
        <v>2397</v>
      </c>
      <c r="S1583" s="90" t="s">
        <v>95</v>
      </c>
      <c r="T1583" s="99">
        <v>45959</v>
      </c>
      <c r="U1583" s="110"/>
      <c r="V1583" s="111"/>
      <c r="W15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3" s="6"/>
      <c r="AA1583" s="118"/>
      <c r="AB1583" s="82">
        <f>_xlfn.XLOOKUP(_xlfn.TEXTJOIN("_",TRUE,tbl_die_ordering[[#This Row],[Supplier]],tbl_die_ordering[[#This Row],[DIE NO]]),[1]Tracker!$AQ:$AQ,[1]Tracker!$Y:$Y,"")</f>
        <v>142509715</v>
      </c>
      <c r="AC1583" s="83">
        <f>_xlfn.XLOOKUP(_xlfn.TEXTJOIN("_",TRUE,tbl_die_ordering[[#This Row],[Supplier]],tbl_die_ordering[[#This Row],[DIE NO]]),[1]Tracker!$AQ:$AQ,[1]Tracker!$AC:$AC,"")</f>
        <v>45970.846342592595</v>
      </c>
      <c r="AD1583" s="7"/>
      <c r="AF1583" t="str">
        <f>TEXT(tbl_die_ordering[[#This Row],[Die Requested Date]],"mmm")</f>
        <v>Oct</v>
      </c>
      <c r="AG1583" t="str">
        <f>_xlfn.TEXTJOIN("_",TRUE,tbl_die_ordering[[#This Row],[Supplier]],tbl_die_ordering[[#This Row],[DIE NO]])</f>
        <v>PHME_06176-402  Mandrel Insert</v>
      </c>
    </row>
    <row r="1584" spans="1:33" ht="15.75">
      <c r="A1584" s="130" t="s">
        <v>6</v>
      </c>
      <c r="B1584" s="128" t="str">
        <f>_xlfn.XLOOKUP(_xlfn.TEXTJOIN("_",TRUE,tbl_die_ordering[[#This Row],[Supplier]],tbl_die_ordering[[#This Row],[DIE NO]]),[1]Tracker!$AQ:$AQ,[1]Tracker!$W:$W,"")</f>
        <v>8265-25</v>
      </c>
      <c r="C1584" s="204" t="s">
        <v>2413</v>
      </c>
      <c r="D1584" s="177" t="s">
        <v>88</v>
      </c>
      <c r="E1584" s="90" t="s">
        <v>89</v>
      </c>
      <c r="F1584" s="91">
        <v>45952</v>
      </c>
      <c r="G1584" s="355">
        <f>_xlfn.XLOOKUP(_xlfn.TEXTJOIN("_",TRUE,tbl_die_ordering[[#This Row],[Supplier]],tbl_die_ordering[[#This Row],[DIE NO]]),[1]Tracker!$AQ:$AQ,[1]Tracker!$V:$V,"")</f>
        <v>45955</v>
      </c>
      <c r="H1584" s="193" t="s">
        <v>94</v>
      </c>
      <c r="I1584" s="131">
        <v>0</v>
      </c>
      <c r="J1584" s="131">
        <v>0</v>
      </c>
      <c r="K1584" s="99">
        <v>45957</v>
      </c>
      <c r="L1584" s="99">
        <v>45958</v>
      </c>
      <c r="M1584" s="102"/>
      <c r="N1584" s="129">
        <f>IFERROR(IF(tbl_die_ordering[[#This Row],[Design Approved Date]]&lt;&gt;"",L1584-K1584,""),"")</f>
        <v>1</v>
      </c>
      <c r="O1584" s="91">
        <v>45958</v>
      </c>
      <c r="P1584" s="91">
        <v>45959</v>
      </c>
      <c r="Q1584" s="99">
        <v>45958</v>
      </c>
      <c r="R1584" s="122" t="s">
        <v>2403</v>
      </c>
      <c r="S1584" s="90" t="s">
        <v>101</v>
      </c>
      <c r="T1584" s="99">
        <v>45958</v>
      </c>
      <c r="U1584" s="110"/>
      <c r="V1584" s="111"/>
      <c r="W15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4" s="6"/>
      <c r="AA1584" s="118"/>
      <c r="AB1584" s="82">
        <f>_xlfn.XLOOKUP(_xlfn.TEXTJOIN("_",TRUE,tbl_die_ordering[[#This Row],[Supplier]],tbl_die_ordering[[#This Row],[DIE NO]]),[1]Tracker!$AQ:$AQ,[1]Tracker!$Y:$Y,"")</f>
        <v>142509602</v>
      </c>
      <c r="AC1584" s="83">
        <f>_xlfn.XLOOKUP(_xlfn.TEXTJOIN("_",TRUE,tbl_die_ordering[[#This Row],[Supplier]],tbl_die_ordering[[#This Row],[DIE NO]]),[1]Tracker!$AQ:$AQ,[1]Tracker!$AC:$AC,"")</f>
        <v>45972</v>
      </c>
      <c r="AD1584" s="7"/>
      <c r="AF1584" t="str">
        <f>TEXT(tbl_die_ordering[[#This Row],[Die Requested Date]],"mmm")</f>
        <v>Oct</v>
      </c>
      <c r="AG1584" t="str">
        <f>_xlfn.TEXTJOIN("_",TRUE,tbl_die_ordering[[#This Row],[Supplier]],tbl_die_ordering[[#This Row],[DIE NO]])</f>
        <v>PDTMC_11882-602</v>
      </c>
    </row>
    <row r="1585" spans="1:33" ht="15.75">
      <c r="A1585" s="130" t="s">
        <v>29</v>
      </c>
      <c r="B1585" s="128" t="str">
        <f>_xlfn.XLOOKUP(_xlfn.TEXTJOIN("_",TRUE,tbl_die_ordering[[#This Row],[Supplier]],tbl_die_ordering[[#This Row],[DIE NO]]),[1]Tracker!$AQ:$AQ,[1]Tracker!$W:$W,"")</f>
        <v>8275-25</v>
      </c>
      <c r="C1585" s="204" t="s">
        <v>2414</v>
      </c>
      <c r="D1585" s="177" t="s">
        <v>88</v>
      </c>
      <c r="E1585" s="90" t="s">
        <v>115</v>
      </c>
      <c r="F1585" s="91">
        <v>45953</v>
      </c>
      <c r="G1585" s="355">
        <f>_xlfn.XLOOKUP(_xlfn.TEXTJOIN("_",TRUE,tbl_die_ordering[[#This Row],[Supplier]],tbl_die_ordering[[#This Row],[DIE NO]]),[1]Tracker!$AQ:$AQ,[1]Tracker!$V:$V,"")</f>
        <v>45961</v>
      </c>
      <c r="H1585" s="193" t="s">
        <v>90</v>
      </c>
      <c r="I1585" s="131">
        <v>4</v>
      </c>
      <c r="J1585" s="131">
        <v>4</v>
      </c>
      <c r="K1585" s="99">
        <v>45967</v>
      </c>
      <c r="L1585" s="99">
        <v>45972</v>
      </c>
      <c r="M1585" s="102"/>
      <c r="N1585" s="129">
        <f>IFERROR(IF(tbl_die_ordering[[#This Row],[Design Approved Date]]&lt;&gt;"",L1585-K1585,""),"")</f>
        <v>5</v>
      </c>
      <c r="O1585" s="91">
        <v>45975</v>
      </c>
      <c r="P1585" s="91">
        <v>45978</v>
      </c>
      <c r="Q1585" s="99">
        <v>45975</v>
      </c>
      <c r="R1585" s="122" t="s">
        <v>2415</v>
      </c>
      <c r="S1585" s="90" t="s">
        <v>129</v>
      </c>
      <c r="T1585" s="99">
        <v>45975</v>
      </c>
      <c r="U1585" s="110"/>
      <c r="V1585" s="111"/>
      <c r="W15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5" s="6"/>
      <c r="AA1585" s="118"/>
      <c r="AB1585" s="82">
        <f>_xlfn.XLOOKUP(_xlfn.TEXTJOIN("_",TRUE,tbl_die_ordering[[#This Row],[Supplier]],tbl_die_ordering[[#This Row],[DIE NO]]),[1]Tracker!$AQ:$AQ,[1]Tracker!$Y:$Y,"")</f>
        <v>242503202</v>
      </c>
      <c r="AC1585" s="83">
        <f>_xlfn.XLOOKUP(_xlfn.TEXTJOIN("_",TRUE,tbl_die_ordering[[#This Row],[Supplier]],tbl_die_ordering[[#This Row],[DIE NO]]),[1]Tracker!$AQ:$AQ,[1]Tracker!$AC:$AC,"")</f>
        <v>45985.353298611109</v>
      </c>
      <c r="AD1585" s="7"/>
      <c r="AF1585" t="str">
        <f>TEXT(tbl_die_ordering[[#This Row],[Die Requested Date]],"mmm")</f>
        <v>Oct</v>
      </c>
      <c r="AG1585" t="str">
        <f>_xlfn.TEXTJOIN("_",TRUE,tbl_die_ordering[[#This Row],[Supplier]],tbl_die_ordering[[#This Row],[DIE NO]])</f>
        <v>ALMAX_014719-3506</v>
      </c>
    </row>
    <row r="1586" spans="1:33" ht="75">
      <c r="A1586" s="130" t="s">
        <v>6</v>
      </c>
      <c r="B1586" s="128" t="str">
        <f>_xlfn.XLOOKUP(_xlfn.TEXTJOIN("_",TRUE,tbl_die_ordering[[#This Row],[Supplier]],tbl_die_ordering[[#This Row],[DIE NO]]),[1]Tracker!$AQ:$AQ,[1]Tracker!$W:$W,"")</f>
        <v>8264-25</v>
      </c>
      <c r="C1586" s="204" t="s">
        <v>2416</v>
      </c>
      <c r="D1586" s="177" t="s">
        <v>88</v>
      </c>
      <c r="E1586" s="90" t="s">
        <v>1166</v>
      </c>
      <c r="F1586" s="91">
        <v>45953</v>
      </c>
      <c r="G1586" s="355">
        <f>_xlfn.XLOOKUP(_xlfn.TEXTJOIN("_",TRUE,tbl_die_ordering[[#This Row],[Supplier]],tbl_die_ordering[[#This Row],[DIE NO]]),[1]Tracker!$AQ:$AQ,[1]Tracker!$V:$V,"")</f>
        <v>45955</v>
      </c>
      <c r="H1586" s="193" t="s">
        <v>94</v>
      </c>
      <c r="I1586" s="131">
        <v>1</v>
      </c>
      <c r="J1586" s="131">
        <v>1</v>
      </c>
      <c r="K1586" s="99">
        <v>45962</v>
      </c>
      <c r="L1586" s="99">
        <v>45971</v>
      </c>
      <c r="M1586" s="102" t="s">
        <v>2199</v>
      </c>
      <c r="N1586" s="129">
        <f>IFERROR(IF(tbl_die_ordering[[#This Row],[Design Approved Date]]&lt;&gt;"",L1586-K1586,""),"")</f>
        <v>9</v>
      </c>
      <c r="O1586" s="91">
        <v>45972</v>
      </c>
      <c r="P1586" s="91">
        <v>45976</v>
      </c>
      <c r="Q1586" s="99">
        <v>45972</v>
      </c>
      <c r="R1586" s="122" t="s">
        <v>2417</v>
      </c>
      <c r="S1586" s="90" t="s">
        <v>95</v>
      </c>
      <c r="T1586" s="99">
        <v>45972</v>
      </c>
      <c r="U1586" s="110"/>
      <c r="V1586" s="111" t="s">
        <v>2418</v>
      </c>
      <c r="W15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6" s="6"/>
      <c r="AA1586" s="118"/>
      <c r="AB1586" s="82">
        <f>_xlfn.XLOOKUP(_xlfn.TEXTJOIN("_",TRUE,tbl_die_ordering[[#This Row],[Supplier]],tbl_die_ordering[[#This Row],[DIE NO]]),[1]Tracker!$AQ:$AQ,[1]Tracker!$Y:$Y,"")</f>
        <v>0</v>
      </c>
      <c r="AC1586" s="83">
        <f>_xlfn.XLOOKUP(_xlfn.TEXTJOIN("_",TRUE,tbl_die_ordering[[#This Row],[Supplier]],tbl_die_ordering[[#This Row],[DIE NO]]),[1]Tracker!$AQ:$AQ,[1]Tracker!$AC:$AC,"")</f>
        <v>0</v>
      </c>
      <c r="AD1586" s="7"/>
      <c r="AF1586" t="str">
        <f>TEXT(tbl_die_ordering[[#This Row],[Die Requested Date]],"mmm")</f>
        <v>Oct</v>
      </c>
      <c r="AG1586" t="str">
        <f>_xlfn.TEXTJOIN("_",TRUE,tbl_die_ordering[[#This Row],[Supplier]],tbl_die_ordering[[#This Row],[DIE NO]])</f>
        <v>PHME_16055-602</v>
      </c>
    </row>
    <row r="1587" spans="1:33" ht="15.75">
      <c r="A1587" s="130" t="s">
        <v>6</v>
      </c>
      <c r="B1587" s="128" t="str">
        <f>_xlfn.XLOOKUP(_xlfn.TEXTJOIN("_",TRUE,tbl_die_ordering[[#This Row],[Supplier]],tbl_die_ordering[[#This Row],[DIE NO]]),[1]Tracker!$AQ:$AQ,[1]Tracker!$W:$W,"")</f>
        <v>8264-25</v>
      </c>
      <c r="C1587" s="204" t="s">
        <v>2419</v>
      </c>
      <c r="D1587" s="177" t="s">
        <v>88</v>
      </c>
      <c r="E1587" s="90" t="s">
        <v>89</v>
      </c>
      <c r="F1587" s="91">
        <v>45953</v>
      </c>
      <c r="G1587" s="355">
        <f>_xlfn.XLOOKUP(_xlfn.TEXTJOIN("_",TRUE,tbl_die_ordering[[#This Row],[Supplier]],tbl_die_ordering[[#This Row],[DIE NO]]),[1]Tracker!$AQ:$AQ,[1]Tracker!$V:$V,"")</f>
        <v>45955</v>
      </c>
      <c r="H1587" s="193" t="s">
        <v>94</v>
      </c>
      <c r="I1587" s="131">
        <v>0</v>
      </c>
      <c r="J1587" s="131">
        <v>0</v>
      </c>
      <c r="K1587" s="99">
        <v>45957</v>
      </c>
      <c r="L1587" s="99">
        <v>45958</v>
      </c>
      <c r="M1587" s="102"/>
      <c r="N1587" s="129">
        <f>IFERROR(IF(tbl_die_ordering[[#This Row],[Design Approved Date]]&lt;&gt;"",L1587-K1587,""),"")</f>
        <v>1</v>
      </c>
      <c r="O1587" s="91">
        <v>45959</v>
      </c>
      <c r="P1587" s="91">
        <v>45959</v>
      </c>
      <c r="Q1587" s="99">
        <v>45959</v>
      </c>
      <c r="R1587" s="122" t="s">
        <v>2397</v>
      </c>
      <c r="S1587" s="90" t="s">
        <v>95</v>
      </c>
      <c r="T1587" s="99">
        <v>45959</v>
      </c>
      <c r="U1587" s="110"/>
      <c r="V1587" s="111"/>
      <c r="W15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7" s="6"/>
      <c r="AA1587" s="118"/>
      <c r="AB1587" s="82">
        <f>_xlfn.XLOOKUP(_xlfn.TEXTJOIN("_",TRUE,tbl_die_ordering[[#This Row],[Supplier]],tbl_die_ordering[[#This Row],[DIE NO]]),[1]Tracker!$AQ:$AQ,[1]Tracker!$Y:$Y,"")</f>
        <v>142509716</v>
      </c>
      <c r="AC1587" s="83">
        <f>_xlfn.XLOOKUP(_xlfn.TEXTJOIN("_",TRUE,tbl_die_ordering[[#This Row],[Supplier]],tbl_die_ordering[[#This Row],[DIE NO]]),[1]Tracker!$AQ:$AQ,[1]Tracker!$AC:$AC,"")</f>
        <v>45971</v>
      </c>
      <c r="AD1587" s="7"/>
      <c r="AF1587" t="str">
        <f>TEXT(tbl_die_ordering[[#This Row],[Die Requested Date]],"mmm")</f>
        <v>Oct</v>
      </c>
      <c r="AG1587" t="str">
        <f>_xlfn.TEXTJOIN("_",TRUE,tbl_die_ordering[[#This Row],[Supplier]],tbl_die_ordering[[#This Row],[DIE NO]])</f>
        <v>PHME_27911-603</v>
      </c>
    </row>
    <row r="1588" spans="1:33" ht="15.75">
      <c r="A1588" s="130" t="s">
        <v>6</v>
      </c>
      <c r="B1588" s="128" t="str">
        <f>_xlfn.XLOOKUP(_xlfn.TEXTJOIN("_",TRUE,tbl_die_ordering[[#This Row],[Supplier]],tbl_die_ordering[[#This Row],[DIE NO]]),[1]Tracker!$AQ:$AQ,[1]Tracker!$W:$W,"")</f>
        <v>8265-25</v>
      </c>
      <c r="C1588" s="204" t="s">
        <v>2420</v>
      </c>
      <c r="D1588" s="177" t="s">
        <v>88</v>
      </c>
      <c r="E1588" s="90" t="s">
        <v>93</v>
      </c>
      <c r="F1588" s="91">
        <v>45953</v>
      </c>
      <c r="G1588" s="355">
        <f>_xlfn.XLOOKUP(_xlfn.TEXTJOIN("_",TRUE,tbl_die_ordering[[#This Row],[Supplier]],tbl_die_ordering[[#This Row],[DIE NO]]),[1]Tracker!$AQ:$AQ,[1]Tracker!$V:$V,"")</f>
        <v>45955</v>
      </c>
      <c r="H1588" s="193" t="s">
        <v>94</v>
      </c>
      <c r="I1588" s="131">
        <v>4</v>
      </c>
      <c r="J1588" s="131">
        <v>4</v>
      </c>
      <c r="K1588" s="99">
        <v>45957</v>
      </c>
      <c r="L1588" s="99">
        <v>45958</v>
      </c>
      <c r="M1588" s="102"/>
      <c r="N1588" s="129">
        <f>IFERROR(IF(tbl_die_ordering[[#This Row],[Design Approved Date]]&lt;&gt;"",L1588-K1588,""),"")</f>
        <v>1</v>
      </c>
      <c r="O1588" s="91">
        <v>45958</v>
      </c>
      <c r="P1588" s="91">
        <v>45959</v>
      </c>
      <c r="Q1588" s="99">
        <v>45958</v>
      </c>
      <c r="R1588" s="122" t="s">
        <v>2403</v>
      </c>
      <c r="S1588" s="90" t="s">
        <v>101</v>
      </c>
      <c r="T1588" s="99">
        <v>45958</v>
      </c>
      <c r="U1588" s="110"/>
      <c r="V1588" s="111"/>
      <c r="W15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8" s="6"/>
      <c r="AA1588" s="118"/>
      <c r="AB1588" s="82">
        <f>_xlfn.XLOOKUP(_xlfn.TEXTJOIN("_",TRUE,tbl_die_ordering[[#This Row],[Supplier]],tbl_die_ordering[[#This Row],[DIE NO]]),[1]Tracker!$AQ:$AQ,[1]Tracker!$Y:$Y,"")</f>
        <v>142509602</v>
      </c>
      <c r="AC1588" s="83">
        <f>_xlfn.XLOOKUP(_xlfn.TEXTJOIN("_",TRUE,tbl_die_ordering[[#This Row],[Supplier]],tbl_die_ordering[[#This Row],[DIE NO]]),[1]Tracker!$AQ:$AQ,[1]Tracker!$AC:$AC,"")</f>
        <v>45972.356307870374</v>
      </c>
      <c r="AD1588" s="7"/>
      <c r="AF1588" t="str">
        <f>TEXT(tbl_die_ordering[[#This Row],[Die Requested Date]],"mmm")</f>
        <v>Oct</v>
      </c>
      <c r="AG1588" t="str">
        <f>_xlfn.TEXTJOIN("_",TRUE,tbl_die_ordering[[#This Row],[Supplier]],tbl_die_ordering[[#This Row],[DIE NO]])</f>
        <v>PDTMC_29826-211</v>
      </c>
    </row>
    <row r="1589" spans="1:33" ht="30">
      <c r="A1589" s="130" t="s">
        <v>29</v>
      </c>
      <c r="B1589" s="128" t="str">
        <f>_xlfn.XLOOKUP(_xlfn.TEXTJOIN("_",TRUE,tbl_die_ordering[[#This Row],[Supplier]],tbl_die_ordering[[#This Row],[DIE NO]]),[1]Tracker!$AQ:$AQ,[1]Tracker!$W:$W,"")</f>
        <v>8267-25</v>
      </c>
      <c r="C1589" s="204" t="s">
        <v>2421</v>
      </c>
      <c r="D1589" s="177" t="s">
        <v>88</v>
      </c>
      <c r="E1589" s="90" t="s">
        <v>550</v>
      </c>
      <c r="F1589" s="91">
        <v>45954</v>
      </c>
      <c r="G1589" s="355">
        <f>_xlfn.XLOOKUP(_xlfn.TEXTJOIN("_",TRUE,tbl_die_ordering[[#This Row],[Supplier]],tbl_die_ordering[[#This Row],[DIE NO]]),[1]Tracker!$AQ:$AQ,[1]Tracker!$V:$V,"")</f>
        <v>45955</v>
      </c>
      <c r="H1589" s="193" t="s">
        <v>94</v>
      </c>
      <c r="I1589" s="131">
        <v>0</v>
      </c>
      <c r="J1589" s="131">
        <v>0</v>
      </c>
      <c r="K1589" s="99">
        <v>45961</v>
      </c>
      <c r="L1589" s="99">
        <v>45964</v>
      </c>
      <c r="M1589" s="102" t="s">
        <v>2199</v>
      </c>
      <c r="N1589" s="129">
        <f>IFERROR(IF(tbl_die_ordering[[#This Row],[Design Approved Date]]&lt;&gt;"",L1589-K1589,""),"")</f>
        <v>3</v>
      </c>
      <c r="O1589" s="91">
        <v>45967</v>
      </c>
      <c r="P1589" s="91">
        <v>45969</v>
      </c>
      <c r="Q1589" s="99">
        <v>45967</v>
      </c>
      <c r="R1589" s="122" t="s">
        <v>2422</v>
      </c>
      <c r="S1589" s="90" t="s">
        <v>95</v>
      </c>
      <c r="T1589" s="99">
        <v>45967</v>
      </c>
      <c r="U1589" s="110"/>
      <c r="V1589" s="111" t="s">
        <v>2423</v>
      </c>
      <c r="W15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89" s="6"/>
      <c r="AA1589" s="118"/>
      <c r="AB1589" s="82">
        <f>_xlfn.XLOOKUP(_xlfn.TEXTJOIN("_",TRUE,tbl_die_ordering[[#This Row],[Supplier]],tbl_die_ordering[[#This Row],[DIE NO]]),[1]Tracker!$AQ:$AQ,[1]Tracker!$Y:$Y,"")</f>
        <v>242503142</v>
      </c>
      <c r="AC1589" s="83">
        <f>_xlfn.XLOOKUP(_xlfn.TEXTJOIN("_",TRUE,tbl_die_ordering[[#This Row],[Supplier]],tbl_die_ordering[[#This Row],[DIE NO]]),[1]Tracker!$AQ:$AQ,[1]Tracker!$AC:$AC,"")</f>
        <v>45994.393865740742</v>
      </c>
      <c r="AD1589" s="7"/>
      <c r="AF1589" t="str">
        <f>TEXT(tbl_die_ordering[[#This Row],[Die Requested Date]],"mmm")</f>
        <v>Oct</v>
      </c>
      <c r="AG1589" t="str">
        <f>_xlfn.TEXTJOIN("_",TRUE,tbl_die_ordering[[#This Row],[Supplier]],tbl_die_ordering[[#This Row],[DIE NO]])</f>
        <v>PHME_027092-3502</v>
      </c>
    </row>
    <row r="1590" spans="1:33" ht="15.75">
      <c r="A1590" s="130" t="s">
        <v>6</v>
      </c>
      <c r="B1590" s="128" t="str">
        <f>_xlfn.XLOOKUP(_xlfn.TEXTJOIN("_",TRUE,tbl_die_ordering[[#This Row],[Supplier]],tbl_die_ordering[[#This Row],[DIE NO]]),[1]Tracker!$AQ:$AQ,[1]Tracker!$W:$W,"")</f>
        <v>8264-25</v>
      </c>
      <c r="C1590" s="204" t="s">
        <v>1311</v>
      </c>
      <c r="D1590" s="177" t="s">
        <v>162</v>
      </c>
      <c r="E1590" s="90" t="s">
        <v>2424</v>
      </c>
      <c r="F1590" s="91">
        <v>45954</v>
      </c>
      <c r="G1590" s="355">
        <f>_xlfn.XLOOKUP(_xlfn.TEXTJOIN("_",TRUE,tbl_die_ordering[[#This Row],[Supplier]],tbl_die_ordering[[#This Row],[DIE NO]]),[1]Tracker!$AQ:$AQ,[1]Tracker!$V:$V,"")</f>
        <v>45955</v>
      </c>
      <c r="H1590" s="193" t="s">
        <v>94</v>
      </c>
      <c r="I1590" s="131">
        <v>0</v>
      </c>
      <c r="J1590" s="131">
        <v>0</v>
      </c>
      <c r="K1590" s="99">
        <v>45957</v>
      </c>
      <c r="L1590" s="99">
        <v>45959</v>
      </c>
      <c r="M1590" s="102"/>
      <c r="N1590" s="129"/>
      <c r="O1590" s="91">
        <v>45962</v>
      </c>
      <c r="P1590" s="91">
        <v>45955</v>
      </c>
      <c r="Q1590" s="99">
        <v>45962</v>
      </c>
      <c r="R1590" s="122" t="s">
        <v>2353</v>
      </c>
      <c r="S1590" s="90" t="s">
        <v>95</v>
      </c>
      <c r="T1590" s="99">
        <v>45962</v>
      </c>
      <c r="U1590" s="110"/>
      <c r="V1590" s="111" t="s">
        <v>2425</v>
      </c>
      <c r="W15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0" s="6"/>
      <c r="AA1590" s="118"/>
      <c r="AB1590" s="82">
        <f>_xlfn.XLOOKUP(_xlfn.TEXTJOIN("_",TRUE,tbl_die_ordering[[#This Row],[Supplier]],tbl_die_ordering[[#This Row],[DIE NO]]),[1]Tracker!$AQ:$AQ,[1]Tracker!$Y:$Y,"")</f>
        <v>142509886</v>
      </c>
      <c r="AC1590" s="83">
        <f>_xlfn.XLOOKUP(_xlfn.TEXTJOIN("_",TRUE,tbl_die_ordering[[#This Row],[Supplier]],tbl_die_ordering[[#This Row],[DIE NO]]),[1]Tracker!$AQ:$AQ,[1]Tracker!$AC:$AC,"")</f>
        <v>45978</v>
      </c>
      <c r="AD1590" s="7"/>
      <c r="AF1590" t="str">
        <f>TEXT(tbl_die_ordering[[#This Row],[Die Requested Date]],"mmm")</f>
        <v>Oct</v>
      </c>
      <c r="AG1590" t="str">
        <f>_xlfn.TEXTJOIN("_",TRUE,tbl_die_ordering[[#This Row],[Supplier]],tbl_die_ordering[[#This Row],[DIE NO]])</f>
        <v>PHME_30380-501</v>
      </c>
    </row>
    <row r="1591" spans="1:33" ht="30">
      <c r="A1591" s="130" t="s">
        <v>6</v>
      </c>
      <c r="B1591" s="128" t="str">
        <f>_xlfn.XLOOKUP(_xlfn.TEXTJOIN("_",TRUE,tbl_die_ordering[[#This Row],[Supplier]],tbl_die_ordering[[#This Row],[DIE NO]]),[1]Tracker!$AQ:$AQ,[1]Tracker!$W:$W,"")</f>
        <v>8268-25</v>
      </c>
      <c r="C1591" s="204" t="s">
        <v>2426</v>
      </c>
      <c r="D1591" s="177" t="s">
        <v>88</v>
      </c>
      <c r="E1591" s="90" t="s">
        <v>103</v>
      </c>
      <c r="F1591" s="91">
        <v>45954</v>
      </c>
      <c r="G1591" s="355">
        <f>_xlfn.XLOOKUP(_xlfn.TEXTJOIN("_",TRUE,tbl_die_ordering[[#This Row],[Supplier]],tbl_die_ordering[[#This Row],[DIE NO]]),[1]Tracker!$AQ:$AQ,[1]Tracker!$V:$V,"")</f>
        <v>45955</v>
      </c>
      <c r="H1591" s="193" t="s">
        <v>90</v>
      </c>
      <c r="I1591" s="131">
        <v>5</v>
      </c>
      <c r="J1591" s="131">
        <v>5</v>
      </c>
      <c r="K1591" s="99">
        <v>45957</v>
      </c>
      <c r="L1591" s="99">
        <v>45959</v>
      </c>
      <c r="M1591" s="102"/>
      <c r="N1591" s="129"/>
      <c r="O1591" s="91">
        <v>45962</v>
      </c>
      <c r="P1591" s="91">
        <v>45964</v>
      </c>
      <c r="Q1591" s="99">
        <v>45962</v>
      </c>
      <c r="R1591" s="122" t="s">
        <v>2353</v>
      </c>
      <c r="S1591" s="90" t="s">
        <v>167</v>
      </c>
      <c r="T1591" s="99">
        <v>45962</v>
      </c>
      <c r="U1591" s="110"/>
      <c r="V1591" s="111" t="s">
        <v>2427</v>
      </c>
      <c r="W15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1" s="6"/>
      <c r="AA1591" s="118"/>
      <c r="AB1591" s="82">
        <f>_xlfn.XLOOKUP(_xlfn.TEXTJOIN("_",TRUE,tbl_die_ordering[[#This Row],[Supplier]],tbl_die_ordering[[#This Row],[DIE NO]]),[1]Tracker!$AQ:$AQ,[1]Tracker!$Y:$Y,"")</f>
        <v>142509804</v>
      </c>
      <c r="AC1591" s="83">
        <f>_xlfn.XLOOKUP(_xlfn.TEXTJOIN("_",TRUE,tbl_die_ordering[[#This Row],[Supplier]],tbl_die_ordering[[#This Row],[DIE NO]]),[1]Tracker!$AQ:$AQ,[1]Tracker!$AC:$AC,"")</f>
        <v>45980.644872685189</v>
      </c>
      <c r="AD1591" s="7"/>
      <c r="AF1591" t="str">
        <f>TEXT(tbl_die_ordering[[#This Row],[Die Requested Date]],"mmm")</f>
        <v>Oct</v>
      </c>
      <c r="AG1591" t="str">
        <f>_xlfn.TEXTJOIN("_",TRUE,tbl_die_ordering[[#This Row],[Supplier]],tbl_die_ordering[[#This Row],[DIE NO]])</f>
        <v>PHOENIX _30380-502</v>
      </c>
    </row>
    <row r="1592" spans="1:33" ht="15.75">
      <c r="A1592" s="130" t="s">
        <v>6</v>
      </c>
      <c r="B1592" s="128" t="str">
        <f>_xlfn.XLOOKUP(_xlfn.TEXTJOIN("_",TRUE,tbl_die_ordering[[#This Row],[Supplier]],tbl_die_ordering[[#This Row],[DIE NO]]),[1]Tracker!$AQ:$AQ,[1]Tracker!$W:$W,"")</f>
        <v>8269-25</v>
      </c>
      <c r="C1592" s="204" t="s">
        <v>2428</v>
      </c>
      <c r="D1592" s="177" t="s">
        <v>88</v>
      </c>
      <c r="E1592" s="90" t="s">
        <v>111</v>
      </c>
      <c r="F1592" s="91">
        <v>45957</v>
      </c>
      <c r="G1592" s="355">
        <f>_xlfn.XLOOKUP(_xlfn.TEXTJOIN("_",TRUE,tbl_die_ordering[[#This Row],[Supplier]],tbl_die_ordering[[#This Row],[DIE NO]]),[1]Tracker!$AQ:$AQ,[1]Tracker!$V:$V,"")</f>
        <v>45958</v>
      </c>
      <c r="H1592" s="193" t="s">
        <v>94</v>
      </c>
      <c r="I1592" s="131">
        <v>1</v>
      </c>
      <c r="J1592" s="131">
        <v>1</v>
      </c>
      <c r="K1592" s="99">
        <v>45959</v>
      </c>
      <c r="L1592" s="99">
        <v>45960</v>
      </c>
      <c r="M1592" s="102"/>
      <c r="N1592" s="129"/>
      <c r="O1592" s="91">
        <v>45962</v>
      </c>
      <c r="P1592" s="91">
        <v>45964</v>
      </c>
      <c r="Q1592" s="99">
        <v>45962</v>
      </c>
      <c r="R1592" s="122" t="s">
        <v>2353</v>
      </c>
      <c r="S1592" s="90" t="s">
        <v>101</v>
      </c>
      <c r="T1592" s="99">
        <v>45962</v>
      </c>
      <c r="U1592" s="110"/>
      <c r="V1592" s="111"/>
      <c r="W15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2" s="6"/>
      <c r="AA1592" s="118"/>
      <c r="AB1592" s="82">
        <f>_xlfn.XLOOKUP(_xlfn.TEXTJOIN("_",TRUE,tbl_die_ordering[[#This Row],[Supplier]],tbl_die_ordering[[#This Row],[DIE NO]]),[1]Tracker!$AQ:$AQ,[1]Tracker!$Y:$Y,"")</f>
        <v>142509602</v>
      </c>
      <c r="AC1592" s="83">
        <f>_xlfn.XLOOKUP(_xlfn.TEXTJOIN("_",TRUE,tbl_die_ordering[[#This Row],[Supplier]],tbl_die_ordering[[#This Row],[DIE NO]]),[1]Tracker!$AQ:$AQ,[1]Tracker!$AC:$AC,"")</f>
        <v>45972.356307870374</v>
      </c>
      <c r="AD1592" s="7"/>
      <c r="AF1592" t="str">
        <f>TEXT(tbl_die_ordering[[#This Row],[Die Requested Date]],"mmm")</f>
        <v>Oct</v>
      </c>
      <c r="AG1592" t="str">
        <f>_xlfn.TEXTJOIN("_",TRUE,tbl_die_ordering[[#This Row],[Supplier]],tbl_die_ordering[[#This Row],[DIE NO]])</f>
        <v>PDTMC_15680-403</v>
      </c>
    </row>
    <row r="1593" spans="1:33" ht="45">
      <c r="A1593" s="130" t="s">
        <v>6</v>
      </c>
      <c r="B1593" s="128" t="str">
        <f>_xlfn.XLOOKUP(_xlfn.TEXTJOIN("_",TRUE,tbl_die_ordering[[#This Row],[Supplier]],tbl_die_ordering[[#This Row],[DIE NO]]),[1]Tracker!$AQ:$AQ,[1]Tracker!$W:$W,"")</f>
        <v>8278-25</v>
      </c>
      <c r="C1593" s="204" t="s">
        <v>2429</v>
      </c>
      <c r="D1593" s="177" t="s">
        <v>88</v>
      </c>
      <c r="E1593" s="90" t="s">
        <v>103</v>
      </c>
      <c r="F1593" s="91">
        <v>45957</v>
      </c>
      <c r="G1593" s="355">
        <f>_xlfn.XLOOKUP(_xlfn.TEXTJOIN("_",TRUE,tbl_die_ordering[[#This Row],[Supplier]],tbl_die_ordering[[#This Row],[DIE NO]]),[1]Tracker!$AQ:$AQ,[1]Tracker!$V:$V,"")</f>
        <v>45961</v>
      </c>
      <c r="H1593" s="193" t="s">
        <v>90</v>
      </c>
      <c r="I1593" s="131">
        <v>13</v>
      </c>
      <c r="J1593" s="131">
        <v>13</v>
      </c>
      <c r="K1593" s="99">
        <v>45967</v>
      </c>
      <c r="L1593" s="99">
        <v>45964</v>
      </c>
      <c r="M1593" s="102" t="s">
        <v>2199</v>
      </c>
      <c r="N1593" s="129"/>
      <c r="O1593" s="99">
        <v>45995</v>
      </c>
      <c r="P1593" s="91">
        <v>45997</v>
      </c>
      <c r="Q1593" s="99">
        <v>45995</v>
      </c>
      <c r="R1593" s="122" t="s">
        <v>2430</v>
      </c>
      <c r="S1593" s="90" t="s">
        <v>230</v>
      </c>
      <c r="T1593" s="99">
        <v>45995</v>
      </c>
      <c r="U1593" s="110"/>
      <c r="V1593" s="111" t="s">
        <v>2431</v>
      </c>
      <c r="W15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3" s="6"/>
      <c r="AA1593" s="118"/>
      <c r="AB1593" s="82">
        <f>_xlfn.XLOOKUP(_xlfn.TEXTJOIN("_",TRUE,tbl_die_ordering[[#This Row],[Supplier]],tbl_die_ordering[[#This Row],[DIE NO]]),[1]Tracker!$AQ:$AQ,[1]Tracker!$Y:$Y,"")</f>
        <v>0</v>
      </c>
      <c r="AC1593" s="83">
        <f>_xlfn.XLOOKUP(_xlfn.TEXTJOIN("_",TRUE,tbl_die_ordering[[#This Row],[Supplier]],tbl_die_ordering[[#This Row],[DIE NO]]),[1]Tracker!$AQ:$AQ,[1]Tracker!$AC:$AC,"")</f>
        <v>0</v>
      </c>
      <c r="AD1593" s="7"/>
      <c r="AF1593" t="str">
        <f>TEXT(tbl_die_ordering[[#This Row],[Die Requested Date]],"mmm")</f>
        <v>Oct</v>
      </c>
      <c r="AG1593" t="str">
        <f>_xlfn.TEXTJOIN("_",TRUE,tbl_die_ordering[[#This Row],[Supplier]],tbl_die_ordering[[#This Row],[DIE NO]])</f>
        <v>ADEX_19958-603</v>
      </c>
    </row>
    <row r="1594" spans="1:33" ht="15.75">
      <c r="A1594" s="130" t="s">
        <v>29</v>
      </c>
      <c r="B1594" s="128" t="str">
        <f>_xlfn.XLOOKUP(_xlfn.TEXTJOIN("_",TRUE,tbl_die_ordering[[#This Row],[Supplier]],tbl_die_ordering[[#This Row],[DIE NO]]),[1]Tracker!$AQ:$AQ,[1]Tracker!$W:$W,"")</f>
        <v>8270-25</v>
      </c>
      <c r="C1594" s="204" t="s">
        <v>2432</v>
      </c>
      <c r="D1594" s="177" t="s">
        <v>185</v>
      </c>
      <c r="E1594" s="90" t="s">
        <v>119</v>
      </c>
      <c r="F1594" s="91">
        <v>45958</v>
      </c>
      <c r="G1594" s="355">
        <f>_xlfn.XLOOKUP(_xlfn.TEXTJOIN("_",TRUE,tbl_die_ordering[[#This Row],[Supplier]],tbl_die_ordering[[#This Row],[DIE NO]]),[1]Tracker!$AQ:$AQ,[1]Tracker!$V:$V,"")</f>
        <v>45958</v>
      </c>
      <c r="H1594" s="193" t="s">
        <v>94</v>
      </c>
      <c r="I1594" s="131">
        <v>0</v>
      </c>
      <c r="J1594" s="131">
        <v>0</v>
      </c>
      <c r="K1594" s="99">
        <v>45959</v>
      </c>
      <c r="L1594" s="99">
        <v>45960</v>
      </c>
      <c r="M1594" s="102"/>
      <c r="N1594" s="129">
        <f>IFERROR(IF(tbl_die_ordering[[#This Row],[Design Approved Date]]&lt;&gt;"",L1594-K1594,""),"")</f>
        <v>1</v>
      </c>
      <c r="O1594" s="91">
        <v>45962</v>
      </c>
      <c r="P1594" s="91">
        <v>45964</v>
      </c>
      <c r="Q1594" s="99">
        <v>45962</v>
      </c>
      <c r="R1594" s="122" t="s">
        <v>2369</v>
      </c>
      <c r="S1594" s="90" t="s">
        <v>101</v>
      </c>
      <c r="T1594" s="99">
        <v>45962</v>
      </c>
      <c r="U1594" s="110" t="s">
        <v>63</v>
      </c>
      <c r="V1594" s="111"/>
      <c r="W15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4" s="6"/>
      <c r="AA1594" s="118"/>
      <c r="AB1594" s="82">
        <f>_xlfn.XLOOKUP(_xlfn.TEXTJOIN("_",TRUE,tbl_die_ordering[[#This Row],[Supplier]],tbl_die_ordering[[#This Row],[DIE NO]]),[1]Tracker!$AQ:$AQ,[1]Tracker!$Y:$Y,"")</f>
        <v>242503032</v>
      </c>
      <c r="AC1594" s="83">
        <f>_xlfn.XLOOKUP(_xlfn.TEXTJOIN("_",TRUE,tbl_die_ordering[[#This Row],[Supplier]],tbl_die_ordering[[#This Row],[DIE NO]]),[1]Tracker!$AQ:$AQ,[1]Tracker!$AC:$AC,"")</f>
        <v>45972</v>
      </c>
      <c r="AD1594" s="7"/>
      <c r="AF1594" t="str">
        <f>TEXT(tbl_die_ordering[[#This Row],[Die Requested Date]],"mmm")</f>
        <v>Oct</v>
      </c>
      <c r="AG1594" t="str">
        <f>_xlfn.TEXTJOIN("_",TRUE,tbl_die_ordering[[#This Row],[Supplier]],tbl_die_ordering[[#This Row],[DIE NO]])</f>
        <v>PDTMC_27986-2501</v>
      </c>
    </row>
    <row r="1595" spans="1:33" ht="15.75">
      <c r="A1595" s="130" t="s">
        <v>6</v>
      </c>
      <c r="B1595" s="128" t="str">
        <f>_xlfn.XLOOKUP(_xlfn.TEXTJOIN("_",TRUE,tbl_die_ordering[[#This Row],[Supplier]],tbl_die_ordering[[#This Row],[DIE NO]]),[1]Tracker!$AQ:$AQ,[1]Tracker!$W:$W,"")</f>
        <v>8271-25</v>
      </c>
      <c r="C1595" s="204" t="s">
        <v>2433</v>
      </c>
      <c r="D1595" s="177" t="s">
        <v>185</v>
      </c>
      <c r="E1595" s="90" t="s">
        <v>240</v>
      </c>
      <c r="F1595" s="91">
        <v>45958</v>
      </c>
      <c r="G1595" s="355">
        <f>_xlfn.XLOOKUP(_xlfn.TEXTJOIN("_",TRUE,tbl_die_ordering[[#This Row],[Supplier]],tbl_die_ordering[[#This Row],[DIE NO]]),[1]Tracker!$AQ:$AQ,[1]Tracker!$V:$V,"")</f>
        <v>45958</v>
      </c>
      <c r="H1595" s="193" t="s">
        <v>90</v>
      </c>
      <c r="I1595" s="131">
        <v>4</v>
      </c>
      <c r="J1595" s="131">
        <v>4</v>
      </c>
      <c r="K1595" s="99">
        <v>45958</v>
      </c>
      <c r="L1595" s="99">
        <v>45959</v>
      </c>
      <c r="M1595" s="102"/>
      <c r="N1595" s="129"/>
      <c r="O1595" s="91">
        <v>45962</v>
      </c>
      <c r="P1595" s="91">
        <v>45964</v>
      </c>
      <c r="Q1595" s="99">
        <v>45962</v>
      </c>
      <c r="R1595" s="122" t="s">
        <v>2353</v>
      </c>
      <c r="S1595" s="90" t="s">
        <v>230</v>
      </c>
      <c r="T1595" s="99">
        <v>45962</v>
      </c>
      <c r="U1595" s="110" t="s">
        <v>65</v>
      </c>
      <c r="V1595" s="111"/>
      <c r="W15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5" s="6"/>
      <c r="AA1595" s="118"/>
      <c r="AB1595" s="82">
        <f>_xlfn.XLOOKUP(_xlfn.TEXTJOIN("_",TRUE,tbl_die_ordering[[#This Row],[Supplier]],tbl_die_ordering[[#This Row],[DIE NO]]),[1]Tracker!$AQ:$AQ,[1]Tracker!$Y:$Y,"")</f>
        <v>142509662</v>
      </c>
      <c r="AC1595" s="83">
        <f>_xlfn.XLOOKUP(_xlfn.TEXTJOIN("_",TRUE,tbl_die_ordering[[#This Row],[Supplier]],tbl_die_ordering[[#This Row],[DIE NO]]),[1]Tracker!$AQ:$AQ,[1]Tracker!$AC:$AC,"")</f>
        <v>45968.720648148148</v>
      </c>
      <c r="AD1595" s="7"/>
      <c r="AF1595" t="str">
        <f>TEXT(tbl_die_ordering[[#This Row],[Die Requested Date]],"mmm")</f>
        <v>Oct</v>
      </c>
      <c r="AG1595" t="str">
        <f>_xlfn.TEXTJOIN("_",TRUE,tbl_die_ordering[[#This Row],[Supplier]],tbl_die_ordering[[#This Row],[DIE NO]])</f>
        <v>ADEX_30505-601</v>
      </c>
    </row>
    <row r="1596" spans="1:33" ht="30">
      <c r="A1596" s="130" t="s">
        <v>6</v>
      </c>
      <c r="B1596" s="128" t="str">
        <f>_xlfn.XLOOKUP(_xlfn.TEXTJOIN("_",TRUE,tbl_die_ordering[[#This Row],[Supplier]],tbl_die_ordering[[#This Row],[DIE NO]]),[1]Tracker!$AQ:$AQ,[1]Tracker!$W:$W,"")</f>
        <v>8273-25</v>
      </c>
      <c r="C1596" s="204" t="s">
        <v>2434</v>
      </c>
      <c r="D1596" s="177" t="s">
        <v>212</v>
      </c>
      <c r="E1596" s="90" t="s">
        <v>100</v>
      </c>
      <c r="F1596" s="91">
        <v>45960</v>
      </c>
      <c r="G1596" s="355">
        <f>_xlfn.XLOOKUP(_xlfn.TEXTJOIN("_",TRUE,tbl_die_ordering[[#This Row],[Supplier]],tbl_die_ordering[[#This Row],[DIE NO]]),[1]Tracker!$AQ:$AQ,[1]Tracker!$V:$V,"")</f>
        <v>45961</v>
      </c>
      <c r="H1596" s="193" t="s">
        <v>94</v>
      </c>
      <c r="I1596" s="131">
        <v>1</v>
      </c>
      <c r="J1596" s="131">
        <v>1</v>
      </c>
      <c r="K1596" s="99">
        <v>45962</v>
      </c>
      <c r="L1596" s="99"/>
      <c r="M1596" s="102" t="s">
        <v>2199</v>
      </c>
      <c r="N1596" s="129"/>
      <c r="O1596" s="91"/>
      <c r="P1596" s="91"/>
      <c r="Q1596" s="99"/>
      <c r="R1596" s="122"/>
      <c r="S1596" s="90" t="s">
        <v>101</v>
      </c>
      <c r="T1596" s="99"/>
      <c r="U1596" s="110"/>
      <c r="V1596" s="111" t="s">
        <v>2435</v>
      </c>
      <c r="W15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596" s="6"/>
      <c r="AA1596" s="118"/>
      <c r="AB1596" s="82">
        <f>_xlfn.XLOOKUP(_xlfn.TEXTJOIN("_",TRUE,tbl_die_ordering[[#This Row],[Supplier]],tbl_die_ordering[[#This Row],[DIE NO]]),[1]Tracker!$AQ:$AQ,[1]Tracker!$Y:$Y,"")</f>
        <v>0</v>
      </c>
      <c r="AC1596" s="83">
        <f>_xlfn.XLOOKUP(_xlfn.TEXTJOIN("_",TRUE,tbl_die_ordering[[#This Row],[Supplier]],tbl_die_ordering[[#This Row],[DIE NO]]),[1]Tracker!$AQ:$AQ,[1]Tracker!$AC:$AC,"")</f>
        <v>0</v>
      </c>
      <c r="AD1596" s="7"/>
      <c r="AF1596" t="str">
        <f>TEXT(tbl_die_ordering[[#This Row],[Die Requested Date]],"mmm")</f>
        <v>Oct</v>
      </c>
      <c r="AG1596" t="str">
        <f>_xlfn.TEXTJOIN("_",TRUE,tbl_die_ordering[[#This Row],[Supplier]],tbl_die_ordering[[#This Row],[DIE NO]])</f>
        <v>PDTMC_29225-204</v>
      </c>
    </row>
    <row r="1597" spans="1:33" ht="15.75">
      <c r="A1597" s="130" t="s">
        <v>6</v>
      </c>
      <c r="B1597" s="128" t="str">
        <f>_xlfn.XLOOKUP(_xlfn.TEXTJOIN("_",TRUE,tbl_die_ordering[[#This Row],[Supplier]],tbl_die_ordering[[#This Row],[DIE NO]]),[1]Tracker!$AQ:$AQ,[1]Tracker!$W:$W,"")</f>
        <v>8273-25</v>
      </c>
      <c r="C1597" s="204" t="s">
        <v>2436</v>
      </c>
      <c r="D1597" s="177" t="s">
        <v>88</v>
      </c>
      <c r="E1597" s="90" t="s">
        <v>103</v>
      </c>
      <c r="F1597" s="91">
        <v>45960</v>
      </c>
      <c r="G1597" s="355">
        <f>_xlfn.XLOOKUP(_xlfn.TEXTJOIN("_",TRUE,tbl_die_ordering[[#This Row],[Supplier]],tbl_die_ordering[[#This Row],[DIE NO]]),[1]Tracker!$AQ:$AQ,[1]Tracker!$V:$V,"")</f>
        <v>45961</v>
      </c>
      <c r="H1597" s="193" t="s">
        <v>94</v>
      </c>
      <c r="I1597" s="131">
        <v>0</v>
      </c>
      <c r="J1597" s="131">
        <v>0</v>
      </c>
      <c r="K1597" s="99">
        <v>45966</v>
      </c>
      <c r="L1597" s="99">
        <v>45966</v>
      </c>
      <c r="M1597" s="102"/>
      <c r="N1597" s="129"/>
      <c r="O1597" s="91">
        <v>45967</v>
      </c>
      <c r="P1597" s="91">
        <v>45969</v>
      </c>
      <c r="Q1597" s="99">
        <v>45967</v>
      </c>
      <c r="R1597" s="122" t="s">
        <v>2437</v>
      </c>
      <c r="S1597" s="90" t="s">
        <v>101</v>
      </c>
      <c r="T1597" s="99">
        <v>45967</v>
      </c>
      <c r="U1597" s="110"/>
      <c r="V1597" s="111"/>
      <c r="W15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7" s="6"/>
      <c r="AA1597" s="118"/>
      <c r="AB1597" s="82">
        <f>_xlfn.XLOOKUP(_xlfn.TEXTJOIN("_",TRUE,tbl_die_ordering[[#This Row],[Supplier]],tbl_die_ordering[[#This Row],[DIE NO]]),[1]Tracker!$AQ:$AQ,[1]Tracker!$Y:$Y,"")</f>
        <v>142509806</v>
      </c>
      <c r="AC1597" s="83">
        <f>_xlfn.XLOOKUP(_xlfn.TEXTJOIN("_",TRUE,tbl_die_ordering[[#This Row],[Supplier]],tbl_die_ordering[[#This Row],[DIE NO]]),[1]Tracker!$AQ:$AQ,[1]Tracker!$AC:$AC,"")</f>
        <v>45974</v>
      </c>
      <c r="AD1597" s="7"/>
      <c r="AF1597" t="str">
        <f>TEXT(tbl_die_ordering[[#This Row],[Die Requested Date]],"mmm")</f>
        <v>Oct</v>
      </c>
      <c r="AG1597" t="str">
        <f>_xlfn.TEXTJOIN("_",TRUE,tbl_die_ordering[[#This Row],[Supplier]],tbl_die_ordering[[#This Row],[DIE NO]])</f>
        <v>PDTMC_12537-501</v>
      </c>
    </row>
    <row r="1598" spans="1:33" ht="15.75">
      <c r="A1598" s="130" t="s">
        <v>29</v>
      </c>
      <c r="B1598" s="128" t="str">
        <f>_xlfn.XLOOKUP(_xlfn.TEXTJOIN("_",TRUE,tbl_die_ordering[[#This Row],[Supplier]],tbl_die_ordering[[#This Row],[DIE NO]]),[1]Tracker!$AQ:$AQ,[1]Tracker!$W:$W,"")</f>
        <v>8276-25</v>
      </c>
      <c r="C1598" s="204" t="s">
        <v>2438</v>
      </c>
      <c r="D1598" s="177" t="s">
        <v>162</v>
      </c>
      <c r="E1598" s="90" t="s">
        <v>1630</v>
      </c>
      <c r="F1598" s="91">
        <v>45960</v>
      </c>
      <c r="G1598" s="355">
        <f>_xlfn.XLOOKUP(_xlfn.TEXTJOIN("_",TRUE,tbl_die_ordering[[#This Row],[Supplier]],tbl_die_ordering[[#This Row],[DIE NO]]),[1]Tracker!$AQ:$AQ,[1]Tracker!$V:$V,"")</f>
        <v>45961</v>
      </c>
      <c r="H1598" s="193" t="s">
        <v>94</v>
      </c>
      <c r="I1598" s="131">
        <v>4</v>
      </c>
      <c r="J1598" s="131">
        <v>4</v>
      </c>
      <c r="K1598" s="99">
        <v>45959</v>
      </c>
      <c r="L1598" s="99">
        <v>45960</v>
      </c>
      <c r="M1598" s="102"/>
      <c r="N1598" s="129">
        <f>IFERROR(IF(tbl_die_ordering[[#This Row],[Design Approved Date]]&lt;&gt;"",L1598-K1598,""),"")</f>
        <v>1</v>
      </c>
      <c r="O1598" s="91">
        <v>45962</v>
      </c>
      <c r="P1598" s="91">
        <v>45964</v>
      </c>
      <c r="Q1598" s="99">
        <v>45962</v>
      </c>
      <c r="R1598" s="122" t="s">
        <v>2369</v>
      </c>
      <c r="S1598" s="90" t="s">
        <v>101</v>
      </c>
      <c r="T1598" s="99">
        <v>45962</v>
      </c>
      <c r="U1598" s="110"/>
      <c r="V1598" s="111"/>
      <c r="W15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8" s="6"/>
      <c r="AA1598" s="118"/>
      <c r="AB1598" s="82">
        <f>_xlfn.XLOOKUP(_xlfn.TEXTJOIN("_",TRUE,tbl_die_ordering[[#This Row],[Supplier]],tbl_die_ordering[[#This Row],[DIE NO]]),[1]Tracker!$AQ:$AQ,[1]Tracker!$Y:$Y,"")</f>
        <v>242503031</v>
      </c>
      <c r="AC1598" s="83">
        <f>_xlfn.XLOOKUP(_xlfn.TEXTJOIN("_",TRUE,tbl_die_ordering[[#This Row],[Supplier]],tbl_die_ordering[[#This Row],[DIE NO]]),[1]Tracker!$AQ:$AQ,[1]Tracker!$AC:$AC,"")</f>
        <v>45972.633506944447</v>
      </c>
      <c r="AD1598" s="7"/>
      <c r="AF1598" t="str">
        <f>TEXT(tbl_die_ordering[[#This Row],[Die Requested Date]],"mmm")</f>
        <v>Oct</v>
      </c>
      <c r="AG1598" t="str">
        <f>_xlfn.TEXTJOIN("_",TRUE,tbl_die_ordering[[#This Row],[Supplier]],tbl_die_ordering[[#This Row],[DIE NO]])</f>
        <v>PDTMC_014855-3504 M</v>
      </c>
    </row>
    <row r="1599" spans="1:33" ht="30">
      <c r="A1599" s="130" t="s">
        <v>6</v>
      </c>
      <c r="B1599" s="128" t="str">
        <f>_xlfn.XLOOKUP(_xlfn.TEXTJOIN("_",TRUE,tbl_die_ordering[[#This Row],[Supplier]],tbl_die_ordering[[#This Row],[DIE NO]]),[1]Tracker!$AQ:$AQ,[1]Tracker!$W:$W,"")</f>
        <v>8274-25</v>
      </c>
      <c r="C1599" s="204" t="s">
        <v>2439</v>
      </c>
      <c r="D1599" s="177" t="s">
        <v>88</v>
      </c>
      <c r="E1599" s="90" t="s">
        <v>100</v>
      </c>
      <c r="F1599" s="91">
        <v>45960</v>
      </c>
      <c r="G1599" s="355">
        <f>_xlfn.XLOOKUP(_xlfn.TEXTJOIN("_",TRUE,tbl_die_ordering[[#This Row],[Supplier]],tbl_die_ordering[[#This Row],[DIE NO]]),[1]Tracker!$AQ:$AQ,[1]Tracker!$V:$V,"")</f>
        <v>45961</v>
      </c>
      <c r="H1599" s="193" t="s">
        <v>94</v>
      </c>
      <c r="I1599" s="131">
        <v>4</v>
      </c>
      <c r="J1599" s="131">
        <v>4</v>
      </c>
      <c r="K1599" s="99">
        <v>45962</v>
      </c>
      <c r="L1599" s="99">
        <v>45980</v>
      </c>
      <c r="M1599" s="102" t="s">
        <v>2199</v>
      </c>
      <c r="N1599" s="129"/>
      <c r="O1599" s="91">
        <v>45981</v>
      </c>
      <c r="P1599" s="91">
        <v>45981</v>
      </c>
      <c r="Q1599" s="99">
        <v>45981</v>
      </c>
      <c r="R1599" s="122" t="s">
        <v>2440</v>
      </c>
      <c r="S1599" s="90" t="s">
        <v>95</v>
      </c>
      <c r="T1599" s="99">
        <v>45981</v>
      </c>
      <c r="U1599" s="110"/>
      <c r="V1599" s="111" t="s">
        <v>2441</v>
      </c>
      <c r="W15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599" s="6"/>
      <c r="AA1599" s="118"/>
      <c r="AB1599" s="82">
        <f>_xlfn.XLOOKUP(_xlfn.TEXTJOIN("_",TRUE,tbl_die_ordering[[#This Row],[Supplier]],tbl_die_ordering[[#This Row],[DIE NO]]),[1]Tracker!$AQ:$AQ,[1]Tracker!$Y:$Y,"")</f>
        <v>142510386</v>
      </c>
      <c r="AC1599" s="83" t="str">
        <f>_xlfn.XLOOKUP(_xlfn.TEXTJOIN("_",TRUE,tbl_die_ordering[[#This Row],[Supplier]],tbl_die_ordering[[#This Row],[DIE NO]]),[1]Tracker!$AQ:$AQ,[1]Tracker!$AC:$AC,"")</f>
        <v xml:space="preserve"> </v>
      </c>
      <c r="AD1599" s="7"/>
      <c r="AF1599" t="str">
        <f>TEXT(tbl_die_ordering[[#This Row],[Die Requested Date]],"mmm")</f>
        <v>Oct</v>
      </c>
      <c r="AG1599" t="str">
        <f>_xlfn.TEXTJOIN("_",TRUE,tbl_die_ordering[[#This Row],[Supplier]],tbl_die_ordering[[#This Row],[DIE NO]])</f>
        <v>PHME_14855-208</v>
      </c>
    </row>
    <row r="1600" spans="1:33" ht="15.75">
      <c r="A1600" s="130" t="s">
        <v>6</v>
      </c>
      <c r="B1600" s="128" t="str">
        <f>_xlfn.XLOOKUP(_xlfn.TEXTJOIN("_",TRUE,tbl_die_ordering[[#This Row],[Supplier]],tbl_die_ordering[[#This Row],[DIE NO]]),[1]Tracker!$AQ:$AQ,[1]Tracker!$W:$W,"")</f>
        <v>8274-25</v>
      </c>
      <c r="C1600" s="204" t="s">
        <v>2442</v>
      </c>
      <c r="D1600" s="177" t="s">
        <v>88</v>
      </c>
      <c r="E1600" s="90" t="s">
        <v>93</v>
      </c>
      <c r="F1600" s="91">
        <v>45960</v>
      </c>
      <c r="G1600" s="355">
        <f>_xlfn.XLOOKUP(_xlfn.TEXTJOIN("_",TRUE,tbl_die_ordering[[#This Row],[Supplier]],tbl_die_ordering[[#This Row],[DIE NO]]),[1]Tracker!$AQ:$AQ,[1]Tracker!$V:$V,"")</f>
        <v>45961</v>
      </c>
      <c r="H1600" s="193" t="s">
        <v>94</v>
      </c>
      <c r="I1600" s="131">
        <v>0</v>
      </c>
      <c r="J1600" s="131">
        <v>0</v>
      </c>
      <c r="K1600" s="99">
        <v>45961</v>
      </c>
      <c r="L1600" s="99">
        <v>45964</v>
      </c>
      <c r="M1600" s="102"/>
      <c r="N1600" s="129"/>
      <c r="O1600" s="91">
        <v>45967</v>
      </c>
      <c r="P1600" s="91">
        <v>45969</v>
      </c>
      <c r="Q1600" s="99">
        <v>45967</v>
      </c>
      <c r="R1600" s="122" t="s">
        <v>2443</v>
      </c>
      <c r="S1600" s="90" t="s">
        <v>95</v>
      </c>
      <c r="T1600" s="99">
        <v>45967</v>
      </c>
      <c r="U1600" s="110"/>
      <c r="V1600" s="111"/>
      <c r="W16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0" s="6"/>
      <c r="AA1600" s="118"/>
      <c r="AB1600" s="82">
        <f>_xlfn.XLOOKUP(_xlfn.TEXTJOIN("_",TRUE,tbl_die_ordering[[#This Row],[Supplier]],tbl_die_ordering[[#This Row],[DIE NO]]),[1]Tracker!$AQ:$AQ,[1]Tracker!$Y:$Y,"")</f>
        <v>142509809</v>
      </c>
      <c r="AC1600" s="83">
        <f>_xlfn.XLOOKUP(_xlfn.TEXTJOIN("_",TRUE,tbl_die_ordering[[#This Row],[Supplier]],tbl_die_ordering[[#This Row],[DIE NO]]),[1]Tracker!$AQ:$AQ,[1]Tracker!$AC:$AC,"")</f>
        <v>45974</v>
      </c>
      <c r="AD1600" s="7"/>
      <c r="AF1600" t="str">
        <f>TEXT(tbl_die_ordering[[#This Row],[Die Requested Date]],"mmm")</f>
        <v>Oct</v>
      </c>
      <c r="AG1600" t="str">
        <f>_xlfn.TEXTJOIN("_",TRUE,tbl_die_ordering[[#This Row],[Supplier]],tbl_die_ordering[[#This Row],[DIE NO]])</f>
        <v>PHME_27063-202</v>
      </c>
    </row>
    <row r="1601" spans="1:34" ht="15.75">
      <c r="A1601" s="130" t="s">
        <v>6</v>
      </c>
      <c r="B1601" s="128" t="str">
        <f>_xlfn.XLOOKUP(_xlfn.TEXTJOIN("_",TRUE,tbl_die_ordering[[#This Row],[Supplier]],tbl_die_ordering[[#This Row],[DIE NO]]),[1]Tracker!$AQ:$AQ,[1]Tracker!$W:$W,"")</f>
        <v>8274-25</v>
      </c>
      <c r="C1601" s="204" t="s">
        <v>2444</v>
      </c>
      <c r="D1601" s="177" t="s">
        <v>88</v>
      </c>
      <c r="E1601" s="90" t="s">
        <v>103</v>
      </c>
      <c r="F1601" s="91">
        <v>45960</v>
      </c>
      <c r="G1601" s="355">
        <f>_xlfn.XLOOKUP(_xlfn.TEXTJOIN("_",TRUE,tbl_die_ordering[[#This Row],[Supplier]],tbl_die_ordering[[#This Row],[DIE NO]]),[1]Tracker!$AQ:$AQ,[1]Tracker!$V:$V,"")</f>
        <v>45961</v>
      </c>
      <c r="H1601" s="193" t="s">
        <v>94</v>
      </c>
      <c r="I1601" s="131">
        <v>0</v>
      </c>
      <c r="J1601" s="131">
        <v>0</v>
      </c>
      <c r="K1601" s="99">
        <v>45961</v>
      </c>
      <c r="L1601" s="99">
        <v>45961</v>
      </c>
      <c r="M1601" s="102"/>
      <c r="N1601" s="129"/>
      <c r="O1601" s="91">
        <v>45967</v>
      </c>
      <c r="P1601" s="91">
        <v>45964</v>
      </c>
      <c r="Q1601" s="99">
        <v>45962</v>
      </c>
      <c r="R1601" s="122" t="s">
        <v>2353</v>
      </c>
      <c r="S1601" s="90" t="s">
        <v>95</v>
      </c>
      <c r="T1601" s="99">
        <v>45962</v>
      </c>
      <c r="U1601" s="110"/>
      <c r="V1601" s="111"/>
      <c r="W16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1" s="6"/>
      <c r="AA1601" s="118"/>
      <c r="AB1601" s="82">
        <f>_xlfn.XLOOKUP(_xlfn.TEXTJOIN("_",TRUE,tbl_die_ordering[[#This Row],[Supplier]],tbl_die_ordering[[#This Row],[DIE NO]]),[1]Tracker!$AQ:$AQ,[1]Tracker!$Y:$Y,"")</f>
        <v>142509976</v>
      </c>
      <c r="AC1601" s="83">
        <f>_xlfn.XLOOKUP(_xlfn.TEXTJOIN("_",TRUE,tbl_die_ordering[[#This Row],[Supplier]],tbl_die_ordering[[#This Row],[DIE NO]]),[1]Tracker!$AQ:$AQ,[1]Tracker!$AC:$AC,"")</f>
        <v>45982.596504629626</v>
      </c>
      <c r="AD1601" s="7"/>
      <c r="AF1601" t="str">
        <f>TEXT(tbl_die_ordering[[#This Row],[Die Requested Date]],"mmm")</f>
        <v>Oct</v>
      </c>
      <c r="AG1601" t="str">
        <f>_xlfn.TEXTJOIN("_",TRUE,tbl_die_ordering[[#This Row],[Supplier]],tbl_die_ordering[[#This Row],[DIE NO]])</f>
        <v>PHME_27070-503</v>
      </c>
    </row>
    <row r="1602" spans="1:34" ht="15.75">
      <c r="A1602" s="130" t="s">
        <v>6</v>
      </c>
      <c r="B1602" s="128" t="str">
        <f>_xlfn.XLOOKUP(_xlfn.TEXTJOIN("_",TRUE,tbl_die_ordering[[#This Row],[Supplier]],tbl_die_ordering[[#This Row],[DIE NO]]),[1]Tracker!$AQ:$AQ,[1]Tracker!$W:$W,"")</f>
        <v>8274-25</v>
      </c>
      <c r="C1602" s="204" t="s">
        <v>2445</v>
      </c>
      <c r="D1602" s="177" t="s">
        <v>88</v>
      </c>
      <c r="E1602" s="90" t="s">
        <v>103</v>
      </c>
      <c r="F1602" s="91">
        <v>45960</v>
      </c>
      <c r="G1602" s="355">
        <f>_xlfn.XLOOKUP(_xlfn.TEXTJOIN("_",TRUE,tbl_die_ordering[[#This Row],[Supplier]],tbl_die_ordering[[#This Row],[DIE NO]]),[1]Tracker!$AQ:$AQ,[1]Tracker!$V:$V,"")</f>
        <v>45961</v>
      </c>
      <c r="H1602" s="193" t="s">
        <v>94</v>
      </c>
      <c r="I1602" s="131">
        <v>0</v>
      </c>
      <c r="J1602" s="131">
        <v>0</v>
      </c>
      <c r="K1602" s="99">
        <v>45961</v>
      </c>
      <c r="L1602" s="99">
        <v>45961</v>
      </c>
      <c r="M1602" s="102"/>
      <c r="N1602" s="129"/>
      <c r="O1602" s="91">
        <v>45962</v>
      </c>
      <c r="P1602" s="91">
        <v>45964</v>
      </c>
      <c r="Q1602" s="99">
        <v>45962</v>
      </c>
      <c r="R1602" s="122" t="s">
        <v>2353</v>
      </c>
      <c r="S1602" s="90" t="s">
        <v>95</v>
      </c>
      <c r="T1602" s="99">
        <v>45962</v>
      </c>
      <c r="U1602" s="110"/>
      <c r="V1602" s="111"/>
      <c r="W16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2" s="6"/>
      <c r="AA1602" s="118"/>
      <c r="AB1602" s="82">
        <f>_xlfn.XLOOKUP(_xlfn.TEXTJOIN("_",TRUE,tbl_die_ordering[[#This Row],[Supplier]],tbl_die_ordering[[#This Row],[DIE NO]]),[1]Tracker!$AQ:$AQ,[1]Tracker!$Y:$Y,"")</f>
        <v>142509976</v>
      </c>
      <c r="AC1602" s="83">
        <f>_xlfn.XLOOKUP(_xlfn.TEXTJOIN("_",TRUE,tbl_die_ordering[[#This Row],[Supplier]],tbl_die_ordering[[#This Row],[DIE NO]]),[1]Tracker!$AQ:$AQ,[1]Tracker!$AC:$AC,"")</f>
        <v>45982.596504629626</v>
      </c>
      <c r="AD1602" s="7"/>
      <c r="AF1602" t="str">
        <f>TEXT(tbl_die_ordering[[#This Row],[Die Requested Date]],"mmm")</f>
        <v>Oct</v>
      </c>
      <c r="AG1602" t="str">
        <f>_xlfn.TEXTJOIN("_",TRUE,tbl_die_ordering[[#This Row],[Supplier]],tbl_die_ordering[[#This Row],[DIE NO]])</f>
        <v>PHME_27071-503</v>
      </c>
    </row>
    <row r="1603" spans="1:34" ht="30">
      <c r="A1603" s="130" t="s">
        <v>29</v>
      </c>
      <c r="B1603" s="128" t="str">
        <f>_xlfn.XLOOKUP(_xlfn.TEXTJOIN("_",TRUE,tbl_die_ordering[[#This Row],[Supplier]],tbl_die_ordering[[#This Row],[DIE NO]]),[1]Tracker!$AQ:$AQ,[1]Tracker!$W:$W,"")</f>
        <v>8277-25</v>
      </c>
      <c r="C1603" s="204" t="s">
        <v>2446</v>
      </c>
      <c r="D1603" s="177" t="s">
        <v>88</v>
      </c>
      <c r="E1603" s="90" t="s">
        <v>131</v>
      </c>
      <c r="F1603" s="91">
        <v>45960</v>
      </c>
      <c r="G1603" s="355">
        <f>_xlfn.XLOOKUP(_xlfn.TEXTJOIN("_",TRUE,tbl_die_ordering[[#This Row],[Supplier]],tbl_die_ordering[[#This Row],[DIE NO]]),[1]Tracker!$AQ:$AQ,[1]Tracker!$V:$V,"")</f>
        <v>45961</v>
      </c>
      <c r="H1603" s="193" t="s">
        <v>94</v>
      </c>
      <c r="I1603" s="131">
        <v>1</v>
      </c>
      <c r="J1603" s="131">
        <v>1</v>
      </c>
      <c r="K1603" s="99">
        <v>45964</v>
      </c>
      <c r="L1603" s="99">
        <v>45966</v>
      </c>
      <c r="M1603" s="102"/>
      <c r="N1603" s="129"/>
      <c r="O1603" s="91">
        <v>45968</v>
      </c>
      <c r="P1603" s="91">
        <v>45969</v>
      </c>
      <c r="Q1603" s="99">
        <v>45968</v>
      </c>
      <c r="R1603" s="122" t="s">
        <v>2447</v>
      </c>
      <c r="S1603" s="90" t="s">
        <v>95</v>
      </c>
      <c r="T1603" s="99">
        <v>45968</v>
      </c>
      <c r="U1603" s="110"/>
      <c r="V1603" s="111" t="s">
        <v>2448</v>
      </c>
      <c r="W16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3" s="6"/>
      <c r="AA1603" s="118"/>
      <c r="AB1603" s="82">
        <f>_xlfn.XLOOKUP(_xlfn.TEXTJOIN("_",TRUE,tbl_die_ordering[[#This Row],[Supplier]],tbl_die_ordering[[#This Row],[DIE NO]]),[1]Tracker!$AQ:$AQ,[1]Tracker!$Y:$Y,"")</f>
        <v>242503101</v>
      </c>
      <c r="AC1603" s="83">
        <f>_xlfn.XLOOKUP(_xlfn.TEXTJOIN("_",TRUE,tbl_die_ordering[[#This Row],[Supplier]],tbl_die_ordering[[#This Row],[DIE NO]]),[1]Tracker!$AQ:$AQ,[1]Tracker!$AC:$AC,"")</f>
        <v>45979.373888888891</v>
      </c>
      <c r="AD1603" s="7"/>
      <c r="AF1603" t="str">
        <f>TEXT(tbl_die_ordering[[#This Row],[Die Requested Date]],"mmm")</f>
        <v>Oct</v>
      </c>
      <c r="AG1603" t="str">
        <f>_xlfn.TEXTJOIN("_",TRUE,tbl_die_ordering[[#This Row],[Supplier]],tbl_die_ordering[[#This Row],[DIE NO]])</f>
        <v>PHME_029210-3501</v>
      </c>
    </row>
    <row r="1604" spans="1:34" ht="30">
      <c r="A1604" s="130" t="s">
        <v>6</v>
      </c>
      <c r="B1604" s="128" t="str">
        <f>_xlfn.XLOOKUP(_xlfn.TEXTJOIN("_",TRUE,tbl_die_ordering[[#This Row],[Supplier]],tbl_die_ordering[[#This Row],[DIE NO]]),[1]Tracker!$AQ:$AQ,[1]Tracker!$W:$W,"")</f>
        <v>8274-25</v>
      </c>
      <c r="C1604" s="204" t="s">
        <v>2449</v>
      </c>
      <c r="D1604" s="177" t="s">
        <v>88</v>
      </c>
      <c r="E1604" s="90" t="s">
        <v>100</v>
      </c>
      <c r="F1604" s="91">
        <v>45960</v>
      </c>
      <c r="G1604" s="355">
        <f>_xlfn.XLOOKUP(_xlfn.TEXTJOIN("_",TRUE,tbl_die_ordering[[#This Row],[Supplier]],tbl_die_ordering[[#This Row],[DIE NO]]),[1]Tracker!$AQ:$AQ,[1]Tracker!$V:$V,"")</f>
        <v>45961</v>
      </c>
      <c r="H1604" s="193" t="s">
        <v>94</v>
      </c>
      <c r="I1604" s="131">
        <v>1</v>
      </c>
      <c r="J1604" s="131">
        <v>1</v>
      </c>
      <c r="K1604" s="99">
        <v>45964</v>
      </c>
      <c r="L1604" s="99">
        <v>45971</v>
      </c>
      <c r="M1604" s="102" t="s">
        <v>2199</v>
      </c>
      <c r="N1604" s="129"/>
      <c r="O1604" s="91">
        <v>45972</v>
      </c>
      <c r="P1604" s="91">
        <v>45976</v>
      </c>
      <c r="Q1604" s="99">
        <v>45972</v>
      </c>
      <c r="R1604" s="122" t="s">
        <v>2450</v>
      </c>
      <c r="S1604" s="90" t="s">
        <v>95</v>
      </c>
      <c r="T1604" s="99">
        <v>45972</v>
      </c>
      <c r="U1604" s="110"/>
      <c r="V1604" s="111" t="s">
        <v>2441</v>
      </c>
      <c r="W16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4" s="6"/>
      <c r="AA1604" s="118"/>
      <c r="AB1604" s="82">
        <f>_xlfn.XLOOKUP(_xlfn.TEXTJOIN("_",TRUE,tbl_die_ordering[[#This Row],[Supplier]],tbl_die_ordering[[#This Row],[DIE NO]]),[1]Tracker!$AQ:$AQ,[1]Tracker!$Y:$Y,"")</f>
        <v>142509976</v>
      </c>
      <c r="AC1604" s="83">
        <f>_xlfn.XLOOKUP(_xlfn.TEXTJOIN("_",TRUE,tbl_die_ordering[[#This Row],[Supplier]],tbl_die_ordering[[#This Row],[DIE NO]]),[1]Tracker!$AQ:$AQ,[1]Tracker!$AC:$AC,"")</f>
        <v>45982.596504629626</v>
      </c>
      <c r="AD1604" s="7"/>
      <c r="AF1604" t="str">
        <f>TEXT(tbl_die_ordering[[#This Row],[Die Requested Date]],"mmm")</f>
        <v>Oct</v>
      </c>
      <c r="AG1604" t="str">
        <f>_xlfn.TEXTJOIN("_",TRUE,tbl_die_ordering[[#This Row],[Supplier]],tbl_die_ordering[[#This Row],[DIE NO]])</f>
        <v>PHME_29224-602</v>
      </c>
    </row>
    <row r="1605" spans="1:34" ht="45">
      <c r="A1605" s="130" t="s">
        <v>6</v>
      </c>
      <c r="B1605" s="128" t="str">
        <f>_xlfn.XLOOKUP(_xlfn.TEXTJOIN("_",TRUE,tbl_die_ordering[[#This Row],[Supplier]],tbl_die_ordering[[#This Row],[DIE NO]]),[1]Tracker!$AQ:$AQ,[1]Tracker!$W:$W,"")</f>
        <v>8274-25</v>
      </c>
      <c r="C1605" s="204" t="s">
        <v>2451</v>
      </c>
      <c r="D1605" s="177" t="s">
        <v>88</v>
      </c>
      <c r="E1605" s="90" t="s">
        <v>103</v>
      </c>
      <c r="F1605" s="91">
        <v>45960</v>
      </c>
      <c r="G1605" s="355">
        <f>_xlfn.XLOOKUP(_xlfn.TEXTJOIN("_",TRUE,tbl_die_ordering[[#This Row],[Supplier]],tbl_die_ordering[[#This Row],[DIE NO]]),[1]Tracker!$AQ:$AQ,[1]Tracker!$V:$V,"")</f>
        <v>45961</v>
      </c>
      <c r="H1605" s="193" t="s">
        <v>94</v>
      </c>
      <c r="I1605" s="131">
        <v>1</v>
      </c>
      <c r="J1605" s="131">
        <v>1</v>
      </c>
      <c r="K1605" s="99">
        <v>45961</v>
      </c>
      <c r="L1605" s="99">
        <v>45961</v>
      </c>
      <c r="M1605" s="102"/>
      <c r="N1605" s="129"/>
      <c r="O1605" s="91">
        <v>45964</v>
      </c>
      <c r="P1605" s="91">
        <v>45964</v>
      </c>
      <c r="Q1605" s="99">
        <v>45964</v>
      </c>
      <c r="R1605" s="122" t="s">
        <v>2452</v>
      </c>
      <c r="S1605" s="90" t="s">
        <v>95</v>
      </c>
      <c r="T1605" s="99">
        <v>45962</v>
      </c>
      <c r="U1605" s="110"/>
      <c r="V1605" s="111" t="s">
        <v>2453</v>
      </c>
      <c r="W16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5" s="6"/>
      <c r="AA1605" s="118"/>
      <c r="AB1605" s="82">
        <f>_xlfn.XLOOKUP(_xlfn.TEXTJOIN("_",TRUE,tbl_die_ordering[[#This Row],[Supplier]],tbl_die_ordering[[#This Row],[DIE NO]]),[1]Tracker!$AQ:$AQ,[1]Tracker!$Y:$Y,"")</f>
        <v>142509887</v>
      </c>
      <c r="AC1605" s="83">
        <f>_xlfn.XLOOKUP(_xlfn.TEXTJOIN("_",TRUE,tbl_die_ordering[[#This Row],[Supplier]],tbl_die_ordering[[#This Row],[DIE NO]]),[1]Tracker!$AQ:$AQ,[1]Tracker!$AC:$AC,"")</f>
        <v>45980</v>
      </c>
      <c r="AD1605" s="7"/>
      <c r="AF1605" t="str">
        <f>TEXT(tbl_die_ordering[[#This Row],[Die Requested Date]],"mmm")</f>
        <v>Oct</v>
      </c>
      <c r="AG1605" t="str">
        <f>_xlfn.TEXTJOIN("_",TRUE,tbl_die_ordering[[#This Row],[Supplier]],tbl_die_ordering[[#This Row],[DIE NO]])</f>
        <v>PHME_30394-202</v>
      </c>
    </row>
    <row r="1606" spans="1:34" ht="105">
      <c r="A1606" s="130" t="s">
        <v>6</v>
      </c>
      <c r="B1606" s="128" t="str">
        <f>_xlfn.XLOOKUP(_xlfn.TEXTJOIN("_",TRUE,tbl_die_ordering[[#This Row],[Supplier]],tbl_die_ordering[[#This Row],[DIE NO]]),[1]Tracker!$AQ:$AQ,[1]Tracker!$W:$W,"")</f>
        <v>8274-25</v>
      </c>
      <c r="C1606" s="204" t="s">
        <v>2454</v>
      </c>
      <c r="D1606" s="177" t="s">
        <v>88</v>
      </c>
      <c r="E1606" s="90" t="s">
        <v>100</v>
      </c>
      <c r="F1606" s="91">
        <v>45960</v>
      </c>
      <c r="G1606" s="355">
        <f>_xlfn.XLOOKUP(_xlfn.TEXTJOIN("_",TRUE,tbl_die_ordering[[#This Row],[Supplier]],tbl_die_ordering[[#This Row],[DIE NO]]),[1]Tracker!$AQ:$AQ,[1]Tracker!$V:$V,"")</f>
        <v>45961</v>
      </c>
      <c r="H1606" s="193" t="s">
        <v>94</v>
      </c>
      <c r="I1606" s="131">
        <v>4</v>
      </c>
      <c r="J1606" s="131">
        <v>4</v>
      </c>
      <c r="K1606" s="99">
        <v>45962</v>
      </c>
      <c r="L1606" s="99"/>
      <c r="M1606" s="102" t="s">
        <v>2199</v>
      </c>
      <c r="N1606" s="129"/>
      <c r="O1606" s="91"/>
      <c r="P1606" s="91"/>
      <c r="Q1606" s="99"/>
      <c r="R1606" s="122"/>
      <c r="S1606" s="90" t="s">
        <v>95</v>
      </c>
      <c r="T1606" s="99"/>
      <c r="U1606" s="110"/>
      <c r="V1606" s="111" t="s">
        <v>2455</v>
      </c>
      <c r="W16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606" s="6"/>
      <c r="AA1606" s="118"/>
      <c r="AB1606" s="82">
        <f>_xlfn.XLOOKUP(_xlfn.TEXTJOIN("_",TRUE,tbl_die_ordering[[#This Row],[Supplier]],tbl_die_ordering[[#This Row],[DIE NO]]),[1]Tracker!$AQ:$AQ,[1]Tracker!$Y:$Y,"")</f>
        <v>0</v>
      </c>
      <c r="AC1606" s="83">
        <f>_xlfn.XLOOKUP(_xlfn.TEXTJOIN("_",TRUE,tbl_die_ordering[[#This Row],[Supplier]],tbl_die_ordering[[#This Row],[DIE NO]]),[1]Tracker!$AQ:$AQ,[1]Tracker!$AC:$AC,"")</f>
        <v>0</v>
      </c>
      <c r="AD1606" s="7"/>
      <c r="AF1606" t="str">
        <f>TEXT(tbl_die_ordering[[#This Row],[Die Requested Date]],"mmm")</f>
        <v>Oct</v>
      </c>
      <c r="AG1606" t="str">
        <f>_xlfn.TEXTJOIN("_",TRUE,tbl_die_ordering[[#This Row],[Supplier]],tbl_die_ordering[[#This Row],[DIE NO]])</f>
        <v>PHME_14855-209</v>
      </c>
    </row>
    <row r="1607" spans="1:34" ht="15.75">
      <c r="A1607" s="130" t="s">
        <v>6</v>
      </c>
      <c r="B1607" s="128" t="str">
        <f>_xlfn.XLOOKUP(_xlfn.TEXTJOIN("_",TRUE,tbl_die_ordering[[#This Row],[Supplier]],tbl_die_ordering[[#This Row],[DIE NO]]),[1]Tracker!$AQ:$AQ,[1]Tracker!$W:$W,"")</f>
        <v>8280-25</v>
      </c>
      <c r="C1607" s="204" t="s">
        <v>2456</v>
      </c>
      <c r="D1607" s="177" t="s">
        <v>162</v>
      </c>
      <c r="E1607" s="90" t="s">
        <v>2424</v>
      </c>
      <c r="F1607" s="91">
        <v>45961</v>
      </c>
      <c r="G1607" s="355">
        <f>_xlfn.XLOOKUP(_xlfn.TEXTJOIN("_",TRUE,tbl_die_ordering[[#This Row],[Supplier]],tbl_die_ordering[[#This Row],[DIE NO]]),[1]Tracker!$AQ:$AQ,[1]Tracker!$V:$V,"")</f>
        <v>45961</v>
      </c>
      <c r="H1607" s="193" t="s">
        <v>94</v>
      </c>
      <c r="I1607" s="131">
        <v>0</v>
      </c>
      <c r="J1607" s="131">
        <v>0</v>
      </c>
      <c r="K1607" s="99">
        <v>45961</v>
      </c>
      <c r="L1607" s="99">
        <v>45964</v>
      </c>
      <c r="M1607" s="102"/>
      <c r="N1607" s="129"/>
      <c r="O1607" s="91">
        <v>45967</v>
      </c>
      <c r="P1607" s="91">
        <v>45969</v>
      </c>
      <c r="Q1607" s="99">
        <v>45967</v>
      </c>
      <c r="R1607" s="122" t="s">
        <v>2443</v>
      </c>
      <c r="S1607" s="90" t="s">
        <v>101</v>
      </c>
      <c r="T1607" s="99">
        <v>45967</v>
      </c>
      <c r="U1607" s="110"/>
      <c r="V1607" s="111"/>
      <c r="W16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7" s="6"/>
      <c r="AA1607" s="118"/>
      <c r="AB1607" s="82">
        <f>_xlfn.XLOOKUP(_xlfn.TEXTJOIN("_",TRUE,tbl_die_ordering[[#This Row],[Supplier]],tbl_die_ordering[[#This Row],[DIE NO]]),[1]Tracker!$AQ:$AQ,[1]Tracker!$Y:$Y,"")</f>
        <v>142509807</v>
      </c>
      <c r="AC1607" s="83">
        <f>_xlfn.XLOOKUP(_xlfn.TEXTJOIN("_",TRUE,tbl_die_ordering[[#This Row],[Supplier]],tbl_die_ordering[[#This Row],[DIE NO]]),[1]Tracker!$AQ:$AQ,[1]Tracker!$AC:$AC,"")</f>
        <v>45974</v>
      </c>
      <c r="AD1607" s="7"/>
      <c r="AF1607" t="str">
        <f>TEXT(tbl_die_ordering[[#This Row],[Die Requested Date]],"mmm")</f>
        <v>Oct</v>
      </c>
      <c r="AG1607" t="str">
        <f>_xlfn.TEXTJOIN("_",TRUE,tbl_die_ordering[[#This Row],[Supplier]],tbl_die_ordering[[#This Row],[DIE NO]])</f>
        <v>PDTMC_27720-501 DP</v>
      </c>
    </row>
    <row r="1608" spans="1:34" ht="15.75">
      <c r="A1608" s="130" t="s">
        <v>29</v>
      </c>
      <c r="B1608" s="128" t="str">
        <f>_xlfn.XLOOKUP(_xlfn.TEXTJOIN("_",TRUE,tbl_die_ordering[[#This Row],[Supplier]],tbl_die_ordering[[#This Row],[DIE NO]]),[1]Tracker!$AQ:$AQ,[1]Tracker!$W:$W,"")</f>
        <v>8282-25</v>
      </c>
      <c r="C1608" s="204" t="s">
        <v>2457</v>
      </c>
      <c r="D1608" s="177" t="s">
        <v>88</v>
      </c>
      <c r="E1608" s="90" t="s">
        <v>93</v>
      </c>
      <c r="F1608" s="91">
        <v>45961</v>
      </c>
      <c r="G1608" s="355">
        <f>_xlfn.XLOOKUP(_xlfn.TEXTJOIN("_",TRUE,tbl_die_ordering[[#This Row],[Supplier]],tbl_die_ordering[[#This Row],[DIE NO]]),[1]Tracker!$AQ:$AQ,[1]Tracker!$V:$V,"")</f>
        <v>45961</v>
      </c>
      <c r="H1608" s="193" t="s">
        <v>94</v>
      </c>
      <c r="I1608" s="131">
        <v>2</v>
      </c>
      <c r="J1608" s="131">
        <v>4</v>
      </c>
      <c r="K1608" s="99">
        <v>45962</v>
      </c>
      <c r="L1608" s="99">
        <v>45966</v>
      </c>
      <c r="M1608" s="102"/>
      <c r="N1608" s="129"/>
      <c r="O1608" s="91">
        <v>45967</v>
      </c>
      <c r="P1608" s="91">
        <v>45969</v>
      </c>
      <c r="Q1608" s="99">
        <v>45967</v>
      </c>
      <c r="R1608" s="122" t="s">
        <v>2422</v>
      </c>
      <c r="S1608" s="90" t="s">
        <v>95</v>
      </c>
      <c r="T1608" s="99">
        <v>45967</v>
      </c>
      <c r="U1608" s="110"/>
      <c r="V1608" s="111"/>
      <c r="W16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8" s="6"/>
      <c r="AA1608" s="118"/>
      <c r="AB1608" s="82">
        <f>_xlfn.XLOOKUP(_xlfn.TEXTJOIN("_",TRUE,tbl_die_ordering[[#This Row],[Supplier]],tbl_die_ordering[[#This Row],[DIE NO]]),[1]Tracker!$AQ:$AQ,[1]Tracker!$Y:$Y,"")</f>
        <v>242503072</v>
      </c>
      <c r="AC1608" s="83">
        <f>_xlfn.XLOOKUP(_xlfn.TEXTJOIN("_",TRUE,tbl_die_ordering[[#This Row],[Supplier]],tbl_die_ordering[[#This Row],[DIE NO]]),[1]Tracker!$AQ:$AQ,[1]Tracker!$AC:$AC,"")</f>
        <v>45974</v>
      </c>
      <c r="AD1608" s="7"/>
      <c r="AF1608" t="str">
        <f>TEXT(tbl_die_ordering[[#This Row],[Die Requested Date]],"mmm")</f>
        <v>Oct</v>
      </c>
      <c r="AG1608" t="str">
        <f>_xlfn.TEXTJOIN("_",TRUE,tbl_die_ordering[[#This Row],[Supplier]],tbl_die_ordering[[#This Row],[DIE NO]])</f>
        <v>PHME_030113-3509</v>
      </c>
    </row>
    <row r="1609" spans="1:34" ht="45">
      <c r="A1609" s="130" t="s">
        <v>6</v>
      </c>
      <c r="B1609" s="128" t="str">
        <f>_xlfn.XLOOKUP(_xlfn.TEXTJOIN("_",TRUE,tbl_die_ordering[[#This Row],[Supplier]],tbl_die_ordering[[#This Row],[DIE NO]]),[1]Tracker!$AQ:$AQ,[1]Tracker!$W:$W,"")</f>
        <v>8280-25</v>
      </c>
      <c r="C1609" s="204" t="s">
        <v>2458</v>
      </c>
      <c r="D1609" s="177" t="s">
        <v>185</v>
      </c>
      <c r="E1609" s="90" t="s">
        <v>119</v>
      </c>
      <c r="F1609" s="91">
        <v>45961</v>
      </c>
      <c r="G1609" s="355">
        <f>_xlfn.XLOOKUP(_xlfn.TEXTJOIN("_",TRUE,tbl_die_ordering[[#This Row],[Supplier]],tbl_die_ordering[[#This Row],[DIE NO]]),[1]Tracker!$AQ:$AQ,[1]Tracker!$V:$V,"")</f>
        <v>45961</v>
      </c>
      <c r="H1609" s="193" t="s">
        <v>94</v>
      </c>
      <c r="I1609" s="131">
        <v>0</v>
      </c>
      <c r="J1609" s="131">
        <v>0</v>
      </c>
      <c r="K1609" s="99">
        <v>45962</v>
      </c>
      <c r="L1609" s="99">
        <v>45966</v>
      </c>
      <c r="M1609" s="102"/>
      <c r="N1609" s="129"/>
      <c r="O1609" s="91">
        <v>45967</v>
      </c>
      <c r="P1609" s="91">
        <v>45969</v>
      </c>
      <c r="Q1609" s="99">
        <v>45967</v>
      </c>
      <c r="R1609" s="122" t="s">
        <v>2443</v>
      </c>
      <c r="S1609" s="90" t="s">
        <v>101</v>
      </c>
      <c r="T1609" s="99">
        <v>45967</v>
      </c>
      <c r="U1609" s="110" t="s">
        <v>61</v>
      </c>
      <c r="V1609" s="111" t="s">
        <v>2459</v>
      </c>
      <c r="W16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09" s="6"/>
      <c r="AA1609" s="118" t="s">
        <v>1835</v>
      </c>
      <c r="AB1609" s="82">
        <f>_xlfn.XLOOKUP(_xlfn.TEXTJOIN("_",TRUE,tbl_die_ordering[[#This Row],[Supplier]],tbl_die_ordering[[#This Row],[DIE NO]]),[1]Tracker!$AQ:$AQ,[1]Tracker!$Y:$Y,"")</f>
        <v>142509805</v>
      </c>
      <c r="AC1609" s="83">
        <f>_xlfn.XLOOKUP(_xlfn.TEXTJOIN("_",TRUE,tbl_die_ordering[[#This Row],[Supplier]],tbl_die_ordering[[#This Row],[DIE NO]]),[1]Tracker!$AQ:$AQ,[1]Tracker!$AC:$AC,"")</f>
        <v>45973</v>
      </c>
      <c r="AD1609" s="7"/>
      <c r="AF1609" t="str">
        <f>TEXT(tbl_die_ordering[[#This Row],[Die Requested Date]],"mmm")</f>
        <v>Oct</v>
      </c>
      <c r="AG1609" t="str">
        <f>_xlfn.TEXTJOIN("_",TRUE,tbl_die_ordering[[#This Row],[Supplier]],tbl_die_ordering[[#This Row],[DIE NO]])</f>
        <v>PDTMC_27979-201</v>
      </c>
    </row>
    <row r="1610" spans="1:34" ht="15.75">
      <c r="A1610" s="130" t="s">
        <v>6</v>
      </c>
      <c r="B1610" s="128" t="str">
        <f>_xlfn.XLOOKUP(_xlfn.TEXTJOIN("_",TRUE,tbl_die_ordering[[#This Row],[Supplier]],tbl_die_ordering[[#This Row],[DIE NO]]),[1]Tracker!$AQ:$AQ,[1]Tracker!$W:$W,"")</f>
        <v>8281-25</v>
      </c>
      <c r="C1610" s="204" t="s">
        <v>2460</v>
      </c>
      <c r="D1610" s="177" t="s">
        <v>185</v>
      </c>
      <c r="E1610" s="90" t="s">
        <v>119</v>
      </c>
      <c r="F1610" s="91">
        <v>45961</v>
      </c>
      <c r="G1610" s="355">
        <f>_xlfn.XLOOKUP(_xlfn.TEXTJOIN("_",TRUE,tbl_die_ordering[[#This Row],[Supplier]],tbl_die_ordering[[#This Row],[DIE NO]]),[1]Tracker!$AQ:$AQ,[1]Tracker!$V:$V,"")</f>
        <v>45961</v>
      </c>
      <c r="H1610" s="193" t="s">
        <v>94</v>
      </c>
      <c r="I1610" s="131">
        <v>0</v>
      </c>
      <c r="J1610" s="131">
        <v>0</v>
      </c>
      <c r="K1610" s="99">
        <v>45964</v>
      </c>
      <c r="L1610" s="99">
        <v>45965</v>
      </c>
      <c r="M1610" s="102"/>
      <c r="N1610" s="129"/>
      <c r="O1610" s="91">
        <v>45967</v>
      </c>
      <c r="P1610" s="91">
        <v>45969</v>
      </c>
      <c r="Q1610" s="99">
        <v>45967</v>
      </c>
      <c r="R1610" s="122" t="s">
        <v>2443</v>
      </c>
      <c r="S1610" s="90" t="s">
        <v>95</v>
      </c>
      <c r="T1610" s="99">
        <v>45967</v>
      </c>
      <c r="U1610" s="110" t="s">
        <v>61</v>
      </c>
      <c r="V1610" s="111"/>
      <c r="W16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0" s="6"/>
      <c r="AA1610" s="118" t="s">
        <v>1835</v>
      </c>
      <c r="AB1610" s="82">
        <f>_xlfn.XLOOKUP(_xlfn.TEXTJOIN("_",TRUE,tbl_die_ordering[[#This Row],[Supplier]],tbl_die_ordering[[#This Row],[DIE NO]]),[1]Tracker!$AQ:$AQ,[1]Tracker!$Y:$Y,"")</f>
        <v>142509809</v>
      </c>
      <c r="AC1610" s="83">
        <f>_xlfn.XLOOKUP(_xlfn.TEXTJOIN("_",TRUE,tbl_die_ordering[[#This Row],[Supplier]],tbl_die_ordering[[#This Row],[DIE NO]]),[1]Tracker!$AQ:$AQ,[1]Tracker!$AC:$AC,"")</f>
        <v>45974</v>
      </c>
      <c r="AD1610" s="7"/>
      <c r="AF1610" t="str">
        <f>TEXT(tbl_die_ordering[[#This Row],[Die Requested Date]],"mmm")</f>
        <v>Oct</v>
      </c>
      <c r="AG1610" t="str">
        <f>_xlfn.TEXTJOIN("_",TRUE,tbl_die_ordering[[#This Row],[Supplier]],tbl_die_ordering[[#This Row],[DIE NO]])</f>
        <v>PHME_27980-401</v>
      </c>
    </row>
    <row r="1611" spans="1:34" ht="15.75">
      <c r="A1611" s="130" t="s">
        <v>6</v>
      </c>
      <c r="B1611" s="128" t="str">
        <f>_xlfn.XLOOKUP(_xlfn.TEXTJOIN("_",TRUE,tbl_die_ordering[[#This Row],[Supplier]],tbl_die_ordering[[#This Row],[DIE NO]]),[1]Tracker!$AQ:$AQ,[1]Tracker!$W:$W,"")</f>
        <v>8281-25</v>
      </c>
      <c r="C1611" s="204" t="s">
        <v>2461</v>
      </c>
      <c r="D1611" s="177" t="s">
        <v>185</v>
      </c>
      <c r="E1611" s="90" t="s">
        <v>2462</v>
      </c>
      <c r="F1611" s="91">
        <v>45961</v>
      </c>
      <c r="G1611" s="355">
        <f>_xlfn.XLOOKUP(_xlfn.TEXTJOIN("_",TRUE,tbl_die_ordering[[#This Row],[Supplier]],tbl_die_ordering[[#This Row],[DIE NO]]),[1]Tracker!$AQ:$AQ,[1]Tracker!$V:$V,"")</f>
        <v>45961</v>
      </c>
      <c r="H1611" s="193" t="s">
        <v>94</v>
      </c>
      <c r="I1611" s="131">
        <v>0</v>
      </c>
      <c r="J1611" s="131">
        <v>0</v>
      </c>
      <c r="K1611" s="99">
        <v>45964</v>
      </c>
      <c r="L1611" s="99">
        <v>45966</v>
      </c>
      <c r="M1611" s="102"/>
      <c r="N1611" s="129"/>
      <c r="O1611" s="91">
        <v>45967</v>
      </c>
      <c r="P1611" s="91">
        <v>45969</v>
      </c>
      <c r="Q1611" s="99">
        <v>45967</v>
      </c>
      <c r="R1611" s="122" t="s">
        <v>2443</v>
      </c>
      <c r="S1611" s="90" t="s">
        <v>95</v>
      </c>
      <c r="T1611" s="99">
        <v>45967</v>
      </c>
      <c r="U1611" s="110" t="s">
        <v>61</v>
      </c>
      <c r="V1611" s="111"/>
      <c r="W16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1" s="6"/>
      <c r="AA1611" s="118" t="s">
        <v>1835</v>
      </c>
      <c r="AB1611" s="82">
        <f>_xlfn.XLOOKUP(_xlfn.TEXTJOIN("_",TRUE,tbl_die_ordering[[#This Row],[Supplier]],tbl_die_ordering[[#This Row],[DIE NO]]),[1]Tracker!$AQ:$AQ,[1]Tracker!$Y:$Y,"")</f>
        <v>142509809</v>
      </c>
      <c r="AC1611" s="83">
        <f>_xlfn.XLOOKUP(_xlfn.TEXTJOIN("_",TRUE,tbl_die_ordering[[#This Row],[Supplier]],tbl_die_ordering[[#This Row],[DIE NO]]),[1]Tracker!$AQ:$AQ,[1]Tracker!$AC:$AC,"")</f>
        <v>45974</v>
      </c>
      <c r="AD1611" s="7"/>
      <c r="AF1611" t="str">
        <f>TEXT(tbl_die_ordering[[#This Row],[Die Requested Date]],"mmm")</f>
        <v>Oct</v>
      </c>
      <c r="AG1611" t="str">
        <f>_xlfn.TEXTJOIN("_",TRUE,tbl_die_ordering[[#This Row],[Supplier]],tbl_die_ordering[[#This Row],[DIE NO]])</f>
        <v>PHME_27981-401</v>
      </c>
    </row>
    <row r="1612" spans="1:34" ht="15.75">
      <c r="A1612" s="130" t="s">
        <v>6</v>
      </c>
      <c r="B1612" s="128" t="str">
        <f>_xlfn.XLOOKUP(_xlfn.TEXTJOIN("_",TRUE,tbl_die_ordering[[#This Row],[Supplier]],tbl_die_ordering[[#This Row],[DIE NO]]),[1]Tracker!$AQ:$AQ,[1]Tracker!$W:$W,"")</f>
        <v>8283-25</v>
      </c>
      <c r="C1612" s="204" t="s">
        <v>2463</v>
      </c>
      <c r="D1612" s="177" t="s">
        <v>88</v>
      </c>
      <c r="E1612" s="90" t="s">
        <v>89</v>
      </c>
      <c r="F1612" s="91">
        <v>45961</v>
      </c>
      <c r="G1612" s="355">
        <f>_xlfn.XLOOKUP(_xlfn.TEXTJOIN("_",TRUE,tbl_die_ordering[[#This Row],[Supplier]],tbl_die_ordering[[#This Row],[DIE NO]]),[1]Tracker!$AQ:$AQ,[1]Tracker!$V:$V,"")</f>
        <v>45961</v>
      </c>
      <c r="H1612" s="193" t="s">
        <v>94</v>
      </c>
      <c r="I1612" s="131">
        <v>3</v>
      </c>
      <c r="J1612" s="131">
        <v>3</v>
      </c>
      <c r="K1612" s="99">
        <v>45962</v>
      </c>
      <c r="L1612" s="99">
        <v>45964</v>
      </c>
      <c r="M1612" s="102"/>
      <c r="N1612" s="129"/>
      <c r="O1612" s="91">
        <v>45967</v>
      </c>
      <c r="P1612" s="91">
        <v>45983</v>
      </c>
      <c r="Q1612" s="99">
        <v>45967</v>
      </c>
      <c r="R1612" s="122" t="s">
        <v>2443</v>
      </c>
      <c r="S1612" s="90" t="s">
        <v>95</v>
      </c>
      <c r="T1612" s="99">
        <v>45967</v>
      </c>
      <c r="U1612" s="110"/>
      <c r="V1612" s="111"/>
      <c r="W16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2" s="6"/>
      <c r="AA1612" s="118"/>
      <c r="AB1612" s="82">
        <f>_xlfn.XLOOKUP(_xlfn.TEXTJOIN("_",TRUE,tbl_die_ordering[[#This Row],[Supplier]],tbl_die_ordering[[#This Row],[DIE NO]]),[1]Tracker!$AQ:$AQ,[1]Tracker!$Y:$Y,"")</f>
        <v>142509808</v>
      </c>
      <c r="AC1612" s="83">
        <f>_xlfn.XLOOKUP(_xlfn.TEXTJOIN("_",TRUE,tbl_die_ordering[[#This Row],[Supplier]],tbl_die_ordering[[#This Row],[DIE NO]]),[1]Tracker!$AQ:$AQ,[1]Tracker!$AC:$AC,"")</f>
        <v>45974</v>
      </c>
      <c r="AD1612" s="7"/>
      <c r="AF1612" t="str">
        <f>TEXT(tbl_die_ordering[[#This Row],[Die Requested Date]],"mmm")</f>
        <v>Oct</v>
      </c>
      <c r="AG1612" t="str">
        <f>_xlfn.TEXTJOIN("_",TRUE,tbl_die_ordering[[#This Row],[Supplier]],tbl_die_ordering[[#This Row],[DIE NO]])</f>
        <v>PHME_16486-602</v>
      </c>
    </row>
    <row r="1613" spans="1:34" ht="15.75">
      <c r="A1613" s="130" t="s">
        <v>6</v>
      </c>
      <c r="B1613" s="128" t="str">
        <f>_xlfn.XLOOKUP(_xlfn.TEXTJOIN("_",TRUE,tbl_die_ordering[[#This Row],[Supplier]],tbl_die_ordering[[#This Row],[DIE NO]]),[1]Tracker!$AQ:$AQ,[1]Tracker!$W:$W,"")</f>
        <v>8284-25</v>
      </c>
      <c r="C1613" s="204" t="s">
        <v>2464</v>
      </c>
      <c r="D1613" s="177" t="s">
        <v>88</v>
      </c>
      <c r="E1613" s="90" t="s">
        <v>791</v>
      </c>
      <c r="F1613" s="91">
        <v>45964</v>
      </c>
      <c r="G1613" s="355">
        <f>_xlfn.XLOOKUP(_xlfn.TEXTJOIN("_",TRUE,tbl_die_ordering[[#This Row],[Supplier]],tbl_die_ordering[[#This Row],[DIE NO]]),[1]Tracker!$AQ:$AQ,[1]Tracker!$V:$V,"")</f>
        <v>45964</v>
      </c>
      <c r="H1613" s="193" t="s">
        <v>90</v>
      </c>
      <c r="I1613" s="131">
        <v>0</v>
      </c>
      <c r="J1613" s="131">
        <v>0</v>
      </c>
      <c r="K1613" s="99">
        <v>45971</v>
      </c>
      <c r="L1613" s="99">
        <v>45975</v>
      </c>
      <c r="M1613" s="102" t="s">
        <v>2199</v>
      </c>
      <c r="N1613" s="129"/>
      <c r="O1613" s="91">
        <v>45976</v>
      </c>
      <c r="P1613" s="91">
        <v>45976</v>
      </c>
      <c r="Q1613" s="99">
        <v>45976</v>
      </c>
      <c r="R1613" s="122" t="s">
        <v>2465</v>
      </c>
      <c r="S1613" s="90" t="s">
        <v>106</v>
      </c>
      <c r="T1613" s="99">
        <v>45976</v>
      </c>
      <c r="U1613" s="110"/>
      <c r="V1613" s="111"/>
      <c r="W16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3" s="6"/>
      <c r="AA1613" s="118"/>
      <c r="AB1613" s="82">
        <f>_xlfn.XLOOKUP(_xlfn.TEXTJOIN("_",TRUE,tbl_die_ordering[[#This Row],[Supplier]],tbl_die_ordering[[#This Row],[DIE NO]]),[1]Tracker!$AQ:$AQ,[1]Tracker!$Y:$Y,"")</f>
        <v>142510222</v>
      </c>
      <c r="AC1613" s="83" t="str">
        <f>_xlfn.XLOOKUP(_xlfn.TEXTJOIN("_",TRUE,tbl_die_ordering[[#This Row],[Supplier]],tbl_die_ordering[[#This Row],[DIE NO]]),[1]Tracker!$AQ:$AQ,[1]Tracker!$AC:$AC,"")</f>
        <v xml:space="preserve"> </v>
      </c>
      <c r="AD1613" s="7"/>
      <c r="AF1613" t="str">
        <f>TEXT(tbl_die_ordering[[#This Row],[Die Requested Date]],"mmm")</f>
        <v>Nov</v>
      </c>
      <c r="AG1613" t="str">
        <f>_xlfn.TEXTJOIN("_",TRUE,tbl_die_ordering[[#This Row],[Supplier]],tbl_die_ordering[[#This Row],[DIE NO]])</f>
        <v>JIANGSU_05273-609</v>
      </c>
      <c r="AH1613" t="s">
        <v>2466</v>
      </c>
    </row>
    <row r="1614" spans="1:34" ht="15.75">
      <c r="A1614" s="130" t="s">
        <v>29</v>
      </c>
      <c r="B1614" s="128" t="str">
        <f>_xlfn.XLOOKUP(_xlfn.TEXTJOIN("_",TRUE,tbl_die_ordering[[#This Row],[Supplier]],tbl_die_ordering[[#This Row],[DIE NO]]),[1]Tracker!$AQ:$AQ,[1]Tracker!$W:$W,"")</f>
        <v>8285-25</v>
      </c>
      <c r="C1614" s="204" t="s">
        <v>2467</v>
      </c>
      <c r="D1614" s="177" t="s">
        <v>162</v>
      </c>
      <c r="E1614" s="90" t="s">
        <v>2468</v>
      </c>
      <c r="F1614" s="91">
        <v>45964</v>
      </c>
      <c r="G1614" s="355">
        <f>_xlfn.XLOOKUP(_xlfn.TEXTJOIN("_",TRUE,tbl_die_ordering[[#This Row],[Supplier]],tbl_die_ordering[[#This Row],[DIE NO]]),[1]Tracker!$AQ:$AQ,[1]Tracker!$V:$V,"")</f>
        <v>45965</v>
      </c>
      <c r="H1614" s="193" t="s">
        <v>94</v>
      </c>
      <c r="I1614" s="131">
        <v>1</v>
      </c>
      <c r="J1614" s="131">
        <v>1</v>
      </c>
      <c r="K1614" s="99">
        <v>45965</v>
      </c>
      <c r="L1614" s="99">
        <v>45967</v>
      </c>
      <c r="M1614" s="102"/>
      <c r="N1614" s="129"/>
      <c r="O1614" s="91">
        <v>45968</v>
      </c>
      <c r="P1614" s="91">
        <v>45969</v>
      </c>
      <c r="Q1614" s="99">
        <v>45968</v>
      </c>
      <c r="R1614" s="122" t="s">
        <v>2447</v>
      </c>
      <c r="S1614" s="90" t="s">
        <v>101</v>
      </c>
      <c r="T1614" s="99">
        <v>45968</v>
      </c>
      <c r="U1614" s="110"/>
      <c r="V1614" s="111"/>
      <c r="W16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4" s="6"/>
      <c r="AA1614" s="118"/>
      <c r="AB1614" s="82">
        <f>_xlfn.XLOOKUP(_xlfn.TEXTJOIN("_",TRUE,tbl_die_ordering[[#This Row],[Supplier]],tbl_die_ordering[[#This Row],[DIE NO]]),[1]Tracker!$AQ:$AQ,[1]Tracker!$Y:$Y,"")</f>
        <v>242503132</v>
      </c>
      <c r="AC1614" s="83">
        <f>_xlfn.XLOOKUP(_xlfn.TEXTJOIN("_",TRUE,tbl_die_ordering[[#This Row],[Supplier]],tbl_die_ordering[[#This Row],[DIE NO]]),[1]Tracker!$AQ:$AQ,[1]Tracker!$AC:$AC,"")</f>
        <v>45989.52380787037</v>
      </c>
      <c r="AD1614" s="7"/>
      <c r="AF1614" t="str">
        <f>TEXT(tbl_die_ordering[[#This Row],[Die Requested Date]],"mmm")</f>
        <v>Nov</v>
      </c>
      <c r="AG1614" t="str">
        <f>_xlfn.TEXTJOIN("_",TRUE,tbl_die_ordering[[#This Row],[Supplier]],tbl_die_ordering[[#This Row],[DIE NO]])</f>
        <v>PDTMC_030290-3501 M</v>
      </c>
    </row>
    <row r="1615" spans="1:34" ht="15.75">
      <c r="A1615" s="130" t="s">
        <v>29</v>
      </c>
      <c r="B1615" s="128" t="str">
        <f>_xlfn.XLOOKUP(_xlfn.TEXTJOIN("_",TRUE,tbl_die_ordering[[#This Row],[Supplier]],tbl_die_ordering[[#This Row],[DIE NO]]),[1]Tracker!$AQ:$AQ,[1]Tracker!$W:$W,"")</f>
        <v>8286-25</v>
      </c>
      <c r="C1615" s="204" t="s">
        <v>2469</v>
      </c>
      <c r="D1615" s="177" t="s">
        <v>88</v>
      </c>
      <c r="E1615" s="90" t="s">
        <v>93</v>
      </c>
      <c r="F1615" s="91">
        <v>45964</v>
      </c>
      <c r="G1615" s="355">
        <f>_xlfn.XLOOKUP(_xlfn.TEXTJOIN("_",TRUE,tbl_die_ordering[[#This Row],[Supplier]],tbl_die_ordering[[#This Row],[DIE NO]]),[1]Tracker!$AQ:$AQ,[1]Tracker!$V:$V,"")</f>
        <v>45965</v>
      </c>
      <c r="H1615" s="193" t="s">
        <v>94</v>
      </c>
      <c r="I1615" s="131">
        <v>1</v>
      </c>
      <c r="J1615" s="131">
        <v>1</v>
      </c>
      <c r="K1615" s="99">
        <v>45968</v>
      </c>
      <c r="L1615" s="99">
        <v>45969</v>
      </c>
      <c r="M1615" s="102"/>
      <c r="N1615" s="129"/>
      <c r="O1615" s="91">
        <v>45972</v>
      </c>
      <c r="P1615" s="91">
        <v>45973</v>
      </c>
      <c r="Q1615" s="99">
        <v>45972</v>
      </c>
      <c r="R1615" s="122" t="s">
        <v>2470</v>
      </c>
      <c r="S1615" s="90" t="s">
        <v>95</v>
      </c>
      <c r="T1615" s="99">
        <v>45972</v>
      </c>
      <c r="U1615" s="110"/>
      <c r="V1615" s="111"/>
      <c r="W16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5" s="6"/>
      <c r="AA1615" s="118"/>
      <c r="AB1615" s="82">
        <f>_xlfn.XLOOKUP(_xlfn.TEXTJOIN("_",TRUE,tbl_die_ordering[[#This Row],[Supplier]],tbl_die_ordering[[#This Row],[DIE NO]]),[1]Tracker!$AQ:$AQ,[1]Tracker!$Y:$Y,"")</f>
        <v>242503101</v>
      </c>
      <c r="AC1615" s="83">
        <f>_xlfn.XLOOKUP(_xlfn.TEXTJOIN("_",TRUE,tbl_die_ordering[[#This Row],[Supplier]],tbl_die_ordering[[#This Row],[DIE NO]]),[1]Tracker!$AQ:$AQ,[1]Tracker!$AC:$AC,"")</f>
        <v>45979</v>
      </c>
      <c r="AD1615" s="7"/>
      <c r="AF1615" t="str">
        <f>TEXT(tbl_die_ordering[[#This Row],[Die Requested Date]],"mmm")</f>
        <v>Nov</v>
      </c>
      <c r="AG1615" t="str">
        <f>_xlfn.TEXTJOIN("_",TRUE,tbl_die_ordering[[#This Row],[Supplier]],tbl_die_ordering[[#This Row],[DIE NO]])</f>
        <v>PHME_030290-3502</v>
      </c>
    </row>
    <row r="1616" spans="1:34" ht="15.75">
      <c r="A1616" s="130" t="s">
        <v>29</v>
      </c>
      <c r="B1616" s="128" t="str">
        <f>_xlfn.XLOOKUP(_xlfn.TEXTJOIN("_",TRUE,tbl_die_ordering[[#This Row],[Supplier]],tbl_die_ordering[[#This Row],[DIE NO]]),[1]Tracker!$AQ:$AQ,[1]Tracker!$W:$W,"")</f>
        <v>8285-25</v>
      </c>
      <c r="C1616" s="204" t="s">
        <v>2471</v>
      </c>
      <c r="D1616" s="177" t="s">
        <v>88</v>
      </c>
      <c r="E1616" s="90" t="s">
        <v>100</v>
      </c>
      <c r="F1616" s="91">
        <v>45964</v>
      </c>
      <c r="G1616" s="355">
        <f>_xlfn.XLOOKUP(_xlfn.TEXTJOIN("_",TRUE,tbl_die_ordering[[#This Row],[Supplier]],tbl_die_ordering[[#This Row],[DIE NO]]),[1]Tracker!$AQ:$AQ,[1]Tracker!$V:$V,"")</f>
        <v>45965</v>
      </c>
      <c r="H1616" s="193" t="s">
        <v>94</v>
      </c>
      <c r="I1616" s="131">
        <v>1</v>
      </c>
      <c r="J1616" s="131">
        <v>1</v>
      </c>
      <c r="K1616" s="99">
        <v>45967</v>
      </c>
      <c r="L1616" s="99">
        <v>45968</v>
      </c>
      <c r="M1616" s="102" t="s">
        <v>2199</v>
      </c>
      <c r="N1616" s="129"/>
      <c r="O1616" s="91">
        <v>45970</v>
      </c>
      <c r="P1616" s="91">
        <v>45973</v>
      </c>
      <c r="Q1616" s="99">
        <v>45970</v>
      </c>
      <c r="R1616" s="122" t="s">
        <v>2472</v>
      </c>
      <c r="S1616" s="90" t="s">
        <v>101</v>
      </c>
      <c r="T1616" s="99">
        <v>45970</v>
      </c>
      <c r="U1616" s="110"/>
      <c r="V1616" s="111"/>
      <c r="W16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6" s="6"/>
      <c r="AA1616" s="118"/>
      <c r="AB1616" s="82">
        <f>_xlfn.XLOOKUP(_xlfn.TEXTJOIN("_",TRUE,tbl_die_ordering[[#This Row],[Supplier]],tbl_die_ordering[[#This Row],[DIE NO]]),[1]Tracker!$AQ:$AQ,[1]Tracker!$Y:$Y,"")</f>
        <v>242503151</v>
      </c>
      <c r="AC1616" s="83">
        <f>_xlfn.XLOOKUP(_xlfn.TEXTJOIN("_",TRUE,tbl_die_ordering[[#This Row],[Supplier]],tbl_die_ordering[[#This Row],[DIE NO]]),[1]Tracker!$AQ:$AQ,[1]Tracker!$AC:$AC,"")</f>
        <v>45980.481122685182</v>
      </c>
      <c r="AD1616" s="7"/>
      <c r="AF1616" t="str">
        <f>TEXT(tbl_die_ordering[[#This Row],[Die Requested Date]],"mmm")</f>
        <v>Nov</v>
      </c>
      <c r="AG1616" t="str">
        <f>_xlfn.TEXTJOIN("_",TRUE,tbl_die_ordering[[#This Row],[Supplier]],tbl_die_ordering[[#This Row],[DIE NO]])</f>
        <v>PDTMC_030110-2501</v>
      </c>
    </row>
    <row r="1617" spans="1:34" ht="30">
      <c r="A1617" s="130" t="s">
        <v>6</v>
      </c>
      <c r="B1617" s="128" t="str">
        <f>_xlfn.XLOOKUP(_xlfn.TEXTJOIN("_",TRUE,tbl_die_ordering[[#This Row],[Supplier]],tbl_die_ordering[[#This Row],[DIE NO]]),[1]Tracker!$AQ:$AQ,[1]Tracker!$W:$W,"")</f>
        <v>8284-25</v>
      </c>
      <c r="C1617" s="204" t="s">
        <v>2473</v>
      </c>
      <c r="D1617" s="177" t="s">
        <v>88</v>
      </c>
      <c r="E1617" s="90" t="s">
        <v>385</v>
      </c>
      <c r="F1617" s="91">
        <v>45964</v>
      </c>
      <c r="G1617" s="355">
        <f>_xlfn.XLOOKUP(_xlfn.TEXTJOIN("_",TRUE,tbl_die_ordering[[#This Row],[Supplier]],tbl_die_ordering[[#This Row],[DIE NO]]),[1]Tracker!$AQ:$AQ,[1]Tracker!$V:$V,"")</f>
        <v>45964</v>
      </c>
      <c r="H1617" s="193" t="s">
        <v>90</v>
      </c>
      <c r="I1617" s="131">
        <v>5</v>
      </c>
      <c r="J1617" s="131">
        <v>5</v>
      </c>
      <c r="K1617" s="99">
        <v>45971</v>
      </c>
      <c r="L1617" s="99">
        <v>45988</v>
      </c>
      <c r="M1617" s="102" t="s">
        <v>2199</v>
      </c>
      <c r="N1617" s="129"/>
      <c r="O1617" s="99">
        <v>45989</v>
      </c>
      <c r="P1617" s="91">
        <v>45991</v>
      </c>
      <c r="Q1617" s="99">
        <v>45989</v>
      </c>
      <c r="R1617" s="122" t="s">
        <v>2474</v>
      </c>
      <c r="S1617" s="90" t="s">
        <v>106</v>
      </c>
      <c r="T1617" s="99">
        <v>45989</v>
      </c>
      <c r="U1617" s="110"/>
      <c r="V1617" s="111" t="s">
        <v>2475</v>
      </c>
      <c r="W16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7" s="6"/>
      <c r="AA1617" s="118"/>
      <c r="AB1617" s="82">
        <f>_xlfn.XLOOKUP(_xlfn.TEXTJOIN("_",TRUE,tbl_die_ordering[[#This Row],[Supplier]],tbl_die_ordering[[#This Row],[DIE NO]]),[1]Tracker!$AQ:$AQ,[1]Tracker!$Y:$Y,"")</f>
        <v>142510648</v>
      </c>
      <c r="AC1617" s="83">
        <f>_xlfn.XLOOKUP(_xlfn.TEXTJOIN("_",TRUE,tbl_die_ordering[[#This Row],[Supplier]],tbl_die_ordering[[#This Row],[DIE NO]]),[1]Tracker!$AQ:$AQ,[1]Tracker!$AC:$AC,"")</f>
        <v>0</v>
      </c>
      <c r="AD1617" s="7"/>
      <c r="AF1617" t="str">
        <f>TEXT(tbl_die_ordering[[#This Row],[Die Requested Date]],"mmm")</f>
        <v>Nov</v>
      </c>
      <c r="AG1617" t="str">
        <f>_xlfn.TEXTJOIN("_",TRUE,tbl_die_ordering[[#This Row],[Supplier]],tbl_die_ordering[[#This Row],[DIE NO]])</f>
        <v>JIANGSU_19890-603</v>
      </c>
      <c r="AH1617" t="s">
        <v>2466</v>
      </c>
    </row>
    <row r="1618" spans="1:34" ht="18.75" customHeight="1">
      <c r="A1618" s="130" t="s">
        <v>29</v>
      </c>
      <c r="B1618" s="128" t="str">
        <f>_xlfn.XLOOKUP(_xlfn.TEXTJOIN("_",TRUE,tbl_die_ordering[[#This Row],[Supplier]],tbl_die_ordering[[#This Row],[DIE NO]]),[1]Tracker!$AQ:$AQ,[1]Tracker!$W:$W,"")</f>
        <v>8287-25</v>
      </c>
      <c r="C1618" s="204" t="s">
        <v>2476</v>
      </c>
      <c r="D1618" s="177" t="s">
        <v>185</v>
      </c>
      <c r="E1618" s="90" t="s">
        <v>103</v>
      </c>
      <c r="F1618" s="91">
        <v>45966</v>
      </c>
      <c r="G1618" s="355">
        <f>_xlfn.XLOOKUP(_xlfn.TEXTJOIN("_",TRUE,tbl_die_ordering[[#This Row],[Supplier]],tbl_die_ordering[[#This Row],[DIE NO]]),[1]Tracker!$AQ:$AQ,[1]Tracker!$V:$V,"")</f>
        <v>45966</v>
      </c>
      <c r="H1618" s="193" t="s">
        <v>90</v>
      </c>
      <c r="I1618" s="131">
        <v>1</v>
      </c>
      <c r="J1618" s="131">
        <v>1</v>
      </c>
      <c r="K1618" s="99">
        <v>45967</v>
      </c>
      <c r="L1618" s="99">
        <v>45971</v>
      </c>
      <c r="M1618" s="102"/>
      <c r="N1618" s="129"/>
      <c r="O1618" s="91">
        <v>45972</v>
      </c>
      <c r="P1618" s="91">
        <v>45973</v>
      </c>
      <c r="Q1618" s="99">
        <v>45972</v>
      </c>
      <c r="R1618" s="122" t="s">
        <v>2470</v>
      </c>
      <c r="S1618" s="90" t="s">
        <v>106</v>
      </c>
      <c r="T1618" s="99">
        <v>45972</v>
      </c>
      <c r="U1618" s="110" t="s">
        <v>2477</v>
      </c>
      <c r="V1618" s="111" t="s">
        <v>2478</v>
      </c>
      <c r="W16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8" s="6"/>
      <c r="AA1618" s="118"/>
      <c r="AB1618" s="82">
        <f>_xlfn.XLOOKUP(_xlfn.TEXTJOIN("_",TRUE,tbl_die_ordering[[#This Row],[Supplier]],tbl_die_ordering[[#This Row],[DIE NO]]),[1]Tracker!$AQ:$AQ,[1]Tracker!$Y:$Y,"")</f>
        <v>242503133</v>
      </c>
      <c r="AC1618" s="83">
        <f>_xlfn.XLOOKUP(_xlfn.TEXTJOIN("_",TRUE,tbl_die_ordering[[#This Row],[Supplier]],tbl_die_ordering[[#This Row],[DIE NO]]),[1]Tracker!$AQ:$AQ,[1]Tracker!$AC:$AC,"")</f>
        <v>45979.589594907404</v>
      </c>
      <c r="AD1618" s="7"/>
      <c r="AF1618" t="str">
        <f>TEXT(tbl_die_ordering[[#This Row],[Die Requested Date]],"mmm")</f>
        <v>Nov</v>
      </c>
      <c r="AG1618" t="str">
        <f>_xlfn.TEXTJOIN("_",TRUE,tbl_die_ordering[[#This Row],[Supplier]],tbl_die_ordering[[#This Row],[DIE NO]])</f>
        <v>JIANGSU_30508-2501</v>
      </c>
    </row>
    <row r="1619" spans="1:34" ht="23.25" customHeight="1">
      <c r="A1619" s="130" t="s">
        <v>6</v>
      </c>
      <c r="B1619" s="128" t="str">
        <f>_xlfn.XLOOKUP(_xlfn.TEXTJOIN("_",TRUE,tbl_die_ordering[[#This Row],[Supplier]],tbl_die_ordering[[#This Row],[DIE NO]]),[1]Tracker!$AQ:$AQ,[1]Tracker!$W:$W,"")</f>
        <v>8288-25</v>
      </c>
      <c r="C1619" s="204" t="s">
        <v>2479</v>
      </c>
      <c r="D1619" s="177" t="s">
        <v>185</v>
      </c>
      <c r="E1619" s="90" t="s">
        <v>111</v>
      </c>
      <c r="F1619" s="91">
        <v>45966</v>
      </c>
      <c r="G1619" s="355">
        <f>_xlfn.XLOOKUP(_xlfn.TEXTJOIN("_",TRUE,tbl_die_ordering[[#This Row],[Supplier]],tbl_die_ordering[[#This Row],[DIE NO]]),[1]Tracker!$AQ:$AQ,[1]Tracker!$V:$V,"")</f>
        <v>45966</v>
      </c>
      <c r="H1619" s="193" t="s">
        <v>94</v>
      </c>
      <c r="I1619" s="131">
        <v>0</v>
      </c>
      <c r="J1619" s="131">
        <v>0</v>
      </c>
      <c r="K1619" s="99">
        <v>45968</v>
      </c>
      <c r="L1619" s="99">
        <v>45971</v>
      </c>
      <c r="M1619" s="102"/>
      <c r="N1619" s="129"/>
      <c r="O1619" s="91">
        <v>45972</v>
      </c>
      <c r="P1619" s="91">
        <v>45976</v>
      </c>
      <c r="Q1619" s="99">
        <v>45972</v>
      </c>
      <c r="R1619" s="122" t="s">
        <v>2450</v>
      </c>
      <c r="S1619" s="90" t="s">
        <v>95</v>
      </c>
      <c r="T1619" s="99">
        <v>45972</v>
      </c>
      <c r="U1619" s="110" t="s">
        <v>2477</v>
      </c>
      <c r="V1619" s="111" t="s">
        <v>2480</v>
      </c>
      <c r="W16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19" s="6"/>
      <c r="AA1619" s="118"/>
      <c r="AB1619" s="82">
        <f>_xlfn.XLOOKUP(_xlfn.TEXTJOIN("_",TRUE,tbl_die_ordering[[#This Row],[Supplier]],tbl_die_ordering[[#This Row],[DIE NO]]),[1]Tracker!$AQ:$AQ,[1]Tracker!$Y:$Y,"")</f>
        <v>142509977</v>
      </c>
      <c r="AC1619" s="83">
        <f>_xlfn.XLOOKUP(_xlfn.TEXTJOIN("_",TRUE,tbl_die_ordering[[#This Row],[Supplier]],tbl_die_ordering[[#This Row],[DIE NO]]),[1]Tracker!$AQ:$AQ,[1]Tracker!$AC:$AC,"")</f>
        <v>45982.50408564815</v>
      </c>
      <c r="AD1619" s="7"/>
      <c r="AF1619" t="str">
        <f>TEXT(tbl_die_ordering[[#This Row],[Die Requested Date]],"mmm")</f>
        <v>Nov</v>
      </c>
      <c r="AG1619" t="str">
        <f>_xlfn.TEXTJOIN("_",TRUE,tbl_die_ordering[[#This Row],[Supplier]],tbl_die_ordering[[#This Row],[DIE NO]])</f>
        <v>PHME_27987-401</v>
      </c>
    </row>
    <row r="1620" spans="1:34" ht="15.75">
      <c r="A1620" s="130" t="s">
        <v>6</v>
      </c>
      <c r="B1620" s="128" t="str">
        <f>_xlfn.XLOOKUP(_xlfn.TEXTJOIN("_",TRUE,tbl_die_ordering[[#This Row],[Supplier]],tbl_die_ordering[[#This Row],[DIE NO]]),[1]Tracker!$AQ:$AQ,[1]Tracker!$W:$W,"")</f>
        <v>8289-25</v>
      </c>
      <c r="C1620" s="204" t="s">
        <v>2481</v>
      </c>
      <c r="D1620" s="177" t="s">
        <v>185</v>
      </c>
      <c r="E1620" s="90" t="s">
        <v>119</v>
      </c>
      <c r="F1620" s="91">
        <v>45966</v>
      </c>
      <c r="G1620" s="355">
        <f>_xlfn.XLOOKUP(_xlfn.TEXTJOIN("_",TRUE,tbl_die_ordering[[#This Row],[Supplier]],tbl_die_ordering[[#This Row],[DIE NO]]),[1]Tracker!$AQ:$AQ,[1]Tracker!$V:$V,"")</f>
        <v>45966</v>
      </c>
      <c r="H1620" s="193" t="s">
        <v>94</v>
      </c>
      <c r="I1620" s="131">
        <v>0</v>
      </c>
      <c r="J1620" s="131">
        <v>0</v>
      </c>
      <c r="K1620" s="99">
        <v>45968</v>
      </c>
      <c r="L1620" s="99">
        <v>45975</v>
      </c>
      <c r="M1620" s="102" t="s">
        <v>2199</v>
      </c>
      <c r="N1620" s="129"/>
      <c r="O1620" s="91">
        <v>45976</v>
      </c>
      <c r="P1620" s="91">
        <v>45976</v>
      </c>
      <c r="Q1620" s="99">
        <v>45976</v>
      </c>
      <c r="R1620" s="122" t="s">
        <v>2465</v>
      </c>
      <c r="S1620" s="90" t="s">
        <v>101</v>
      </c>
      <c r="T1620" s="99">
        <v>45976</v>
      </c>
      <c r="U1620" s="110" t="s">
        <v>2477</v>
      </c>
      <c r="V1620" s="111" t="s">
        <v>2482</v>
      </c>
      <c r="W16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0" s="6"/>
      <c r="AA1620" s="118"/>
      <c r="AB1620" s="82">
        <f>_xlfn.XLOOKUP(_xlfn.TEXTJOIN("_",TRUE,tbl_die_ordering[[#This Row],[Supplier]],tbl_die_ordering[[#This Row],[DIE NO]]),[1]Tracker!$AQ:$AQ,[1]Tracker!$Y:$Y,"")</f>
        <v>142510191</v>
      </c>
      <c r="AC1620" s="83">
        <f>_xlfn.XLOOKUP(_xlfn.TEXTJOIN("_",TRUE,tbl_die_ordering[[#This Row],[Supplier]],tbl_die_ordering[[#This Row],[DIE NO]]),[1]Tracker!$AQ:$AQ,[1]Tracker!$AC:$AC,"")</f>
        <v>45989</v>
      </c>
      <c r="AD1620" s="7"/>
      <c r="AF1620" t="str">
        <f>TEXT(tbl_die_ordering[[#This Row],[Die Requested Date]],"mmm")</f>
        <v>Nov</v>
      </c>
      <c r="AG1620" t="str">
        <f>_xlfn.TEXTJOIN("_",TRUE,tbl_die_ordering[[#This Row],[Supplier]],tbl_die_ordering[[#This Row],[DIE NO]])</f>
        <v>PDTMC_27988-501</v>
      </c>
    </row>
    <row r="1621" spans="1:34" ht="15.75">
      <c r="A1621" s="130" t="s">
        <v>6</v>
      </c>
      <c r="B1621" s="128" t="str">
        <f>_xlfn.XLOOKUP(_xlfn.TEXTJOIN("_",TRUE,tbl_die_ordering[[#This Row],[Supplier]],tbl_die_ordering[[#This Row],[DIE NO]]),[1]Tracker!$AQ:$AQ,[1]Tracker!$W:$W,"")</f>
        <v>8289-25</v>
      </c>
      <c r="C1621" s="204" t="s">
        <v>2483</v>
      </c>
      <c r="D1621" s="177" t="s">
        <v>185</v>
      </c>
      <c r="E1621" s="90" t="s">
        <v>2462</v>
      </c>
      <c r="F1621" s="91">
        <v>45966</v>
      </c>
      <c r="G1621" s="355">
        <f>_xlfn.XLOOKUP(_xlfn.TEXTJOIN("_",TRUE,tbl_die_ordering[[#This Row],[Supplier]],tbl_die_ordering[[#This Row],[DIE NO]]),[1]Tracker!$AQ:$AQ,[1]Tracker!$V:$V,"")</f>
        <v>45966</v>
      </c>
      <c r="H1621" s="193" t="s">
        <v>94</v>
      </c>
      <c r="I1621" s="131">
        <v>0</v>
      </c>
      <c r="J1621" s="131">
        <v>0</v>
      </c>
      <c r="K1621" s="99">
        <v>45968</v>
      </c>
      <c r="L1621" s="99">
        <v>45975</v>
      </c>
      <c r="M1621" s="102" t="s">
        <v>2199</v>
      </c>
      <c r="N1621" s="129"/>
      <c r="O1621" s="91">
        <v>45976</v>
      </c>
      <c r="P1621" s="91">
        <v>45976</v>
      </c>
      <c r="Q1621" s="99">
        <v>45976</v>
      </c>
      <c r="R1621" s="122" t="s">
        <v>2465</v>
      </c>
      <c r="S1621" s="90" t="s">
        <v>101</v>
      </c>
      <c r="T1621" s="99">
        <v>45976</v>
      </c>
      <c r="U1621" s="110" t="s">
        <v>2477</v>
      </c>
      <c r="V1621" s="111" t="s">
        <v>2482</v>
      </c>
      <c r="W16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1" s="6"/>
      <c r="AA1621" s="118"/>
      <c r="AB1621" s="82">
        <f>_xlfn.XLOOKUP(_xlfn.TEXTJOIN("_",TRUE,tbl_die_ordering[[#This Row],[Supplier]],tbl_die_ordering[[#This Row],[DIE NO]]),[1]Tracker!$AQ:$AQ,[1]Tracker!$Y:$Y,"")</f>
        <v>142510191</v>
      </c>
      <c r="AC1621" s="83">
        <f>_xlfn.XLOOKUP(_xlfn.TEXTJOIN("_",TRUE,tbl_die_ordering[[#This Row],[Supplier]],tbl_die_ordering[[#This Row],[DIE NO]]),[1]Tracker!$AQ:$AQ,[1]Tracker!$AC:$AC,"")</f>
        <v>45989</v>
      </c>
      <c r="AD1621" s="7"/>
      <c r="AF1621" t="str">
        <f>TEXT(tbl_die_ordering[[#This Row],[Die Requested Date]],"mmm")</f>
        <v>Nov</v>
      </c>
      <c r="AG1621" t="str">
        <f>_xlfn.TEXTJOIN("_",TRUE,tbl_die_ordering[[#This Row],[Supplier]],tbl_die_ordering[[#This Row],[DIE NO]])</f>
        <v>PDTMC_27989-501</v>
      </c>
    </row>
    <row r="1622" spans="1:34" ht="15.75">
      <c r="A1622" s="130" t="s">
        <v>6</v>
      </c>
      <c r="B1622" s="128" t="str">
        <f>_xlfn.XLOOKUP(_xlfn.TEXTJOIN("_",TRUE,tbl_die_ordering[[#This Row],[Supplier]],tbl_die_ordering[[#This Row],[DIE NO]]),[1]Tracker!$AQ:$AQ,[1]Tracker!$W:$W,"")</f>
        <v>8288-25</v>
      </c>
      <c r="C1622" s="204" t="s">
        <v>2484</v>
      </c>
      <c r="D1622" s="177" t="s">
        <v>185</v>
      </c>
      <c r="E1622" s="90" t="s">
        <v>111</v>
      </c>
      <c r="F1622" s="91">
        <v>45966</v>
      </c>
      <c r="G1622" s="355">
        <f>_xlfn.XLOOKUP(_xlfn.TEXTJOIN("_",TRUE,tbl_die_ordering[[#This Row],[Supplier]],tbl_die_ordering[[#This Row],[DIE NO]]),[1]Tracker!$AQ:$AQ,[1]Tracker!$V:$V,"")</f>
        <v>45966</v>
      </c>
      <c r="H1622" s="193" t="s">
        <v>94</v>
      </c>
      <c r="I1622" s="131">
        <v>2</v>
      </c>
      <c r="J1622" s="131">
        <v>2</v>
      </c>
      <c r="K1622" s="99">
        <v>45972</v>
      </c>
      <c r="L1622" s="99">
        <v>45975</v>
      </c>
      <c r="M1622" s="102"/>
      <c r="N1622" s="129"/>
      <c r="O1622" s="91">
        <v>45976</v>
      </c>
      <c r="P1622" s="91">
        <v>45976</v>
      </c>
      <c r="Q1622" s="99">
        <v>45976</v>
      </c>
      <c r="R1622" s="122" t="s">
        <v>2465</v>
      </c>
      <c r="S1622" s="90" t="s">
        <v>95</v>
      </c>
      <c r="T1622" s="99">
        <v>45976</v>
      </c>
      <c r="U1622" s="110" t="s">
        <v>2477</v>
      </c>
      <c r="V1622" s="111" t="s">
        <v>2485</v>
      </c>
      <c r="W16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2" s="6"/>
      <c r="AA1622" s="118"/>
      <c r="AB1622" s="82">
        <f>_xlfn.XLOOKUP(_xlfn.TEXTJOIN("_",TRUE,tbl_die_ordering[[#This Row],[Supplier]],tbl_die_ordering[[#This Row],[DIE NO]]),[1]Tracker!$AQ:$AQ,[1]Tracker!$Y:$Y,"")</f>
        <v>142510386</v>
      </c>
      <c r="AC1622" s="83" t="str">
        <f>_xlfn.XLOOKUP(_xlfn.TEXTJOIN("_",TRUE,tbl_die_ordering[[#This Row],[Supplier]],tbl_die_ordering[[#This Row],[DIE NO]]),[1]Tracker!$AQ:$AQ,[1]Tracker!$AC:$AC,"")</f>
        <v xml:space="preserve"> </v>
      </c>
      <c r="AD1622" s="7"/>
      <c r="AF1622" t="str">
        <f>TEXT(tbl_die_ordering[[#This Row],[Die Requested Date]],"mmm")</f>
        <v>Nov</v>
      </c>
      <c r="AG1622" t="str">
        <f>_xlfn.TEXTJOIN("_",TRUE,tbl_die_ordering[[#This Row],[Supplier]],tbl_die_ordering[[#This Row],[DIE NO]])</f>
        <v>PHME_30506-401</v>
      </c>
    </row>
    <row r="1623" spans="1:34" ht="15.75">
      <c r="A1623" s="130" t="s">
        <v>6</v>
      </c>
      <c r="B1623" s="128" t="str">
        <f>_xlfn.XLOOKUP(_xlfn.TEXTJOIN("_",TRUE,tbl_die_ordering[[#This Row],[Supplier]],tbl_die_ordering[[#This Row],[DIE NO]]),[1]Tracker!$AQ:$AQ,[1]Tracker!$W:$W,"")</f>
        <v>8290-25</v>
      </c>
      <c r="C1623" s="204" t="s">
        <v>2486</v>
      </c>
      <c r="D1623" s="177" t="s">
        <v>185</v>
      </c>
      <c r="E1623" s="90" t="s">
        <v>119</v>
      </c>
      <c r="F1623" s="91">
        <v>45966</v>
      </c>
      <c r="G1623" s="355">
        <f>_xlfn.XLOOKUP(_xlfn.TEXTJOIN("_",TRUE,tbl_die_ordering[[#This Row],[Supplier]],tbl_die_ordering[[#This Row],[DIE NO]]),[1]Tracker!$AQ:$AQ,[1]Tracker!$V:$V,"")</f>
        <v>45966</v>
      </c>
      <c r="H1623" s="193" t="s">
        <v>90</v>
      </c>
      <c r="I1623" s="131">
        <v>1</v>
      </c>
      <c r="J1623" s="131">
        <v>1</v>
      </c>
      <c r="K1623" s="99">
        <v>45968</v>
      </c>
      <c r="L1623" s="99">
        <v>45978</v>
      </c>
      <c r="M1623" s="102" t="s">
        <v>2199</v>
      </c>
      <c r="N1623" s="129"/>
      <c r="O1623" s="91">
        <v>45979</v>
      </c>
      <c r="P1623" s="91">
        <v>45981</v>
      </c>
      <c r="Q1623" s="99">
        <v>45979</v>
      </c>
      <c r="R1623" s="122" t="s">
        <v>2487</v>
      </c>
      <c r="S1623" s="90" t="s">
        <v>106</v>
      </c>
      <c r="T1623" s="99">
        <v>45979</v>
      </c>
      <c r="U1623" s="110" t="s">
        <v>2477</v>
      </c>
      <c r="V1623" s="111"/>
      <c r="W16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3" s="6"/>
      <c r="AA1623" s="118"/>
      <c r="AB1623" s="82">
        <f>_xlfn.XLOOKUP(_xlfn.TEXTJOIN("_",TRUE,tbl_die_ordering[[#This Row],[Supplier]],tbl_die_ordering[[#This Row],[DIE NO]]),[1]Tracker!$AQ:$AQ,[1]Tracker!$Y:$Y,"")</f>
        <v>142510222</v>
      </c>
      <c r="AC1623" s="83" t="str">
        <f>_xlfn.XLOOKUP(_xlfn.TEXTJOIN("_",TRUE,tbl_die_ordering[[#This Row],[Supplier]],tbl_die_ordering[[#This Row],[DIE NO]]),[1]Tracker!$AQ:$AQ,[1]Tracker!$AC:$AC,"")</f>
        <v xml:space="preserve"> </v>
      </c>
      <c r="AD1623" s="7"/>
      <c r="AF1623" t="str">
        <f>TEXT(tbl_die_ordering[[#This Row],[Die Requested Date]],"mmm")</f>
        <v>Nov</v>
      </c>
      <c r="AG1623" t="str">
        <f>_xlfn.TEXTJOIN("_",TRUE,tbl_die_ordering[[#This Row],[Supplier]],tbl_die_ordering[[#This Row],[DIE NO]])</f>
        <v>JIANGSU_30507-501</v>
      </c>
    </row>
    <row r="1624" spans="1:34" ht="15.75">
      <c r="A1624" s="130" t="s">
        <v>6</v>
      </c>
      <c r="B1624" s="128" t="str">
        <f>_xlfn.XLOOKUP(_xlfn.TEXTJOIN("_",TRUE,tbl_die_ordering[[#This Row],[Supplier]],tbl_die_ordering[[#This Row],[DIE NO]]),[1]Tracker!$AQ:$AQ,[1]Tracker!$W:$W,"")</f>
        <v>8292-25</v>
      </c>
      <c r="C1624" s="204" t="s">
        <v>2488</v>
      </c>
      <c r="D1624" s="177" t="s">
        <v>88</v>
      </c>
      <c r="E1624" s="90" t="s">
        <v>111</v>
      </c>
      <c r="F1624" s="91">
        <v>45967</v>
      </c>
      <c r="G1624" s="355">
        <f>_xlfn.XLOOKUP(_xlfn.TEXTJOIN("_",TRUE,tbl_die_ordering[[#This Row],[Supplier]],tbl_die_ordering[[#This Row],[DIE NO]]),[1]Tracker!$AQ:$AQ,[1]Tracker!$V:$V,"")</f>
        <v>45968</v>
      </c>
      <c r="H1624" s="193" t="s">
        <v>90</v>
      </c>
      <c r="I1624" s="131">
        <v>0</v>
      </c>
      <c r="J1624" s="131">
        <v>0</v>
      </c>
      <c r="K1624" s="99">
        <v>45971</v>
      </c>
      <c r="L1624" s="99">
        <v>45972</v>
      </c>
      <c r="M1624" s="102"/>
      <c r="N1624" s="129"/>
      <c r="O1624" s="91">
        <v>45975</v>
      </c>
      <c r="P1624" s="91">
        <v>45976</v>
      </c>
      <c r="Q1624" s="99">
        <v>45975</v>
      </c>
      <c r="R1624" s="122" t="s">
        <v>2489</v>
      </c>
      <c r="S1624" s="90" t="s">
        <v>106</v>
      </c>
      <c r="T1624" s="99">
        <v>45975</v>
      </c>
      <c r="U1624" s="110"/>
      <c r="V1624" s="111"/>
      <c r="W16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4" s="6"/>
      <c r="AA1624" s="118"/>
      <c r="AB1624" s="82">
        <f>_xlfn.XLOOKUP(_xlfn.TEXTJOIN("_",TRUE,tbl_die_ordering[[#This Row],[Supplier]],tbl_die_ordering[[#This Row],[DIE NO]]),[1]Tracker!$AQ:$AQ,[1]Tracker!$Y:$Y,"")</f>
        <v>142510215</v>
      </c>
      <c r="AC1624" s="83" t="str">
        <f>_xlfn.XLOOKUP(_xlfn.TEXTJOIN("_",TRUE,tbl_die_ordering[[#This Row],[Supplier]],tbl_die_ordering[[#This Row],[DIE NO]]),[1]Tracker!$AQ:$AQ,[1]Tracker!$AC:$AC,"")</f>
        <v xml:space="preserve"> </v>
      </c>
      <c r="AD1624" s="7"/>
      <c r="AF1624" t="str">
        <f>TEXT(tbl_die_ordering[[#This Row],[Die Requested Date]],"mmm")</f>
        <v>Nov</v>
      </c>
      <c r="AG1624" t="str">
        <f>_xlfn.TEXTJOIN("_",TRUE,tbl_die_ordering[[#This Row],[Supplier]],tbl_die_ordering[[#This Row],[DIE NO]])</f>
        <v>JIANGSU_01052-402</v>
      </c>
    </row>
    <row r="1625" spans="1:34" ht="15.75">
      <c r="A1625" s="130" t="s">
        <v>6</v>
      </c>
      <c r="B1625" s="128" t="str">
        <f>_xlfn.XLOOKUP(_xlfn.TEXTJOIN("_",TRUE,tbl_die_ordering[[#This Row],[Supplier]],tbl_die_ordering[[#This Row],[DIE NO]]),[1]Tracker!$AQ:$AQ,[1]Tracker!$W:$W,"")</f>
        <v>8294-25</v>
      </c>
      <c r="C1625" s="204" t="s">
        <v>2490</v>
      </c>
      <c r="D1625" s="177" t="s">
        <v>88</v>
      </c>
      <c r="E1625" s="90" t="s">
        <v>103</v>
      </c>
      <c r="F1625" s="91">
        <v>45967</v>
      </c>
      <c r="G1625" s="355">
        <f>_xlfn.XLOOKUP(_xlfn.TEXTJOIN("_",TRUE,tbl_die_ordering[[#This Row],[Supplier]],tbl_die_ordering[[#This Row],[DIE NO]]),[1]Tracker!$AQ:$AQ,[1]Tracker!$V:$V,"")</f>
        <v>45968</v>
      </c>
      <c r="H1625" s="193" t="s">
        <v>94</v>
      </c>
      <c r="I1625" s="131">
        <v>1</v>
      </c>
      <c r="J1625" s="131">
        <v>4</v>
      </c>
      <c r="K1625" s="99">
        <v>45974</v>
      </c>
      <c r="L1625" s="99">
        <v>45975</v>
      </c>
      <c r="M1625" s="102"/>
      <c r="N1625" s="129"/>
      <c r="O1625" s="91">
        <v>45976</v>
      </c>
      <c r="P1625" s="91">
        <v>45976</v>
      </c>
      <c r="Q1625" s="99">
        <v>45976</v>
      </c>
      <c r="R1625" s="122" t="s">
        <v>2465</v>
      </c>
      <c r="S1625" s="90" t="s">
        <v>95</v>
      </c>
      <c r="T1625" s="99">
        <v>45976</v>
      </c>
      <c r="U1625" s="110"/>
      <c r="V1625" s="111"/>
      <c r="W16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5" s="6"/>
      <c r="AA1625" s="118"/>
      <c r="AB1625" s="82">
        <f>_xlfn.XLOOKUP(_xlfn.TEXTJOIN("_",TRUE,tbl_die_ordering[[#This Row],[Supplier]],tbl_die_ordering[[#This Row],[DIE NO]]),[1]Tracker!$AQ:$AQ,[1]Tracker!$Y:$Y,"")</f>
        <v>142510385</v>
      </c>
      <c r="AC1625" s="83" t="str">
        <f>_xlfn.XLOOKUP(_xlfn.TEXTJOIN("_",TRUE,tbl_die_ordering[[#This Row],[Supplier]],tbl_die_ordering[[#This Row],[DIE NO]]),[1]Tracker!$AQ:$AQ,[1]Tracker!$AC:$AC,"")</f>
        <v xml:space="preserve"> </v>
      </c>
      <c r="AD1625" s="7"/>
      <c r="AF1625" t="str">
        <f>TEXT(tbl_die_ordering[[#This Row],[Die Requested Date]],"mmm")</f>
        <v>Nov</v>
      </c>
      <c r="AG1625" t="str">
        <f>_xlfn.TEXTJOIN("_",TRUE,tbl_die_ordering[[#This Row],[Supplier]],tbl_die_ordering[[#This Row],[DIE NO]])</f>
        <v>PHME_05035-404</v>
      </c>
    </row>
    <row r="1626" spans="1:34" ht="15.75">
      <c r="A1626" s="130" t="s">
        <v>6</v>
      </c>
      <c r="B1626" s="128" t="str">
        <f>_xlfn.XLOOKUP(_xlfn.TEXTJOIN("_",TRUE,tbl_die_ordering[[#This Row],[Supplier]],tbl_die_ordering[[#This Row],[DIE NO]]),[1]Tracker!$AQ:$AQ,[1]Tracker!$W:$W,"")</f>
        <v>8293-25</v>
      </c>
      <c r="C1626" s="204" t="s">
        <v>2491</v>
      </c>
      <c r="D1626" s="177" t="s">
        <v>88</v>
      </c>
      <c r="E1626" s="90" t="s">
        <v>89</v>
      </c>
      <c r="F1626" s="91">
        <v>45967</v>
      </c>
      <c r="G1626" s="355">
        <f>_xlfn.XLOOKUP(_xlfn.TEXTJOIN("_",TRUE,tbl_die_ordering[[#This Row],[Supplier]],tbl_die_ordering[[#This Row],[DIE NO]]),[1]Tracker!$AQ:$AQ,[1]Tracker!$V:$V,"")</f>
        <v>45968</v>
      </c>
      <c r="H1626" s="193" t="s">
        <v>94</v>
      </c>
      <c r="I1626" s="131">
        <v>1</v>
      </c>
      <c r="J1626" s="131">
        <v>1</v>
      </c>
      <c r="K1626" s="99">
        <v>45969</v>
      </c>
      <c r="L1626" s="99">
        <v>45971</v>
      </c>
      <c r="M1626" s="102"/>
      <c r="N1626" s="129"/>
      <c r="O1626" s="91">
        <v>45972</v>
      </c>
      <c r="P1626" s="91">
        <v>45976</v>
      </c>
      <c r="Q1626" s="99">
        <v>45972</v>
      </c>
      <c r="R1626" s="122" t="s">
        <v>2450</v>
      </c>
      <c r="S1626" s="90" t="s">
        <v>101</v>
      </c>
      <c r="T1626" s="99">
        <v>45972</v>
      </c>
      <c r="U1626" s="110"/>
      <c r="V1626" s="111"/>
      <c r="W16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6" s="6"/>
      <c r="AA1626" s="118"/>
      <c r="AB1626" s="82">
        <f>_xlfn.XLOOKUP(_xlfn.TEXTJOIN("_",TRUE,tbl_die_ordering[[#This Row],[Supplier]],tbl_die_ordering[[#This Row],[DIE NO]]),[1]Tracker!$AQ:$AQ,[1]Tracker!$Y:$Y,"")</f>
        <v>142509980</v>
      </c>
      <c r="AC1626" s="83">
        <f>_xlfn.XLOOKUP(_xlfn.TEXTJOIN("_",TRUE,tbl_die_ordering[[#This Row],[Supplier]],tbl_die_ordering[[#This Row],[DIE NO]]),[1]Tracker!$AQ:$AQ,[1]Tracker!$AC:$AC,"")</f>
        <v>45980.645636574074</v>
      </c>
      <c r="AD1626" s="7"/>
      <c r="AF1626" t="str">
        <f>TEXT(tbl_die_ordering[[#This Row],[Die Requested Date]],"mmm")</f>
        <v>Nov</v>
      </c>
      <c r="AG1626" t="str">
        <f>_xlfn.TEXTJOIN("_",TRUE,tbl_die_ordering[[#This Row],[Supplier]],tbl_die_ordering[[#This Row],[DIE NO]])</f>
        <v>PDTMC_05152-603</v>
      </c>
    </row>
    <row r="1627" spans="1:34" ht="15.75">
      <c r="A1627" s="130" t="s">
        <v>6</v>
      </c>
      <c r="B1627" s="128" t="str">
        <f>_xlfn.XLOOKUP(_xlfn.TEXTJOIN("_",TRUE,tbl_die_ordering[[#This Row],[Supplier]],tbl_die_ordering[[#This Row],[DIE NO]]),[1]Tracker!$AQ:$AQ,[1]Tracker!$W:$W,"")</f>
        <v>8294-25</v>
      </c>
      <c r="C1627" s="204" t="s">
        <v>2492</v>
      </c>
      <c r="D1627" s="177" t="s">
        <v>88</v>
      </c>
      <c r="E1627" s="90" t="s">
        <v>119</v>
      </c>
      <c r="F1627" s="91">
        <v>45967</v>
      </c>
      <c r="G1627" s="355">
        <f>_xlfn.XLOOKUP(_xlfn.TEXTJOIN("_",TRUE,tbl_die_ordering[[#This Row],[Supplier]],tbl_die_ordering[[#This Row],[DIE NO]]),[1]Tracker!$AQ:$AQ,[1]Tracker!$V:$V,"")</f>
        <v>45968</v>
      </c>
      <c r="H1627" s="193" t="s">
        <v>94</v>
      </c>
      <c r="I1627" s="131">
        <v>0</v>
      </c>
      <c r="J1627" s="131">
        <v>0</v>
      </c>
      <c r="K1627" s="99">
        <v>45973</v>
      </c>
      <c r="L1627" s="99">
        <v>45974</v>
      </c>
      <c r="M1627" s="102"/>
      <c r="N1627" s="129"/>
      <c r="O1627" s="91">
        <v>45975</v>
      </c>
      <c r="P1627" s="91">
        <v>45976</v>
      </c>
      <c r="Q1627" s="99">
        <v>45975</v>
      </c>
      <c r="R1627" s="122" t="s">
        <v>2489</v>
      </c>
      <c r="S1627" s="90" t="s">
        <v>95</v>
      </c>
      <c r="T1627" s="99">
        <v>45975</v>
      </c>
      <c r="U1627" s="110"/>
      <c r="V1627" s="111"/>
      <c r="W16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7" s="6"/>
      <c r="AA1627" s="118"/>
      <c r="AB1627" s="82">
        <f>_xlfn.XLOOKUP(_xlfn.TEXTJOIN("_",TRUE,tbl_die_ordering[[#This Row],[Supplier]],tbl_die_ordering[[#This Row],[DIE NO]]),[1]Tracker!$AQ:$AQ,[1]Tracker!$Y:$Y,"")</f>
        <v>142510385</v>
      </c>
      <c r="AC1627" s="83" t="str">
        <f>_xlfn.XLOOKUP(_xlfn.TEXTJOIN("_",TRUE,tbl_die_ordering[[#This Row],[Supplier]],tbl_die_ordering[[#This Row],[DIE NO]]),[1]Tracker!$AQ:$AQ,[1]Tracker!$AC:$AC,"")</f>
        <v xml:space="preserve"> </v>
      </c>
      <c r="AD1627" s="7"/>
      <c r="AF1627" t="str">
        <f>TEXT(tbl_die_ordering[[#This Row],[Die Requested Date]],"mmm")</f>
        <v>Nov</v>
      </c>
      <c r="AG1627" t="str">
        <f>_xlfn.TEXTJOIN("_",TRUE,tbl_die_ordering[[#This Row],[Supplier]],tbl_die_ordering[[#This Row],[DIE NO]])</f>
        <v>PHME_09723-401</v>
      </c>
    </row>
    <row r="1628" spans="1:34" ht="15.75">
      <c r="A1628" s="130" t="s">
        <v>6</v>
      </c>
      <c r="B1628" s="128" t="str">
        <f>_xlfn.XLOOKUP(_xlfn.TEXTJOIN("_",TRUE,tbl_die_ordering[[#This Row],[Supplier]],tbl_die_ordering[[#This Row],[DIE NO]]),[1]Tracker!$AQ:$AQ,[1]Tracker!$W:$W,"")</f>
        <v>8293-25</v>
      </c>
      <c r="C1628" s="204" t="s">
        <v>2493</v>
      </c>
      <c r="D1628" s="177" t="s">
        <v>88</v>
      </c>
      <c r="E1628" s="90" t="s">
        <v>100</v>
      </c>
      <c r="F1628" s="91">
        <v>45967</v>
      </c>
      <c r="G1628" s="355">
        <f>_xlfn.XLOOKUP(_xlfn.TEXTJOIN("_",TRUE,tbl_die_ordering[[#This Row],[Supplier]],tbl_die_ordering[[#This Row],[DIE NO]]),[1]Tracker!$AQ:$AQ,[1]Tracker!$V:$V,"")</f>
        <v>45968</v>
      </c>
      <c r="H1628" s="193" t="s">
        <v>94</v>
      </c>
      <c r="I1628" s="131">
        <v>0</v>
      </c>
      <c r="J1628" s="131">
        <v>0</v>
      </c>
      <c r="K1628" s="99">
        <v>45971</v>
      </c>
      <c r="L1628" s="99">
        <v>45972</v>
      </c>
      <c r="M1628" s="102"/>
      <c r="N1628" s="129"/>
      <c r="O1628" s="91">
        <v>45975</v>
      </c>
      <c r="P1628" s="91">
        <v>45978</v>
      </c>
      <c r="Q1628" s="99">
        <v>45975</v>
      </c>
      <c r="R1628" s="122" t="s">
        <v>2489</v>
      </c>
      <c r="S1628" s="90" t="s">
        <v>101</v>
      </c>
      <c r="T1628" s="99">
        <v>45975</v>
      </c>
      <c r="U1628" s="110"/>
      <c r="V1628" s="111"/>
      <c r="W16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8" s="6"/>
      <c r="AA1628" s="118"/>
      <c r="AB1628" s="82">
        <f>_xlfn.XLOOKUP(_xlfn.TEXTJOIN("_",TRUE,tbl_die_ordering[[#This Row],[Supplier]],tbl_die_ordering[[#This Row],[DIE NO]]),[1]Tracker!$AQ:$AQ,[1]Tracker!$Y:$Y,"")</f>
        <v>142510196</v>
      </c>
      <c r="AC1628" s="83" t="str">
        <f>_xlfn.XLOOKUP(_xlfn.TEXTJOIN("_",TRUE,tbl_die_ordering[[#This Row],[Supplier]],tbl_die_ordering[[#This Row],[DIE NO]]),[1]Tracker!$AQ:$AQ,[1]Tracker!$AC:$AC,"")</f>
        <v xml:space="preserve"> </v>
      </c>
      <c r="AD1628" s="7"/>
      <c r="AF1628" t="str">
        <f>TEXT(tbl_die_ordering[[#This Row],[Die Requested Date]],"mmm")</f>
        <v>Nov</v>
      </c>
      <c r="AG1628" t="str">
        <f>_xlfn.TEXTJOIN("_",TRUE,tbl_die_ordering[[#This Row],[Supplier]],tbl_die_ordering[[#This Row],[DIE NO]])</f>
        <v>PDTMC_11690-502</v>
      </c>
    </row>
    <row r="1629" spans="1:34" ht="15.75">
      <c r="A1629" s="130" t="s">
        <v>6</v>
      </c>
      <c r="B1629" s="128" t="str">
        <f>_xlfn.XLOOKUP(_xlfn.TEXTJOIN("_",TRUE,tbl_die_ordering[[#This Row],[Supplier]],tbl_die_ordering[[#This Row],[DIE NO]]),[1]Tracker!$AQ:$AQ,[1]Tracker!$W:$W,"")</f>
        <v>8294-25</v>
      </c>
      <c r="C1629" s="204" t="s">
        <v>2494</v>
      </c>
      <c r="D1629" s="177" t="s">
        <v>88</v>
      </c>
      <c r="E1629" s="90" t="s">
        <v>119</v>
      </c>
      <c r="F1629" s="91">
        <v>45967</v>
      </c>
      <c r="G1629" s="355">
        <f>_xlfn.XLOOKUP(_xlfn.TEXTJOIN("_",TRUE,tbl_die_ordering[[#This Row],[Supplier]],tbl_die_ordering[[#This Row],[DIE NO]]),[1]Tracker!$AQ:$AQ,[1]Tracker!$V:$V,"")</f>
        <v>45968</v>
      </c>
      <c r="H1629" s="193" t="s">
        <v>94</v>
      </c>
      <c r="I1629" s="131">
        <v>1</v>
      </c>
      <c r="J1629" s="131">
        <v>2</v>
      </c>
      <c r="K1629" s="99">
        <v>45969</v>
      </c>
      <c r="L1629" s="99">
        <v>45971</v>
      </c>
      <c r="M1629" s="102"/>
      <c r="N1629" s="129"/>
      <c r="O1629" s="91">
        <v>45972</v>
      </c>
      <c r="P1629" s="91">
        <v>45976</v>
      </c>
      <c r="Q1629" s="99">
        <v>45972</v>
      </c>
      <c r="R1629" s="122" t="s">
        <v>2450</v>
      </c>
      <c r="S1629" s="90" t="s">
        <v>95</v>
      </c>
      <c r="T1629" s="99">
        <v>45972</v>
      </c>
      <c r="U1629" s="110"/>
      <c r="V1629" s="111"/>
      <c r="W16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29" s="6"/>
      <c r="AA1629" s="118"/>
      <c r="AB1629" s="82">
        <f>_xlfn.XLOOKUP(_xlfn.TEXTJOIN("_",TRUE,tbl_die_ordering[[#This Row],[Supplier]],tbl_die_ordering[[#This Row],[DIE NO]]),[1]Tracker!$AQ:$AQ,[1]Tracker!$Y:$Y,"")</f>
        <v>142509976</v>
      </c>
      <c r="AC1629" s="83">
        <f>_xlfn.XLOOKUP(_xlfn.TEXTJOIN("_",TRUE,tbl_die_ordering[[#This Row],[Supplier]],tbl_die_ordering[[#This Row],[DIE NO]]),[1]Tracker!$AQ:$AQ,[1]Tracker!$AC:$AC,"")</f>
        <v>45982.596504629626</v>
      </c>
      <c r="AD1629" s="7"/>
      <c r="AF1629" t="str">
        <f>TEXT(tbl_die_ordering[[#This Row],[Die Requested Date]],"mmm")</f>
        <v>Nov</v>
      </c>
      <c r="AG1629" t="str">
        <f>_xlfn.TEXTJOIN("_",TRUE,tbl_die_ordering[[#This Row],[Supplier]],tbl_die_ordering[[#This Row],[DIE NO]])</f>
        <v>PHME_12535-410</v>
      </c>
    </row>
    <row r="1630" spans="1:34" ht="15.75">
      <c r="A1630" s="130" t="s">
        <v>6</v>
      </c>
      <c r="B1630" s="128" t="str">
        <f>_xlfn.XLOOKUP(_xlfn.TEXTJOIN("_",TRUE,tbl_die_ordering[[#This Row],[Supplier]],tbl_die_ordering[[#This Row],[DIE NO]]),[1]Tracker!$AQ:$AQ,[1]Tracker!$W:$W,"")</f>
        <v>8292-25</v>
      </c>
      <c r="C1630" s="204" t="s">
        <v>2495</v>
      </c>
      <c r="D1630" s="177" t="s">
        <v>88</v>
      </c>
      <c r="E1630" s="90" t="s">
        <v>119</v>
      </c>
      <c r="F1630" s="91">
        <v>45967</v>
      </c>
      <c r="G1630" s="355">
        <f>_xlfn.XLOOKUP(_xlfn.TEXTJOIN("_",TRUE,tbl_die_ordering[[#This Row],[Supplier]],tbl_die_ordering[[#This Row],[DIE NO]]),[1]Tracker!$AQ:$AQ,[1]Tracker!$V:$V,"")</f>
        <v>45968</v>
      </c>
      <c r="H1630" s="193" t="s">
        <v>90</v>
      </c>
      <c r="I1630" s="131">
        <v>1</v>
      </c>
      <c r="J1630" s="131">
        <v>1</v>
      </c>
      <c r="K1630" s="99">
        <v>45971</v>
      </c>
      <c r="L1630" s="99">
        <v>45972</v>
      </c>
      <c r="M1630" s="102"/>
      <c r="N1630" s="129"/>
      <c r="O1630" s="91">
        <v>45975</v>
      </c>
      <c r="P1630" s="91">
        <v>45978</v>
      </c>
      <c r="Q1630" s="99">
        <v>45975</v>
      </c>
      <c r="R1630" s="122" t="s">
        <v>2489</v>
      </c>
      <c r="S1630" s="90" t="s">
        <v>106</v>
      </c>
      <c r="T1630" s="99">
        <v>45975</v>
      </c>
      <c r="U1630" s="110"/>
      <c r="V1630" s="111"/>
      <c r="W16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0" s="6"/>
      <c r="AA1630" s="118"/>
      <c r="AB1630" s="82">
        <f>_xlfn.XLOOKUP(_xlfn.TEXTJOIN("_",TRUE,tbl_die_ordering[[#This Row],[Supplier]],tbl_die_ordering[[#This Row],[DIE NO]]),[1]Tracker!$AQ:$AQ,[1]Tracker!$Y:$Y,"")</f>
        <v>142510215</v>
      </c>
      <c r="AC1630" s="83" t="str">
        <f>_xlfn.XLOOKUP(_xlfn.TEXTJOIN("_",TRUE,tbl_die_ordering[[#This Row],[Supplier]],tbl_die_ordering[[#This Row],[DIE NO]]),[1]Tracker!$AQ:$AQ,[1]Tracker!$AC:$AC,"")</f>
        <v xml:space="preserve"> </v>
      </c>
      <c r="AD1630" s="7"/>
      <c r="AF1630" t="str">
        <f>TEXT(tbl_die_ordering[[#This Row],[Die Requested Date]],"mmm")</f>
        <v>Nov</v>
      </c>
      <c r="AG1630" t="str">
        <f>_xlfn.TEXTJOIN("_",TRUE,tbl_die_ordering[[#This Row],[Supplier]],tbl_die_ordering[[#This Row],[DIE NO]])</f>
        <v>JIANGSU_13794-412</v>
      </c>
    </row>
    <row r="1631" spans="1:34" ht="15.75">
      <c r="A1631" s="130" t="s">
        <v>6</v>
      </c>
      <c r="B1631" s="128" t="str">
        <f>_xlfn.XLOOKUP(_xlfn.TEXTJOIN("_",TRUE,tbl_die_ordering[[#This Row],[Supplier]],tbl_die_ordering[[#This Row],[DIE NO]]),[1]Tracker!$AQ:$AQ,[1]Tracker!$W:$W,"")</f>
        <v>8295-25</v>
      </c>
      <c r="C1631" s="204" t="s">
        <v>2496</v>
      </c>
      <c r="D1631" s="177" t="s">
        <v>88</v>
      </c>
      <c r="E1631" s="90" t="s">
        <v>111</v>
      </c>
      <c r="F1631" s="91">
        <v>45967</v>
      </c>
      <c r="G1631" s="355">
        <f>_xlfn.XLOOKUP(_xlfn.TEXTJOIN("_",TRUE,tbl_die_ordering[[#This Row],[Supplier]],tbl_die_ordering[[#This Row],[DIE NO]]),[1]Tracker!$AQ:$AQ,[1]Tracker!$V:$V,"")</f>
        <v>45968</v>
      </c>
      <c r="H1631" s="193" t="s">
        <v>90</v>
      </c>
      <c r="I1631" s="131">
        <v>2</v>
      </c>
      <c r="J1631" s="131">
        <v>2</v>
      </c>
      <c r="K1631" s="99">
        <v>45972</v>
      </c>
      <c r="L1631" s="99">
        <v>45972</v>
      </c>
      <c r="M1631" s="102"/>
      <c r="N1631" s="129"/>
      <c r="O1631" s="91">
        <v>45975</v>
      </c>
      <c r="P1631" s="91">
        <v>45978</v>
      </c>
      <c r="Q1631" s="99">
        <v>45975</v>
      </c>
      <c r="R1631" s="122" t="s">
        <v>2489</v>
      </c>
      <c r="S1631" s="90" t="s">
        <v>197</v>
      </c>
      <c r="T1631" s="99">
        <v>45975</v>
      </c>
      <c r="U1631" s="110"/>
      <c r="V1631" s="111"/>
      <c r="W16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1" s="6"/>
      <c r="AA1631" s="118"/>
      <c r="AB1631" s="82">
        <f>_xlfn.XLOOKUP(_xlfn.TEXTJOIN("_",TRUE,tbl_die_ordering[[#This Row],[Supplier]],tbl_die_ordering[[#This Row],[DIE NO]]),[1]Tracker!$AQ:$AQ,[1]Tracker!$Y:$Y,"")</f>
        <v>142510088</v>
      </c>
      <c r="AC1631" s="83">
        <f>_xlfn.XLOOKUP(_xlfn.TEXTJOIN("_",TRUE,tbl_die_ordering[[#This Row],[Supplier]],tbl_die_ordering[[#This Row],[DIE NO]]),[1]Tracker!$AQ:$AQ,[1]Tracker!$AC:$AC,"")</f>
        <v>45986.746053240742</v>
      </c>
      <c r="AD1631" s="7"/>
      <c r="AF1631" t="str">
        <f>TEXT(tbl_die_ordering[[#This Row],[Die Requested Date]],"mmm")</f>
        <v>Nov</v>
      </c>
      <c r="AG1631" t="str">
        <f>_xlfn.TEXTJOIN("_",TRUE,tbl_die_ordering[[#This Row],[Supplier]],tbl_die_ordering[[#This Row],[DIE NO]])</f>
        <v>COMPES_15616-405</v>
      </c>
    </row>
    <row r="1632" spans="1:34" ht="15.75">
      <c r="A1632" s="130" t="s">
        <v>6</v>
      </c>
      <c r="B1632" s="128" t="str">
        <f>_xlfn.XLOOKUP(_xlfn.TEXTJOIN("_",TRUE,tbl_die_ordering[[#This Row],[Supplier]],tbl_die_ordering[[#This Row],[DIE NO]]),[1]Tracker!$AQ:$AQ,[1]Tracker!$W:$W,"")</f>
        <v>8294-25</v>
      </c>
      <c r="C1632" s="204" t="s">
        <v>2497</v>
      </c>
      <c r="D1632" s="177" t="s">
        <v>88</v>
      </c>
      <c r="E1632" s="90" t="s">
        <v>100</v>
      </c>
      <c r="F1632" s="91">
        <v>45967</v>
      </c>
      <c r="G1632" s="355">
        <f>_xlfn.XLOOKUP(_xlfn.TEXTJOIN("_",TRUE,tbl_die_ordering[[#This Row],[Supplier]],tbl_die_ordering[[#This Row],[DIE NO]]),[1]Tracker!$AQ:$AQ,[1]Tracker!$V:$V,"")</f>
        <v>45968</v>
      </c>
      <c r="H1632" s="193" t="s">
        <v>94</v>
      </c>
      <c r="I1632" s="131">
        <v>1</v>
      </c>
      <c r="J1632" s="131">
        <v>4</v>
      </c>
      <c r="K1632" s="99">
        <v>45969</v>
      </c>
      <c r="L1632" s="99">
        <v>45972</v>
      </c>
      <c r="M1632" s="102"/>
      <c r="N1632" s="129"/>
      <c r="O1632" s="91">
        <v>45975</v>
      </c>
      <c r="P1632" s="91">
        <v>45978</v>
      </c>
      <c r="Q1632" s="99">
        <v>45975</v>
      </c>
      <c r="R1632" s="122" t="s">
        <v>2489</v>
      </c>
      <c r="S1632" s="90" t="s">
        <v>95</v>
      </c>
      <c r="T1632" s="99">
        <v>45975</v>
      </c>
      <c r="U1632" s="110"/>
      <c r="V1632" s="111"/>
      <c r="W16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2" s="6"/>
      <c r="AA1632" s="118"/>
      <c r="AB1632" s="82">
        <f>_xlfn.XLOOKUP(_xlfn.TEXTJOIN("_",TRUE,tbl_die_ordering[[#This Row],[Supplier]],tbl_die_ordering[[#This Row],[DIE NO]]),[1]Tracker!$AQ:$AQ,[1]Tracker!$Y:$Y,"")</f>
        <v>142510111</v>
      </c>
      <c r="AC1632" s="83" t="str">
        <f>_xlfn.XLOOKUP(_xlfn.TEXTJOIN("_",TRUE,tbl_die_ordering[[#This Row],[Supplier]],tbl_die_ordering[[#This Row],[DIE NO]]),[1]Tracker!$AQ:$AQ,[1]Tracker!$AC:$AC,"")</f>
        <v xml:space="preserve"> </v>
      </c>
      <c r="AD1632" s="7"/>
      <c r="AF1632" t="str">
        <f>TEXT(tbl_die_ordering[[#This Row],[Die Requested Date]],"mmm")</f>
        <v>Nov</v>
      </c>
      <c r="AG1632" t="str">
        <f>_xlfn.TEXTJOIN("_",TRUE,tbl_die_ordering[[#This Row],[Supplier]],tbl_die_ordering[[#This Row],[DIE NO]])</f>
        <v>PHME_15651-275</v>
      </c>
    </row>
    <row r="1633" spans="1:33" ht="15.75">
      <c r="A1633" s="130" t="s">
        <v>6</v>
      </c>
      <c r="B1633" s="128" t="str">
        <f>_xlfn.XLOOKUP(_xlfn.TEXTJOIN("_",TRUE,tbl_die_ordering[[#This Row],[Supplier]],tbl_die_ordering[[#This Row],[DIE NO]]),[1]Tracker!$AQ:$AQ,[1]Tracker!$W:$W,"")</f>
        <v>8296-25</v>
      </c>
      <c r="C1633" s="204" t="s">
        <v>2498</v>
      </c>
      <c r="D1633" s="177" t="s">
        <v>88</v>
      </c>
      <c r="E1633" s="90" t="s">
        <v>247</v>
      </c>
      <c r="F1633" s="91">
        <v>45967</v>
      </c>
      <c r="G1633" s="355">
        <f>_xlfn.XLOOKUP(_xlfn.TEXTJOIN("_",TRUE,tbl_die_ordering[[#This Row],[Supplier]],tbl_die_ordering[[#This Row],[DIE NO]]),[1]Tracker!$AQ:$AQ,[1]Tracker!$V:$V,"")</f>
        <v>45968</v>
      </c>
      <c r="H1633" s="193" t="s">
        <v>90</v>
      </c>
      <c r="I1633" s="131">
        <v>2</v>
      </c>
      <c r="J1633" s="131">
        <v>8</v>
      </c>
      <c r="K1633" s="99">
        <v>45968</v>
      </c>
      <c r="L1633" s="99">
        <v>45969</v>
      </c>
      <c r="M1633" s="102"/>
      <c r="N1633" s="129"/>
      <c r="O1633" s="91">
        <v>45972</v>
      </c>
      <c r="P1633" s="91">
        <v>45976</v>
      </c>
      <c r="Q1633" s="99">
        <v>45972</v>
      </c>
      <c r="R1633" s="122" t="s">
        <v>2450</v>
      </c>
      <c r="S1633" s="90" t="s">
        <v>139</v>
      </c>
      <c r="T1633" s="99">
        <v>45972</v>
      </c>
      <c r="U1633" s="110"/>
      <c r="V1633" s="111"/>
      <c r="W16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3" s="6"/>
      <c r="AA1633" s="118"/>
      <c r="AB1633" s="82">
        <f>_xlfn.XLOOKUP(_xlfn.TEXTJOIN("_",TRUE,tbl_die_ordering[[#This Row],[Supplier]],tbl_die_ordering[[#This Row],[DIE NO]]),[1]Tracker!$AQ:$AQ,[1]Tracker!$Y:$Y,"")</f>
        <v>142509978</v>
      </c>
      <c r="AC1633" s="83">
        <f>_xlfn.XLOOKUP(_xlfn.TEXTJOIN("_",TRUE,tbl_die_ordering[[#This Row],[Supplier]],tbl_die_ordering[[#This Row],[DIE NO]]),[1]Tracker!$AQ:$AQ,[1]Tracker!$AC:$AC,"")</f>
        <v>45980</v>
      </c>
      <c r="AD1633" s="7"/>
      <c r="AF1633" t="str">
        <f>TEXT(tbl_die_ordering[[#This Row],[Die Requested Date]],"mmm")</f>
        <v>Nov</v>
      </c>
      <c r="AG1633" t="str">
        <f>_xlfn.TEXTJOIN("_",TRUE,tbl_die_ordering[[#This Row],[Supplier]],tbl_die_ordering[[#This Row],[DIE NO]])</f>
        <v>EKSTEK_17928-540</v>
      </c>
    </row>
    <row r="1634" spans="1:33" ht="15.75">
      <c r="A1634" s="130" t="s">
        <v>6</v>
      </c>
      <c r="B1634" s="128" t="str">
        <f>_xlfn.XLOOKUP(_xlfn.TEXTJOIN("_",TRUE,tbl_die_ordering[[#This Row],[Supplier]],tbl_die_ordering[[#This Row],[DIE NO]]),[1]Tracker!$AQ:$AQ,[1]Tracker!$W:$W,"")</f>
        <v>8297-25</v>
      </c>
      <c r="C1634" s="204" t="s">
        <v>2499</v>
      </c>
      <c r="D1634" s="177" t="s">
        <v>88</v>
      </c>
      <c r="E1634" s="90" t="s">
        <v>2500</v>
      </c>
      <c r="F1634" s="91">
        <v>45967</v>
      </c>
      <c r="G1634" s="355">
        <f>_xlfn.XLOOKUP(_xlfn.TEXTJOIN("_",TRUE,tbl_die_ordering[[#This Row],[Supplier]],tbl_die_ordering[[#This Row],[DIE NO]]),[1]Tracker!$AQ:$AQ,[1]Tracker!$V:$V,"")</f>
        <v>45968</v>
      </c>
      <c r="H1634" s="193" t="s">
        <v>90</v>
      </c>
      <c r="I1634" s="131">
        <v>0</v>
      </c>
      <c r="J1634" s="131">
        <v>0</v>
      </c>
      <c r="K1634" s="99">
        <v>45968</v>
      </c>
      <c r="L1634" s="99">
        <v>45971</v>
      </c>
      <c r="M1634" s="102"/>
      <c r="N1634" s="129"/>
      <c r="O1634" s="91">
        <v>45972</v>
      </c>
      <c r="P1634" s="91">
        <v>45978</v>
      </c>
      <c r="Q1634" s="99">
        <v>45972</v>
      </c>
      <c r="R1634" s="122" t="s">
        <v>2450</v>
      </c>
      <c r="S1634" s="90" t="s">
        <v>129</v>
      </c>
      <c r="T1634" s="99">
        <v>45972</v>
      </c>
      <c r="U1634" s="110"/>
      <c r="V1634" s="111"/>
      <c r="W16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4" s="6"/>
      <c r="AA1634" s="118"/>
      <c r="AB1634" s="82">
        <f>_xlfn.XLOOKUP(_xlfn.TEXTJOIN("_",TRUE,tbl_die_ordering[[#This Row],[Supplier]],tbl_die_ordering[[#This Row],[DIE NO]]),[1]Tracker!$AQ:$AQ,[1]Tracker!$Y:$Y,"")</f>
        <v>142509979</v>
      </c>
      <c r="AC1634" s="83">
        <f>_xlfn.XLOOKUP(_xlfn.TEXTJOIN("_",TRUE,tbl_die_ordering[[#This Row],[Supplier]],tbl_die_ordering[[#This Row],[DIE NO]]),[1]Tracker!$AQ:$AQ,[1]Tracker!$AC:$AC,"")</f>
        <v>45981.691851851851</v>
      </c>
      <c r="AD1634" s="7"/>
      <c r="AF1634" t="str">
        <f>TEXT(tbl_die_ordering[[#This Row],[Die Requested Date]],"mmm")</f>
        <v>Nov</v>
      </c>
      <c r="AG1634" t="str">
        <f>_xlfn.TEXTJOIN("_",TRUE,tbl_die_ordering[[#This Row],[Supplier]],tbl_die_ordering[[#This Row],[DIE NO]])</f>
        <v>ALMAX_27965-602 DP</v>
      </c>
    </row>
    <row r="1635" spans="1:33" ht="15.75">
      <c r="A1635" s="130" t="s">
        <v>6</v>
      </c>
      <c r="B1635" s="128" t="str">
        <f>_xlfn.XLOOKUP(_xlfn.TEXTJOIN("_",TRUE,tbl_die_ordering[[#This Row],[Supplier]],tbl_die_ordering[[#This Row],[DIE NO]]),[1]Tracker!$AQ:$AQ,[1]Tracker!$W:$W,"")</f>
        <v>8294-25</v>
      </c>
      <c r="C1635" s="204" t="s">
        <v>2501</v>
      </c>
      <c r="D1635" s="177" t="s">
        <v>88</v>
      </c>
      <c r="E1635" s="90" t="s">
        <v>93</v>
      </c>
      <c r="F1635" s="91">
        <v>45967</v>
      </c>
      <c r="G1635" s="355">
        <f>_xlfn.XLOOKUP(_xlfn.TEXTJOIN("_",TRUE,tbl_die_ordering[[#This Row],[Supplier]],tbl_die_ordering[[#This Row],[DIE NO]]),[1]Tracker!$AQ:$AQ,[1]Tracker!$V:$V,"")</f>
        <v>45968</v>
      </c>
      <c r="H1635" s="193" t="s">
        <v>94</v>
      </c>
      <c r="I1635" s="131">
        <v>1</v>
      </c>
      <c r="J1635" s="131">
        <v>1</v>
      </c>
      <c r="K1635" s="99">
        <v>45969</v>
      </c>
      <c r="L1635" s="99">
        <v>45971</v>
      </c>
      <c r="M1635" s="102"/>
      <c r="N1635" s="129"/>
      <c r="O1635" s="91">
        <v>45972</v>
      </c>
      <c r="P1635" s="91">
        <v>45976</v>
      </c>
      <c r="Q1635" s="99">
        <v>45972</v>
      </c>
      <c r="R1635" s="122" t="s">
        <v>2450</v>
      </c>
      <c r="S1635" s="90" t="s">
        <v>95</v>
      </c>
      <c r="T1635" s="99">
        <v>45972</v>
      </c>
      <c r="U1635" s="110"/>
      <c r="V1635" s="111"/>
      <c r="W16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5" s="6"/>
      <c r="AA1635" s="118"/>
      <c r="AB1635" s="82">
        <f>_xlfn.XLOOKUP(_xlfn.TEXTJOIN("_",TRUE,tbl_die_ordering[[#This Row],[Supplier]],tbl_die_ordering[[#This Row],[DIE NO]]),[1]Tracker!$AQ:$AQ,[1]Tracker!$Y:$Y,"")</f>
        <v>142509976</v>
      </c>
      <c r="AC1635" s="83">
        <f>_xlfn.XLOOKUP(_xlfn.TEXTJOIN("_",TRUE,tbl_die_ordering[[#This Row],[Supplier]],tbl_die_ordering[[#This Row],[DIE NO]]),[1]Tracker!$AQ:$AQ,[1]Tracker!$AC:$AC,"")</f>
        <v>45982.596504629626</v>
      </c>
      <c r="AD1635" s="7"/>
      <c r="AF1635" t="str">
        <f>TEXT(tbl_die_ordering[[#This Row],[Die Requested Date]],"mmm")</f>
        <v>Nov</v>
      </c>
      <c r="AG1635" t="str">
        <f>_xlfn.TEXTJOIN("_",TRUE,tbl_die_ordering[[#This Row],[Supplier]],tbl_die_ordering[[#This Row],[DIE NO]])</f>
        <v>PHME_28161-202</v>
      </c>
    </row>
    <row r="1636" spans="1:33" ht="15" customHeight="1">
      <c r="A1636" s="130" t="s">
        <v>6</v>
      </c>
      <c r="B1636" s="128" t="str">
        <f>_xlfn.XLOOKUP(_xlfn.TEXTJOIN("_",TRUE,tbl_die_ordering[[#This Row],[Supplier]],tbl_die_ordering[[#This Row],[DIE NO]]),[1]Tracker!$AQ:$AQ,[1]Tracker!$W:$W,"")</f>
        <v>8293-25</v>
      </c>
      <c r="C1636" s="204" t="s">
        <v>2502</v>
      </c>
      <c r="D1636" s="177" t="s">
        <v>88</v>
      </c>
      <c r="E1636" s="90" t="s">
        <v>103</v>
      </c>
      <c r="F1636" s="91">
        <v>45967</v>
      </c>
      <c r="G1636" s="355">
        <f>_xlfn.XLOOKUP(_xlfn.TEXTJOIN("_",TRUE,tbl_die_ordering[[#This Row],[Supplier]],tbl_die_ordering[[#This Row],[DIE NO]]),[1]Tracker!$AQ:$AQ,[1]Tracker!$V:$V,"")</f>
        <v>45968</v>
      </c>
      <c r="H1636" s="193" t="s">
        <v>94</v>
      </c>
      <c r="I1636" s="131">
        <v>1</v>
      </c>
      <c r="J1636" s="131">
        <v>2</v>
      </c>
      <c r="K1636" s="99">
        <v>45969</v>
      </c>
      <c r="L1636" s="99">
        <v>45975</v>
      </c>
      <c r="M1636" s="102"/>
      <c r="N1636" s="129"/>
      <c r="O1636" s="91">
        <v>45976</v>
      </c>
      <c r="P1636" s="91">
        <v>45978</v>
      </c>
      <c r="Q1636" s="99">
        <v>45976</v>
      </c>
      <c r="R1636" s="122" t="s">
        <v>2465</v>
      </c>
      <c r="S1636" s="90" t="s">
        <v>101</v>
      </c>
      <c r="T1636" s="99">
        <v>45976</v>
      </c>
      <c r="U1636" s="110"/>
      <c r="V1636" s="111"/>
      <c r="W16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6" s="6"/>
      <c r="AA1636" s="118"/>
      <c r="AB1636" s="82">
        <f>_xlfn.XLOOKUP(_xlfn.TEXTJOIN("_",TRUE,tbl_die_ordering[[#This Row],[Supplier]],tbl_die_ordering[[#This Row],[DIE NO]]),[1]Tracker!$AQ:$AQ,[1]Tracker!$Y:$Y,"")</f>
        <v>142510196</v>
      </c>
      <c r="AC1636" s="83" t="str">
        <f>_xlfn.XLOOKUP(_xlfn.TEXTJOIN("_",TRUE,tbl_die_ordering[[#This Row],[Supplier]],tbl_die_ordering[[#This Row],[DIE NO]]),[1]Tracker!$AQ:$AQ,[1]Tracker!$AC:$AC,"")</f>
        <v xml:space="preserve"> </v>
      </c>
      <c r="AD1636" s="7"/>
      <c r="AF1636" t="str">
        <f>TEXT(tbl_die_ordering[[#This Row],[Die Requested Date]],"mmm")</f>
        <v>Nov</v>
      </c>
      <c r="AG1636" t="str">
        <f>_xlfn.TEXTJOIN("_",TRUE,tbl_die_ordering[[#This Row],[Supplier]],tbl_die_ordering[[#This Row],[DIE NO]])</f>
        <v>PDTMC_29504-504</v>
      </c>
    </row>
    <row r="1637" spans="1:33" ht="15.75">
      <c r="A1637" s="130" t="s">
        <v>6</v>
      </c>
      <c r="B1637" s="128" t="str">
        <f>_xlfn.XLOOKUP(_xlfn.TEXTJOIN("_",TRUE,tbl_die_ordering[[#This Row],[Supplier]],tbl_die_ordering[[#This Row],[DIE NO]]),[1]Tracker!$AQ:$AQ,[1]Tracker!$W:$W,"")</f>
        <v>8293-25</v>
      </c>
      <c r="C1637" s="204" t="s">
        <v>2503</v>
      </c>
      <c r="D1637" s="177" t="s">
        <v>88</v>
      </c>
      <c r="E1637" s="90" t="s">
        <v>103</v>
      </c>
      <c r="F1637" s="91">
        <v>45967</v>
      </c>
      <c r="G1637" s="355">
        <f>_xlfn.XLOOKUP(_xlfn.TEXTJOIN("_",TRUE,tbl_die_ordering[[#This Row],[Supplier]],tbl_die_ordering[[#This Row],[DIE NO]]),[1]Tracker!$AQ:$AQ,[1]Tracker!$V:$V,"")</f>
        <v>45968</v>
      </c>
      <c r="H1637" s="193" t="s">
        <v>94</v>
      </c>
      <c r="I1637" s="131">
        <v>1</v>
      </c>
      <c r="J1637" s="131">
        <v>3</v>
      </c>
      <c r="K1637" s="99">
        <v>45972</v>
      </c>
      <c r="L1637" s="99">
        <v>45985</v>
      </c>
      <c r="M1637" s="102"/>
      <c r="N1637" s="129"/>
      <c r="O1637" s="99">
        <v>45987</v>
      </c>
      <c r="P1637" s="91">
        <v>45988</v>
      </c>
      <c r="Q1637" s="99">
        <v>45987</v>
      </c>
      <c r="R1637" s="122" t="s">
        <v>2504</v>
      </c>
      <c r="S1637" s="90" t="s">
        <v>101</v>
      </c>
      <c r="T1637" s="99">
        <v>45987</v>
      </c>
      <c r="U1637" s="110"/>
      <c r="V1637" s="111" t="s">
        <v>2505</v>
      </c>
      <c r="W16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7" s="6"/>
      <c r="AA1637" s="118"/>
      <c r="AB1637" s="82">
        <f>_xlfn.XLOOKUP(_xlfn.TEXTJOIN("_",TRUE,tbl_die_ordering[[#This Row],[Supplier]],tbl_die_ordering[[#This Row],[DIE NO]]),[1]Tracker!$AQ:$AQ,[1]Tracker!$Y:$Y,"")</f>
        <v>142510454</v>
      </c>
      <c r="AC1637" s="83" t="str">
        <f>_xlfn.XLOOKUP(_xlfn.TEXTJOIN("_",TRUE,tbl_die_ordering[[#This Row],[Supplier]],tbl_die_ordering[[#This Row],[DIE NO]]),[1]Tracker!$AQ:$AQ,[1]Tracker!$AC:$AC,"")</f>
        <v xml:space="preserve"> </v>
      </c>
      <c r="AD1637" s="7"/>
      <c r="AF1637" t="str">
        <f>TEXT(tbl_die_ordering[[#This Row],[Die Requested Date]],"mmm")</f>
        <v>Nov</v>
      </c>
      <c r="AG1637" t="str">
        <f>_xlfn.TEXTJOIN("_",TRUE,tbl_die_ordering[[#This Row],[Supplier]],tbl_die_ordering[[#This Row],[DIE NO]])</f>
        <v>PDTMC_05034-502</v>
      </c>
    </row>
    <row r="1638" spans="1:33" ht="105">
      <c r="A1638" s="130" t="s">
        <v>29</v>
      </c>
      <c r="B1638" s="128" t="str">
        <f>_xlfn.XLOOKUP(_xlfn.TEXTJOIN("_",TRUE,tbl_die_ordering[[#This Row],[Supplier]],tbl_die_ordering[[#This Row],[DIE NO]]),[1]Tracker!$AQ:$AQ,[1]Tracker!$W:$W,"")</f>
        <v>8291-25</v>
      </c>
      <c r="C1638" s="204" t="s">
        <v>2506</v>
      </c>
      <c r="D1638" s="177" t="s">
        <v>88</v>
      </c>
      <c r="E1638" s="90" t="s">
        <v>100</v>
      </c>
      <c r="F1638" s="91">
        <v>45967</v>
      </c>
      <c r="G1638" s="355">
        <f>_xlfn.XLOOKUP(_xlfn.TEXTJOIN("_",TRUE,tbl_die_ordering[[#This Row],[Supplier]],tbl_die_ordering[[#This Row],[DIE NO]]),[1]Tracker!$AQ:$AQ,[1]Tracker!$V:$V,"")</f>
        <v>45967</v>
      </c>
      <c r="H1638" s="193" t="s">
        <v>94</v>
      </c>
      <c r="I1638" s="131">
        <v>4</v>
      </c>
      <c r="J1638" s="131">
        <v>4</v>
      </c>
      <c r="K1638" s="99">
        <v>45969</v>
      </c>
      <c r="L1638" s="99"/>
      <c r="M1638" s="102"/>
      <c r="N1638" s="129"/>
      <c r="O1638" s="91"/>
      <c r="P1638" s="91"/>
      <c r="Q1638" s="99"/>
      <c r="R1638" s="122"/>
      <c r="S1638" s="90" t="s">
        <v>95</v>
      </c>
      <c r="T1638" s="99"/>
      <c r="U1638" s="110"/>
      <c r="V1638" s="111" t="s">
        <v>2455</v>
      </c>
      <c r="W16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638" s="6"/>
      <c r="AA1638" s="118"/>
      <c r="AB1638" s="82">
        <f>_xlfn.XLOOKUP(_xlfn.TEXTJOIN("_",TRUE,tbl_die_ordering[[#This Row],[Supplier]],tbl_die_ordering[[#This Row],[DIE NO]]),[1]Tracker!$AQ:$AQ,[1]Tracker!$Y:$Y,"")</f>
        <v>0</v>
      </c>
      <c r="AC1638" s="83">
        <f>_xlfn.XLOOKUP(_xlfn.TEXTJOIN("_",TRUE,tbl_die_ordering[[#This Row],[Supplier]],tbl_die_ordering[[#This Row],[DIE NO]]),[1]Tracker!$AQ:$AQ,[1]Tracker!$AC:$AC,"")</f>
        <v>0</v>
      </c>
      <c r="AD1638" s="7"/>
      <c r="AF1638" t="str">
        <f>TEXT(tbl_die_ordering[[#This Row],[Die Requested Date]],"mmm")</f>
        <v>Nov</v>
      </c>
      <c r="AG1638" t="str">
        <f>_xlfn.TEXTJOIN("_",TRUE,tbl_die_ordering[[#This Row],[Supplier]],tbl_die_ordering[[#This Row],[DIE NO]])</f>
        <v>PHME_014855-3507</v>
      </c>
    </row>
    <row r="1639" spans="1:33" ht="30">
      <c r="A1639" s="130" t="s">
        <v>6</v>
      </c>
      <c r="B1639" s="128" t="str">
        <f>_xlfn.XLOOKUP(_xlfn.TEXTJOIN("_",TRUE,tbl_die_ordering[[#This Row],[Supplier]],tbl_die_ordering[[#This Row],[DIE NO]]),[1]Tracker!$AQ:$AQ,[1]Tracker!$W:$W,"")</f>
        <v>8293-25</v>
      </c>
      <c r="C1639" s="204" t="s">
        <v>2507</v>
      </c>
      <c r="D1639" s="177" t="s">
        <v>88</v>
      </c>
      <c r="E1639" s="90" t="s">
        <v>119</v>
      </c>
      <c r="F1639" s="91">
        <v>45967</v>
      </c>
      <c r="G1639" s="355">
        <f>_xlfn.XLOOKUP(_xlfn.TEXTJOIN("_",TRUE,tbl_die_ordering[[#This Row],[Supplier]],tbl_die_ordering[[#This Row],[DIE NO]]),[1]Tracker!$AQ:$AQ,[1]Tracker!$V:$V,"")</f>
        <v>45968</v>
      </c>
      <c r="H1639" s="193" t="s">
        <v>94</v>
      </c>
      <c r="I1639" s="131">
        <v>0</v>
      </c>
      <c r="J1639" s="131">
        <v>0</v>
      </c>
      <c r="K1639" s="99">
        <v>45969</v>
      </c>
      <c r="L1639" s="99">
        <v>45986</v>
      </c>
      <c r="M1639" s="102" t="s">
        <v>2199</v>
      </c>
      <c r="N1639" s="129"/>
      <c r="O1639" s="91">
        <v>45987</v>
      </c>
      <c r="P1639" s="91">
        <v>45988</v>
      </c>
      <c r="Q1639" s="99">
        <v>45987</v>
      </c>
      <c r="R1639" s="122" t="s">
        <v>2508</v>
      </c>
      <c r="S1639" s="90" t="s">
        <v>101</v>
      </c>
      <c r="T1639" s="99">
        <v>45987</v>
      </c>
      <c r="U1639" s="110"/>
      <c r="V1639" s="111" t="s">
        <v>2509</v>
      </c>
      <c r="W16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39" s="6"/>
      <c r="AA1639" s="118"/>
      <c r="AB1639" s="82">
        <f>_xlfn.XLOOKUP(_xlfn.TEXTJOIN("_",TRUE,tbl_die_ordering[[#This Row],[Supplier]],tbl_die_ordering[[#This Row],[DIE NO]]),[1]Tracker!$AQ:$AQ,[1]Tracker!$Y:$Y,"")</f>
        <v>142510454</v>
      </c>
      <c r="AC1639" s="83" t="str">
        <f>_xlfn.XLOOKUP(_xlfn.TEXTJOIN("_",TRUE,tbl_die_ordering[[#This Row],[Supplier]],tbl_die_ordering[[#This Row],[DIE NO]]),[1]Tracker!$AQ:$AQ,[1]Tracker!$AC:$AC,"")</f>
        <v xml:space="preserve"> </v>
      </c>
      <c r="AD1639" s="7"/>
      <c r="AF1639" t="str">
        <f>TEXT(tbl_die_ordering[[#This Row],[Die Requested Date]],"mmm")</f>
        <v>Nov</v>
      </c>
      <c r="AG1639" t="str">
        <f>_xlfn.TEXTJOIN("_",TRUE,tbl_die_ordering[[#This Row],[Supplier]],tbl_die_ordering[[#This Row],[DIE NO]])</f>
        <v>PDTMC_21408-501</v>
      </c>
    </row>
    <row r="1640" spans="1:33" ht="15.75">
      <c r="A1640" s="130" t="s">
        <v>6</v>
      </c>
      <c r="B1640" s="128" t="str">
        <f>_xlfn.XLOOKUP(_xlfn.TEXTJOIN("_",TRUE,tbl_die_ordering[[#This Row],[Supplier]],tbl_die_ordering[[#This Row],[DIE NO]]),[1]Tracker!$AQ:$AQ,[1]Tracker!$W:$W,"")</f>
        <v>8294-25</v>
      </c>
      <c r="C1640" s="204" t="s">
        <v>2510</v>
      </c>
      <c r="D1640" s="177" t="s">
        <v>88</v>
      </c>
      <c r="E1640" s="90" t="s">
        <v>103</v>
      </c>
      <c r="F1640" s="91">
        <v>45967</v>
      </c>
      <c r="G1640" s="355">
        <f>_xlfn.XLOOKUP(_xlfn.TEXTJOIN("_",TRUE,tbl_die_ordering[[#This Row],[Supplier]],tbl_die_ordering[[#This Row],[DIE NO]]),[1]Tracker!$AQ:$AQ,[1]Tracker!$V:$V,"")</f>
        <v>45968</v>
      </c>
      <c r="H1640" s="193" t="s">
        <v>94</v>
      </c>
      <c r="I1640" s="131">
        <v>16</v>
      </c>
      <c r="J1640" s="131">
        <v>16</v>
      </c>
      <c r="K1640" s="99">
        <v>45972</v>
      </c>
      <c r="L1640" s="99">
        <v>45994</v>
      </c>
      <c r="M1640" s="102" t="s">
        <v>2199</v>
      </c>
      <c r="N1640" s="129"/>
      <c r="O1640" s="99">
        <v>45995</v>
      </c>
      <c r="P1640" s="91">
        <v>45997</v>
      </c>
      <c r="Q1640" s="99">
        <v>45995</v>
      </c>
      <c r="R1640" s="122" t="s">
        <v>2430</v>
      </c>
      <c r="S1640" s="90" t="s">
        <v>95</v>
      </c>
      <c r="T1640" s="99">
        <v>45995</v>
      </c>
      <c r="U1640" s="110"/>
      <c r="V1640" s="111"/>
      <c r="W16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0" s="6"/>
      <c r="AA1640" s="118"/>
      <c r="AB1640" s="82" t="str">
        <f>_xlfn.XLOOKUP(_xlfn.TEXTJOIN("_",TRUE,tbl_die_ordering[[#This Row],[Supplier]],tbl_die_ordering[[#This Row],[DIE NO]]),[1]Tracker!$AQ:$AQ,[1]Tracker!$Y:$Y,"")</f>
        <v>Approval email</v>
      </c>
      <c r="AC1640" s="83">
        <f>_xlfn.XLOOKUP(_xlfn.TEXTJOIN("_",TRUE,tbl_die_ordering[[#This Row],[Supplier]],tbl_die_ordering[[#This Row],[DIE NO]]),[1]Tracker!$AQ:$AQ,[1]Tracker!$AC:$AC,"")</f>
        <v>0</v>
      </c>
      <c r="AD1640" s="7"/>
      <c r="AF1640" t="str">
        <f>TEXT(tbl_die_ordering[[#This Row],[Die Requested Date]],"mmm")</f>
        <v>Nov</v>
      </c>
      <c r="AG1640" t="str">
        <f>_xlfn.TEXTJOIN("_",TRUE,tbl_die_ordering[[#This Row],[Supplier]],tbl_die_ordering[[#This Row],[DIE NO]])</f>
        <v>PHME_19958-604</v>
      </c>
    </row>
    <row r="1641" spans="1:33" ht="30">
      <c r="A1641" s="130" t="s">
        <v>29</v>
      </c>
      <c r="B1641" s="128" t="str">
        <f>_xlfn.XLOOKUP(_xlfn.TEXTJOIN("_",TRUE,tbl_die_ordering[[#This Row],[Supplier]],tbl_die_ordering[[#This Row],[DIE NO]]),[1]Tracker!$AQ:$AQ,[1]Tracker!$W:$W,"")</f>
        <v>8298-25</v>
      </c>
      <c r="C1641" s="204" t="s">
        <v>2511</v>
      </c>
      <c r="D1641" s="177" t="s">
        <v>185</v>
      </c>
      <c r="E1641" s="90" t="s">
        <v>119</v>
      </c>
      <c r="F1641" s="91">
        <v>45968</v>
      </c>
      <c r="G1641" s="355">
        <f>_xlfn.XLOOKUP(_xlfn.TEXTJOIN("_",TRUE,tbl_die_ordering[[#This Row],[Supplier]],tbl_die_ordering[[#This Row],[DIE NO]]),[1]Tracker!$AQ:$AQ,[1]Tracker!$V:$V,"")</f>
        <v>45968</v>
      </c>
      <c r="H1641" s="193" t="s">
        <v>94</v>
      </c>
      <c r="I1641" s="131">
        <v>0</v>
      </c>
      <c r="J1641" s="131">
        <v>0</v>
      </c>
      <c r="K1641" s="99">
        <v>45969</v>
      </c>
      <c r="L1641" s="99">
        <v>45971</v>
      </c>
      <c r="M1641" s="102"/>
      <c r="N1641" s="129"/>
      <c r="O1641" s="91">
        <v>45972</v>
      </c>
      <c r="P1641" s="91">
        <v>45973</v>
      </c>
      <c r="Q1641" s="99">
        <v>45972</v>
      </c>
      <c r="R1641" s="122" t="s">
        <v>2470</v>
      </c>
      <c r="S1641" s="90" t="s">
        <v>101</v>
      </c>
      <c r="T1641" s="99">
        <v>45972</v>
      </c>
      <c r="U1641" s="110" t="s">
        <v>2512</v>
      </c>
      <c r="V1641" s="111" t="s">
        <v>2513</v>
      </c>
      <c r="W16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1" s="6"/>
      <c r="AA1641" s="118"/>
      <c r="AB1641" s="82">
        <f>_xlfn.XLOOKUP(_xlfn.TEXTJOIN("_",TRUE,tbl_die_ordering[[#This Row],[Supplier]],tbl_die_ordering[[#This Row],[DIE NO]]),[1]Tracker!$AQ:$AQ,[1]Tracker!$Y:$Y,"")</f>
        <v>242503151</v>
      </c>
      <c r="AC1641" s="83">
        <f>_xlfn.XLOOKUP(_xlfn.TEXTJOIN("_",TRUE,tbl_die_ordering[[#This Row],[Supplier]],tbl_die_ordering[[#This Row],[DIE NO]]),[1]Tracker!$AQ:$AQ,[1]Tracker!$AC:$AC,"")</f>
        <v>45980.481122685182</v>
      </c>
      <c r="AD1641" s="7"/>
      <c r="AF1641" t="str">
        <f>TEXT(tbl_die_ordering[[#This Row],[Die Requested Date]],"mmm")</f>
        <v>Nov</v>
      </c>
      <c r="AG1641" t="str">
        <f>_xlfn.TEXTJOIN("_",TRUE,tbl_die_ordering[[#This Row],[Supplier]],tbl_die_ordering[[#This Row],[DIE NO]])</f>
        <v>PDTMC_27993-2501</v>
      </c>
    </row>
    <row r="1642" spans="1:33" ht="30">
      <c r="A1642" s="130" t="s">
        <v>29</v>
      </c>
      <c r="B1642" s="128" t="str">
        <f>_xlfn.XLOOKUP(_xlfn.TEXTJOIN("_",TRUE,tbl_die_ordering[[#This Row],[Supplier]],tbl_die_ordering[[#This Row],[DIE NO]]),[1]Tracker!$AQ:$AQ,[1]Tracker!$W:$W,"")</f>
        <v>8298-25</v>
      </c>
      <c r="C1642" s="204" t="s">
        <v>2514</v>
      </c>
      <c r="D1642" s="177" t="s">
        <v>185</v>
      </c>
      <c r="E1642" s="90" t="s">
        <v>119</v>
      </c>
      <c r="F1642" s="91">
        <v>45968</v>
      </c>
      <c r="G1642" s="355">
        <f>_xlfn.XLOOKUP(_xlfn.TEXTJOIN("_",TRUE,tbl_die_ordering[[#This Row],[Supplier]],tbl_die_ordering[[#This Row],[DIE NO]]),[1]Tracker!$AQ:$AQ,[1]Tracker!$V:$V,"")</f>
        <v>45968</v>
      </c>
      <c r="H1642" s="193" t="s">
        <v>94</v>
      </c>
      <c r="I1642" s="131">
        <v>0</v>
      </c>
      <c r="J1642" s="131">
        <v>0</v>
      </c>
      <c r="K1642" s="99">
        <v>45971</v>
      </c>
      <c r="L1642" s="99">
        <v>45971</v>
      </c>
      <c r="M1642" s="102"/>
      <c r="N1642" s="129"/>
      <c r="O1642" s="91">
        <v>45972</v>
      </c>
      <c r="P1642" s="91">
        <v>45973</v>
      </c>
      <c r="Q1642" s="99">
        <v>45972</v>
      </c>
      <c r="R1642" s="122" t="s">
        <v>2470</v>
      </c>
      <c r="S1642" s="90" t="s">
        <v>101</v>
      </c>
      <c r="T1642" s="99">
        <v>45972</v>
      </c>
      <c r="U1642" s="110" t="s">
        <v>2512</v>
      </c>
      <c r="V1642" s="111" t="s">
        <v>2513</v>
      </c>
      <c r="W16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2" s="6"/>
      <c r="AA1642" s="118"/>
      <c r="AB1642" s="82">
        <f>_xlfn.XLOOKUP(_xlfn.TEXTJOIN("_",TRUE,tbl_die_ordering[[#This Row],[Supplier]],tbl_die_ordering[[#This Row],[DIE NO]]),[1]Tracker!$AQ:$AQ,[1]Tracker!$Y:$Y,"")</f>
        <v>242503151</v>
      </c>
      <c r="AC1642" s="83">
        <f>_xlfn.XLOOKUP(_xlfn.TEXTJOIN("_",TRUE,tbl_die_ordering[[#This Row],[Supplier]],tbl_die_ordering[[#This Row],[DIE NO]]),[1]Tracker!$AQ:$AQ,[1]Tracker!$AC:$AC,"")</f>
        <v>45980.481122685182</v>
      </c>
      <c r="AD1642" s="7"/>
      <c r="AF1642" t="str">
        <f>TEXT(tbl_die_ordering[[#This Row],[Die Requested Date]],"mmm")</f>
        <v>Nov</v>
      </c>
      <c r="AG1642" t="str">
        <f>_xlfn.TEXTJOIN("_",TRUE,tbl_die_ordering[[#This Row],[Supplier]],tbl_die_ordering[[#This Row],[DIE NO]])</f>
        <v>PDTMC_27994-2501</v>
      </c>
    </row>
    <row r="1643" spans="1:33" ht="15.75">
      <c r="A1643" s="130" t="s">
        <v>29</v>
      </c>
      <c r="B1643" s="128" t="str">
        <f>_xlfn.XLOOKUP(_xlfn.TEXTJOIN("_",TRUE,tbl_die_ordering[[#This Row],[Supplier]],tbl_die_ordering[[#This Row],[DIE NO]]),[1]Tracker!$AQ:$AQ,[1]Tracker!$W:$W,"")</f>
        <v>8299-25</v>
      </c>
      <c r="C1643" s="204" t="s">
        <v>2515</v>
      </c>
      <c r="D1643" s="177" t="s">
        <v>185</v>
      </c>
      <c r="E1643" s="90" t="s">
        <v>103</v>
      </c>
      <c r="F1643" s="91">
        <v>45968</v>
      </c>
      <c r="G1643" s="355">
        <f>_xlfn.XLOOKUP(_xlfn.TEXTJOIN("_",TRUE,tbl_die_ordering[[#This Row],[Supplier]],tbl_die_ordering[[#This Row],[DIE NO]]),[1]Tracker!$AQ:$AQ,[1]Tracker!$V:$V,"")</f>
        <v>45968</v>
      </c>
      <c r="H1643" s="193" t="s">
        <v>94</v>
      </c>
      <c r="I1643" s="131">
        <v>3</v>
      </c>
      <c r="J1643" s="131">
        <v>3</v>
      </c>
      <c r="K1643" s="99">
        <v>45973</v>
      </c>
      <c r="L1643" s="99">
        <v>45974</v>
      </c>
      <c r="M1643" s="102"/>
      <c r="N1643" s="129"/>
      <c r="O1643" s="91">
        <v>45975</v>
      </c>
      <c r="P1643" s="91">
        <v>45978</v>
      </c>
      <c r="Q1643" s="99">
        <v>45975</v>
      </c>
      <c r="R1643" s="122" t="s">
        <v>2415</v>
      </c>
      <c r="S1643" s="90" t="s">
        <v>95</v>
      </c>
      <c r="T1643" s="99">
        <v>45975</v>
      </c>
      <c r="U1643" s="110" t="s">
        <v>2512</v>
      </c>
      <c r="V1643" s="111"/>
      <c r="W16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3" s="6"/>
      <c r="AA1643" s="118"/>
      <c r="AB1643" s="82">
        <f>_xlfn.XLOOKUP(_xlfn.TEXTJOIN("_",TRUE,tbl_die_ordering[[#This Row],[Supplier]],tbl_die_ordering[[#This Row],[DIE NO]]),[1]Tracker!$AQ:$AQ,[1]Tracker!$Y:$Y,"")</f>
        <v>242503323</v>
      </c>
      <c r="AC1643" s="83" t="str">
        <f>_xlfn.XLOOKUP(_xlfn.TEXTJOIN("_",TRUE,tbl_die_ordering[[#This Row],[Supplier]],tbl_die_ordering[[#This Row],[DIE NO]]),[1]Tracker!$AQ:$AQ,[1]Tracker!$AC:$AC,"")</f>
        <v xml:space="preserve"> </v>
      </c>
      <c r="AD1643" s="7"/>
      <c r="AF1643" t="str">
        <f>TEXT(tbl_die_ordering[[#This Row],[Die Requested Date]],"mmm")</f>
        <v>Nov</v>
      </c>
      <c r="AG1643" t="str">
        <f>_xlfn.TEXTJOIN("_",TRUE,tbl_die_ordering[[#This Row],[Supplier]],tbl_die_ordering[[#This Row],[DIE NO]])</f>
        <v>PHME_30509-2501</v>
      </c>
    </row>
    <row r="1644" spans="1:33" ht="15.75">
      <c r="A1644" s="130" t="s">
        <v>29</v>
      </c>
      <c r="B1644" s="128" t="str">
        <f>_xlfn.XLOOKUP(_xlfn.TEXTJOIN("_",TRUE,tbl_die_ordering[[#This Row],[Supplier]],tbl_die_ordering[[#This Row],[DIE NO]]),[1]Tracker!$AQ:$AQ,[1]Tracker!$W:$W,"")</f>
        <v>8300-25</v>
      </c>
      <c r="C1644" s="204" t="s">
        <v>2516</v>
      </c>
      <c r="D1644" s="177" t="s">
        <v>88</v>
      </c>
      <c r="E1644" s="90" t="s">
        <v>131</v>
      </c>
      <c r="F1644" s="91">
        <v>45969</v>
      </c>
      <c r="G1644" s="355">
        <f>_xlfn.XLOOKUP(_xlfn.TEXTJOIN("_",TRUE,tbl_die_ordering[[#This Row],[Supplier]],tbl_die_ordering[[#This Row],[DIE NO]]),[1]Tracker!$AQ:$AQ,[1]Tracker!$V:$V,"")</f>
        <v>45971</v>
      </c>
      <c r="H1644" s="193" t="s">
        <v>94</v>
      </c>
      <c r="I1644" s="131">
        <v>1</v>
      </c>
      <c r="J1644" s="131">
        <v>1</v>
      </c>
      <c r="K1644" s="99">
        <v>45971</v>
      </c>
      <c r="L1644" s="99">
        <v>45971</v>
      </c>
      <c r="M1644" s="102"/>
      <c r="N1644" s="129"/>
      <c r="O1644" s="91">
        <v>45972</v>
      </c>
      <c r="P1644" s="91">
        <v>45973</v>
      </c>
      <c r="Q1644" s="99">
        <v>45972</v>
      </c>
      <c r="R1644" s="122" t="s">
        <v>2470</v>
      </c>
      <c r="S1644" s="90" t="s">
        <v>101</v>
      </c>
      <c r="T1644" s="99">
        <v>45972</v>
      </c>
      <c r="U1644" s="110"/>
      <c r="V1644" s="111"/>
      <c r="W16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4" s="6"/>
      <c r="AA1644" s="118"/>
      <c r="AB1644" s="82">
        <f>_xlfn.XLOOKUP(_xlfn.TEXTJOIN("_",TRUE,tbl_die_ordering[[#This Row],[Supplier]],tbl_die_ordering[[#This Row],[DIE NO]]),[1]Tracker!$AQ:$AQ,[1]Tracker!$Y:$Y,"")</f>
        <v>242503150</v>
      </c>
      <c r="AC1644" s="83">
        <f>_xlfn.XLOOKUP(_xlfn.TEXTJOIN("_",TRUE,tbl_die_ordering[[#This Row],[Supplier]],tbl_die_ordering[[#This Row],[DIE NO]]),[1]Tracker!$AQ:$AQ,[1]Tracker!$AC:$AC,"")</f>
        <v>45980.525775462964</v>
      </c>
      <c r="AD1644" s="7"/>
      <c r="AF1644" t="str">
        <f>TEXT(tbl_die_ordering[[#This Row],[Die Requested Date]],"mmm")</f>
        <v>Nov</v>
      </c>
      <c r="AG1644" t="str">
        <f>_xlfn.TEXTJOIN("_",TRUE,tbl_die_ordering[[#This Row],[Supplier]],tbl_die_ordering[[#This Row],[DIE NO]])</f>
        <v>PDTMC_019884-3503</v>
      </c>
    </row>
    <row r="1645" spans="1:33" ht="15.75">
      <c r="A1645" s="130" t="s">
        <v>29</v>
      </c>
      <c r="B1645" s="128" t="str">
        <f>_xlfn.XLOOKUP(_xlfn.TEXTJOIN("_",TRUE,tbl_die_ordering[[#This Row],[Supplier]],tbl_die_ordering[[#This Row],[DIE NO]]),[1]Tracker!$AQ:$AQ,[1]Tracker!$W:$W,"")</f>
        <v>8300-25</v>
      </c>
      <c r="C1645" s="204" t="s">
        <v>2517</v>
      </c>
      <c r="D1645" s="177" t="s">
        <v>88</v>
      </c>
      <c r="E1645" s="90" t="s">
        <v>103</v>
      </c>
      <c r="F1645" s="91">
        <v>45969</v>
      </c>
      <c r="G1645" s="355">
        <f>_xlfn.XLOOKUP(_xlfn.TEXTJOIN("_",TRUE,tbl_die_ordering[[#This Row],[Supplier]],tbl_die_ordering[[#This Row],[DIE NO]]),[1]Tracker!$AQ:$AQ,[1]Tracker!$V:$V,"")</f>
        <v>45971</v>
      </c>
      <c r="H1645" s="193" t="s">
        <v>94</v>
      </c>
      <c r="I1645" s="131">
        <v>0</v>
      </c>
      <c r="J1645" s="131">
        <v>0</v>
      </c>
      <c r="K1645" s="99">
        <v>45973</v>
      </c>
      <c r="L1645" s="99">
        <v>45978</v>
      </c>
      <c r="M1645" s="102"/>
      <c r="N1645" s="129"/>
      <c r="O1645" s="91">
        <v>45979</v>
      </c>
      <c r="P1645" s="91">
        <v>45979</v>
      </c>
      <c r="Q1645" s="99">
        <v>45979</v>
      </c>
      <c r="R1645" s="122" t="s">
        <v>2518</v>
      </c>
      <c r="S1645" s="90" t="s">
        <v>101</v>
      </c>
      <c r="T1645" s="99">
        <v>45979</v>
      </c>
      <c r="U1645" s="110"/>
      <c r="V1645" s="111"/>
      <c r="W16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5" s="6"/>
      <c r="AA1645" s="118"/>
      <c r="AB1645" s="82">
        <f>_xlfn.XLOOKUP(_xlfn.TEXTJOIN("_",TRUE,tbl_die_ordering[[#This Row],[Supplier]],tbl_die_ordering[[#This Row],[DIE NO]]),[1]Tracker!$AQ:$AQ,[1]Tracker!$Y:$Y,"")</f>
        <v>242503204</v>
      </c>
      <c r="AC1645" s="83">
        <f>_xlfn.XLOOKUP(_xlfn.TEXTJOIN("_",TRUE,tbl_die_ordering[[#This Row],[Supplier]],tbl_die_ordering[[#This Row],[DIE NO]]),[1]Tracker!$AQ:$AQ,[1]Tracker!$AC:$AC,"")</f>
        <v>45985.350023148145</v>
      </c>
      <c r="AD1645" s="7"/>
      <c r="AF1645" t="str">
        <f>TEXT(tbl_die_ordering[[#This Row],[Die Requested Date]],"mmm")</f>
        <v>Nov</v>
      </c>
      <c r="AG1645" t="str">
        <f>_xlfn.TEXTJOIN("_",TRUE,tbl_die_ordering[[#This Row],[Supplier]],tbl_die_ordering[[#This Row],[DIE NO]])</f>
        <v>PDTMC_026209-2501</v>
      </c>
    </row>
    <row r="1646" spans="1:33" ht="15.75">
      <c r="A1646" s="130" t="s">
        <v>6</v>
      </c>
      <c r="B1646" s="128" t="str">
        <f>_xlfn.XLOOKUP(_xlfn.TEXTJOIN("_",TRUE,tbl_die_ordering[[#This Row],[Supplier]],tbl_die_ordering[[#This Row],[DIE NO]]),[1]Tracker!$AQ:$AQ,[1]Tracker!$W:$W,"")</f>
        <v>8301-25</v>
      </c>
      <c r="C1646" s="204" t="s">
        <v>2519</v>
      </c>
      <c r="D1646" s="177" t="s">
        <v>88</v>
      </c>
      <c r="E1646" s="90" t="s">
        <v>100</v>
      </c>
      <c r="F1646" s="91">
        <v>45971</v>
      </c>
      <c r="G1646" s="355">
        <f>_xlfn.XLOOKUP(_xlfn.TEXTJOIN("_",TRUE,tbl_die_ordering[[#This Row],[Supplier]],tbl_die_ordering[[#This Row],[DIE NO]]),[1]Tracker!$AQ:$AQ,[1]Tracker!$V:$V,"")</f>
        <v>45972</v>
      </c>
      <c r="H1646" s="193" t="s">
        <v>94</v>
      </c>
      <c r="I1646" s="131">
        <v>0</v>
      </c>
      <c r="J1646" s="131">
        <v>0</v>
      </c>
      <c r="K1646" s="99">
        <v>45975</v>
      </c>
      <c r="L1646" s="99">
        <v>45975</v>
      </c>
      <c r="M1646" s="102"/>
      <c r="N1646" s="129"/>
      <c r="O1646" s="91">
        <v>45976</v>
      </c>
      <c r="P1646" s="91">
        <v>45978</v>
      </c>
      <c r="Q1646" s="99">
        <v>45976</v>
      </c>
      <c r="R1646" s="122" t="s">
        <v>2465</v>
      </c>
      <c r="S1646" s="90" t="s">
        <v>95</v>
      </c>
      <c r="T1646" s="99">
        <v>45976</v>
      </c>
      <c r="U1646" s="110"/>
      <c r="V1646" s="111"/>
      <c r="W16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6" s="6"/>
      <c r="AA1646" s="118"/>
      <c r="AB1646" s="82">
        <f>_xlfn.XLOOKUP(_xlfn.TEXTJOIN("_",TRUE,tbl_die_ordering[[#This Row],[Supplier]],tbl_die_ordering[[#This Row],[DIE NO]]),[1]Tracker!$AQ:$AQ,[1]Tracker!$Y:$Y,"")</f>
        <v>142510385</v>
      </c>
      <c r="AC1646" s="83" t="str">
        <f>_xlfn.XLOOKUP(_xlfn.TEXTJOIN("_",TRUE,tbl_die_ordering[[#This Row],[Supplier]],tbl_die_ordering[[#This Row],[DIE NO]]),[1]Tracker!$AQ:$AQ,[1]Tracker!$AC:$AC,"")</f>
        <v xml:space="preserve"> </v>
      </c>
      <c r="AD1646" s="7"/>
      <c r="AF1646" t="str">
        <f>TEXT(tbl_die_ordering[[#This Row],[Die Requested Date]],"mmm")</f>
        <v>Nov</v>
      </c>
      <c r="AG1646" t="str">
        <f>_xlfn.TEXTJOIN("_",TRUE,tbl_die_ordering[[#This Row],[Supplier]],tbl_die_ordering[[#This Row],[DIE NO]])</f>
        <v>PHME_07098-606</v>
      </c>
    </row>
    <row r="1647" spans="1:33" ht="15.75">
      <c r="A1647" s="130" t="s">
        <v>29</v>
      </c>
      <c r="B1647" s="128" t="str">
        <f>_xlfn.XLOOKUP(_xlfn.TEXTJOIN("_",TRUE,tbl_die_ordering[[#This Row],[Supplier]],tbl_die_ordering[[#This Row],[DIE NO]]),[1]Tracker!$AQ:$AQ,[1]Tracker!$W:$W,"")</f>
        <v>8302-25</v>
      </c>
      <c r="C1647" s="204" t="s">
        <v>2520</v>
      </c>
      <c r="D1647" s="177" t="s">
        <v>88</v>
      </c>
      <c r="E1647" s="90" t="s">
        <v>119</v>
      </c>
      <c r="F1647" s="91">
        <v>45971</v>
      </c>
      <c r="G1647" s="355">
        <f>_xlfn.XLOOKUP(_xlfn.TEXTJOIN("_",TRUE,tbl_die_ordering[[#This Row],[Supplier]],tbl_die_ordering[[#This Row],[DIE NO]]),[1]Tracker!$AQ:$AQ,[1]Tracker!$V:$V,"")</f>
        <v>45972</v>
      </c>
      <c r="H1647" s="193" t="s">
        <v>94</v>
      </c>
      <c r="I1647" s="131">
        <v>0</v>
      </c>
      <c r="J1647" s="131">
        <v>0</v>
      </c>
      <c r="K1647" s="99">
        <v>45975</v>
      </c>
      <c r="L1647" s="99">
        <v>45975</v>
      </c>
      <c r="M1647" s="102"/>
      <c r="N1647" s="129"/>
      <c r="O1647" s="91">
        <v>45976</v>
      </c>
      <c r="P1647" s="91">
        <v>45978</v>
      </c>
      <c r="Q1647" s="99">
        <v>45976</v>
      </c>
      <c r="R1647" s="122" t="s">
        <v>2521</v>
      </c>
      <c r="S1647" s="90" t="s">
        <v>95</v>
      </c>
      <c r="T1647" s="99">
        <v>45976</v>
      </c>
      <c r="U1647" s="110"/>
      <c r="V1647" s="111"/>
      <c r="W16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7" s="6"/>
      <c r="AA1647" s="118"/>
      <c r="AB1647" s="82">
        <f>_xlfn.XLOOKUP(_xlfn.TEXTJOIN("_",TRUE,tbl_die_ordering[[#This Row],[Supplier]],tbl_die_ordering[[#This Row],[DIE NO]]),[1]Tracker!$AQ:$AQ,[1]Tracker!$Y:$Y,"")</f>
        <v>242503258</v>
      </c>
      <c r="AC1647" s="83" t="str">
        <f>_xlfn.XLOOKUP(_xlfn.TEXTJOIN("_",TRUE,tbl_die_ordering[[#This Row],[Supplier]],tbl_die_ordering[[#This Row],[DIE NO]]),[1]Tracker!$AQ:$AQ,[1]Tracker!$AC:$AC,"")</f>
        <v xml:space="preserve"> </v>
      </c>
      <c r="AD1647" s="7"/>
      <c r="AF1647" t="str">
        <f>TEXT(tbl_die_ordering[[#This Row],[Die Requested Date]],"mmm")</f>
        <v>Nov</v>
      </c>
      <c r="AG1647" t="str">
        <f>_xlfn.TEXTJOIN("_",TRUE,tbl_die_ordering[[#This Row],[Supplier]],tbl_die_ordering[[#This Row],[DIE NO]])</f>
        <v>PHME_007111-3501</v>
      </c>
    </row>
    <row r="1648" spans="1:33" ht="29.25" customHeight="1">
      <c r="A1648" s="130" t="s">
        <v>29</v>
      </c>
      <c r="B1648" s="128" t="str">
        <f>_xlfn.XLOOKUP(_xlfn.TEXTJOIN("_",TRUE,tbl_die_ordering[[#This Row],[Supplier]],tbl_die_ordering[[#This Row],[DIE NO]]),[1]Tracker!$AQ:$AQ,[1]Tracker!$W:$W,"")</f>
        <v>8302-25</v>
      </c>
      <c r="C1648" s="204" t="s">
        <v>2522</v>
      </c>
      <c r="D1648" s="177" t="s">
        <v>88</v>
      </c>
      <c r="E1648" s="90" t="s">
        <v>131</v>
      </c>
      <c r="F1648" s="91">
        <v>45971</v>
      </c>
      <c r="G1648" s="355">
        <f>_xlfn.XLOOKUP(_xlfn.TEXTJOIN("_",TRUE,tbl_die_ordering[[#This Row],[Supplier]],tbl_die_ordering[[#This Row],[DIE NO]]),[1]Tracker!$AQ:$AQ,[1]Tracker!$V:$V,"")</f>
        <v>45972</v>
      </c>
      <c r="H1648" s="193" t="s">
        <v>94</v>
      </c>
      <c r="I1648" s="131">
        <v>1</v>
      </c>
      <c r="J1648" s="131">
        <v>1</v>
      </c>
      <c r="K1648" s="99">
        <v>45974</v>
      </c>
      <c r="L1648" s="99">
        <v>45978</v>
      </c>
      <c r="M1648" s="102"/>
      <c r="N1648" s="129"/>
      <c r="O1648" s="91">
        <v>45978</v>
      </c>
      <c r="P1648" s="91">
        <v>45978</v>
      </c>
      <c r="Q1648" s="99" t="s">
        <v>2523</v>
      </c>
      <c r="R1648" s="122" t="s">
        <v>2524</v>
      </c>
      <c r="S1648" s="90" t="s">
        <v>95</v>
      </c>
      <c r="T1648" s="99">
        <v>45978</v>
      </c>
      <c r="U1648" s="110"/>
      <c r="V1648" s="111"/>
      <c r="W16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8" s="6"/>
      <c r="AA1648" s="118"/>
      <c r="AB1648" s="82">
        <f>_xlfn.XLOOKUP(_xlfn.TEXTJOIN("_",TRUE,tbl_die_ordering[[#This Row],[Supplier]],tbl_die_ordering[[#This Row],[DIE NO]]),[1]Tracker!$AQ:$AQ,[1]Tracker!$Y:$Y,"")</f>
        <v>242503258</v>
      </c>
      <c r="AC1648" s="83" t="str">
        <f>_xlfn.XLOOKUP(_xlfn.TEXTJOIN("_",TRUE,tbl_die_ordering[[#This Row],[Supplier]],tbl_die_ordering[[#This Row],[DIE NO]]),[1]Tracker!$AQ:$AQ,[1]Tracker!$AC:$AC,"")</f>
        <v xml:space="preserve"> </v>
      </c>
      <c r="AD1648" s="7"/>
      <c r="AF1648" t="str">
        <f>TEXT(tbl_die_ordering[[#This Row],[Die Requested Date]],"mmm")</f>
        <v>Nov</v>
      </c>
      <c r="AG1648" t="str">
        <f>_xlfn.TEXTJOIN("_",TRUE,tbl_die_ordering[[#This Row],[Supplier]],tbl_die_ordering[[#This Row],[DIE NO]])</f>
        <v>PHME_019884-3504</v>
      </c>
    </row>
    <row r="1649" spans="1:33" ht="15.75">
      <c r="A1649" s="130" t="s">
        <v>6</v>
      </c>
      <c r="B1649" s="128" t="str">
        <f>_xlfn.XLOOKUP(_xlfn.TEXTJOIN("_",TRUE,tbl_die_ordering[[#This Row],[Supplier]],tbl_die_ordering[[#This Row],[DIE NO]]),[1]Tracker!$AQ:$AQ,[1]Tracker!$W:$W,"")</f>
        <v>8301-25</v>
      </c>
      <c r="C1649" s="204" t="s">
        <v>2525</v>
      </c>
      <c r="D1649" s="177" t="s">
        <v>88</v>
      </c>
      <c r="E1649" s="90" t="s">
        <v>89</v>
      </c>
      <c r="F1649" s="91">
        <v>45971</v>
      </c>
      <c r="G1649" s="355">
        <f>_xlfn.XLOOKUP(_xlfn.TEXTJOIN("_",TRUE,tbl_die_ordering[[#This Row],[Supplier]],tbl_die_ordering[[#This Row],[DIE NO]]),[1]Tracker!$AQ:$AQ,[1]Tracker!$V:$V,"")</f>
        <v>45972</v>
      </c>
      <c r="H1649" s="193" t="s">
        <v>94</v>
      </c>
      <c r="I1649" s="131">
        <v>1</v>
      </c>
      <c r="J1649" s="131">
        <v>1</v>
      </c>
      <c r="K1649" s="99">
        <v>45973</v>
      </c>
      <c r="L1649" s="99">
        <v>45975</v>
      </c>
      <c r="M1649" s="102"/>
      <c r="N1649" s="129"/>
      <c r="O1649" s="91">
        <v>45976</v>
      </c>
      <c r="P1649" s="91">
        <v>45978</v>
      </c>
      <c r="Q1649" s="99">
        <v>45976</v>
      </c>
      <c r="R1649" s="122" t="s">
        <v>2465</v>
      </c>
      <c r="S1649" s="90" t="s">
        <v>95</v>
      </c>
      <c r="T1649" s="99">
        <v>45976</v>
      </c>
      <c r="U1649" s="110"/>
      <c r="V1649" s="111"/>
      <c r="W16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49" s="6"/>
      <c r="AA1649" s="118"/>
      <c r="AB1649" s="82">
        <f>_xlfn.XLOOKUP(_xlfn.TEXTJOIN("_",TRUE,tbl_die_ordering[[#This Row],[Supplier]],tbl_die_ordering[[#This Row],[DIE NO]]),[1]Tracker!$AQ:$AQ,[1]Tracker!$Y:$Y,"")</f>
        <v>142510385</v>
      </c>
      <c r="AC1649" s="83" t="str">
        <f>_xlfn.XLOOKUP(_xlfn.TEXTJOIN("_",TRUE,tbl_die_ordering[[#This Row],[Supplier]],tbl_die_ordering[[#This Row],[DIE NO]]),[1]Tracker!$AQ:$AQ,[1]Tracker!$AC:$AC,"")</f>
        <v xml:space="preserve"> </v>
      </c>
      <c r="AD1649" s="7"/>
      <c r="AF1649" t="str">
        <f>TEXT(tbl_die_ordering[[#This Row],[Die Requested Date]],"mmm")</f>
        <v>Nov</v>
      </c>
      <c r="AG1649" t="str">
        <f>_xlfn.TEXTJOIN("_",TRUE,tbl_die_ordering[[#This Row],[Supplier]],tbl_die_ordering[[#This Row],[DIE NO]])</f>
        <v>PHME_19884-607</v>
      </c>
    </row>
    <row r="1650" spans="1:33" ht="15.75">
      <c r="A1650" s="130" t="s">
        <v>6</v>
      </c>
      <c r="B1650" s="128" t="str">
        <f>_xlfn.XLOOKUP(_xlfn.TEXTJOIN("_",TRUE,tbl_die_ordering[[#This Row],[Supplier]],tbl_die_ordering[[#This Row],[DIE NO]]),[1]Tracker!$AQ:$AQ,[1]Tracker!$W:$W,"")</f>
        <v>8301-25</v>
      </c>
      <c r="C1650" s="204" t="s">
        <v>2526</v>
      </c>
      <c r="D1650" s="177" t="s">
        <v>88</v>
      </c>
      <c r="E1650" s="90" t="s">
        <v>115</v>
      </c>
      <c r="F1650" s="91">
        <v>45971</v>
      </c>
      <c r="G1650" s="355">
        <f>_xlfn.XLOOKUP(_xlfn.TEXTJOIN("_",TRUE,tbl_die_ordering[[#This Row],[Supplier]],tbl_die_ordering[[#This Row],[DIE NO]]),[1]Tracker!$AQ:$AQ,[1]Tracker!$V:$V,"")</f>
        <v>45972</v>
      </c>
      <c r="H1650" s="193" t="s">
        <v>94</v>
      </c>
      <c r="I1650" s="131">
        <v>0</v>
      </c>
      <c r="J1650" s="131">
        <v>0</v>
      </c>
      <c r="K1650" s="99">
        <v>45973</v>
      </c>
      <c r="L1650" s="99">
        <v>45975</v>
      </c>
      <c r="M1650" s="102"/>
      <c r="N1650" s="129"/>
      <c r="O1650" s="91">
        <v>45976</v>
      </c>
      <c r="P1650" s="91">
        <v>45978</v>
      </c>
      <c r="Q1650" s="99">
        <v>45976</v>
      </c>
      <c r="R1650" s="122" t="s">
        <v>2465</v>
      </c>
      <c r="S1650" s="90" t="s">
        <v>95</v>
      </c>
      <c r="T1650" s="99">
        <v>45976</v>
      </c>
      <c r="U1650" s="110"/>
      <c r="V1650" s="111"/>
      <c r="W16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0" s="6"/>
      <c r="AA1650" s="118"/>
      <c r="AB1650" s="82">
        <f>_xlfn.XLOOKUP(_xlfn.TEXTJOIN("_",TRUE,tbl_die_ordering[[#This Row],[Supplier]],tbl_die_ordering[[#This Row],[DIE NO]]),[1]Tracker!$AQ:$AQ,[1]Tracker!$Y:$Y,"")</f>
        <v>142510385</v>
      </c>
      <c r="AC1650" s="83" t="str">
        <f>_xlfn.XLOOKUP(_xlfn.TEXTJOIN("_",TRUE,tbl_die_ordering[[#This Row],[Supplier]],tbl_die_ordering[[#This Row],[DIE NO]]),[1]Tracker!$AQ:$AQ,[1]Tracker!$AC:$AC,"")</f>
        <v xml:space="preserve"> </v>
      </c>
      <c r="AD1650" s="7"/>
      <c r="AF1650" t="str">
        <f>TEXT(tbl_die_ordering[[#This Row],[Die Requested Date]],"mmm")</f>
        <v>Nov</v>
      </c>
      <c r="AG1650" t="str">
        <f>_xlfn.TEXTJOIN("_",TRUE,tbl_die_ordering[[#This Row],[Supplier]],tbl_die_ordering[[#This Row],[DIE NO]])</f>
        <v>PHME_26248-604</v>
      </c>
    </row>
    <row r="1651" spans="1:33" ht="15.75">
      <c r="A1651" s="130" t="s">
        <v>29</v>
      </c>
      <c r="B1651" s="128" t="str">
        <f>_xlfn.XLOOKUP(_xlfn.TEXTJOIN("_",TRUE,tbl_die_ordering[[#This Row],[Supplier]],tbl_die_ordering[[#This Row],[DIE NO]]),[1]Tracker!$AQ:$AQ,[1]Tracker!$W:$W,"")</f>
        <v>8303-25</v>
      </c>
      <c r="C1651" s="204" t="s">
        <v>2527</v>
      </c>
      <c r="D1651" s="177" t="s">
        <v>88</v>
      </c>
      <c r="E1651" s="90" t="s">
        <v>100</v>
      </c>
      <c r="F1651" s="91">
        <v>45971</v>
      </c>
      <c r="G1651" s="355">
        <f>_xlfn.XLOOKUP(_xlfn.TEXTJOIN("_",TRUE,tbl_die_ordering[[#This Row],[Supplier]],tbl_die_ordering[[#This Row],[DIE NO]]),[1]Tracker!$AQ:$AQ,[1]Tracker!$V:$V,"")</f>
        <v>45972</v>
      </c>
      <c r="H1651" s="193" t="s">
        <v>94</v>
      </c>
      <c r="I1651" s="131">
        <v>0</v>
      </c>
      <c r="J1651" s="131">
        <v>0</v>
      </c>
      <c r="K1651" s="99">
        <v>45975</v>
      </c>
      <c r="L1651" s="99">
        <v>45978</v>
      </c>
      <c r="M1651" s="102"/>
      <c r="N1651" s="129"/>
      <c r="O1651" s="91">
        <v>45978</v>
      </c>
      <c r="P1651" s="91">
        <v>45978</v>
      </c>
      <c r="Q1651" s="99" t="s">
        <v>2523</v>
      </c>
      <c r="R1651" s="122" t="s">
        <v>2524</v>
      </c>
      <c r="S1651" s="90" t="s">
        <v>101</v>
      </c>
      <c r="T1651" s="99">
        <v>45978</v>
      </c>
      <c r="U1651" s="110"/>
      <c r="V1651" s="111"/>
      <c r="W16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1" s="6"/>
      <c r="AA1651" s="118"/>
      <c r="AB1651" s="82">
        <f>_xlfn.XLOOKUP(_xlfn.TEXTJOIN("_",TRUE,tbl_die_ordering[[#This Row],[Supplier]],tbl_die_ordering[[#This Row],[DIE NO]]),[1]Tracker!$AQ:$AQ,[1]Tracker!$Y:$Y,"")</f>
        <v>242503204</v>
      </c>
      <c r="AC1651" s="83">
        <f>_xlfn.XLOOKUP(_xlfn.TEXTJOIN("_",TRUE,tbl_die_ordering[[#This Row],[Supplier]],tbl_die_ordering[[#This Row],[DIE NO]]),[1]Tracker!$AQ:$AQ,[1]Tracker!$AC:$AC,"")</f>
        <v>45985.350023148145</v>
      </c>
      <c r="AD1651" s="7"/>
      <c r="AF1651" t="str">
        <f>TEXT(tbl_die_ordering[[#This Row],[Die Requested Date]],"mmm")</f>
        <v>Nov</v>
      </c>
      <c r="AG1651" t="str">
        <f>_xlfn.TEXTJOIN("_",TRUE,tbl_die_ordering[[#This Row],[Supplier]],tbl_die_ordering[[#This Row],[DIE NO]])</f>
        <v>PDTMC_026287-2501</v>
      </c>
    </row>
    <row r="1652" spans="1:33" ht="75">
      <c r="A1652" s="130" t="s">
        <v>6</v>
      </c>
      <c r="B1652" s="128" t="str">
        <f>_xlfn.XLOOKUP(_xlfn.TEXTJOIN("_",TRUE,tbl_die_ordering[[#This Row],[Supplier]],tbl_die_ordering[[#This Row],[DIE NO]]),[1]Tracker!$AQ:$AQ,[1]Tracker!$W:$W,"")</f>
        <v>8322-25</v>
      </c>
      <c r="C1652" s="204" t="s">
        <v>87</v>
      </c>
      <c r="D1652" s="90" t="s">
        <v>88</v>
      </c>
      <c r="E1652" s="90" t="s">
        <v>89</v>
      </c>
      <c r="F1652" s="91">
        <v>45971</v>
      </c>
      <c r="G1652" s="355">
        <f>_xlfn.XLOOKUP(_xlfn.TEXTJOIN("_",TRUE,tbl_die_ordering[[#This Row],[Supplier]],tbl_die_ordering[[#This Row],[DIE NO]]),[1]Tracker!$AQ:$AQ,[1]Tracker!$V:$V,"")</f>
        <v>45980</v>
      </c>
      <c r="H1652" s="193" t="s">
        <v>90</v>
      </c>
      <c r="I1652" s="131">
        <v>7</v>
      </c>
      <c r="J1652" s="131">
        <v>7</v>
      </c>
      <c r="K1652" s="99">
        <v>45985</v>
      </c>
      <c r="L1652" s="99">
        <v>46002</v>
      </c>
      <c r="M1652" s="102" t="s">
        <v>2199</v>
      </c>
      <c r="N1652" s="129"/>
      <c r="O1652" s="99">
        <v>46003</v>
      </c>
      <c r="P1652" s="91">
        <v>46004</v>
      </c>
      <c r="Q1652" s="99">
        <v>46003</v>
      </c>
      <c r="R1652" s="122" t="s">
        <v>2528</v>
      </c>
      <c r="S1652" s="90" t="s">
        <v>91</v>
      </c>
      <c r="T1652" s="99">
        <v>46003</v>
      </c>
      <c r="U1652" s="110"/>
      <c r="V1652" s="111" t="s">
        <v>2529</v>
      </c>
      <c r="W16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2" s="6"/>
      <c r="AA1652" s="118"/>
      <c r="AB1652" s="82">
        <f>_xlfn.XLOOKUP(_xlfn.TEXTJOIN("_",TRUE,tbl_die_ordering[[#This Row],[Supplier]],tbl_die_ordering[[#This Row],[DIE NO]]),[1]Tracker!$AQ:$AQ,[1]Tracker!$Y:$Y,"")</f>
        <v>0</v>
      </c>
      <c r="AC1652" s="83">
        <f>_xlfn.XLOOKUP(_xlfn.TEXTJOIN("_",TRUE,tbl_die_ordering[[#This Row],[Supplier]],tbl_die_ordering[[#This Row],[DIE NO]]),[1]Tracker!$AQ:$AQ,[1]Tracker!$AC:$AC,"")</f>
        <v>0</v>
      </c>
      <c r="AD1652" s="7"/>
      <c r="AF1652" t="str">
        <f>TEXT(tbl_die_ordering[[#This Row],[Die Requested Date]],"mmm")</f>
        <v>Nov</v>
      </c>
      <c r="AG1652" t="str">
        <f>_xlfn.TEXTJOIN("_",TRUE,tbl_die_ordering[[#This Row],[Supplier]],tbl_die_ordering[[#This Row],[DIE NO]])</f>
        <v>WEFA_30392-602</v>
      </c>
    </row>
    <row r="1653" spans="1:33" ht="30">
      <c r="A1653" s="130" t="s">
        <v>6</v>
      </c>
      <c r="B1653" s="128" t="str">
        <f>_xlfn.XLOOKUP(_xlfn.TEXTJOIN("_",TRUE,tbl_die_ordering[[#This Row],[Supplier]],tbl_die_ordering[[#This Row],[DIE NO]]),[1]Tracker!$AQ:$AQ,[1]Tracker!$W:$W,"")</f>
        <v>8304-25</v>
      </c>
      <c r="C1653" s="204" t="s">
        <v>2530</v>
      </c>
      <c r="D1653" s="177" t="s">
        <v>185</v>
      </c>
      <c r="E1653" s="90" t="s">
        <v>1166</v>
      </c>
      <c r="F1653" s="91">
        <v>45973</v>
      </c>
      <c r="G1653" s="355">
        <f>_xlfn.XLOOKUP(_xlfn.TEXTJOIN("_",TRUE,tbl_die_ordering[[#This Row],[Supplier]],tbl_die_ordering[[#This Row],[DIE NO]]),[1]Tracker!$AQ:$AQ,[1]Tracker!$V:$V,"")</f>
        <v>45973</v>
      </c>
      <c r="H1653" s="193" t="s">
        <v>94</v>
      </c>
      <c r="I1653" s="131">
        <v>0</v>
      </c>
      <c r="J1653" s="131">
        <v>0</v>
      </c>
      <c r="K1653" s="99">
        <v>45975</v>
      </c>
      <c r="L1653" s="99">
        <v>45980</v>
      </c>
      <c r="M1653" s="102"/>
      <c r="N1653" s="129"/>
      <c r="O1653" s="91">
        <v>45981</v>
      </c>
      <c r="P1653" s="91">
        <v>45981</v>
      </c>
      <c r="Q1653" s="99">
        <v>45981</v>
      </c>
      <c r="R1653" s="122" t="s">
        <v>2440</v>
      </c>
      <c r="S1653" s="90" t="s">
        <v>95</v>
      </c>
      <c r="T1653" s="99">
        <v>45981</v>
      </c>
      <c r="U1653" s="110" t="s">
        <v>66</v>
      </c>
      <c r="V1653" s="111" t="s">
        <v>2531</v>
      </c>
      <c r="W16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3" s="6"/>
      <c r="AA1653" s="118"/>
      <c r="AB1653" s="82">
        <f>_xlfn.XLOOKUP(_xlfn.TEXTJOIN("_",TRUE,tbl_die_ordering[[#This Row],[Supplier]],tbl_die_ordering[[#This Row],[DIE NO]]),[1]Tracker!$AQ:$AQ,[1]Tracker!$Y:$Y,"")</f>
        <v>142510383</v>
      </c>
      <c r="AC1653" s="83" t="str">
        <f>_xlfn.XLOOKUP(_xlfn.TEXTJOIN("_",TRUE,tbl_die_ordering[[#This Row],[Supplier]],tbl_die_ordering[[#This Row],[DIE NO]]),[1]Tracker!$AQ:$AQ,[1]Tracker!$AC:$AC,"")</f>
        <v xml:space="preserve"> </v>
      </c>
      <c r="AD1653" s="7"/>
      <c r="AF1653" t="str">
        <f>TEXT(tbl_die_ordering[[#This Row],[Die Requested Date]],"mmm")</f>
        <v>Nov</v>
      </c>
      <c r="AG1653" t="str">
        <f>_xlfn.TEXTJOIN("_",TRUE,tbl_die_ordering[[#This Row],[Supplier]],tbl_die_ordering[[#This Row],[DIE NO]])</f>
        <v>PHME_27995-601</v>
      </c>
    </row>
    <row r="1654" spans="1:33" ht="15.75">
      <c r="A1654" s="130" t="s">
        <v>6</v>
      </c>
      <c r="B1654" s="128" t="str">
        <f>_xlfn.XLOOKUP(_xlfn.TEXTJOIN("_",TRUE,tbl_die_ordering[[#This Row],[Supplier]],tbl_die_ordering[[#This Row],[DIE NO]]),[1]Tracker!$AQ:$AQ,[1]Tracker!$W:$W,"")</f>
        <v>8304-25</v>
      </c>
      <c r="C1654" s="204" t="s">
        <v>2532</v>
      </c>
      <c r="D1654" s="177" t="s">
        <v>162</v>
      </c>
      <c r="E1654" s="90" t="s">
        <v>278</v>
      </c>
      <c r="F1654" s="91">
        <v>45973</v>
      </c>
      <c r="G1654" s="355">
        <f>_xlfn.XLOOKUP(_xlfn.TEXTJOIN("_",TRUE,tbl_die_ordering[[#This Row],[Supplier]],tbl_die_ordering[[#This Row],[DIE NO]]),[1]Tracker!$AQ:$AQ,[1]Tracker!$V:$V,"")</f>
        <v>45973</v>
      </c>
      <c r="H1654" s="193" t="s">
        <v>94</v>
      </c>
      <c r="I1654" s="131">
        <v>0</v>
      </c>
      <c r="J1654" s="131">
        <v>0</v>
      </c>
      <c r="K1654" s="99">
        <v>45975</v>
      </c>
      <c r="L1654" s="99">
        <v>45980</v>
      </c>
      <c r="M1654" s="102"/>
      <c r="N1654" s="129"/>
      <c r="O1654" s="91">
        <v>45981</v>
      </c>
      <c r="P1654" s="91">
        <v>45981</v>
      </c>
      <c r="Q1654" s="99">
        <v>45981</v>
      </c>
      <c r="R1654" s="122" t="s">
        <v>2440</v>
      </c>
      <c r="S1654" s="90" t="s">
        <v>95</v>
      </c>
      <c r="T1654" s="99">
        <v>45981</v>
      </c>
      <c r="U1654" s="110" t="s">
        <v>66</v>
      </c>
      <c r="V1654" s="111"/>
      <c r="W16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4" s="6"/>
      <c r="AA1654" s="118"/>
      <c r="AB1654" s="82">
        <f>_xlfn.XLOOKUP(_xlfn.TEXTJOIN("_",TRUE,tbl_die_ordering[[#This Row],[Supplier]],tbl_die_ordering[[#This Row],[DIE NO]]),[1]Tracker!$AQ:$AQ,[1]Tracker!$Y:$Y,"")</f>
        <v>142510383</v>
      </c>
      <c r="AC1654" s="83" t="str">
        <f>_xlfn.XLOOKUP(_xlfn.TEXTJOIN("_",TRUE,tbl_die_ordering[[#This Row],[Supplier]],tbl_die_ordering[[#This Row],[DIE NO]]),[1]Tracker!$AQ:$AQ,[1]Tracker!$AC:$AC,"")</f>
        <v xml:space="preserve"> </v>
      </c>
      <c r="AD1654" s="7"/>
      <c r="AF1654" t="str">
        <f>TEXT(tbl_die_ordering[[#This Row],[Die Requested Date]],"mmm")</f>
        <v>Nov</v>
      </c>
      <c r="AG1654" t="str">
        <f>_xlfn.TEXTJOIN("_",TRUE,tbl_die_ordering[[#This Row],[Supplier]],tbl_die_ordering[[#This Row],[DIE NO]])</f>
        <v>PHME_Ins-27995</v>
      </c>
    </row>
    <row r="1655" spans="1:33" ht="30">
      <c r="A1655" s="130" t="s">
        <v>6</v>
      </c>
      <c r="B1655" s="128" t="str">
        <f>_xlfn.XLOOKUP(_xlfn.TEXTJOIN("_",TRUE,tbl_die_ordering[[#This Row],[Supplier]],tbl_die_ordering[[#This Row],[DIE NO]]),[1]Tracker!$AQ:$AQ,[1]Tracker!$W:$W,"")</f>
        <v>8304-25</v>
      </c>
      <c r="C1655" s="204" t="s">
        <v>2533</v>
      </c>
      <c r="D1655" s="177" t="s">
        <v>185</v>
      </c>
      <c r="E1655" s="90" t="s">
        <v>1166</v>
      </c>
      <c r="F1655" s="91">
        <v>45973</v>
      </c>
      <c r="G1655" s="355">
        <f>_xlfn.XLOOKUP(_xlfn.TEXTJOIN("_",TRUE,tbl_die_ordering[[#This Row],[Supplier]],tbl_die_ordering[[#This Row],[DIE NO]]),[1]Tracker!$AQ:$AQ,[1]Tracker!$V:$V,"")</f>
        <v>45973</v>
      </c>
      <c r="H1655" s="193" t="s">
        <v>94</v>
      </c>
      <c r="I1655" s="131">
        <v>0</v>
      </c>
      <c r="J1655" s="131">
        <v>0</v>
      </c>
      <c r="K1655" s="99">
        <v>45975</v>
      </c>
      <c r="L1655" s="99">
        <v>45980</v>
      </c>
      <c r="M1655" s="102"/>
      <c r="N1655" s="129"/>
      <c r="O1655" s="91">
        <v>45981</v>
      </c>
      <c r="P1655" s="91">
        <v>45981</v>
      </c>
      <c r="Q1655" s="99">
        <v>45981</v>
      </c>
      <c r="R1655" s="122" t="s">
        <v>2440</v>
      </c>
      <c r="S1655" s="90" t="s">
        <v>95</v>
      </c>
      <c r="T1655" s="99">
        <v>45981</v>
      </c>
      <c r="U1655" s="110" t="s">
        <v>66</v>
      </c>
      <c r="V1655" s="111" t="s">
        <v>2531</v>
      </c>
      <c r="W16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5" s="6"/>
      <c r="AA1655" s="118"/>
      <c r="AB1655" s="82">
        <f>_xlfn.XLOOKUP(_xlfn.TEXTJOIN("_",TRUE,tbl_die_ordering[[#This Row],[Supplier]],tbl_die_ordering[[#This Row],[DIE NO]]),[1]Tracker!$AQ:$AQ,[1]Tracker!$Y:$Y,"")</f>
        <v>142510383</v>
      </c>
      <c r="AC1655" s="83" t="str">
        <f>_xlfn.XLOOKUP(_xlfn.TEXTJOIN("_",TRUE,tbl_die_ordering[[#This Row],[Supplier]],tbl_die_ordering[[#This Row],[DIE NO]]),[1]Tracker!$AQ:$AQ,[1]Tracker!$AC:$AC,"")</f>
        <v xml:space="preserve"> </v>
      </c>
      <c r="AD1655" s="7"/>
      <c r="AF1655" t="str">
        <f>TEXT(tbl_die_ordering[[#This Row],[Die Requested Date]],"mmm")</f>
        <v>Nov</v>
      </c>
      <c r="AG1655" t="str">
        <f>_xlfn.TEXTJOIN("_",TRUE,tbl_die_ordering[[#This Row],[Supplier]],tbl_die_ordering[[#This Row],[DIE NO]])</f>
        <v>PHME_27996-601</v>
      </c>
    </row>
    <row r="1656" spans="1:33" ht="15.75">
      <c r="A1656" s="130" t="s">
        <v>6</v>
      </c>
      <c r="B1656" s="128" t="str">
        <f>_xlfn.XLOOKUP(_xlfn.TEXTJOIN("_",TRUE,tbl_die_ordering[[#This Row],[Supplier]],tbl_die_ordering[[#This Row],[DIE NO]]),[1]Tracker!$AQ:$AQ,[1]Tracker!$W:$W,"")</f>
        <v>8304-25</v>
      </c>
      <c r="C1656" s="204" t="s">
        <v>2534</v>
      </c>
      <c r="D1656" s="177" t="s">
        <v>185</v>
      </c>
      <c r="E1656" s="90" t="s">
        <v>89</v>
      </c>
      <c r="F1656" s="91">
        <v>45973</v>
      </c>
      <c r="G1656" s="355">
        <f>_xlfn.XLOOKUP(_xlfn.TEXTJOIN("_",TRUE,tbl_die_ordering[[#This Row],[Supplier]],tbl_die_ordering[[#This Row],[DIE NO]]),[1]Tracker!$AQ:$AQ,[1]Tracker!$V:$V,"")</f>
        <v>45973</v>
      </c>
      <c r="H1656" s="193" t="s">
        <v>94</v>
      </c>
      <c r="I1656" s="131">
        <v>2</v>
      </c>
      <c r="J1656" s="131">
        <v>2</v>
      </c>
      <c r="K1656" s="99">
        <v>45975</v>
      </c>
      <c r="L1656" s="99">
        <v>45978</v>
      </c>
      <c r="M1656" s="102"/>
      <c r="N1656" s="129"/>
      <c r="O1656" s="91">
        <v>45979</v>
      </c>
      <c r="P1656" s="91">
        <v>45981</v>
      </c>
      <c r="Q1656" s="99">
        <v>45979</v>
      </c>
      <c r="R1656" s="122" t="s">
        <v>2487</v>
      </c>
      <c r="S1656" s="90" t="s">
        <v>95</v>
      </c>
      <c r="T1656" s="99">
        <v>45979</v>
      </c>
      <c r="U1656" s="110" t="s">
        <v>66</v>
      </c>
      <c r="V1656" s="111"/>
      <c r="W16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6" s="6"/>
      <c r="AA1656" s="118"/>
      <c r="AB1656" s="82">
        <f>_xlfn.XLOOKUP(_xlfn.TEXTJOIN("_",TRUE,tbl_die_ordering[[#This Row],[Supplier]],tbl_die_ordering[[#This Row],[DIE NO]]),[1]Tracker!$AQ:$AQ,[1]Tracker!$Y:$Y,"")</f>
        <v>142510383</v>
      </c>
      <c r="AC1656" s="83" t="str">
        <f>_xlfn.XLOOKUP(_xlfn.TEXTJOIN("_",TRUE,tbl_die_ordering[[#This Row],[Supplier]],tbl_die_ordering[[#This Row],[DIE NO]]),[1]Tracker!$AQ:$AQ,[1]Tracker!$AC:$AC,"")</f>
        <v xml:space="preserve"> </v>
      </c>
      <c r="AD1656" s="7"/>
      <c r="AF1656" t="str">
        <f>TEXT(tbl_die_ordering[[#This Row],[Die Requested Date]],"mmm")</f>
        <v>Nov</v>
      </c>
      <c r="AG1656" t="str">
        <f>_xlfn.TEXTJOIN("_",TRUE,tbl_die_ordering[[#This Row],[Supplier]],tbl_die_ordering[[#This Row],[DIE NO]])</f>
        <v>PHME_30510-601</v>
      </c>
    </row>
    <row r="1657" spans="1:33" ht="15.75">
      <c r="A1657" s="130" t="s">
        <v>6</v>
      </c>
      <c r="B1657" s="128" t="str">
        <f>_xlfn.XLOOKUP(_xlfn.TEXTJOIN("_",TRUE,tbl_die_ordering[[#This Row],[Supplier]],tbl_die_ordering[[#This Row],[DIE NO]]),[1]Tracker!$AQ:$AQ,[1]Tracker!$W:$W,"")</f>
        <v>8304-25</v>
      </c>
      <c r="C1657" s="204" t="s">
        <v>2535</v>
      </c>
      <c r="D1657" s="177" t="s">
        <v>185</v>
      </c>
      <c r="E1657" s="90" t="s">
        <v>93</v>
      </c>
      <c r="F1657" s="91">
        <v>45973</v>
      </c>
      <c r="G1657" s="355">
        <f>_xlfn.XLOOKUP(_xlfn.TEXTJOIN("_",TRUE,tbl_die_ordering[[#This Row],[Supplier]],tbl_die_ordering[[#This Row],[DIE NO]]),[1]Tracker!$AQ:$AQ,[1]Tracker!$V:$V,"")</f>
        <v>45973</v>
      </c>
      <c r="H1657" s="193" t="s">
        <v>94</v>
      </c>
      <c r="I1657" s="131">
        <v>0</v>
      </c>
      <c r="J1657" s="131">
        <v>0</v>
      </c>
      <c r="K1657" s="99">
        <v>45975</v>
      </c>
      <c r="L1657" s="99">
        <v>45978</v>
      </c>
      <c r="M1657" s="102"/>
      <c r="N1657" s="129"/>
      <c r="O1657" s="91">
        <v>45978</v>
      </c>
      <c r="P1657" s="91">
        <v>45978</v>
      </c>
      <c r="Q1657" s="99">
        <v>45978</v>
      </c>
      <c r="R1657" s="122" t="s">
        <v>2536</v>
      </c>
      <c r="S1657" s="90" t="s">
        <v>95</v>
      </c>
      <c r="T1657" s="99">
        <v>45978</v>
      </c>
      <c r="U1657" s="110" t="s">
        <v>1225</v>
      </c>
      <c r="V1657" s="111"/>
      <c r="W16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7" s="6"/>
      <c r="AA1657" s="118"/>
      <c r="AB1657" s="82">
        <f>_xlfn.XLOOKUP(_xlfn.TEXTJOIN("_",TRUE,tbl_die_ordering[[#This Row],[Supplier]],tbl_die_ordering[[#This Row],[DIE NO]]),[1]Tracker!$AQ:$AQ,[1]Tracker!$Y:$Y,"")</f>
        <v>142510383</v>
      </c>
      <c r="AC1657" s="83" t="str">
        <f>_xlfn.XLOOKUP(_xlfn.TEXTJOIN("_",TRUE,tbl_die_ordering[[#This Row],[Supplier]],tbl_die_ordering[[#This Row],[DIE NO]]),[1]Tracker!$AQ:$AQ,[1]Tracker!$AC:$AC,"")</f>
        <v xml:space="preserve"> </v>
      </c>
      <c r="AD1657" s="7"/>
      <c r="AF1657" t="str">
        <f>TEXT(tbl_die_ordering[[#This Row],[Die Requested Date]],"mmm")</f>
        <v>Nov</v>
      </c>
      <c r="AG1657" t="str">
        <f>_xlfn.TEXTJOIN("_",TRUE,tbl_die_ordering[[#This Row],[Supplier]],tbl_die_ordering[[#This Row],[DIE NO]])</f>
        <v>PHME_27997-201</v>
      </c>
    </row>
    <row r="1658" spans="1:33" ht="15.75">
      <c r="A1658" s="130" t="s">
        <v>6</v>
      </c>
      <c r="B1658" s="128" t="str">
        <f>_xlfn.XLOOKUP(_xlfn.TEXTJOIN("_",TRUE,tbl_die_ordering[[#This Row],[Supplier]],tbl_die_ordering[[#This Row],[DIE NO]]),[1]Tracker!$AQ:$AQ,[1]Tracker!$W:$W,"")</f>
        <v>8304-25</v>
      </c>
      <c r="C1658" s="204" t="s">
        <v>2537</v>
      </c>
      <c r="D1658" s="177" t="s">
        <v>185</v>
      </c>
      <c r="E1658" s="90" t="s">
        <v>93</v>
      </c>
      <c r="F1658" s="91">
        <v>45973</v>
      </c>
      <c r="G1658" s="355">
        <f>_xlfn.XLOOKUP(_xlfn.TEXTJOIN("_",TRUE,tbl_die_ordering[[#This Row],[Supplier]],tbl_die_ordering[[#This Row],[DIE NO]]),[1]Tracker!$AQ:$AQ,[1]Tracker!$V:$V,"")</f>
        <v>45973</v>
      </c>
      <c r="H1658" s="193" t="s">
        <v>94</v>
      </c>
      <c r="I1658" s="131">
        <v>0</v>
      </c>
      <c r="J1658" s="131">
        <v>0</v>
      </c>
      <c r="K1658" s="99">
        <v>45975</v>
      </c>
      <c r="L1658" s="99">
        <v>45976</v>
      </c>
      <c r="M1658" s="102"/>
      <c r="N1658" s="129"/>
      <c r="O1658" s="91">
        <v>45978</v>
      </c>
      <c r="P1658" s="91">
        <v>45978</v>
      </c>
      <c r="Q1658" s="99">
        <v>45978</v>
      </c>
      <c r="R1658" s="122" t="s">
        <v>2538</v>
      </c>
      <c r="S1658" s="90" t="s">
        <v>95</v>
      </c>
      <c r="T1658" s="99">
        <v>45978</v>
      </c>
      <c r="U1658" s="110" t="s">
        <v>1225</v>
      </c>
      <c r="V1658" s="111"/>
      <c r="W16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8" s="6"/>
      <c r="AA1658" s="118"/>
      <c r="AB1658" s="82">
        <f>_xlfn.XLOOKUP(_xlfn.TEXTJOIN("_",TRUE,tbl_die_ordering[[#This Row],[Supplier]],tbl_die_ordering[[#This Row],[DIE NO]]),[1]Tracker!$AQ:$AQ,[1]Tracker!$Y:$Y,"")</f>
        <v>142510383</v>
      </c>
      <c r="AC1658" s="83" t="str">
        <f>_xlfn.XLOOKUP(_xlfn.TEXTJOIN("_",TRUE,tbl_die_ordering[[#This Row],[Supplier]],tbl_die_ordering[[#This Row],[DIE NO]]),[1]Tracker!$AQ:$AQ,[1]Tracker!$AC:$AC,"")</f>
        <v xml:space="preserve"> </v>
      </c>
      <c r="AD1658" s="7"/>
      <c r="AF1658" t="str">
        <f>TEXT(tbl_die_ordering[[#This Row],[Die Requested Date]],"mmm")</f>
        <v>Nov</v>
      </c>
      <c r="AG1658" t="str">
        <f>_xlfn.TEXTJOIN("_",TRUE,tbl_die_ordering[[#This Row],[Supplier]],tbl_die_ordering[[#This Row],[DIE NO]])</f>
        <v>PHME_27998-201</v>
      </c>
    </row>
    <row r="1659" spans="1:33" ht="15.75">
      <c r="A1659" s="130" t="s">
        <v>29</v>
      </c>
      <c r="B1659" s="128" t="str">
        <f>_xlfn.XLOOKUP(_xlfn.TEXTJOIN("_",TRUE,tbl_die_ordering[[#This Row],[Supplier]],tbl_die_ordering[[#This Row],[DIE NO]]),[1]Tracker!$AQ:$AQ,[1]Tracker!$W:$W,"")</f>
        <v>8309-25</v>
      </c>
      <c r="C1659" s="204" t="s">
        <v>2539</v>
      </c>
      <c r="D1659" s="177" t="s">
        <v>88</v>
      </c>
      <c r="E1659" s="90" t="s">
        <v>100</v>
      </c>
      <c r="F1659" s="91">
        <v>45973</v>
      </c>
      <c r="G1659" s="355">
        <f>_xlfn.XLOOKUP(_xlfn.TEXTJOIN("_",TRUE,tbl_die_ordering[[#This Row],[Supplier]],tbl_die_ordering[[#This Row],[DIE NO]]),[1]Tracker!$AQ:$AQ,[1]Tracker!$V:$V,"")</f>
        <v>45974</v>
      </c>
      <c r="H1659" s="193" t="s">
        <v>94</v>
      </c>
      <c r="I1659" s="131">
        <v>1</v>
      </c>
      <c r="J1659" s="131">
        <v>1</v>
      </c>
      <c r="K1659" s="99">
        <v>45976</v>
      </c>
      <c r="L1659" s="99">
        <v>45978</v>
      </c>
      <c r="M1659" s="102"/>
      <c r="N1659" s="129"/>
      <c r="O1659" s="91">
        <v>45979</v>
      </c>
      <c r="P1659" s="91">
        <v>45979</v>
      </c>
      <c r="Q1659" s="99">
        <v>45979</v>
      </c>
      <c r="R1659" s="122" t="s">
        <v>2518</v>
      </c>
      <c r="S1659" s="90" t="s">
        <v>95</v>
      </c>
      <c r="T1659" s="99">
        <v>45979</v>
      </c>
      <c r="U1659" s="110"/>
      <c r="V1659" s="111"/>
      <c r="W16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59" s="6"/>
      <c r="AA1659" s="118"/>
      <c r="AB1659" s="82">
        <f>_xlfn.XLOOKUP(_xlfn.TEXTJOIN("_",TRUE,tbl_die_ordering[[#This Row],[Supplier]],tbl_die_ordering[[#This Row],[DIE NO]]),[1]Tracker!$AQ:$AQ,[1]Tracker!$Y:$Y,"")</f>
        <v>242503259</v>
      </c>
      <c r="AC1659" s="83" t="str">
        <f>_xlfn.XLOOKUP(_xlfn.TEXTJOIN("_",TRUE,tbl_die_ordering[[#This Row],[Supplier]],tbl_die_ordering[[#This Row],[DIE NO]]),[1]Tracker!$AQ:$AQ,[1]Tracker!$AC:$AC,"")</f>
        <v xml:space="preserve"> </v>
      </c>
      <c r="AD1659" s="7"/>
      <c r="AF1659" t="str">
        <f>TEXT(tbl_die_ordering[[#This Row],[Die Requested Date]],"mmm")</f>
        <v>Nov</v>
      </c>
      <c r="AG1659" t="str">
        <f>_xlfn.TEXTJOIN("_",TRUE,tbl_die_ordering[[#This Row],[Supplier]],tbl_die_ordering[[#This Row],[DIE NO]])</f>
        <v>PHME_005206-3508</v>
      </c>
    </row>
    <row r="1660" spans="1:33" ht="15.75">
      <c r="A1660" s="130" t="s">
        <v>29</v>
      </c>
      <c r="B1660" s="128" t="str">
        <f>_xlfn.XLOOKUP(_xlfn.TEXTJOIN("_",TRUE,tbl_die_ordering[[#This Row],[Supplier]],tbl_die_ordering[[#This Row],[DIE NO]]),[1]Tracker!$AQ:$AQ,[1]Tracker!$W:$W,"")</f>
        <v>8308-25</v>
      </c>
      <c r="C1660" s="204" t="s">
        <v>2540</v>
      </c>
      <c r="D1660" s="177" t="s">
        <v>88</v>
      </c>
      <c r="E1660" s="90" t="s">
        <v>103</v>
      </c>
      <c r="F1660" s="91">
        <v>45973</v>
      </c>
      <c r="G1660" s="355">
        <f>_xlfn.XLOOKUP(_xlfn.TEXTJOIN("_",TRUE,tbl_die_ordering[[#This Row],[Supplier]],tbl_die_ordering[[#This Row],[DIE NO]]),[1]Tracker!$AQ:$AQ,[1]Tracker!$V:$V,"")</f>
        <v>45974</v>
      </c>
      <c r="H1660" s="193" t="s">
        <v>90</v>
      </c>
      <c r="I1660" s="131">
        <v>1</v>
      </c>
      <c r="J1660" s="131">
        <v>1</v>
      </c>
      <c r="K1660" s="99">
        <v>45976</v>
      </c>
      <c r="L1660" s="99">
        <v>45978</v>
      </c>
      <c r="M1660" s="102"/>
      <c r="N1660" s="129"/>
      <c r="O1660" s="91">
        <v>45979</v>
      </c>
      <c r="P1660" s="91">
        <v>45979</v>
      </c>
      <c r="Q1660" s="99">
        <v>45979</v>
      </c>
      <c r="R1660" s="122" t="s">
        <v>2518</v>
      </c>
      <c r="S1660" s="90" t="s">
        <v>106</v>
      </c>
      <c r="T1660" s="99">
        <v>45979</v>
      </c>
      <c r="U1660" s="110"/>
      <c r="V1660" s="111"/>
      <c r="W16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0" s="6"/>
      <c r="AA1660" s="118"/>
      <c r="AB1660" s="82">
        <f>_xlfn.XLOOKUP(_xlfn.TEXTJOIN("_",TRUE,tbl_die_ordering[[#This Row],[Supplier]],tbl_die_ordering[[#This Row],[DIE NO]]),[1]Tracker!$AQ:$AQ,[1]Tracker!$Y:$Y,"")</f>
        <v>242503203</v>
      </c>
      <c r="AC1660" s="83">
        <f>_xlfn.XLOOKUP(_xlfn.TEXTJOIN("_",TRUE,tbl_die_ordering[[#This Row],[Supplier]],tbl_die_ordering[[#This Row],[DIE NO]]),[1]Tracker!$AQ:$AQ,[1]Tracker!$AC:$AC,"")</f>
        <v>45985.352662037039</v>
      </c>
      <c r="AD1660" s="7"/>
      <c r="AF1660" t="str">
        <f>TEXT(tbl_die_ordering[[#This Row],[Die Requested Date]],"mmm")</f>
        <v>Nov</v>
      </c>
      <c r="AG1660" t="str">
        <f>_xlfn.TEXTJOIN("_",TRUE,tbl_die_ordering[[#This Row],[Supplier]],tbl_die_ordering[[#This Row],[DIE NO]])</f>
        <v>JIANGSU_013794-2507</v>
      </c>
    </row>
    <row r="1661" spans="1:33" ht="15.75">
      <c r="A1661" s="130" t="s">
        <v>29</v>
      </c>
      <c r="B1661" s="128" t="str">
        <f>_xlfn.XLOOKUP(_xlfn.TEXTJOIN("_",TRUE,tbl_die_ordering[[#This Row],[Supplier]],tbl_die_ordering[[#This Row],[DIE NO]]),[1]Tracker!$AQ:$AQ,[1]Tracker!$W:$W,"")</f>
        <v>8308-25</v>
      </c>
      <c r="C1661" s="204" t="s">
        <v>2541</v>
      </c>
      <c r="D1661" s="177" t="s">
        <v>88</v>
      </c>
      <c r="E1661" s="90" t="s">
        <v>119</v>
      </c>
      <c r="F1661" s="91">
        <v>45973</v>
      </c>
      <c r="G1661" s="355">
        <f>_xlfn.XLOOKUP(_xlfn.TEXTJOIN("_",TRUE,tbl_die_ordering[[#This Row],[Supplier]],tbl_die_ordering[[#This Row],[DIE NO]]),[1]Tracker!$AQ:$AQ,[1]Tracker!$V:$V,"")</f>
        <v>45974</v>
      </c>
      <c r="H1661" s="193" t="s">
        <v>90</v>
      </c>
      <c r="I1661" s="131">
        <v>1</v>
      </c>
      <c r="J1661" s="131">
        <v>1</v>
      </c>
      <c r="K1661" s="99">
        <v>45978</v>
      </c>
      <c r="L1661" s="99">
        <v>45978</v>
      </c>
      <c r="M1661" s="102"/>
      <c r="N1661" s="129"/>
      <c r="O1661" s="91">
        <v>45979</v>
      </c>
      <c r="P1661" s="91">
        <v>45979</v>
      </c>
      <c r="Q1661" s="99">
        <v>45979</v>
      </c>
      <c r="R1661" s="122" t="s">
        <v>2518</v>
      </c>
      <c r="S1661" s="90" t="s">
        <v>106</v>
      </c>
      <c r="T1661" s="99">
        <v>45979</v>
      </c>
      <c r="U1661" s="110"/>
      <c r="V1661" s="111"/>
      <c r="W16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1" s="6"/>
      <c r="AA1661" s="118"/>
      <c r="AB1661" s="82">
        <f>_xlfn.XLOOKUP(_xlfn.TEXTJOIN("_",TRUE,tbl_die_ordering[[#This Row],[Supplier]],tbl_die_ordering[[#This Row],[DIE NO]]),[1]Tracker!$AQ:$AQ,[1]Tracker!$Y:$Y,"")</f>
        <v>242503203</v>
      </c>
      <c r="AC1661" s="83">
        <f>_xlfn.XLOOKUP(_xlfn.TEXTJOIN("_",TRUE,tbl_die_ordering[[#This Row],[Supplier]],tbl_die_ordering[[#This Row],[DIE NO]]),[1]Tracker!$AQ:$AQ,[1]Tracker!$AC:$AC,"")</f>
        <v>45985.352662037039</v>
      </c>
      <c r="AD1661" s="7"/>
      <c r="AF1661" t="str">
        <f>TEXT(tbl_die_ordering[[#This Row],[Die Requested Date]],"mmm")</f>
        <v>Nov</v>
      </c>
      <c r="AG1661" t="str">
        <f>_xlfn.TEXTJOIN("_",TRUE,tbl_die_ordering[[#This Row],[Supplier]],tbl_die_ordering[[#This Row],[DIE NO]])</f>
        <v>JIANGSU_013794-2508</v>
      </c>
    </row>
    <row r="1662" spans="1:33" ht="15.75">
      <c r="A1662" s="130" t="s">
        <v>29</v>
      </c>
      <c r="B1662" s="128" t="str">
        <f>_xlfn.XLOOKUP(_xlfn.TEXTJOIN("_",TRUE,tbl_die_ordering[[#This Row],[Supplier]],tbl_die_ordering[[#This Row],[DIE NO]]),[1]Tracker!$AQ:$AQ,[1]Tracker!$W:$W,"")</f>
        <v>8309-25</v>
      </c>
      <c r="C1662" s="204" t="s">
        <v>2542</v>
      </c>
      <c r="D1662" s="177" t="s">
        <v>88</v>
      </c>
      <c r="E1662" s="90" t="s">
        <v>93</v>
      </c>
      <c r="F1662" s="91">
        <v>45973</v>
      </c>
      <c r="G1662" s="355">
        <f>_xlfn.XLOOKUP(_xlfn.TEXTJOIN("_",TRUE,tbl_die_ordering[[#This Row],[Supplier]],tbl_die_ordering[[#This Row],[DIE NO]]),[1]Tracker!$AQ:$AQ,[1]Tracker!$V:$V,"")</f>
        <v>45974</v>
      </c>
      <c r="H1662" s="193" t="s">
        <v>94</v>
      </c>
      <c r="I1662" s="131">
        <v>1</v>
      </c>
      <c r="J1662" s="131">
        <v>1</v>
      </c>
      <c r="K1662" s="99">
        <v>45976</v>
      </c>
      <c r="L1662" s="99">
        <v>45978</v>
      </c>
      <c r="M1662" s="102"/>
      <c r="N1662" s="129"/>
      <c r="O1662" s="91">
        <v>45979</v>
      </c>
      <c r="P1662" s="91">
        <v>45979</v>
      </c>
      <c r="Q1662" s="99">
        <v>45979</v>
      </c>
      <c r="R1662" s="122" t="s">
        <v>2518</v>
      </c>
      <c r="S1662" s="90" t="s">
        <v>95</v>
      </c>
      <c r="T1662" s="99">
        <v>45979</v>
      </c>
      <c r="U1662" s="110"/>
      <c r="V1662" s="111"/>
      <c r="W16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2" s="6"/>
      <c r="AA1662" s="118"/>
      <c r="AB1662" s="82">
        <f>_xlfn.XLOOKUP(_xlfn.TEXTJOIN("_",TRUE,tbl_die_ordering[[#This Row],[Supplier]],tbl_die_ordering[[#This Row],[DIE NO]]),[1]Tracker!$AQ:$AQ,[1]Tracker!$Y:$Y,"")</f>
        <v>242503259</v>
      </c>
      <c r="AC1662" s="83" t="str">
        <f>_xlfn.XLOOKUP(_xlfn.TEXTJOIN("_",TRUE,tbl_die_ordering[[#This Row],[Supplier]],tbl_die_ordering[[#This Row],[DIE NO]]),[1]Tracker!$AQ:$AQ,[1]Tracker!$AC:$AC,"")</f>
        <v xml:space="preserve"> </v>
      </c>
      <c r="AD1662" s="7"/>
      <c r="AF1662" t="str">
        <f>TEXT(tbl_die_ordering[[#This Row],[Die Requested Date]],"mmm")</f>
        <v>Nov</v>
      </c>
      <c r="AG1662" t="str">
        <f>_xlfn.TEXTJOIN("_",TRUE,tbl_die_ordering[[#This Row],[Supplier]],tbl_die_ordering[[#This Row],[DIE NO]])</f>
        <v>PHME_014700-3504</v>
      </c>
    </row>
    <row r="1663" spans="1:33" ht="15.75">
      <c r="A1663" s="130" t="s">
        <v>29</v>
      </c>
      <c r="B1663" s="128" t="str">
        <f>_xlfn.XLOOKUP(_xlfn.TEXTJOIN("_",TRUE,tbl_die_ordering[[#This Row],[Supplier]],tbl_die_ordering[[#This Row],[DIE NO]]),[1]Tracker!$AQ:$AQ,[1]Tracker!$W:$W,"")</f>
        <v>8308-25</v>
      </c>
      <c r="C1663" s="204" t="s">
        <v>2543</v>
      </c>
      <c r="D1663" s="177" t="s">
        <v>88</v>
      </c>
      <c r="E1663" s="90" t="s">
        <v>103</v>
      </c>
      <c r="F1663" s="91">
        <v>45973</v>
      </c>
      <c r="G1663" s="355">
        <f>_xlfn.XLOOKUP(_xlfn.TEXTJOIN("_",TRUE,tbl_die_ordering[[#This Row],[Supplier]],tbl_die_ordering[[#This Row],[DIE NO]]),[1]Tracker!$AQ:$AQ,[1]Tracker!$V:$V,"")</f>
        <v>45974</v>
      </c>
      <c r="H1663" s="193" t="s">
        <v>90</v>
      </c>
      <c r="I1663" s="131">
        <v>1</v>
      </c>
      <c r="J1663" s="131">
        <v>2</v>
      </c>
      <c r="K1663" s="99">
        <v>45978</v>
      </c>
      <c r="L1663" s="99">
        <v>45978</v>
      </c>
      <c r="M1663" s="102"/>
      <c r="N1663" s="129"/>
      <c r="O1663" s="91">
        <v>45979</v>
      </c>
      <c r="P1663" s="91">
        <v>45979</v>
      </c>
      <c r="Q1663" s="99">
        <v>45979</v>
      </c>
      <c r="R1663" s="122" t="s">
        <v>2518</v>
      </c>
      <c r="S1663" s="90" t="s">
        <v>106</v>
      </c>
      <c r="T1663" s="99">
        <v>45979</v>
      </c>
      <c r="U1663" s="110"/>
      <c r="V1663" s="111"/>
      <c r="W16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3" s="6"/>
      <c r="AA1663" s="118"/>
      <c r="AB1663" s="82">
        <f>_xlfn.XLOOKUP(_xlfn.TEXTJOIN("_",TRUE,tbl_die_ordering[[#This Row],[Supplier]],tbl_die_ordering[[#This Row],[DIE NO]]),[1]Tracker!$AQ:$AQ,[1]Tracker!$Y:$Y,"")</f>
        <v>242503212</v>
      </c>
      <c r="AC1663" s="83">
        <f>_xlfn.XLOOKUP(_xlfn.TEXTJOIN("_",TRUE,tbl_die_ordering[[#This Row],[Supplier]],tbl_die_ordering[[#This Row],[DIE NO]]),[1]Tracker!$AQ:$AQ,[1]Tracker!$AC:$AC,"")</f>
        <v>45986.747442129628</v>
      </c>
      <c r="AD1663" s="7"/>
      <c r="AF1663" t="str">
        <f>TEXT(tbl_die_ordering[[#This Row],[Die Requested Date]],"mmm")</f>
        <v>Nov</v>
      </c>
      <c r="AG1663" t="str">
        <f>_xlfn.TEXTJOIN("_",TRUE,tbl_die_ordering[[#This Row],[Supplier]],tbl_die_ordering[[#This Row],[DIE NO]])</f>
        <v>JIANGSU_015648-2504</v>
      </c>
    </row>
    <row r="1664" spans="1:33" ht="15.75">
      <c r="A1664" s="130" t="s">
        <v>6</v>
      </c>
      <c r="B1664" s="128" t="str">
        <f>_xlfn.XLOOKUP(_xlfn.TEXTJOIN("_",TRUE,tbl_die_ordering[[#This Row],[Supplier]],tbl_die_ordering[[#This Row],[DIE NO]]),[1]Tracker!$AQ:$AQ,[1]Tracker!$W:$W,"")</f>
        <v>8306-25</v>
      </c>
      <c r="C1664" s="204" t="s">
        <v>2544</v>
      </c>
      <c r="D1664" s="177" t="s">
        <v>88</v>
      </c>
      <c r="E1664" s="90" t="s">
        <v>119</v>
      </c>
      <c r="F1664" s="91">
        <v>45973</v>
      </c>
      <c r="G1664" s="355">
        <f>_xlfn.XLOOKUP(_xlfn.TEXTJOIN("_",TRUE,tbl_die_ordering[[#This Row],[Supplier]],tbl_die_ordering[[#This Row],[DIE NO]]),[1]Tracker!$AQ:$AQ,[1]Tracker!$V:$V,"")</f>
        <v>45974</v>
      </c>
      <c r="H1664" s="193" t="s">
        <v>94</v>
      </c>
      <c r="I1664" s="131">
        <v>1</v>
      </c>
      <c r="J1664" s="131">
        <v>2</v>
      </c>
      <c r="K1664" s="99">
        <v>45978</v>
      </c>
      <c r="L1664" s="99">
        <v>45979</v>
      </c>
      <c r="M1664" s="102"/>
      <c r="N1664" s="129"/>
      <c r="O1664" s="91">
        <v>45981</v>
      </c>
      <c r="P1664" s="91">
        <v>45983</v>
      </c>
      <c r="Q1664" s="99">
        <v>45981</v>
      </c>
      <c r="R1664" s="122" t="s">
        <v>2440</v>
      </c>
      <c r="S1664" s="90" t="s">
        <v>101</v>
      </c>
      <c r="T1664" s="99">
        <v>45981</v>
      </c>
      <c r="U1664" s="110"/>
      <c r="V1664" s="111"/>
      <c r="W16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4" s="6"/>
      <c r="AA1664" s="118"/>
      <c r="AB1664" s="82">
        <f>_xlfn.XLOOKUP(_xlfn.TEXTJOIN("_",TRUE,tbl_die_ordering[[#This Row],[Supplier]],tbl_die_ordering[[#This Row],[DIE NO]]),[1]Tracker!$AQ:$AQ,[1]Tracker!$Y:$Y,"")</f>
        <v>142510196</v>
      </c>
      <c r="AC1664" s="83" t="str">
        <f>_xlfn.XLOOKUP(_xlfn.TEXTJOIN("_",TRUE,tbl_die_ordering[[#This Row],[Supplier]],tbl_die_ordering[[#This Row],[DIE NO]]),[1]Tracker!$AQ:$AQ,[1]Tracker!$AC:$AC,"")</f>
        <v xml:space="preserve"> </v>
      </c>
      <c r="AD1664" s="7"/>
      <c r="AF1664" t="str">
        <f>TEXT(tbl_die_ordering[[#This Row],[Die Requested Date]],"mmm")</f>
        <v>Nov</v>
      </c>
      <c r="AG1664" t="str">
        <f>_xlfn.TEXTJOIN("_",TRUE,tbl_die_ordering[[#This Row],[Supplier]],tbl_die_ordering[[#This Row],[DIE NO]])</f>
        <v>PDTMC_05013-501</v>
      </c>
    </row>
    <row r="1665" spans="1:35" ht="15.75">
      <c r="A1665" s="130" t="s">
        <v>6</v>
      </c>
      <c r="B1665" s="128" t="str">
        <f>_xlfn.XLOOKUP(_xlfn.TEXTJOIN("_",TRUE,tbl_die_ordering[[#This Row],[Supplier]],tbl_die_ordering[[#This Row],[DIE NO]]),[1]Tracker!$AQ:$AQ,[1]Tracker!$W:$W,"")</f>
        <v>8307-25</v>
      </c>
      <c r="C1665" s="204" t="s">
        <v>2545</v>
      </c>
      <c r="D1665" s="177" t="s">
        <v>88</v>
      </c>
      <c r="E1665" s="90" t="s">
        <v>119</v>
      </c>
      <c r="F1665" s="91">
        <v>45973</v>
      </c>
      <c r="G1665" s="355">
        <f>_xlfn.XLOOKUP(_xlfn.TEXTJOIN("_",TRUE,tbl_die_ordering[[#This Row],[Supplier]],tbl_die_ordering[[#This Row],[DIE NO]]),[1]Tracker!$AQ:$AQ,[1]Tracker!$V:$V,"")</f>
        <v>45974</v>
      </c>
      <c r="H1665" s="193" t="s">
        <v>90</v>
      </c>
      <c r="I1665" s="131">
        <v>1</v>
      </c>
      <c r="J1665" s="131">
        <v>4</v>
      </c>
      <c r="K1665" s="99">
        <v>45978</v>
      </c>
      <c r="L1665" s="99">
        <v>45979</v>
      </c>
      <c r="M1665" s="102"/>
      <c r="N1665" s="129"/>
      <c r="O1665" s="91">
        <v>45981</v>
      </c>
      <c r="P1665" s="91">
        <v>45983</v>
      </c>
      <c r="Q1665" s="99">
        <v>45981</v>
      </c>
      <c r="R1665" s="122" t="s">
        <v>2440</v>
      </c>
      <c r="S1665" s="90" t="s">
        <v>106</v>
      </c>
      <c r="T1665" s="99">
        <v>45981</v>
      </c>
      <c r="U1665" s="110"/>
      <c r="V1665" s="111"/>
      <c r="W16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5" s="6"/>
      <c r="AA1665" s="118"/>
      <c r="AB1665" s="82">
        <f>_xlfn.XLOOKUP(_xlfn.TEXTJOIN("_",TRUE,tbl_die_ordering[[#This Row],[Supplier]],tbl_die_ordering[[#This Row],[DIE NO]]),[1]Tracker!$AQ:$AQ,[1]Tracker!$Y:$Y,"")</f>
        <v>142510215</v>
      </c>
      <c r="AC1665" s="83" t="str">
        <f>_xlfn.XLOOKUP(_xlfn.TEXTJOIN("_",TRUE,tbl_die_ordering[[#This Row],[Supplier]],tbl_die_ordering[[#This Row],[DIE NO]]),[1]Tracker!$AQ:$AQ,[1]Tracker!$AC:$AC,"")</f>
        <v xml:space="preserve"> </v>
      </c>
      <c r="AD1665" s="7"/>
      <c r="AF1665" t="str">
        <f>TEXT(tbl_die_ordering[[#This Row],[Die Requested Date]],"mmm")</f>
        <v>Nov</v>
      </c>
      <c r="AG1665" t="str">
        <f>_xlfn.TEXTJOIN("_",TRUE,tbl_die_ordering[[#This Row],[Supplier]],tbl_die_ordering[[#This Row],[DIE NO]])</f>
        <v>JIANGSU_05016-408</v>
      </c>
    </row>
    <row r="1666" spans="1:35" ht="15.75">
      <c r="A1666" s="130" t="s">
        <v>6</v>
      </c>
      <c r="B1666" s="128" t="str">
        <f>_xlfn.XLOOKUP(_xlfn.TEXTJOIN("_",TRUE,tbl_die_ordering[[#This Row],[Supplier]],tbl_die_ordering[[#This Row],[DIE NO]]),[1]Tracker!$AQ:$AQ,[1]Tracker!$W:$W,"")</f>
        <v>8307-25</v>
      </c>
      <c r="C1666" s="204" t="s">
        <v>2546</v>
      </c>
      <c r="D1666" s="177" t="s">
        <v>88</v>
      </c>
      <c r="E1666" s="90" t="s">
        <v>103</v>
      </c>
      <c r="F1666" s="91">
        <v>45973</v>
      </c>
      <c r="G1666" s="355">
        <f>_xlfn.XLOOKUP(_xlfn.TEXTJOIN("_",TRUE,tbl_die_ordering[[#This Row],[Supplier]],tbl_die_ordering[[#This Row],[DIE NO]]),[1]Tracker!$AQ:$AQ,[1]Tracker!$V:$V,"")</f>
        <v>45974</v>
      </c>
      <c r="H1666" s="193" t="s">
        <v>90</v>
      </c>
      <c r="I1666" s="131">
        <v>1</v>
      </c>
      <c r="J1666" s="131">
        <v>2</v>
      </c>
      <c r="K1666" s="99">
        <v>45978</v>
      </c>
      <c r="L1666" s="99">
        <v>45979</v>
      </c>
      <c r="M1666" s="102"/>
      <c r="N1666" s="129"/>
      <c r="O1666" s="91">
        <v>45981</v>
      </c>
      <c r="P1666" s="91">
        <v>45983</v>
      </c>
      <c r="Q1666" s="99">
        <v>45981</v>
      </c>
      <c r="R1666" s="122" t="s">
        <v>2440</v>
      </c>
      <c r="S1666" s="90" t="s">
        <v>106</v>
      </c>
      <c r="T1666" s="104">
        <v>45981</v>
      </c>
      <c r="U1666" s="110"/>
      <c r="V1666" s="111"/>
      <c r="W16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6" s="6"/>
      <c r="AA1666" s="118"/>
      <c r="AB1666" s="82">
        <f>_xlfn.XLOOKUP(_xlfn.TEXTJOIN("_",TRUE,tbl_die_ordering[[#This Row],[Supplier]],tbl_die_ordering[[#This Row],[DIE NO]]),[1]Tracker!$AQ:$AQ,[1]Tracker!$Y:$Y,"")</f>
        <v>142510215</v>
      </c>
      <c r="AC1666" s="83" t="str">
        <f>_xlfn.XLOOKUP(_xlfn.TEXTJOIN("_",TRUE,tbl_die_ordering[[#This Row],[Supplier]],tbl_die_ordering[[#This Row],[DIE NO]]),[1]Tracker!$AQ:$AQ,[1]Tracker!$AC:$AC,"")</f>
        <v xml:space="preserve"> </v>
      </c>
      <c r="AD1666" s="7"/>
      <c r="AF1666" t="str">
        <f>TEXT(tbl_die_ordering[[#This Row],[Die Requested Date]],"mmm")</f>
        <v>Nov</v>
      </c>
      <c r="AG1666" t="str">
        <f>_xlfn.TEXTJOIN("_",TRUE,tbl_die_ordering[[#This Row],[Supplier]],tbl_die_ordering[[#This Row],[DIE NO]])</f>
        <v>JIANGSU_05060-501</v>
      </c>
    </row>
    <row r="1667" spans="1:35" ht="15.75">
      <c r="A1667" s="130" t="s">
        <v>6</v>
      </c>
      <c r="B1667" s="128" t="str">
        <f>_xlfn.XLOOKUP(_xlfn.TEXTJOIN("_",TRUE,tbl_die_ordering[[#This Row],[Supplier]],tbl_die_ordering[[#This Row],[DIE NO]]),[1]Tracker!$AQ:$AQ,[1]Tracker!$W:$W,"")</f>
        <v>8306-25</v>
      </c>
      <c r="C1667" s="204" t="s">
        <v>2547</v>
      </c>
      <c r="D1667" s="177" t="s">
        <v>88</v>
      </c>
      <c r="E1667" s="90" t="s">
        <v>103</v>
      </c>
      <c r="F1667" s="91">
        <v>45973</v>
      </c>
      <c r="G1667" s="355">
        <f>_xlfn.XLOOKUP(_xlfn.TEXTJOIN("_",TRUE,tbl_die_ordering[[#This Row],[Supplier]],tbl_die_ordering[[#This Row],[DIE NO]]),[1]Tracker!$AQ:$AQ,[1]Tracker!$V:$V,"")</f>
        <v>45974</v>
      </c>
      <c r="H1667" s="193" t="s">
        <v>94</v>
      </c>
      <c r="I1667" s="131">
        <v>1</v>
      </c>
      <c r="J1667" s="131">
        <v>4</v>
      </c>
      <c r="K1667" s="99">
        <v>45978</v>
      </c>
      <c r="L1667" s="99">
        <v>45980</v>
      </c>
      <c r="M1667" s="102"/>
      <c r="N1667" s="129"/>
      <c r="O1667" s="91">
        <v>45981</v>
      </c>
      <c r="P1667" s="91">
        <v>45983</v>
      </c>
      <c r="Q1667" s="99">
        <v>45981</v>
      </c>
      <c r="R1667" s="122" t="s">
        <v>2440</v>
      </c>
      <c r="S1667" s="90" t="s">
        <v>101</v>
      </c>
      <c r="T1667" s="99">
        <v>45981</v>
      </c>
      <c r="U1667" s="110"/>
      <c r="V1667" s="111"/>
      <c r="W16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7" s="6"/>
      <c r="AA1667" s="118"/>
      <c r="AB1667" s="82">
        <f>_xlfn.XLOOKUP(_xlfn.TEXTJOIN("_",TRUE,tbl_die_ordering[[#This Row],[Supplier]],tbl_die_ordering[[#This Row],[DIE NO]]),[1]Tracker!$AQ:$AQ,[1]Tracker!$Y:$Y,"")</f>
        <v>142510196</v>
      </c>
      <c r="AC1667" s="83" t="str">
        <f>_xlfn.XLOOKUP(_xlfn.TEXTJOIN("_",TRUE,tbl_die_ordering[[#This Row],[Supplier]],tbl_die_ordering[[#This Row],[DIE NO]]),[1]Tracker!$AQ:$AQ,[1]Tracker!$AC:$AC,"")</f>
        <v xml:space="preserve"> </v>
      </c>
      <c r="AD1667" s="7"/>
      <c r="AF1667" t="str">
        <f>TEXT(tbl_die_ordering[[#This Row],[Die Requested Date]],"mmm")</f>
        <v>Nov</v>
      </c>
      <c r="AG1667" t="str">
        <f>_xlfn.TEXTJOIN("_",TRUE,tbl_die_ordering[[#This Row],[Supplier]],tbl_die_ordering[[#This Row],[DIE NO]])</f>
        <v>PDTMC_12045-204</v>
      </c>
    </row>
    <row r="1668" spans="1:35" ht="15.75">
      <c r="A1668" s="130" t="s">
        <v>6</v>
      </c>
      <c r="B1668" s="128" t="str">
        <f>_xlfn.XLOOKUP(_xlfn.TEXTJOIN("_",TRUE,tbl_die_ordering[[#This Row],[Supplier]],tbl_die_ordering[[#This Row],[DIE NO]]),[1]Tracker!$AQ:$AQ,[1]Tracker!$W:$W,"")</f>
        <v>8305-25</v>
      </c>
      <c r="C1668" s="204" t="s">
        <v>2548</v>
      </c>
      <c r="D1668" s="177" t="s">
        <v>88</v>
      </c>
      <c r="E1668" s="90" t="s">
        <v>103</v>
      </c>
      <c r="F1668" s="91">
        <v>45973</v>
      </c>
      <c r="G1668" s="355">
        <f>_xlfn.XLOOKUP(_xlfn.TEXTJOIN("_",TRUE,tbl_die_ordering[[#This Row],[Supplier]],tbl_die_ordering[[#This Row],[DIE NO]]),[1]Tracker!$AQ:$AQ,[1]Tracker!$V:$V,"")</f>
        <v>45973</v>
      </c>
      <c r="H1668" s="193" t="s">
        <v>94</v>
      </c>
      <c r="I1668" s="131">
        <v>1</v>
      </c>
      <c r="J1668" s="131">
        <v>2</v>
      </c>
      <c r="K1668" s="99">
        <v>45975</v>
      </c>
      <c r="L1668" s="99">
        <v>45978</v>
      </c>
      <c r="M1668" s="102"/>
      <c r="N1668" s="129"/>
      <c r="O1668" s="91">
        <v>45978</v>
      </c>
      <c r="P1668" s="91">
        <v>45983</v>
      </c>
      <c r="Q1668" s="99">
        <v>45978</v>
      </c>
      <c r="R1668" s="122" t="s">
        <v>2536</v>
      </c>
      <c r="S1668" s="90" t="s">
        <v>95</v>
      </c>
      <c r="T1668" s="99">
        <v>45978</v>
      </c>
      <c r="U1668" s="110"/>
      <c r="V1668" s="111"/>
      <c r="W16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8" s="6"/>
      <c r="AA1668" s="118"/>
      <c r="AB1668" s="82">
        <f>_xlfn.XLOOKUP(_xlfn.TEXTJOIN("_",TRUE,tbl_die_ordering[[#This Row],[Supplier]],tbl_die_ordering[[#This Row],[DIE NO]]),[1]Tracker!$AQ:$AQ,[1]Tracker!$Y:$Y,"")</f>
        <v>142510386</v>
      </c>
      <c r="AC1668" s="83" t="str">
        <f>_xlfn.XLOOKUP(_xlfn.TEXTJOIN("_",TRUE,tbl_die_ordering[[#This Row],[Supplier]],tbl_die_ordering[[#This Row],[DIE NO]]),[1]Tracker!$AQ:$AQ,[1]Tracker!$AC:$AC,"")</f>
        <v xml:space="preserve"> </v>
      </c>
      <c r="AD1668" s="7"/>
      <c r="AF1668" t="str">
        <f>TEXT(tbl_die_ordering[[#This Row],[Die Requested Date]],"mmm")</f>
        <v>Nov</v>
      </c>
      <c r="AG1668" t="str">
        <f>_xlfn.TEXTJOIN("_",TRUE,tbl_die_ordering[[#This Row],[Supplier]],tbl_die_ordering[[#This Row],[DIE NO]])</f>
        <v>PHME_12987-511</v>
      </c>
    </row>
    <row r="1669" spans="1:35" ht="15.75">
      <c r="A1669" s="130" t="s">
        <v>6</v>
      </c>
      <c r="B1669" s="128" t="str">
        <f>_xlfn.XLOOKUP(_xlfn.TEXTJOIN("_",TRUE,tbl_die_ordering[[#This Row],[Supplier]],tbl_die_ordering[[#This Row],[DIE NO]]),[1]Tracker!$AQ:$AQ,[1]Tracker!$W:$W,"")</f>
        <v>8305-25</v>
      </c>
      <c r="C1669" s="204" t="s">
        <v>2549</v>
      </c>
      <c r="D1669" s="177" t="s">
        <v>88</v>
      </c>
      <c r="E1669" s="90" t="s">
        <v>93</v>
      </c>
      <c r="F1669" s="91">
        <v>45973</v>
      </c>
      <c r="G1669" s="355">
        <f>_xlfn.XLOOKUP(_xlfn.TEXTJOIN("_",TRUE,tbl_die_ordering[[#This Row],[Supplier]],tbl_die_ordering[[#This Row],[DIE NO]]),[1]Tracker!$AQ:$AQ,[1]Tracker!$V:$V,"")</f>
        <v>45973</v>
      </c>
      <c r="H1669" s="193" t="s">
        <v>94</v>
      </c>
      <c r="I1669" s="131">
        <v>1</v>
      </c>
      <c r="J1669" s="131">
        <v>1</v>
      </c>
      <c r="K1669" s="99">
        <v>45975</v>
      </c>
      <c r="L1669" s="99">
        <v>45978</v>
      </c>
      <c r="M1669" s="102"/>
      <c r="N1669" s="129"/>
      <c r="O1669" s="91">
        <v>45978</v>
      </c>
      <c r="P1669" s="91">
        <v>45983</v>
      </c>
      <c r="Q1669" s="99">
        <v>45978</v>
      </c>
      <c r="R1669" s="122" t="s">
        <v>2536</v>
      </c>
      <c r="S1669" s="90" t="s">
        <v>95</v>
      </c>
      <c r="T1669" s="99">
        <v>45978</v>
      </c>
      <c r="U1669" s="110"/>
      <c r="V1669" s="111"/>
      <c r="W16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69" s="6"/>
      <c r="AA1669" s="118"/>
      <c r="AB1669" s="82">
        <f>_xlfn.XLOOKUP(_xlfn.TEXTJOIN("_",TRUE,tbl_die_ordering[[#This Row],[Supplier]],tbl_die_ordering[[#This Row],[DIE NO]]),[1]Tracker!$AQ:$AQ,[1]Tracker!$Y:$Y,"")</f>
        <v>142510386</v>
      </c>
      <c r="AC1669" s="83" t="str">
        <f>_xlfn.XLOOKUP(_xlfn.TEXTJOIN("_",TRUE,tbl_die_ordering[[#This Row],[Supplier]],tbl_die_ordering[[#This Row],[DIE NO]]),[1]Tracker!$AQ:$AQ,[1]Tracker!$AC:$AC,"")</f>
        <v xml:space="preserve"> </v>
      </c>
      <c r="AD1669" s="7"/>
      <c r="AF1669" t="str">
        <f>TEXT(tbl_die_ordering[[#This Row],[Die Requested Date]],"mmm")</f>
        <v>Nov</v>
      </c>
      <c r="AG1669" t="str">
        <f>_xlfn.TEXTJOIN("_",TRUE,tbl_die_ordering[[#This Row],[Supplier]],tbl_die_ordering[[#This Row],[DIE NO]])</f>
        <v>PHME_14700-210</v>
      </c>
    </row>
    <row r="1670" spans="1:35" ht="15.75">
      <c r="A1670" s="130" t="s">
        <v>6</v>
      </c>
      <c r="B1670" s="128" t="str">
        <f>_xlfn.XLOOKUP(_xlfn.TEXTJOIN("_",TRUE,tbl_die_ordering[[#This Row],[Supplier]],tbl_die_ordering[[#This Row],[DIE NO]]),[1]Tracker!$AQ:$AQ,[1]Tracker!$W:$W,"")</f>
        <v>8305-25</v>
      </c>
      <c r="C1670" s="204" t="s">
        <v>2550</v>
      </c>
      <c r="D1670" s="177" t="s">
        <v>88</v>
      </c>
      <c r="E1670" s="90" t="s">
        <v>89</v>
      </c>
      <c r="F1670" s="91">
        <v>45973</v>
      </c>
      <c r="G1670" s="355">
        <f>_xlfn.XLOOKUP(_xlfn.TEXTJOIN("_",TRUE,tbl_die_ordering[[#This Row],[Supplier]],tbl_die_ordering[[#This Row],[DIE NO]]),[1]Tracker!$AQ:$AQ,[1]Tracker!$V:$V,"")</f>
        <v>45973</v>
      </c>
      <c r="H1670" s="193" t="s">
        <v>94</v>
      </c>
      <c r="I1670" s="131">
        <v>14</v>
      </c>
      <c r="J1670" s="131">
        <v>14</v>
      </c>
      <c r="K1670" s="99">
        <v>45974</v>
      </c>
      <c r="L1670" s="99">
        <v>45978</v>
      </c>
      <c r="M1670" s="102"/>
      <c r="N1670" s="129"/>
      <c r="O1670" s="91">
        <v>45979</v>
      </c>
      <c r="P1670" s="91">
        <v>45983</v>
      </c>
      <c r="Q1670" s="99">
        <v>45979</v>
      </c>
      <c r="R1670" s="122" t="s">
        <v>2487</v>
      </c>
      <c r="S1670" s="90" t="s">
        <v>95</v>
      </c>
      <c r="T1670" s="99">
        <v>45979</v>
      </c>
      <c r="U1670" s="110"/>
      <c r="V1670" s="111"/>
      <c r="W16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0" s="6"/>
      <c r="AA1670" s="118"/>
      <c r="AB1670" s="82">
        <f>_xlfn.XLOOKUP(_xlfn.TEXTJOIN("_",TRUE,tbl_die_ordering[[#This Row],[Supplier]],tbl_die_ordering[[#This Row],[DIE NO]]),[1]Tracker!$AQ:$AQ,[1]Tracker!$Y:$Y,"")</f>
        <v>142510386</v>
      </c>
      <c r="AC1670" s="83" t="str">
        <f>_xlfn.XLOOKUP(_xlfn.TEXTJOIN("_",TRUE,tbl_die_ordering[[#This Row],[Supplier]],tbl_die_ordering[[#This Row],[DIE NO]]),[1]Tracker!$AQ:$AQ,[1]Tracker!$AC:$AC,"")</f>
        <v xml:space="preserve"> </v>
      </c>
      <c r="AD1670" s="7"/>
      <c r="AF1670" t="str">
        <f>TEXT(tbl_die_ordering[[#This Row],[Die Requested Date]],"mmm")</f>
        <v>Nov</v>
      </c>
      <c r="AG1670" t="str">
        <f>_xlfn.TEXTJOIN("_",TRUE,tbl_die_ordering[[#This Row],[Supplier]],tbl_die_ordering[[#This Row],[DIE NO]])</f>
        <v>PHME_30502-602</v>
      </c>
    </row>
    <row r="1671" spans="1:35" ht="32.25" customHeight="1">
      <c r="A1671" s="130" t="s">
        <v>6</v>
      </c>
      <c r="B1671" s="128" t="str">
        <f>_xlfn.XLOOKUP(_xlfn.TEXTJOIN("_",TRUE,tbl_die_ordering[[#This Row],[Supplier]],tbl_die_ordering[[#This Row],[DIE NO]]),[1]Tracker!$AQ:$AQ,[1]Tracker!$W:$W,"")</f>
        <v>8307-25</v>
      </c>
      <c r="C1671" s="204" t="s">
        <v>2551</v>
      </c>
      <c r="D1671" s="177" t="s">
        <v>88</v>
      </c>
      <c r="E1671" s="90" t="s">
        <v>100</v>
      </c>
      <c r="F1671" s="91">
        <v>45973</v>
      </c>
      <c r="G1671" s="355">
        <f>_xlfn.XLOOKUP(_xlfn.TEXTJOIN("_",TRUE,tbl_die_ordering[[#This Row],[Supplier]],tbl_die_ordering[[#This Row],[DIE NO]]),[1]Tracker!$AQ:$AQ,[1]Tracker!$V:$V,"")</f>
        <v>45974</v>
      </c>
      <c r="H1671" s="193" t="s">
        <v>90</v>
      </c>
      <c r="I1671" s="131">
        <v>1</v>
      </c>
      <c r="J1671" s="131">
        <v>1</v>
      </c>
      <c r="K1671" s="99">
        <v>45978</v>
      </c>
      <c r="L1671" s="99">
        <v>45990</v>
      </c>
      <c r="M1671" s="102"/>
      <c r="N1671" s="129"/>
      <c r="O1671" s="99">
        <v>45990</v>
      </c>
      <c r="P1671" s="91">
        <v>45991</v>
      </c>
      <c r="Q1671" s="99">
        <v>45990</v>
      </c>
      <c r="R1671" s="122" t="s">
        <v>2552</v>
      </c>
      <c r="S1671" s="90" t="s">
        <v>106</v>
      </c>
      <c r="T1671" s="99">
        <v>45990</v>
      </c>
      <c r="U1671" s="110"/>
      <c r="V1671" s="111" t="s">
        <v>2553</v>
      </c>
      <c r="W16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1" s="6"/>
      <c r="AA1671" s="118"/>
      <c r="AB1671" s="82">
        <f>_xlfn.XLOOKUP(_xlfn.TEXTJOIN("_",TRUE,tbl_die_ordering[[#This Row],[Supplier]],tbl_die_ordering[[#This Row],[DIE NO]]),[1]Tracker!$AQ:$AQ,[1]Tracker!$Y:$Y,"")</f>
        <v>142510648</v>
      </c>
      <c r="AC1671" s="83">
        <f>_xlfn.XLOOKUP(_xlfn.TEXTJOIN("_",TRUE,tbl_die_ordering[[#This Row],[Supplier]],tbl_die_ordering[[#This Row],[DIE NO]]),[1]Tracker!$AQ:$AQ,[1]Tracker!$AC:$AC,"")</f>
        <v>0</v>
      </c>
      <c r="AD1671" s="7"/>
      <c r="AF1671" t="str">
        <f>TEXT(tbl_die_ordering[[#This Row],[Die Requested Date]],"mmm")</f>
        <v>Nov</v>
      </c>
      <c r="AG1671" t="str">
        <f>_xlfn.TEXTJOIN("_",TRUE,tbl_die_ordering[[#This Row],[Supplier]],tbl_die_ordering[[#This Row],[DIE NO]])</f>
        <v>JIANGSU_05192-209</v>
      </c>
    </row>
    <row r="1672" spans="1:35" ht="15.75">
      <c r="A1672" s="130" t="s">
        <v>6</v>
      </c>
      <c r="B1672" s="128" t="str">
        <f>_xlfn.XLOOKUP(_xlfn.TEXTJOIN("_",TRUE,tbl_die_ordering[[#This Row],[Supplier]],tbl_die_ordering[[#This Row],[DIE NO]]),[1]Tracker!$AQ:$AQ,[1]Tracker!$W:$W,"")</f>
        <v>8305-25</v>
      </c>
      <c r="C1672" s="204" t="s">
        <v>2554</v>
      </c>
      <c r="D1672" s="177" t="s">
        <v>88</v>
      </c>
      <c r="E1672" s="92" t="s">
        <v>550</v>
      </c>
      <c r="F1672" s="91">
        <v>45973</v>
      </c>
      <c r="G1672" s="355">
        <f>_xlfn.XLOOKUP(_xlfn.TEXTJOIN("_",TRUE,tbl_die_ordering[[#This Row],[Supplier]],tbl_die_ordering[[#This Row],[DIE NO]]),[1]Tracker!$AQ:$AQ,[1]Tracker!$V:$V,"")</f>
        <v>45973</v>
      </c>
      <c r="H1672" s="193" t="s">
        <v>94</v>
      </c>
      <c r="I1672" s="131">
        <v>1</v>
      </c>
      <c r="J1672" s="131">
        <v>2</v>
      </c>
      <c r="K1672" s="99">
        <v>45979</v>
      </c>
      <c r="L1672" s="99">
        <v>45985</v>
      </c>
      <c r="M1672" s="102"/>
      <c r="N1672" s="129"/>
      <c r="O1672" s="99">
        <v>45987</v>
      </c>
      <c r="P1672" s="91">
        <v>45988</v>
      </c>
      <c r="Q1672" s="99">
        <v>45987</v>
      </c>
      <c r="R1672" s="122" t="s">
        <v>2555</v>
      </c>
      <c r="S1672" s="90" t="s">
        <v>95</v>
      </c>
      <c r="T1672" s="99">
        <v>45987</v>
      </c>
      <c r="U1672" s="110"/>
      <c r="V1672" s="111"/>
      <c r="W16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2" s="6"/>
      <c r="AA1672" s="118"/>
      <c r="AB1672" s="82">
        <f>_xlfn.XLOOKUP(_xlfn.TEXTJOIN("_",TRUE,tbl_die_ordering[[#This Row],[Supplier]],tbl_die_ordering[[#This Row],[DIE NO]]),[1]Tracker!$AQ:$AQ,[1]Tracker!$Y:$Y,"")</f>
        <v>142510611</v>
      </c>
      <c r="AC1672" s="83">
        <f>_xlfn.XLOOKUP(_xlfn.TEXTJOIN("_",TRUE,tbl_die_ordering[[#This Row],[Supplier]],tbl_die_ordering[[#This Row],[DIE NO]]),[1]Tracker!$AQ:$AQ,[1]Tracker!$AC:$AC,"")</f>
        <v>0</v>
      </c>
      <c r="AD1672" s="7"/>
      <c r="AF1672" t="str">
        <f>TEXT(tbl_die_ordering[[#This Row],[Die Requested Date]],"mmm")</f>
        <v>Nov</v>
      </c>
      <c r="AG1672" t="str">
        <f>_xlfn.TEXTJOIN("_",TRUE,tbl_die_ordering[[#This Row],[Supplier]],tbl_die_ordering[[#This Row],[DIE NO]])</f>
        <v>PHME_05233-603</v>
      </c>
      <c r="AH1672" t="s">
        <v>1166</v>
      </c>
      <c r="AI1672" t="s">
        <v>2556</v>
      </c>
    </row>
    <row r="1673" spans="1:35" ht="15.75">
      <c r="A1673" s="130" t="s">
        <v>29</v>
      </c>
      <c r="B1673" s="128" t="str">
        <f>_xlfn.XLOOKUP(_xlfn.TEXTJOIN("_",TRUE,tbl_die_ordering[[#This Row],[Supplier]],tbl_die_ordering[[#This Row],[DIE NO]]),[1]Tracker!$AQ:$AQ,[1]Tracker!$W:$W,"")</f>
        <v>8309-25</v>
      </c>
      <c r="C1673" s="204" t="s">
        <v>2557</v>
      </c>
      <c r="D1673" s="177" t="s">
        <v>88</v>
      </c>
      <c r="E1673" s="90" t="s">
        <v>93</v>
      </c>
      <c r="F1673" s="91">
        <v>45973</v>
      </c>
      <c r="G1673" s="355">
        <f>_xlfn.XLOOKUP(_xlfn.TEXTJOIN("_",TRUE,tbl_die_ordering[[#This Row],[Supplier]],tbl_die_ordering[[#This Row],[DIE NO]]),[1]Tracker!$AQ:$AQ,[1]Tracker!$V:$V,"")</f>
        <v>45974</v>
      </c>
      <c r="H1673" s="193" t="s">
        <v>94</v>
      </c>
      <c r="I1673" s="131">
        <v>7</v>
      </c>
      <c r="J1673" s="131">
        <v>7</v>
      </c>
      <c r="K1673" s="99">
        <v>45978</v>
      </c>
      <c r="L1673" s="99">
        <v>45980</v>
      </c>
      <c r="M1673" s="102"/>
      <c r="N1673" s="129"/>
      <c r="O1673" s="91">
        <v>45981</v>
      </c>
      <c r="P1673" s="91">
        <v>45987</v>
      </c>
      <c r="Q1673" s="99">
        <v>45981</v>
      </c>
      <c r="R1673" s="122" t="s">
        <v>2558</v>
      </c>
      <c r="S1673" s="90" t="s">
        <v>95</v>
      </c>
      <c r="T1673" s="99">
        <v>45981</v>
      </c>
      <c r="U1673" s="110"/>
      <c r="V1673" s="111"/>
      <c r="W16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3" s="6"/>
      <c r="AA1673" s="118"/>
      <c r="AB1673" s="82">
        <f>_xlfn.XLOOKUP(_xlfn.TEXTJOIN("_",TRUE,tbl_die_ordering[[#This Row],[Supplier]],tbl_die_ordering[[#This Row],[DIE NO]]),[1]Tracker!$AQ:$AQ,[1]Tracker!$Y:$Y,"")</f>
        <v>242503343</v>
      </c>
      <c r="AC1673" s="83">
        <f>_xlfn.XLOOKUP(_xlfn.TEXTJOIN("_",TRUE,tbl_die_ordering[[#This Row],[Supplier]],tbl_die_ordering[[#This Row],[DIE NO]]),[1]Tracker!$AQ:$AQ,[1]Tracker!$AC:$AC,"")</f>
        <v>0</v>
      </c>
      <c r="AD1673" s="7"/>
      <c r="AF1673" t="str">
        <f>TEXT(tbl_die_ordering[[#This Row],[Die Requested Date]],"mmm")</f>
        <v>Nov</v>
      </c>
      <c r="AG1673" t="str">
        <f>_xlfn.TEXTJOIN("_",TRUE,tbl_die_ordering[[#This Row],[Supplier]],tbl_die_ordering[[#This Row],[DIE NO]])</f>
        <v>PHME_029202-3501</v>
      </c>
    </row>
    <row r="1674" spans="1:35" ht="15.75">
      <c r="A1674" s="130" t="s">
        <v>29</v>
      </c>
      <c r="B1674" s="128" t="str">
        <f>_xlfn.XLOOKUP(_xlfn.TEXTJOIN("_",TRUE,tbl_die_ordering[[#This Row],[Supplier]],tbl_die_ordering[[#This Row],[DIE NO]]),[1]Tracker!$AQ:$AQ,[1]Tracker!$W:$W,"")</f>
        <v>8309-25</v>
      </c>
      <c r="C1674" s="204" t="s">
        <v>2559</v>
      </c>
      <c r="D1674" s="177" t="s">
        <v>88</v>
      </c>
      <c r="E1674" s="90" t="s">
        <v>93</v>
      </c>
      <c r="F1674" s="91">
        <v>45973</v>
      </c>
      <c r="G1674" s="355">
        <f>_xlfn.XLOOKUP(_xlfn.TEXTJOIN("_",TRUE,tbl_die_ordering[[#This Row],[Supplier]],tbl_die_ordering[[#This Row],[DIE NO]]),[1]Tracker!$AQ:$AQ,[1]Tracker!$V:$V,"")</f>
        <v>45974</v>
      </c>
      <c r="H1674" s="193" t="s">
        <v>94</v>
      </c>
      <c r="I1674" s="131">
        <v>1</v>
      </c>
      <c r="J1674" s="131">
        <v>2</v>
      </c>
      <c r="K1674" s="99">
        <v>45979</v>
      </c>
      <c r="L1674" s="99">
        <v>45981</v>
      </c>
      <c r="M1674" s="102" t="s">
        <v>2199</v>
      </c>
      <c r="N1674" s="129"/>
      <c r="O1674" s="91">
        <v>45983</v>
      </c>
      <c r="P1674" s="91">
        <v>45987</v>
      </c>
      <c r="Q1674" s="99">
        <v>45983</v>
      </c>
      <c r="R1674" s="122" t="s">
        <v>98</v>
      </c>
      <c r="S1674" s="90" t="s">
        <v>95</v>
      </c>
      <c r="T1674" s="99">
        <v>45983</v>
      </c>
      <c r="U1674" s="110"/>
      <c r="V1674" s="111"/>
      <c r="W16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4" s="6"/>
      <c r="AA1674" s="118"/>
      <c r="AB1674" s="82">
        <f>_xlfn.XLOOKUP(_xlfn.TEXTJOIN("_",TRUE,tbl_die_ordering[[#This Row],[Supplier]],tbl_die_ordering[[#This Row],[DIE NO]]),[1]Tracker!$AQ:$AQ,[1]Tracker!$Y:$Y,"")</f>
        <v>242503259</v>
      </c>
      <c r="AC1674" s="83" t="str">
        <f>_xlfn.XLOOKUP(_xlfn.TEXTJOIN("_",TRUE,tbl_die_ordering[[#This Row],[Supplier]],tbl_die_ordering[[#This Row],[DIE NO]]),[1]Tracker!$AQ:$AQ,[1]Tracker!$AC:$AC,"")</f>
        <v xml:space="preserve"> </v>
      </c>
      <c r="AD1674" s="7"/>
      <c r="AF1674" t="str">
        <f>TEXT(tbl_die_ordering[[#This Row],[Die Requested Date]],"mmm")</f>
        <v>Nov</v>
      </c>
      <c r="AG1674" t="str">
        <f>_xlfn.TEXTJOIN("_",TRUE,tbl_die_ordering[[#This Row],[Supplier]],tbl_die_ordering[[#This Row],[DIE NO]])</f>
        <v>PHME_029663-3501</v>
      </c>
    </row>
    <row r="1675" spans="1:35" ht="15.75">
      <c r="A1675" s="130" t="s">
        <v>6</v>
      </c>
      <c r="B1675" s="128" t="str">
        <f>_xlfn.XLOOKUP(_xlfn.TEXTJOIN("_",TRUE,tbl_die_ordering[[#This Row],[Supplier]],tbl_die_ordering[[#This Row],[DIE NO]]),[1]Tracker!$AQ:$AQ,[1]Tracker!$W:$W,"")</f>
        <v>8306-25</v>
      </c>
      <c r="C1675" s="204" t="s">
        <v>2560</v>
      </c>
      <c r="D1675" s="177" t="s">
        <v>162</v>
      </c>
      <c r="E1675" s="90" t="s">
        <v>2561</v>
      </c>
      <c r="F1675" s="91">
        <v>45973</v>
      </c>
      <c r="G1675" s="355">
        <f>_xlfn.XLOOKUP(_xlfn.TEXTJOIN("_",TRUE,tbl_die_ordering[[#This Row],[Supplier]],tbl_die_ordering[[#This Row],[DIE NO]]),[1]Tracker!$AQ:$AQ,[1]Tracker!$V:$V,"")</f>
        <v>45974</v>
      </c>
      <c r="H1675" s="193" t="s">
        <v>94</v>
      </c>
      <c r="I1675" s="131">
        <v>0</v>
      </c>
      <c r="J1675" s="131">
        <v>0</v>
      </c>
      <c r="K1675" s="99">
        <v>45977</v>
      </c>
      <c r="L1675" s="99">
        <v>45982</v>
      </c>
      <c r="M1675" s="102"/>
      <c r="N1675" s="129"/>
      <c r="O1675" s="91">
        <v>45983</v>
      </c>
      <c r="P1675" s="91">
        <v>45988</v>
      </c>
      <c r="Q1675" s="99">
        <v>45983</v>
      </c>
      <c r="R1675" s="122" t="s">
        <v>104</v>
      </c>
      <c r="S1675" s="90" t="s">
        <v>101</v>
      </c>
      <c r="T1675" s="99">
        <v>45983</v>
      </c>
      <c r="U1675" s="110"/>
      <c r="V1675" s="111"/>
      <c r="W16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5" s="6"/>
      <c r="AA1675" s="118"/>
      <c r="AB1675" s="82">
        <f>_xlfn.XLOOKUP(_xlfn.TEXTJOIN("_",TRUE,tbl_die_ordering[[#This Row],[Supplier]],tbl_die_ordering[[#This Row],[DIE NO]]),[1]Tracker!$AQ:$AQ,[1]Tracker!$Y:$Y,"")</f>
        <v>142510302</v>
      </c>
      <c r="AC1675" s="83" t="str">
        <f>_xlfn.XLOOKUP(_xlfn.TEXTJOIN("_",TRUE,tbl_die_ordering[[#This Row],[Supplier]],tbl_die_ordering[[#This Row],[DIE NO]]),[1]Tracker!$AQ:$AQ,[1]Tracker!$AC:$AC,"")</f>
        <v xml:space="preserve"> </v>
      </c>
      <c r="AD1675" s="7"/>
      <c r="AF1675" t="str">
        <f>TEXT(tbl_die_ordering[[#This Row],[Die Requested Date]],"mmm")</f>
        <v>Nov</v>
      </c>
      <c r="AG1675" t="str">
        <f>_xlfn.TEXTJOIN("_",TRUE,tbl_die_ordering[[#This Row],[Supplier]],tbl_die_ordering[[#This Row],[DIE NO]])</f>
        <v>PDTMC_BOL-2-2-A</v>
      </c>
    </row>
    <row r="1676" spans="1:35" ht="15.75">
      <c r="A1676" s="130" t="s">
        <v>6</v>
      </c>
      <c r="B1676" s="128" t="str">
        <f>_xlfn.XLOOKUP(_xlfn.TEXTJOIN("_",TRUE,tbl_die_ordering[[#This Row],[Supplier]],tbl_die_ordering[[#This Row],[DIE NO]]),[1]Tracker!$AQ:$AQ,[1]Tracker!$W:$W,"")</f>
        <v>8306-25</v>
      </c>
      <c r="C1676" s="204" t="s">
        <v>2562</v>
      </c>
      <c r="D1676" s="177" t="s">
        <v>88</v>
      </c>
      <c r="E1676" s="90" t="s">
        <v>100</v>
      </c>
      <c r="F1676" s="91">
        <v>45973</v>
      </c>
      <c r="G1676" s="355">
        <f>_xlfn.XLOOKUP(_xlfn.TEXTJOIN("_",TRUE,tbl_die_ordering[[#This Row],[Supplier]],tbl_die_ordering[[#This Row],[DIE NO]]),[1]Tracker!$AQ:$AQ,[1]Tracker!$V:$V,"")</f>
        <v>45974</v>
      </c>
      <c r="H1676" s="193" t="s">
        <v>94</v>
      </c>
      <c r="I1676" s="131">
        <v>2</v>
      </c>
      <c r="J1676" s="131">
        <v>2</v>
      </c>
      <c r="K1676" s="99">
        <v>45978</v>
      </c>
      <c r="L1676" s="99">
        <v>45994</v>
      </c>
      <c r="M1676" s="102" t="s">
        <v>2199</v>
      </c>
      <c r="N1676" s="129"/>
      <c r="O1676" s="99">
        <v>45995</v>
      </c>
      <c r="P1676" s="91">
        <v>45997</v>
      </c>
      <c r="Q1676" s="99">
        <v>45995</v>
      </c>
      <c r="R1676" s="122" t="s">
        <v>2430</v>
      </c>
      <c r="S1676" s="90" t="s">
        <v>101</v>
      </c>
      <c r="T1676" s="99">
        <v>45995</v>
      </c>
      <c r="U1676" s="110"/>
      <c r="V1676" s="111" t="s">
        <v>2563</v>
      </c>
      <c r="W16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6" s="6"/>
      <c r="AA1676" s="118"/>
      <c r="AB1676" s="82">
        <f>_xlfn.XLOOKUP(_xlfn.TEXTJOIN("_",TRUE,tbl_die_ordering[[#This Row],[Supplier]],tbl_die_ordering[[#This Row],[DIE NO]]),[1]Tracker!$AQ:$AQ,[1]Tracker!$Y:$Y,"")</f>
        <v>142510647</v>
      </c>
      <c r="AC1676" s="83">
        <f>_xlfn.XLOOKUP(_xlfn.TEXTJOIN("_",TRUE,tbl_die_ordering[[#This Row],[Supplier]],tbl_die_ordering[[#This Row],[DIE NO]]),[1]Tracker!$AQ:$AQ,[1]Tracker!$AC:$AC,"")</f>
        <v>0</v>
      </c>
      <c r="AD1676" s="7"/>
      <c r="AF1676" t="str">
        <f>TEXT(tbl_die_ordering[[#This Row],[Die Requested Date]],"mmm")</f>
        <v>Nov</v>
      </c>
      <c r="AG1676" t="str">
        <f>_xlfn.TEXTJOIN("_",TRUE,tbl_die_ordering[[#This Row],[Supplier]],tbl_die_ordering[[#This Row],[DIE NO]])</f>
        <v>PDTMC_30437-202</v>
      </c>
    </row>
    <row r="1677" spans="1:35" ht="15.75">
      <c r="A1677" s="130" t="s">
        <v>29</v>
      </c>
      <c r="B1677" s="128" t="str">
        <f>_xlfn.XLOOKUP(_xlfn.TEXTJOIN("_",TRUE,tbl_die_ordering[[#This Row],[Supplier]],tbl_die_ordering[[#This Row],[DIE NO]]),[1]Tracker!$AQ:$AQ,[1]Tracker!$W:$W,"")</f>
        <v>8311-25</v>
      </c>
      <c r="C1677" s="204" t="s">
        <v>2564</v>
      </c>
      <c r="D1677" s="177" t="s">
        <v>88</v>
      </c>
      <c r="E1677" s="90" t="s">
        <v>119</v>
      </c>
      <c r="F1677" s="91">
        <v>45974</v>
      </c>
      <c r="G1677" s="355">
        <f>_xlfn.XLOOKUP(_xlfn.TEXTJOIN("_",TRUE,tbl_die_ordering[[#This Row],[Supplier]],tbl_die_ordering[[#This Row],[DIE NO]]),[1]Tracker!$AQ:$AQ,[1]Tracker!$V:$V,"")</f>
        <v>45974</v>
      </c>
      <c r="H1677" s="193" t="s">
        <v>94</v>
      </c>
      <c r="I1677" s="131">
        <v>0</v>
      </c>
      <c r="J1677" s="131">
        <v>0</v>
      </c>
      <c r="K1677" s="99">
        <v>45976</v>
      </c>
      <c r="L1677" s="99">
        <v>45978</v>
      </c>
      <c r="M1677" s="102"/>
      <c r="N1677" s="129"/>
      <c r="O1677" s="91">
        <v>45979</v>
      </c>
      <c r="P1677" s="91">
        <v>45979</v>
      </c>
      <c r="Q1677" s="99">
        <v>45979</v>
      </c>
      <c r="R1677" s="122" t="s">
        <v>2518</v>
      </c>
      <c r="S1677" s="90" t="s">
        <v>95</v>
      </c>
      <c r="T1677" s="99">
        <v>45979</v>
      </c>
      <c r="U1677" s="110"/>
      <c r="V1677" s="111"/>
      <c r="W16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7" s="6"/>
      <c r="AA1677" s="118"/>
      <c r="AB1677" s="82">
        <f>_xlfn.XLOOKUP(_xlfn.TEXTJOIN("_",TRUE,tbl_die_ordering[[#This Row],[Supplier]],tbl_die_ordering[[#This Row],[DIE NO]]),[1]Tracker!$AQ:$AQ,[1]Tracker!$Y:$Y,"")</f>
        <v>242503258</v>
      </c>
      <c r="AC1677" s="83" t="str">
        <f>_xlfn.XLOOKUP(_xlfn.TEXTJOIN("_",TRUE,tbl_die_ordering[[#This Row],[Supplier]],tbl_die_ordering[[#This Row],[DIE NO]]),[1]Tracker!$AQ:$AQ,[1]Tracker!$AC:$AC,"")</f>
        <v xml:space="preserve"> </v>
      </c>
      <c r="AD1677" s="7"/>
      <c r="AF1677" t="str">
        <f>TEXT(tbl_die_ordering[[#This Row],[Die Requested Date]],"mmm")</f>
        <v>Nov</v>
      </c>
      <c r="AG1677" t="str">
        <f>_xlfn.TEXTJOIN("_",TRUE,tbl_die_ordering[[#This Row],[Supplier]],tbl_die_ordering[[#This Row],[DIE NO]])</f>
        <v>PHME_007098-2508</v>
      </c>
    </row>
    <row r="1678" spans="1:35" ht="15.75">
      <c r="A1678" s="130" t="s">
        <v>29</v>
      </c>
      <c r="B1678" s="128" t="str">
        <f>_xlfn.XLOOKUP(_xlfn.TEXTJOIN("_",TRUE,tbl_die_ordering[[#This Row],[Supplier]],tbl_die_ordering[[#This Row],[DIE NO]]),[1]Tracker!$AQ:$AQ,[1]Tracker!$W:$W,"")</f>
        <v>8311-25</v>
      </c>
      <c r="C1678" s="204" t="s">
        <v>2565</v>
      </c>
      <c r="D1678" s="177" t="s">
        <v>88</v>
      </c>
      <c r="E1678" s="90" t="s">
        <v>119</v>
      </c>
      <c r="F1678" s="91">
        <v>45974</v>
      </c>
      <c r="G1678" s="355">
        <f>_xlfn.XLOOKUP(_xlfn.TEXTJOIN("_",TRUE,tbl_die_ordering[[#This Row],[Supplier]],tbl_die_ordering[[#This Row],[DIE NO]]),[1]Tracker!$AQ:$AQ,[1]Tracker!$V:$V,"")</f>
        <v>45974</v>
      </c>
      <c r="H1678" s="193" t="s">
        <v>94</v>
      </c>
      <c r="I1678" s="131">
        <v>0</v>
      </c>
      <c r="J1678" s="131">
        <v>0</v>
      </c>
      <c r="K1678" s="99">
        <v>45976</v>
      </c>
      <c r="L1678" s="99">
        <v>45978</v>
      </c>
      <c r="M1678" s="102"/>
      <c r="N1678" s="129"/>
      <c r="O1678" s="91">
        <v>45979</v>
      </c>
      <c r="P1678" s="91">
        <v>45979</v>
      </c>
      <c r="Q1678" s="99">
        <v>45979</v>
      </c>
      <c r="R1678" s="122" t="s">
        <v>2518</v>
      </c>
      <c r="S1678" s="90" t="s">
        <v>95</v>
      </c>
      <c r="T1678" s="99">
        <v>45979</v>
      </c>
      <c r="U1678" s="110"/>
      <c r="V1678" s="111"/>
      <c r="W16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8" s="6"/>
      <c r="AA1678" s="118"/>
      <c r="AB1678" s="82">
        <f>_xlfn.XLOOKUP(_xlfn.TEXTJOIN("_",TRUE,tbl_die_ordering[[#This Row],[Supplier]],tbl_die_ordering[[#This Row],[DIE NO]]),[1]Tracker!$AQ:$AQ,[1]Tracker!$Y:$Y,"")</f>
        <v>242503258</v>
      </c>
      <c r="AC1678" s="83" t="str">
        <f>_xlfn.XLOOKUP(_xlfn.TEXTJOIN("_",TRUE,tbl_die_ordering[[#This Row],[Supplier]],tbl_die_ordering[[#This Row],[DIE NO]]),[1]Tracker!$AQ:$AQ,[1]Tracker!$AC:$AC,"")</f>
        <v xml:space="preserve"> </v>
      </c>
      <c r="AD1678" s="7"/>
      <c r="AF1678" t="str">
        <f>TEXT(tbl_die_ordering[[#This Row],[Die Requested Date]],"mmm")</f>
        <v>Nov</v>
      </c>
      <c r="AG1678" t="str">
        <f>_xlfn.TEXTJOIN("_",TRUE,tbl_die_ordering[[#This Row],[Supplier]],tbl_die_ordering[[#This Row],[DIE NO]])</f>
        <v>PHME_007098-2509</v>
      </c>
    </row>
    <row r="1679" spans="1:35" ht="15.75">
      <c r="A1679" s="130" t="s">
        <v>6</v>
      </c>
      <c r="B1679" s="128" t="str">
        <f>_xlfn.XLOOKUP(_xlfn.TEXTJOIN("_",TRUE,tbl_die_ordering[[#This Row],[Supplier]],tbl_die_ordering[[#This Row],[DIE NO]]),[1]Tracker!$AQ:$AQ,[1]Tracker!$W:$W,"")</f>
        <v>8310-25</v>
      </c>
      <c r="C1679" s="204" t="s">
        <v>2434</v>
      </c>
      <c r="D1679" s="177" t="s">
        <v>88</v>
      </c>
      <c r="E1679" s="90" t="s">
        <v>100</v>
      </c>
      <c r="F1679" s="91">
        <v>45974</v>
      </c>
      <c r="G1679" s="355">
        <f>_xlfn.XLOOKUP(_xlfn.TEXTJOIN("_",TRUE,tbl_die_ordering[[#This Row],[Supplier]],tbl_die_ordering[[#This Row],[DIE NO]]),[1]Tracker!$AQ:$AQ,[1]Tracker!$V:$V,"")</f>
        <v>45974</v>
      </c>
      <c r="H1679" s="193" t="s">
        <v>94</v>
      </c>
      <c r="I1679" s="131">
        <v>1</v>
      </c>
      <c r="J1679" s="131">
        <v>1</v>
      </c>
      <c r="K1679" s="99">
        <v>45975</v>
      </c>
      <c r="L1679" s="99">
        <v>45975</v>
      </c>
      <c r="M1679" s="102"/>
      <c r="N1679" s="129"/>
      <c r="O1679" s="91">
        <v>45976</v>
      </c>
      <c r="P1679" s="91">
        <v>45983</v>
      </c>
      <c r="Q1679" s="99">
        <v>45976</v>
      </c>
      <c r="R1679" s="122" t="s">
        <v>2465</v>
      </c>
      <c r="S1679" s="90" t="s">
        <v>95</v>
      </c>
      <c r="T1679" s="99">
        <v>45976</v>
      </c>
      <c r="U1679" s="110"/>
      <c r="V1679" s="111"/>
      <c r="W16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79" s="6"/>
      <c r="AA1679" s="118"/>
      <c r="AB1679" s="82">
        <f>_xlfn.XLOOKUP(_xlfn.TEXTJOIN("_",TRUE,tbl_die_ordering[[#This Row],[Supplier]],tbl_die_ordering[[#This Row],[DIE NO]]),[1]Tracker!$AQ:$AQ,[1]Tracker!$Y:$Y,"")</f>
        <v>142510390</v>
      </c>
      <c r="AC1679" s="83" t="str">
        <f>_xlfn.XLOOKUP(_xlfn.TEXTJOIN("_",TRUE,tbl_die_ordering[[#This Row],[Supplier]],tbl_die_ordering[[#This Row],[DIE NO]]),[1]Tracker!$AQ:$AQ,[1]Tracker!$AC:$AC,"")</f>
        <v xml:space="preserve"> </v>
      </c>
      <c r="AD1679" s="7"/>
      <c r="AF1679" t="str">
        <f>TEXT(tbl_die_ordering[[#This Row],[Die Requested Date]],"mmm")</f>
        <v>Nov</v>
      </c>
      <c r="AG1679" t="str">
        <f>_xlfn.TEXTJOIN("_",TRUE,tbl_die_ordering[[#This Row],[Supplier]],tbl_die_ordering[[#This Row],[DIE NO]])</f>
        <v>PHME_29225-204</v>
      </c>
    </row>
    <row r="1680" spans="1:35" ht="15.75">
      <c r="A1680" s="130" t="s">
        <v>6</v>
      </c>
      <c r="B1680" s="128" t="str">
        <f>_xlfn.XLOOKUP(_xlfn.TEXTJOIN("_",TRUE,tbl_die_ordering[[#This Row],[Supplier]],tbl_die_ordering[[#This Row],[DIE NO]]),[1]Tracker!$AQ:$AQ,[1]Tracker!$W:$W,"")</f>
        <v>8315-25</v>
      </c>
      <c r="C1680" s="204" t="s">
        <v>2566</v>
      </c>
      <c r="D1680" s="177" t="s">
        <v>185</v>
      </c>
      <c r="E1680" s="90" t="s">
        <v>119</v>
      </c>
      <c r="F1680" s="91">
        <v>45974</v>
      </c>
      <c r="G1680" s="355">
        <f>_xlfn.XLOOKUP(_xlfn.TEXTJOIN("_",TRUE,tbl_die_ordering[[#This Row],[Supplier]],tbl_die_ordering[[#This Row],[DIE NO]]),[1]Tracker!$AQ:$AQ,[1]Tracker!$V:$V,"")</f>
        <v>45974</v>
      </c>
      <c r="H1680" s="193" t="s">
        <v>90</v>
      </c>
      <c r="I1680" s="131">
        <v>0</v>
      </c>
      <c r="J1680" s="131">
        <v>0</v>
      </c>
      <c r="K1680" s="99">
        <v>45978</v>
      </c>
      <c r="L1680" s="99">
        <v>45979</v>
      </c>
      <c r="M1680" s="102"/>
      <c r="N1680" s="129"/>
      <c r="O1680" s="91">
        <v>45981</v>
      </c>
      <c r="P1680" s="91">
        <v>45983</v>
      </c>
      <c r="Q1680" s="99">
        <v>45981</v>
      </c>
      <c r="R1680" s="122" t="s">
        <v>2440</v>
      </c>
      <c r="S1680" s="90" t="s">
        <v>139</v>
      </c>
      <c r="T1680" s="99">
        <v>45981</v>
      </c>
      <c r="U1680" s="110" t="s">
        <v>2567</v>
      </c>
      <c r="V1680" s="111"/>
      <c r="W16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0" s="6"/>
      <c r="AA1680" s="118"/>
      <c r="AB1680" s="82">
        <f>_xlfn.XLOOKUP(_xlfn.TEXTJOIN("_",TRUE,tbl_die_ordering[[#This Row],[Supplier]],tbl_die_ordering[[#This Row],[DIE NO]]),[1]Tracker!$AQ:$AQ,[1]Tracker!$Y:$Y,"")</f>
        <v>142510214</v>
      </c>
      <c r="AC1680" s="83">
        <f>_xlfn.XLOOKUP(_xlfn.TEXTJOIN("_",TRUE,tbl_die_ordering[[#This Row],[Supplier]],tbl_die_ordering[[#This Row],[DIE NO]]),[1]Tracker!$AQ:$AQ,[1]Tracker!$AC:$AC,"")</f>
        <v>45986.740358796298</v>
      </c>
      <c r="AD1680" s="7"/>
      <c r="AF1680" t="str">
        <f>TEXT(tbl_die_ordering[[#This Row],[Die Requested Date]],"mmm")</f>
        <v>Nov</v>
      </c>
      <c r="AG1680" t="str">
        <f>_xlfn.TEXTJOIN("_",TRUE,tbl_die_ordering[[#This Row],[Supplier]],tbl_die_ordering[[#This Row],[DIE NO]])</f>
        <v>EKSTEK_27999-501</v>
      </c>
    </row>
    <row r="1681" spans="1:33" ht="15.75">
      <c r="A1681" s="130" t="s">
        <v>6</v>
      </c>
      <c r="B1681" s="128" t="str">
        <f>_xlfn.XLOOKUP(_xlfn.TEXTJOIN("_",TRUE,tbl_die_ordering[[#This Row],[Supplier]],tbl_die_ordering[[#This Row],[DIE NO]]),[1]Tracker!$AQ:$AQ,[1]Tracker!$W:$W,"")</f>
        <v>8312-25</v>
      </c>
      <c r="C1681" s="204" t="s">
        <v>2568</v>
      </c>
      <c r="D1681" s="177" t="s">
        <v>185</v>
      </c>
      <c r="E1681" s="90" t="s">
        <v>1600</v>
      </c>
      <c r="F1681" s="91">
        <v>45974</v>
      </c>
      <c r="G1681" s="355">
        <f>_xlfn.XLOOKUP(_xlfn.TEXTJOIN("_",TRUE,tbl_die_ordering[[#This Row],[Supplier]],tbl_die_ordering[[#This Row],[DIE NO]]),[1]Tracker!$AQ:$AQ,[1]Tracker!$V:$V,"")</f>
        <v>45974</v>
      </c>
      <c r="H1681" s="193" t="s">
        <v>94</v>
      </c>
      <c r="I1681" s="131">
        <v>0</v>
      </c>
      <c r="J1681" s="131">
        <v>0</v>
      </c>
      <c r="K1681" s="99">
        <v>45978</v>
      </c>
      <c r="L1681" s="99">
        <v>45985</v>
      </c>
      <c r="M1681" s="102"/>
      <c r="N1681" s="129"/>
      <c r="O1681" s="91">
        <v>45987</v>
      </c>
      <c r="P1681" s="91">
        <v>45988</v>
      </c>
      <c r="Q1681" s="99">
        <v>45987</v>
      </c>
      <c r="R1681" s="122" t="s">
        <v>2508</v>
      </c>
      <c r="S1681" s="90" t="s">
        <v>95</v>
      </c>
      <c r="T1681" s="99">
        <v>45987</v>
      </c>
      <c r="U1681" s="110" t="s">
        <v>2567</v>
      </c>
      <c r="V1681" s="111"/>
      <c r="W16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1" s="6"/>
      <c r="AA1681" s="118"/>
      <c r="AB1681" s="82">
        <f>_xlfn.XLOOKUP(_xlfn.TEXTJOIN("_",TRUE,tbl_die_ordering[[#This Row],[Supplier]],tbl_die_ordering[[#This Row],[DIE NO]]),[1]Tracker!$AQ:$AQ,[1]Tracker!$Y:$Y,"")</f>
        <v>142510384</v>
      </c>
      <c r="AC1681" s="83" t="str">
        <f>_xlfn.XLOOKUP(_xlfn.TEXTJOIN("_",TRUE,tbl_die_ordering[[#This Row],[Supplier]],tbl_die_ordering[[#This Row],[DIE NO]]),[1]Tracker!$AQ:$AQ,[1]Tracker!$AC:$AC,"")</f>
        <v xml:space="preserve"> </v>
      </c>
      <c r="AD1681" s="7"/>
      <c r="AF1681" t="str">
        <f>TEXT(tbl_die_ordering[[#This Row],[Die Requested Date]],"mmm")</f>
        <v>Nov</v>
      </c>
      <c r="AG1681" t="str">
        <f>_xlfn.TEXTJOIN("_",TRUE,tbl_die_ordering[[#This Row],[Supplier]],tbl_die_ordering[[#This Row],[DIE NO]])</f>
        <v>PHME_32000-401</v>
      </c>
    </row>
    <row r="1682" spans="1:33" ht="15.75">
      <c r="A1682" s="130" t="s">
        <v>29</v>
      </c>
      <c r="B1682" s="128" t="str">
        <f>_xlfn.XLOOKUP(_xlfn.TEXTJOIN("_",TRUE,tbl_die_ordering[[#This Row],[Supplier]],tbl_die_ordering[[#This Row],[DIE NO]]),[1]Tracker!$AQ:$AQ,[1]Tracker!$W:$W,"")</f>
        <v>8311-25</v>
      </c>
      <c r="C1682" s="204" t="s">
        <v>2569</v>
      </c>
      <c r="D1682" s="177" t="s">
        <v>88</v>
      </c>
      <c r="E1682" s="90" t="s">
        <v>100</v>
      </c>
      <c r="F1682" s="91">
        <v>45974</v>
      </c>
      <c r="G1682" s="355">
        <f>_xlfn.XLOOKUP(_xlfn.TEXTJOIN("_",TRUE,tbl_die_ordering[[#This Row],[Supplier]],tbl_die_ordering[[#This Row],[DIE NO]]),[1]Tracker!$AQ:$AQ,[1]Tracker!$V:$V,"")</f>
        <v>45974</v>
      </c>
      <c r="H1682" s="193" t="s">
        <v>94</v>
      </c>
      <c r="I1682" s="131">
        <v>1</v>
      </c>
      <c r="J1682" s="131">
        <v>1</v>
      </c>
      <c r="K1682" s="99">
        <v>45975</v>
      </c>
      <c r="L1682" s="99">
        <v>45978</v>
      </c>
      <c r="M1682" s="102"/>
      <c r="N1682" s="129"/>
      <c r="O1682" s="91">
        <v>45979</v>
      </c>
      <c r="P1682" s="91">
        <v>45979</v>
      </c>
      <c r="Q1682" s="99">
        <v>45979</v>
      </c>
      <c r="R1682" s="122" t="s">
        <v>2518</v>
      </c>
      <c r="S1682" s="90" t="s">
        <v>95</v>
      </c>
      <c r="T1682" s="99">
        <v>45979</v>
      </c>
      <c r="U1682" s="110" t="s">
        <v>2570</v>
      </c>
      <c r="V1682" s="111"/>
      <c r="W168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2" s="6"/>
      <c r="AA1682" s="118"/>
      <c r="AB1682" s="82">
        <f>_xlfn.XLOOKUP(_xlfn.TEXTJOIN("_",TRUE,tbl_die_ordering[[#This Row],[Supplier]],tbl_die_ordering[[#This Row],[DIE NO]]),[1]Tracker!$AQ:$AQ,[1]Tracker!$Y:$Y,"")</f>
        <v>242503258</v>
      </c>
      <c r="AC1682" s="83" t="str">
        <f>_xlfn.XLOOKUP(_xlfn.TEXTJOIN("_",TRUE,tbl_die_ordering[[#This Row],[Supplier]],tbl_die_ordering[[#This Row],[DIE NO]]),[1]Tracker!$AQ:$AQ,[1]Tracker!$AC:$AC,"")</f>
        <v xml:space="preserve"> </v>
      </c>
      <c r="AD1682" s="7"/>
      <c r="AF1682" t="str">
        <f>TEXT(tbl_die_ordering[[#This Row],[Die Requested Date]],"mmm")</f>
        <v>Nov</v>
      </c>
      <c r="AG1682" t="str">
        <f>_xlfn.TEXTJOIN("_",TRUE,tbl_die_ordering[[#This Row],[Supplier]],tbl_die_ordering[[#This Row],[DIE NO]])</f>
        <v>PHME_006159-3511</v>
      </c>
    </row>
    <row r="1683" spans="1:33" ht="15.75">
      <c r="A1683" s="130" t="s">
        <v>6</v>
      </c>
      <c r="B1683" s="128" t="str">
        <f>_xlfn.XLOOKUP(_xlfn.TEXTJOIN("_",TRUE,tbl_die_ordering[[#This Row],[Supplier]],tbl_die_ordering[[#This Row],[DIE NO]]),[1]Tracker!$AQ:$AQ,[1]Tracker!$W:$W,"")</f>
        <v>8312-25</v>
      </c>
      <c r="C1683" s="204" t="s">
        <v>2571</v>
      </c>
      <c r="D1683" s="177" t="s">
        <v>88</v>
      </c>
      <c r="E1683" s="90" t="s">
        <v>111</v>
      </c>
      <c r="F1683" s="91">
        <v>45974</v>
      </c>
      <c r="G1683" s="355">
        <f>_xlfn.XLOOKUP(_xlfn.TEXTJOIN("_",TRUE,tbl_die_ordering[[#This Row],[Supplier]],tbl_die_ordering[[#This Row],[DIE NO]]),[1]Tracker!$AQ:$AQ,[1]Tracker!$V:$V,"")</f>
        <v>45974</v>
      </c>
      <c r="H1683" s="193" t="s">
        <v>94</v>
      </c>
      <c r="I1683" s="131">
        <v>0</v>
      </c>
      <c r="J1683" s="131">
        <v>0</v>
      </c>
      <c r="K1683" s="99">
        <v>45975</v>
      </c>
      <c r="L1683" s="99">
        <v>45978</v>
      </c>
      <c r="M1683" s="102"/>
      <c r="N1683" s="129"/>
      <c r="O1683" s="91">
        <v>45978</v>
      </c>
      <c r="P1683" s="91">
        <v>45983</v>
      </c>
      <c r="Q1683" s="99">
        <v>45978</v>
      </c>
      <c r="R1683" s="122" t="s">
        <v>2536</v>
      </c>
      <c r="S1683" s="90" t="s">
        <v>95</v>
      </c>
      <c r="T1683" s="99">
        <v>45978</v>
      </c>
      <c r="U1683" s="110" t="s">
        <v>2570</v>
      </c>
      <c r="V1683" s="111"/>
      <c r="W16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3" s="6"/>
      <c r="AA1683" s="118"/>
      <c r="AB1683" s="82">
        <f>_xlfn.XLOOKUP(_xlfn.TEXTJOIN("_",TRUE,tbl_die_ordering[[#This Row],[Supplier]],tbl_die_ordering[[#This Row],[DIE NO]]),[1]Tracker!$AQ:$AQ,[1]Tracker!$Y:$Y,"")</f>
        <v>142510384</v>
      </c>
      <c r="AC1683" s="83" t="str">
        <f>_xlfn.XLOOKUP(_xlfn.TEXTJOIN("_",TRUE,tbl_die_ordering[[#This Row],[Supplier]],tbl_die_ordering[[#This Row],[DIE NO]]),[1]Tracker!$AQ:$AQ,[1]Tracker!$AC:$AC,"")</f>
        <v xml:space="preserve"> </v>
      </c>
      <c r="AD1683" s="7"/>
      <c r="AF1683" t="str">
        <f>TEXT(tbl_die_ordering[[#This Row],[Die Requested Date]],"mmm")</f>
        <v>Nov</v>
      </c>
      <c r="AG1683" t="str">
        <f>_xlfn.TEXTJOIN("_",TRUE,tbl_die_ordering[[#This Row],[Supplier]],tbl_die_ordering[[#This Row],[DIE NO]])</f>
        <v>PHME_10371-506</v>
      </c>
    </row>
    <row r="1684" spans="1:33" ht="15.75">
      <c r="A1684" s="130" t="s">
        <v>6</v>
      </c>
      <c r="B1684" s="128" t="str">
        <f>_xlfn.XLOOKUP(_xlfn.TEXTJOIN("_",TRUE,tbl_die_ordering[[#This Row],[Supplier]],tbl_die_ordering[[#This Row],[DIE NO]]),[1]Tracker!$AQ:$AQ,[1]Tracker!$W:$W,"")</f>
        <v>8312-25</v>
      </c>
      <c r="C1684" s="204" t="s">
        <v>2572</v>
      </c>
      <c r="D1684" s="177" t="s">
        <v>88</v>
      </c>
      <c r="E1684" s="90" t="s">
        <v>100</v>
      </c>
      <c r="F1684" s="91">
        <v>45974</v>
      </c>
      <c r="G1684" s="355">
        <f>_xlfn.XLOOKUP(_xlfn.TEXTJOIN("_",TRUE,tbl_die_ordering[[#This Row],[Supplier]],tbl_die_ordering[[#This Row],[DIE NO]]),[1]Tracker!$AQ:$AQ,[1]Tracker!$V:$V,"")</f>
        <v>45974</v>
      </c>
      <c r="H1684" s="193" t="s">
        <v>94</v>
      </c>
      <c r="I1684" s="131">
        <v>1</v>
      </c>
      <c r="J1684" s="131">
        <v>2</v>
      </c>
      <c r="K1684" s="99">
        <v>45976</v>
      </c>
      <c r="L1684" s="99">
        <v>45978</v>
      </c>
      <c r="M1684" s="102"/>
      <c r="N1684" s="129"/>
      <c r="O1684" s="91">
        <v>45978</v>
      </c>
      <c r="P1684" s="91">
        <v>45983</v>
      </c>
      <c r="Q1684" s="99">
        <v>45978</v>
      </c>
      <c r="R1684" s="122" t="s">
        <v>2536</v>
      </c>
      <c r="S1684" s="90" t="s">
        <v>95</v>
      </c>
      <c r="T1684" s="99">
        <v>45978</v>
      </c>
      <c r="U1684" s="110" t="s">
        <v>2570</v>
      </c>
      <c r="V1684" s="111"/>
      <c r="W16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4" s="6"/>
      <c r="AA1684" s="118"/>
      <c r="AB1684" s="82">
        <f>_xlfn.XLOOKUP(_xlfn.TEXTJOIN("_",TRUE,tbl_die_ordering[[#This Row],[Supplier]],tbl_die_ordering[[#This Row],[DIE NO]]),[1]Tracker!$AQ:$AQ,[1]Tracker!$Y:$Y,"")</f>
        <v>142510384</v>
      </c>
      <c r="AC1684" s="83" t="str">
        <f>_xlfn.XLOOKUP(_xlfn.TEXTJOIN("_",TRUE,tbl_die_ordering[[#This Row],[Supplier]],tbl_die_ordering[[#This Row],[DIE NO]]),[1]Tracker!$AQ:$AQ,[1]Tracker!$AC:$AC,"")</f>
        <v xml:space="preserve"> </v>
      </c>
      <c r="AD1684" s="7"/>
      <c r="AF1684" t="str">
        <f>TEXT(tbl_die_ordering[[#This Row],[Die Requested Date]],"mmm")</f>
        <v>Nov</v>
      </c>
      <c r="AG1684" t="str">
        <f>_xlfn.TEXTJOIN("_",TRUE,tbl_die_ordering[[#This Row],[Supplier]],tbl_die_ordering[[#This Row],[DIE NO]])</f>
        <v>PHME_12984-508</v>
      </c>
    </row>
    <row r="1685" spans="1:33" ht="15.75">
      <c r="A1685" s="130" t="s">
        <v>6</v>
      </c>
      <c r="B1685" s="128" t="str">
        <f>_xlfn.XLOOKUP(_xlfn.TEXTJOIN("_",TRUE,tbl_die_ordering[[#This Row],[Supplier]],tbl_die_ordering[[#This Row],[DIE NO]]),[1]Tracker!$AQ:$AQ,[1]Tracker!$W:$W,"")</f>
        <v>8313-25</v>
      </c>
      <c r="C1685" s="204" t="s">
        <v>2573</v>
      </c>
      <c r="D1685" s="177" t="s">
        <v>88</v>
      </c>
      <c r="E1685" s="90" t="s">
        <v>260</v>
      </c>
      <c r="F1685" s="91">
        <v>45974</v>
      </c>
      <c r="G1685" s="355">
        <f>_xlfn.XLOOKUP(_xlfn.TEXTJOIN("_",TRUE,tbl_die_ordering[[#This Row],[Supplier]],tbl_die_ordering[[#This Row],[DIE NO]]),[1]Tracker!$AQ:$AQ,[1]Tracker!$V:$V,"")</f>
        <v>45974</v>
      </c>
      <c r="H1685" s="193" t="s">
        <v>94</v>
      </c>
      <c r="I1685" s="131">
        <v>2</v>
      </c>
      <c r="J1685" s="131">
        <v>2</v>
      </c>
      <c r="K1685" s="99">
        <v>45976</v>
      </c>
      <c r="L1685" s="99">
        <v>45978</v>
      </c>
      <c r="M1685" s="102"/>
      <c r="N1685" s="129"/>
      <c r="O1685" s="91">
        <v>45978</v>
      </c>
      <c r="P1685" s="91">
        <v>45983</v>
      </c>
      <c r="Q1685" s="99">
        <v>45978</v>
      </c>
      <c r="R1685" s="122" t="s">
        <v>2536</v>
      </c>
      <c r="S1685" s="90" t="s">
        <v>101</v>
      </c>
      <c r="T1685" s="99">
        <v>45978</v>
      </c>
      <c r="U1685" s="110" t="s">
        <v>2570</v>
      </c>
      <c r="V1685" s="111"/>
      <c r="W16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5" s="6"/>
      <c r="AA1685" s="118"/>
      <c r="AB1685" s="82">
        <f>_xlfn.XLOOKUP(_xlfn.TEXTJOIN("_",TRUE,tbl_die_ordering[[#This Row],[Supplier]],tbl_die_ordering[[#This Row],[DIE NO]]),[1]Tracker!$AQ:$AQ,[1]Tracker!$Y:$Y,"")</f>
        <v>142510191</v>
      </c>
      <c r="AC1685" s="83">
        <f>_xlfn.XLOOKUP(_xlfn.TEXTJOIN("_",TRUE,tbl_die_ordering[[#This Row],[Supplier]],tbl_die_ordering[[#This Row],[DIE NO]]),[1]Tracker!$AQ:$AQ,[1]Tracker!$AC:$AC,"")</f>
        <v>45989</v>
      </c>
      <c r="AD1685" s="7"/>
      <c r="AF1685" t="str">
        <f>TEXT(tbl_die_ordering[[#This Row],[Die Requested Date]],"mmm")</f>
        <v>Nov</v>
      </c>
      <c r="AG1685" t="str">
        <f>_xlfn.TEXTJOIN("_",TRUE,tbl_die_ordering[[#This Row],[Supplier]],tbl_die_ordering[[#This Row],[DIE NO]])</f>
        <v>PDTMC_29908-501</v>
      </c>
    </row>
    <row r="1686" spans="1:33" ht="15.75">
      <c r="A1686" s="130" t="s">
        <v>6</v>
      </c>
      <c r="B1686" s="128" t="str">
        <f>_xlfn.XLOOKUP(_xlfn.TEXTJOIN("_",TRUE,tbl_die_ordering[[#This Row],[Supplier]],tbl_die_ordering[[#This Row],[DIE NO]]),[1]Tracker!$AQ:$AQ,[1]Tracker!$W:$W,"")</f>
        <v>8313-25</v>
      </c>
      <c r="C1686" s="204" t="s">
        <v>2574</v>
      </c>
      <c r="D1686" s="177" t="s">
        <v>88</v>
      </c>
      <c r="E1686" s="90" t="s">
        <v>89</v>
      </c>
      <c r="F1686" s="91">
        <v>45974</v>
      </c>
      <c r="G1686" s="355">
        <f>_xlfn.XLOOKUP(_xlfn.TEXTJOIN("_",TRUE,tbl_die_ordering[[#This Row],[Supplier]],tbl_die_ordering[[#This Row],[DIE NO]]),[1]Tracker!$AQ:$AQ,[1]Tracker!$V:$V,"")</f>
        <v>45974</v>
      </c>
      <c r="H1686" s="193" t="s">
        <v>94</v>
      </c>
      <c r="I1686" s="131">
        <v>1</v>
      </c>
      <c r="J1686" s="131">
        <v>1</v>
      </c>
      <c r="K1686" s="99">
        <v>45975</v>
      </c>
      <c r="L1686" s="99">
        <v>45978</v>
      </c>
      <c r="M1686" s="102"/>
      <c r="N1686" s="129"/>
      <c r="O1686" s="91">
        <v>45978</v>
      </c>
      <c r="P1686" s="91">
        <v>45983</v>
      </c>
      <c r="Q1686" s="99">
        <v>45978</v>
      </c>
      <c r="R1686" s="122" t="s">
        <v>2536</v>
      </c>
      <c r="S1686" s="90" t="s">
        <v>101</v>
      </c>
      <c r="T1686" s="99">
        <v>45978</v>
      </c>
      <c r="U1686" s="110" t="s">
        <v>2570</v>
      </c>
      <c r="V1686" s="111"/>
      <c r="W16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6" s="6"/>
      <c r="AA1686" s="118"/>
      <c r="AB1686" s="82">
        <f>_xlfn.XLOOKUP(_xlfn.TEXTJOIN("_",TRUE,tbl_die_ordering[[#This Row],[Supplier]],tbl_die_ordering[[#This Row],[DIE NO]]),[1]Tracker!$AQ:$AQ,[1]Tracker!$Y:$Y,"")</f>
        <v>142510191</v>
      </c>
      <c r="AC1686" s="83">
        <f>_xlfn.XLOOKUP(_xlfn.TEXTJOIN("_",TRUE,tbl_die_ordering[[#This Row],[Supplier]],tbl_die_ordering[[#This Row],[DIE NO]]),[1]Tracker!$AQ:$AQ,[1]Tracker!$AC:$AC,"")</f>
        <v>45989</v>
      </c>
      <c r="AD1686" s="7"/>
      <c r="AF1686" t="str">
        <f>TEXT(tbl_die_ordering[[#This Row],[Die Requested Date]],"mmm")</f>
        <v>Nov</v>
      </c>
      <c r="AG1686" t="str">
        <f>_xlfn.TEXTJOIN("_",TRUE,tbl_die_ordering[[#This Row],[Supplier]],tbl_die_ordering[[#This Row],[DIE NO]])</f>
        <v>PDTMC_29910-602</v>
      </c>
    </row>
    <row r="1687" spans="1:33" ht="15.75">
      <c r="A1687" s="130" t="s">
        <v>6</v>
      </c>
      <c r="B1687" s="128" t="str">
        <f>_xlfn.XLOOKUP(_xlfn.TEXTJOIN("_",TRUE,tbl_die_ordering[[#This Row],[Supplier]],tbl_die_ordering[[#This Row],[DIE NO]]),[1]Tracker!$AQ:$AQ,[1]Tracker!$W:$W,"")</f>
        <v>8312-25</v>
      </c>
      <c r="C1687" s="204" t="s">
        <v>2575</v>
      </c>
      <c r="D1687" s="177" t="s">
        <v>88</v>
      </c>
      <c r="E1687" s="90" t="s">
        <v>100</v>
      </c>
      <c r="F1687" s="91">
        <v>45974</v>
      </c>
      <c r="G1687" s="355">
        <f>_xlfn.XLOOKUP(_xlfn.TEXTJOIN("_",TRUE,tbl_die_ordering[[#This Row],[Supplier]],tbl_die_ordering[[#This Row],[DIE NO]]),[1]Tracker!$AQ:$AQ,[1]Tracker!$V:$V,"")</f>
        <v>45974</v>
      </c>
      <c r="H1687" s="193" t="s">
        <v>94</v>
      </c>
      <c r="I1687" s="131">
        <v>1</v>
      </c>
      <c r="J1687" s="131">
        <v>1</v>
      </c>
      <c r="K1687" s="99">
        <v>45975</v>
      </c>
      <c r="L1687" s="99">
        <v>45978</v>
      </c>
      <c r="M1687" s="102"/>
      <c r="N1687" s="129"/>
      <c r="O1687" s="91">
        <v>45978</v>
      </c>
      <c r="P1687" s="91">
        <v>45983</v>
      </c>
      <c r="Q1687" s="99">
        <v>45978</v>
      </c>
      <c r="R1687" s="122" t="s">
        <v>2536</v>
      </c>
      <c r="S1687" s="90" t="s">
        <v>95</v>
      </c>
      <c r="T1687" s="99">
        <v>45978</v>
      </c>
      <c r="U1687" s="110" t="s">
        <v>2570</v>
      </c>
      <c r="V1687" s="111"/>
      <c r="W16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7" s="6"/>
      <c r="AA1687" s="118"/>
      <c r="AB1687" s="82">
        <f>_xlfn.XLOOKUP(_xlfn.TEXTJOIN("_",TRUE,tbl_die_ordering[[#This Row],[Supplier]],tbl_die_ordering[[#This Row],[DIE NO]]),[1]Tracker!$AQ:$AQ,[1]Tracker!$Y:$Y,"")</f>
        <v>142510384</v>
      </c>
      <c r="AC1687" s="83" t="str">
        <f>_xlfn.XLOOKUP(_xlfn.TEXTJOIN("_",TRUE,tbl_die_ordering[[#This Row],[Supplier]],tbl_die_ordering[[#This Row],[DIE NO]]),[1]Tracker!$AQ:$AQ,[1]Tracker!$AC:$AC,"")</f>
        <v xml:space="preserve"> </v>
      </c>
      <c r="AD1687" s="7"/>
      <c r="AF1687" t="str">
        <f>TEXT(tbl_die_ordering[[#This Row],[Die Requested Date]],"mmm")</f>
        <v>Nov</v>
      </c>
      <c r="AG1687" t="str">
        <f>_xlfn.TEXTJOIN("_",TRUE,tbl_die_ordering[[#This Row],[Supplier]],tbl_die_ordering[[#This Row],[DIE NO]])</f>
        <v>PHME_06246-602</v>
      </c>
    </row>
    <row r="1688" spans="1:33" ht="45">
      <c r="A1688" s="130" t="s">
        <v>6</v>
      </c>
      <c r="B1688" s="128" t="str">
        <f>_xlfn.XLOOKUP(_xlfn.TEXTJOIN("_",TRUE,tbl_die_ordering[[#This Row],[Supplier]],tbl_die_ordering[[#This Row],[DIE NO]]),[1]Tracker!$AQ:$AQ,[1]Tracker!$W:$W,"")</f>
        <v>8316-25</v>
      </c>
      <c r="C1688" s="204" t="s">
        <v>2576</v>
      </c>
      <c r="D1688" s="325" t="s">
        <v>185</v>
      </c>
      <c r="E1688" s="90" t="s">
        <v>321</v>
      </c>
      <c r="F1688" s="91">
        <v>45974</v>
      </c>
      <c r="G1688" s="355">
        <f>_xlfn.XLOOKUP(_xlfn.TEXTJOIN("_",TRUE,tbl_die_ordering[[#This Row],[Supplier]],tbl_die_ordering[[#This Row],[DIE NO]]),[1]Tracker!$AQ:$AQ,[1]Tracker!$V:$V,"")</f>
        <v>45974</v>
      </c>
      <c r="H1688" s="193" t="s">
        <v>94</v>
      </c>
      <c r="I1688" s="131">
        <v>2</v>
      </c>
      <c r="J1688" s="131">
        <v>2</v>
      </c>
      <c r="K1688" s="99">
        <v>45976</v>
      </c>
      <c r="L1688" s="99">
        <v>46002</v>
      </c>
      <c r="M1688" s="102"/>
      <c r="N1688" s="129"/>
      <c r="O1688" s="99">
        <v>46003</v>
      </c>
      <c r="P1688" s="91">
        <v>46004</v>
      </c>
      <c r="Q1688" s="99">
        <v>46003</v>
      </c>
      <c r="R1688" s="122" t="s">
        <v>2577</v>
      </c>
      <c r="S1688" s="90" t="s">
        <v>95</v>
      </c>
      <c r="T1688" s="99">
        <v>46003</v>
      </c>
      <c r="U1688" s="110" t="s">
        <v>2578</v>
      </c>
      <c r="V1688" s="111" t="s">
        <v>2579</v>
      </c>
      <c r="W16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8" s="6"/>
      <c r="AA1688" s="118" t="s">
        <v>2580</v>
      </c>
      <c r="AB1688" s="82">
        <f>_xlfn.XLOOKUP(_xlfn.TEXTJOIN("_",TRUE,tbl_die_ordering[[#This Row],[Supplier]],tbl_die_ordering[[#This Row],[DIE NO]]),[1]Tracker!$AQ:$AQ,[1]Tracker!$Y:$Y,"")</f>
        <v>0</v>
      </c>
      <c r="AC1688" s="83">
        <f>_xlfn.XLOOKUP(_xlfn.TEXTJOIN("_",TRUE,tbl_die_ordering[[#This Row],[Supplier]],tbl_die_ordering[[#This Row],[DIE NO]]),[1]Tracker!$AQ:$AQ,[1]Tracker!$AC:$AC,"")</f>
        <v>0</v>
      </c>
      <c r="AD1688" s="7"/>
      <c r="AF1688" t="str">
        <f>TEXT(tbl_die_ordering[[#This Row],[Die Requested Date]],"mmm")</f>
        <v>Nov</v>
      </c>
      <c r="AG1688" t="str">
        <f>_xlfn.TEXTJOIN("_",TRUE,tbl_die_ordering[[#This Row],[Supplier]],tbl_die_ordering[[#This Row],[DIE NO]])</f>
        <v>PHME_30512-401</v>
      </c>
    </row>
    <row r="1689" spans="1:33" ht="30">
      <c r="A1689" s="130" t="s">
        <v>6</v>
      </c>
      <c r="B1689" s="128" t="str">
        <f>_xlfn.XLOOKUP(_xlfn.TEXTJOIN("_",TRUE,tbl_die_ordering[[#This Row],[Supplier]],tbl_die_ordering[[#This Row],[DIE NO]]),[1]Tracker!$AQ:$AQ,[1]Tracker!$W:$W,"")</f>
        <v>8316-25</v>
      </c>
      <c r="C1689" s="204" t="s">
        <v>2581</v>
      </c>
      <c r="D1689" s="325" t="s">
        <v>185</v>
      </c>
      <c r="E1689" s="90" t="s">
        <v>321</v>
      </c>
      <c r="F1689" s="91">
        <v>45974</v>
      </c>
      <c r="G1689" s="355">
        <f>_xlfn.XLOOKUP(_xlfn.TEXTJOIN("_",TRUE,tbl_die_ordering[[#This Row],[Supplier]],tbl_die_ordering[[#This Row],[DIE NO]]),[1]Tracker!$AQ:$AQ,[1]Tracker!$V:$V,"")</f>
        <v>45974</v>
      </c>
      <c r="H1689" s="193" t="s">
        <v>94</v>
      </c>
      <c r="I1689" s="131">
        <v>2</v>
      </c>
      <c r="J1689" s="131">
        <v>2</v>
      </c>
      <c r="K1689" s="99">
        <v>45978</v>
      </c>
      <c r="L1689" s="99">
        <v>46002</v>
      </c>
      <c r="M1689" s="102"/>
      <c r="N1689" s="129"/>
      <c r="O1689" s="99">
        <v>46003</v>
      </c>
      <c r="P1689" s="91">
        <v>46004</v>
      </c>
      <c r="Q1689" s="99">
        <v>46003</v>
      </c>
      <c r="R1689" s="122" t="s">
        <v>2577</v>
      </c>
      <c r="S1689" s="90" t="s">
        <v>95</v>
      </c>
      <c r="T1689" s="99">
        <v>46003</v>
      </c>
      <c r="U1689" s="110" t="s">
        <v>2578</v>
      </c>
      <c r="V1689" s="111" t="s">
        <v>2582</v>
      </c>
      <c r="W16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89" s="6"/>
      <c r="AA1689" s="118" t="s">
        <v>2580</v>
      </c>
      <c r="AB1689" s="82">
        <f>_xlfn.XLOOKUP(_xlfn.TEXTJOIN("_",TRUE,tbl_die_ordering[[#This Row],[Supplier]],tbl_die_ordering[[#This Row],[DIE NO]]),[1]Tracker!$AQ:$AQ,[1]Tracker!$Y:$Y,"")</f>
        <v>0</v>
      </c>
      <c r="AC1689" s="83">
        <f>_xlfn.XLOOKUP(_xlfn.TEXTJOIN("_",TRUE,tbl_die_ordering[[#This Row],[Supplier]],tbl_die_ordering[[#This Row],[DIE NO]]),[1]Tracker!$AQ:$AQ,[1]Tracker!$AC:$AC,"")</f>
        <v>0</v>
      </c>
      <c r="AD1689" s="7"/>
      <c r="AF1689" t="str">
        <f>TEXT(tbl_die_ordering[[#This Row],[Die Requested Date]],"mmm")</f>
        <v>Nov</v>
      </c>
      <c r="AG1689" t="str">
        <f>_xlfn.TEXTJOIN("_",TRUE,tbl_die_ordering[[#This Row],[Supplier]],tbl_die_ordering[[#This Row],[DIE NO]])</f>
        <v>PHME_30513-401</v>
      </c>
    </row>
    <row r="1690" spans="1:33" ht="15.75">
      <c r="A1690" s="130" t="s">
        <v>6</v>
      </c>
      <c r="B1690" s="128" t="str">
        <f>_xlfn.XLOOKUP(_xlfn.TEXTJOIN("_",TRUE,tbl_die_ordering[[#This Row],[Supplier]],tbl_die_ordering[[#This Row],[DIE NO]]),[1]Tracker!$AQ:$AQ,[1]Tracker!$W:$W,"")</f>
        <v>8317-25</v>
      </c>
      <c r="C1690" s="204" t="s">
        <v>2583</v>
      </c>
      <c r="D1690" s="90" t="s">
        <v>162</v>
      </c>
      <c r="E1690" s="90" t="s">
        <v>234</v>
      </c>
      <c r="F1690" s="91">
        <v>45974</v>
      </c>
      <c r="G1690" s="355">
        <f>_xlfn.XLOOKUP(_xlfn.TEXTJOIN("_",TRUE,tbl_die_ordering[[#This Row],[Supplier]],tbl_die_ordering[[#This Row],[DIE NO]]),[1]Tracker!$AQ:$AQ,[1]Tracker!$V:$V,"")</f>
        <v>45974</v>
      </c>
      <c r="H1690" s="193" t="s">
        <v>94</v>
      </c>
      <c r="I1690" s="131">
        <v>0</v>
      </c>
      <c r="J1690" s="131">
        <v>0</v>
      </c>
      <c r="K1690" s="99">
        <v>45977</v>
      </c>
      <c r="L1690" s="99"/>
      <c r="M1690" s="102"/>
      <c r="N1690" s="129"/>
      <c r="O1690" s="91"/>
      <c r="P1690" s="91"/>
      <c r="Q1690" s="99"/>
      <c r="R1690" s="122"/>
      <c r="S1690" s="90" t="s">
        <v>101</v>
      </c>
      <c r="T1690" s="99"/>
      <c r="U1690" s="110" t="s">
        <v>2578</v>
      </c>
      <c r="V1690" s="111"/>
      <c r="W16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690" s="6"/>
      <c r="AA1690" s="118"/>
      <c r="AB1690" s="82">
        <f>_xlfn.XLOOKUP(_xlfn.TEXTJOIN("_",TRUE,tbl_die_ordering[[#This Row],[Supplier]],tbl_die_ordering[[#This Row],[DIE NO]]),[1]Tracker!$AQ:$AQ,[1]Tracker!$Y:$Y,"")</f>
        <v>0</v>
      </c>
      <c r="AC1690" s="83">
        <f>_xlfn.XLOOKUP(_xlfn.TEXTJOIN("_",TRUE,tbl_die_ordering[[#This Row],[Supplier]],tbl_die_ordering[[#This Row],[DIE NO]]),[1]Tracker!$AQ:$AQ,[1]Tracker!$AC:$AC,"")</f>
        <v>0</v>
      </c>
      <c r="AD1690" s="7"/>
      <c r="AF1690" t="str">
        <f>TEXT(tbl_die_ordering[[#This Row],[Die Requested Date]],"mmm")</f>
        <v>Nov</v>
      </c>
      <c r="AG1690" t="str">
        <f>_xlfn.TEXTJOIN("_",TRUE,tbl_die_ordering[[#This Row],[Supplier]],tbl_die_ordering[[#This Row],[DIE NO]])</f>
        <v>PDTMC_INS-30514</v>
      </c>
    </row>
    <row r="1691" spans="1:33" ht="30">
      <c r="A1691" s="130" t="s">
        <v>6</v>
      </c>
      <c r="B1691" s="128" t="str">
        <f>_xlfn.XLOOKUP(_xlfn.TEXTJOIN("_",TRUE,tbl_die_ordering[[#This Row],[Supplier]],tbl_die_ordering[[#This Row],[DIE NO]]),[1]Tracker!$AQ:$AQ,[1]Tracker!$W:$W,"")</f>
        <v>8316-25</v>
      </c>
      <c r="C1691" s="204" t="s">
        <v>2584</v>
      </c>
      <c r="D1691" s="325" t="s">
        <v>185</v>
      </c>
      <c r="E1691" s="90" t="s">
        <v>321</v>
      </c>
      <c r="F1691" s="91">
        <v>45974</v>
      </c>
      <c r="G1691" s="355">
        <f>_xlfn.XLOOKUP(_xlfn.TEXTJOIN("_",TRUE,tbl_die_ordering[[#This Row],[Supplier]],tbl_die_ordering[[#This Row],[DIE NO]]),[1]Tracker!$AQ:$AQ,[1]Tracker!$V:$V,"")</f>
        <v>45974</v>
      </c>
      <c r="H1691" s="193" t="s">
        <v>94</v>
      </c>
      <c r="I1691" s="131">
        <v>2</v>
      </c>
      <c r="J1691" s="131">
        <v>2</v>
      </c>
      <c r="K1691" s="99">
        <v>45976</v>
      </c>
      <c r="L1691" s="99">
        <v>46002</v>
      </c>
      <c r="M1691" s="102"/>
      <c r="N1691" s="129"/>
      <c r="O1691" s="99">
        <v>46003</v>
      </c>
      <c r="P1691" s="91">
        <v>46004</v>
      </c>
      <c r="Q1691" s="99">
        <v>46003</v>
      </c>
      <c r="R1691" s="122" t="s">
        <v>2577</v>
      </c>
      <c r="S1691" s="90" t="s">
        <v>95</v>
      </c>
      <c r="T1691" s="99">
        <v>46003</v>
      </c>
      <c r="U1691" s="110" t="s">
        <v>2578</v>
      </c>
      <c r="V1691" s="111" t="s">
        <v>2582</v>
      </c>
      <c r="W16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91" s="6"/>
      <c r="AA1691" s="118" t="s">
        <v>2580</v>
      </c>
      <c r="AB1691" s="82">
        <f>_xlfn.XLOOKUP(_xlfn.TEXTJOIN("_",TRUE,tbl_die_ordering[[#This Row],[Supplier]],tbl_die_ordering[[#This Row],[DIE NO]]),[1]Tracker!$AQ:$AQ,[1]Tracker!$Y:$Y,"")</f>
        <v>0</v>
      </c>
      <c r="AC1691" s="83">
        <f>_xlfn.XLOOKUP(_xlfn.TEXTJOIN("_",TRUE,tbl_die_ordering[[#This Row],[Supplier]],tbl_die_ordering[[#This Row],[DIE NO]]),[1]Tracker!$AQ:$AQ,[1]Tracker!$AC:$AC,"")</f>
        <v>0</v>
      </c>
      <c r="AD1691" s="7"/>
      <c r="AF1691" t="str">
        <f>TEXT(tbl_die_ordering[[#This Row],[Die Requested Date]],"mmm")</f>
        <v>Nov</v>
      </c>
      <c r="AG1691" t="str">
        <f>_xlfn.TEXTJOIN("_",TRUE,tbl_die_ordering[[#This Row],[Supplier]],tbl_die_ordering[[#This Row],[DIE NO]])</f>
        <v>PHME_30516-401</v>
      </c>
    </row>
    <row r="1692" spans="1:33" ht="30">
      <c r="A1692" s="130" t="s">
        <v>6</v>
      </c>
      <c r="B1692" s="128" t="str">
        <f>_xlfn.XLOOKUP(_xlfn.TEXTJOIN("_",TRUE,tbl_die_ordering[[#This Row],[Supplier]],tbl_die_ordering[[#This Row],[DIE NO]]),[1]Tracker!$AQ:$AQ,[1]Tracker!$W:$W,"")</f>
        <v>8316-25</v>
      </c>
      <c r="C1692" s="204" t="s">
        <v>2585</v>
      </c>
      <c r="D1692" s="325" t="s">
        <v>185</v>
      </c>
      <c r="E1692" s="90" t="s">
        <v>321</v>
      </c>
      <c r="F1692" s="91">
        <v>45974</v>
      </c>
      <c r="G1692" s="355">
        <f>_xlfn.XLOOKUP(_xlfn.TEXTJOIN("_",TRUE,tbl_die_ordering[[#This Row],[Supplier]],tbl_die_ordering[[#This Row],[DIE NO]]),[1]Tracker!$AQ:$AQ,[1]Tracker!$V:$V,"")</f>
        <v>45974</v>
      </c>
      <c r="H1692" s="193" t="s">
        <v>94</v>
      </c>
      <c r="I1692" s="131">
        <v>2</v>
      </c>
      <c r="J1692" s="131">
        <v>2</v>
      </c>
      <c r="K1692" s="99">
        <v>45976</v>
      </c>
      <c r="L1692" s="99">
        <v>46002</v>
      </c>
      <c r="M1692" s="102"/>
      <c r="N1692" s="129"/>
      <c r="O1692" s="99">
        <v>46003</v>
      </c>
      <c r="P1692" s="91">
        <v>46004</v>
      </c>
      <c r="Q1692" s="99">
        <v>46003</v>
      </c>
      <c r="R1692" s="122" t="s">
        <v>2577</v>
      </c>
      <c r="S1692" s="90" t="s">
        <v>95</v>
      </c>
      <c r="T1692" s="99">
        <v>46003</v>
      </c>
      <c r="U1692" s="110" t="s">
        <v>2578</v>
      </c>
      <c r="V1692" s="111" t="s">
        <v>2582</v>
      </c>
      <c r="W16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92" s="6"/>
      <c r="AA1692" s="118" t="s">
        <v>2580</v>
      </c>
      <c r="AB1692" s="82">
        <f>_xlfn.XLOOKUP(_xlfn.TEXTJOIN("_",TRUE,tbl_die_ordering[[#This Row],[Supplier]],tbl_die_ordering[[#This Row],[DIE NO]]),[1]Tracker!$AQ:$AQ,[1]Tracker!$Y:$Y,"")</f>
        <v>0</v>
      </c>
      <c r="AC1692" s="83">
        <f>_xlfn.XLOOKUP(_xlfn.TEXTJOIN("_",TRUE,tbl_die_ordering[[#This Row],[Supplier]],tbl_die_ordering[[#This Row],[DIE NO]]),[1]Tracker!$AQ:$AQ,[1]Tracker!$AC:$AC,"")</f>
        <v>0</v>
      </c>
      <c r="AD1692" s="7"/>
      <c r="AF1692" t="str">
        <f>TEXT(tbl_die_ordering[[#This Row],[Die Requested Date]],"mmm")</f>
        <v>Nov</v>
      </c>
      <c r="AG1692" t="str">
        <f>_xlfn.TEXTJOIN("_",TRUE,tbl_die_ordering[[#This Row],[Supplier]],tbl_die_ordering[[#This Row],[DIE NO]])</f>
        <v>PHME_30517-401</v>
      </c>
    </row>
    <row r="1693" spans="1:33" ht="15.75">
      <c r="A1693" s="130" t="s">
        <v>6</v>
      </c>
      <c r="B1693" s="128" t="str">
        <f>_xlfn.XLOOKUP(_xlfn.TEXTJOIN("_",TRUE,tbl_die_ordering[[#This Row],[Supplier]],tbl_die_ordering[[#This Row],[DIE NO]]),[1]Tracker!$AQ:$AQ,[1]Tracker!$W:$W,"")</f>
        <v>8316-25</v>
      </c>
      <c r="C1693" s="204" t="s">
        <v>2586</v>
      </c>
      <c r="D1693" s="177" t="s">
        <v>162</v>
      </c>
      <c r="E1693" s="90" t="s">
        <v>163</v>
      </c>
      <c r="F1693" s="91">
        <v>45974</v>
      </c>
      <c r="G1693" s="355">
        <f>_xlfn.XLOOKUP(_xlfn.TEXTJOIN("_",TRUE,tbl_die_ordering[[#This Row],[Supplier]],tbl_die_ordering[[#This Row],[DIE NO]]),[1]Tracker!$AQ:$AQ,[1]Tracker!$V:$V,"")</f>
        <v>45974</v>
      </c>
      <c r="H1693" s="193" t="s">
        <v>94</v>
      </c>
      <c r="I1693" s="131">
        <v>0</v>
      </c>
      <c r="J1693" s="131">
        <v>0</v>
      </c>
      <c r="K1693" s="99">
        <v>45976</v>
      </c>
      <c r="L1693" s="99">
        <v>46003</v>
      </c>
      <c r="M1693" s="102"/>
      <c r="N1693" s="129"/>
      <c r="O1693" s="99">
        <v>46004</v>
      </c>
      <c r="P1693" s="91">
        <v>46004</v>
      </c>
      <c r="Q1693" s="99">
        <v>46004</v>
      </c>
      <c r="R1693" s="122" t="s">
        <v>2587</v>
      </c>
      <c r="S1693" s="90" t="s">
        <v>95</v>
      </c>
      <c r="T1693" s="99">
        <v>46004</v>
      </c>
      <c r="U1693" s="110" t="s">
        <v>2578</v>
      </c>
      <c r="V1693" s="111"/>
      <c r="W16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93" s="6"/>
      <c r="AA1693" s="118"/>
      <c r="AB1693" s="82">
        <f>_xlfn.XLOOKUP(_xlfn.TEXTJOIN("_",TRUE,tbl_die_ordering[[#This Row],[Supplier]],tbl_die_ordering[[#This Row],[DIE NO]]),[1]Tracker!$AQ:$AQ,[1]Tracker!$Y:$Y,"")</f>
        <v>0</v>
      </c>
      <c r="AC1693" s="83">
        <f>_xlfn.XLOOKUP(_xlfn.TEXTJOIN("_",TRUE,tbl_die_ordering[[#This Row],[Supplier]],tbl_die_ordering[[#This Row],[DIE NO]]),[1]Tracker!$AQ:$AQ,[1]Tracker!$AC:$AC,"")</f>
        <v>0</v>
      </c>
      <c r="AD1693" s="7"/>
      <c r="AF1693" t="str">
        <f>TEXT(tbl_die_ordering[[#This Row],[Die Requested Date]],"mmm")</f>
        <v>Nov</v>
      </c>
      <c r="AG1693" t="str">
        <f>_xlfn.TEXTJOIN("_",TRUE,tbl_die_ordering[[#This Row],[Supplier]],tbl_die_ordering[[#This Row],[DIE NO]])</f>
        <v>PHME_Ins-30519</v>
      </c>
    </row>
    <row r="1694" spans="1:33" ht="15.75">
      <c r="A1694" s="130" t="s">
        <v>6</v>
      </c>
      <c r="B1694" s="128" t="str">
        <f>_xlfn.XLOOKUP(_xlfn.TEXTJOIN("_",TRUE,tbl_die_ordering[[#This Row],[Supplier]],tbl_die_ordering[[#This Row],[DIE NO]]),[1]Tracker!$AQ:$AQ,[1]Tracker!$W:$W,"")</f>
        <v>8317-25</v>
      </c>
      <c r="C1694" s="204" t="s">
        <v>2588</v>
      </c>
      <c r="D1694" s="177" t="s">
        <v>162</v>
      </c>
      <c r="E1694" s="90" t="s">
        <v>234</v>
      </c>
      <c r="F1694" s="91">
        <v>45974</v>
      </c>
      <c r="G1694" s="355">
        <f>_xlfn.XLOOKUP(_xlfn.TEXTJOIN("_",TRUE,tbl_die_ordering[[#This Row],[Supplier]],tbl_die_ordering[[#This Row],[DIE NO]]),[1]Tracker!$AQ:$AQ,[1]Tracker!$V:$V,"")</f>
        <v>45974</v>
      </c>
      <c r="H1694" s="193" t="s">
        <v>94</v>
      </c>
      <c r="I1694" s="131">
        <v>0</v>
      </c>
      <c r="J1694" s="131">
        <v>0</v>
      </c>
      <c r="K1694" s="99">
        <v>45976</v>
      </c>
      <c r="L1694" s="99"/>
      <c r="M1694" s="102"/>
      <c r="N1694" s="129"/>
      <c r="O1694" s="91"/>
      <c r="P1694" s="91"/>
      <c r="Q1694" s="99"/>
      <c r="R1694" s="122"/>
      <c r="S1694" s="90" t="s">
        <v>101</v>
      </c>
      <c r="T1694" s="99"/>
      <c r="U1694" s="110" t="s">
        <v>2578</v>
      </c>
      <c r="V1694" s="111"/>
      <c r="W16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694" s="6"/>
      <c r="AA1694" s="118" t="s">
        <v>2580</v>
      </c>
      <c r="AB1694" s="82">
        <f>_xlfn.XLOOKUP(_xlfn.TEXTJOIN("_",TRUE,tbl_die_ordering[[#This Row],[Supplier]],tbl_die_ordering[[#This Row],[DIE NO]]),[1]Tracker!$AQ:$AQ,[1]Tracker!$Y:$Y,"")</f>
        <v>0</v>
      </c>
      <c r="AC1694" s="83">
        <f>_xlfn.XLOOKUP(_xlfn.TEXTJOIN("_",TRUE,tbl_die_ordering[[#This Row],[Supplier]],tbl_die_ordering[[#This Row],[DIE NO]]),[1]Tracker!$AQ:$AQ,[1]Tracker!$AC:$AC,"")</f>
        <v>0</v>
      </c>
      <c r="AD1694" s="7"/>
      <c r="AF1694" t="str">
        <f>TEXT(tbl_die_ordering[[#This Row],[Die Requested Date]],"mmm")</f>
        <v>Nov</v>
      </c>
      <c r="AG1694" t="str">
        <f>_xlfn.TEXTJOIN("_",TRUE,tbl_die_ordering[[#This Row],[Supplier]],tbl_die_ordering[[#This Row],[DIE NO]])</f>
        <v>PDTMC_INS-32001</v>
      </c>
    </row>
    <row r="1695" spans="1:33" ht="15.75">
      <c r="A1695" s="130" t="s">
        <v>6</v>
      </c>
      <c r="B1695" s="128" t="str">
        <f>_xlfn.XLOOKUP(_xlfn.TEXTJOIN("_",TRUE,tbl_die_ordering[[#This Row],[Supplier]],tbl_die_ordering[[#This Row],[DIE NO]]),[1]Tracker!$AQ:$AQ,[1]Tracker!$W:$W,"")</f>
        <v>8317-25</v>
      </c>
      <c r="C1695" s="204" t="s">
        <v>2589</v>
      </c>
      <c r="D1695" s="177" t="s">
        <v>162</v>
      </c>
      <c r="E1695" s="90" t="s">
        <v>234</v>
      </c>
      <c r="F1695" s="91">
        <v>45974</v>
      </c>
      <c r="G1695" s="355">
        <f>_xlfn.XLOOKUP(_xlfn.TEXTJOIN("_",TRUE,tbl_die_ordering[[#This Row],[Supplier]],tbl_die_ordering[[#This Row],[DIE NO]]),[1]Tracker!$AQ:$AQ,[1]Tracker!$V:$V,"")</f>
        <v>45974</v>
      </c>
      <c r="H1695" s="193" t="s">
        <v>94</v>
      </c>
      <c r="I1695" s="131">
        <v>0</v>
      </c>
      <c r="J1695" s="131">
        <v>0</v>
      </c>
      <c r="K1695" s="99">
        <v>45976</v>
      </c>
      <c r="L1695" s="99"/>
      <c r="M1695" s="102"/>
      <c r="N1695" s="129"/>
      <c r="O1695" s="91"/>
      <c r="P1695" s="91"/>
      <c r="Q1695" s="99"/>
      <c r="R1695" s="122"/>
      <c r="S1695" s="90" t="s">
        <v>101</v>
      </c>
      <c r="T1695" s="99"/>
      <c r="U1695" s="110" t="s">
        <v>2578</v>
      </c>
      <c r="V1695" s="111"/>
      <c r="W16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695" s="6"/>
      <c r="AA1695" s="118" t="s">
        <v>2580</v>
      </c>
      <c r="AB1695" s="82">
        <f>_xlfn.XLOOKUP(_xlfn.TEXTJOIN("_",TRUE,tbl_die_ordering[[#This Row],[Supplier]],tbl_die_ordering[[#This Row],[DIE NO]]),[1]Tracker!$AQ:$AQ,[1]Tracker!$Y:$Y,"")</f>
        <v>0</v>
      </c>
      <c r="AC1695" s="83">
        <f>_xlfn.XLOOKUP(_xlfn.TEXTJOIN("_",TRUE,tbl_die_ordering[[#This Row],[Supplier]],tbl_die_ordering[[#This Row],[DIE NO]]),[1]Tracker!$AQ:$AQ,[1]Tracker!$AC:$AC,"")</f>
        <v>0</v>
      </c>
      <c r="AD1695" s="7"/>
      <c r="AF1695" t="str">
        <f>TEXT(tbl_die_ordering[[#This Row],[Die Requested Date]],"mmm")</f>
        <v>Nov</v>
      </c>
      <c r="AG1695" t="str">
        <f>_xlfn.TEXTJOIN("_",TRUE,tbl_die_ordering[[#This Row],[Supplier]],tbl_die_ordering[[#This Row],[DIE NO]])</f>
        <v>PDTMC_INS-32003</v>
      </c>
    </row>
    <row r="1696" spans="1:33" ht="15.75">
      <c r="A1696" s="130" t="s">
        <v>6</v>
      </c>
      <c r="B1696" s="128" t="str">
        <f>_xlfn.XLOOKUP(_xlfn.TEXTJOIN("_",TRUE,tbl_die_ordering[[#This Row],[Supplier]],tbl_die_ordering[[#This Row],[DIE NO]]),[1]Tracker!$AQ:$AQ,[1]Tracker!$W:$W,"")</f>
        <v>8317-25</v>
      </c>
      <c r="C1696" s="204" t="s">
        <v>2590</v>
      </c>
      <c r="D1696" s="177" t="s">
        <v>185</v>
      </c>
      <c r="E1696" s="90" t="s">
        <v>260</v>
      </c>
      <c r="F1696" s="91">
        <v>45974</v>
      </c>
      <c r="G1696" s="355">
        <f>_xlfn.XLOOKUP(_xlfn.TEXTJOIN("_",TRUE,tbl_die_ordering[[#This Row],[Supplier]],tbl_die_ordering[[#This Row],[DIE NO]]),[1]Tracker!$AQ:$AQ,[1]Tracker!$V:$V,"")</f>
        <v>45974</v>
      </c>
      <c r="H1696" s="193" t="s">
        <v>94</v>
      </c>
      <c r="I1696" s="131">
        <v>0</v>
      </c>
      <c r="J1696" s="131">
        <v>0</v>
      </c>
      <c r="K1696" s="99">
        <v>45976</v>
      </c>
      <c r="L1696" s="99"/>
      <c r="M1696" s="102"/>
      <c r="N1696" s="129"/>
      <c r="O1696" s="91"/>
      <c r="P1696" s="91"/>
      <c r="Q1696" s="99"/>
      <c r="R1696" s="122"/>
      <c r="S1696" s="90" t="s">
        <v>101</v>
      </c>
      <c r="T1696" s="99"/>
      <c r="U1696" s="110" t="s">
        <v>2578</v>
      </c>
      <c r="V1696" s="111"/>
      <c r="W16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696" s="6"/>
      <c r="AA1696" s="118" t="s">
        <v>2580</v>
      </c>
      <c r="AB1696" s="82">
        <f>_xlfn.XLOOKUP(_xlfn.TEXTJOIN("_",TRUE,tbl_die_ordering[[#This Row],[Supplier]],tbl_die_ordering[[#This Row],[DIE NO]]),[1]Tracker!$AQ:$AQ,[1]Tracker!$Y:$Y,"")</f>
        <v>0</v>
      </c>
      <c r="AC1696" s="83">
        <f>_xlfn.XLOOKUP(_xlfn.TEXTJOIN("_",TRUE,tbl_die_ordering[[#This Row],[Supplier]],tbl_die_ordering[[#This Row],[DIE NO]]),[1]Tracker!$AQ:$AQ,[1]Tracker!$AC:$AC,"")</f>
        <v>0</v>
      </c>
      <c r="AD1696" s="7"/>
      <c r="AF1696" t="str">
        <f>TEXT(tbl_die_ordering[[#This Row],[Die Requested Date]],"mmm")</f>
        <v>Nov</v>
      </c>
      <c r="AG1696" t="str">
        <f>_xlfn.TEXTJOIN("_",TRUE,tbl_die_ordering[[#This Row],[Supplier]],tbl_die_ordering[[#This Row],[DIE NO]])</f>
        <v>PDTMC_32004-401</v>
      </c>
    </row>
    <row r="1697" spans="1:33" ht="30">
      <c r="A1697" s="130" t="s">
        <v>6</v>
      </c>
      <c r="B1697" s="128" t="str">
        <f>_xlfn.XLOOKUP(_xlfn.TEXTJOIN("_",TRUE,tbl_die_ordering[[#This Row],[Supplier]],tbl_die_ordering[[#This Row],[DIE NO]]),[1]Tracker!$AQ:$AQ,[1]Tracker!$W:$W,"")</f>
        <v>8314-25</v>
      </c>
      <c r="C1697" s="204" t="s">
        <v>2591</v>
      </c>
      <c r="D1697" s="177" t="s">
        <v>212</v>
      </c>
      <c r="E1697" s="90" t="s">
        <v>100</v>
      </c>
      <c r="F1697" s="91">
        <v>45974</v>
      </c>
      <c r="G1697" s="355">
        <f>_xlfn.XLOOKUP(_xlfn.TEXTJOIN("_",TRUE,tbl_die_ordering[[#This Row],[Supplier]],tbl_die_ordering[[#This Row],[DIE NO]]),[1]Tracker!$AQ:$AQ,[1]Tracker!$V:$V,"")</f>
        <v>45974</v>
      </c>
      <c r="H1697" s="193" t="s">
        <v>90</v>
      </c>
      <c r="I1697" s="131">
        <v>9</v>
      </c>
      <c r="J1697" s="131">
        <v>9</v>
      </c>
      <c r="K1697" s="99">
        <v>45978</v>
      </c>
      <c r="L1697" s="99"/>
      <c r="M1697" s="102"/>
      <c r="N1697" s="129"/>
      <c r="O1697" s="91"/>
      <c r="P1697" s="91"/>
      <c r="Q1697" s="99"/>
      <c r="R1697" s="122"/>
      <c r="S1697" s="90" t="s">
        <v>230</v>
      </c>
      <c r="T1697" s="99"/>
      <c r="U1697" s="110" t="s">
        <v>2570</v>
      </c>
      <c r="V1697" s="111" t="s">
        <v>2592</v>
      </c>
      <c r="W16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CANCELLED</v>
      </c>
      <c r="X1697" s="6"/>
      <c r="AA1697" s="118"/>
      <c r="AB1697" s="82">
        <f>_xlfn.XLOOKUP(_xlfn.TEXTJOIN("_",TRUE,tbl_die_ordering[[#This Row],[Supplier]],tbl_die_ordering[[#This Row],[DIE NO]]),[1]Tracker!$AQ:$AQ,[1]Tracker!$Y:$Y,"")</f>
        <v>0</v>
      </c>
      <c r="AC1697" s="83">
        <f>_xlfn.XLOOKUP(_xlfn.TEXTJOIN("_",TRUE,tbl_die_ordering[[#This Row],[Supplier]],tbl_die_ordering[[#This Row],[DIE NO]]),[1]Tracker!$AQ:$AQ,[1]Tracker!$AC:$AC,"")</f>
        <v>0</v>
      </c>
      <c r="AD1697" s="7"/>
      <c r="AF1697" t="str">
        <f>TEXT(tbl_die_ordering[[#This Row],[Die Requested Date]],"mmm")</f>
        <v>Nov</v>
      </c>
      <c r="AG1697" t="str">
        <f>_xlfn.TEXTJOIN("_",TRUE,tbl_die_ordering[[#This Row],[Supplier]],tbl_die_ordering[[#This Row],[DIE NO]])</f>
        <v>ADEX_29818-603</v>
      </c>
    </row>
    <row r="1698" spans="1:33" ht="15.75">
      <c r="A1698" s="130" t="s">
        <v>6</v>
      </c>
      <c r="B1698" s="128" t="str">
        <f>_xlfn.XLOOKUP(_xlfn.TEXTJOIN("_",TRUE,tbl_die_ordering[[#This Row],[Supplier]],tbl_die_ordering[[#This Row],[DIE NO]]),[1]Tracker!$AQ:$AQ,[1]Tracker!$W:$W,"")</f>
        <v>8316-25</v>
      </c>
      <c r="C1698" s="204" t="s">
        <v>2593</v>
      </c>
      <c r="D1698" s="177" t="s">
        <v>185</v>
      </c>
      <c r="E1698" s="90" t="s">
        <v>260</v>
      </c>
      <c r="F1698" s="91">
        <v>45974</v>
      </c>
      <c r="G1698" s="355">
        <f>_xlfn.XLOOKUP(_xlfn.TEXTJOIN("_",TRUE,tbl_die_ordering[[#This Row],[Supplier]],tbl_die_ordering[[#This Row],[DIE NO]]),[1]Tracker!$AQ:$AQ,[1]Tracker!$V:$V,"")</f>
        <v>45974</v>
      </c>
      <c r="H1698" s="193" t="s">
        <v>94</v>
      </c>
      <c r="I1698" s="131">
        <v>6</v>
      </c>
      <c r="J1698" s="131">
        <v>6</v>
      </c>
      <c r="K1698" s="99">
        <v>45976</v>
      </c>
      <c r="L1698" s="99">
        <v>45978</v>
      </c>
      <c r="M1698" s="102"/>
      <c r="N1698" s="129"/>
      <c r="O1698" s="91">
        <v>45978</v>
      </c>
      <c r="P1698" s="91">
        <v>46004</v>
      </c>
      <c r="Q1698" s="99">
        <v>45978</v>
      </c>
      <c r="R1698" s="122" t="s">
        <v>2536</v>
      </c>
      <c r="S1698" s="90" t="s">
        <v>95</v>
      </c>
      <c r="T1698" s="99">
        <v>45978</v>
      </c>
      <c r="U1698" s="110" t="s">
        <v>2578</v>
      </c>
      <c r="V1698" s="111"/>
      <c r="W16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98" s="6"/>
      <c r="AA1698" s="118" t="s">
        <v>2580</v>
      </c>
      <c r="AB1698" s="82" t="str">
        <f>_xlfn.XLOOKUP(_xlfn.TEXTJOIN("_",TRUE,tbl_die_ordering[[#This Row],[Supplier]],tbl_die_ordering[[#This Row],[DIE NO]]),[1]Tracker!$AQ:$AQ,[1]Tracker!$Y:$Y,"")</f>
        <v>HOLD</v>
      </c>
      <c r="AC1698" s="83">
        <f>_xlfn.XLOOKUP(_xlfn.TEXTJOIN("_",TRUE,tbl_die_ordering[[#This Row],[Supplier]],tbl_die_ordering[[#This Row],[DIE NO]]),[1]Tracker!$AQ:$AQ,[1]Tracker!$AC:$AC,"")</f>
        <v>0</v>
      </c>
      <c r="AD1698" s="7"/>
      <c r="AF1698" t="str">
        <f>TEXT(tbl_die_ordering[[#This Row],[Die Requested Date]],"mmm")</f>
        <v>Nov</v>
      </c>
      <c r="AG1698" t="str">
        <f>_xlfn.TEXTJOIN("_",TRUE,tbl_die_ordering[[#This Row],[Supplier]],tbl_die_ordering[[#This Row],[DIE NO]])</f>
        <v>PHME_30515-401</v>
      </c>
    </row>
    <row r="1699" spans="1:33" ht="15.75">
      <c r="A1699" s="130" t="s">
        <v>6</v>
      </c>
      <c r="B1699" s="128" t="str">
        <f>_xlfn.XLOOKUP(_xlfn.TEXTJOIN("_",TRUE,tbl_die_ordering[[#This Row],[Supplier]],tbl_die_ordering[[#This Row],[DIE NO]]),[1]Tracker!$AQ:$AQ,[1]Tracker!$W:$W,"")</f>
        <v>8317-25</v>
      </c>
      <c r="C1699" s="204" t="s">
        <v>2594</v>
      </c>
      <c r="D1699" s="177" t="s">
        <v>185</v>
      </c>
      <c r="E1699" s="90" t="s">
        <v>260</v>
      </c>
      <c r="F1699" s="91">
        <v>45974</v>
      </c>
      <c r="G1699" s="355">
        <f>_xlfn.XLOOKUP(_xlfn.TEXTJOIN("_",TRUE,tbl_die_ordering[[#This Row],[Supplier]],tbl_die_ordering[[#This Row],[DIE NO]]),[1]Tracker!$AQ:$AQ,[1]Tracker!$V:$V,"")</f>
        <v>45974</v>
      </c>
      <c r="H1699" s="193" t="s">
        <v>94</v>
      </c>
      <c r="I1699" s="131">
        <v>2</v>
      </c>
      <c r="J1699" s="131">
        <v>2</v>
      </c>
      <c r="K1699" s="99">
        <v>45977</v>
      </c>
      <c r="L1699" s="99">
        <v>45978</v>
      </c>
      <c r="M1699" s="102"/>
      <c r="N1699" s="129"/>
      <c r="O1699" s="91">
        <v>45979</v>
      </c>
      <c r="P1699" s="91">
        <v>46004</v>
      </c>
      <c r="Q1699" s="99">
        <v>45979</v>
      </c>
      <c r="R1699" s="122" t="s">
        <v>2487</v>
      </c>
      <c r="S1699" s="90" t="s">
        <v>101</v>
      </c>
      <c r="T1699" s="99">
        <v>45979</v>
      </c>
      <c r="U1699" s="110" t="s">
        <v>2578</v>
      </c>
      <c r="V1699" s="111"/>
      <c r="W16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699" s="6"/>
      <c r="AA1699" s="118" t="s">
        <v>2580</v>
      </c>
      <c r="AB1699" s="82" t="str">
        <f>_xlfn.XLOOKUP(_xlfn.TEXTJOIN("_",TRUE,tbl_die_ordering[[#This Row],[Supplier]],tbl_die_ordering[[#This Row],[DIE NO]]),[1]Tracker!$AQ:$AQ,[1]Tracker!$Y:$Y,"")</f>
        <v>HOLD</v>
      </c>
      <c r="AC1699" s="83">
        <f>_xlfn.XLOOKUP(_xlfn.TEXTJOIN("_",TRUE,tbl_die_ordering[[#This Row],[Supplier]],tbl_die_ordering[[#This Row],[DIE NO]]),[1]Tracker!$AQ:$AQ,[1]Tracker!$AC:$AC,"")</f>
        <v>0</v>
      </c>
      <c r="AD1699" s="7"/>
      <c r="AF1699" t="str">
        <f>TEXT(tbl_die_ordering[[#This Row],[Die Requested Date]],"mmm")</f>
        <v>Nov</v>
      </c>
      <c r="AG1699" t="str">
        <f>_xlfn.TEXTJOIN("_",TRUE,tbl_die_ordering[[#This Row],[Supplier]],tbl_die_ordering[[#This Row],[DIE NO]])</f>
        <v>PDTMC_30518-401</v>
      </c>
    </row>
    <row r="1700" spans="1:33" ht="15.75">
      <c r="A1700" s="130" t="s">
        <v>6</v>
      </c>
      <c r="B1700" s="128" t="str">
        <f>_xlfn.XLOOKUP(_xlfn.TEXTJOIN("_",TRUE,tbl_die_ordering[[#This Row],[Supplier]],tbl_die_ordering[[#This Row],[DIE NO]]),[1]Tracker!$AQ:$AQ,[1]Tracker!$W:$W,"")</f>
        <v>8316-25</v>
      </c>
      <c r="C1700" s="204" t="s">
        <v>2595</v>
      </c>
      <c r="D1700" s="177" t="s">
        <v>185</v>
      </c>
      <c r="E1700" s="90" t="s">
        <v>89</v>
      </c>
      <c r="F1700" s="91">
        <v>45974</v>
      </c>
      <c r="G1700" s="355">
        <f>_xlfn.XLOOKUP(_xlfn.TEXTJOIN("_",TRUE,tbl_die_ordering[[#This Row],[Supplier]],tbl_die_ordering[[#This Row],[DIE NO]]),[1]Tracker!$AQ:$AQ,[1]Tracker!$V:$V,"")</f>
        <v>45974</v>
      </c>
      <c r="H1700" s="193" t="s">
        <v>94</v>
      </c>
      <c r="I1700" s="131">
        <v>1</v>
      </c>
      <c r="J1700" s="131">
        <v>1</v>
      </c>
      <c r="K1700" s="99">
        <v>45979</v>
      </c>
      <c r="L1700" s="99">
        <v>45981</v>
      </c>
      <c r="M1700" s="102" t="s">
        <v>2199</v>
      </c>
      <c r="N1700" s="129"/>
      <c r="O1700" s="91">
        <v>45983</v>
      </c>
      <c r="P1700" s="91">
        <v>45988</v>
      </c>
      <c r="Q1700" s="99">
        <v>45983</v>
      </c>
      <c r="R1700" s="122" t="s">
        <v>104</v>
      </c>
      <c r="S1700" s="90" t="s">
        <v>95</v>
      </c>
      <c r="T1700" s="99">
        <v>45983</v>
      </c>
      <c r="U1700" s="110" t="s">
        <v>1172</v>
      </c>
      <c r="V1700" s="111"/>
      <c r="W17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00" s="6"/>
      <c r="AA1700" s="118"/>
      <c r="AB1700" s="82">
        <f>_xlfn.XLOOKUP(_xlfn.TEXTJOIN("_",TRUE,tbl_die_ordering[[#This Row],[Supplier]],tbl_die_ordering[[#This Row],[DIE NO]]),[1]Tracker!$AQ:$AQ,[1]Tracker!$Y:$Y,"")</f>
        <v>142510389</v>
      </c>
      <c r="AC1700" s="83" t="str">
        <f>_xlfn.XLOOKUP(_xlfn.TEXTJOIN("_",TRUE,tbl_die_ordering[[#This Row],[Supplier]],tbl_die_ordering[[#This Row],[DIE NO]]),[1]Tracker!$AQ:$AQ,[1]Tracker!$AC:$AC,"")</f>
        <v xml:space="preserve"> </v>
      </c>
      <c r="AD1700" s="7"/>
      <c r="AF1700" t="str">
        <f>TEXT(tbl_die_ordering[[#This Row],[Die Requested Date]],"mmm")</f>
        <v>Nov</v>
      </c>
      <c r="AG1700" t="str">
        <f>_xlfn.TEXTJOIN("_",TRUE,tbl_die_ordering[[#This Row],[Supplier]],tbl_die_ordering[[#This Row],[DIE NO]])</f>
        <v>PHME_30520-601</v>
      </c>
    </row>
    <row r="1701" spans="1:33" ht="15.75">
      <c r="A1701" s="130" t="s">
        <v>6</v>
      </c>
      <c r="B1701" s="128" t="str">
        <f>_xlfn.XLOOKUP(_xlfn.TEXTJOIN("_",TRUE,tbl_die_ordering[[#This Row],[Supplier]],tbl_die_ordering[[#This Row],[DIE NO]]),[1]Tracker!$AQ:$AQ,[1]Tracker!$W:$W,"")</f>
        <v>8317-25</v>
      </c>
      <c r="C1701" s="204" t="s">
        <v>2596</v>
      </c>
      <c r="D1701" s="177" t="s">
        <v>185</v>
      </c>
      <c r="E1701" s="90" t="s">
        <v>260</v>
      </c>
      <c r="F1701" s="91">
        <v>45974</v>
      </c>
      <c r="G1701" s="355">
        <f>_xlfn.XLOOKUP(_xlfn.TEXTJOIN("_",TRUE,tbl_die_ordering[[#This Row],[Supplier]],tbl_die_ordering[[#This Row],[DIE NO]]),[1]Tracker!$AQ:$AQ,[1]Tracker!$V:$V,"")</f>
        <v>45974</v>
      </c>
      <c r="H1701" s="193" t="s">
        <v>94</v>
      </c>
      <c r="I1701" s="131">
        <v>2</v>
      </c>
      <c r="J1701" s="131">
        <v>2</v>
      </c>
      <c r="K1701" s="99">
        <v>45977</v>
      </c>
      <c r="L1701" s="99"/>
      <c r="M1701" s="102" t="s">
        <v>1380</v>
      </c>
      <c r="N1701" s="129"/>
      <c r="O1701" s="91"/>
      <c r="P1701" s="91"/>
      <c r="Q1701" s="99"/>
      <c r="R1701" s="122"/>
      <c r="S1701" s="90" t="s">
        <v>101</v>
      </c>
      <c r="T1701" s="99"/>
      <c r="U1701" s="110" t="s">
        <v>2578</v>
      </c>
      <c r="V1701" s="111"/>
      <c r="W17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01" s="6"/>
      <c r="AA1701" s="118" t="s">
        <v>2580</v>
      </c>
      <c r="AB1701" s="82">
        <f>_xlfn.XLOOKUP(_xlfn.TEXTJOIN("_",TRUE,tbl_die_ordering[[#This Row],[Supplier]],tbl_die_ordering[[#This Row],[DIE NO]]),[1]Tracker!$AQ:$AQ,[1]Tracker!$Y:$Y,"")</f>
        <v>0</v>
      </c>
      <c r="AC1701" s="83">
        <f>_xlfn.XLOOKUP(_xlfn.TEXTJOIN("_",TRUE,tbl_die_ordering[[#This Row],[Supplier]],tbl_die_ordering[[#This Row],[DIE NO]]),[1]Tracker!$AQ:$AQ,[1]Tracker!$AC:$AC,"")</f>
        <v>0</v>
      </c>
      <c r="AD1701" s="7"/>
      <c r="AF1701" t="str">
        <f>TEXT(tbl_die_ordering[[#This Row],[Die Requested Date]],"mmm")</f>
        <v>Nov</v>
      </c>
      <c r="AG1701" t="str">
        <f>_xlfn.TEXTJOIN("_",TRUE,tbl_die_ordering[[#This Row],[Supplier]],tbl_die_ordering[[#This Row],[DIE NO]])</f>
        <v>PDTMC_30514-401</v>
      </c>
    </row>
    <row r="1702" spans="1:33" ht="15.75">
      <c r="A1702" s="130" t="s">
        <v>6</v>
      </c>
      <c r="B1702" s="128" t="str">
        <f>_xlfn.XLOOKUP(_xlfn.TEXTJOIN("_",TRUE,tbl_die_ordering[[#This Row],[Supplier]],tbl_die_ordering[[#This Row],[DIE NO]]),[1]Tracker!$AQ:$AQ,[1]Tracker!$W:$W,"")</f>
        <v>8316-25</v>
      </c>
      <c r="C1702" s="204" t="s">
        <v>2597</v>
      </c>
      <c r="D1702" s="177" t="s">
        <v>185</v>
      </c>
      <c r="E1702" s="90" t="s">
        <v>2598</v>
      </c>
      <c r="F1702" s="91">
        <v>45974</v>
      </c>
      <c r="G1702" s="355">
        <f>_xlfn.XLOOKUP(_xlfn.TEXTJOIN("_",TRUE,tbl_die_ordering[[#This Row],[Supplier]],tbl_die_ordering[[#This Row],[DIE NO]]),[1]Tracker!$AQ:$AQ,[1]Tracker!$V:$V,"")</f>
        <v>45974</v>
      </c>
      <c r="H1702" s="193" t="s">
        <v>94</v>
      </c>
      <c r="I1702" s="131">
        <v>2</v>
      </c>
      <c r="J1702" s="131">
        <v>1</v>
      </c>
      <c r="K1702" s="99">
        <v>45976</v>
      </c>
      <c r="L1702" s="99">
        <v>46003</v>
      </c>
      <c r="M1702" s="102" t="s">
        <v>2199</v>
      </c>
      <c r="N1702" s="129"/>
      <c r="O1702" s="99">
        <v>46004</v>
      </c>
      <c r="P1702" s="91">
        <v>46004</v>
      </c>
      <c r="Q1702" s="99">
        <v>46004</v>
      </c>
      <c r="R1702" s="122" t="s">
        <v>2587</v>
      </c>
      <c r="S1702" s="90" t="s">
        <v>95</v>
      </c>
      <c r="T1702" s="99">
        <v>46004</v>
      </c>
      <c r="U1702" s="110" t="s">
        <v>2578</v>
      </c>
      <c r="V1702" s="111"/>
      <c r="W17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02" s="6"/>
      <c r="AA1702" s="118" t="s">
        <v>2580</v>
      </c>
      <c r="AB1702" s="82">
        <f>_xlfn.XLOOKUP(_xlfn.TEXTJOIN("_",TRUE,tbl_die_ordering[[#This Row],[Supplier]],tbl_die_ordering[[#This Row],[DIE NO]]),[1]Tracker!$AQ:$AQ,[1]Tracker!$Y:$Y,"")</f>
        <v>0</v>
      </c>
      <c r="AC1702" s="83">
        <f>_xlfn.XLOOKUP(_xlfn.TEXTJOIN("_",TRUE,tbl_die_ordering[[#This Row],[Supplier]],tbl_die_ordering[[#This Row],[DIE NO]]),[1]Tracker!$AQ:$AQ,[1]Tracker!$AC:$AC,"")</f>
        <v>0</v>
      </c>
      <c r="AD1702" s="7"/>
      <c r="AF1702" t="str">
        <f>TEXT(tbl_die_ordering[[#This Row],[Die Requested Date]],"mmm")</f>
        <v>Nov</v>
      </c>
      <c r="AG1702" t="str">
        <f>_xlfn.TEXTJOIN("_",TRUE,tbl_die_ordering[[#This Row],[Supplier]],tbl_die_ordering[[#This Row],[DIE NO]])</f>
        <v>PHME_30519-401</v>
      </c>
    </row>
    <row r="1703" spans="1:33" ht="15.75">
      <c r="A1703" s="130" t="s">
        <v>6</v>
      </c>
      <c r="B1703" s="128" t="str">
        <f>_xlfn.XLOOKUP(_xlfn.TEXTJOIN("_",TRUE,tbl_die_ordering[[#This Row],[Supplier]],tbl_die_ordering[[#This Row],[DIE NO]]),[1]Tracker!$AQ:$AQ,[1]Tracker!$W:$W,"")</f>
        <v>8317-25</v>
      </c>
      <c r="C1703" s="204" t="s">
        <v>2599</v>
      </c>
      <c r="D1703" s="177" t="s">
        <v>185</v>
      </c>
      <c r="E1703" s="90" t="s">
        <v>219</v>
      </c>
      <c r="F1703" s="91">
        <v>45974</v>
      </c>
      <c r="G1703" s="355">
        <f>_xlfn.XLOOKUP(_xlfn.TEXTJOIN("_",TRUE,tbl_die_ordering[[#This Row],[Supplier]],tbl_die_ordering[[#This Row],[DIE NO]]),[1]Tracker!$AQ:$AQ,[1]Tracker!$V:$V,"")</f>
        <v>45974</v>
      </c>
      <c r="H1703" s="193" t="s">
        <v>94</v>
      </c>
      <c r="I1703" s="131">
        <v>0</v>
      </c>
      <c r="J1703" s="131">
        <v>0</v>
      </c>
      <c r="K1703" s="99">
        <v>45976</v>
      </c>
      <c r="L1703" s="99"/>
      <c r="M1703" s="102" t="s">
        <v>2199</v>
      </c>
      <c r="N1703" s="129"/>
      <c r="O1703" s="91"/>
      <c r="P1703" s="91"/>
      <c r="Q1703" s="99"/>
      <c r="R1703" s="122"/>
      <c r="S1703" s="90" t="s">
        <v>101</v>
      </c>
      <c r="T1703" s="99"/>
      <c r="U1703" s="110" t="s">
        <v>2578</v>
      </c>
      <c r="V1703" s="111"/>
      <c r="W17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03" s="6"/>
      <c r="AA1703" s="118" t="s">
        <v>2580</v>
      </c>
      <c r="AB1703" s="82">
        <f>_xlfn.XLOOKUP(_xlfn.TEXTJOIN("_",TRUE,tbl_die_ordering[[#This Row],[Supplier]],tbl_die_ordering[[#This Row],[DIE NO]]),[1]Tracker!$AQ:$AQ,[1]Tracker!$Y:$Y,"")</f>
        <v>0</v>
      </c>
      <c r="AC1703" s="83">
        <f>_xlfn.XLOOKUP(_xlfn.TEXTJOIN("_",TRUE,tbl_die_ordering[[#This Row],[Supplier]],tbl_die_ordering[[#This Row],[DIE NO]]),[1]Tracker!$AQ:$AQ,[1]Tracker!$AC:$AC,"")</f>
        <v>0</v>
      </c>
      <c r="AD1703" s="7"/>
      <c r="AF1703" t="str">
        <f>TEXT(tbl_die_ordering[[#This Row],[Die Requested Date]],"mmm")</f>
        <v>Nov</v>
      </c>
      <c r="AG1703" t="str">
        <f>_xlfn.TEXTJOIN("_",TRUE,tbl_die_ordering[[#This Row],[Supplier]],tbl_die_ordering[[#This Row],[DIE NO]])</f>
        <v>PDTMC_32001-501</v>
      </c>
    </row>
    <row r="1704" spans="1:33" ht="15.75">
      <c r="A1704" s="130" t="s">
        <v>6</v>
      </c>
      <c r="B1704" s="128" t="str">
        <f>_xlfn.XLOOKUP(_xlfn.TEXTJOIN("_",TRUE,tbl_die_ordering[[#This Row],[Supplier]],tbl_die_ordering[[#This Row],[DIE NO]]),[1]Tracker!$AQ:$AQ,[1]Tracker!$W:$W,"")</f>
        <v>8317-25</v>
      </c>
      <c r="C1704" s="204" t="s">
        <v>2600</v>
      </c>
      <c r="D1704" s="177" t="s">
        <v>185</v>
      </c>
      <c r="E1704" s="90" t="s">
        <v>219</v>
      </c>
      <c r="F1704" s="91">
        <v>45974</v>
      </c>
      <c r="G1704" s="355">
        <f>_xlfn.XLOOKUP(_xlfn.TEXTJOIN("_",TRUE,tbl_die_ordering[[#This Row],[Supplier]],tbl_die_ordering[[#This Row],[DIE NO]]),[1]Tracker!$AQ:$AQ,[1]Tracker!$V:$V,"")</f>
        <v>45974</v>
      </c>
      <c r="H1704" s="193" t="s">
        <v>94</v>
      </c>
      <c r="I1704" s="131">
        <v>0</v>
      </c>
      <c r="J1704" s="131">
        <v>0</v>
      </c>
      <c r="K1704" s="99">
        <v>45977</v>
      </c>
      <c r="L1704" s="99"/>
      <c r="M1704" s="102" t="s">
        <v>2199</v>
      </c>
      <c r="N1704" s="129"/>
      <c r="O1704" s="91"/>
      <c r="P1704" s="91"/>
      <c r="Q1704" s="99"/>
      <c r="R1704" s="122"/>
      <c r="S1704" s="90" t="s">
        <v>101</v>
      </c>
      <c r="T1704" s="99"/>
      <c r="U1704" s="110" t="s">
        <v>2578</v>
      </c>
      <c r="V1704" s="111"/>
      <c r="W17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04" s="6"/>
      <c r="AA1704" s="118" t="s">
        <v>2580</v>
      </c>
      <c r="AB1704" s="82">
        <f>_xlfn.XLOOKUP(_xlfn.TEXTJOIN("_",TRUE,tbl_die_ordering[[#This Row],[Supplier]],tbl_die_ordering[[#This Row],[DIE NO]]),[1]Tracker!$AQ:$AQ,[1]Tracker!$Y:$Y,"")</f>
        <v>0</v>
      </c>
      <c r="AC1704" s="83">
        <f>_xlfn.XLOOKUP(_xlfn.TEXTJOIN("_",TRUE,tbl_die_ordering[[#This Row],[Supplier]],tbl_die_ordering[[#This Row],[DIE NO]]),[1]Tracker!$AQ:$AQ,[1]Tracker!$AC:$AC,"")</f>
        <v>0</v>
      </c>
      <c r="AD1704" s="7"/>
      <c r="AF1704" t="str">
        <f>TEXT(tbl_die_ordering[[#This Row],[Die Requested Date]],"mmm")</f>
        <v>Nov</v>
      </c>
      <c r="AG1704" t="str">
        <f>_xlfn.TEXTJOIN("_",TRUE,tbl_die_ordering[[#This Row],[Supplier]],tbl_die_ordering[[#This Row],[DIE NO]])</f>
        <v>PDTMC_32002-501</v>
      </c>
    </row>
    <row r="1705" spans="1:33" ht="15" customHeight="1">
      <c r="A1705" s="130" t="s">
        <v>6</v>
      </c>
      <c r="B1705" s="128" t="str">
        <f>_xlfn.XLOOKUP(_xlfn.TEXTJOIN("_",TRUE,tbl_die_ordering[[#This Row],[Supplier]],tbl_die_ordering[[#This Row],[DIE NO]]),[1]Tracker!$AQ:$AQ,[1]Tracker!$W:$W,"")</f>
        <v>8317-25</v>
      </c>
      <c r="C1705" s="204" t="s">
        <v>2601</v>
      </c>
      <c r="D1705" s="177" t="s">
        <v>185</v>
      </c>
      <c r="E1705" s="90" t="s">
        <v>260</v>
      </c>
      <c r="F1705" s="91">
        <v>45974</v>
      </c>
      <c r="G1705" s="355">
        <f>_xlfn.XLOOKUP(_xlfn.TEXTJOIN("_",TRUE,tbl_die_ordering[[#This Row],[Supplier]],tbl_die_ordering[[#This Row],[DIE NO]]),[1]Tracker!$AQ:$AQ,[1]Tracker!$V:$V,"")</f>
        <v>45974</v>
      </c>
      <c r="H1705" s="193" t="s">
        <v>94</v>
      </c>
      <c r="I1705" s="131">
        <v>0</v>
      </c>
      <c r="J1705" s="131">
        <v>0</v>
      </c>
      <c r="K1705" s="99">
        <v>45976</v>
      </c>
      <c r="L1705" s="99"/>
      <c r="M1705" s="102" t="s">
        <v>2199</v>
      </c>
      <c r="N1705" s="129"/>
      <c r="O1705" s="91"/>
      <c r="P1705" s="91"/>
      <c r="Q1705" s="99"/>
      <c r="R1705" s="122"/>
      <c r="S1705" s="90" t="s">
        <v>101</v>
      </c>
      <c r="T1705" s="99"/>
      <c r="U1705" s="110" t="s">
        <v>2578</v>
      </c>
      <c r="V1705" s="111"/>
      <c r="W17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05" s="6"/>
      <c r="AA1705" s="118" t="s">
        <v>2580</v>
      </c>
      <c r="AB1705" s="82">
        <f>_xlfn.XLOOKUP(_xlfn.TEXTJOIN("_",TRUE,tbl_die_ordering[[#This Row],[Supplier]],tbl_die_ordering[[#This Row],[DIE NO]]),[1]Tracker!$AQ:$AQ,[1]Tracker!$Y:$Y,"")</f>
        <v>0</v>
      </c>
      <c r="AC1705" s="83">
        <f>_xlfn.XLOOKUP(_xlfn.TEXTJOIN("_",TRUE,tbl_die_ordering[[#This Row],[Supplier]],tbl_die_ordering[[#This Row],[DIE NO]]),[1]Tracker!$AQ:$AQ,[1]Tracker!$AC:$AC,"")</f>
        <v>0</v>
      </c>
      <c r="AD1705" s="7"/>
      <c r="AF1705" t="str">
        <f>TEXT(tbl_die_ordering[[#This Row],[Die Requested Date]],"mmm")</f>
        <v>Nov</v>
      </c>
      <c r="AG1705" t="str">
        <f>_xlfn.TEXTJOIN("_",TRUE,tbl_die_ordering[[#This Row],[Supplier]],tbl_die_ordering[[#This Row],[DIE NO]])</f>
        <v>PDTMC_32003-401</v>
      </c>
    </row>
    <row r="1706" spans="1:33" ht="30">
      <c r="A1706" s="130" t="s">
        <v>6</v>
      </c>
      <c r="B1706" s="128" t="str">
        <f>_xlfn.XLOOKUP(_xlfn.TEXTJOIN("_",TRUE,tbl_die_ordering[[#This Row],[Supplier]],tbl_die_ordering[[#This Row],[DIE NO]]),[1]Tracker!$AQ:$AQ,[1]Tracker!$W:$W,"")</f>
        <v>8312-25</v>
      </c>
      <c r="C1706" s="204" t="s">
        <v>2602</v>
      </c>
      <c r="D1706" s="177" t="s">
        <v>88</v>
      </c>
      <c r="E1706" s="90" t="s">
        <v>93</v>
      </c>
      <c r="F1706" s="91">
        <v>45974</v>
      </c>
      <c r="G1706" s="355">
        <f>_xlfn.XLOOKUP(_xlfn.TEXTJOIN("_",TRUE,tbl_die_ordering[[#This Row],[Supplier]],tbl_die_ordering[[#This Row],[DIE NO]]),[1]Tracker!$AQ:$AQ,[1]Tracker!$V:$V,"")</f>
        <v>45974</v>
      </c>
      <c r="H1706" s="193" t="s">
        <v>94</v>
      </c>
      <c r="I1706" s="131">
        <v>1</v>
      </c>
      <c r="J1706" s="131">
        <v>2</v>
      </c>
      <c r="K1706" s="99">
        <v>45978</v>
      </c>
      <c r="L1706" s="99">
        <v>45985</v>
      </c>
      <c r="M1706" s="102" t="s">
        <v>2199</v>
      </c>
      <c r="N1706" s="129"/>
      <c r="O1706" s="91">
        <v>45987</v>
      </c>
      <c r="P1706" s="91">
        <v>45988</v>
      </c>
      <c r="Q1706" s="99">
        <v>45987</v>
      </c>
      <c r="R1706" s="122" t="s">
        <v>2508</v>
      </c>
      <c r="S1706" s="90" t="s">
        <v>95</v>
      </c>
      <c r="T1706" s="99">
        <v>45987</v>
      </c>
      <c r="U1706" s="110" t="s">
        <v>2570</v>
      </c>
      <c r="V1706" s="111" t="s">
        <v>2603</v>
      </c>
      <c r="W17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06" s="6"/>
      <c r="AA1706" s="118"/>
      <c r="AB1706" s="82">
        <f>_xlfn.XLOOKUP(_xlfn.TEXTJOIN("_",TRUE,tbl_die_ordering[[#This Row],[Supplier]],tbl_die_ordering[[#This Row],[DIE NO]]),[1]Tracker!$AQ:$AQ,[1]Tracker!$Y:$Y,"")</f>
        <v>142510384</v>
      </c>
      <c r="AC1706" s="83" t="str">
        <f>_xlfn.XLOOKUP(_xlfn.TEXTJOIN("_",TRUE,tbl_die_ordering[[#This Row],[Supplier]],tbl_die_ordering[[#This Row],[DIE NO]]),[1]Tracker!$AQ:$AQ,[1]Tracker!$AC:$AC,"")</f>
        <v xml:space="preserve"> </v>
      </c>
      <c r="AD1706" s="7"/>
      <c r="AF1706" t="str">
        <f>TEXT(tbl_die_ordering[[#This Row],[Die Requested Date]],"mmm")</f>
        <v>Nov</v>
      </c>
      <c r="AG1706" t="str">
        <f>_xlfn.TEXTJOIN("_",TRUE,tbl_die_ordering[[#This Row],[Supplier]],tbl_die_ordering[[#This Row],[DIE NO]])</f>
        <v>PHME_29911-602</v>
      </c>
    </row>
    <row r="1707" spans="1:33" ht="45">
      <c r="A1707" s="130" t="s">
        <v>29</v>
      </c>
      <c r="B1707" s="128" t="str">
        <f>_xlfn.XLOOKUP(_xlfn.TEXTJOIN("_",TRUE,tbl_die_ordering[[#This Row],[Supplier]],tbl_die_ordering[[#This Row],[DIE NO]]),[1]Tracker!$AQ:$AQ,[1]Tracker!$W:$W,"")</f>
        <v>8311-25</v>
      </c>
      <c r="C1707" s="204" t="s">
        <v>2604</v>
      </c>
      <c r="D1707" s="177" t="s">
        <v>88</v>
      </c>
      <c r="E1707" s="90" t="s">
        <v>122</v>
      </c>
      <c r="F1707" s="91">
        <v>45974</v>
      </c>
      <c r="G1707" s="355">
        <f>_xlfn.XLOOKUP(_xlfn.TEXTJOIN("_",TRUE,tbl_die_ordering[[#This Row],[Supplier]],tbl_die_ordering[[#This Row],[DIE NO]]),[1]Tracker!$AQ:$AQ,[1]Tracker!$V:$V,"")</f>
        <v>45974</v>
      </c>
      <c r="H1707" s="193" t="s">
        <v>94</v>
      </c>
      <c r="I1707" s="131">
        <v>4</v>
      </c>
      <c r="J1707" s="131">
        <v>4</v>
      </c>
      <c r="K1707" s="99">
        <v>45975</v>
      </c>
      <c r="L1707" s="99"/>
      <c r="M1707" s="102" t="s">
        <v>2199</v>
      </c>
      <c r="N1707" s="129"/>
      <c r="O1707" s="91"/>
      <c r="P1707" s="91"/>
      <c r="Q1707" s="99"/>
      <c r="R1707" s="122"/>
      <c r="S1707" s="90" t="s">
        <v>95</v>
      </c>
      <c r="T1707" s="99"/>
      <c r="U1707" s="110" t="s">
        <v>2570</v>
      </c>
      <c r="V1707" s="111" t="s">
        <v>2605</v>
      </c>
      <c r="W17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07" s="6"/>
      <c r="AA1707" s="118"/>
      <c r="AB1707" s="82">
        <f>_xlfn.XLOOKUP(_xlfn.TEXTJOIN("_",TRUE,tbl_die_ordering[[#This Row],[Supplier]],tbl_die_ordering[[#This Row],[DIE NO]]),[1]Tracker!$AQ:$AQ,[1]Tracker!$Y:$Y,"")</f>
        <v>0</v>
      </c>
      <c r="AC1707" s="83">
        <f>_xlfn.XLOOKUP(_xlfn.TEXTJOIN("_",TRUE,tbl_die_ordering[[#This Row],[Supplier]],tbl_die_ordering[[#This Row],[DIE NO]]),[1]Tracker!$AQ:$AQ,[1]Tracker!$AC:$AC,"")</f>
        <v>0</v>
      </c>
      <c r="AD1707" s="7"/>
      <c r="AF1707" t="str">
        <f>TEXT(tbl_die_ordering[[#This Row],[Die Requested Date]],"mmm")</f>
        <v>Nov</v>
      </c>
      <c r="AG1707" t="str">
        <f>_xlfn.TEXTJOIN("_",TRUE,tbl_die_ordering[[#This Row],[Supplier]],tbl_die_ordering[[#This Row],[DIE NO]])</f>
        <v>PHME_120658-3506</v>
      </c>
    </row>
    <row r="1708" spans="1:33" ht="105">
      <c r="A1708" s="130" t="s">
        <v>6</v>
      </c>
      <c r="B1708" s="128" t="str">
        <f>_xlfn.XLOOKUP(_xlfn.TEXTJOIN("_",TRUE,tbl_die_ordering[[#This Row],[Supplier]],tbl_die_ordering[[#This Row],[DIE NO]]),[1]Tracker!$AQ:$AQ,[1]Tracker!$W:$W,"")</f>
        <v>8325-25</v>
      </c>
      <c r="C1708" s="204" t="s">
        <v>2591</v>
      </c>
      <c r="D1708" s="90" t="s">
        <v>88</v>
      </c>
      <c r="E1708" s="90" t="s">
        <v>240</v>
      </c>
      <c r="F1708" s="91">
        <v>45975</v>
      </c>
      <c r="G1708" s="355">
        <f>_xlfn.XLOOKUP(_xlfn.TEXTJOIN("_",TRUE,tbl_die_ordering[[#This Row],[Supplier]],tbl_die_ordering[[#This Row],[DIE NO]]),[1]Tracker!$AQ:$AQ,[1]Tracker!$V:$V,"")</f>
        <v>45980</v>
      </c>
      <c r="H1708" s="193" t="s">
        <v>90</v>
      </c>
      <c r="I1708" s="131">
        <v>9</v>
      </c>
      <c r="J1708" s="131">
        <v>9</v>
      </c>
      <c r="K1708" s="99">
        <v>45990</v>
      </c>
      <c r="L1708" s="99"/>
      <c r="M1708" s="102" t="s">
        <v>2199</v>
      </c>
      <c r="N1708" s="129"/>
      <c r="O1708" s="91"/>
      <c r="P1708" s="91"/>
      <c r="Q1708" s="99"/>
      <c r="R1708" s="122"/>
      <c r="S1708" s="90" t="s">
        <v>106</v>
      </c>
      <c r="T1708" s="91"/>
      <c r="U1708" s="110"/>
      <c r="V1708" s="111" t="s">
        <v>2606</v>
      </c>
      <c r="W17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08" s="12"/>
      <c r="AA1708" s="118"/>
      <c r="AB1708" s="82">
        <f>_xlfn.XLOOKUP(_xlfn.TEXTJOIN("_",TRUE,tbl_die_ordering[[#This Row],[Supplier]],tbl_die_ordering[[#This Row],[DIE NO]]),[1]Tracker!$AQ:$AQ,[1]Tracker!$Y:$Y,"")</f>
        <v>0</v>
      </c>
      <c r="AC1708" s="83">
        <f>_xlfn.XLOOKUP(_xlfn.TEXTJOIN("_",TRUE,tbl_die_ordering[[#This Row],[Supplier]],tbl_die_ordering[[#This Row],[DIE NO]]),[1]Tracker!$AQ:$AQ,[1]Tracker!$AC:$AC,"")</f>
        <v>0</v>
      </c>
      <c r="AD1708" s="7"/>
      <c r="AF1708" t="str">
        <f>TEXT(tbl_die_ordering[[#This Row],[Die Requested Date]],"mmm")</f>
        <v>Nov</v>
      </c>
      <c r="AG1708" t="str">
        <f>_xlfn.TEXTJOIN("_",TRUE,tbl_die_ordering[[#This Row],[Supplier]],tbl_die_ordering[[#This Row],[DIE NO]])</f>
        <v>JIANGSU_29818-603</v>
      </c>
    </row>
    <row r="1709" spans="1:33" ht="45">
      <c r="A1709" s="130" t="s">
        <v>6</v>
      </c>
      <c r="B1709" s="128" t="str">
        <f>_xlfn.XLOOKUP(_xlfn.TEXTJOIN("_",TRUE,tbl_die_ordering[[#This Row],[Supplier]],tbl_die_ordering[[#This Row],[DIE NO]]),[1]Tracker!$AQ:$AQ,[1]Tracker!$W:$W,"")</f>
        <v>8318-25</v>
      </c>
      <c r="C1709" s="204" t="s">
        <v>2607</v>
      </c>
      <c r="D1709" s="177" t="s">
        <v>185</v>
      </c>
      <c r="E1709" s="90" t="s">
        <v>119</v>
      </c>
      <c r="F1709" s="91">
        <v>45977</v>
      </c>
      <c r="G1709" s="355">
        <f>_xlfn.XLOOKUP(_xlfn.TEXTJOIN("_",TRUE,tbl_die_ordering[[#This Row],[Supplier]],tbl_die_ordering[[#This Row],[DIE NO]]),[1]Tracker!$AQ:$AQ,[1]Tracker!$V:$V,"")</f>
        <v>45978</v>
      </c>
      <c r="H1709" s="193" t="s">
        <v>94</v>
      </c>
      <c r="I1709" s="131">
        <v>3</v>
      </c>
      <c r="J1709" s="131">
        <v>3</v>
      </c>
      <c r="K1709" s="99">
        <v>45980</v>
      </c>
      <c r="L1709" s="99">
        <v>45980</v>
      </c>
      <c r="M1709" s="102"/>
      <c r="N1709" s="129"/>
      <c r="O1709" s="91">
        <v>45981</v>
      </c>
      <c r="P1709" s="91">
        <v>45979</v>
      </c>
      <c r="Q1709" s="99">
        <v>45981</v>
      </c>
      <c r="R1709" s="122" t="s">
        <v>2440</v>
      </c>
      <c r="S1709" s="90" t="s">
        <v>101</v>
      </c>
      <c r="T1709" s="99">
        <v>45981</v>
      </c>
      <c r="U1709" s="110" t="s">
        <v>2608</v>
      </c>
      <c r="V1709" s="111" t="s">
        <v>2609</v>
      </c>
      <c r="W17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09" s="6"/>
      <c r="AA1709" s="118"/>
      <c r="AB1709" s="82">
        <f>_xlfn.XLOOKUP(_xlfn.TEXTJOIN("_",TRUE,tbl_die_ordering[[#This Row],[Supplier]],tbl_die_ordering[[#This Row],[DIE NO]]),[1]Tracker!$AQ:$AQ,[1]Tracker!$Y:$Y,"")</f>
        <v>142510191</v>
      </c>
      <c r="AC1709" s="83">
        <f>_xlfn.XLOOKUP(_xlfn.TEXTJOIN("_",TRUE,tbl_die_ordering[[#This Row],[Supplier]],tbl_die_ordering[[#This Row],[DIE NO]]),[1]Tracker!$AQ:$AQ,[1]Tracker!$AC:$AC,"")</f>
        <v>45989</v>
      </c>
      <c r="AD1709" s="7"/>
      <c r="AF1709" t="str">
        <f>TEXT(tbl_die_ordering[[#This Row],[Die Requested Date]],"mmm")</f>
        <v>Nov</v>
      </c>
      <c r="AG1709" t="str">
        <f>_xlfn.TEXTJOIN("_",TRUE,tbl_die_ordering[[#This Row],[Supplier]],tbl_die_ordering[[#This Row],[DIE NO]])</f>
        <v>PDTMC_30511-401</v>
      </c>
    </row>
    <row r="1710" spans="1:33" ht="45">
      <c r="A1710" s="130" t="s">
        <v>6</v>
      </c>
      <c r="B1710" s="128" t="str">
        <f>_xlfn.XLOOKUP(_xlfn.TEXTJOIN("_",TRUE,tbl_die_ordering[[#This Row],[Supplier]],tbl_die_ordering[[#This Row],[DIE NO]]),[1]Tracker!$AQ:$AQ,[1]Tracker!$W:$W,"")</f>
        <v>8319-25</v>
      </c>
      <c r="C1710" s="204" t="s">
        <v>2610</v>
      </c>
      <c r="D1710" s="177" t="s">
        <v>185</v>
      </c>
      <c r="E1710" s="90" t="s">
        <v>122</v>
      </c>
      <c r="F1710" s="91">
        <v>45979</v>
      </c>
      <c r="G1710" s="355">
        <f>_xlfn.XLOOKUP(_xlfn.TEXTJOIN("_",TRUE,tbl_die_ordering[[#This Row],[Supplier]],tbl_die_ordering[[#This Row],[DIE NO]]),[1]Tracker!$AQ:$AQ,[1]Tracker!$V:$V,"")</f>
        <v>45980</v>
      </c>
      <c r="H1710" s="193" t="s">
        <v>94</v>
      </c>
      <c r="I1710" s="131">
        <v>1</v>
      </c>
      <c r="J1710" s="131">
        <v>1</v>
      </c>
      <c r="K1710" s="99">
        <v>45981</v>
      </c>
      <c r="L1710" s="99">
        <v>45982</v>
      </c>
      <c r="M1710" s="102"/>
      <c r="N1710" s="129"/>
      <c r="O1710" s="91">
        <v>45983</v>
      </c>
      <c r="P1710" s="91">
        <v>45979</v>
      </c>
      <c r="Q1710" s="99">
        <v>45983</v>
      </c>
      <c r="R1710" s="122" t="s">
        <v>104</v>
      </c>
      <c r="S1710" s="90" t="s">
        <v>95</v>
      </c>
      <c r="T1710" s="99">
        <v>45983</v>
      </c>
      <c r="U1710" s="350" t="s">
        <v>661</v>
      </c>
      <c r="V1710" s="111" t="s">
        <v>2611</v>
      </c>
      <c r="W17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0" s="6"/>
      <c r="AA1710" s="118"/>
      <c r="AB1710" s="82">
        <f>_xlfn.XLOOKUP(_xlfn.TEXTJOIN("_",TRUE,tbl_die_ordering[[#This Row],[Supplier]],tbl_die_ordering[[#This Row],[DIE NO]]),[1]Tracker!$AQ:$AQ,[1]Tracker!$Y:$Y,"")</f>
        <v>142510389</v>
      </c>
      <c r="AC1710" s="83" t="str">
        <f>_xlfn.XLOOKUP(_xlfn.TEXTJOIN("_",TRUE,tbl_die_ordering[[#This Row],[Supplier]],tbl_die_ordering[[#This Row],[DIE NO]]),[1]Tracker!$AQ:$AQ,[1]Tracker!$AC:$AC,"")</f>
        <v xml:space="preserve"> </v>
      </c>
      <c r="AD1710" s="7"/>
      <c r="AF1710" t="str">
        <f>TEXT(tbl_die_ordering[[#This Row],[Die Requested Date]],"mmm")</f>
        <v>Nov</v>
      </c>
      <c r="AG1710" t="str">
        <f>_xlfn.TEXTJOIN("_",TRUE,tbl_die_ordering[[#This Row],[Supplier]],tbl_die_ordering[[#This Row],[DIE NO]])</f>
        <v>PHME_05427-601</v>
      </c>
    </row>
    <row r="1711" spans="1:33" ht="15.75">
      <c r="A1711" s="130" t="s">
        <v>6</v>
      </c>
      <c r="B1711" s="128" t="str">
        <f>_xlfn.XLOOKUP(_xlfn.TEXTJOIN("_",TRUE,tbl_die_ordering[[#This Row],[Supplier]],tbl_die_ordering[[#This Row],[DIE NO]]),[1]Tracker!$AQ:$AQ,[1]Tracker!$W:$W,"")</f>
        <v>8321-25</v>
      </c>
      <c r="C1711" s="204" t="s">
        <v>2612</v>
      </c>
      <c r="D1711" s="177" t="s">
        <v>88</v>
      </c>
      <c r="E1711" s="90" t="s">
        <v>247</v>
      </c>
      <c r="F1711" s="91">
        <v>45979</v>
      </c>
      <c r="G1711" s="355">
        <f>_xlfn.XLOOKUP(_xlfn.TEXTJOIN("_",TRUE,tbl_die_ordering[[#This Row],[Supplier]],tbl_die_ordering[[#This Row],[DIE NO]]),[1]Tracker!$AQ:$AQ,[1]Tracker!$V:$V,"")</f>
        <v>45980</v>
      </c>
      <c r="H1711" s="193" t="s">
        <v>90</v>
      </c>
      <c r="I1711" s="131">
        <v>2</v>
      </c>
      <c r="J1711" s="131">
        <v>8</v>
      </c>
      <c r="K1711" s="99">
        <v>45980</v>
      </c>
      <c r="L1711" s="99">
        <v>45986</v>
      </c>
      <c r="M1711" s="102"/>
      <c r="N1711" s="129"/>
      <c r="O1711" s="99">
        <v>45989</v>
      </c>
      <c r="P1711" s="91">
        <v>45991</v>
      </c>
      <c r="Q1711" s="99">
        <v>45989</v>
      </c>
      <c r="R1711" s="122" t="s">
        <v>2613</v>
      </c>
      <c r="S1711" s="90" t="s">
        <v>139</v>
      </c>
      <c r="T1711" s="99">
        <v>45989</v>
      </c>
      <c r="U1711" s="110"/>
      <c r="V1711" s="111"/>
      <c r="W17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1" s="6"/>
      <c r="AA1711" s="118"/>
      <c r="AB1711" s="82">
        <f>_xlfn.XLOOKUP(_xlfn.TEXTJOIN("_",TRUE,tbl_die_ordering[[#This Row],[Supplier]],tbl_die_ordering[[#This Row],[DIE NO]]),[1]Tracker!$AQ:$AQ,[1]Tracker!$Y:$Y,"")</f>
        <v>142510649</v>
      </c>
      <c r="AC1711" s="83">
        <f>_xlfn.XLOOKUP(_xlfn.TEXTJOIN("_",TRUE,tbl_die_ordering[[#This Row],[Supplier]],tbl_die_ordering[[#This Row],[DIE NO]]),[1]Tracker!$AQ:$AQ,[1]Tracker!$AC:$AC,"")</f>
        <v>0</v>
      </c>
      <c r="AD1711" s="7"/>
      <c r="AF1711" t="str">
        <f>TEXT(tbl_die_ordering[[#This Row],[Die Requested Date]],"mmm")</f>
        <v>Nov</v>
      </c>
      <c r="AG1711" t="str">
        <f>_xlfn.TEXTJOIN("_",TRUE,tbl_die_ordering[[#This Row],[Supplier]],tbl_die_ordering[[#This Row],[DIE NO]])</f>
        <v>EKSTEK_29780-527</v>
      </c>
    </row>
    <row r="1712" spans="1:33" ht="15.75">
      <c r="A1712" s="130" t="s">
        <v>6</v>
      </c>
      <c r="B1712" s="128" t="str">
        <f>_xlfn.XLOOKUP(_xlfn.TEXTJOIN("_",TRUE,tbl_die_ordering[[#This Row],[Supplier]],tbl_die_ordering[[#This Row],[DIE NO]]),[1]Tracker!$AQ:$AQ,[1]Tracker!$W:$W,"")</f>
        <v>8319-25</v>
      </c>
      <c r="C1712" s="204" t="s">
        <v>2614</v>
      </c>
      <c r="D1712" s="177" t="s">
        <v>88</v>
      </c>
      <c r="E1712" s="90" t="s">
        <v>89</v>
      </c>
      <c r="F1712" s="91">
        <v>45979</v>
      </c>
      <c r="G1712" s="355">
        <f>_xlfn.XLOOKUP(_xlfn.TEXTJOIN("_",TRUE,tbl_die_ordering[[#This Row],[Supplier]],tbl_die_ordering[[#This Row],[DIE NO]]),[1]Tracker!$AQ:$AQ,[1]Tracker!$V:$V,"")</f>
        <v>45980</v>
      </c>
      <c r="H1712" s="193" t="s">
        <v>94</v>
      </c>
      <c r="I1712" s="131">
        <v>0</v>
      </c>
      <c r="J1712" s="131">
        <v>0</v>
      </c>
      <c r="K1712" s="99">
        <v>45980</v>
      </c>
      <c r="L1712" s="99">
        <v>45981</v>
      </c>
      <c r="M1712" s="102"/>
      <c r="N1712" s="129"/>
      <c r="O1712" s="91">
        <v>45983</v>
      </c>
      <c r="P1712" s="91">
        <v>45988</v>
      </c>
      <c r="Q1712" s="99">
        <v>45983</v>
      </c>
      <c r="R1712" s="122" t="s">
        <v>104</v>
      </c>
      <c r="S1712" s="90" t="s">
        <v>95</v>
      </c>
      <c r="T1712" s="99">
        <v>45983</v>
      </c>
      <c r="U1712" s="110"/>
      <c r="V1712" s="111"/>
      <c r="W17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2" s="6"/>
      <c r="AA1712" s="118"/>
      <c r="AB1712" s="82">
        <f>_xlfn.XLOOKUP(_xlfn.TEXTJOIN("_",TRUE,tbl_die_ordering[[#This Row],[Supplier]],tbl_die_ordering[[#This Row],[DIE NO]]),[1]Tracker!$AQ:$AQ,[1]Tracker!$Y:$Y,"")</f>
        <v>142510516</v>
      </c>
      <c r="AC1712" s="83">
        <f>_xlfn.XLOOKUP(_xlfn.TEXTJOIN("_",TRUE,tbl_die_ordering[[#This Row],[Supplier]],tbl_die_ordering[[#This Row],[DIE NO]]),[1]Tracker!$AQ:$AQ,[1]Tracker!$AC:$AC,"")</f>
        <v>0</v>
      </c>
      <c r="AD1712" s="7"/>
      <c r="AF1712" t="str">
        <f>TEXT(tbl_die_ordering[[#This Row],[Die Requested Date]],"mmm")</f>
        <v>Nov</v>
      </c>
      <c r="AG1712" t="str">
        <f>_xlfn.TEXTJOIN("_",TRUE,tbl_die_ordering[[#This Row],[Supplier]],tbl_die_ordering[[#This Row],[DIE NO]])</f>
        <v>PHME_27911-604</v>
      </c>
    </row>
    <row r="1713" spans="1:33" ht="15.75">
      <c r="A1713" s="130" t="s">
        <v>6</v>
      </c>
      <c r="B1713" s="128" t="str">
        <f>_xlfn.XLOOKUP(_xlfn.TEXTJOIN("_",TRUE,tbl_die_ordering[[#This Row],[Supplier]],tbl_die_ordering[[#This Row],[DIE NO]]),[1]Tracker!$AQ:$AQ,[1]Tracker!$W:$W,"")</f>
        <v>8320-25</v>
      </c>
      <c r="C1713" s="204" t="s">
        <v>2615</v>
      </c>
      <c r="D1713" s="177" t="s">
        <v>88</v>
      </c>
      <c r="E1713" s="90" t="s">
        <v>2616</v>
      </c>
      <c r="F1713" s="91">
        <v>45979</v>
      </c>
      <c r="G1713" s="355">
        <f>_xlfn.XLOOKUP(_xlfn.TEXTJOIN("_",TRUE,tbl_die_ordering[[#This Row],[Supplier]],tbl_die_ordering[[#This Row],[DIE NO]]),[1]Tracker!$AQ:$AQ,[1]Tracker!$V:$V,"")</f>
        <v>45980</v>
      </c>
      <c r="H1713" s="193" t="s">
        <v>90</v>
      </c>
      <c r="I1713" s="131">
        <v>1</v>
      </c>
      <c r="J1713" s="131">
        <v>4</v>
      </c>
      <c r="K1713" s="99">
        <v>45981</v>
      </c>
      <c r="L1713" s="99">
        <v>45982</v>
      </c>
      <c r="M1713" s="102"/>
      <c r="N1713" s="129"/>
      <c r="O1713" s="91">
        <v>45983</v>
      </c>
      <c r="P1713" s="91">
        <v>45988</v>
      </c>
      <c r="Q1713" s="99">
        <v>45983</v>
      </c>
      <c r="R1713" s="122" t="s">
        <v>104</v>
      </c>
      <c r="S1713" s="90" t="s">
        <v>167</v>
      </c>
      <c r="T1713" s="99">
        <v>45983</v>
      </c>
      <c r="U1713" s="110"/>
      <c r="V1713" s="111"/>
      <c r="W17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3" s="6"/>
      <c r="AA1713" s="118"/>
      <c r="AB1713" s="82">
        <f>_xlfn.XLOOKUP(_xlfn.TEXTJOIN("_",TRUE,tbl_die_ordering[[#This Row],[Supplier]],tbl_die_ordering[[#This Row],[DIE NO]]),[1]Tracker!$AQ:$AQ,[1]Tracker!$Y:$Y,"")</f>
        <v>142510455</v>
      </c>
      <c r="AC1713" s="83" t="str">
        <f>_xlfn.XLOOKUP(_xlfn.TEXTJOIN("_",TRUE,tbl_die_ordering[[#This Row],[Supplier]],tbl_die_ordering[[#This Row],[DIE NO]]),[1]Tracker!$AQ:$AQ,[1]Tracker!$AC:$AC,"")</f>
        <v xml:space="preserve"> </v>
      </c>
      <c r="AD1713" s="7"/>
      <c r="AF1713" t="str">
        <f>TEXT(tbl_die_ordering[[#This Row],[Die Requested Date]],"mmm")</f>
        <v>Nov</v>
      </c>
      <c r="AG1713" t="str">
        <f>_xlfn.TEXTJOIN("_",TRUE,tbl_die_ordering[[#This Row],[Supplier]],tbl_die_ordering[[#This Row],[DIE NO]])</f>
        <v>PHOENIX _30496-602</v>
      </c>
    </row>
    <row r="1714" spans="1:33" ht="15.75">
      <c r="A1714" s="130" t="s">
        <v>6</v>
      </c>
      <c r="B1714" s="128" t="str">
        <f>_xlfn.XLOOKUP(_xlfn.TEXTJOIN("_",TRUE,tbl_die_ordering[[#This Row],[Supplier]],tbl_die_ordering[[#This Row],[DIE NO]]),[1]Tracker!$AQ:$AQ,[1]Tracker!$W:$W,"")</f>
        <v>8320-25</v>
      </c>
      <c r="C1714" s="204" t="s">
        <v>2617</v>
      </c>
      <c r="D1714" s="177" t="s">
        <v>88</v>
      </c>
      <c r="E1714" s="90" t="s">
        <v>100</v>
      </c>
      <c r="F1714" s="91">
        <v>45979</v>
      </c>
      <c r="G1714" s="355">
        <f>_xlfn.XLOOKUP(_xlfn.TEXTJOIN("_",TRUE,tbl_die_ordering[[#This Row],[Supplier]],tbl_die_ordering[[#This Row],[DIE NO]]),[1]Tracker!$AQ:$AQ,[1]Tracker!$V:$V,"")</f>
        <v>45980</v>
      </c>
      <c r="H1714" s="193" t="s">
        <v>90</v>
      </c>
      <c r="I1714" s="131">
        <v>1</v>
      </c>
      <c r="J1714" s="131">
        <v>3</v>
      </c>
      <c r="K1714" s="99">
        <v>45980</v>
      </c>
      <c r="L1714" s="99">
        <v>45981</v>
      </c>
      <c r="M1714" s="102"/>
      <c r="N1714" s="129"/>
      <c r="O1714" s="91">
        <v>45983</v>
      </c>
      <c r="P1714" s="91">
        <v>45991</v>
      </c>
      <c r="Q1714" s="99">
        <v>45983</v>
      </c>
      <c r="R1714" s="122" t="s">
        <v>104</v>
      </c>
      <c r="S1714" s="90" t="s">
        <v>167</v>
      </c>
      <c r="T1714" s="99">
        <v>45983</v>
      </c>
      <c r="U1714" s="184"/>
      <c r="V1714" s="111"/>
      <c r="W17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4" s="6"/>
      <c r="AA1714" s="118"/>
      <c r="AB1714" s="82">
        <f>_xlfn.XLOOKUP(_xlfn.TEXTJOIN("_",TRUE,tbl_die_ordering[[#This Row],[Supplier]],tbl_die_ordering[[#This Row],[DIE NO]]),[1]Tracker!$AQ:$AQ,[1]Tracker!$Y:$Y,"")</f>
        <v>142510455</v>
      </c>
      <c r="AC1714" s="83" t="str">
        <f>_xlfn.XLOOKUP(_xlfn.TEXTJOIN("_",TRUE,tbl_die_ordering[[#This Row],[Supplier]],tbl_die_ordering[[#This Row],[DIE NO]]),[1]Tracker!$AQ:$AQ,[1]Tracker!$AC:$AC,"")</f>
        <v xml:space="preserve"> </v>
      </c>
      <c r="AD1714" s="7"/>
      <c r="AF1714" t="str">
        <f>TEXT(tbl_die_ordering[[#This Row],[Die Requested Date]],"mmm")</f>
        <v>Nov</v>
      </c>
      <c r="AG1714" t="str">
        <f>_xlfn.TEXTJOIN("_",TRUE,tbl_die_ordering[[#This Row],[Supplier]],tbl_die_ordering[[#This Row],[DIE NO]])</f>
        <v>PHOENIX _28117-506</v>
      </c>
    </row>
    <row r="1715" spans="1:33" ht="60">
      <c r="A1715" s="130" t="s">
        <v>29</v>
      </c>
      <c r="B1715" s="128" t="str">
        <f>_xlfn.XLOOKUP(_xlfn.TEXTJOIN("_",TRUE,tbl_die_ordering[[#This Row],[Supplier]],tbl_die_ordering[[#This Row],[DIE NO]]),[1]Tracker!$AQ:$AQ,[1]Tracker!$W:$W,"")</f>
        <v>8323-25</v>
      </c>
      <c r="C1715" s="204" t="s">
        <v>92</v>
      </c>
      <c r="D1715" s="90" t="s">
        <v>88</v>
      </c>
      <c r="E1715" s="92" t="s">
        <v>2184</v>
      </c>
      <c r="F1715" s="91">
        <v>45979</v>
      </c>
      <c r="G1715" s="355">
        <f>_xlfn.XLOOKUP(_xlfn.TEXTJOIN("_",TRUE,tbl_die_ordering[[#This Row],[Supplier]],tbl_die_ordering[[#This Row],[DIE NO]]),[1]Tracker!$AQ:$AQ,[1]Tracker!$V:$V,"")</f>
        <v>45980</v>
      </c>
      <c r="H1715" s="193" t="s">
        <v>94</v>
      </c>
      <c r="I1715" s="131">
        <v>1</v>
      </c>
      <c r="J1715" s="131">
        <v>3</v>
      </c>
      <c r="K1715" s="99">
        <v>45981</v>
      </c>
      <c r="L1715" s="99">
        <v>45995</v>
      </c>
      <c r="M1715" s="102" t="s">
        <v>2199</v>
      </c>
      <c r="N1715" s="129"/>
      <c r="O1715" s="99">
        <v>45996</v>
      </c>
      <c r="P1715" s="91"/>
      <c r="Q1715" s="99">
        <v>45996</v>
      </c>
      <c r="R1715" s="122" t="s">
        <v>2618</v>
      </c>
      <c r="S1715" s="90" t="s">
        <v>95</v>
      </c>
      <c r="T1715" s="99">
        <v>45996</v>
      </c>
      <c r="U1715" s="110"/>
      <c r="V1715" s="111" t="s">
        <v>2619</v>
      </c>
      <c r="W17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ORACLE ENTRY</v>
      </c>
      <c r="X1715" s="6"/>
      <c r="AA1715" s="118"/>
      <c r="AB1715" s="82">
        <f>_xlfn.XLOOKUP(_xlfn.TEXTJOIN("_",TRUE,tbl_die_ordering[[#This Row],[Supplier]],tbl_die_ordering[[#This Row],[DIE NO]]),[1]Tracker!$AQ:$AQ,[1]Tracker!$Y:$Y,"")</f>
        <v>242503394</v>
      </c>
      <c r="AC1715" s="83">
        <f>_xlfn.XLOOKUP(_xlfn.TEXTJOIN("_",TRUE,tbl_die_ordering[[#This Row],[Supplier]],tbl_die_ordering[[#This Row],[DIE NO]]),[1]Tracker!$AQ:$AQ,[1]Tracker!$AC:$AC,"")</f>
        <v>0</v>
      </c>
      <c r="AD1715" s="7"/>
      <c r="AF1715" t="str">
        <f>TEXT(tbl_die_ordering[[#This Row],[Die Requested Date]],"mmm")</f>
        <v>Nov</v>
      </c>
      <c r="AG1715" t="str">
        <f>_xlfn.TEXTJOIN("_",TRUE,tbl_die_ordering[[#This Row],[Supplier]],tbl_die_ordering[[#This Row],[DIE NO]])</f>
        <v>PHME_005279-3507</v>
      </c>
    </row>
    <row r="1716" spans="1:33" ht="15.75">
      <c r="A1716" s="130" t="s">
        <v>29</v>
      </c>
      <c r="B1716" s="128" t="str">
        <f>_xlfn.XLOOKUP(_xlfn.TEXTJOIN("_",TRUE,tbl_die_ordering[[#This Row],[Supplier]],tbl_die_ordering[[#This Row],[DIE NO]]),[1]Tracker!$AQ:$AQ,[1]Tracker!$W:$W,"")</f>
        <v>8323-25</v>
      </c>
      <c r="C1716" s="204" t="s">
        <v>96</v>
      </c>
      <c r="D1716" s="90" t="s">
        <v>88</v>
      </c>
      <c r="E1716" s="90" t="s">
        <v>97</v>
      </c>
      <c r="F1716" s="91">
        <v>45979</v>
      </c>
      <c r="G1716" s="355">
        <f>_xlfn.XLOOKUP(_xlfn.TEXTJOIN("_",TRUE,tbl_die_ordering[[#This Row],[Supplier]],tbl_die_ordering[[#This Row],[DIE NO]]),[1]Tracker!$AQ:$AQ,[1]Tracker!$V:$V,"")</f>
        <v>45980</v>
      </c>
      <c r="H1716" s="193" t="s">
        <v>94</v>
      </c>
      <c r="I1716" s="131">
        <v>0</v>
      </c>
      <c r="J1716" s="131">
        <v>0</v>
      </c>
      <c r="K1716" s="99">
        <v>45981</v>
      </c>
      <c r="L1716" s="99">
        <v>45982</v>
      </c>
      <c r="M1716" s="102"/>
      <c r="N1716" s="129"/>
      <c r="O1716" s="91">
        <v>45983</v>
      </c>
      <c r="P1716" s="91">
        <v>45987</v>
      </c>
      <c r="Q1716" s="99">
        <v>45983</v>
      </c>
      <c r="R1716" s="122" t="s">
        <v>98</v>
      </c>
      <c r="S1716" s="90" t="s">
        <v>95</v>
      </c>
      <c r="T1716" s="99">
        <v>45983</v>
      </c>
      <c r="U1716" s="110"/>
      <c r="V1716" s="111"/>
      <c r="W17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6" s="6"/>
      <c r="AA1716" s="118"/>
      <c r="AB1716" s="82">
        <f>_xlfn.XLOOKUP(_xlfn.TEXTJOIN("_",TRUE,tbl_die_ordering[[#This Row],[Supplier]],tbl_die_ordering[[#This Row],[DIE NO]]),[1]Tracker!$AQ:$AQ,[1]Tracker!$Y:$Y,"")</f>
        <v>242503259</v>
      </c>
      <c r="AC1716" s="83" t="str">
        <f>_xlfn.XLOOKUP(_xlfn.TEXTJOIN("_",TRUE,tbl_die_ordering[[#This Row],[Supplier]],tbl_die_ordering[[#This Row],[DIE NO]]),[1]Tracker!$AQ:$AQ,[1]Tracker!$AC:$AC,"")</f>
        <v xml:space="preserve"> </v>
      </c>
      <c r="AD1716" s="7"/>
      <c r="AF1716" t="str">
        <f>TEXT(tbl_die_ordering[[#This Row],[Die Requested Date]],"mmm")</f>
        <v>Nov</v>
      </c>
      <c r="AG1716" t="str">
        <f>_xlfn.TEXTJOIN("_",TRUE,tbl_die_ordering[[#This Row],[Supplier]],tbl_die_ordering[[#This Row],[DIE NO]])</f>
        <v>PHME_027911-3501</v>
      </c>
    </row>
    <row r="1717" spans="1:33" ht="15.75">
      <c r="A1717" s="197" t="s">
        <v>6</v>
      </c>
      <c r="B1717" s="83" t="str">
        <f>_xlfn.XLOOKUP(_xlfn.TEXTJOIN("_",TRUE,tbl_die_ordering[[#This Row],[Supplier]],tbl_die_ordering[[#This Row],[DIE NO]]),[1]Tracker!$AQ:$AQ,[1]Tracker!$W:$W,"")</f>
        <v>8324-25</v>
      </c>
      <c r="C1717" s="204" t="s">
        <v>99</v>
      </c>
      <c r="D1717" s="177" t="s">
        <v>88</v>
      </c>
      <c r="E1717" s="93" t="s">
        <v>100</v>
      </c>
      <c r="F1717" s="94">
        <v>45979</v>
      </c>
      <c r="G1717" s="353">
        <f>_xlfn.XLOOKUP(_xlfn.TEXTJOIN("_",TRUE,tbl_die_ordering[[#This Row],[Supplier]],tbl_die_ordering[[#This Row],[DIE NO]]),[1]Tracker!$AQ:$AQ,[1]Tracker!$V:$V,"")</f>
        <v>45980</v>
      </c>
      <c r="H1717" s="193" t="s">
        <v>94</v>
      </c>
      <c r="I1717" s="131">
        <v>0</v>
      </c>
      <c r="J1717" s="131">
        <v>0</v>
      </c>
      <c r="K1717" s="104">
        <v>45981</v>
      </c>
      <c r="L1717" s="104">
        <v>45987</v>
      </c>
      <c r="M1717" s="105"/>
      <c r="N1717" s="121"/>
      <c r="O1717" s="104">
        <v>45989</v>
      </c>
      <c r="P1717" s="91">
        <v>45991</v>
      </c>
      <c r="Q1717" s="104">
        <v>45989</v>
      </c>
      <c r="R1717" s="123" t="s">
        <v>2613</v>
      </c>
      <c r="S1717" s="90" t="s">
        <v>101</v>
      </c>
      <c r="T1717" s="104">
        <v>45989</v>
      </c>
      <c r="U1717" s="112"/>
      <c r="V1717" s="113"/>
      <c r="W17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7" s="6"/>
      <c r="AA1717" s="118"/>
      <c r="AB1717" s="82">
        <f>_xlfn.XLOOKUP(_xlfn.TEXTJOIN("_",TRUE,tbl_die_ordering[[#This Row],[Supplier]],tbl_die_ordering[[#This Row],[DIE NO]]),[1]Tracker!$AQ:$AQ,[1]Tracker!$Y:$Y,"")</f>
        <v>142510647</v>
      </c>
      <c r="AC1717" s="83">
        <f>_xlfn.XLOOKUP(_xlfn.TEXTJOIN("_",TRUE,tbl_die_ordering[[#This Row],[Supplier]],tbl_die_ordering[[#This Row],[DIE NO]]),[1]Tracker!$AQ:$AQ,[1]Tracker!$AC:$AC,"")</f>
        <v>0</v>
      </c>
      <c r="AD1717" s="7"/>
      <c r="AF1717" t="str">
        <f>TEXT(tbl_die_ordering[[#This Row],[Die Requested Date]],"mmm")</f>
        <v>Nov</v>
      </c>
      <c r="AG1717" t="str">
        <f>_xlfn.TEXTJOIN("_",TRUE,tbl_die_ordering[[#This Row],[Supplier]],tbl_die_ordering[[#This Row],[DIE NO]])</f>
        <v>PDTMC_07098-607</v>
      </c>
    </row>
    <row r="1718" spans="1:33" ht="15.75">
      <c r="A1718" s="130" t="s">
        <v>6</v>
      </c>
      <c r="B1718" s="128" t="str">
        <f>_xlfn.XLOOKUP(_xlfn.TEXTJOIN("_",TRUE,tbl_die_ordering[[#This Row],[Supplier]],tbl_die_ordering[[#This Row],[DIE NO]]),[1]Tracker!$AQ:$AQ,[1]Tracker!$W:$W,"")</f>
        <v>8324-25</v>
      </c>
      <c r="C1718" s="204" t="s">
        <v>102</v>
      </c>
      <c r="D1718" s="177" t="s">
        <v>88</v>
      </c>
      <c r="E1718" s="90" t="s">
        <v>103</v>
      </c>
      <c r="F1718" s="91">
        <v>45979</v>
      </c>
      <c r="G1718" s="355">
        <f>_xlfn.XLOOKUP(_xlfn.TEXTJOIN("_",TRUE,tbl_die_ordering[[#This Row],[Supplier]],tbl_die_ordering[[#This Row],[DIE NO]]),[1]Tracker!$AQ:$AQ,[1]Tracker!$V:$V,"")</f>
        <v>45980</v>
      </c>
      <c r="H1718" s="193" t="s">
        <v>94</v>
      </c>
      <c r="I1718" s="131">
        <v>0</v>
      </c>
      <c r="J1718" s="131">
        <v>0</v>
      </c>
      <c r="K1718" s="99">
        <v>45982</v>
      </c>
      <c r="L1718" s="99">
        <v>45982</v>
      </c>
      <c r="M1718" s="102"/>
      <c r="N1718" s="129"/>
      <c r="O1718" s="91">
        <v>45983</v>
      </c>
      <c r="P1718" s="91">
        <v>45979</v>
      </c>
      <c r="Q1718" s="99">
        <v>45983</v>
      </c>
      <c r="R1718" s="122" t="s">
        <v>104</v>
      </c>
      <c r="S1718" s="90" t="s">
        <v>101</v>
      </c>
      <c r="T1718" s="99">
        <v>45983</v>
      </c>
      <c r="U1718" s="110"/>
      <c r="V1718" s="111"/>
      <c r="W17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8" s="6"/>
      <c r="AA1718" s="118"/>
      <c r="AB1718" s="82">
        <f>_xlfn.XLOOKUP(_xlfn.TEXTJOIN("_",TRUE,tbl_die_ordering[[#This Row],[Supplier]],tbl_die_ordering[[#This Row],[DIE NO]]),[1]Tracker!$AQ:$AQ,[1]Tracker!$Y:$Y,"")</f>
        <v>142510454</v>
      </c>
      <c r="AC1718" s="83" t="str">
        <f>_xlfn.XLOOKUP(_xlfn.TEXTJOIN("_",TRUE,tbl_die_ordering[[#This Row],[Supplier]],tbl_die_ordering[[#This Row],[DIE NO]]),[1]Tracker!$AQ:$AQ,[1]Tracker!$AC:$AC,"")</f>
        <v xml:space="preserve"> </v>
      </c>
      <c r="AD1718" s="7"/>
      <c r="AF1718" t="str">
        <f>TEXT(tbl_die_ordering[[#This Row],[Die Requested Date]],"mmm")</f>
        <v>Nov</v>
      </c>
      <c r="AG1718" t="str">
        <f>_xlfn.TEXTJOIN("_",TRUE,tbl_die_ordering[[#This Row],[Supplier]],tbl_die_ordering[[#This Row],[DIE NO]])</f>
        <v>PDTMC_11069-408</v>
      </c>
    </row>
    <row r="1719" spans="1:33" ht="15.75">
      <c r="A1719" s="130" t="s">
        <v>6</v>
      </c>
      <c r="B1719" s="128" t="str">
        <f>_xlfn.XLOOKUP(_xlfn.TEXTJOIN("_",TRUE,tbl_die_ordering[[#This Row],[Supplier]],tbl_die_ordering[[#This Row],[DIE NO]]),[1]Tracker!$AQ:$AQ,[1]Tracker!$W:$W,"")</f>
        <v>8325-25</v>
      </c>
      <c r="C1719" s="204" t="s">
        <v>105</v>
      </c>
      <c r="D1719" s="177" t="s">
        <v>88</v>
      </c>
      <c r="E1719" s="90" t="s">
        <v>100</v>
      </c>
      <c r="F1719" s="91">
        <v>45979</v>
      </c>
      <c r="G1719" s="355">
        <f>_xlfn.XLOOKUP(_xlfn.TEXTJOIN("_",TRUE,tbl_die_ordering[[#This Row],[Supplier]],tbl_die_ordering[[#This Row],[DIE NO]]),[1]Tracker!$AQ:$AQ,[1]Tracker!$V:$V,"")</f>
        <v>45980</v>
      </c>
      <c r="H1719" s="193" t="s">
        <v>90</v>
      </c>
      <c r="I1719" s="131">
        <v>1</v>
      </c>
      <c r="J1719" s="131">
        <v>1</v>
      </c>
      <c r="K1719" s="99">
        <v>45982</v>
      </c>
      <c r="L1719" s="99">
        <v>45985</v>
      </c>
      <c r="M1719" s="102"/>
      <c r="N1719" s="129"/>
      <c r="O1719" s="91">
        <v>45987</v>
      </c>
      <c r="P1719" s="91">
        <v>45991</v>
      </c>
      <c r="Q1719" s="99">
        <v>45987</v>
      </c>
      <c r="R1719" s="122" t="s">
        <v>2508</v>
      </c>
      <c r="S1719" s="90" t="s">
        <v>106</v>
      </c>
      <c r="T1719" s="99">
        <v>45987</v>
      </c>
      <c r="U1719" s="110"/>
      <c r="V1719" s="111" t="s">
        <v>107</v>
      </c>
      <c r="W17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19" s="6"/>
      <c r="AA1719" s="118"/>
      <c r="AB1719" s="82">
        <f>_xlfn.XLOOKUP(_xlfn.TEXTJOIN("_",TRUE,tbl_die_ordering[[#This Row],[Supplier]],tbl_die_ordering[[#This Row],[DIE NO]]),[1]Tracker!$AQ:$AQ,[1]Tracker!$Y:$Y,"")</f>
        <v>142510456</v>
      </c>
      <c r="AC1719" s="83" t="str">
        <f>_xlfn.XLOOKUP(_xlfn.TEXTJOIN("_",TRUE,tbl_die_ordering[[#This Row],[Supplier]],tbl_die_ordering[[#This Row],[DIE NO]]),[1]Tracker!$AQ:$AQ,[1]Tracker!$AC:$AC,"")</f>
        <v xml:space="preserve"> </v>
      </c>
      <c r="AD1719" s="7"/>
      <c r="AF1719" t="str">
        <f>TEXT(tbl_die_ordering[[#This Row],[Die Requested Date]],"mmm")</f>
        <v>Nov</v>
      </c>
      <c r="AG1719" t="str">
        <f>_xlfn.TEXTJOIN("_",TRUE,tbl_die_ordering[[#This Row],[Supplier]],tbl_die_ordering[[#This Row],[DIE NO]])</f>
        <v>JIANGSU_28546-601</v>
      </c>
    </row>
    <row r="1720" spans="1:33" ht="15.75">
      <c r="A1720" s="130" t="s">
        <v>6</v>
      </c>
      <c r="B1720" s="128" t="str">
        <f>_xlfn.XLOOKUP(_xlfn.TEXTJOIN("_",TRUE,tbl_die_ordering[[#This Row],[Supplier]],tbl_die_ordering[[#This Row],[DIE NO]]),[1]Tracker!$AQ:$AQ,[1]Tracker!$W:$W,"")</f>
        <v>8319-25</v>
      </c>
      <c r="C1720" s="204" t="s">
        <v>2620</v>
      </c>
      <c r="D1720" s="90" t="s">
        <v>162</v>
      </c>
      <c r="E1720" s="90" t="s">
        <v>2424</v>
      </c>
      <c r="F1720" s="91">
        <v>45979</v>
      </c>
      <c r="G1720" s="355">
        <f>_xlfn.XLOOKUP(_xlfn.TEXTJOIN("_",TRUE,tbl_die_ordering[[#This Row],[Supplier]],tbl_die_ordering[[#This Row],[DIE NO]]),[1]Tracker!$AQ:$AQ,[1]Tracker!$V:$V,"")</f>
        <v>45980</v>
      </c>
      <c r="H1720" s="193" t="s">
        <v>94</v>
      </c>
      <c r="I1720" s="131">
        <v>7</v>
      </c>
      <c r="J1720" s="131">
        <v>7</v>
      </c>
      <c r="K1720" s="99">
        <v>45980</v>
      </c>
      <c r="L1720" s="99">
        <v>45982</v>
      </c>
      <c r="M1720" s="102"/>
      <c r="N1720" s="129"/>
      <c r="O1720" s="91">
        <v>45983</v>
      </c>
      <c r="P1720" s="91">
        <v>45988</v>
      </c>
      <c r="Q1720" s="99">
        <v>45983</v>
      </c>
      <c r="R1720" s="122" t="s">
        <v>104</v>
      </c>
      <c r="S1720" s="90" t="s">
        <v>95</v>
      </c>
      <c r="T1720" s="99">
        <v>45983</v>
      </c>
      <c r="U1720" s="110"/>
      <c r="V1720" s="111" t="s">
        <v>2621</v>
      </c>
      <c r="W17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0" s="6"/>
      <c r="AA1720" s="118"/>
      <c r="AB1720" s="82">
        <f>_xlfn.XLOOKUP(_xlfn.TEXTJOIN("_",TRUE,tbl_die_ordering[[#This Row],[Supplier]],tbl_die_ordering[[#This Row],[DIE NO]]),[1]Tracker!$AQ:$AQ,[1]Tracker!$Y:$Y,"")</f>
        <v>142510387</v>
      </c>
      <c r="AC1720" s="83" t="str">
        <f>_xlfn.XLOOKUP(_xlfn.TEXTJOIN("_",TRUE,tbl_die_ordering[[#This Row],[Supplier]],tbl_die_ordering[[#This Row],[DIE NO]]),[1]Tracker!$AQ:$AQ,[1]Tracker!$AC:$AC,"")</f>
        <v xml:space="preserve"> </v>
      </c>
      <c r="AD1720" s="7"/>
      <c r="AF1720" t="str">
        <f>TEXT(tbl_die_ordering[[#This Row],[Die Requested Date]],"mmm")</f>
        <v>Nov</v>
      </c>
      <c r="AG1720" t="str">
        <f>_xlfn.TEXTJOIN("_",TRUE,tbl_die_ordering[[#This Row],[Supplier]],tbl_die_ordering[[#This Row],[DIE NO]])</f>
        <v>PHME_30379-201 M</v>
      </c>
    </row>
    <row r="1721" spans="1:33" ht="75">
      <c r="A1721" s="130" t="s">
        <v>6</v>
      </c>
      <c r="B1721" s="128" t="str">
        <f>_xlfn.XLOOKUP(_xlfn.TEXTJOIN("_",TRUE,tbl_die_ordering[[#This Row],[Supplier]],tbl_die_ordering[[#This Row],[DIE NO]]),[1]Tracker!$AQ:$AQ,[1]Tracker!$W:$W,"")</f>
        <v>8326-25</v>
      </c>
      <c r="C1721" s="204" t="s">
        <v>108</v>
      </c>
      <c r="D1721" s="90" t="s">
        <v>88</v>
      </c>
      <c r="E1721" s="90" t="s">
        <v>103</v>
      </c>
      <c r="F1721" s="91">
        <v>45979</v>
      </c>
      <c r="G1721" s="355">
        <f>_xlfn.XLOOKUP(_xlfn.TEXTJOIN("_",TRUE,tbl_die_ordering[[#This Row],[Supplier]],tbl_die_ordering[[#This Row],[DIE NO]]),[1]Tracker!$AQ:$AQ,[1]Tracker!$V:$V,"")</f>
        <v>45980</v>
      </c>
      <c r="H1721" s="193" t="s">
        <v>90</v>
      </c>
      <c r="I1721" s="131">
        <v>7</v>
      </c>
      <c r="J1721" s="131">
        <v>7</v>
      </c>
      <c r="K1721" s="99">
        <v>45988</v>
      </c>
      <c r="L1721" s="99">
        <v>45996</v>
      </c>
      <c r="M1721" s="102" t="s">
        <v>2199</v>
      </c>
      <c r="N1721" s="129"/>
      <c r="O1721" s="99">
        <v>46000</v>
      </c>
      <c r="P1721" s="91">
        <v>46000</v>
      </c>
      <c r="Q1721" s="99">
        <v>46000</v>
      </c>
      <c r="R1721" s="122" t="s">
        <v>2622</v>
      </c>
      <c r="S1721" s="90" t="s">
        <v>91</v>
      </c>
      <c r="T1721" s="99">
        <v>46000</v>
      </c>
      <c r="U1721" s="110"/>
      <c r="V1721" s="111" t="s">
        <v>2623</v>
      </c>
      <c r="W17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1" s="6"/>
      <c r="AA1721" s="118"/>
      <c r="AB1721" s="82">
        <f>_xlfn.XLOOKUP(_xlfn.TEXTJOIN("_",TRUE,tbl_die_ordering[[#This Row],[Supplier]],tbl_die_ordering[[#This Row],[DIE NO]]),[1]Tracker!$AQ:$AQ,[1]Tracker!$Y:$Y,"")</f>
        <v>0</v>
      </c>
      <c r="AC1721" s="83">
        <f>_xlfn.XLOOKUP(_xlfn.TEXTJOIN("_",TRUE,tbl_die_ordering[[#This Row],[Supplier]],tbl_die_ordering[[#This Row],[DIE NO]]),[1]Tracker!$AQ:$AQ,[1]Tracker!$AC:$AC,"")</f>
        <v>0</v>
      </c>
      <c r="AD1721" s="7"/>
      <c r="AF1721" t="str">
        <f>TEXT(tbl_die_ordering[[#This Row],[Die Requested Date]],"mmm")</f>
        <v>Nov</v>
      </c>
      <c r="AG1721" t="str">
        <f>_xlfn.TEXTJOIN("_",TRUE,tbl_die_ordering[[#This Row],[Supplier]],tbl_die_ordering[[#This Row],[DIE NO]])</f>
        <v>WEFA_30379-501</v>
      </c>
    </row>
    <row r="1722" spans="1:33" ht="30">
      <c r="A1722" s="197" t="s">
        <v>6</v>
      </c>
      <c r="B1722" s="83" t="str">
        <f>_xlfn.XLOOKUP(_xlfn.TEXTJOIN("_",TRUE,tbl_die_ordering[[#This Row],[Supplier]],tbl_die_ordering[[#This Row],[DIE NO]]),[1]Tracker!$AQ:$AQ,[1]Tracker!$W:$W,"")</f>
        <v>8328-25</v>
      </c>
      <c r="C1722" s="204" t="s">
        <v>2624</v>
      </c>
      <c r="D1722" s="93" t="s">
        <v>185</v>
      </c>
      <c r="E1722" s="93" t="s">
        <v>115</v>
      </c>
      <c r="F1722" s="94">
        <v>45980</v>
      </c>
      <c r="G1722" s="353">
        <f>_xlfn.XLOOKUP(_xlfn.TEXTJOIN("_",TRUE,tbl_die_ordering[[#This Row],[Supplier]],tbl_die_ordering[[#This Row],[DIE NO]]),[1]Tracker!$AQ:$AQ,[1]Tracker!$V:$V,"")</f>
        <v>45981</v>
      </c>
      <c r="H1722" s="194" t="s">
        <v>94</v>
      </c>
      <c r="I1722" s="133">
        <v>4</v>
      </c>
      <c r="J1722" s="133">
        <v>4</v>
      </c>
      <c r="K1722" s="104">
        <v>45986</v>
      </c>
      <c r="L1722" s="104">
        <v>45994</v>
      </c>
      <c r="M1722" s="105" t="s">
        <v>2199</v>
      </c>
      <c r="N1722" s="121"/>
      <c r="O1722" s="99">
        <v>45995</v>
      </c>
      <c r="P1722" s="91">
        <v>45997</v>
      </c>
      <c r="Q1722" s="99">
        <v>45995</v>
      </c>
      <c r="R1722" s="122" t="s">
        <v>2430</v>
      </c>
      <c r="S1722" s="93" t="s">
        <v>95</v>
      </c>
      <c r="T1722" s="99">
        <v>45995</v>
      </c>
      <c r="U1722" s="112" t="s">
        <v>2625</v>
      </c>
      <c r="V1722" s="113" t="s">
        <v>2563</v>
      </c>
      <c r="W17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2" s="6"/>
      <c r="AA1722" s="118"/>
      <c r="AB1722" s="82">
        <f>_xlfn.XLOOKUP(_xlfn.TEXTJOIN("_",TRUE,tbl_die_ordering[[#This Row],[Supplier]],tbl_die_ordering[[#This Row],[DIE NO]]),[1]Tracker!$AQ:$AQ,[1]Tracker!$Y:$Y,"")</f>
        <v>142510611</v>
      </c>
      <c r="AC1722" s="83">
        <f>_xlfn.XLOOKUP(_xlfn.TEXTJOIN("_",TRUE,tbl_die_ordering[[#This Row],[Supplier]],tbl_die_ordering[[#This Row],[DIE NO]]),[1]Tracker!$AQ:$AQ,[1]Tracker!$AC:$AC,"")</f>
        <v>0</v>
      </c>
      <c r="AD1722" s="7"/>
      <c r="AF1722" t="str">
        <f>TEXT(tbl_die_ordering[[#This Row],[Die Requested Date]],"mmm")</f>
        <v>Nov</v>
      </c>
      <c r="AG1722" t="str">
        <f>_xlfn.TEXTJOIN("_",TRUE,tbl_die_ordering[[#This Row],[Supplier]],tbl_die_ordering[[#This Row],[DIE NO]])</f>
        <v>PHME_30521-601</v>
      </c>
    </row>
    <row r="1723" spans="1:33" ht="30">
      <c r="A1723" s="130" t="s">
        <v>29</v>
      </c>
      <c r="B1723" s="128" t="str">
        <f>_xlfn.XLOOKUP(_xlfn.TEXTJOIN("_",TRUE,tbl_die_ordering[[#This Row],[Supplier]],tbl_die_ordering[[#This Row],[DIE NO]]),[1]Tracker!$AQ:$AQ,[1]Tracker!$W:$W,"")</f>
        <v>8331-25</v>
      </c>
      <c r="C1723" s="204" t="s">
        <v>2626</v>
      </c>
      <c r="D1723" s="90" t="s">
        <v>185</v>
      </c>
      <c r="E1723" s="90" t="s">
        <v>119</v>
      </c>
      <c r="F1723" s="91">
        <v>45980</v>
      </c>
      <c r="G1723" s="355">
        <f>_xlfn.XLOOKUP(_xlfn.TEXTJOIN("_",TRUE,tbl_die_ordering[[#This Row],[Supplier]],tbl_die_ordering[[#This Row],[DIE NO]]),[1]Tracker!$AQ:$AQ,[1]Tracker!$V:$V,"")</f>
        <v>45981</v>
      </c>
      <c r="H1723" s="193" t="s">
        <v>94</v>
      </c>
      <c r="I1723" s="131">
        <v>2</v>
      </c>
      <c r="J1723" s="131">
        <v>2</v>
      </c>
      <c r="K1723" s="99" t="s">
        <v>2627</v>
      </c>
      <c r="L1723" s="99">
        <v>45986</v>
      </c>
      <c r="M1723" s="102" t="s">
        <v>2199</v>
      </c>
      <c r="N1723" s="129"/>
      <c r="O1723" s="99">
        <v>45989</v>
      </c>
      <c r="P1723" s="91">
        <v>45990</v>
      </c>
      <c r="Q1723" s="99">
        <v>45989</v>
      </c>
      <c r="R1723" s="122" t="s">
        <v>2628</v>
      </c>
      <c r="S1723" s="90" t="s">
        <v>95</v>
      </c>
      <c r="T1723" s="99">
        <v>45989</v>
      </c>
      <c r="U1723" s="110" t="s">
        <v>2625</v>
      </c>
      <c r="V1723" s="111"/>
      <c r="W172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3" s="6"/>
      <c r="AA1723" s="118"/>
      <c r="AB1723" s="82">
        <f>_xlfn.XLOOKUP(_xlfn.TEXTJOIN("_",TRUE,tbl_die_ordering[[#This Row],[Supplier]],tbl_die_ordering[[#This Row],[DIE NO]]),[1]Tracker!$AQ:$AQ,[1]Tracker!$Y:$Y,"")</f>
        <v>242503394</v>
      </c>
      <c r="AC1723" s="83">
        <f>_xlfn.XLOOKUP(_xlfn.TEXTJOIN("_",TRUE,tbl_die_ordering[[#This Row],[Supplier]],tbl_die_ordering[[#This Row],[DIE NO]]),[1]Tracker!$AQ:$AQ,[1]Tracker!$AC:$AC,"")</f>
        <v>0</v>
      </c>
      <c r="AD1723" s="7"/>
      <c r="AF1723" t="str">
        <f>TEXT(tbl_die_ordering[[#This Row],[Die Requested Date]],"mmm")</f>
        <v>Nov</v>
      </c>
      <c r="AG1723" t="str">
        <f>_xlfn.TEXTJOIN("_",TRUE,tbl_die_ordering[[#This Row],[Supplier]],tbl_die_ordering[[#This Row],[DIE NO]])</f>
        <v>PHME_030522-3501</v>
      </c>
    </row>
    <row r="1724" spans="1:33" ht="15.75">
      <c r="A1724" s="130" t="s">
        <v>29</v>
      </c>
      <c r="B1724" s="128" t="str">
        <f>_xlfn.XLOOKUP(_xlfn.TEXTJOIN("_",TRUE,tbl_die_ordering[[#This Row],[Supplier]],tbl_die_ordering[[#This Row],[DIE NO]]),[1]Tracker!$AQ:$AQ,[1]Tracker!$W:$W,"")</f>
        <v>8331-25</v>
      </c>
      <c r="C1724" s="323" t="s">
        <v>2629</v>
      </c>
      <c r="D1724" s="93" t="s">
        <v>162</v>
      </c>
      <c r="E1724" s="93" t="s">
        <v>163</v>
      </c>
      <c r="F1724" s="91">
        <v>45980</v>
      </c>
      <c r="G1724" s="355">
        <f>_xlfn.XLOOKUP(_xlfn.TEXTJOIN("_",TRUE,tbl_die_ordering[[#This Row],[Supplier]],tbl_die_ordering[[#This Row],[DIE NO]]),[1]Tracker!$AQ:$AQ,[1]Tracker!$V:$V,"")</f>
        <v>45981</v>
      </c>
      <c r="H1724" s="193" t="s">
        <v>94</v>
      </c>
      <c r="I1724" s="133">
        <v>0</v>
      </c>
      <c r="J1724" s="133">
        <v>0</v>
      </c>
      <c r="K1724" s="104">
        <v>45985</v>
      </c>
      <c r="L1724" s="104">
        <v>45986</v>
      </c>
      <c r="M1724" s="105"/>
      <c r="N1724" s="121"/>
      <c r="O1724" s="99">
        <v>45989</v>
      </c>
      <c r="P1724" s="91">
        <v>45990</v>
      </c>
      <c r="Q1724" s="99">
        <v>45989</v>
      </c>
      <c r="R1724" s="122" t="s">
        <v>2628</v>
      </c>
      <c r="S1724" s="90" t="s">
        <v>95</v>
      </c>
      <c r="T1724" s="99">
        <v>45989</v>
      </c>
      <c r="U1724" s="112"/>
      <c r="V1724" s="113"/>
      <c r="W172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4" s="6"/>
      <c r="AA1724" s="118"/>
      <c r="AB1724" s="84">
        <f>_xlfn.XLOOKUP(_xlfn.TEXTJOIN("_",TRUE,tbl_die_ordering[[#This Row],[Supplier]],tbl_die_ordering[[#This Row],[DIE NO]]),[1]Tracker!$AQ:$AQ,[1]Tracker!$Y:$Y,"")</f>
        <v>242503394</v>
      </c>
      <c r="AC1724" s="83">
        <f>_xlfn.XLOOKUP(_xlfn.TEXTJOIN("_",TRUE,tbl_die_ordering[[#This Row],[Supplier]],tbl_die_ordering[[#This Row],[DIE NO]]),[1]Tracker!$AQ:$AQ,[1]Tracker!$AC:$AC,"")</f>
        <v>0</v>
      </c>
      <c r="AD1724" s="7"/>
      <c r="AF1724" t="str">
        <f>TEXT(tbl_die_ordering[[#This Row],[Die Requested Date]],"mmm")</f>
        <v>Nov</v>
      </c>
      <c r="AG1724" t="str">
        <f>_xlfn.TEXTJOIN("_",TRUE,tbl_die_ordering[[#This Row],[Supplier]],tbl_die_ordering[[#This Row],[DIE NO]])</f>
        <v>PHME_35IC1-030522</v>
      </c>
    </row>
    <row r="1725" spans="1:33" ht="30">
      <c r="A1725" s="130" t="s">
        <v>29</v>
      </c>
      <c r="B1725" s="128" t="str">
        <f>_xlfn.XLOOKUP(_xlfn.TEXTJOIN("_",TRUE,tbl_die_ordering[[#This Row],[Supplier]],tbl_die_ordering[[#This Row],[DIE NO]]),[1]Tracker!$AQ:$AQ,[1]Tracker!$W:$W,"")</f>
        <v>8331-25</v>
      </c>
      <c r="C1725" s="204" t="s">
        <v>2630</v>
      </c>
      <c r="D1725" s="90" t="s">
        <v>185</v>
      </c>
      <c r="E1725" s="90" t="s">
        <v>119</v>
      </c>
      <c r="F1725" s="91">
        <v>45980</v>
      </c>
      <c r="G1725" s="355">
        <f>_xlfn.XLOOKUP(_xlfn.TEXTJOIN("_",TRUE,tbl_die_ordering[[#This Row],[Supplier]],tbl_die_ordering[[#This Row],[DIE NO]]),[1]Tracker!$AQ:$AQ,[1]Tracker!$V:$V,"")</f>
        <v>45981</v>
      </c>
      <c r="H1725" s="193" t="s">
        <v>94</v>
      </c>
      <c r="I1725" s="131">
        <v>1</v>
      </c>
      <c r="J1725" s="131">
        <v>2</v>
      </c>
      <c r="K1725" s="99">
        <v>45986</v>
      </c>
      <c r="L1725" s="99">
        <v>45988</v>
      </c>
      <c r="M1725" s="102"/>
      <c r="N1725" s="129"/>
      <c r="O1725" s="91">
        <v>45989</v>
      </c>
      <c r="P1725" s="91">
        <v>45990</v>
      </c>
      <c r="Q1725" s="99">
        <v>45989</v>
      </c>
      <c r="R1725" s="122" t="s">
        <v>2631</v>
      </c>
      <c r="S1725" s="90" t="s">
        <v>95</v>
      </c>
      <c r="T1725" s="91">
        <v>45989</v>
      </c>
      <c r="U1725" s="110" t="s">
        <v>2625</v>
      </c>
      <c r="V1725" s="111"/>
      <c r="W172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5" s="6"/>
      <c r="AA1725" s="118"/>
      <c r="AB1725" s="82">
        <f>_xlfn.XLOOKUP(_xlfn.TEXTJOIN("_",TRUE,tbl_die_ordering[[#This Row],[Supplier]],tbl_die_ordering[[#This Row],[DIE NO]]),[1]Tracker!$AQ:$AQ,[1]Tracker!$Y:$Y,"")</f>
        <v>242503394</v>
      </c>
      <c r="AC1725" s="83">
        <f>_xlfn.XLOOKUP(_xlfn.TEXTJOIN("_",TRUE,tbl_die_ordering[[#This Row],[Supplier]],tbl_die_ordering[[#This Row],[DIE NO]]),[1]Tracker!$AQ:$AQ,[1]Tracker!$AC:$AC,"")</f>
        <v>0</v>
      </c>
      <c r="AD1725" s="7"/>
      <c r="AF1725" t="str">
        <f>TEXT(tbl_die_ordering[[#This Row],[Die Requested Date]],"mmm")</f>
        <v>Nov</v>
      </c>
      <c r="AG1725" t="str">
        <f>_xlfn.TEXTJOIN("_",TRUE,tbl_die_ordering[[#This Row],[Supplier]],tbl_die_ordering[[#This Row],[DIE NO]])</f>
        <v>PHME_030523-3501</v>
      </c>
    </row>
    <row r="1726" spans="1:33" ht="15.75">
      <c r="A1726" s="130" t="s">
        <v>6</v>
      </c>
      <c r="B1726" s="128" t="str">
        <f>_xlfn.XLOOKUP(_xlfn.TEXTJOIN("_",TRUE,tbl_die_ordering[[#This Row],[Supplier]],tbl_die_ordering[[#This Row],[DIE NO]]),[1]Tracker!$AQ:$AQ,[1]Tracker!$W:$W,"")</f>
        <v>8328-25</v>
      </c>
      <c r="C1726" s="204" t="s">
        <v>109</v>
      </c>
      <c r="D1726" s="177" t="s">
        <v>88</v>
      </c>
      <c r="E1726" s="90" t="s">
        <v>100</v>
      </c>
      <c r="F1726" s="91">
        <v>45980</v>
      </c>
      <c r="G1726" s="355">
        <f>_xlfn.XLOOKUP(_xlfn.TEXTJOIN("_",TRUE,tbl_die_ordering[[#This Row],[Supplier]],tbl_die_ordering[[#This Row],[DIE NO]]),[1]Tracker!$AQ:$AQ,[1]Tracker!$V:$V,"")</f>
        <v>45981</v>
      </c>
      <c r="H1726" s="193" t="s">
        <v>94</v>
      </c>
      <c r="I1726" s="131">
        <v>0</v>
      </c>
      <c r="J1726" s="131">
        <v>0</v>
      </c>
      <c r="K1726" s="99">
        <v>45981</v>
      </c>
      <c r="L1726" s="99">
        <v>45982</v>
      </c>
      <c r="M1726" s="102"/>
      <c r="N1726" s="129"/>
      <c r="O1726" s="91">
        <v>45983</v>
      </c>
      <c r="P1726" s="91">
        <v>45991</v>
      </c>
      <c r="Q1726" s="99">
        <v>45983</v>
      </c>
      <c r="R1726" s="122" t="s">
        <v>104</v>
      </c>
      <c r="S1726" s="90" t="s">
        <v>95</v>
      </c>
      <c r="T1726" s="99">
        <v>45983</v>
      </c>
      <c r="U1726" s="110"/>
      <c r="V1726" s="111"/>
      <c r="W172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6" s="6"/>
      <c r="AA1726" s="118"/>
      <c r="AB1726" s="82">
        <f>_xlfn.XLOOKUP(_xlfn.TEXTJOIN("_",TRUE,tbl_die_ordering[[#This Row],[Supplier]],tbl_die_ordering[[#This Row],[DIE NO]]),[1]Tracker!$AQ:$AQ,[1]Tracker!$Y:$Y,"")</f>
        <v>142510389</v>
      </c>
      <c r="AC1726" s="83" t="str">
        <f>_xlfn.XLOOKUP(_xlfn.TEXTJOIN("_",TRUE,tbl_die_ordering[[#This Row],[Supplier]],tbl_die_ordering[[#This Row],[DIE NO]]),[1]Tracker!$AQ:$AQ,[1]Tracker!$AC:$AC,"")</f>
        <v xml:space="preserve"> </v>
      </c>
      <c r="AD1726" s="7"/>
      <c r="AF1726" t="str">
        <f>TEXT(tbl_die_ordering[[#This Row],[Die Requested Date]],"mmm")</f>
        <v>Nov</v>
      </c>
      <c r="AG1726" t="str">
        <f>_xlfn.TEXTJOIN("_",TRUE,tbl_die_ordering[[#This Row],[Supplier]],tbl_die_ordering[[#This Row],[DIE NO]])</f>
        <v>PHME_07098-608</v>
      </c>
    </row>
    <row r="1727" spans="1:33" ht="15.75">
      <c r="A1727" s="130" t="s">
        <v>29</v>
      </c>
      <c r="B1727" s="128" t="str">
        <f>_xlfn.XLOOKUP(_xlfn.TEXTJOIN("_",TRUE,tbl_die_ordering[[#This Row],[Supplier]],tbl_die_ordering[[#This Row],[DIE NO]]),[1]Tracker!$AQ:$AQ,[1]Tracker!$W:$W,"")</f>
        <v>8332-25</v>
      </c>
      <c r="C1727" s="204" t="s">
        <v>110</v>
      </c>
      <c r="D1727" s="90" t="s">
        <v>88</v>
      </c>
      <c r="E1727" s="90" t="s">
        <v>111</v>
      </c>
      <c r="F1727" s="91">
        <v>45980</v>
      </c>
      <c r="G1727" s="355">
        <f>_xlfn.XLOOKUP(_xlfn.TEXTJOIN("_",TRUE,tbl_die_ordering[[#This Row],[Supplier]],tbl_die_ordering[[#This Row],[DIE NO]]),[1]Tracker!$AQ:$AQ,[1]Tracker!$V:$V,"")</f>
        <v>45981</v>
      </c>
      <c r="H1727" s="193" t="s">
        <v>94</v>
      </c>
      <c r="I1727" s="131">
        <v>0</v>
      </c>
      <c r="J1727" s="131">
        <v>0</v>
      </c>
      <c r="K1727" s="99">
        <v>45983</v>
      </c>
      <c r="L1727" s="99">
        <v>45986</v>
      </c>
      <c r="M1727" s="102"/>
      <c r="N1727" s="129"/>
      <c r="O1727" s="99">
        <v>45989</v>
      </c>
      <c r="P1727" s="91">
        <v>45990</v>
      </c>
      <c r="Q1727" s="99">
        <v>45989</v>
      </c>
      <c r="R1727" s="122" t="s">
        <v>2628</v>
      </c>
      <c r="S1727" s="90" t="s">
        <v>101</v>
      </c>
      <c r="T1727" s="99">
        <v>45989</v>
      </c>
      <c r="U1727" s="110"/>
      <c r="V1727" s="111"/>
      <c r="W172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7" s="6"/>
      <c r="AA1727" s="118"/>
      <c r="AB1727" s="82">
        <f>_xlfn.XLOOKUP(_xlfn.TEXTJOIN("_",TRUE,tbl_die_ordering[[#This Row],[Supplier]],tbl_die_ordering[[#This Row],[DIE NO]]),[1]Tracker!$AQ:$AQ,[1]Tracker!$Y:$Y,"")</f>
        <v>242503322</v>
      </c>
      <c r="AC1727" s="83" t="str">
        <f>_xlfn.XLOOKUP(_xlfn.TEXTJOIN("_",TRUE,tbl_die_ordering[[#This Row],[Supplier]],tbl_die_ordering[[#This Row],[DIE NO]]),[1]Tracker!$AQ:$AQ,[1]Tracker!$AC:$AC,"")</f>
        <v xml:space="preserve"> </v>
      </c>
      <c r="AD1727" s="7"/>
      <c r="AF1727" t="str">
        <f>TEXT(tbl_die_ordering[[#This Row],[Die Requested Date]],"mmm")</f>
        <v>Nov</v>
      </c>
      <c r="AG1727" t="str">
        <f>_xlfn.TEXTJOIN("_",TRUE,tbl_die_ordering[[#This Row],[Supplier]],tbl_die_ordering[[#This Row],[DIE NO]])</f>
        <v>PDTMC_007108-2503</v>
      </c>
    </row>
    <row r="1728" spans="1:33" ht="15.75">
      <c r="A1728" s="130" t="s">
        <v>6</v>
      </c>
      <c r="B1728" s="128" t="str">
        <f>_xlfn.XLOOKUP(_xlfn.TEXTJOIN("_",TRUE,tbl_die_ordering[[#This Row],[Supplier]],tbl_die_ordering[[#This Row],[DIE NO]]),[1]Tracker!$AQ:$AQ,[1]Tracker!$W:$W,"")</f>
        <v>8327-25</v>
      </c>
      <c r="C1728" s="204" t="s">
        <v>112</v>
      </c>
      <c r="D1728" s="177" t="s">
        <v>88</v>
      </c>
      <c r="E1728" s="90" t="s">
        <v>103</v>
      </c>
      <c r="F1728" s="91">
        <v>45980</v>
      </c>
      <c r="G1728" s="355">
        <f>_xlfn.XLOOKUP(_xlfn.TEXTJOIN("_",TRUE,tbl_die_ordering[[#This Row],[Supplier]],tbl_die_ordering[[#This Row],[DIE NO]]),[1]Tracker!$AQ:$AQ,[1]Tracker!$V:$V,"")</f>
        <v>45981</v>
      </c>
      <c r="H1728" s="193" t="s">
        <v>90</v>
      </c>
      <c r="I1728" s="131">
        <v>0</v>
      </c>
      <c r="J1728" s="131">
        <v>0</v>
      </c>
      <c r="K1728" s="99">
        <v>45985</v>
      </c>
      <c r="L1728" s="99">
        <v>45987</v>
      </c>
      <c r="M1728" s="102"/>
      <c r="N1728" s="129"/>
      <c r="O1728" s="99">
        <v>45989</v>
      </c>
      <c r="P1728" s="91">
        <v>45994</v>
      </c>
      <c r="Q1728" s="99">
        <v>45989</v>
      </c>
      <c r="R1728" s="122" t="s">
        <v>2613</v>
      </c>
      <c r="S1728" s="90" t="s">
        <v>106</v>
      </c>
      <c r="T1728" s="99">
        <v>45989</v>
      </c>
      <c r="U1728" s="110"/>
      <c r="V1728" s="111"/>
      <c r="W172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8" s="6"/>
      <c r="AA1728" s="118"/>
      <c r="AB1728" s="82">
        <f>_xlfn.XLOOKUP(_xlfn.TEXTJOIN("_",TRUE,tbl_die_ordering[[#This Row],[Supplier]],tbl_die_ordering[[#This Row],[DIE NO]]),[1]Tracker!$AQ:$AQ,[1]Tracker!$Y:$Y,"")</f>
        <v>142510648</v>
      </c>
      <c r="AC1728" s="83">
        <f>_xlfn.XLOOKUP(_xlfn.TEXTJOIN("_",TRUE,tbl_die_ordering[[#This Row],[Supplier]],tbl_die_ordering[[#This Row],[DIE NO]]),[1]Tracker!$AQ:$AQ,[1]Tracker!$AC:$AC,"")</f>
        <v>0</v>
      </c>
      <c r="AD1728" s="7"/>
      <c r="AF1728" t="str">
        <f>TEXT(tbl_die_ordering[[#This Row],[Die Requested Date]],"mmm")</f>
        <v>Nov</v>
      </c>
      <c r="AG1728" t="str">
        <f>_xlfn.TEXTJOIN("_",TRUE,tbl_die_ordering[[#This Row],[Supplier]],tbl_die_ordering[[#This Row],[DIE NO]])</f>
        <v>JIANGSU_11388-218</v>
      </c>
    </row>
    <row r="1729" spans="1:33" ht="15.75">
      <c r="A1729" s="130" t="s">
        <v>6</v>
      </c>
      <c r="B1729" s="128" t="str">
        <f>_xlfn.XLOOKUP(_xlfn.TEXTJOIN("_",TRUE,tbl_die_ordering[[#This Row],[Supplier]],tbl_die_ordering[[#This Row],[DIE NO]]),[1]Tracker!$AQ:$AQ,[1]Tracker!$W:$W,"")</f>
        <v>8328-25</v>
      </c>
      <c r="C1729" s="204" t="s">
        <v>113</v>
      </c>
      <c r="D1729" s="177" t="s">
        <v>88</v>
      </c>
      <c r="E1729" s="90" t="s">
        <v>103</v>
      </c>
      <c r="F1729" s="91">
        <v>45980</v>
      </c>
      <c r="G1729" s="355">
        <f>_xlfn.XLOOKUP(_xlfn.TEXTJOIN("_",TRUE,tbl_die_ordering[[#This Row],[Supplier]],tbl_die_ordering[[#This Row],[DIE NO]]),[1]Tracker!$AQ:$AQ,[1]Tracker!$V:$V,"")</f>
        <v>45981</v>
      </c>
      <c r="H1729" s="193" t="s">
        <v>94</v>
      </c>
      <c r="I1729" s="131">
        <v>1</v>
      </c>
      <c r="J1729" s="131">
        <v>2</v>
      </c>
      <c r="K1729" s="99">
        <v>45982</v>
      </c>
      <c r="L1729" s="99">
        <v>45985</v>
      </c>
      <c r="M1729" s="102"/>
      <c r="N1729" s="129"/>
      <c r="O1729" s="91">
        <v>45987</v>
      </c>
      <c r="P1729" s="91">
        <v>45991</v>
      </c>
      <c r="Q1729" s="99">
        <v>45987</v>
      </c>
      <c r="R1729" s="122" t="s">
        <v>2508</v>
      </c>
      <c r="S1729" s="90" t="s">
        <v>95</v>
      </c>
      <c r="T1729" s="99">
        <v>45987</v>
      </c>
      <c r="U1729" s="110"/>
      <c r="V1729" s="111"/>
      <c r="W172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29" s="6"/>
      <c r="AA1729" s="118"/>
      <c r="AB1729" s="82">
        <f>_xlfn.XLOOKUP(_xlfn.TEXTJOIN("_",TRUE,tbl_die_ordering[[#This Row],[Supplier]],tbl_die_ordering[[#This Row],[DIE NO]]),[1]Tracker!$AQ:$AQ,[1]Tracker!$Y:$Y,"")</f>
        <v>142510389</v>
      </c>
      <c r="AC1729" s="83" t="str">
        <f>_xlfn.XLOOKUP(_xlfn.TEXTJOIN("_",TRUE,tbl_die_ordering[[#This Row],[Supplier]],tbl_die_ordering[[#This Row],[DIE NO]]),[1]Tracker!$AQ:$AQ,[1]Tracker!$AC:$AC,"")</f>
        <v xml:space="preserve"> </v>
      </c>
      <c r="AD1729" s="7"/>
      <c r="AF1729" t="str">
        <f>TEXT(tbl_die_ordering[[#This Row],[Die Requested Date]],"mmm")</f>
        <v>Nov</v>
      </c>
      <c r="AG1729" t="str">
        <f>_xlfn.TEXTJOIN("_",TRUE,tbl_die_ordering[[#This Row],[Supplier]],tbl_die_ordering[[#This Row],[DIE NO]])</f>
        <v>PHME_12098-215</v>
      </c>
    </row>
    <row r="1730" spans="1:33" ht="15.75">
      <c r="A1730" s="130" t="s">
        <v>29</v>
      </c>
      <c r="B1730" s="128" t="str">
        <f>_xlfn.XLOOKUP(_xlfn.TEXTJOIN("_",TRUE,tbl_die_ordering[[#This Row],[Supplier]],tbl_die_ordering[[#This Row],[DIE NO]]),[1]Tracker!$AQ:$AQ,[1]Tracker!$W:$W,"")</f>
        <v>8332-25</v>
      </c>
      <c r="C1730" s="204" t="s">
        <v>114</v>
      </c>
      <c r="D1730" s="90" t="s">
        <v>88</v>
      </c>
      <c r="E1730" s="90" t="s">
        <v>115</v>
      </c>
      <c r="F1730" s="91">
        <v>45980</v>
      </c>
      <c r="G1730" s="355">
        <f>_xlfn.XLOOKUP(_xlfn.TEXTJOIN("_",TRUE,tbl_die_ordering[[#This Row],[Supplier]],tbl_die_ordering[[#This Row],[DIE NO]]),[1]Tracker!$AQ:$AQ,[1]Tracker!$V:$V,"")</f>
        <v>45981</v>
      </c>
      <c r="H1730" s="193" t="s">
        <v>94</v>
      </c>
      <c r="I1730" s="131">
        <v>1</v>
      </c>
      <c r="J1730" s="131">
        <v>2</v>
      </c>
      <c r="K1730" s="99">
        <v>45985</v>
      </c>
      <c r="L1730" s="99">
        <v>45985</v>
      </c>
      <c r="M1730" s="102"/>
      <c r="N1730" s="129"/>
      <c r="O1730" s="91">
        <v>45987</v>
      </c>
      <c r="P1730" s="91">
        <v>45990</v>
      </c>
      <c r="Q1730" s="99">
        <v>45987</v>
      </c>
      <c r="R1730" s="122" t="s">
        <v>2632</v>
      </c>
      <c r="S1730" s="90" t="s">
        <v>101</v>
      </c>
      <c r="T1730" s="181">
        <v>45987</v>
      </c>
      <c r="U1730" s="110"/>
      <c r="V1730" s="111"/>
      <c r="W173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0" s="6"/>
      <c r="AA1730" s="118"/>
      <c r="AB1730" s="82">
        <f>_xlfn.XLOOKUP(_xlfn.TEXTJOIN("_",TRUE,tbl_die_ordering[[#This Row],[Supplier]],tbl_die_ordering[[#This Row],[DIE NO]]),[1]Tracker!$AQ:$AQ,[1]Tracker!$Y:$Y,"")</f>
        <v>242503322</v>
      </c>
      <c r="AC1730" s="83" t="str">
        <f>_xlfn.XLOOKUP(_xlfn.TEXTJOIN("_",TRUE,tbl_die_ordering[[#This Row],[Supplier]],tbl_die_ordering[[#This Row],[DIE NO]]),[1]Tracker!$AQ:$AQ,[1]Tracker!$AC:$AC,"")</f>
        <v xml:space="preserve"> </v>
      </c>
      <c r="AD1730" s="7"/>
      <c r="AF1730" t="str">
        <f>TEXT(tbl_die_ordering[[#This Row],[Die Requested Date]],"mmm")</f>
        <v>Nov</v>
      </c>
      <c r="AG1730" t="str">
        <f>_xlfn.TEXTJOIN("_",TRUE,tbl_die_ordering[[#This Row],[Supplier]],tbl_die_ordering[[#This Row],[DIE NO]])</f>
        <v>PDTMC_012144-3501</v>
      </c>
    </row>
    <row r="1731" spans="1:33" ht="15.75">
      <c r="A1731" s="130" t="s">
        <v>6</v>
      </c>
      <c r="B1731" s="128" t="str">
        <f>_xlfn.XLOOKUP(_xlfn.TEXTJOIN("_",TRUE,tbl_die_ordering[[#This Row],[Supplier]],tbl_die_ordering[[#This Row],[DIE NO]]),[1]Tracker!$AQ:$AQ,[1]Tracker!$W:$W,"")</f>
        <v>8328-25</v>
      </c>
      <c r="C1731" s="204" t="s">
        <v>116</v>
      </c>
      <c r="D1731" s="177" t="s">
        <v>88</v>
      </c>
      <c r="E1731" s="90" t="s">
        <v>103</v>
      </c>
      <c r="F1731" s="91">
        <v>45980</v>
      </c>
      <c r="G1731" s="355">
        <f>_xlfn.XLOOKUP(_xlfn.TEXTJOIN("_",TRUE,tbl_die_ordering[[#This Row],[Supplier]],tbl_die_ordering[[#This Row],[DIE NO]]),[1]Tracker!$AQ:$AQ,[1]Tracker!$V:$V,"")</f>
        <v>45981</v>
      </c>
      <c r="H1731" s="193" t="s">
        <v>94</v>
      </c>
      <c r="I1731" s="131">
        <v>1</v>
      </c>
      <c r="J1731" s="131">
        <v>2</v>
      </c>
      <c r="K1731" s="99">
        <v>45987</v>
      </c>
      <c r="L1731" s="99">
        <v>45988</v>
      </c>
      <c r="M1731" s="102" t="s">
        <v>2199</v>
      </c>
      <c r="N1731" s="129"/>
      <c r="O1731" s="99">
        <v>45989</v>
      </c>
      <c r="P1731" s="91">
        <v>45991</v>
      </c>
      <c r="Q1731" s="99">
        <v>45989</v>
      </c>
      <c r="R1731" s="122" t="s">
        <v>2474</v>
      </c>
      <c r="S1731" s="90" t="s">
        <v>95</v>
      </c>
      <c r="T1731" s="99">
        <v>45989</v>
      </c>
      <c r="U1731" s="110"/>
      <c r="V1731" s="111"/>
      <c r="W173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1" s="6"/>
      <c r="AA1731" s="118"/>
      <c r="AB1731" s="82">
        <f>_xlfn.XLOOKUP(_xlfn.TEXTJOIN("_",TRUE,tbl_die_ordering[[#This Row],[Supplier]],tbl_die_ordering[[#This Row],[DIE NO]]),[1]Tracker!$AQ:$AQ,[1]Tracker!$Y:$Y,"")</f>
        <v>142510611</v>
      </c>
      <c r="AC1731" s="83">
        <f>_xlfn.XLOOKUP(_xlfn.TEXTJOIN("_",TRUE,tbl_die_ordering[[#This Row],[Supplier]],tbl_die_ordering[[#This Row],[DIE NO]]),[1]Tracker!$AQ:$AQ,[1]Tracker!$AC:$AC,"")</f>
        <v>0</v>
      </c>
      <c r="AD1731" s="7"/>
      <c r="AF1731" t="str">
        <f>TEXT(tbl_die_ordering[[#This Row],[Die Requested Date]],"mmm")</f>
        <v>Nov</v>
      </c>
      <c r="AG1731" t="str">
        <f>_xlfn.TEXTJOIN("_",TRUE,tbl_die_ordering[[#This Row],[Supplier]],tbl_die_ordering[[#This Row],[DIE NO]])</f>
        <v>PHME_12725-503</v>
      </c>
    </row>
    <row r="1732" spans="1:33" ht="15.75">
      <c r="A1732" s="130" t="s">
        <v>29</v>
      </c>
      <c r="B1732" s="128" t="str">
        <f>_xlfn.XLOOKUP(_xlfn.TEXTJOIN("_",TRUE,tbl_die_ordering[[#This Row],[Supplier]],tbl_die_ordering[[#This Row],[DIE NO]]),[1]Tracker!$AQ:$AQ,[1]Tracker!$W:$W,"")</f>
        <v>8330-25</v>
      </c>
      <c r="C1732" s="204" t="s">
        <v>117</v>
      </c>
      <c r="D1732" s="90" t="s">
        <v>88</v>
      </c>
      <c r="E1732" s="90" t="s">
        <v>93</v>
      </c>
      <c r="F1732" s="91">
        <v>45980</v>
      </c>
      <c r="G1732" s="355">
        <f>_xlfn.XLOOKUP(_xlfn.TEXTJOIN("_",TRUE,tbl_die_ordering[[#This Row],[Supplier]],tbl_die_ordering[[#This Row],[DIE NO]]),[1]Tracker!$AQ:$AQ,[1]Tracker!$V:$V,"")</f>
        <v>45981</v>
      </c>
      <c r="H1732" s="193" t="s">
        <v>90</v>
      </c>
      <c r="I1732" s="131">
        <v>1</v>
      </c>
      <c r="J1732" s="131">
        <v>2</v>
      </c>
      <c r="K1732" s="99">
        <v>45985</v>
      </c>
      <c r="L1732" s="99">
        <v>45986</v>
      </c>
      <c r="M1732" s="102"/>
      <c r="N1732" s="129"/>
      <c r="O1732" s="99">
        <v>45989</v>
      </c>
      <c r="P1732" s="91">
        <v>45990</v>
      </c>
      <c r="Q1732" s="99">
        <v>45989</v>
      </c>
      <c r="R1732" s="122" t="s">
        <v>2628</v>
      </c>
      <c r="S1732" s="90" t="s">
        <v>106</v>
      </c>
      <c r="T1732" s="99">
        <v>45989</v>
      </c>
      <c r="U1732" s="110"/>
      <c r="V1732" s="111"/>
      <c r="W173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2" s="6"/>
      <c r="AA1732" s="118"/>
      <c r="AB1732" s="82">
        <f>_xlfn.XLOOKUP(_xlfn.TEXTJOIN("_",TRUE,tbl_die_ordering[[#This Row],[Supplier]],tbl_die_ordering[[#This Row],[DIE NO]]),[1]Tracker!$AQ:$AQ,[1]Tracker!$Y:$Y,"")</f>
        <v>242503393</v>
      </c>
      <c r="AC1732" s="83">
        <f>_xlfn.XLOOKUP(_xlfn.TEXTJOIN("_",TRUE,tbl_die_ordering[[#This Row],[Supplier]],tbl_die_ordering[[#This Row],[DIE NO]]),[1]Tracker!$AQ:$AQ,[1]Tracker!$AC:$AC,"")</f>
        <v>0</v>
      </c>
      <c r="AD1732" s="7"/>
      <c r="AF1732" t="str">
        <f>TEXT(tbl_die_ordering[[#This Row],[Die Requested Date]],"mmm")</f>
        <v>Nov</v>
      </c>
      <c r="AG1732" t="str">
        <f>_xlfn.TEXTJOIN("_",TRUE,tbl_die_ordering[[#This Row],[Supplier]],tbl_die_ordering[[#This Row],[DIE NO]])</f>
        <v>JIANGSU_013794-3511</v>
      </c>
    </row>
    <row r="1733" spans="1:33" ht="15.75">
      <c r="A1733" s="130" t="s">
        <v>6</v>
      </c>
      <c r="B1733" s="128" t="str">
        <f>_xlfn.XLOOKUP(_xlfn.TEXTJOIN("_",TRUE,tbl_die_ordering[[#This Row],[Supplier]],tbl_die_ordering[[#This Row],[DIE NO]]),[1]Tracker!$AQ:$AQ,[1]Tracker!$W:$W,"")</f>
        <v>8327-25</v>
      </c>
      <c r="C1733" s="204" t="s">
        <v>118</v>
      </c>
      <c r="D1733" s="177" t="s">
        <v>88</v>
      </c>
      <c r="E1733" s="90" t="s">
        <v>119</v>
      </c>
      <c r="F1733" s="91">
        <v>45980</v>
      </c>
      <c r="G1733" s="355">
        <f>_xlfn.XLOOKUP(_xlfn.TEXTJOIN("_",TRUE,tbl_die_ordering[[#This Row],[Supplier]],tbl_die_ordering[[#This Row],[DIE NO]]),[1]Tracker!$AQ:$AQ,[1]Tracker!$V:$V,"")</f>
        <v>45981</v>
      </c>
      <c r="H1733" s="193" t="s">
        <v>90</v>
      </c>
      <c r="I1733" s="131">
        <v>0</v>
      </c>
      <c r="J1733" s="131">
        <v>0</v>
      </c>
      <c r="K1733" s="99">
        <v>45985</v>
      </c>
      <c r="L1733" s="99">
        <v>45986</v>
      </c>
      <c r="M1733" s="102"/>
      <c r="N1733" s="129"/>
      <c r="O1733" s="99">
        <v>45989</v>
      </c>
      <c r="P1733" s="91">
        <v>45991</v>
      </c>
      <c r="Q1733" s="99">
        <v>45989</v>
      </c>
      <c r="R1733" s="122" t="s">
        <v>2613</v>
      </c>
      <c r="S1733" s="90" t="s">
        <v>106</v>
      </c>
      <c r="T1733" s="99">
        <v>45989</v>
      </c>
      <c r="U1733" s="110"/>
      <c r="V1733" s="111"/>
      <c r="W173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3" s="6"/>
      <c r="AA1733" s="118"/>
      <c r="AB1733" s="82">
        <f>_xlfn.XLOOKUP(_xlfn.TEXTJOIN("_",TRUE,tbl_die_ordering[[#This Row],[Supplier]],tbl_die_ordering[[#This Row],[DIE NO]]),[1]Tracker!$AQ:$AQ,[1]Tracker!$Y:$Y,"")</f>
        <v>142510648</v>
      </c>
      <c r="AC1733" s="83">
        <f>_xlfn.XLOOKUP(_xlfn.TEXTJOIN("_",TRUE,tbl_die_ordering[[#This Row],[Supplier]],tbl_die_ordering[[#This Row],[DIE NO]]),[1]Tracker!$AQ:$AQ,[1]Tracker!$AC:$AC,"")</f>
        <v>0</v>
      </c>
      <c r="AD1733" s="7"/>
      <c r="AF1733" t="str">
        <f>TEXT(tbl_die_ordering[[#This Row],[Die Requested Date]],"mmm")</f>
        <v>Nov</v>
      </c>
      <c r="AG1733" t="str">
        <f>_xlfn.TEXTJOIN("_",TRUE,tbl_die_ordering[[#This Row],[Supplier]],tbl_die_ordering[[#This Row],[DIE NO]])</f>
        <v>JIANGSU_23555-404</v>
      </c>
    </row>
    <row r="1734" spans="1:33" ht="15.75">
      <c r="A1734" s="130" t="s">
        <v>6</v>
      </c>
      <c r="B1734" s="128" t="str">
        <f>_xlfn.XLOOKUP(_xlfn.TEXTJOIN("_",TRUE,tbl_die_ordering[[#This Row],[Supplier]],tbl_die_ordering[[#This Row],[DIE NO]]),[1]Tracker!$AQ:$AQ,[1]Tracker!$W:$W,"")</f>
        <v>8328-25</v>
      </c>
      <c r="C1734" s="204" t="s">
        <v>120</v>
      </c>
      <c r="D1734" s="177" t="s">
        <v>88</v>
      </c>
      <c r="E1734" s="90" t="s">
        <v>119</v>
      </c>
      <c r="F1734" s="91">
        <v>45980</v>
      </c>
      <c r="G1734" s="355">
        <f>_xlfn.XLOOKUP(_xlfn.TEXTJOIN("_",TRUE,tbl_die_ordering[[#This Row],[Supplier]],tbl_die_ordering[[#This Row],[DIE NO]]),[1]Tracker!$AQ:$AQ,[1]Tracker!$V:$V,"")</f>
        <v>45981</v>
      </c>
      <c r="H1734" s="193" t="s">
        <v>94</v>
      </c>
      <c r="I1734" s="131">
        <v>0</v>
      </c>
      <c r="J1734" s="131">
        <v>0</v>
      </c>
      <c r="K1734" s="99">
        <v>45981</v>
      </c>
      <c r="L1734" s="99">
        <v>45982</v>
      </c>
      <c r="M1734" s="102"/>
      <c r="N1734" s="129"/>
      <c r="O1734" s="91">
        <v>45983</v>
      </c>
      <c r="P1734" s="91">
        <v>45991</v>
      </c>
      <c r="Q1734" s="99">
        <v>45983</v>
      </c>
      <c r="R1734" s="122" t="s">
        <v>104</v>
      </c>
      <c r="S1734" s="90" t="s">
        <v>95</v>
      </c>
      <c r="T1734" s="99">
        <v>45983</v>
      </c>
      <c r="U1734" s="110"/>
      <c r="V1734" s="111"/>
      <c r="W173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4" s="6"/>
      <c r="AA1734" s="118"/>
      <c r="AB1734" s="82">
        <f>_xlfn.XLOOKUP(_xlfn.TEXTJOIN("_",TRUE,tbl_die_ordering[[#This Row],[Supplier]],tbl_die_ordering[[#This Row],[DIE NO]]),[1]Tracker!$AQ:$AQ,[1]Tracker!$Y:$Y,"")</f>
        <v>142510389</v>
      </c>
      <c r="AC1734" s="83" t="str">
        <f>_xlfn.XLOOKUP(_xlfn.TEXTJOIN("_",TRUE,tbl_die_ordering[[#This Row],[Supplier]],tbl_die_ordering[[#This Row],[DIE NO]]),[1]Tracker!$AQ:$AQ,[1]Tracker!$AC:$AC,"")</f>
        <v xml:space="preserve"> </v>
      </c>
      <c r="AD1734" s="7"/>
      <c r="AF1734" t="str">
        <f>TEXT(tbl_die_ordering[[#This Row],[Die Requested Date]],"mmm")</f>
        <v>Nov</v>
      </c>
      <c r="AG1734" t="str">
        <f>_xlfn.TEXTJOIN("_",TRUE,tbl_die_ordering[[#This Row],[Supplier]],tbl_die_ordering[[#This Row],[DIE NO]])</f>
        <v>PHME_27349-502</v>
      </c>
    </row>
    <row r="1735" spans="1:33" ht="15.75">
      <c r="A1735" s="130" t="s">
        <v>29</v>
      </c>
      <c r="B1735" s="128" t="str">
        <f>_xlfn.XLOOKUP(_xlfn.TEXTJOIN("_",TRUE,tbl_die_ordering[[#This Row],[Supplier]],tbl_die_ordering[[#This Row],[DIE NO]]),[1]Tracker!$AQ:$AQ,[1]Tracker!$W:$W,"")</f>
        <v>8331-25</v>
      </c>
      <c r="C1735" s="204" t="s">
        <v>121</v>
      </c>
      <c r="D1735" s="90" t="s">
        <v>88</v>
      </c>
      <c r="E1735" s="90" t="s">
        <v>122</v>
      </c>
      <c r="F1735" s="91">
        <v>45980</v>
      </c>
      <c r="G1735" s="355">
        <f>_xlfn.XLOOKUP(_xlfn.TEXTJOIN("_",TRUE,tbl_die_ordering[[#This Row],[Supplier]],tbl_die_ordering[[#This Row],[DIE NO]]),[1]Tracker!$AQ:$AQ,[1]Tracker!$V:$V,"")</f>
        <v>45981</v>
      </c>
      <c r="H1735" s="193" t="s">
        <v>94</v>
      </c>
      <c r="I1735" s="131">
        <v>1</v>
      </c>
      <c r="J1735" s="131">
        <v>3</v>
      </c>
      <c r="K1735" s="99">
        <v>45982</v>
      </c>
      <c r="L1735" s="99">
        <v>45982</v>
      </c>
      <c r="M1735" s="102"/>
      <c r="N1735" s="129"/>
      <c r="O1735" s="91">
        <v>45983</v>
      </c>
      <c r="P1735" s="91">
        <v>45987</v>
      </c>
      <c r="Q1735" s="99">
        <v>45983</v>
      </c>
      <c r="R1735" s="122" t="s">
        <v>98</v>
      </c>
      <c r="S1735" s="90" t="s">
        <v>95</v>
      </c>
      <c r="T1735" s="99">
        <v>45983</v>
      </c>
      <c r="U1735" s="110"/>
      <c r="V1735" s="111"/>
      <c r="W173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5" s="6"/>
      <c r="AA1735" s="118"/>
      <c r="AB1735" s="82">
        <f>_xlfn.XLOOKUP(_xlfn.TEXTJOIN("_",TRUE,tbl_die_ordering[[#This Row],[Supplier]],tbl_die_ordering[[#This Row],[DIE NO]]),[1]Tracker!$AQ:$AQ,[1]Tracker!$Y:$Y,"")</f>
        <v>242503301</v>
      </c>
      <c r="AC1735" s="83" t="str">
        <f>_xlfn.XLOOKUP(_xlfn.TEXTJOIN("_",TRUE,tbl_die_ordering[[#This Row],[Supplier]],tbl_die_ordering[[#This Row],[DIE NO]]),[1]Tracker!$AQ:$AQ,[1]Tracker!$AC:$AC,"")</f>
        <v xml:space="preserve"> </v>
      </c>
      <c r="AD1735" s="7"/>
      <c r="AF1735" t="str">
        <f>TEXT(tbl_die_ordering[[#This Row],[Die Requested Date]],"mmm")</f>
        <v>Nov</v>
      </c>
      <c r="AG1735" t="str">
        <f>_xlfn.TEXTJOIN("_",TRUE,tbl_die_ordering[[#This Row],[Supplier]],tbl_die_ordering[[#This Row],[DIE NO]])</f>
        <v>PHME_029117-3502</v>
      </c>
    </row>
    <row r="1736" spans="1:33" ht="15.75">
      <c r="A1736" s="130" t="s">
        <v>29</v>
      </c>
      <c r="B1736" s="128" t="str">
        <f>_xlfn.XLOOKUP(_xlfn.TEXTJOIN("_",TRUE,tbl_die_ordering[[#This Row],[Supplier]],tbl_die_ordering[[#This Row],[DIE NO]]),[1]Tracker!$AQ:$AQ,[1]Tracker!$W:$W,"")</f>
        <v>8331-25</v>
      </c>
      <c r="C1736" s="204" t="s">
        <v>123</v>
      </c>
      <c r="D1736" s="90" t="s">
        <v>88</v>
      </c>
      <c r="E1736" s="90" t="s">
        <v>100</v>
      </c>
      <c r="F1736" s="91">
        <v>45980</v>
      </c>
      <c r="G1736" s="355">
        <f>_xlfn.XLOOKUP(_xlfn.TEXTJOIN("_",TRUE,tbl_die_ordering[[#This Row],[Supplier]],tbl_die_ordering[[#This Row],[DIE NO]]),[1]Tracker!$AQ:$AQ,[1]Tracker!$V:$V,"")</f>
        <v>45981</v>
      </c>
      <c r="H1736" s="193" t="s">
        <v>94</v>
      </c>
      <c r="I1736" s="131">
        <v>1</v>
      </c>
      <c r="J1736" s="131">
        <v>2</v>
      </c>
      <c r="K1736" s="99">
        <v>45982</v>
      </c>
      <c r="L1736" s="99">
        <v>45982</v>
      </c>
      <c r="M1736" s="102"/>
      <c r="N1736" s="129"/>
      <c r="O1736" s="91">
        <v>45983</v>
      </c>
      <c r="P1736" s="91">
        <v>45987</v>
      </c>
      <c r="Q1736" s="99">
        <v>45983</v>
      </c>
      <c r="R1736" s="122" t="s">
        <v>98</v>
      </c>
      <c r="S1736" s="90" t="s">
        <v>95</v>
      </c>
      <c r="T1736" s="99">
        <v>45983</v>
      </c>
      <c r="U1736" s="110"/>
      <c r="V1736" s="111"/>
      <c r="W173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6" s="6"/>
      <c r="AA1736" s="118"/>
      <c r="AB1736" s="82">
        <f>_xlfn.XLOOKUP(_xlfn.TEXTJOIN("_",TRUE,tbl_die_ordering[[#This Row],[Supplier]],tbl_die_ordering[[#This Row],[DIE NO]]),[1]Tracker!$AQ:$AQ,[1]Tracker!$Y:$Y,"")</f>
        <v>242503301</v>
      </c>
      <c r="AC1736" s="83" t="str">
        <f>_xlfn.XLOOKUP(_xlfn.TEXTJOIN("_",TRUE,tbl_die_ordering[[#This Row],[Supplier]],tbl_die_ordering[[#This Row],[DIE NO]]),[1]Tracker!$AQ:$AQ,[1]Tracker!$AC:$AC,"")</f>
        <v xml:space="preserve"> </v>
      </c>
      <c r="AD1736" s="7"/>
      <c r="AF1736" t="str">
        <f>TEXT(tbl_die_ordering[[#This Row],[Die Requested Date]],"mmm")</f>
        <v>Nov</v>
      </c>
      <c r="AG1736" t="str">
        <f>_xlfn.TEXTJOIN("_",TRUE,tbl_die_ordering[[#This Row],[Supplier]],tbl_die_ordering[[#This Row],[DIE NO]])</f>
        <v>PHME_029118-2513</v>
      </c>
    </row>
    <row r="1737" spans="1:33" ht="15.75">
      <c r="A1737" s="130" t="s">
        <v>29</v>
      </c>
      <c r="B1737" s="128" t="str">
        <f>_xlfn.XLOOKUP(_xlfn.TEXTJOIN("_",TRUE,tbl_die_ordering[[#This Row],[Supplier]],tbl_die_ordering[[#This Row],[DIE NO]]),[1]Tracker!$AQ:$AQ,[1]Tracker!$W:$W,"")</f>
        <v>8331-25</v>
      </c>
      <c r="C1737" s="204" t="s">
        <v>2633</v>
      </c>
      <c r="D1737" s="90" t="s">
        <v>88</v>
      </c>
      <c r="E1737" s="90" t="s">
        <v>100</v>
      </c>
      <c r="F1737" s="91">
        <v>45980</v>
      </c>
      <c r="G1737" s="355">
        <f>_xlfn.XLOOKUP(_xlfn.TEXTJOIN("_",TRUE,tbl_die_ordering[[#This Row],[Supplier]],tbl_die_ordering[[#This Row],[DIE NO]]),[1]Tracker!$AQ:$AQ,[1]Tracker!$V:$V,"")</f>
        <v>45981</v>
      </c>
      <c r="H1737" s="193" t="s">
        <v>94</v>
      </c>
      <c r="I1737" s="131">
        <v>1</v>
      </c>
      <c r="J1737" s="131">
        <v>2</v>
      </c>
      <c r="K1737" s="99">
        <v>45982</v>
      </c>
      <c r="L1737" s="99">
        <v>45982</v>
      </c>
      <c r="M1737" s="102"/>
      <c r="N1737" s="129"/>
      <c r="O1737" s="91">
        <v>45983</v>
      </c>
      <c r="P1737" s="91">
        <v>45987</v>
      </c>
      <c r="Q1737" s="99">
        <v>45983</v>
      </c>
      <c r="R1737" s="122" t="s">
        <v>98</v>
      </c>
      <c r="S1737" s="90" t="s">
        <v>95</v>
      </c>
      <c r="T1737" s="99">
        <v>45983</v>
      </c>
      <c r="U1737" s="110"/>
      <c r="V1737" s="111"/>
      <c r="W173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7" s="6"/>
      <c r="AA1737" s="118"/>
      <c r="AB1737" s="82">
        <f>_xlfn.XLOOKUP(_xlfn.TEXTJOIN("_",TRUE,tbl_die_ordering[[#This Row],[Supplier]],tbl_die_ordering[[#This Row],[DIE NO]]),[1]Tracker!$AQ:$AQ,[1]Tracker!$Y:$Y,"")</f>
        <v>242503301</v>
      </c>
      <c r="AC1737" s="83" t="str">
        <f>_xlfn.XLOOKUP(_xlfn.TEXTJOIN("_",TRUE,tbl_die_ordering[[#This Row],[Supplier]],tbl_die_ordering[[#This Row],[DIE NO]]),[1]Tracker!$AQ:$AQ,[1]Tracker!$AC:$AC,"")</f>
        <v xml:space="preserve"> </v>
      </c>
      <c r="AD1737" s="7"/>
      <c r="AF1737" t="str">
        <f>TEXT(tbl_die_ordering[[#This Row],[Die Requested Date]],"mmm")</f>
        <v>Nov</v>
      </c>
      <c r="AG1737" t="str">
        <f>_xlfn.TEXTJOIN("_",TRUE,tbl_die_ordering[[#This Row],[Supplier]],tbl_die_ordering[[#This Row],[DIE NO]])</f>
        <v>PHME_029118-2514</v>
      </c>
    </row>
    <row r="1738" spans="1:33" ht="15.75">
      <c r="A1738" s="130" t="s">
        <v>29</v>
      </c>
      <c r="B1738" s="128" t="str">
        <f>_xlfn.XLOOKUP(_xlfn.TEXTJOIN("_",TRUE,tbl_die_ordering[[#This Row],[Supplier]],tbl_die_ordering[[#This Row],[DIE NO]]),[1]Tracker!$AQ:$AQ,[1]Tracker!$W:$W,"")</f>
        <v>8332-25</v>
      </c>
      <c r="C1738" s="204" t="s">
        <v>125</v>
      </c>
      <c r="D1738" s="90" t="s">
        <v>88</v>
      </c>
      <c r="E1738" s="90" t="s">
        <v>93</v>
      </c>
      <c r="F1738" s="91">
        <v>45980</v>
      </c>
      <c r="G1738" s="355">
        <f>_xlfn.XLOOKUP(_xlfn.TEXTJOIN("_",TRUE,tbl_die_ordering[[#This Row],[Supplier]],tbl_die_ordering[[#This Row],[DIE NO]]),[1]Tracker!$AQ:$AQ,[1]Tracker!$V:$V,"")</f>
        <v>45981</v>
      </c>
      <c r="H1738" s="193" t="s">
        <v>94</v>
      </c>
      <c r="I1738" s="131">
        <v>1</v>
      </c>
      <c r="J1738" s="131">
        <v>2</v>
      </c>
      <c r="K1738" s="99">
        <v>45985</v>
      </c>
      <c r="L1738" s="99">
        <v>45987</v>
      </c>
      <c r="M1738" s="102"/>
      <c r="N1738" s="129"/>
      <c r="O1738" s="99">
        <v>45989</v>
      </c>
      <c r="P1738" s="91">
        <v>45990</v>
      </c>
      <c r="Q1738" s="99">
        <v>45989</v>
      </c>
      <c r="R1738" s="122" t="s">
        <v>2628</v>
      </c>
      <c r="S1738" s="90" t="s">
        <v>101</v>
      </c>
      <c r="T1738" s="99">
        <v>45989</v>
      </c>
      <c r="U1738" s="110"/>
      <c r="V1738" s="111"/>
      <c r="W173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8" s="6"/>
      <c r="AA1738" s="118"/>
      <c r="AB1738" s="82">
        <f>_xlfn.XLOOKUP(_xlfn.TEXTJOIN("_",TRUE,tbl_die_ordering[[#This Row],[Supplier]],tbl_die_ordering[[#This Row],[DIE NO]]),[1]Tracker!$AQ:$AQ,[1]Tracker!$Y:$Y,"")</f>
        <v>242503322</v>
      </c>
      <c r="AC1738" s="83" t="str">
        <f>_xlfn.XLOOKUP(_xlfn.TEXTJOIN("_",TRUE,tbl_die_ordering[[#This Row],[Supplier]],tbl_die_ordering[[#This Row],[DIE NO]]),[1]Tracker!$AQ:$AQ,[1]Tracker!$AC:$AC,"")</f>
        <v xml:space="preserve"> </v>
      </c>
      <c r="AD1738" s="7"/>
      <c r="AF1738" t="str">
        <f>TEXT(tbl_die_ordering[[#This Row],[Die Requested Date]],"mmm")</f>
        <v>Nov</v>
      </c>
      <c r="AG1738" t="str">
        <f>_xlfn.TEXTJOIN("_",TRUE,tbl_die_ordering[[#This Row],[Supplier]],tbl_die_ordering[[#This Row],[DIE NO]])</f>
        <v>PDTMC_029663-3502</v>
      </c>
    </row>
    <row r="1739" spans="1:33" ht="15.75">
      <c r="A1739" s="130" t="s">
        <v>6</v>
      </c>
      <c r="B1739" s="128" t="str">
        <f>_xlfn.XLOOKUP(_xlfn.TEXTJOIN("_",TRUE,tbl_die_ordering[[#This Row],[Supplier]],tbl_die_ordering[[#This Row],[DIE NO]]),[1]Tracker!$AQ:$AQ,[1]Tracker!$W:$W,"")</f>
        <v>8329-25</v>
      </c>
      <c r="C1739" s="204" t="s">
        <v>126</v>
      </c>
      <c r="D1739" s="177" t="s">
        <v>88</v>
      </c>
      <c r="E1739" s="90" t="s">
        <v>93</v>
      </c>
      <c r="F1739" s="91">
        <v>45980</v>
      </c>
      <c r="G1739" s="355">
        <f>_xlfn.XLOOKUP(_xlfn.TEXTJOIN("_",TRUE,tbl_die_ordering[[#This Row],[Supplier]],tbl_die_ordering[[#This Row],[DIE NO]]),[1]Tracker!$AQ:$AQ,[1]Tracker!$V:$V,"")</f>
        <v>45981</v>
      </c>
      <c r="H1739" s="193" t="s">
        <v>94</v>
      </c>
      <c r="I1739" s="131">
        <v>1</v>
      </c>
      <c r="J1739" s="131">
        <v>2</v>
      </c>
      <c r="K1739" s="99">
        <v>45983</v>
      </c>
      <c r="L1739" s="99">
        <v>45985</v>
      </c>
      <c r="M1739" s="102"/>
      <c r="N1739" s="129"/>
      <c r="O1739" s="91">
        <v>45987</v>
      </c>
      <c r="P1739" s="91">
        <v>45991</v>
      </c>
      <c r="Q1739" s="99">
        <v>45987</v>
      </c>
      <c r="R1739" s="122" t="s">
        <v>2508</v>
      </c>
      <c r="S1739" s="90" t="s">
        <v>101</v>
      </c>
      <c r="T1739" s="99">
        <v>45987</v>
      </c>
      <c r="U1739" s="110"/>
      <c r="V1739" s="111"/>
      <c r="W173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39" s="6"/>
      <c r="AA1739" s="118"/>
      <c r="AB1739" s="82">
        <f>_xlfn.XLOOKUP(_xlfn.TEXTJOIN("_",TRUE,tbl_die_ordering[[#This Row],[Supplier]],tbl_die_ordering[[#This Row],[DIE NO]]),[1]Tracker!$AQ:$AQ,[1]Tracker!$Y:$Y,"")</f>
        <v>142510454</v>
      </c>
      <c r="AC1739" s="83" t="str">
        <f>_xlfn.XLOOKUP(_xlfn.TEXTJOIN("_",TRUE,tbl_die_ordering[[#This Row],[Supplier]],tbl_die_ordering[[#This Row],[DIE NO]]),[1]Tracker!$AQ:$AQ,[1]Tracker!$AC:$AC,"")</f>
        <v xml:space="preserve"> </v>
      </c>
      <c r="AD1739" s="7"/>
      <c r="AF1739" t="str">
        <f>TEXT(tbl_die_ordering[[#This Row],[Die Requested Date]],"mmm")</f>
        <v>Nov</v>
      </c>
      <c r="AG1739" t="str">
        <f>_xlfn.TEXTJOIN("_",TRUE,tbl_die_ordering[[#This Row],[Supplier]],tbl_die_ordering[[#This Row],[DIE NO]])</f>
        <v>PDTMC_29663-211</v>
      </c>
    </row>
    <row r="1740" spans="1:33" ht="15.75">
      <c r="A1740" s="130" t="s">
        <v>6</v>
      </c>
      <c r="B1740" s="128" t="str">
        <f>_xlfn.XLOOKUP(_xlfn.TEXTJOIN("_",TRUE,tbl_die_ordering[[#This Row],[Supplier]],tbl_die_ordering[[#This Row],[DIE NO]]),[1]Tracker!$AQ:$AQ,[1]Tracker!$W:$W,"")</f>
        <v>8328-25</v>
      </c>
      <c r="C1740" s="204" t="s">
        <v>2634</v>
      </c>
      <c r="D1740" s="90" t="s">
        <v>162</v>
      </c>
      <c r="E1740" s="90" t="s">
        <v>2424</v>
      </c>
      <c r="F1740" s="91">
        <v>45980</v>
      </c>
      <c r="G1740" s="355">
        <f>_xlfn.XLOOKUP(_xlfn.TEXTJOIN("_",TRUE,tbl_die_ordering[[#This Row],[Supplier]],tbl_die_ordering[[#This Row],[DIE NO]]),[1]Tracker!$AQ:$AQ,[1]Tracker!$V:$V,"")</f>
        <v>45981</v>
      </c>
      <c r="H1740" s="193" t="s">
        <v>94</v>
      </c>
      <c r="I1740" s="131">
        <v>1</v>
      </c>
      <c r="J1740" s="131">
        <v>1</v>
      </c>
      <c r="K1740" s="99">
        <v>45981</v>
      </c>
      <c r="L1740" s="99">
        <v>45982</v>
      </c>
      <c r="M1740" s="102"/>
      <c r="N1740" s="129"/>
      <c r="O1740" s="91">
        <v>45983</v>
      </c>
      <c r="P1740" s="91">
        <v>45988</v>
      </c>
      <c r="Q1740" s="99">
        <v>45983</v>
      </c>
      <c r="R1740" s="122" t="s">
        <v>104</v>
      </c>
      <c r="S1740" s="90" t="s">
        <v>95</v>
      </c>
      <c r="T1740" s="99">
        <v>45983</v>
      </c>
      <c r="U1740" s="110"/>
      <c r="V1740" s="111"/>
      <c r="W174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40" s="6"/>
      <c r="AA1740" s="118"/>
      <c r="AB1740" s="82">
        <f>_xlfn.XLOOKUP(_xlfn.TEXTJOIN("_",TRUE,tbl_die_ordering[[#This Row],[Supplier]],tbl_die_ordering[[#This Row],[DIE NO]]),[1]Tracker!$AQ:$AQ,[1]Tracker!$Y:$Y,"")</f>
        <v>142510388</v>
      </c>
      <c r="AC1740" s="83" t="str">
        <f>_xlfn.XLOOKUP(_xlfn.TEXTJOIN("_",TRUE,tbl_die_ordering[[#This Row],[Supplier]],tbl_die_ordering[[#This Row],[DIE NO]]),[1]Tracker!$AQ:$AQ,[1]Tracker!$AC:$AC,"")</f>
        <v xml:space="preserve"> </v>
      </c>
      <c r="AD1740" s="7"/>
      <c r="AF1740" t="str">
        <f>TEXT(tbl_die_ordering[[#This Row],[Die Requested Date]],"mmm")</f>
        <v>Nov</v>
      </c>
      <c r="AG1740" t="str">
        <f>_xlfn.TEXTJOIN("_",TRUE,tbl_die_ordering[[#This Row],[Supplier]],tbl_die_ordering[[#This Row],[DIE NO]])</f>
        <v>PHME_29944-401 Dp</v>
      </c>
    </row>
    <row r="1741" spans="1:33" ht="15.75">
      <c r="A1741" s="197" t="s">
        <v>6</v>
      </c>
      <c r="B1741" s="83" t="str">
        <f>_xlfn.XLOOKUP(_xlfn.TEXTJOIN("_",TRUE,tbl_die_ordering[[#This Row],[Supplier]],tbl_die_ordering[[#This Row],[DIE NO]]),[1]Tracker!$AQ:$AQ,[1]Tracker!$W:$W,"")</f>
        <v>8328-25</v>
      </c>
      <c r="C1741" s="204" t="s">
        <v>2635</v>
      </c>
      <c r="D1741" s="90" t="s">
        <v>162</v>
      </c>
      <c r="E1741" s="90" t="s">
        <v>234</v>
      </c>
      <c r="F1741" s="94">
        <v>45980</v>
      </c>
      <c r="G1741" s="355"/>
      <c r="H1741" s="194" t="s">
        <v>94</v>
      </c>
      <c r="I1741" s="131">
        <v>0</v>
      </c>
      <c r="J1741" s="131">
        <v>0</v>
      </c>
      <c r="K1741" s="99">
        <v>45986</v>
      </c>
      <c r="L1741" s="99">
        <v>45994</v>
      </c>
      <c r="M1741" s="102"/>
      <c r="N1741" s="129"/>
      <c r="O1741" s="99">
        <v>45995</v>
      </c>
      <c r="P1741" s="91">
        <v>45997</v>
      </c>
      <c r="Q1741" s="99">
        <v>45995</v>
      </c>
      <c r="R1741" s="122" t="s">
        <v>2430</v>
      </c>
      <c r="S1741" s="93" t="s">
        <v>95</v>
      </c>
      <c r="T1741" s="99">
        <v>45995</v>
      </c>
      <c r="U1741" s="110"/>
      <c r="V1741" s="111"/>
      <c r="W174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41" s="6"/>
      <c r="AA1741" s="118"/>
      <c r="AB1741" s="84">
        <f>_xlfn.XLOOKUP(_xlfn.TEXTJOIN("_",TRUE,tbl_die_ordering[[#This Row],[Supplier]],tbl_die_ordering[[#This Row],[DIE NO]]),[1]Tracker!$AQ:$AQ,[1]Tracker!$Y:$Y,"")</f>
        <v>0</v>
      </c>
      <c r="AC1741" s="83">
        <f>_xlfn.XLOOKUP(_xlfn.TEXTJOIN("_",TRUE,tbl_die_ordering[[#This Row],[Supplier]],tbl_die_ordering[[#This Row],[DIE NO]]),[1]Tracker!$AQ:$AQ,[1]Tracker!$AC:$AC,"")</f>
        <v>0</v>
      </c>
      <c r="AD1741" s="7"/>
      <c r="AF1741" t="str">
        <f>TEXT(tbl_die_ordering[[#This Row],[Die Requested Date]],"mmm")</f>
        <v>Nov</v>
      </c>
      <c r="AG1741" t="str">
        <f>_xlfn.TEXTJOIN("_",TRUE,tbl_die_ordering[[#This Row],[Supplier]],tbl_die_ordering[[#This Row],[DIE NO]])</f>
        <v>PHME_INS-30521</v>
      </c>
    </row>
    <row r="1742" spans="1:33" ht="45">
      <c r="A1742" s="130" t="s">
        <v>6</v>
      </c>
      <c r="B1742" s="128" t="str">
        <f>_xlfn.XLOOKUP(_xlfn.TEXTJOIN("_",TRUE,tbl_die_ordering[[#This Row],[Supplier]],tbl_die_ordering[[#This Row],[DIE NO]]),[1]Tracker!$AQ:$AQ,[1]Tracker!$W:$W,"")</f>
        <v>8342-25</v>
      </c>
      <c r="C1742" s="204" t="s">
        <v>127</v>
      </c>
      <c r="D1742" s="90" t="s">
        <v>88</v>
      </c>
      <c r="E1742" s="90" t="s">
        <v>128</v>
      </c>
      <c r="F1742" s="91">
        <v>45980</v>
      </c>
      <c r="G1742" s="355">
        <f>_xlfn.XLOOKUP(_xlfn.TEXTJOIN("_",TRUE,tbl_die_ordering[[#This Row],[Supplier]],tbl_die_ordering[[#This Row],[DIE NO]]),[1]Tracker!$AQ:$AQ,[1]Tracker!$V:$V,"")</f>
        <v>45986</v>
      </c>
      <c r="H1742" s="193" t="s">
        <v>90</v>
      </c>
      <c r="I1742" s="131">
        <v>5</v>
      </c>
      <c r="J1742" s="131">
        <v>5</v>
      </c>
      <c r="K1742" s="99">
        <v>46000</v>
      </c>
      <c r="L1742" s="99"/>
      <c r="M1742" s="102" t="s">
        <v>2199</v>
      </c>
      <c r="N1742" s="129"/>
      <c r="O1742" s="91"/>
      <c r="P1742" s="91"/>
      <c r="Q1742" s="99"/>
      <c r="R1742" s="122"/>
      <c r="S1742" s="90" t="s">
        <v>129</v>
      </c>
      <c r="T1742" s="99"/>
      <c r="U1742" s="110"/>
      <c r="V1742" s="111" t="s">
        <v>2636</v>
      </c>
      <c r="W174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42" s="6"/>
      <c r="AA1742" s="118"/>
      <c r="AB1742" s="82">
        <f>_xlfn.XLOOKUP(_xlfn.TEXTJOIN("_",TRUE,tbl_die_ordering[[#This Row],[Supplier]],tbl_die_ordering[[#This Row],[DIE NO]]),[1]Tracker!$AQ:$AQ,[1]Tracker!$Y:$Y,"")</f>
        <v>0</v>
      </c>
      <c r="AC1742" s="83">
        <f>_xlfn.XLOOKUP(_xlfn.TEXTJOIN("_",TRUE,tbl_die_ordering[[#This Row],[Supplier]],tbl_die_ordering[[#This Row],[DIE NO]]),[1]Tracker!$AQ:$AQ,[1]Tracker!$AC:$AC,"")</f>
        <v>0</v>
      </c>
      <c r="AD1742" s="7"/>
      <c r="AF1742" t="str">
        <f>TEXT(tbl_die_ordering[[#This Row],[Die Requested Date]],"mmm")</f>
        <v>Nov</v>
      </c>
      <c r="AG1742" t="str">
        <f>_xlfn.TEXTJOIN("_",TRUE,tbl_die_ordering[[#This Row],[Supplier]],tbl_die_ordering[[#This Row],[DIE NO]])</f>
        <v>ALMAX_30477-602</v>
      </c>
    </row>
    <row r="1743" spans="1:33" ht="15.75">
      <c r="A1743" s="130" t="s">
        <v>29</v>
      </c>
      <c r="B1743" s="128" t="str">
        <f>_xlfn.XLOOKUP(_xlfn.TEXTJOIN("_",TRUE,tbl_die_ordering[[#This Row],[Supplier]],tbl_die_ordering[[#This Row],[DIE NO]]),[1]Tracker!$AQ:$AQ,[1]Tracker!$W:$W,"")</f>
        <v>8331-25</v>
      </c>
      <c r="C1743" s="204" t="s">
        <v>130</v>
      </c>
      <c r="D1743" s="90" t="s">
        <v>88</v>
      </c>
      <c r="E1743" s="90" t="s">
        <v>131</v>
      </c>
      <c r="F1743" s="91">
        <v>45980</v>
      </c>
      <c r="G1743" s="355">
        <f>_xlfn.XLOOKUP(_xlfn.TEXTJOIN("_",TRUE,tbl_die_ordering[[#This Row],[Supplier]],tbl_die_ordering[[#This Row],[DIE NO]]),[1]Tracker!$AQ:$AQ,[1]Tracker!$V:$V,"")</f>
        <v>45981</v>
      </c>
      <c r="H1743" s="193" t="s">
        <v>94</v>
      </c>
      <c r="I1743" s="131">
        <v>3</v>
      </c>
      <c r="J1743" s="131">
        <v>3</v>
      </c>
      <c r="K1743" s="99">
        <v>45982</v>
      </c>
      <c r="L1743" s="99">
        <v>45982</v>
      </c>
      <c r="M1743" s="102"/>
      <c r="N1743" s="129"/>
      <c r="O1743" s="91">
        <v>45983</v>
      </c>
      <c r="P1743" s="91">
        <v>45987</v>
      </c>
      <c r="Q1743" s="99">
        <v>45983</v>
      </c>
      <c r="R1743" s="122" t="s">
        <v>98</v>
      </c>
      <c r="S1743" s="90" t="s">
        <v>95</v>
      </c>
      <c r="T1743" s="99">
        <v>45983</v>
      </c>
      <c r="U1743" s="110"/>
      <c r="V1743" s="111"/>
      <c r="W174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43" s="6"/>
      <c r="AA1743" s="118"/>
      <c r="AB1743" s="82">
        <f>_xlfn.XLOOKUP(_xlfn.TEXTJOIN("_",TRUE,tbl_die_ordering[[#This Row],[Supplier]],tbl_die_ordering[[#This Row],[DIE NO]]),[1]Tracker!$AQ:$AQ,[1]Tracker!$Y:$Y,"")</f>
        <v>242503301</v>
      </c>
      <c r="AC1743" s="83" t="str">
        <f>_xlfn.XLOOKUP(_xlfn.TEXTJOIN("_",TRUE,tbl_die_ordering[[#This Row],[Supplier]],tbl_die_ordering[[#This Row],[DIE NO]]),[1]Tracker!$AQ:$AQ,[1]Tracker!$AC:$AC,"")</f>
        <v xml:space="preserve"> </v>
      </c>
      <c r="AD1743" s="7"/>
      <c r="AF1743" t="str">
        <f>TEXT(tbl_die_ordering[[#This Row],[Die Requested Date]],"mmm")</f>
        <v>Nov</v>
      </c>
      <c r="AG1743" t="str">
        <f>_xlfn.TEXTJOIN("_",TRUE,tbl_die_ordering[[#This Row],[Supplier]],tbl_die_ordering[[#This Row],[DIE NO]])</f>
        <v>PHME_051111-3507</v>
      </c>
    </row>
    <row r="1744" spans="1:33" ht="15.75">
      <c r="A1744" s="130" t="s">
        <v>29</v>
      </c>
      <c r="B1744" s="128" t="str">
        <f>_xlfn.XLOOKUP(_xlfn.TEXTJOIN("_",TRUE,tbl_die_ordering[[#This Row],[Supplier]],tbl_die_ordering[[#This Row],[DIE NO]]),[1]Tracker!$AQ:$AQ,[1]Tracker!$W:$W,"")</f>
        <v>8331-25</v>
      </c>
      <c r="C1744" s="204" t="s">
        <v>2637</v>
      </c>
      <c r="D1744" s="90" t="s">
        <v>88</v>
      </c>
      <c r="E1744" s="90" t="s">
        <v>133</v>
      </c>
      <c r="F1744" s="91">
        <v>45980</v>
      </c>
      <c r="G1744" s="355">
        <f>_xlfn.XLOOKUP(_xlfn.TEXTJOIN("_",TRUE,tbl_die_ordering[[#This Row],[Supplier]],tbl_die_ordering[[#This Row],[DIE NO]]),[1]Tracker!$AQ:$AQ,[1]Tracker!$V:$V,"")</f>
        <v>45981</v>
      </c>
      <c r="H1744" s="193" t="s">
        <v>94</v>
      </c>
      <c r="I1744" s="131">
        <v>1</v>
      </c>
      <c r="J1744" s="131">
        <v>2</v>
      </c>
      <c r="K1744" s="99">
        <v>45982</v>
      </c>
      <c r="L1744" s="99">
        <v>45982</v>
      </c>
      <c r="M1744" s="102"/>
      <c r="N1744" s="129"/>
      <c r="O1744" s="91">
        <v>45983</v>
      </c>
      <c r="P1744" s="91">
        <v>45987</v>
      </c>
      <c r="Q1744" s="99">
        <v>45983</v>
      </c>
      <c r="R1744" s="122" t="s">
        <v>98</v>
      </c>
      <c r="S1744" s="90" t="s">
        <v>95</v>
      </c>
      <c r="T1744" s="99">
        <v>45983</v>
      </c>
      <c r="U1744" s="110"/>
      <c r="V1744" s="111"/>
      <c r="W174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44" s="6"/>
      <c r="AA1744" s="118"/>
      <c r="AB1744" s="82">
        <f>_xlfn.XLOOKUP(_xlfn.TEXTJOIN("_",TRUE,tbl_die_ordering[[#This Row],[Supplier]],tbl_die_ordering[[#This Row],[DIE NO]]),[1]Tracker!$AQ:$AQ,[1]Tracker!$Y:$Y,"")</f>
        <v>242503301</v>
      </c>
      <c r="AC1744" s="83" t="str">
        <f>_xlfn.XLOOKUP(_xlfn.TEXTJOIN("_",TRUE,tbl_die_ordering[[#This Row],[Supplier]],tbl_die_ordering[[#This Row],[DIE NO]]),[1]Tracker!$AQ:$AQ,[1]Tracker!$AC:$AC,"")</f>
        <v xml:space="preserve"> </v>
      </c>
      <c r="AD1744" s="7"/>
      <c r="AF1744" t="str">
        <f>TEXT(tbl_die_ordering[[#This Row],[Die Requested Date]],"mmm")</f>
        <v>Nov</v>
      </c>
      <c r="AG1744" t="str">
        <f>_xlfn.TEXTJOIN("_",TRUE,tbl_die_ordering[[#This Row],[Supplier]],tbl_die_ordering[[#This Row],[DIE NO]])</f>
        <v>PHME_120267-2504</v>
      </c>
    </row>
    <row r="1745" spans="1:33" ht="30">
      <c r="A1745" s="130" t="s">
        <v>29</v>
      </c>
      <c r="B1745" s="128" t="str">
        <f>_xlfn.XLOOKUP(_xlfn.TEXTJOIN("_",TRUE,tbl_die_ordering[[#This Row],[Supplier]],tbl_die_ordering[[#This Row],[DIE NO]]),[1]Tracker!$AQ:$AQ,[1]Tracker!$W:$W,"")</f>
        <v>8336-25</v>
      </c>
      <c r="C1745" s="204" t="s">
        <v>134</v>
      </c>
      <c r="D1745" s="90" t="s">
        <v>88</v>
      </c>
      <c r="E1745" s="90" t="s">
        <v>135</v>
      </c>
      <c r="F1745" s="91">
        <v>45980</v>
      </c>
      <c r="G1745" s="355">
        <f>_xlfn.XLOOKUP(_xlfn.TEXTJOIN("_",TRUE,tbl_die_ordering[[#This Row],[Supplier]],tbl_die_ordering[[#This Row],[DIE NO]]),[1]Tracker!$AQ:$AQ,[1]Tracker!$V:$V,"")</f>
        <v>45986</v>
      </c>
      <c r="H1745" s="193" t="s">
        <v>90</v>
      </c>
      <c r="I1745" s="131">
        <v>3</v>
      </c>
      <c r="J1745" s="131">
        <v>3</v>
      </c>
      <c r="K1745" s="99">
        <v>45987</v>
      </c>
      <c r="L1745" s="99"/>
      <c r="M1745" s="102"/>
      <c r="N1745" s="129"/>
      <c r="O1745" s="91"/>
      <c r="P1745" s="91"/>
      <c r="Q1745" s="99"/>
      <c r="R1745" s="122"/>
      <c r="S1745" s="90" t="s">
        <v>129</v>
      </c>
      <c r="T1745" s="99"/>
      <c r="U1745" s="110"/>
      <c r="V1745" s="111" t="s">
        <v>2638</v>
      </c>
      <c r="W174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745" s="6"/>
      <c r="AA1745" s="118"/>
      <c r="AB1745" s="82">
        <f>_xlfn.XLOOKUP(_xlfn.TEXTJOIN("_",TRUE,tbl_die_ordering[[#This Row],[Supplier]],tbl_die_ordering[[#This Row],[DIE NO]]),[1]Tracker!$AQ:$AQ,[1]Tracker!$Y:$Y,"")</f>
        <v>0</v>
      </c>
      <c r="AC1745" s="83">
        <f>_xlfn.XLOOKUP(_xlfn.TEXTJOIN("_",TRUE,tbl_die_ordering[[#This Row],[Supplier]],tbl_die_ordering[[#This Row],[DIE NO]]),[1]Tracker!$AQ:$AQ,[1]Tracker!$AC:$AC,"")</f>
        <v>0</v>
      </c>
      <c r="AD1745" s="7"/>
      <c r="AF1745" t="str">
        <f>TEXT(tbl_die_ordering[[#This Row],[Die Requested Date]],"mmm")</f>
        <v>Nov</v>
      </c>
      <c r="AG1745" t="str">
        <f>_xlfn.TEXTJOIN("_",TRUE,tbl_die_ordering[[#This Row],[Supplier]],tbl_die_ordering[[#This Row],[DIE NO]])</f>
        <v>ALMAX_120507-2503</v>
      </c>
    </row>
    <row r="1746" spans="1:33" ht="15.75">
      <c r="A1746" s="130" t="s">
        <v>6</v>
      </c>
      <c r="B1746" s="128" t="str">
        <f>_xlfn.XLOOKUP(_xlfn.TEXTJOIN("_",TRUE,tbl_die_ordering[[#This Row],[Supplier]],tbl_die_ordering[[#This Row],[DIE NO]]),[1]Tracker!$AQ:$AQ,[1]Tracker!$W:$W,"")</f>
        <v>8333-25</v>
      </c>
      <c r="C1746" s="204" t="s">
        <v>2639</v>
      </c>
      <c r="D1746" s="177" t="s">
        <v>185</v>
      </c>
      <c r="E1746" s="92" t="s">
        <v>103</v>
      </c>
      <c r="F1746" s="91">
        <v>45981</v>
      </c>
      <c r="G1746" s="355">
        <f>_xlfn.XLOOKUP(_xlfn.TEXTJOIN("_",TRUE,tbl_die_ordering[[#This Row],[Supplier]],tbl_die_ordering[[#This Row],[DIE NO]]),[1]Tracker!$AQ:$AQ,[1]Tracker!$V:$V,"")</f>
        <v>45981</v>
      </c>
      <c r="H1746" s="193" t="s">
        <v>94</v>
      </c>
      <c r="I1746" s="131">
        <v>0</v>
      </c>
      <c r="J1746" s="131">
        <v>0</v>
      </c>
      <c r="K1746" s="99">
        <v>45986</v>
      </c>
      <c r="L1746" s="99">
        <v>45988</v>
      </c>
      <c r="M1746" s="102"/>
      <c r="N1746" s="129"/>
      <c r="O1746" s="182">
        <v>45989</v>
      </c>
      <c r="P1746" s="91">
        <v>45991</v>
      </c>
      <c r="Q1746" s="99">
        <v>45989</v>
      </c>
      <c r="R1746" s="122" t="s">
        <v>2474</v>
      </c>
      <c r="S1746" s="90" t="s">
        <v>101</v>
      </c>
      <c r="T1746" s="182">
        <v>45989</v>
      </c>
      <c r="U1746" s="110" t="s">
        <v>1225</v>
      </c>
      <c r="V1746" s="111"/>
      <c r="W174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46" s="12"/>
      <c r="AA1746" s="118"/>
      <c r="AB1746" s="82">
        <f>_xlfn.XLOOKUP(_xlfn.TEXTJOIN("_",TRUE,tbl_die_ordering[[#This Row],[Supplier]],tbl_die_ordering[[#This Row],[DIE NO]]),[1]Tracker!$AQ:$AQ,[1]Tracker!$Y:$Y,"")</f>
        <v>142510647</v>
      </c>
      <c r="AC1746" s="83">
        <f>_xlfn.XLOOKUP(_xlfn.TEXTJOIN("_",TRUE,tbl_die_ordering[[#This Row],[Supplier]],tbl_die_ordering[[#This Row],[DIE NO]]),[1]Tracker!$AQ:$AQ,[1]Tracker!$AC:$AC,"")</f>
        <v>0</v>
      </c>
      <c r="AD1746" s="7"/>
      <c r="AF1746" t="str">
        <f>TEXT(tbl_die_ordering[[#This Row],[Die Requested Date]],"mmm")</f>
        <v>Nov</v>
      </c>
      <c r="AG1746" t="str">
        <f>_xlfn.TEXTJOIN("_",TRUE,tbl_die_ordering[[#This Row],[Supplier]],tbl_die_ordering[[#This Row],[DIE NO]])</f>
        <v>PDTMC_27990-201</v>
      </c>
    </row>
    <row r="1747" spans="1:33" ht="15.75">
      <c r="A1747" s="130" t="s">
        <v>6</v>
      </c>
      <c r="B1747" s="128" t="str">
        <f>_xlfn.XLOOKUP(_xlfn.TEXTJOIN("_",TRUE,tbl_die_ordering[[#This Row],[Supplier]],tbl_die_ordering[[#This Row],[DIE NO]]),[1]Tracker!$AQ:$AQ,[1]Tracker!$W:$W,"")</f>
        <v>8334-25</v>
      </c>
      <c r="C1747" s="204" t="s">
        <v>2640</v>
      </c>
      <c r="D1747" s="177" t="s">
        <v>185</v>
      </c>
      <c r="E1747" s="90" t="s">
        <v>93</v>
      </c>
      <c r="F1747" s="91">
        <v>45981</v>
      </c>
      <c r="G1747" s="355">
        <f>_xlfn.XLOOKUP(_xlfn.TEXTJOIN("_",TRUE,tbl_die_ordering[[#This Row],[Supplier]],tbl_die_ordering[[#This Row],[DIE NO]]),[1]Tracker!$AQ:$AQ,[1]Tracker!$V:$V,"")</f>
        <v>45981</v>
      </c>
      <c r="H1747" s="193" t="s">
        <v>94</v>
      </c>
      <c r="I1747" s="131">
        <v>0</v>
      </c>
      <c r="J1747" s="131">
        <v>0</v>
      </c>
      <c r="K1747" s="99">
        <v>45986</v>
      </c>
      <c r="L1747" s="99">
        <v>45988</v>
      </c>
      <c r="M1747" s="102"/>
      <c r="N1747" s="129"/>
      <c r="O1747" s="99">
        <v>45989</v>
      </c>
      <c r="P1747" s="91">
        <v>45991</v>
      </c>
      <c r="Q1747" s="99">
        <v>45989</v>
      </c>
      <c r="R1747" s="122" t="s">
        <v>2474</v>
      </c>
      <c r="S1747" s="90" t="s">
        <v>95</v>
      </c>
      <c r="T1747" s="99">
        <v>45989</v>
      </c>
      <c r="U1747" s="110" t="s">
        <v>1225</v>
      </c>
      <c r="V1747" s="111"/>
      <c r="W174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47" s="12"/>
      <c r="AA1747" s="118"/>
      <c r="AB1747" s="82">
        <f>_xlfn.XLOOKUP(_xlfn.TEXTJOIN("_",TRUE,tbl_die_ordering[[#This Row],[Supplier]],tbl_die_ordering[[#This Row],[DIE NO]]),[1]Tracker!$AQ:$AQ,[1]Tracker!$Y:$Y,"")</f>
        <v>142510611</v>
      </c>
      <c r="AC1747" s="83">
        <f>_xlfn.XLOOKUP(_xlfn.TEXTJOIN("_",TRUE,tbl_die_ordering[[#This Row],[Supplier]],tbl_die_ordering[[#This Row],[DIE NO]]),[1]Tracker!$AQ:$AQ,[1]Tracker!$AC:$AC,"")</f>
        <v>0</v>
      </c>
      <c r="AD1747" s="7"/>
      <c r="AF1747" t="str">
        <f>TEXT(tbl_die_ordering[[#This Row],[Die Requested Date]],"mmm")</f>
        <v>Nov</v>
      </c>
      <c r="AG1747" t="str">
        <f>_xlfn.TEXTJOIN("_",TRUE,tbl_die_ordering[[#This Row],[Supplier]],tbl_die_ordering[[#This Row],[DIE NO]])</f>
        <v>PHME_27991-201</v>
      </c>
    </row>
    <row r="1748" spans="1:33" ht="15.75">
      <c r="A1748" s="130" t="s">
        <v>29</v>
      </c>
      <c r="B1748" s="128" t="str">
        <f>_xlfn.XLOOKUP(_xlfn.TEXTJOIN("_",TRUE,tbl_die_ordering[[#This Row],[Supplier]],tbl_die_ordering[[#This Row],[DIE NO]]),[1]Tracker!$AQ:$AQ,[1]Tracker!$W:$W,"")</f>
        <v>8335-25</v>
      </c>
      <c r="C1748" s="204" t="s">
        <v>2641</v>
      </c>
      <c r="D1748" s="90" t="s">
        <v>185</v>
      </c>
      <c r="E1748" s="90" t="s">
        <v>89</v>
      </c>
      <c r="F1748" s="91">
        <v>45981</v>
      </c>
      <c r="G1748" s="355">
        <f>_xlfn.XLOOKUP(_xlfn.TEXTJOIN("_",TRUE,tbl_die_ordering[[#This Row],[Supplier]],tbl_die_ordering[[#This Row],[DIE NO]]),[1]Tracker!$AQ:$AQ,[1]Tracker!$V:$V,"")</f>
        <v>45981</v>
      </c>
      <c r="H1748" s="193" t="s">
        <v>94</v>
      </c>
      <c r="I1748" s="131">
        <v>0</v>
      </c>
      <c r="J1748" s="131">
        <v>0</v>
      </c>
      <c r="K1748" s="99">
        <v>45985</v>
      </c>
      <c r="L1748" s="99">
        <v>45986</v>
      </c>
      <c r="M1748" s="102"/>
      <c r="N1748" s="129"/>
      <c r="O1748" s="99">
        <v>45989</v>
      </c>
      <c r="P1748" s="91">
        <v>45990</v>
      </c>
      <c r="Q1748" s="99">
        <v>45989</v>
      </c>
      <c r="R1748" s="122" t="s">
        <v>2628</v>
      </c>
      <c r="S1748" s="90" t="s">
        <v>101</v>
      </c>
      <c r="T1748" s="99">
        <v>45989</v>
      </c>
      <c r="U1748" s="110" t="s">
        <v>1225</v>
      </c>
      <c r="V1748" s="111"/>
      <c r="W174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48" s="12"/>
      <c r="AA1748" s="118"/>
      <c r="AB1748" s="82">
        <f>_xlfn.XLOOKUP(_xlfn.TEXTJOIN("_",TRUE,tbl_die_ordering[[#This Row],[Supplier]],tbl_die_ordering[[#This Row],[DIE NO]]),[1]Tracker!$AQ:$AQ,[1]Tracker!$Y:$Y,"")</f>
        <v>242503392</v>
      </c>
      <c r="AC1748" s="83">
        <f>_xlfn.XLOOKUP(_xlfn.TEXTJOIN("_",TRUE,tbl_die_ordering[[#This Row],[Supplier]],tbl_die_ordering[[#This Row],[DIE NO]]),[1]Tracker!$AQ:$AQ,[1]Tracker!$AC:$AC,"")</f>
        <v>0</v>
      </c>
      <c r="AD1748" s="7"/>
      <c r="AF1748" t="str">
        <f>TEXT(tbl_die_ordering[[#This Row],[Die Requested Date]],"mmm")</f>
        <v>Nov</v>
      </c>
      <c r="AG1748" t="str">
        <f>_xlfn.TEXTJOIN("_",TRUE,tbl_die_ordering[[#This Row],[Supplier]],tbl_die_ordering[[#This Row],[DIE NO]])</f>
        <v>PDTMC_027992-3501</v>
      </c>
    </row>
    <row r="1749" spans="1:33" ht="15.75">
      <c r="A1749" s="130" t="s">
        <v>6</v>
      </c>
      <c r="B1749" s="128" t="str">
        <f>_xlfn.XLOOKUP(_xlfn.TEXTJOIN("_",TRUE,tbl_die_ordering[[#This Row],[Supplier]],tbl_die_ordering[[#This Row],[DIE NO]]),[1]Tracker!$AQ:$AQ,[1]Tracker!$W:$W,"")</f>
        <v>8324-25</v>
      </c>
      <c r="C1749" s="205" t="s">
        <v>2642</v>
      </c>
      <c r="D1749" s="92" t="s">
        <v>162</v>
      </c>
      <c r="E1749" s="92" t="s">
        <v>234</v>
      </c>
      <c r="F1749" s="288">
        <v>45982</v>
      </c>
      <c r="G1749" s="355">
        <f>_xlfn.XLOOKUP(_xlfn.TEXTJOIN("_",TRUE,tbl_die_ordering[[#This Row],[Supplier]],tbl_die_ordering[[#This Row],[DIE NO]]),[1]Tracker!$AQ:$AQ,[1]Tracker!$V:$V,"")</f>
        <v>45980</v>
      </c>
      <c r="H1749" s="193" t="s">
        <v>94</v>
      </c>
      <c r="I1749" s="131">
        <v>0</v>
      </c>
      <c r="J1749" s="131">
        <v>0</v>
      </c>
      <c r="K1749" s="99">
        <v>45986</v>
      </c>
      <c r="L1749" s="99">
        <v>45986</v>
      </c>
      <c r="M1749" s="102"/>
      <c r="N1749" s="129"/>
      <c r="O1749" s="99">
        <v>45987</v>
      </c>
      <c r="P1749" s="91">
        <v>45990</v>
      </c>
      <c r="Q1749" s="99">
        <v>45987</v>
      </c>
      <c r="R1749" s="122" t="s">
        <v>2643</v>
      </c>
      <c r="S1749" s="90" t="s">
        <v>101</v>
      </c>
      <c r="T1749" s="99">
        <v>45987</v>
      </c>
      <c r="U1749" s="110"/>
      <c r="V1749" s="111"/>
      <c r="W174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49" s="6"/>
      <c r="AA1749" s="118"/>
      <c r="AB1749" s="82">
        <f>_xlfn.XLOOKUP(_xlfn.TEXTJOIN("_",TRUE,tbl_die_ordering[[#This Row],[Supplier]],tbl_die_ordering[[#This Row],[DIE NO]]),[1]Tracker!$AQ:$AQ,[1]Tracker!$Y:$Y,"")</f>
        <v>142510454</v>
      </c>
      <c r="AC1749" s="83" t="str">
        <f>_xlfn.XLOOKUP(_xlfn.TEXTJOIN("_",TRUE,tbl_die_ordering[[#This Row],[Supplier]],tbl_die_ordering[[#This Row],[DIE NO]]),[1]Tracker!$AQ:$AQ,[1]Tracker!$AC:$AC,"")</f>
        <v xml:space="preserve"> </v>
      </c>
      <c r="AD1749" s="7"/>
      <c r="AF1749" t="str">
        <f>TEXT(tbl_die_ordering[[#This Row],[Die Requested Date]],"mmm")</f>
        <v>Nov</v>
      </c>
      <c r="AG1749" t="str">
        <f>_xlfn.TEXTJOIN("_",TRUE,tbl_die_ordering[[#This Row],[Supplier]],tbl_die_ordering[[#This Row],[DIE NO]])</f>
        <v>PDTMC_INS-110699</v>
      </c>
    </row>
    <row r="1750" spans="1:33" ht="15.75">
      <c r="A1750" s="130" t="s">
        <v>6</v>
      </c>
      <c r="B1750" s="128" t="str">
        <f>_xlfn.XLOOKUP(_xlfn.TEXTJOIN("_",TRUE,tbl_die_ordering[[#This Row],[Supplier]],tbl_die_ordering[[#This Row],[DIE NO]]),[1]Tracker!$AQ:$AQ,[1]Tracker!$W:$W,"")</f>
        <v>8340-25</v>
      </c>
      <c r="C1750" s="204" t="s">
        <v>136</v>
      </c>
      <c r="D1750" s="90" t="s">
        <v>88</v>
      </c>
      <c r="E1750" s="90" t="s">
        <v>103</v>
      </c>
      <c r="F1750" s="91">
        <v>45983</v>
      </c>
      <c r="G1750" s="355">
        <f>_xlfn.XLOOKUP(_xlfn.TEXTJOIN("_",TRUE,tbl_die_ordering[[#This Row],[Supplier]],tbl_die_ordering[[#This Row],[DIE NO]]),[1]Tracker!$AQ:$AQ,[1]Tracker!$V:$V,"")</f>
        <v>45986</v>
      </c>
      <c r="H1750" s="193" t="s">
        <v>94</v>
      </c>
      <c r="I1750" s="131">
        <v>1</v>
      </c>
      <c r="J1750" s="131">
        <v>2</v>
      </c>
      <c r="K1750" s="99">
        <v>45988</v>
      </c>
      <c r="L1750" s="99">
        <v>45994</v>
      </c>
      <c r="M1750" s="102"/>
      <c r="N1750" s="129"/>
      <c r="O1750" s="99">
        <v>45995</v>
      </c>
      <c r="P1750" s="91">
        <v>45997</v>
      </c>
      <c r="Q1750" s="99">
        <v>45995</v>
      </c>
      <c r="R1750" s="122" t="s">
        <v>2430</v>
      </c>
      <c r="S1750" s="90" t="s">
        <v>101</v>
      </c>
      <c r="T1750" s="99">
        <v>45995</v>
      </c>
      <c r="U1750" s="110"/>
      <c r="V1750" s="111"/>
      <c r="W175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0" s="12"/>
      <c r="AA1750" s="118"/>
      <c r="AB1750" s="82">
        <f>_xlfn.XLOOKUP(_xlfn.TEXTJOIN("_",TRUE,tbl_die_ordering[[#This Row],[Supplier]],tbl_die_ordering[[#This Row],[DIE NO]]),[1]Tracker!$AQ:$AQ,[1]Tracker!$Y:$Y,"")</f>
        <v>142510645</v>
      </c>
      <c r="AC1750" s="83">
        <f>_xlfn.XLOOKUP(_xlfn.TEXTJOIN("_",TRUE,tbl_die_ordering[[#This Row],[Supplier]],tbl_die_ordering[[#This Row],[DIE NO]]),[1]Tracker!$AQ:$AQ,[1]Tracker!$AC:$AC,"")</f>
        <v>0</v>
      </c>
      <c r="AD1750" s="7"/>
      <c r="AF1750" t="str">
        <f>TEXT(tbl_die_ordering[[#This Row],[Die Requested Date]],"mmm")</f>
        <v>Nov</v>
      </c>
      <c r="AG1750" t="str">
        <f>_xlfn.TEXTJOIN("_",TRUE,tbl_die_ordering[[#This Row],[Supplier]],tbl_die_ordering[[#This Row],[DIE NO]])</f>
        <v>PDTMC_05188-510</v>
      </c>
    </row>
    <row r="1751" spans="1:33" ht="15.75">
      <c r="A1751" s="130" t="s">
        <v>29</v>
      </c>
      <c r="B1751" s="128" t="str">
        <f>_xlfn.XLOOKUP(_xlfn.TEXTJOIN("_",TRUE,tbl_die_ordering[[#This Row],[Supplier]],tbl_die_ordering[[#This Row],[DIE NO]]),[1]Tracker!$AQ:$AQ,[1]Tracker!$W:$W,"")</f>
        <v>8337-25</v>
      </c>
      <c r="C1751" s="204" t="s">
        <v>137</v>
      </c>
      <c r="D1751" s="90" t="s">
        <v>88</v>
      </c>
      <c r="E1751" s="90" t="s">
        <v>103</v>
      </c>
      <c r="F1751" s="91">
        <v>45983</v>
      </c>
      <c r="G1751" s="355">
        <f>_xlfn.XLOOKUP(_xlfn.TEXTJOIN("_",TRUE,tbl_die_ordering[[#This Row],[Supplier]],tbl_die_ordering[[#This Row],[DIE NO]]),[1]Tracker!$AQ:$AQ,[1]Tracker!$V:$V,"")</f>
        <v>45986</v>
      </c>
      <c r="H1751" s="193" t="s">
        <v>94</v>
      </c>
      <c r="I1751" s="131">
        <v>0</v>
      </c>
      <c r="J1751" s="131">
        <v>0</v>
      </c>
      <c r="K1751" s="99">
        <v>45989</v>
      </c>
      <c r="L1751" s="99">
        <v>45990</v>
      </c>
      <c r="M1751" s="102"/>
      <c r="N1751" s="129"/>
      <c r="O1751" s="99">
        <v>45990</v>
      </c>
      <c r="P1751" s="91">
        <v>45994</v>
      </c>
      <c r="Q1751" s="99">
        <v>45990</v>
      </c>
      <c r="R1751" s="122" t="s">
        <v>2644</v>
      </c>
      <c r="S1751" s="90" t="s">
        <v>101</v>
      </c>
      <c r="T1751" s="99">
        <v>45990</v>
      </c>
      <c r="U1751" s="324"/>
      <c r="V1751" s="111"/>
      <c r="W175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1" s="12"/>
      <c r="AA1751" s="118"/>
      <c r="AB1751" s="82">
        <f>_xlfn.XLOOKUP(_xlfn.TEXTJOIN("_",TRUE,tbl_die_ordering[[#This Row],[Supplier]],tbl_die_ordering[[#This Row],[DIE NO]]),[1]Tracker!$AQ:$AQ,[1]Tracker!$Y:$Y,"")</f>
        <v>242503392</v>
      </c>
      <c r="AC1751" s="83">
        <f>_xlfn.XLOOKUP(_xlfn.TEXTJOIN("_",TRUE,tbl_die_ordering[[#This Row],[Supplier]],tbl_die_ordering[[#This Row],[DIE NO]]),[1]Tracker!$AQ:$AQ,[1]Tracker!$AC:$AC,"")</f>
        <v>0</v>
      </c>
      <c r="AD1751" s="7"/>
      <c r="AF1751" t="str">
        <f>TEXT(tbl_die_ordering[[#This Row],[Die Requested Date]],"mmm")</f>
        <v>Nov</v>
      </c>
      <c r="AG1751" t="str">
        <f>_xlfn.TEXTJOIN("_",TRUE,tbl_die_ordering[[#This Row],[Supplier]],tbl_die_ordering[[#This Row],[DIE NO]])</f>
        <v>PDTMC_010745-2501</v>
      </c>
    </row>
    <row r="1752" spans="1:33" ht="15.75">
      <c r="A1752" s="130" t="s">
        <v>6</v>
      </c>
      <c r="B1752" s="128" t="str">
        <f>_xlfn.XLOOKUP(_xlfn.TEXTJOIN("_",TRUE,tbl_die_ordering[[#This Row],[Supplier]],tbl_die_ordering[[#This Row],[DIE NO]]),[1]Tracker!$AQ:$AQ,[1]Tracker!$W:$W,"")</f>
        <v>8341-25</v>
      </c>
      <c r="C1752" s="204" t="s">
        <v>138</v>
      </c>
      <c r="D1752" s="177" t="s">
        <v>88</v>
      </c>
      <c r="E1752" s="90" t="s">
        <v>103</v>
      </c>
      <c r="F1752" s="91">
        <v>45983</v>
      </c>
      <c r="G1752" s="355">
        <f>_xlfn.XLOOKUP(_xlfn.TEXTJOIN("_",TRUE,tbl_die_ordering[[#This Row],[Supplier]],tbl_die_ordering[[#This Row],[DIE NO]]),[1]Tracker!$AQ:$AQ,[1]Tracker!$V:$V,"")</f>
        <v>45986</v>
      </c>
      <c r="H1752" s="193" t="s">
        <v>90</v>
      </c>
      <c r="I1752" s="131">
        <v>1</v>
      </c>
      <c r="J1752" s="131">
        <v>2</v>
      </c>
      <c r="K1752" s="99">
        <v>45988</v>
      </c>
      <c r="L1752" s="99">
        <v>45990</v>
      </c>
      <c r="M1752" s="102"/>
      <c r="N1752" s="129"/>
      <c r="O1752" s="99">
        <v>45990</v>
      </c>
      <c r="P1752" s="91">
        <v>45991</v>
      </c>
      <c r="Q1752" s="99">
        <v>45990</v>
      </c>
      <c r="R1752" s="122" t="s">
        <v>2552</v>
      </c>
      <c r="S1752" s="90" t="s">
        <v>139</v>
      </c>
      <c r="T1752" s="99">
        <v>45990</v>
      </c>
      <c r="U1752" s="110"/>
      <c r="V1752" s="111"/>
      <c r="W175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2" s="12"/>
      <c r="AA1752" s="118"/>
      <c r="AB1752" s="82">
        <f>_xlfn.XLOOKUP(_xlfn.TEXTJOIN("_",TRUE,tbl_die_ordering[[#This Row],[Supplier]],tbl_die_ordering[[#This Row],[DIE NO]]),[1]Tracker!$AQ:$AQ,[1]Tracker!$Y:$Y,"")</f>
        <v>142510649</v>
      </c>
      <c r="AC1752" s="83">
        <f>_xlfn.XLOOKUP(_xlfn.TEXTJOIN("_",TRUE,tbl_die_ordering[[#This Row],[Supplier]],tbl_die_ordering[[#This Row],[DIE NO]]),[1]Tracker!$AQ:$AQ,[1]Tracker!$AC:$AC,"")</f>
        <v>0</v>
      </c>
      <c r="AD1752" s="7"/>
      <c r="AF1752" t="str">
        <f>TEXT(tbl_die_ordering[[#This Row],[Die Requested Date]],"mmm")</f>
        <v>Nov</v>
      </c>
      <c r="AG1752" t="str">
        <f>_xlfn.TEXTJOIN("_",TRUE,tbl_die_ordering[[#This Row],[Supplier]],tbl_die_ordering[[#This Row],[DIE NO]])</f>
        <v>EKSTEK_13212-236</v>
      </c>
    </row>
    <row r="1753" spans="1:33" ht="15.75">
      <c r="A1753" s="130" t="s">
        <v>6</v>
      </c>
      <c r="B1753" s="128" t="str">
        <f>_xlfn.XLOOKUP(_xlfn.TEXTJOIN("_",TRUE,tbl_die_ordering[[#This Row],[Supplier]],tbl_die_ordering[[#This Row],[DIE NO]]),[1]Tracker!$AQ:$AQ,[1]Tracker!$W:$W,"")</f>
        <v>8340-25</v>
      </c>
      <c r="C1753" s="204" t="s">
        <v>140</v>
      </c>
      <c r="D1753" s="90" t="s">
        <v>88</v>
      </c>
      <c r="E1753" s="90" t="s">
        <v>111</v>
      </c>
      <c r="F1753" s="91">
        <v>45983</v>
      </c>
      <c r="G1753" s="355">
        <f>_xlfn.XLOOKUP(_xlfn.TEXTJOIN("_",TRUE,tbl_die_ordering[[#This Row],[Supplier]],tbl_die_ordering[[#This Row],[DIE NO]]),[1]Tracker!$AQ:$AQ,[1]Tracker!$V:$V,"")</f>
        <v>45986</v>
      </c>
      <c r="H1753" s="193" t="s">
        <v>94</v>
      </c>
      <c r="I1753" s="131">
        <v>1</v>
      </c>
      <c r="J1753" s="131">
        <v>1</v>
      </c>
      <c r="K1753" s="99">
        <v>45988</v>
      </c>
      <c r="L1753" s="99">
        <v>45990</v>
      </c>
      <c r="M1753" s="102"/>
      <c r="N1753" s="129"/>
      <c r="O1753" s="99">
        <v>45995</v>
      </c>
      <c r="P1753" s="91">
        <v>45997</v>
      </c>
      <c r="Q1753" s="99">
        <v>45995</v>
      </c>
      <c r="R1753" s="122" t="s">
        <v>2430</v>
      </c>
      <c r="S1753" s="90" t="s">
        <v>101</v>
      </c>
      <c r="T1753" s="99">
        <v>45995</v>
      </c>
      <c r="U1753" s="110"/>
      <c r="V1753" s="111"/>
      <c r="W175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3" s="12"/>
      <c r="AA1753" s="118"/>
      <c r="AB1753" s="82">
        <f>_xlfn.XLOOKUP(_xlfn.TEXTJOIN("_",TRUE,tbl_die_ordering[[#This Row],[Supplier]],tbl_die_ordering[[#This Row],[DIE NO]]),[1]Tracker!$AQ:$AQ,[1]Tracker!$Y:$Y,"")</f>
        <v>142510645</v>
      </c>
      <c r="AC1753" s="83">
        <f>_xlfn.XLOOKUP(_xlfn.TEXTJOIN("_",TRUE,tbl_die_ordering[[#This Row],[Supplier]],tbl_die_ordering[[#This Row],[DIE NO]]),[1]Tracker!$AQ:$AQ,[1]Tracker!$AC:$AC,"")</f>
        <v>0</v>
      </c>
      <c r="AD1753" s="7"/>
      <c r="AF1753" t="str">
        <f>TEXT(tbl_die_ordering[[#This Row],[Die Requested Date]],"mmm")</f>
        <v>Nov</v>
      </c>
      <c r="AG1753" t="str">
        <f>_xlfn.TEXTJOIN("_",TRUE,tbl_die_ordering[[#This Row],[Supplier]],tbl_die_ordering[[#This Row],[DIE NO]])</f>
        <v>PDTMC_13212-409</v>
      </c>
    </row>
    <row r="1754" spans="1:33" ht="15.75">
      <c r="A1754" s="130" t="s">
        <v>6</v>
      </c>
      <c r="B1754" s="128" t="str">
        <f>_xlfn.XLOOKUP(_xlfn.TEXTJOIN("_",TRUE,tbl_die_ordering[[#This Row],[Supplier]],tbl_die_ordering[[#This Row],[DIE NO]]),[1]Tracker!$AQ:$AQ,[1]Tracker!$W:$W,"")</f>
        <v>8340-25</v>
      </c>
      <c r="C1754" s="204" t="s">
        <v>142</v>
      </c>
      <c r="D1754" s="90" t="s">
        <v>88</v>
      </c>
      <c r="E1754" s="90" t="s">
        <v>119</v>
      </c>
      <c r="F1754" s="91">
        <v>45983</v>
      </c>
      <c r="G1754" s="355">
        <f>_xlfn.XLOOKUP(_xlfn.TEXTJOIN("_",TRUE,tbl_die_ordering[[#This Row],[Supplier]],tbl_die_ordering[[#This Row],[DIE NO]]),[1]Tracker!$AQ:$AQ,[1]Tracker!$V:$V,"")</f>
        <v>45986</v>
      </c>
      <c r="H1754" s="193" t="s">
        <v>94</v>
      </c>
      <c r="I1754" s="131">
        <v>1</v>
      </c>
      <c r="J1754" s="131">
        <v>2</v>
      </c>
      <c r="K1754" s="99">
        <v>45996</v>
      </c>
      <c r="L1754" s="99">
        <v>45996</v>
      </c>
      <c r="M1754" s="102"/>
      <c r="N1754" s="129"/>
      <c r="O1754" s="99">
        <v>45997</v>
      </c>
      <c r="P1754" s="91">
        <v>45997</v>
      </c>
      <c r="Q1754" s="99">
        <v>45997</v>
      </c>
      <c r="R1754" s="122" t="s">
        <v>2645</v>
      </c>
      <c r="S1754" s="90" t="s">
        <v>101</v>
      </c>
      <c r="T1754" s="99">
        <v>45997</v>
      </c>
      <c r="U1754" s="110"/>
      <c r="V1754" s="111"/>
      <c r="W175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4" s="12"/>
      <c r="AA1754" s="118"/>
      <c r="AB1754" s="82">
        <f>_xlfn.XLOOKUP(_xlfn.TEXTJOIN("_",TRUE,tbl_die_ordering[[#This Row],[Supplier]],tbl_die_ordering[[#This Row],[DIE NO]]),[1]Tracker!$AQ:$AQ,[1]Tracker!$Y:$Y,"")</f>
        <v>142510645</v>
      </c>
      <c r="AC1754" s="83">
        <f>_xlfn.XLOOKUP(_xlfn.TEXTJOIN("_",TRUE,tbl_die_ordering[[#This Row],[Supplier]],tbl_die_ordering[[#This Row],[DIE NO]]),[1]Tracker!$AQ:$AQ,[1]Tracker!$AC:$AC,"")</f>
        <v>0</v>
      </c>
      <c r="AD1754" s="7"/>
      <c r="AF1754" t="str">
        <f>TEXT(tbl_die_ordering[[#This Row],[Die Requested Date]],"mmm")</f>
        <v>Nov</v>
      </c>
      <c r="AG1754" t="str">
        <f>_xlfn.TEXTJOIN("_",TRUE,tbl_die_ordering[[#This Row],[Supplier]],tbl_die_ordering[[#This Row],[DIE NO]])</f>
        <v>PDTMC_29596-502</v>
      </c>
    </row>
    <row r="1755" spans="1:33" ht="15.75">
      <c r="A1755" s="130" t="s">
        <v>6</v>
      </c>
      <c r="B1755" s="128" t="str">
        <f>_xlfn.XLOOKUP(_xlfn.TEXTJOIN("_",TRUE,tbl_die_ordering[[#This Row],[Supplier]],tbl_die_ordering[[#This Row],[DIE NO]]),[1]Tracker!$AQ:$AQ,[1]Tracker!$W:$W,"")</f>
        <v>8339-25</v>
      </c>
      <c r="C1755" s="204" t="s">
        <v>143</v>
      </c>
      <c r="D1755" s="90" t="s">
        <v>88</v>
      </c>
      <c r="E1755" s="90" t="s">
        <v>93</v>
      </c>
      <c r="F1755" s="91">
        <v>45983</v>
      </c>
      <c r="G1755" s="355">
        <f>_xlfn.XLOOKUP(_xlfn.TEXTJOIN("_",TRUE,tbl_die_ordering[[#This Row],[Supplier]],tbl_die_ordering[[#This Row],[DIE NO]]),[1]Tracker!$AQ:$AQ,[1]Tracker!$V:$V,"")</f>
        <v>45986</v>
      </c>
      <c r="H1755" s="193" t="s">
        <v>94</v>
      </c>
      <c r="I1755" s="131">
        <v>1</v>
      </c>
      <c r="J1755" s="131">
        <v>2</v>
      </c>
      <c r="K1755" s="99">
        <v>45988</v>
      </c>
      <c r="L1755" s="99">
        <v>45995</v>
      </c>
      <c r="M1755" s="102" t="s">
        <v>2199</v>
      </c>
      <c r="N1755" s="129"/>
      <c r="O1755" s="99">
        <v>45996</v>
      </c>
      <c r="P1755" s="91">
        <v>45997</v>
      </c>
      <c r="Q1755" s="99">
        <v>45996</v>
      </c>
      <c r="R1755" s="122" t="s">
        <v>2646</v>
      </c>
      <c r="S1755" s="90" t="s">
        <v>95</v>
      </c>
      <c r="T1755" s="99">
        <v>45996</v>
      </c>
      <c r="U1755" s="324"/>
      <c r="V1755" s="111"/>
      <c r="W175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5" s="12"/>
      <c r="AA1755" s="118"/>
      <c r="AB1755" s="82">
        <f>_xlfn.XLOOKUP(_xlfn.TEXTJOIN("_",TRUE,tbl_die_ordering[[#This Row],[Supplier]],tbl_die_ordering[[#This Row],[DIE NO]]),[1]Tracker!$AQ:$AQ,[1]Tracker!$Y:$Y,"")</f>
        <v>142510612</v>
      </c>
      <c r="AC1755" s="83">
        <f>_xlfn.XLOOKUP(_xlfn.TEXTJOIN("_",TRUE,tbl_die_ordering[[#This Row],[Supplier]],tbl_die_ordering[[#This Row],[DIE NO]]),[1]Tracker!$AQ:$AQ,[1]Tracker!$AC:$AC,"")</f>
        <v>0</v>
      </c>
      <c r="AD1755" s="7"/>
      <c r="AF1755" t="str">
        <f>TEXT(tbl_die_ordering[[#This Row],[Die Requested Date]],"mmm")</f>
        <v>Nov</v>
      </c>
      <c r="AG1755" t="str">
        <f>_xlfn.TEXTJOIN("_",TRUE,tbl_die_ordering[[#This Row],[Supplier]],tbl_die_ordering[[#This Row],[DIE NO]])</f>
        <v>PHME_29897-201</v>
      </c>
    </row>
    <row r="1756" spans="1:33" ht="15.75">
      <c r="A1756" s="130" t="s">
        <v>6</v>
      </c>
      <c r="B1756" s="128" t="str">
        <f>_xlfn.XLOOKUP(_xlfn.TEXTJOIN("_",TRUE,tbl_die_ordering[[#This Row],[Supplier]],tbl_die_ordering[[#This Row],[DIE NO]]),[1]Tracker!$AQ:$AQ,[1]Tracker!$W:$W,"")</f>
        <v>8340-25</v>
      </c>
      <c r="C1756" s="204" t="s">
        <v>144</v>
      </c>
      <c r="D1756" s="177" t="s">
        <v>88</v>
      </c>
      <c r="E1756" s="90" t="s">
        <v>103</v>
      </c>
      <c r="F1756" s="91">
        <v>45983</v>
      </c>
      <c r="G1756" s="355">
        <f>_xlfn.XLOOKUP(_xlfn.TEXTJOIN("_",TRUE,tbl_die_ordering[[#This Row],[Supplier]],tbl_die_ordering[[#This Row],[DIE NO]]),[1]Tracker!$AQ:$AQ,[1]Tracker!$V:$V,"")</f>
        <v>45986</v>
      </c>
      <c r="H1756" s="193" t="s">
        <v>94</v>
      </c>
      <c r="I1756" s="131">
        <v>1</v>
      </c>
      <c r="J1756" s="131">
        <v>1</v>
      </c>
      <c r="K1756" s="99">
        <v>45988</v>
      </c>
      <c r="L1756" s="99">
        <v>45990</v>
      </c>
      <c r="M1756" s="102"/>
      <c r="N1756" s="129"/>
      <c r="O1756" s="99">
        <v>45990</v>
      </c>
      <c r="P1756" s="91">
        <v>45991</v>
      </c>
      <c r="Q1756" s="99">
        <v>45990</v>
      </c>
      <c r="R1756" s="122" t="s">
        <v>2552</v>
      </c>
      <c r="S1756" s="90" t="s">
        <v>101</v>
      </c>
      <c r="T1756" s="99">
        <v>45990</v>
      </c>
      <c r="U1756" s="110"/>
      <c r="V1756" s="111"/>
      <c r="W175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6" s="12"/>
      <c r="AA1756" s="118"/>
      <c r="AB1756" s="82">
        <f>_xlfn.XLOOKUP(_xlfn.TEXTJOIN("_",TRUE,tbl_die_ordering[[#This Row],[Supplier]],tbl_die_ordering[[#This Row],[DIE NO]]),[1]Tracker!$AQ:$AQ,[1]Tracker!$Y:$Y,"")</f>
        <v>142510645</v>
      </c>
      <c r="AC1756" s="83">
        <f>_xlfn.XLOOKUP(_xlfn.TEXTJOIN("_",TRUE,tbl_die_ordering[[#This Row],[Supplier]],tbl_die_ordering[[#This Row],[DIE NO]]),[1]Tracker!$AQ:$AQ,[1]Tracker!$AC:$AC,"")</f>
        <v>0</v>
      </c>
      <c r="AD1756" s="7"/>
      <c r="AF1756" t="str">
        <f>TEXT(tbl_die_ordering[[#This Row],[Die Requested Date]],"mmm")</f>
        <v>Nov</v>
      </c>
      <c r="AG1756" t="str">
        <f>_xlfn.TEXTJOIN("_",TRUE,tbl_die_ordering[[#This Row],[Supplier]],tbl_die_ordering[[#This Row],[DIE NO]])</f>
        <v>PDTMC_29897-507</v>
      </c>
    </row>
    <row r="1757" spans="1:33" ht="15.75">
      <c r="A1757" s="130" t="s">
        <v>6</v>
      </c>
      <c r="B1757" s="128" t="str">
        <f>_xlfn.XLOOKUP(_xlfn.TEXTJOIN("_",TRUE,tbl_die_ordering[[#This Row],[Supplier]],tbl_die_ordering[[#This Row],[DIE NO]]),[1]Tracker!$AQ:$AQ,[1]Tracker!$W:$W,"")</f>
        <v>8339-25</v>
      </c>
      <c r="C1757" s="204" t="s">
        <v>145</v>
      </c>
      <c r="D1757" s="177" t="s">
        <v>88</v>
      </c>
      <c r="E1757" s="90" t="s">
        <v>89</v>
      </c>
      <c r="F1757" s="91">
        <v>45983</v>
      </c>
      <c r="G1757" s="355">
        <f>_xlfn.XLOOKUP(_xlfn.TEXTJOIN("_",TRUE,tbl_die_ordering[[#This Row],[Supplier]],tbl_die_ordering[[#This Row],[DIE NO]]),[1]Tracker!$AQ:$AQ,[1]Tracker!$V:$V,"")</f>
        <v>45986</v>
      </c>
      <c r="H1757" s="193" t="s">
        <v>94</v>
      </c>
      <c r="I1757" s="131">
        <v>1</v>
      </c>
      <c r="J1757" s="131">
        <v>3</v>
      </c>
      <c r="K1757" s="99">
        <v>45987</v>
      </c>
      <c r="L1757" s="99">
        <v>45987</v>
      </c>
      <c r="M1757" s="102"/>
      <c r="N1757" s="129"/>
      <c r="O1757" s="99">
        <v>45989</v>
      </c>
      <c r="P1757" s="91">
        <v>45991</v>
      </c>
      <c r="Q1757" s="99">
        <v>45989</v>
      </c>
      <c r="R1757" s="122" t="s">
        <v>2613</v>
      </c>
      <c r="S1757" s="90" t="s">
        <v>95</v>
      </c>
      <c r="T1757" s="99">
        <v>45989</v>
      </c>
      <c r="U1757" s="110"/>
      <c r="V1757" s="111"/>
      <c r="W175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7" s="12"/>
      <c r="AA1757" s="118"/>
      <c r="AB1757" s="82">
        <f>_xlfn.XLOOKUP(_xlfn.TEXTJOIN("_",TRUE,tbl_die_ordering[[#This Row],[Supplier]],tbl_die_ordering[[#This Row],[DIE NO]]),[1]Tracker!$AQ:$AQ,[1]Tracker!$Y:$Y,"")</f>
        <v>142510612</v>
      </c>
      <c r="AC1757" s="83">
        <f>_xlfn.XLOOKUP(_xlfn.TEXTJOIN("_",TRUE,tbl_die_ordering[[#This Row],[Supplier]],tbl_die_ordering[[#This Row],[DIE NO]]),[1]Tracker!$AQ:$AQ,[1]Tracker!$AC:$AC,"")</f>
        <v>0</v>
      </c>
      <c r="AD1757" s="7"/>
      <c r="AF1757" t="str">
        <f>TEXT(tbl_die_ordering[[#This Row],[Die Requested Date]],"mmm")</f>
        <v>Nov</v>
      </c>
      <c r="AG1757" t="str">
        <f>_xlfn.TEXTJOIN("_",TRUE,tbl_die_ordering[[#This Row],[Supplier]],tbl_die_ordering[[#This Row],[DIE NO]])</f>
        <v>PHME_120661-607</v>
      </c>
    </row>
    <row r="1758" spans="1:33" ht="15.75">
      <c r="A1758" s="130" t="s">
        <v>6</v>
      </c>
      <c r="B1758" s="128" t="str">
        <f>_xlfn.XLOOKUP(_xlfn.TEXTJOIN("_",TRUE,tbl_die_ordering[[#This Row],[Supplier]],tbl_die_ordering[[#This Row],[DIE NO]]),[1]Tracker!$AQ:$AQ,[1]Tracker!$W:$W,"")</f>
        <v>8339-25</v>
      </c>
      <c r="C1758" s="204" t="s">
        <v>2647</v>
      </c>
      <c r="D1758" s="177" t="s">
        <v>88</v>
      </c>
      <c r="E1758" s="90" t="s">
        <v>103</v>
      </c>
      <c r="F1758" s="91">
        <v>45985</v>
      </c>
      <c r="G1758" s="355">
        <f>_xlfn.XLOOKUP(_xlfn.TEXTJOIN("_",TRUE,tbl_die_ordering[[#This Row],[Supplier]],tbl_die_ordering[[#This Row],[DIE NO]]),[1]Tracker!$AQ:$AQ,[1]Tracker!$V:$V,"")</f>
        <v>45986</v>
      </c>
      <c r="H1758" s="193" t="s">
        <v>94</v>
      </c>
      <c r="I1758" s="131">
        <v>1</v>
      </c>
      <c r="J1758" s="131">
        <v>1</v>
      </c>
      <c r="K1758" s="99">
        <v>45987</v>
      </c>
      <c r="L1758" s="99">
        <v>45987</v>
      </c>
      <c r="M1758" s="102"/>
      <c r="N1758" s="129"/>
      <c r="O1758" s="99">
        <v>45989</v>
      </c>
      <c r="P1758" s="91">
        <v>45991</v>
      </c>
      <c r="Q1758" s="99">
        <v>45989</v>
      </c>
      <c r="R1758" s="122" t="s">
        <v>2613</v>
      </c>
      <c r="S1758" s="90" t="s">
        <v>95</v>
      </c>
      <c r="T1758" s="99">
        <v>45989</v>
      </c>
      <c r="U1758" s="110"/>
      <c r="V1758" s="111"/>
      <c r="W175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8" s="12"/>
      <c r="AA1758" s="118"/>
      <c r="AB1758" s="82">
        <f>_xlfn.XLOOKUP(_xlfn.TEXTJOIN("_",TRUE,tbl_die_ordering[[#This Row],[Supplier]],tbl_die_ordering[[#This Row],[DIE NO]]),[1]Tracker!$AQ:$AQ,[1]Tracker!$Y:$Y,"")</f>
        <v>142510612</v>
      </c>
      <c r="AC1758" s="83">
        <f>_xlfn.XLOOKUP(_xlfn.TEXTJOIN("_",TRUE,tbl_die_ordering[[#This Row],[Supplier]],tbl_die_ordering[[#This Row],[DIE NO]]),[1]Tracker!$AQ:$AQ,[1]Tracker!$AC:$AC,"")</f>
        <v>0</v>
      </c>
      <c r="AD1758" s="7"/>
      <c r="AF1758" t="str">
        <f>TEXT(tbl_die_ordering[[#This Row],[Die Requested Date]],"mmm")</f>
        <v>Nov</v>
      </c>
      <c r="AG1758" t="str">
        <f>_xlfn.TEXTJOIN("_",TRUE,tbl_die_ordering[[#This Row],[Supplier]],tbl_die_ordering[[#This Row],[DIE NO]])</f>
        <v>PHME_29725-502</v>
      </c>
    </row>
    <row r="1759" spans="1:33" ht="15.75">
      <c r="A1759" s="130" t="s">
        <v>6</v>
      </c>
      <c r="B1759" s="128" t="str">
        <f>_xlfn.XLOOKUP(_xlfn.TEXTJOIN("_",TRUE,tbl_die_ordering[[#This Row],[Supplier]],tbl_die_ordering[[#This Row],[DIE NO]]),[1]Tracker!$AQ:$AQ,[1]Tracker!$W:$W,"")</f>
        <v>8340-25</v>
      </c>
      <c r="C1759" s="204" t="s">
        <v>147</v>
      </c>
      <c r="D1759" s="90" t="s">
        <v>88</v>
      </c>
      <c r="E1759" s="90" t="s">
        <v>100</v>
      </c>
      <c r="F1759" s="91">
        <v>45985</v>
      </c>
      <c r="G1759" s="355">
        <f>_xlfn.XLOOKUP(_xlfn.TEXTJOIN("_",TRUE,tbl_die_ordering[[#This Row],[Supplier]],tbl_die_ordering[[#This Row],[DIE NO]]),[1]Tracker!$AQ:$AQ,[1]Tracker!$V:$V,"")</f>
        <v>45986</v>
      </c>
      <c r="H1759" s="193" t="s">
        <v>94</v>
      </c>
      <c r="I1759" s="131">
        <v>4</v>
      </c>
      <c r="J1759" s="131">
        <v>4</v>
      </c>
      <c r="K1759" s="99">
        <v>45990</v>
      </c>
      <c r="L1759" s="99">
        <v>45996</v>
      </c>
      <c r="M1759" s="102"/>
      <c r="N1759" s="129"/>
      <c r="O1759" s="99">
        <v>45997</v>
      </c>
      <c r="P1759" s="91">
        <v>45997</v>
      </c>
      <c r="Q1759" s="99">
        <v>45997</v>
      </c>
      <c r="R1759" s="122" t="s">
        <v>2645</v>
      </c>
      <c r="S1759" s="90" t="s">
        <v>101</v>
      </c>
      <c r="T1759" s="99">
        <v>45997</v>
      </c>
      <c r="U1759" s="110"/>
      <c r="V1759" s="111" t="s">
        <v>2648</v>
      </c>
      <c r="W175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59" s="12"/>
      <c r="AA1759" s="118"/>
      <c r="AB1759" s="82">
        <f>_xlfn.XLOOKUP(_xlfn.TEXTJOIN("_",TRUE,tbl_die_ordering[[#This Row],[Supplier]],tbl_die_ordering[[#This Row],[DIE NO]]),[1]Tracker!$AQ:$AQ,[1]Tracker!$Y:$Y,"")</f>
        <v>142510645</v>
      </c>
      <c r="AC1759" s="83">
        <f>_xlfn.XLOOKUP(_xlfn.TEXTJOIN("_",TRUE,tbl_die_ordering[[#This Row],[Supplier]],tbl_die_ordering[[#This Row],[DIE NO]]),[1]Tracker!$AQ:$AQ,[1]Tracker!$AC:$AC,"")</f>
        <v>0</v>
      </c>
      <c r="AD1759" s="7"/>
      <c r="AF1759" t="str">
        <f>TEXT(tbl_die_ordering[[#This Row],[Die Requested Date]],"mmm")</f>
        <v>Nov</v>
      </c>
      <c r="AG1759" t="str">
        <f>_xlfn.TEXTJOIN("_",TRUE,tbl_die_ordering[[#This Row],[Supplier]],tbl_die_ordering[[#This Row],[DIE NO]])</f>
        <v>PDTMC_29826-501</v>
      </c>
    </row>
    <row r="1760" spans="1:33" ht="15.75">
      <c r="A1760" s="130" t="s">
        <v>29</v>
      </c>
      <c r="B1760" s="128" t="str">
        <f>_xlfn.XLOOKUP(_xlfn.TEXTJOIN("_",TRUE,tbl_die_ordering[[#This Row],[Supplier]],tbl_die_ordering[[#This Row],[DIE NO]]),[1]Tracker!$AQ:$AQ,[1]Tracker!$W:$W,"")</f>
        <v>8337-25</v>
      </c>
      <c r="C1760" s="204" t="s">
        <v>2649</v>
      </c>
      <c r="D1760" s="90" t="s">
        <v>88</v>
      </c>
      <c r="E1760" s="90" t="s">
        <v>103</v>
      </c>
      <c r="F1760" s="91">
        <v>45985</v>
      </c>
      <c r="G1760" s="355">
        <f>_xlfn.XLOOKUP(_xlfn.TEXTJOIN("_",TRUE,tbl_die_ordering[[#This Row],[Supplier]],tbl_die_ordering[[#This Row],[DIE NO]]),[1]Tracker!$AQ:$AQ,[1]Tracker!$V:$V,"")</f>
        <v>45986</v>
      </c>
      <c r="H1760" s="193" t="s">
        <v>94</v>
      </c>
      <c r="I1760" s="131">
        <v>1</v>
      </c>
      <c r="J1760" s="131">
        <v>6</v>
      </c>
      <c r="K1760" s="99">
        <v>45989</v>
      </c>
      <c r="L1760" s="99">
        <v>45990</v>
      </c>
      <c r="M1760" s="102"/>
      <c r="N1760" s="129"/>
      <c r="O1760" s="99">
        <v>45990</v>
      </c>
      <c r="P1760" s="91">
        <v>45994</v>
      </c>
      <c r="Q1760" s="99">
        <v>45990</v>
      </c>
      <c r="R1760" s="122" t="s">
        <v>2644</v>
      </c>
      <c r="S1760" s="90" t="s">
        <v>101</v>
      </c>
      <c r="T1760" s="99">
        <v>45990</v>
      </c>
      <c r="U1760" s="324"/>
      <c r="V1760" s="111"/>
      <c r="W176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60" s="12"/>
      <c r="AA1760" s="118"/>
      <c r="AB1760" s="82">
        <f>_xlfn.XLOOKUP(_xlfn.TEXTJOIN("_",TRUE,tbl_die_ordering[[#This Row],[Supplier]],tbl_die_ordering[[#This Row],[DIE NO]]),[1]Tracker!$AQ:$AQ,[1]Tracker!$Y:$Y,"")</f>
        <v>242503392</v>
      </c>
      <c r="AC1760" s="83">
        <f>_xlfn.XLOOKUP(_xlfn.TEXTJOIN("_",TRUE,tbl_die_ordering[[#This Row],[Supplier]],tbl_die_ordering[[#This Row],[DIE NO]]),[1]Tracker!$AQ:$AQ,[1]Tracker!$AC:$AC,"")</f>
        <v>0</v>
      </c>
      <c r="AD1760" s="7"/>
      <c r="AF1760" t="str">
        <f>TEXT(tbl_die_ordering[[#This Row],[Die Requested Date]],"mmm")</f>
        <v>Nov</v>
      </c>
      <c r="AG1760" t="str">
        <f>_xlfn.TEXTJOIN("_",TRUE,tbl_die_ordering[[#This Row],[Supplier]],tbl_die_ordering[[#This Row],[DIE NO]])</f>
        <v>PDTMC_012003-2501</v>
      </c>
    </row>
    <row r="1761" spans="1:35" ht="15.75">
      <c r="A1761" s="130" t="s">
        <v>6</v>
      </c>
      <c r="B1761" s="128" t="str">
        <f>_xlfn.XLOOKUP(_xlfn.TEXTJOIN("_",TRUE,tbl_die_ordering[[#This Row],[Supplier]],tbl_die_ordering[[#This Row],[DIE NO]]),[1]Tracker!$AQ:$AQ,[1]Tracker!$W:$W,"")</f>
        <v>8339-25</v>
      </c>
      <c r="C1761" s="204" t="s">
        <v>2650</v>
      </c>
      <c r="D1761" s="90" t="s">
        <v>88</v>
      </c>
      <c r="E1761" s="90" t="s">
        <v>103</v>
      </c>
      <c r="F1761" s="91">
        <v>45985</v>
      </c>
      <c r="G1761" s="355">
        <f>_xlfn.XLOOKUP(_xlfn.TEXTJOIN("_",TRUE,tbl_die_ordering[[#This Row],[Supplier]],tbl_die_ordering[[#This Row],[DIE NO]]),[1]Tracker!$AQ:$AQ,[1]Tracker!$V:$V,"")</f>
        <v>45986</v>
      </c>
      <c r="H1761" s="193" t="s">
        <v>94</v>
      </c>
      <c r="I1761" s="131">
        <v>2</v>
      </c>
      <c r="J1761" s="131">
        <v>4</v>
      </c>
      <c r="K1761" s="99">
        <v>45987</v>
      </c>
      <c r="L1761" s="99">
        <v>45990</v>
      </c>
      <c r="M1761" s="102"/>
      <c r="N1761" s="129"/>
      <c r="O1761" s="99">
        <v>45994</v>
      </c>
      <c r="P1761" s="91">
        <v>45997</v>
      </c>
      <c r="Q1761" s="99">
        <v>45994</v>
      </c>
      <c r="R1761" s="122" t="s">
        <v>2651</v>
      </c>
      <c r="S1761" s="90" t="s">
        <v>95</v>
      </c>
      <c r="T1761" s="99">
        <v>45994</v>
      </c>
      <c r="U1761" s="110"/>
      <c r="V1761" s="111"/>
      <c r="W176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61" s="12"/>
      <c r="AA1761" s="118"/>
      <c r="AB1761" s="82">
        <f>_xlfn.XLOOKUP(_xlfn.TEXTJOIN("_",TRUE,tbl_die_ordering[[#This Row],[Supplier]],tbl_die_ordering[[#This Row],[DIE NO]]),[1]Tracker!$AQ:$AQ,[1]Tracker!$Y:$Y,"")</f>
        <v>142510612</v>
      </c>
      <c r="AC1761" s="83">
        <f>_xlfn.XLOOKUP(_xlfn.TEXTJOIN("_",TRUE,tbl_die_ordering[[#This Row],[Supplier]],tbl_die_ordering[[#This Row],[DIE NO]]),[1]Tracker!$AQ:$AQ,[1]Tracker!$AC:$AC,"")</f>
        <v>0</v>
      </c>
      <c r="AD1761" s="7"/>
      <c r="AF1761" t="str">
        <f>TEXT(tbl_die_ordering[[#This Row],[Die Requested Date]],"mmm")</f>
        <v>Nov</v>
      </c>
      <c r="AG1761" t="str">
        <f>_xlfn.TEXTJOIN("_",TRUE,tbl_die_ordering[[#This Row],[Supplier]],tbl_die_ordering[[#This Row],[DIE NO]])</f>
        <v>PHME_19479-516</v>
      </c>
    </row>
    <row r="1762" spans="1:35" ht="60">
      <c r="A1762" s="130" t="s">
        <v>29</v>
      </c>
      <c r="B1762" s="128" t="str">
        <f>_xlfn.XLOOKUP(_xlfn.TEXTJOIN("_",TRUE,tbl_die_ordering[[#This Row],[Supplier]],tbl_die_ordering[[#This Row],[DIE NO]]),[1]Tracker!$AQ:$AQ,[1]Tracker!$W:$W,"")</f>
        <v>8338-25</v>
      </c>
      <c r="C1762" s="204" t="s">
        <v>2652</v>
      </c>
      <c r="D1762" s="90" t="s">
        <v>88</v>
      </c>
      <c r="E1762" s="90" t="s">
        <v>131</v>
      </c>
      <c r="F1762" s="91">
        <v>45985</v>
      </c>
      <c r="G1762" s="355">
        <f>_xlfn.XLOOKUP(_xlfn.TEXTJOIN("_",TRUE,tbl_die_ordering[[#This Row],[Supplier]],tbl_die_ordering[[#This Row],[DIE NO]]),[1]Tracker!$AQ:$AQ,[1]Tracker!$V:$V,"")</f>
        <v>45986</v>
      </c>
      <c r="H1762" s="193" t="s">
        <v>94</v>
      </c>
      <c r="I1762" s="131">
        <v>1</v>
      </c>
      <c r="J1762" s="131">
        <v>2</v>
      </c>
      <c r="K1762" s="99">
        <v>45988</v>
      </c>
      <c r="L1762" s="99">
        <v>45996</v>
      </c>
      <c r="M1762" s="102" t="s">
        <v>2199</v>
      </c>
      <c r="N1762" s="129"/>
      <c r="O1762" s="99">
        <v>45997</v>
      </c>
      <c r="P1762" s="91"/>
      <c r="Q1762" s="99">
        <v>45997</v>
      </c>
      <c r="R1762" s="122" t="s">
        <v>2653</v>
      </c>
      <c r="S1762" s="90" t="s">
        <v>95</v>
      </c>
      <c r="T1762" s="99">
        <v>45997</v>
      </c>
      <c r="U1762" s="110"/>
      <c r="V1762" s="111" t="s">
        <v>2654</v>
      </c>
      <c r="W176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ORACLE ENTRY</v>
      </c>
      <c r="X1762" s="12"/>
      <c r="AA1762" s="118"/>
      <c r="AB1762" s="82">
        <f>_xlfn.XLOOKUP(_xlfn.TEXTJOIN("_",TRUE,tbl_die_ordering[[#This Row],[Supplier]],tbl_die_ordering[[#This Row],[DIE NO]]),[1]Tracker!$AQ:$AQ,[1]Tracker!$Y:$Y,"")</f>
        <v>242503394</v>
      </c>
      <c r="AC1762" s="83">
        <f>_xlfn.XLOOKUP(_xlfn.TEXTJOIN("_",TRUE,tbl_die_ordering[[#This Row],[Supplier]],tbl_die_ordering[[#This Row],[DIE NO]]),[1]Tracker!$AQ:$AQ,[1]Tracker!$AC:$AC,"")</f>
        <v>0</v>
      </c>
      <c r="AD1762" s="7"/>
      <c r="AF1762" t="str">
        <f>TEXT(tbl_die_ordering[[#This Row],[Die Requested Date]],"mmm")</f>
        <v>Nov</v>
      </c>
      <c r="AG1762" t="str">
        <f>_xlfn.TEXTJOIN("_",TRUE,tbl_die_ordering[[#This Row],[Supplier]],tbl_die_ordering[[#This Row],[DIE NO]])</f>
        <v>PHME_029466-3501</v>
      </c>
    </row>
    <row r="1763" spans="1:35" ht="15.75">
      <c r="A1763" s="130" t="s">
        <v>29</v>
      </c>
      <c r="B1763" s="128" t="str">
        <f>_xlfn.XLOOKUP(_xlfn.TEXTJOIN("_",TRUE,tbl_die_ordering[[#This Row],[Supplier]],tbl_die_ordering[[#This Row],[DIE NO]]),[1]Tracker!$AQ:$AQ,[1]Tracker!$W:$W,"")</f>
        <v>8337-25</v>
      </c>
      <c r="C1763" s="204" t="s">
        <v>2655</v>
      </c>
      <c r="D1763" s="90" t="s">
        <v>88</v>
      </c>
      <c r="E1763" s="90" t="s">
        <v>103</v>
      </c>
      <c r="F1763" s="91">
        <v>45985</v>
      </c>
      <c r="G1763" s="355">
        <f>_xlfn.XLOOKUP(_xlfn.TEXTJOIN("_",TRUE,tbl_die_ordering[[#This Row],[Supplier]],tbl_die_ordering[[#This Row],[DIE NO]]),[1]Tracker!$AQ:$AQ,[1]Tracker!$V:$V,"")</f>
        <v>45986</v>
      </c>
      <c r="H1763" s="193" t="s">
        <v>94</v>
      </c>
      <c r="I1763" s="131">
        <v>1</v>
      </c>
      <c r="J1763" s="131">
        <v>1</v>
      </c>
      <c r="K1763" s="99">
        <v>45989</v>
      </c>
      <c r="L1763" s="99">
        <v>45990</v>
      </c>
      <c r="M1763" s="102"/>
      <c r="N1763" s="129"/>
      <c r="O1763" s="99">
        <v>45990</v>
      </c>
      <c r="P1763" s="91">
        <v>45994</v>
      </c>
      <c r="Q1763" s="99">
        <v>45990</v>
      </c>
      <c r="R1763" s="122" t="s">
        <v>2644</v>
      </c>
      <c r="S1763" s="90" t="s">
        <v>101</v>
      </c>
      <c r="T1763" s="99">
        <v>45990</v>
      </c>
      <c r="U1763" s="324"/>
      <c r="V1763" s="111"/>
      <c r="W176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63" s="12"/>
      <c r="AA1763" s="118"/>
      <c r="AB1763" s="82">
        <f>_xlfn.XLOOKUP(_xlfn.TEXTJOIN("_",TRUE,tbl_die_ordering[[#This Row],[Supplier]],tbl_die_ordering[[#This Row],[DIE NO]]),[1]Tracker!$AQ:$AQ,[1]Tracker!$Y:$Y,"")</f>
        <v>242503392</v>
      </c>
      <c r="AC1763" s="83">
        <f>_xlfn.XLOOKUP(_xlfn.TEXTJOIN("_",TRUE,tbl_die_ordering[[#This Row],[Supplier]],tbl_die_ordering[[#This Row],[DIE NO]]),[1]Tracker!$AQ:$AQ,[1]Tracker!$AC:$AC,"")</f>
        <v>0</v>
      </c>
      <c r="AD1763" s="7"/>
      <c r="AF1763" t="str">
        <f>TEXT(tbl_die_ordering[[#This Row],[Die Requested Date]],"mmm")</f>
        <v>Nov</v>
      </c>
      <c r="AG1763" t="str">
        <f>_xlfn.TEXTJOIN("_",TRUE,tbl_die_ordering[[#This Row],[Supplier]],tbl_die_ordering[[#This Row],[DIE NO]])</f>
        <v>PDTMC_029897-2501</v>
      </c>
    </row>
    <row r="1764" spans="1:35" ht="15.75">
      <c r="A1764" s="130" t="s">
        <v>6</v>
      </c>
      <c r="B1764" s="128" t="str">
        <f>_xlfn.XLOOKUP(_xlfn.TEXTJOIN("_",TRUE,tbl_die_ordering[[#This Row],[Supplier]],tbl_die_ordering[[#This Row],[DIE NO]]),[1]Tracker!$AQ:$AQ,[1]Tracker!$W:$W,"")</f>
        <v>8346-25</v>
      </c>
      <c r="C1764" s="204" t="s">
        <v>2656</v>
      </c>
      <c r="D1764" s="90" t="s">
        <v>88</v>
      </c>
      <c r="E1764" s="90" t="s">
        <v>128</v>
      </c>
      <c r="F1764" s="91">
        <v>45986</v>
      </c>
      <c r="G1764" s="355">
        <f>_xlfn.XLOOKUP(_xlfn.TEXTJOIN("_",TRUE,tbl_die_ordering[[#This Row],[Supplier]],tbl_die_ordering[[#This Row],[DIE NO]]),[1]Tracker!$AQ:$AQ,[1]Tracker!$V:$V,"")</f>
        <v>45988</v>
      </c>
      <c r="H1764" s="193" t="s">
        <v>90</v>
      </c>
      <c r="I1764" s="131">
        <v>1</v>
      </c>
      <c r="J1764" s="131">
        <v>1</v>
      </c>
      <c r="K1764" s="99">
        <v>45990</v>
      </c>
      <c r="L1764" s="99">
        <v>45990</v>
      </c>
      <c r="M1764" s="102"/>
      <c r="N1764" s="129"/>
      <c r="O1764" s="99">
        <v>45994</v>
      </c>
      <c r="P1764" s="91">
        <v>45997</v>
      </c>
      <c r="Q1764" s="99">
        <v>45994</v>
      </c>
      <c r="R1764" s="122" t="s">
        <v>2657</v>
      </c>
      <c r="S1764" s="90" t="s">
        <v>197</v>
      </c>
      <c r="T1764" s="99">
        <v>45994</v>
      </c>
      <c r="U1764" s="110"/>
      <c r="V1764" s="111"/>
      <c r="W176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64" s="12"/>
      <c r="AA1764" s="118"/>
      <c r="AB1764" s="84">
        <f>_xlfn.XLOOKUP(_xlfn.TEXTJOIN("_",TRUE,tbl_die_ordering[[#This Row],[Supplier]],tbl_die_ordering[[#This Row],[DIE NO]]),[1]Tracker!$AQ:$AQ,[1]Tracker!$Y:$Y,"")</f>
        <v>0</v>
      </c>
      <c r="AC1764" s="83">
        <f>_xlfn.XLOOKUP(_xlfn.TEXTJOIN("_",TRUE,tbl_die_ordering[[#This Row],[Supplier]],tbl_die_ordering[[#This Row],[DIE NO]]),[1]Tracker!$AQ:$AQ,[1]Tracker!$AC:$AC,"")</f>
        <v>0</v>
      </c>
      <c r="AD1764" s="7"/>
      <c r="AF1764" t="str">
        <f>TEXT(tbl_die_ordering[[#This Row],[Die Requested Date]],"mmm")</f>
        <v>Nov</v>
      </c>
      <c r="AG1764" t="str">
        <f>_xlfn.TEXTJOIN("_",TRUE,tbl_die_ordering[[#This Row],[Supplier]],tbl_die_ordering[[#This Row],[DIE NO]])</f>
        <v>COMPES_19551-607</v>
      </c>
    </row>
    <row r="1765" spans="1:35" ht="15.75">
      <c r="A1765" s="130" t="s">
        <v>29</v>
      </c>
      <c r="B1765" s="128" t="str">
        <f>_xlfn.XLOOKUP(_xlfn.TEXTJOIN("_",TRUE,tbl_die_ordering[[#This Row],[Supplier]],tbl_die_ordering[[#This Row],[DIE NO]]),[1]Tracker!$AQ:$AQ,[1]Tracker!$W:$W,"")</f>
        <v>8349-25</v>
      </c>
      <c r="C1765" s="204" t="s">
        <v>2658</v>
      </c>
      <c r="D1765" s="90" t="s">
        <v>88</v>
      </c>
      <c r="E1765" s="90" t="s">
        <v>100</v>
      </c>
      <c r="F1765" s="91">
        <v>45986</v>
      </c>
      <c r="G1765" s="355">
        <f>_xlfn.XLOOKUP(_xlfn.TEXTJOIN("_",TRUE,tbl_die_ordering[[#This Row],[Supplier]],tbl_die_ordering[[#This Row],[DIE NO]]),[1]Tracker!$AQ:$AQ,[1]Tracker!$V:$V,"")</f>
        <v>45988</v>
      </c>
      <c r="H1765" s="193" t="s">
        <v>90</v>
      </c>
      <c r="I1765" s="131">
        <v>1</v>
      </c>
      <c r="J1765" s="131">
        <v>3</v>
      </c>
      <c r="K1765" s="99">
        <v>45992</v>
      </c>
      <c r="L1765" s="99">
        <v>45994</v>
      </c>
      <c r="M1765" s="102"/>
      <c r="N1765" s="129"/>
      <c r="O1765" s="91">
        <v>45995</v>
      </c>
      <c r="P1765" s="91"/>
      <c r="Q1765" s="99">
        <v>45995</v>
      </c>
      <c r="R1765" s="122" t="s">
        <v>2659</v>
      </c>
      <c r="S1765" s="90" t="s">
        <v>167</v>
      </c>
      <c r="T1765" s="99">
        <v>45995</v>
      </c>
      <c r="U1765" s="110"/>
      <c r="V1765" s="111"/>
      <c r="W176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ORACLE ENTRY</v>
      </c>
      <c r="X1765" s="12"/>
      <c r="AA1765" s="118"/>
      <c r="AB1765" s="84">
        <f>_xlfn.XLOOKUP(_xlfn.TEXTJOIN("_",TRUE,tbl_die_ordering[[#This Row],[Supplier]],tbl_die_ordering[[#This Row],[DIE NO]]),[1]Tracker!$AQ:$AQ,[1]Tracker!$Y:$Y,"")</f>
        <v>0</v>
      </c>
      <c r="AC1765" s="83">
        <f>_xlfn.XLOOKUP(_xlfn.TEXTJOIN("_",TRUE,tbl_die_ordering[[#This Row],[Supplier]],tbl_die_ordering[[#This Row],[DIE NO]]),[1]Tracker!$AQ:$AQ,[1]Tracker!$AC:$AC,"")</f>
        <v>0</v>
      </c>
      <c r="AD1765" s="7"/>
      <c r="AF1765" t="str">
        <f>TEXT(tbl_die_ordering[[#This Row],[Die Requested Date]],"mmm")</f>
        <v>Nov</v>
      </c>
      <c r="AG1765" t="str">
        <f>_xlfn.TEXTJOIN("_",TRUE,tbl_die_ordering[[#This Row],[Supplier]],tbl_die_ordering[[#This Row],[DIE NO]])</f>
        <v>PHOENIX _028117-2501</v>
      </c>
    </row>
    <row r="1766" spans="1:35" ht="75">
      <c r="A1766" s="130" t="s">
        <v>6</v>
      </c>
      <c r="B1766" s="128" t="str">
        <f>_xlfn.XLOOKUP(_xlfn.TEXTJOIN("_",TRUE,tbl_die_ordering[[#This Row],[Supplier]],tbl_die_ordering[[#This Row],[DIE NO]]),[1]Tracker!$AQ:$AQ,[1]Tracker!$W:$W,"")</f>
        <v>8343-25</v>
      </c>
      <c r="C1766" s="204" t="s">
        <v>2660</v>
      </c>
      <c r="D1766" s="90" t="s">
        <v>88</v>
      </c>
      <c r="E1766" s="90" t="s">
        <v>100</v>
      </c>
      <c r="F1766" s="91">
        <v>45986</v>
      </c>
      <c r="G1766" s="355">
        <f>_xlfn.XLOOKUP(_xlfn.TEXTJOIN("_",TRUE,tbl_die_ordering[[#This Row],[Supplier]],tbl_die_ordering[[#This Row],[DIE NO]]),[1]Tracker!$AQ:$AQ,[1]Tracker!$V:$V,"")</f>
        <v>45988</v>
      </c>
      <c r="H1766" s="193" t="s">
        <v>94</v>
      </c>
      <c r="I1766" s="131">
        <v>1</v>
      </c>
      <c r="J1766" s="131">
        <v>1</v>
      </c>
      <c r="K1766" s="99">
        <v>45994</v>
      </c>
      <c r="L1766" s="99">
        <v>45999</v>
      </c>
      <c r="M1766" s="102"/>
      <c r="N1766" s="129"/>
      <c r="O1766" s="99">
        <v>46000</v>
      </c>
      <c r="P1766" s="91">
        <v>46000</v>
      </c>
      <c r="Q1766" s="99">
        <v>46000</v>
      </c>
      <c r="R1766" s="122" t="s">
        <v>2622</v>
      </c>
      <c r="S1766" s="90" t="s">
        <v>95</v>
      </c>
      <c r="T1766" s="99">
        <v>46000</v>
      </c>
      <c r="U1766" s="110"/>
      <c r="V1766" s="111" t="s">
        <v>2661</v>
      </c>
      <c r="W176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66" s="12"/>
      <c r="AA1766" s="118"/>
      <c r="AB1766" s="84">
        <f>_xlfn.XLOOKUP(_xlfn.TEXTJOIN("_",TRUE,tbl_die_ordering[[#This Row],[Supplier]],tbl_die_ordering[[#This Row],[DIE NO]]),[1]Tracker!$AQ:$AQ,[1]Tracker!$Y:$Y,"")</f>
        <v>0</v>
      </c>
      <c r="AC1766" s="83">
        <f>_xlfn.XLOOKUP(_xlfn.TEXTJOIN("_",TRUE,tbl_die_ordering[[#This Row],[Supplier]],tbl_die_ordering[[#This Row],[DIE NO]]),[1]Tracker!$AQ:$AQ,[1]Tracker!$AC:$AC,"")</f>
        <v>0</v>
      </c>
      <c r="AD1766" s="7"/>
      <c r="AF1766" t="str">
        <f>TEXT(tbl_die_ordering[[#This Row],[Die Requested Date]],"mmm")</f>
        <v>Nov</v>
      </c>
      <c r="AG1766" t="str">
        <f>_xlfn.TEXTJOIN("_",TRUE,tbl_die_ordering[[#This Row],[Supplier]],tbl_die_ordering[[#This Row],[DIE NO]])</f>
        <v>PHME_29827-501</v>
      </c>
      <c r="AH1766" t="s">
        <v>2662</v>
      </c>
      <c r="AI1766" t="s">
        <v>1380</v>
      </c>
    </row>
    <row r="1767" spans="1:35" ht="15.75">
      <c r="A1767" s="130" t="s">
        <v>6</v>
      </c>
      <c r="B1767" s="128" t="str">
        <f>_xlfn.XLOOKUP(_xlfn.TEXTJOIN("_",TRUE,tbl_die_ordering[[#This Row],[Supplier]],tbl_die_ordering[[#This Row],[DIE NO]]),[1]Tracker!$AQ:$AQ,[1]Tracker!$W:$W,"")</f>
        <v>8343-25</v>
      </c>
      <c r="C1767" s="204" t="s">
        <v>2663</v>
      </c>
      <c r="D1767" s="90" t="s">
        <v>88</v>
      </c>
      <c r="E1767" s="90" t="s">
        <v>577</v>
      </c>
      <c r="F1767" s="91">
        <v>45986</v>
      </c>
      <c r="G1767" s="355">
        <f>_xlfn.XLOOKUP(_xlfn.TEXTJOIN("_",TRUE,tbl_die_ordering[[#This Row],[Supplier]],tbl_die_ordering[[#This Row],[DIE NO]]),[1]Tracker!$AQ:$AQ,[1]Tracker!$V:$V,"")</f>
        <v>45988</v>
      </c>
      <c r="H1767" s="193" t="s">
        <v>94</v>
      </c>
      <c r="I1767" s="131">
        <v>0</v>
      </c>
      <c r="J1767" s="131">
        <v>0</v>
      </c>
      <c r="K1767" s="99">
        <v>45994</v>
      </c>
      <c r="L1767" s="99">
        <v>45995</v>
      </c>
      <c r="M1767" s="102"/>
      <c r="N1767" s="129"/>
      <c r="O1767" s="99">
        <v>45996</v>
      </c>
      <c r="P1767" s="91">
        <v>46004</v>
      </c>
      <c r="Q1767" s="99">
        <v>45996</v>
      </c>
      <c r="R1767" s="122" t="s">
        <v>2646</v>
      </c>
      <c r="S1767" s="90" t="s">
        <v>95</v>
      </c>
      <c r="T1767" s="99">
        <v>45996</v>
      </c>
      <c r="U1767" s="110"/>
      <c r="V1767" s="111" t="s">
        <v>2664</v>
      </c>
      <c r="W176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67" s="12"/>
      <c r="AA1767" s="118"/>
      <c r="AB1767" s="84">
        <f>_xlfn.XLOOKUP(_xlfn.TEXTJOIN("_",TRUE,tbl_die_ordering[[#This Row],[Supplier]],tbl_die_ordering[[#This Row],[DIE NO]]),[1]Tracker!$AQ:$AQ,[1]Tracker!$Y:$Y,"")</f>
        <v>0</v>
      </c>
      <c r="AC1767" s="83">
        <f>_xlfn.XLOOKUP(_xlfn.TEXTJOIN("_",TRUE,tbl_die_ordering[[#This Row],[Supplier]],tbl_die_ordering[[#This Row],[DIE NO]]),[1]Tracker!$AQ:$AQ,[1]Tracker!$AC:$AC,"")</f>
        <v>0</v>
      </c>
      <c r="AD1767" s="7"/>
      <c r="AF1767" t="str">
        <f>TEXT(tbl_die_ordering[[#This Row],[Die Requested Date]],"mmm")</f>
        <v>Nov</v>
      </c>
      <c r="AG1767" t="str">
        <f>_xlfn.TEXTJOIN("_",TRUE,tbl_die_ordering[[#This Row],[Supplier]],tbl_die_ordering[[#This Row],[DIE NO]])</f>
        <v>PHME_30388-603 DP</v>
      </c>
    </row>
    <row r="1768" spans="1:35" ht="30">
      <c r="A1768" s="130" t="s">
        <v>6</v>
      </c>
      <c r="B1768" s="128" t="str">
        <f>_xlfn.XLOOKUP(_xlfn.TEXTJOIN("_",TRUE,tbl_die_ordering[[#This Row],[Supplier]],tbl_die_ordering[[#This Row],[DIE NO]]),[1]Tracker!$AQ:$AQ,[1]Tracker!$W:$W,"")</f>
        <v>8347-25</v>
      </c>
      <c r="C1768" s="204" t="s">
        <v>2665</v>
      </c>
      <c r="D1768" s="90" t="s">
        <v>88</v>
      </c>
      <c r="E1768" s="90" t="s">
        <v>115</v>
      </c>
      <c r="F1768" s="91">
        <v>45986</v>
      </c>
      <c r="G1768" s="355">
        <f>_xlfn.XLOOKUP(_xlfn.TEXTJOIN("_",TRUE,tbl_die_ordering[[#This Row],[Supplier]],tbl_die_ordering[[#This Row],[DIE NO]]),[1]Tracker!$AQ:$AQ,[1]Tracker!$V:$V,"")</f>
        <v>45995</v>
      </c>
      <c r="H1768" s="193" t="s">
        <v>90</v>
      </c>
      <c r="I1768" s="131">
        <v>7</v>
      </c>
      <c r="J1768" s="131">
        <v>7</v>
      </c>
      <c r="K1768" s="99">
        <v>46001</v>
      </c>
      <c r="L1768" s="99">
        <v>46003</v>
      </c>
      <c r="M1768" s="102" t="s">
        <v>2199</v>
      </c>
      <c r="N1768" s="129"/>
      <c r="O1768" s="99">
        <v>46004</v>
      </c>
      <c r="P1768" s="91">
        <v>46004</v>
      </c>
      <c r="Q1768" s="99">
        <v>46004</v>
      </c>
      <c r="R1768" s="122" t="s">
        <v>2587</v>
      </c>
      <c r="S1768" s="90" t="s">
        <v>91</v>
      </c>
      <c r="T1768" s="99">
        <v>46004</v>
      </c>
      <c r="U1768" s="110"/>
      <c r="V1768" s="111" t="s">
        <v>2666</v>
      </c>
      <c r="W176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68" s="12"/>
      <c r="AA1768" s="118"/>
      <c r="AB1768" s="84">
        <f>_xlfn.XLOOKUP(_xlfn.TEXTJOIN("_",TRUE,tbl_die_ordering[[#This Row],[Supplier]],tbl_die_ordering[[#This Row],[DIE NO]]),[1]Tracker!$AQ:$AQ,[1]Tracker!$Y:$Y,"")</f>
        <v>0</v>
      </c>
      <c r="AC1768" s="83">
        <f>_xlfn.XLOOKUP(_xlfn.TEXTJOIN("_",TRUE,tbl_die_ordering[[#This Row],[Supplier]],tbl_die_ordering[[#This Row],[DIE NO]]),[1]Tracker!$AQ:$AQ,[1]Tracker!$AC:$AC,"")</f>
        <v>0</v>
      </c>
      <c r="AD1768" s="7"/>
      <c r="AF1768" t="str">
        <f>TEXT(tbl_die_ordering[[#This Row],[Die Requested Date]],"mmm")</f>
        <v>Nov</v>
      </c>
      <c r="AG1768" t="str">
        <f>_xlfn.TEXTJOIN("_",TRUE,tbl_die_ordering[[#This Row],[Supplier]],tbl_die_ordering[[#This Row],[DIE NO]])</f>
        <v>WEFA_30391-602</v>
      </c>
    </row>
    <row r="1769" spans="1:35" ht="15.75">
      <c r="A1769" s="130" t="s">
        <v>6</v>
      </c>
      <c r="B1769" s="128" t="str">
        <f>_xlfn.XLOOKUP(_xlfn.TEXTJOIN("_",TRUE,tbl_die_ordering[[#This Row],[Supplier]],tbl_die_ordering[[#This Row],[DIE NO]]),[1]Tracker!$AQ:$AQ,[1]Tracker!$W:$W,"")</f>
        <v>8347-25</v>
      </c>
      <c r="C1769" s="204" t="s">
        <v>2667</v>
      </c>
      <c r="D1769" s="90" t="s">
        <v>88</v>
      </c>
      <c r="E1769" s="90" t="s">
        <v>115</v>
      </c>
      <c r="F1769" s="91">
        <v>45987</v>
      </c>
      <c r="G1769" s="355">
        <f>_xlfn.XLOOKUP(_xlfn.TEXTJOIN("_",TRUE,tbl_die_ordering[[#This Row],[Supplier]],tbl_die_ordering[[#This Row],[DIE NO]]),[1]Tracker!$AQ:$AQ,[1]Tracker!$V:$V,"")</f>
        <v>45995</v>
      </c>
      <c r="H1769" s="193" t="s">
        <v>90</v>
      </c>
      <c r="I1769" s="131">
        <v>5</v>
      </c>
      <c r="J1769" s="131">
        <v>5</v>
      </c>
      <c r="K1769" s="99">
        <v>46000</v>
      </c>
      <c r="L1769" s="99">
        <v>46002</v>
      </c>
      <c r="M1769" s="102" t="s">
        <v>2199</v>
      </c>
      <c r="N1769" s="129"/>
      <c r="O1769" s="91">
        <v>46003</v>
      </c>
      <c r="P1769" s="91">
        <v>46004</v>
      </c>
      <c r="Q1769" s="99">
        <v>46003</v>
      </c>
      <c r="R1769" s="122" t="s">
        <v>2528</v>
      </c>
      <c r="S1769" s="90" t="s">
        <v>91</v>
      </c>
      <c r="T1769" s="99">
        <v>46003</v>
      </c>
      <c r="U1769" s="110"/>
      <c r="V1769" s="111"/>
      <c r="W176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69" s="12"/>
      <c r="AA1769" s="118"/>
      <c r="AB1769" s="84">
        <f>_xlfn.XLOOKUP(_xlfn.TEXTJOIN("_",TRUE,tbl_die_ordering[[#This Row],[Supplier]],tbl_die_ordering[[#This Row],[DIE NO]]),[1]Tracker!$AQ:$AQ,[1]Tracker!$Y:$Y,"")</f>
        <v>0</v>
      </c>
      <c r="AC1769" s="83">
        <f>_xlfn.XLOOKUP(_xlfn.TEXTJOIN("_",TRUE,tbl_die_ordering[[#This Row],[Supplier]],tbl_die_ordering[[#This Row],[DIE NO]]),[1]Tracker!$AQ:$AQ,[1]Tracker!$AC:$AC,"")</f>
        <v>0</v>
      </c>
      <c r="AD1769" s="7"/>
      <c r="AF1769" t="str">
        <f>TEXT(tbl_die_ordering[[#This Row],[Die Requested Date]],"mmm")</f>
        <v>Nov</v>
      </c>
      <c r="AG1769" t="str">
        <f>_xlfn.TEXTJOIN("_",TRUE,tbl_die_ordering[[#This Row],[Supplier]],tbl_die_ordering[[#This Row],[DIE NO]])</f>
        <v>WEFA_30388-602</v>
      </c>
    </row>
    <row r="1770" spans="1:35" ht="15.75">
      <c r="A1770" s="130" t="s">
        <v>6</v>
      </c>
      <c r="B1770" s="128" t="str">
        <f>_xlfn.XLOOKUP(_xlfn.TEXTJOIN("_",TRUE,tbl_die_ordering[[#This Row],[Supplier]],tbl_die_ordering[[#This Row],[DIE NO]]),[1]Tracker!$AQ:$AQ,[1]Tracker!$W:$W,"")</f>
        <v>8343-25</v>
      </c>
      <c r="C1770" s="204" t="s">
        <v>2668</v>
      </c>
      <c r="D1770" s="90" t="s">
        <v>88</v>
      </c>
      <c r="E1770" s="90" t="s">
        <v>119</v>
      </c>
      <c r="F1770" s="91">
        <v>45987</v>
      </c>
      <c r="G1770" s="355">
        <f>_xlfn.XLOOKUP(_xlfn.TEXTJOIN("_",TRUE,tbl_die_ordering[[#This Row],[Supplier]],tbl_die_ordering[[#This Row],[DIE NO]]),[1]Tracker!$AQ:$AQ,[1]Tracker!$V:$V,"")</f>
        <v>45988</v>
      </c>
      <c r="H1770" s="193" t="s">
        <v>94</v>
      </c>
      <c r="I1770" s="131">
        <v>1</v>
      </c>
      <c r="J1770" s="131">
        <v>2</v>
      </c>
      <c r="K1770" s="99">
        <v>45994</v>
      </c>
      <c r="L1770" s="99">
        <v>45995</v>
      </c>
      <c r="M1770" s="102"/>
      <c r="N1770" s="129"/>
      <c r="O1770" s="91">
        <v>45996</v>
      </c>
      <c r="P1770" s="91">
        <v>45997</v>
      </c>
      <c r="Q1770" s="99">
        <v>45996</v>
      </c>
      <c r="R1770" s="122" t="s">
        <v>2646</v>
      </c>
      <c r="S1770" s="90" t="s">
        <v>95</v>
      </c>
      <c r="T1770" s="99">
        <v>45996</v>
      </c>
      <c r="U1770" s="110"/>
      <c r="V1770" s="111"/>
      <c r="W177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70" s="12"/>
      <c r="AA1770" s="118"/>
      <c r="AB1770" s="84">
        <f>_xlfn.XLOOKUP(_xlfn.TEXTJOIN("_",TRUE,tbl_die_ordering[[#This Row],[Supplier]],tbl_die_ordering[[#This Row],[DIE NO]]),[1]Tracker!$AQ:$AQ,[1]Tracker!$Y:$Y,"")</f>
        <v>142510612</v>
      </c>
      <c r="AC1770" s="83">
        <f>_xlfn.XLOOKUP(_xlfn.TEXTJOIN("_",TRUE,tbl_die_ordering[[#This Row],[Supplier]],tbl_die_ordering[[#This Row],[DIE NO]]),[1]Tracker!$AQ:$AQ,[1]Tracker!$AC:$AC,"")</f>
        <v>0</v>
      </c>
      <c r="AD1770" s="7"/>
      <c r="AF1770" t="str">
        <f>TEXT(tbl_die_ordering[[#This Row],[Die Requested Date]],"mmm")</f>
        <v>Nov</v>
      </c>
      <c r="AG1770" t="str">
        <f>_xlfn.TEXTJOIN("_",TRUE,tbl_die_ordering[[#This Row],[Supplier]],tbl_die_ordering[[#This Row],[DIE NO]])</f>
        <v>PHME_05098-402</v>
      </c>
    </row>
    <row r="1771" spans="1:35" ht="30">
      <c r="A1771" s="130" t="s">
        <v>6</v>
      </c>
      <c r="B1771" s="128" t="str">
        <f>_xlfn.XLOOKUP(_xlfn.TEXTJOIN("_",TRUE,tbl_die_ordering[[#This Row],[Supplier]],tbl_die_ordering[[#This Row],[DIE NO]]),[1]Tracker!$AQ:$AQ,[1]Tracker!$W:$W,"")</f>
        <v>8348-25</v>
      </c>
      <c r="C1771" s="204" t="s">
        <v>2669</v>
      </c>
      <c r="D1771" s="90" t="s">
        <v>88</v>
      </c>
      <c r="E1771" s="90" t="s">
        <v>131</v>
      </c>
      <c r="F1771" s="91">
        <v>45987</v>
      </c>
      <c r="G1771" s="355">
        <f>_xlfn.XLOOKUP(_xlfn.TEXTJOIN("_",TRUE,tbl_die_ordering[[#This Row],[Supplier]],tbl_die_ordering[[#This Row],[DIE NO]]),[1]Tracker!$AQ:$AQ,[1]Tracker!$V:$V,"")</f>
        <v>45988</v>
      </c>
      <c r="H1771" s="193" t="s">
        <v>94</v>
      </c>
      <c r="I1771" s="131">
        <v>1</v>
      </c>
      <c r="J1771" s="131">
        <v>1</v>
      </c>
      <c r="K1771" s="99">
        <v>45996</v>
      </c>
      <c r="L1771" s="99"/>
      <c r="M1771" s="102"/>
      <c r="N1771" s="129"/>
      <c r="O1771" s="91"/>
      <c r="P1771" s="91"/>
      <c r="Q1771" s="99"/>
      <c r="R1771" s="122"/>
      <c r="S1771" s="90" t="s">
        <v>95</v>
      </c>
      <c r="T1771" s="91"/>
      <c r="U1771" s="110"/>
      <c r="V1771" s="111" t="s">
        <v>2670</v>
      </c>
      <c r="W177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771" s="12"/>
      <c r="AA1771" s="118"/>
      <c r="AB1771" s="84">
        <f>_xlfn.XLOOKUP(_xlfn.TEXTJOIN("_",TRUE,tbl_die_ordering[[#This Row],[Supplier]],tbl_die_ordering[[#This Row],[DIE NO]]),[1]Tracker!$AQ:$AQ,[1]Tracker!$Y:$Y,"")</f>
        <v>0</v>
      </c>
      <c r="AC1771" s="83">
        <f>_xlfn.XLOOKUP(_xlfn.TEXTJOIN("_",TRUE,tbl_die_ordering[[#This Row],[Supplier]],tbl_die_ordering[[#This Row],[DIE NO]]),[1]Tracker!$AQ:$AQ,[1]Tracker!$AC:$AC,"")</f>
        <v>0</v>
      </c>
      <c r="AD1771" s="7"/>
      <c r="AF1771" t="str">
        <f>TEXT(tbl_die_ordering[[#This Row],[Die Requested Date]],"mmm")</f>
        <v>Nov</v>
      </c>
      <c r="AG1771" t="str">
        <f>_xlfn.TEXTJOIN("_",TRUE,tbl_die_ordering[[#This Row],[Supplier]],tbl_die_ordering[[#This Row],[DIE NO]])</f>
        <v>PHME_005501-3514</v>
      </c>
    </row>
    <row r="1772" spans="1:35" ht="30">
      <c r="A1772" s="130" t="s">
        <v>6</v>
      </c>
      <c r="B1772" s="128" t="str">
        <f>_xlfn.XLOOKUP(_xlfn.TEXTJOIN("_",TRUE,tbl_die_ordering[[#This Row],[Supplier]],tbl_die_ordering[[#This Row],[DIE NO]]),[1]Tracker!$AQ:$AQ,[1]Tracker!$W:$W,"")</f>
        <v>8344-25</v>
      </c>
      <c r="C1772" s="204" t="s">
        <v>2671</v>
      </c>
      <c r="D1772" s="90" t="s">
        <v>162</v>
      </c>
      <c r="E1772" s="90" t="s">
        <v>2672</v>
      </c>
      <c r="F1772" s="91">
        <v>45987</v>
      </c>
      <c r="G1772" s="355">
        <f>_xlfn.XLOOKUP(_xlfn.TEXTJOIN("_",TRUE,tbl_die_ordering[[#This Row],[Supplier]],tbl_die_ordering[[#This Row],[DIE NO]]),[1]Tracker!$AQ:$AQ,[1]Tracker!$V:$V,"")</f>
        <v>45988</v>
      </c>
      <c r="H1772" s="193" t="s">
        <v>94</v>
      </c>
      <c r="I1772" s="131">
        <v>0</v>
      </c>
      <c r="J1772" s="131">
        <v>0</v>
      </c>
      <c r="K1772" s="99"/>
      <c r="L1772" s="99"/>
      <c r="M1772" s="102"/>
      <c r="N1772" s="129"/>
      <c r="O1772" s="91"/>
      <c r="P1772" s="91"/>
      <c r="Q1772" s="99"/>
      <c r="R1772" s="122"/>
      <c r="S1772" s="90" t="s">
        <v>101</v>
      </c>
      <c r="T1772" s="91"/>
      <c r="U1772" s="110"/>
      <c r="V1772" s="111" t="s">
        <v>2673</v>
      </c>
      <c r="W177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AWAITING FOR DESIGN</v>
      </c>
      <c r="X1772" s="12"/>
      <c r="AA1772" s="118"/>
      <c r="AB1772" s="84">
        <f>_xlfn.XLOOKUP(_xlfn.TEXTJOIN("_",TRUE,tbl_die_ordering[[#This Row],[Supplier]],tbl_die_ordering[[#This Row],[DIE NO]]),[1]Tracker!$AQ:$AQ,[1]Tracker!$Y:$Y,"")</f>
        <v>0</v>
      </c>
      <c r="AC1772" s="83">
        <f>_xlfn.XLOOKUP(_xlfn.TEXTJOIN("_",TRUE,tbl_die_ordering[[#This Row],[Supplier]],tbl_die_ordering[[#This Row],[DIE NO]]),[1]Tracker!$AQ:$AQ,[1]Tracker!$AC:$AC,"")</f>
        <v>0</v>
      </c>
      <c r="AD1772" s="7"/>
      <c r="AF1772" t="str">
        <f>TEXT(tbl_die_ordering[[#This Row],[Die Requested Date]],"mmm")</f>
        <v>Nov</v>
      </c>
      <c r="AG1772" t="str">
        <f>_xlfn.TEXTJOIN("_",TRUE,tbl_die_ordering[[#This Row],[Supplier]],tbl_die_ordering[[#This Row],[DIE NO]])</f>
        <v>PDTMC_07037-201 B</v>
      </c>
    </row>
    <row r="1773" spans="1:35" ht="15.75">
      <c r="A1773" s="130" t="s">
        <v>29</v>
      </c>
      <c r="B1773" s="128" t="str">
        <f>_xlfn.XLOOKUP(_xlfn.TEXTJOIN("_",TRUE,tbl_die_ordering[[#This Row],[Supplier]],tbl_die_ordering[[#This Row],[DIE NO]]),[1]Tracker!$AQ:$AQ,[1]Tracker!$W:$W,"")</f>
        <v>8348-25</v>
      </c>
      <c r="C1773" s="204" t="s">
        <v>2674</v>
      </c>
      <c r="D1773" s="90" t="s">
        <v>88</v>
      </c>
      <c r="E1773" s="90" t="s">
        <v>115</v>
      </c>
      <c r="F1773" s="91">
        <v>45987</v>
      </c>
      <c r="G1773" s="355">
        <f>_xlfn.XLOOKUP(_xlfn.TEXTJOIN("_",TRUE,tbl_die_ordering[[#This Row],[Supplier]],tbl_die_ordering[[#This Row],[DIE NO]]),[1]Tracker!$AQ:$AQ,[1]Tracker!$V:$V,"")</f>
        <v>45988</v>
      </c>
      <c r="H1773" s="193" t="s">
        <v>94</v>
      </c>
      <c r="I1773" s="131">
        <v>4</v>
      </c>
      <c r="J1773" s="131">
        <v>4</v>
      </c>
      <c r="K1773" s="99">
        <v>45990</v>
      </c>
      <c r="L1773" s="99">
        <v>45995</v>
      </c>
      <c r="M1773" s="102"/>
      <c r="N1773" s="129"/>
      <c r="O1773" s="91">
        <v>45996</v>
      </c>
      <c r="P1773" s="91"/>
      <c r="Q1773" s="99">
        <v>45996</v>
      </c>
      <c r="R1773" s="122" t="s">
        <v>2618</v>
      </c>
      <c r="S1773" s="90" t="s">
        <v>95</v>
      </c>
      <c r="T1773" s="99">
        <v>45996</v>
      </c>
      <c r="U1773" s="110"/>
      <c r="V1773" s="111"/>
      <c r="W177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ORACLE ENTRY</v>
      </c>
      <c r="X1773" s="12"/>
      <c r="AA1773" s="118"/>
      <c r="AB1773" s="84">
        <f>_xlfn.XLOOKUP(_xlfn.TEXTJOIN("_",TRUE,tbl_die_ordering[[#This Row],[Supplier]],tbl_die_ordering[[#This Row],[DIE NO]]),[1]Tracker!$AQ:$AQ,[1]Tracker!$Y:$Y,"")</f>
        <v>242503394</v>
      </c>
      <c r="AC1773" s="83">
        <f>_xlfn.XLOOKUP(_xlfn.TEXTJOIN("_",TRUE,tbl_die_ordering[[#This Row],[Supplier]],tbl_die_ordering[[#This Row],[DIE NO]]),[1]Tracker!$AQ:$AQ,[1]Tracker!$AC:$AC,"")</f>
        <v>0</v>
      </c>
      <c r="AD1773" s="7"/>
      <c r="AF1773" t="str">
        <f>TEXT(tbl_die_ordering[[#This Row],[Die Requested Date]],"mmm")</f>
        <v>Nov</v>
      </c>
      <c r="AG1773" t="str">
        <f>_xlfn.TEXTJOIN("_",TRUE,tbl_die_ordering[[#This Row],[Supplier]],tbl_die_ordering[[#This Row],[DIE NO]])</f>
        <v>PHME_014719-3507</v>
      </c>
    </row>
    <row r="1774" spans="1:35" ht="15.75">
      <c r="A1774" s="130" t="s">
        <v>6</v>
      </c>
      <c r="B1774" s="128" t="str">
        <f>_xlfn.XLOOKUP(_xlfn.TEXTJOIN("_",TRUE,tbl_die_ordering[[#This Row],[Supplier]],tbl_die_ordering[[#This Row],[DIE NO]]),[1]Tracker!$AQ:$AQ,[1]Tracker!$W:$W,"")</f>
        <v>8345-25</v>
      </c>
      <c r="C1774" s="204" t="s">
        <v>2675</v>
      </c>
      <c r="D1774" s="90" t="s">
        <v>88</v>
      </c>
      <c r="E1774" s="90" t="s">
        <v>103</v>
      </c>
      <c r="F1774" s="91">
        <v>45987</v>
      </c>
      <c r="G1774" s="355">
        <f>_xlfn.XLOOKUP(_xlfn.TEXTJOIN("_",TRUE,tbl_die_ordering[[#This Row],[Supplier]],tbl_die_ordering[[#This Row],[DIE NO]]),[1]Tracker!$AQ:$AQ,[1]Tracker!$V:$V,"")</f>
        <v>45988</v>
      </c>
      <c r="H1774" s="193" t="s">
        <v>90</v>
      </c>
      <c r="I1774" s="131">
        <v>1</v>
      </c>
      <c r="J1774" s="131">
        <v>1</v>
      </c>
      <c r="K1774" s="99">
        <v>45989</v>
      </c>
      <c r="L1774" s="99">
        <v>45990</v>
      </c>
      <c r="M1774" s="102"/>
      <c r="N1774" s="129"/>
      <c r="O1774" s="91">
        <v>45994</v>
      </c>
      <c r="P1774" s="91">
        <v>45997</v>
      </c>
      <c r="Q1774" s="99">
        <v>45994</v>
      </c>
      <c r="R1774" s="122" t="s">
        <v>2651</v>
      </c>
      <c r="S1774" s="90" t="s">
        <v>139</v>
      </c>
      <c r="T1774" s="99">
        <v>45994</v>
      </c>
      <c r="U1774" s="324"/>
      <c r="V1774" s="111"/>
      <c r="W177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74" s="12"/>
      <c r="AA1774" s="118"/>
      <c r="AB1774" s="84">
        <f>_xlfn.XLOOKUP(_xlfn.TEXTJOIN("_",TRUE,tbl_die_ordering[[#This Row],[Supplier]],tbl_die_ordering[[#This Row],[DIE NO]]),[1]Tracker!$AQ:$AQ,[1]Tracker!$Y:$Y,"")</f>
        <v>0</v>
      </c>
      <c r="AC1774" s="83">
        <f>_xlfn.XLOOKUP(_xlfn.TEXTJOIN("_",TRUE,tbl_die_ordering[[#This Row],[Supplier]],tbl_die_ordering[[#This Row],[DIE NO]]),[1]Tracker!$AQ:$AQ,[1]Tracker!$AC:$AC,"")</f>
        <v>0</v>
      </c>
      <c r="AD1774" s="7"/>
      <c r="AF1774" t="str">
        <f>TEXT(tbl_die_ordering[[#This Row],[Die Requested Date]],"mmm")</f>
        <v>Nov</v>
      </c>
      <c r="AG1774" t="str">
        <f>_xlfn.TEXTJOIN("_",TRUE,tbl_die_ordering[[#This Row],[Supplier]],tbl_die_ordering[[#This Row],[DIE NO]])</f>
        <v>EKSTEK_29243-502</v>
      </c>
    </row>
    <row r="1775" spans="1:35" ht="15.75">
      <c r="A1775" s="130" t="s">
        <v>6</v>
      </c>
      <c r="B1775" s="128" t="str">
        <f>_xlfn.XLOOKUP(_xlfn.TEXTJOIN("_",TRUE,tbl_die_ordering[[#This Row],[Supplier]],tbl_die_ordering[[#This Row],[DIE NO]]),[1]Tracker!$AQ:$AQ,[1]Tracker!$W:$W,"")</f>
        <v>8347-25</v>
      </c>
      <c r="C1775" s="204" t="s">
        <v>2676</v>
      </c>
      <c r="D1775" s="90" t="s">
        <v>88</v>
      </c>
      <c r="E1775" s="90" t="s">
        <v>100</v>
      </c>
      <c r="F1775" s="91">
        <v>45987</v>
      </c>
      <c r="G1775" s="355">
        <f>_xlfn.XLOOKUP(_xlfn.TEXTJOIN("_",TRUE,tbl_die_ordering[[#This Row],[Supplier]],tbl_die_ordering[[#This Row],[DIE NO]]),[1]Tracker!$AQ:$AQ,[1]Tracker!$V:$V,"")</f>
        <v>45995</v>
      </c>
      <c r="H1775" s="193" t="s">
        <v>90</v>
      </c>
      <c r="I1775" s="131">
        <v>5</v>
      </c>
      <c r="J1775" s="131">
        <v>5</v>
      </c>
      <c r="K1775" s="99">
        <v>46001</v>
      </c>
      <c r="L1775" s="99">
        <v>46003</v>
      </c>
      <c r="M1775" s="102" t="s">
        <v>2199</v>
      </c>
      <c r="N1775" s="129"/>
      <c r="O1775" s="99">
        <v>46004</v>
      </c>
      <c r="P1775" s="91">
        <v>46004</v>
      </c>
      <c r="Q1775" s="99">
        <v>46004</v>
      </c>
      <c r="R1775" s="122" t="s">
        <v>2587</v>
      </c>
      <c r="S1775" s="90" t="s">
        <v>91</v>
      </c>
      <c r="T1775" s="99">
        <v>46004</v>
      </c>
      <c r="U1775" s="110"/>
      <c r="V1775" s="111" t="s">
        <v>2677</v>
      </c>
      <c r="W177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75" s="12"/>
      <c r="AA1775" s="118"/>
      <c r="AB1775" s="84">
        <f>_xlfn.XLOOKUP(_xlfn.TEXTJOIN("_",TRUE,tbl_die_ordering[[#This Row],[Supplier]],tbl_die_ordering[[#This Row],[DIE NO]]),[1]Tracker!$AQ:$AQ,[1]Tracker!$Y:$Y,"")</f>
        <v>0</v>
      </c>
      <c r="AC1775" s="83">
        <f>_xlfn.XLOOKUP(_xlfn.TEXTJOIN("_",TRUE,tbl_die_ordering[[#This Row],[Supplier]],tbl_die_ordering[[#This Row],[DIE NO]]),[1]Tracker!$AQ:$AQ,[1]Tracker!$AC:$AC,"")</f>
        <v>0</v>
      </c>
      <c r="AD1775" s="7"/>
      <c r="AF1775" t="str">
        <f>TEXT(tbl_die_ordering[[#This Row],[Die Requested Date]],"mmm")</f>
        <v>Nov</v>
      </c>
      <c r="AG1775" t="str">
        <f>_xlfn.TEXTJOIN("_",TRUE,tbl_die_ordering[[#This Row],[Supplier]],tbl_die_ordering[[#This Row],[DIE NO]])</f>
        <v>WEFA_30390-602</v>
      </c>
    </row>
    <row r="1776" spans="1:35" ht="15.75">
      <c r="A1776" s="130" t="s">
        <v>6</v>
      </c>
      <c r="B1776" s="128" t="str">
        <f>_xlfn.XLOOKUP(_xlfn.TEXTJOIN("_",TRUE,tbl_die_ordering[[#This Row],[Supplier]],tbl_die_ordering[[#This Row],[DIE NO]]),[1]Tracker!$AQ:$AQ,[1]Tracker!$W:$W,"")</f>
        <v>8348-25</v>
      </c>
      <c r="C1776" s="204" t="s">
        <v>2678</v>
      </c>
      <c r="D1776" s="90" t="s">
        <v>88</v>
      </c>
      <c r="E1776" s="90" t="s">
        <v>89</v>
      </c>
      <c r="F1776" s="91">
        <v>45987</v>
      </c>
      <c r="G1776" s="355">
        <f>_xlfn.XLOOKUP(_xlfn.TEXTJOIN("_",TRUE,tbl_die_ordering[[#This Row],[Supplier]],tbl_die_ordering[[#This Row],[DIE NO]]),[1]Tracker!$AQ:$AQ,[1]Tracker!$V:$V,"")</f>
        <v>45988</v>
      </c>
      <c r="H1776" s="193" t="s">
        <v>94</v>
      </c>
      <c r="I1776" s="131">
        <v>1</v>
      </c>
      <c r="J1776" s="131">
        <v>1</v>
      </c>
      <c r="K1776" s="99">
        <v>45996</v>
      </c>
      <c r="L1776" s="99"/>
      <c r="M1776" s="102" t="s">
        <v>2199</v>
      </c>
      <c r="N1776" s="129"/>
      <c r="O1776" s="91"/>
      <c r="P1776" s="91"/>
      <c r="Q1776" s="99"/>
      <c r="R1776" s="122"/>
      <c r="S1776" s="90" t="s">
        <v>95</v>
      </c>
      <c r="T1776" s="91"/>
      <c r="U1776" s="110"/>
      <c r="V1776" s="111"/>
      <c r="W177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76" s="12"/>
      <c r="AA1776" s="118"/>
      <c r="AB1776" s="84">
        <f>_xlfn.XLOOKUP(_xlfn.TEXTJOIN("_",TRUE,tbl_die_ordering[[#This Row],[Supplier]],tbl_die_ordering[[#This Row],[DIE NO]]),[1]Tracker!$AQ:$AQ,[1]Tracker!$Y:$Y,"")</f>
        <v>0</v>
      </c>
      <c r="AC1776" s="83">
        <f>_xlfn.XLOOKUP(_xlfn.TEXTJOIN("_",TRUE,tbl_die_ordering[[#This Row],[Supplier]],tbl_die_ordering[[#This Row],[DIE NO]]),[1]Tracker!$AQ:$AQ,[1]Tracker!$AC:$AC,"")</f>
        <v>0</v>
      </c>
      <c r="AD1776" s="7"/>
      <c r="AF1776" t="str">
        <f>TEXT(tbl_die_ordering[[#This Row],[Die Requested Date]],"mmm")</f>
        <v>Nov</v>
      </c>
      <c r="AG1776" t="str">
        <f>_xlfn.TEXTJOIN("_",TRUE,tbl_die_ordering[[#This Row],[Supplier]],tbl_die_ordering[[#This Row],[DIE NO]])</f>
        <v>PHME_030498-3502</v>
      </c>
    </row>
    <row r="1777" spans="1:33" ht="60">
      <c r="A1777" s="130" t="s">
        <v>6</v>
      </c>
      <c r="B1777" s="128" t="str">
        <f>_xlfn.XLOOKUP(_xlfn.TEXTJOIN("_",TRUE,tbl_die_ordering[[#This Row],[Supplier]],tbl_die_ordering[[#This Row],[DIE NO]]),[1]Tracker!$AQ:$AQ,[1]Tracker!$W:$W,"")</f>
        <v>8343-25</v>
      </c>
      <c r="C1777" s="204" t="s">
        <v>2679</v>
      </c>
      <c r="D1777" s="90" t="s">
        <v>88</v>
      </c>
      <c r="E1777" s="90" t="s">
        <v>128</v>
      </c>
      <c r="F1777" s="91">
        <v>45988</v>
      </c>
      <c r="G1777" s="355">
        <f>_xlfn.XLOOKUP(_xlfn.TEXTJOIN("_",TRUE,tbl_die_ordering[[#This Row],[Supplier]],tbl_die_ordering[[#This Row],[DIE NO]]),[1]Tracker!$AQ:$AQ,[1]Tracker!$V:$V,"")</f>
        <v>45988</v>
      </c>
      <c r="H1777" s="193" t="s">
        <v>94</v>
      </c>
      <c r="I1777" s="131">
        <v>1</v>
      </c>
      <c r="J1777" s="131">
        <v>1</v>
      </c>
      <c r="K1777" s="99">
        <v>45996</v>
      </c>
      <c r="L1777" s="99"/>
      <c r="M1777" s="102" t="s">
        <v>2199</v>
      </c>
      <c r="N1777" s="129"/>
      <c r="O1777" s="91"/>
      <c r="P1777" s="91"/>
      <c r="Q1777" s="99"/>
      <c r="R1777" s="122"/>
      <c r="S1777" s="90" t="s">
        <v>95</v>
      </c>
      <c r="T1777" s="91"/>
      <c r="U1777" s="110"/>
      <c r="V1777" s="111" t="s">
        <v>2680</v>
      </c>
      <c r="W177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77" s="12"/>
      <c r="AA1777" s="118"/>
      <c r="AB1777" s="84">
        <f>_xlfn.XLOOKUP(_xlfn.TEXTJOIN("_",TRUE,tbl_die_ordering[[#This Row],[Supplier]],tbl_die_ordering[[#This Row],[DIE NO]]),[1]Tracker!$AQ:$AQ,[1]Tracker!$Y:$Y,"")</f>
        <v>0</v>
      </c>
      <c r="AC1777" s="83">
        <f>_xlfn.XLOOKUP(_xlfn.TEXTJOIN("_",TRUE,tbl_die_ordering[[#This Row],[Supplier]],tbl_die_ordering[[#This Row],[DIE NO]]),[1]Tracker!$AQ:$AQ,[1]Tracker!$AC:$AC,"")</f>
        <v>0</v>
      </c>
      <c r="AD1777" s="7"/>
      <c r="AF1777" t="str">
        <f>TEXT(tbl_die_ordering[[#This Row],[Die Requested Date]],"mmm")</f>
        <v>Nov</v>
      </c>
      <c r="AG1777" t="str">
        <f>_xlfn.TEXTJOIN("_",TRUE,tbl_die_ordering[[#This Row],[Supplier]],tbl_die_ordering[[#This Row],[DIE NO]])</f>
        <v>PHME_05422-603</v>
      </c>
    </row>
    <row r="1778" spans="1:33" ht="15.75">
      <c r="A1778" s="130" t="s">
        <v>6</v>
      </c>
      <c r="B1778" s="128" t="str">
        <f>_xlfn.XLOOKUP(_xlfn.TEXTJOIN("_",TRUE,tbl_die_ordering[[#This Row],[Supplier]],tbl_die_ordering[[#This Row],[DIE NO]]),[1]Tracker!$AQ:$AQ,[1]Tracker!$W:$W,"")</f>
        <v>8343-25</v>
      </c>
      <c r="C1778" s="204" t="s">
        <v>2681</v>
      </c>
      <c r="D1778" s="90" t="s">
        <v>88</v>
      </c>
      <c r="E1778" s="90" t="s">
        <v>100</v>
      </c>
      <c r="F1778" s="91">
        <v>45988</v>
      </c>
      <c r="G1778" s="355">
        <f>_xlfn.XLOOKUP(_xlfn.TEXTJOIN("_",TRUE,tbl_die_ordering[[#This Row],[Supplier]],tbl_die_ordering[[#This Row],[DIE NO]]),[1]Tracker!$AQ:$AQ,[1]Tracker!$V:$V,"")</f>
        <v>45988</v>
      </c>
      <c r="H1778" s="193" t="s">
        <v>94</v>
      </c>
      <c r="I1778" s="131">
        <v>1</v>
      </c>
      <c r="J1778" s="131">
        <v>1</v>
      </c>
      <c r="K1778" s="99">
        <v>45994</v>
      </c>
      <c r="L1778" s="99">
        <v>45999</v>
      </c>
      <c r="M1778" s="102"/>
      <c r="N1778" s="129"/>
      <c r="O1778" s="91">
        <v>46000</v>
      </c>
      <c r="P1778" s="91">
        <v>46000</v>
      </c>
      <c r="Q1778" s="99">
        <v>46000</v>
      </c>
      <c r="R1778" s="122" t="s">
        <v>2622</v>
      </c>
      <c r="S1778" s="90" t="s">
        <v>95</v>
      </c>
      <c r="T1778" s="99">
        <v>46000</v>
      </c>
      <c r="U1778" s="110"/>
      <c r="V1778" s="111" t="s">
        <v>2682</v>
      </c>
      <c r="W177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78" s="12"/>
      <c r="AA1778" s="118"/>
      <c r="AB1778" s="84">
        <f>_xlfn.XLOOKUP(_xlfn.TEXTJOIN("_",TRUE,tbl_die_ordering[[#This Row],[Supplier]],tbl_die_ordering[[#This Row],[DIE NO]]),[1]Tracker!$AQ:$AQ,[1]Tracker!$Y:$Y,"")</f>
        <v>0</v>
      </c>
      <c r="AC1778" s="83">
        <f>_xlfn.XLOOKUP(_xlfn.TEXTJOIN("_",TRUE,tbl_die_ordering[[#This Row],[Supplier]],tbl_die_ordering[[#This Row],[DIE NO]]),[1]Tracker!$AQ:$AQ,[1]Tracker!$AC:$AC,"")</f>
        <v>0</v>
      </c>
      <c r="AD1778" s="7"/>
      <c r="AF1778" t="str">
        <f>TEXT(tbl_die_ordering[[#This Row],[Die Requested Date]],"mmm")</f>
        <v>Nov</v>
      </c>
      <c r="AG1778" t="str">
        <f>_xlfn.TEXTJOIN("_",TRUE,tbl_die_ordering[[#This Row],[Supplier]],tbl_die_ordering[[#This Row],[DIE NO]])</f>
        <v>PHME_14700-501</v>
      </c>
    </row>
    <row r="1779" spans="1:33" ht="15.75">
      <c r="A1779" s="130" t="s">
        <v>6</v>
      </c>
      <c r="B1779" s="128" t="str">
        <f>_xlfn.XLOOKUP(_xlfn.TEXTJOIN("_",TRUE,tbl_die_ordering[[#This Row],[Supplier]],tbl_die_ordering[[#This Row],[DIE NO]]),[1]Tracker!$AQ:$AQ,[1]Tracker!$W:$W,"")</f>
        <v>8347-25</v>
      </c>
      <c r="C1779" s="204" t="s">
        <v>2683</v>
      </c>
      <c r="D1779" s="90" t="s">
        <v>185</v>
      </c>
      <c r="E1779" s="90" t="s">
        <v>93</v>
      </c>
      <c r="F1779" s="91">
        <v>45988</v>
      </c>
      <c r="G1779" s="355">
        <f>_xlfn.XLOOKUP(_xlfn.TEXTJOIN("_",TRUE,tbl_die_ordering[[#This Row],[Supplier]],tbl_die_ordering[[#This Row],[DIE NO]]),[1]Tracker!$AQ:$AQ,[1]Tracker!$V:$V,"")</f>
        <v>45995</v>
      </c>
      <c r="H1779" s="193" t="s">
        <v>90</v>
      </c>
      <c r="I1779" s="131">
        <v>7</v>
      </c>
      <c r="J1779" s="131">
        <v>7</v>
      </c>
      <c r="K1779" s="99"/>
      <c r="L1779" s="99"/>
      <c r="M1779" s="102"/>
      <c r="N1779" s="129"/>
      <c r="O1779" s="91"/>
      <c r="P1779" s="91"/>
      <c r="Q1779" s="99"/>
      <c r="R1779" s="122"/>
      <c r="S1779" s="90" t="s">
        <v>91</v>
      </c>
      <c r="T1779" s="91"/>
      <c r="U1779" s="110" t="s">
        <v>1306</v>
      </c>
      <c r="V1779" s="111"/>
      <c r="W177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AWAITING FOR DESIGN</v>
      </c>
      <c r="X1779" s="12"/>
      <c r="AA1779" s="118"/>
      <c r="AB1779" s="84">
        <f>_xlfn.XLOOKUP(_xlfn.TEXTJOIN("_",TRUE,tbl_die_ordering[[#This Row],[Supplier]],tbl_die_ordering[[#This Row],[DIE NO]]),[1]Tracker!$AQ:$AQ,[1]Tracker!$Y:$Y,"")</f>
        <v>0</v>
      </c>
      <c r="AC1779" s="83">
        <f>_xlfn.XLOOKUP(_xlfn.TEXTJOIN("_",TRUE,tbl_die_ordering[[#This Row],[Supplier]],tbl_die_ordering[[#This Row],[DIE NO]]),[1]Tracker!$AQ:$AQ,[1]Tracker!$AC:$AC,"")</f>
        <v>0</v>
      </c>
      <c r="AD1779" s="7"/>
      <c r="AF1779" t="str">
        <f>TEXT(tbl_die_ordering[[#This Row],[Die Requested Date]],"mmm")</f>
        <v>Nov</v>
      </c>
      <c r="AG1779" t="str">
        <f>_xlfn.TEXTJOIN("_",TRUE,tbl_die_ordering[[#This Row],[Supplier]],tbl_die_ordering[[#This Row],[DIE NO]])</f>
        <v>WEFA_30526-601</v>
      </c>
    </row>
    <row r="1780" spans="1:33" ht="15.75">
      <c r="A1780" s="130" t="s">
        <v>6</v>
      </c>
      <c r="B1780" s="128" t="str">
        <f>_xlfn.XLOOKUP(_xlfn.TEXTJOIN("_",TRUE,tbl_die_ordering[[#This Row],[Supplier]],tbl_die_ordering[[#This Row],[DIE NO]]),[1]Tracker!$AQ:$AQ,[1]Tracker!$W:$W,"")</f>
        <v>8349-25</v>
      </c>
      <c r="C1780" s="204" t="s">
        <v>2684</v>
      </c>
      <c r="D1780" s="90" t="s">
        <v>185</v>
      </c>
      <c r="E1780" s="90" t="s">
        <v>119</v>
      </c>
      <c r="F1780" s="91">
        <v>45988</v>
      </c>
      <c r="G1780" s="355">
        <f>_xlfn.XLOOKUP(_xlfn.TEXTJOIN("_",TRUE,tbl_die_ordering[[#This Row],[Supplier]],tbl_die_ordering[[#This Row],[DIE NO]]),[1]Tracker!$AQ:$AQ,[1]Tracker!$V:$V,"")</f>
        <v>45988</v>
      </c>
      <c r="H1780" s="193" t="s">
        <v>90</v>
      </c>
      <c r="I1780" s="131">
        <v>5</v>
      </c>
      <c r="J1780" s="131">
        <v>5</v>
      </c>
      <c r="K1780" s="99">
        <v>45992</v>
      </c>
      <c r="L1780" s="99">
        <v>46002</v>
      </c>
      <c r="M1780" s="102" t="s">
        <v>2199</v>
      </c>
      <c r="N1780" s="129"/>
      <c r="O1780" s="91">
        <v>46003</v>
      </c>
      <c r="P1780" s="91">
        <v>46004</v>
      </c>
      <c r="Q1780" s="99">
        <v>46003</v>
      </c>
      <c r="R1780" s="122" t="s">
        <v>2528</v>
      </c>
      <c r="S1780" s="90" t="s">
        <v>167</v>
      </c>
      <c r="T1780" s="99">
        <v>46003</v>
      </c>
      <c r="U1780" s="110" t="s">
        <v>1306</v>
      </c>
      <c r="V1780" s="111"/>
      <c r="W178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80" s="12"/>
      <c r="AA1780" s="118"/>
      <c r="AB1780" s="84">
        <f>_xlfn.XLOOKUP(_xlfn.TEXTJOIN("_",TRUE,tbl_die_ordering[[#This Row],[Supplier]],tbl_die_ordering[[#This Row],[DIE NO]]),[1]Tracker!$AQ:$AQ,[1]Tracker!$Y:$Y,"")</f>
        <v>0</v>
      </c>
      <c r="AC1780" s="83">
        <f>_xlfn.XLOOKUP(_xlfn.TEXTJOIN("_",TRUE,tbl_die_ordering[[#This Row],[Supplier]],tbl_die_ordering[[#This Row],[DIE NO]]),[1]Tracker!$AQ:$AQ,[1]Tracker!$AC:$AC,"")</f>
        <v>0</v>
      </c>
      <c r="AD1780" s="7"/>
      <c r="AF1780" t="str">
        <f>TEXT(tbl_die_ordering[[#This Row],[Die Requested Date]],"mmm")</f>
        <v>Nov</v>
      </c>
      <c r="AG1780" t="str">
        <f>_xlfn.TEXTJOIN("_",TRUE,tbl_die_ordering[[#This Row],[Supplier]],tbl_die_ordering[[#This Row],[DIE NO]])</f>
        <v>PHOENIX _30524-401</v>
      </c>
    </row>
    <row r="1781" spans="1:33" ht="15.75">
      <c r="A1781" s="130" t="s">
        <v>6</v>
      </c>
      <c r="B1781" s="128" t="str">
        <f>_xlfn.XLOOKUP(_xlfn.TEXTJOIN("_",TRUE,tbl_die_ordering[[#This Row],[Supplier]],tbl_die_ordering[[#This Row],[DIE NO]]),[1]Tracker!$AQ:$AQ,[1]Tracker!$W:$W,"")</f>
        <v>8347-25</v>
      </c>
      <c r="C1781" s="204" t="s">
        <v>2685</v>
      </c>
      <c r="D1781" s="90" t="s">
        <v>185</v>
      </c>
      <c r="E1781" s="90" t="s">
        <v>119</v>
      </c>
      <c r="F1781" s="91">
        <v>45988</v>
      </c>
      <c r="G1781" s="355">
        <f>_xlfn.XLOOKUP(_xlfn.TEXTJOIN("_",TRUE,tbl_die_ordering[[#This Row],[Supplier]],tbl_die_ordering[[#This Row],[DIE NO]]),[1]Tracker!$AQ:$AQ,[1]Tracker!$V:$V,"")</f>
        <v>45995</v>
      </c>
      <c r="H1781" s="193" t="s">
        <v>90</v>
      </c>
      <c r="I1781" s="131">
        <v>7</v>
      </c>
      <c r="J1781" s="131">
        <v>7</v>
      </c>
      <c r="K1781" s="99">
        <v>46002</v>
      </c>
      <c r="L1781" s="99"/>
      <c r="M1781" s="102" t="s">
        <v>2199</v>
      </c>
      <c r="N1781" s="129"/>
      <c r="O1781" s="91"/>
      <c r="P1781" s="91"/>
      <c r="Q1781" s="99"/>
      <c r="R1781" s="122"/>
      <c r="S1781" s="90" t="s">
        <v>91</v>
      </c>
      <c r="T1781" s="91"/>
      <c r="U1781" s="110" t="s">
        <v>1306</v>
      </c>
      <c r="V1781" s="111" t="s">
        <v>2686</v>
      </c>
      <c r="W178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81" s="12"/>
      <c r="AA1781" s="118"/>
      <c r="AB1781" s="84">
        <f>_xlfn.XLOOKUP(_xlfn.TEXTJOIN("_",TRUE,tbl_die_ordering[[#This Row],[Supplier]],tbl_die_ordering[[#This Row],[DIE NO]]),[1]Tracker!$AQ:$AQ,[1]Tracker!$Y:$Y,"")</f>
        <v>0</v>
      </c>
      <c r="AC1781" s="83">
        <f>_xlfn.XLOOKUP(_xlfn.TEXTJOIN("_",TRUE,tbl_die_ordering[[#This Row],[Supplier]],tbl_die_ordering[[#This Row],[DIE NO]]),[1]Tracker!$AQ:$AQ,[1]Tracker!$AC:$AC,"")</f>
        <v>0</v>
      </c>
      <c r="AD1781" s="7"/>
      <c r="AF1781" t="str">
        <f>TEXT(tbl_die_ordering[[#This Row],[Die Requested Date]],"mmm")</f>
        <v>Nov</v>
      </c>
      <c r="AG1781" t="str">
        <f>_xlfn.TEXTJOIN("_",TRUE,tbl_die_ordering[[#This Row],[Supplier]],tbl_die_ordering[[#This Row],[DIE NO]])</f>
        <v>WEFA_30525-201</v>
      </c>
    </row>
    <row r="1782" spans="1:33" ht="15.75">
      <c r="A1782" s="130" t="s">
        <v>29</v>
      </c>
      <c r="B1782" s="128" t="str">
        <f>_xlfn.XLOOKUP(_xlfn.TEXTJOIN("_",TRUE,tbl_die_ordering[[#This Row],[Supplier]],tbl_die_ordering[[#This Row],[DIE NO]]),[1]Tracker!$AQ:$AQ,[1]Tracker!$W:$W,"")</f>
        <v>8352-25</v>
      </c>
      <c r="C1782" s="204" t="s">
        <v>2687</v>
      </c>
      <c r="D1782" s="90" t="s">
        <v>185</v>
      </c>
      <c r="E1782" s="90" t="s">
        <v>648</v>
      </c>
      <c r="F1782" s="91">
        <v>45995</v>
      </c>
      <c r="G1782" s="355">
        <f>_xlfn.XLOOKUP(_xlfn.TEXTJOIN("_",TRUE,tbl_die_ordering[[#This Row],[Supplier]],tbl_die_ordering[[#This Row],[DIE NO]]),[1]Tracker!$AQ:$AQ,[1]Tracker!$V:$V,"")</f>
        <v>45996</v>
      </c>
      <c r="H1782" s="193" t="s">
        <v>94</v>
      </c>
      <c r="I1782" s="131">
        <v>1</v>
      </c>
      <c r="J1782" s="131">
        <v>2</v>
      </c>
      <c r="K1782" s="99"/>
      <c r="L1782" s="99"/>
      <c r="M1782" s="102" t="s">
        <v>2199</v>
      </c>
      <c r="N1782" s="129"/>
      <c r="O1782" s="91"/>
      <c r="P1782" s="91"/>
      <c r="Q1782" s="99"/>
      <c r="R1782" s="122"/>
      <c r="S1782" s="90" t="s">
        <v>95</v>
      </c>
      <c r="T1782" s="91"/>
      <c r="U1782" s="110" t="s">
        <v>187</v>
      </c>
      <c r="V1782" s="111"/>
      <c r="W1782" s="80"/>
      <c r="X1782" s="6"/>
      <c r="AA1782" s="118"/>
      <c r="AB1782" s="84">
        <f>_xlfn.XLOOKUP(_xlfn.TEXTJOIN("_",TRUE,tbl_die_ordering[[#This Row],[Supplier]],tbl_die_ordering[[#This Row],[DIE NO]]),[1]Tracker!$AQ:$AQ,[1]Tracker!$Y:$Y,"")</f>
        <v>0</v>
      </c>
      <c r="AC1782" s="83">
        <f>_xlfn.XLOOKUP(_xlfn.TEXTJOIN("_",TRUE,tbl_die_ordering[[#This Row],[Supplier]],tbl_die_ordering[[#This Row],[DIE NO]]),[1]Tracker!$AQ:$AQ,[1]Tracker!$AC:$AC,"")</f>
        <v>0</v>
      </c>
      <c r="AD1782" s="7"/>
      <c r="AF1782" t="str">
        <f>TEXT(tbl_die_ordering[[#This Row],[Die Requested Date]],"mmm")</f>
        <v>Dec</v>
      </c>
      <c r="AG1782" t="str">
        <f>_xlfn.TEXTJOIN("_",TRUE,tbl_die_ordering[[#This Row],[Supplier]],tbl_die_ordering[[#This Row],[DIE NO]])</f>
        <v>PHME_051146-2501</v>
      </c>
    </row>
    <row r="1783" spans="1:33" ht="15.75">
      <c r="A1783" s="130" t="s">
        <v>29</v>
      </c>
      <c r="B1783" s="128" t="str">
        <f>_xlfn.XLOOKUP(_xlfn.TEXTJOIN("_",TRUE,tbl_die_ordering[[#This Row],[Supplier]],tbl_die_ordering[[#This Row],[DIE NO]]),[1]Tracker!$AQ:$AQ,[1]Tracker!$W:$W,"")</f>
        <v>8353-25</v>
      </c>
      <c r="C1783" s="204" t="s">
        <v>2688</v>
      </c>
      <c r="D1783" s="90" t="s">
        <v>185</v>
      </c>
      <c r="E1783" s="90" t="s">
        <v>648</v>
      </c>
      <c r="F1783" s="91">
        <v>45995</v>
      </c>
      <c r="G1783" s="355">
        <f>_xlfn.XLOOKUP(_xlfn.TEXTJOIN("_",TRUE,tbl_die_ordering[[#This Row],[Supplier]],tbl_die_ordering[[#This Row],[DIE NO]]),[1]Tracker!$AQ:$AQ,[1]Tracker!$V:$V,"")</f>
        <v>45996</v>
      </c>
      <c r="H1783" s="193" t="s">
        <v>94</v>
      </c>
      <c r="I1783" s="131">
        <v>1</v>
      </c>
      <c r="J1783" s="131">
        <v>4</v>
      </c>
      <c r="K1783" s="99">
        <v>46000</v>
      </c>
      <c r="L1783" s="99">
        <v>46003</v>
      </c>
      <c r="M1783" s="102" t="s">
        <v>2199</v>
      </c>
      <c r="N1783" s="129"/>
      <c r="O1783" s="91">
        <v>46004</v>
      </c>
      <c r="P1783" s="91"/>
      <c r="Q1783" s="99">
        <v>46004</v>
      </c>
      <c r="R1783" s="122" t="s">
        <v>2689</v>
      </c>
      <c r="S1783" s="90" t="s">
        <v>101</v>
      </c>
      <c r="T1783" s="91">
        <v>46004</v>
      </c>
      <c r="U1783" s="110" t="s">
        <v>187</v>
      </c>
      <c r="V1783" s="111"/>
      <c r="W178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ORACLE ENTRY</v>
      </c>
      <c r="X1783" s="12"/>
      <c r="AA1783" s="118"/>
      <c r="AB1783" s="84">
        <f>_xlfn.XLOOKUP(_xlfn.TEXTJOIN("_",TRUE,tbl_die_ordering[[#This Row],[Supplier]],tbl_die_ordering[[#This Row],[DIE NO]]),[1]Tracker!$AQ:$AQ,[1]Tracker!$Y:$Y,"")</f>
        <v>0</v>
      </c>
      <c r="AC1783" s="83">
        <f>_xlfn.XLOOKUP(_xlfn.TEXTJOIN("_",TRUE,tbl_die_ordering[[#This Row],[Supplier]],tbl_die_ordering[[#This Row],[DIE NO]]),[1]Tracker!$AQ:$AQ,[1]Tracker!$AC:$AC,"")</f>
        <v>0</v>
      </c>
      <c r="AD1783" s="7"/>
      <c r="AF1783" t="str">
        <f>TEXT(tbl_die_ordering[[#This Row],[Die Requested Date]],"mmm")</f>
        <v>Dec</v>
      </c>
      <c r="AG1783" t="str">
        <f>_xlfn.TEXTJOIN("_",TRUE,tbl_die_ordering[[#This Row],[Supplier]],tbl_die_ordering[[#This Row],[DIE NO]])</f>
        <v>PDTMC_051147-2501</v>
      </c>
    </row>
    <row r="1784" spans="1:33" ht="15.75">
      <c r="A1784" s="130" t="s">
        <v>29</v>
      </c>
      <c r="B1784" s="128" t="str">
        <f>_xlfn.XLOOKUP(_xlfn.TEXTJOIN("_",TRUE,tbl_die_ordering[[#This Row],[Supplier]],tbl_die_ordering[[#This Row],[DIE NO]]),[1]Tracker!$AQ:$AQ,[1]Tracker!$W:$W,"")</f>
        <v>8352-25</v>
      </c>
      <c r="C1784" s="204" t="s">
        <v>2690</v>
      </c>
      <c r="D1784" s="90" t="s">
        <v>185</v>
      </c>
      <c r="E1784" s="90" t="s">
        <v>727</v>
      </c>
      <c r="F1784" s="91">
        <v>45995</v>
      </c>
      <c r="G1784" s="355">
        <f>_xlfn.XLOOKUP(_xlfn.TEXTJOIN("_",TRUE,tbl_die_ordering[[#This Row],[Supplier]],tbl_die_ordering[[#This Row],[DIE NO]]),[1]Tracker!$AQ:$AQ,[1]Tracker!$V:$V,"")</f>
        <v>45996</v>
      </c>
      <c r="H1784" s="193" t="s">
        <v>94</v>
      </c>
      <c r="I1784" s="131">
        <v>1</v>
      </c>
      <c r="J1784" s="131">
        <v>1</v>
      </c>
      <c r="K1784" s="99">
        <v>46002</v>
      </c>
      <c r="L1784" s="99"/>
      <c r="M1784" s="102" t="s">
        <v>2199</v>
      </c>
      <c r="N1784" s="129"/>
      <c r="O1784" s="91"/>
      <c r="P1784" s="91"/>
      <c r="Q1784" s="99"/>
      <c r="R1784" s="122"/>
      <c r="S1784" s="90" t="s">
        <v>95</v>
      </c>
      <c r="T1784" s="91"/>
      <c r="U1784" s="110" t="s">
        <v>187</v>
      </c>
      <c r="V1784" s="111"/>
      <c r="W178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84" s="12"/>
      <c r="AA1784" s="118"/>
      <c r="AB1784" s="84">
        <f>_xlfn.XLOOKUP(_xlfn.TEXTJOIN("_",TRUE,tbl_die_ordering[[#This Row],[Supplier]],tbl_die_ordering[[#This Row],[DIE NO]]),[1]Tracker!$AQ:$AQ,[1]Tracker!$Y:$Y,"")</f>
        <v>0</v>
      </c>
      <c r="AC1784" s="83">
        <f>_xlfn.XLOOKUP(_xlfn.TEXTJOIN("_",TRUE,tbl_die_ordering[[#This Row],[Supplier]],tbl_die_ordering[[#This Row],[DIE NO]]),[1]Tracker!$AQ:$AQ,[1]Tracker!$AC:$AC,"")</f>
        <v>0</v>
      </c>
      <c r="AD1784" s="7"/>
      <c r="AF1784" t="str">
        <f>TEXT(tbl_die_ordering[[#This Row],[Die Requested Date]],"mmm")</f>
        <v>Dec</v>
      </c>
      <c r="AG1784" t="str">
        <f>_xlfn.TEXTJOIN("_",TRUE,tbl_die_ordering[[#This Row],[Supplier]],tbl_die_ordering[[#This Row],[DIE NO]])</f>
        <v>PHME_051148-3501</v>
      </c>
    </row>
    <row r="1785" spans="1:33" ht="15.75">
      <c r="A1785" s="130" t="s">
        <v>29</v>
      </c>
      <c r="B1785" s="128" t="str">
        <f>_xlfn.XLOOKUP(_xlfn.TEXTJOIN("_",TRUE,tbl_die_ordering[[#This Row],[Supplier]],tbl_die_ordering[[#This Row],[DIE NO]]),[1]Tracker!$AQ:$AQ,[1]Tracker!$W:$W,"")</f>
        <v>8352-25</v>
      </c>
      <c r="C1785" s="204" t="s">
        <v>2691</v>
      </c>
      <c r="D1785" s="90" t="s">
        <v>185</v>
      </c>
      <c r="E1785" s="90" t="s">
        <v>648</v>
      </c>
      <c r="F1785" s="91">
        <v>45995</v>
      </c>
      <c r="G1785" s="355">
        <f>_xlfn.XLOOKUP(_xlfn.TEXTJOIN("_",TRUE,tbl_die_ordering[[#This Row],[Supplier]],tbl_die_ordering[[#This Row],[DIE NO]]),[1]Tracker!$AQ:$AQ,[1]Tracker!$V:$V,"")</f>
        <v>45996</v>
      </c>
      <c r="H1785" t="s">
        <v>94</v>
      </c>
      <c r="I1785" s="131">
        <v>2</v>
      </c>
      <c r="J1785" s="131">
        <v>2</v>
      </c>
      <c r="K1785" s="99">
        <v>46002</v>
      </c>
      <c r="L1785" s="99"/>
      <c r="M1785" s="102" t="s">
        <v>2199</v>
      </c>
      <c r="N1785" s="129"/>
      <c r="O1785" s="91"/>
      <c r="P1785" s="91"/>
      <c r="Q1785" s="99"/>
      <c r="R1785" s="122"/>
      <c r="S1785" s="90" t="s">
        <v>95</v>
      </c>
      <c r="T1785" s="91"/>
      <c r="U1785" s="110" t="s">
        <v>187</v>
      </c>
      <c r="V1785" s="111"/>
      <c r="W178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85" s="12"/>
      <c r="AA1785" s="118"/>
      <c r="AB1785" s="84">
        <f>_xlfn.XLOOKUP(_xlfn.TEXTJOIN("_",TRUE,tbl_die_ordering[[#This Row],[Supplier]],tbl_die_ordering[[#This Row],[DIE NO]]),[1]Tracker!$AQ:$AQ,[1]Tracker!$Y:$Y,"")</f>
        <v>0</v>
      </c>
      <c r="AC1785" s="83">
        <f>_xlfn.XLOOKUP(_xlfn.TEXTJOIN("_",TRUE,tbl_die_ordering[[#This Row],[Supplier]],tbl_die_ordering[[#This Row],[DIE NO]]),[1]Tracker!$AQ:$AQ,[1]Tracker!$AC:$AC,"")</f>
        <v>0</v>
      </c>
      <c r="AD1785" s="7"/>
      <c r="AF1785" t="str">
        <f>TEXT(tbl_die_ordering[[#This Row],[Die Requested Date]],"mmm")</f>
        <v>Dec</v>
      </c>
      <c r="AG1785" t="str">
        <f>_xlfn.TEXTJOIN("_",TRUE,tbl_die_ordering[[#This Row],[Supplier]],tbl_die_ordering[[#This Row],[DIE NO]])</f>
        <v>PHME_051149-2501</v>
      </c>
    </row>
    <row r="1786" spans="1:33" ht="15.75">
      <c r="A1786" s="130" t="s">
        <v>29</v>
      </c>
      <c r="B1786" s="128" t="str">
        <f>_xlfn.XLOOKUP(_xlfn.TEXTJOIN("_",TRUE,tbl_die_ordering[[#This Row],[Supplier]],tbl_die_ordering[[#This Row],[DIE NO]]),[1]Tracker!$AQ:$AQ,[1]Tracker!$W:$W,"")</f>
        <v>8353-25</v>
      </c>
      <c r="C1786" s="204" t="s">
        <v>2692</v>
      </c>
      <c r="D1786" s="90" t="s">
        <v>185</v>
      </c>
      <c r="E1786" s="90" t="s">
        <v>323</v>
      </c>
      <c r="F1786" s="91">
        <v>45995</v>
      </c>
      <c r="G1786" s="355">
        <f>_xlfn.XLOOKUP(_xlfn.TEXTJOIN("_",TRUE,tbl_die_ordering[[#This Row],[Supplier]],tbl_die_ordering[[#This Row],[DIE NO]]),[1]Tracker!$AQ:$AQ,[1]Tracker!$V:$V,"")</f>
        <v>45996</v>
      </c>
      <c r="H1786" s="193" t="s">
        <v>94</v>
      </c>
      <c r="I1786" s="131">
        <v>1</v>
      </c>
      <c r="J1786" s="131">
        <v>1</v>
      </c>
      <c r="K1786" s="99">
        <v>45999</v>
      </c>
      <c r="L1786" s="99"/>
      <c r="M1786" s="102" t="s">
        <v>2199</v>
      </c>
      <c r="N1786" s="129"/>
      <c r="O1786" s="91"/>
      <c r="P1786" s="91"/>
      <c r="Q1786" s="99"/>
      <c r="R1786" s="122"/>
      <c r="S1786" s="90" t="s">
        <v>101</v>
      </c>
      <c r="T1786" s="91"/>
      <c r="U1786" s="110" t="s">
        <v>187</v>
      </c>
      <c r="V1786" s="111"/>
      <c r="W178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86" s="12"/>
      <c r="AA1786" s="118"/>
      <c r="AB1786" s="84">
        <f>_xlfn.XLOOKUP(_xlfn.TEXTJOIN("_",TRUE,tbl_die_ordering[[#This Row],[Supplier]],tbl_die_ordering[[#This Row],[DIE NO]]),[1]Tracker!$AQ:$AQ,[1]Tracker!$Y:$Y,"")</f>
        <v>0</v>
      </c>
      <c r="AC1786" s="83">
        <f>_xlfn.XLOOKUP(_xlfn.TEXTJOIN("_",TRUE,tbl_die_ordering[[#This Row],[Supplier]],tbl_die_ordering[[#This Row],[DIE NO]]),[1]Tracker!$AQ:$AQ,[1]Tracker!$AC:$AC,"")</f>
        <v>0</v>
      </c>
      <c r="AD1786" s="7"/>
      <c r="AF1786" t="str">
        <f>TEXT(tbl_die_ordering[[#This Row],[Die Requested Date]],"mmm")</f>
        <v>Dec</v>
      </c>
      <c r="AG1786" t="str">
        <f>_xlfn.TEXTJOIN("_",TRUE,tbl_die_ordering[[#This Row],[Supplier]],tbl_die_ordering[[#This Row],[DIE NO]])</f>
        <v>PDTMC_055078-2501</v>
      </c>
    </row>
    <row r="1787" spans="1:33" ht="30">
      <c r="A1787" s="130" t="s">
        <v>6</v>
      </c>
      <c r="B1787" s="128" t="str">
        <f>_xlfn.XLOOKUP(_xlfn.TEXTJOIN("_",TRUE,tbl_die_ordering[[#This Row],[Supplier]],tbl_die_ordering[[#This Row],[DIE NO]]),[1]Tracker!$AQ:$AQ,[1]Tracker!$W:$W,"")</f>
        <v>8350-25</v>
      </c>
      <c r="C1787" s="204" t="s">
        <v>2693</v>
      </c>
      <c r="D1787" s="90" t="s">
        <v>88</v>
      </c>
      <c r="E1787" s="92" t="s">
        <v>219</v>
      </c>
      <c r="F1787" s="91">
        <v>45995</v>
      </c>
      <c r="G1787" s="355">
        <f>_xlfn.XLOOKUP(_xlfn.TEXTJOIN("_",TRUE,tbl_die_ordering[[#This Row],[Supplier]],tbl_die_ordering[[#This Row],[DIE NO]]),[1]Tracker!$AQ:$AQ,[1]Tracker!$V:$V,"")</f>
        <v>45996</v>
      </c>
      <c r="H1787" s="193" t="s">
        <v>94</v>
      </c>
      <c r="I1787" s="131">
        <v>4</v>
      </c>
      <c r="J1787" s="131">
        <v>4</v>
      </c>
      <c r="K1787" s="99">
        <v>45996</v>
      </c>
      <c r="L1787" s="99">
        <v>45999</v>
      </c>
      <c r="M1787" s="102"/>
      <c r="N1787" s="129"/>
      <c r="O1787" s="91">
        <v>46000</v>
      </c>
      <c r="P1787" s="91">
        <v>46000</v>
      </c>
      <c r="Q1787" s="99">
        <v>46000</v>
      </c>
      <c r="R1787" s="122" t="s">
        <v>2622</v>
      </c>
      <c r="S1787" s="90" t="s">
        <v>101</v>
      </c>
      <c r="T1787" s="99">
        <v>46000</v>
      </c>
      <c r="U1787" s="110"/>
      <c r="V1787" s="111" t="s">
        <v>2694</v>
      </c>
      <c r="W178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87" s="6"/>
      <c r="AA1787" s="118"/>
      <c r="AB1787" s="84">
        <f>_xlfn.XLOOKUP(_xlfn.TEXTJOIN("_",TRUE,tbl_die_ordering[[#This Row],[Supplier]],tbl_die_ordering[[#This Row],[DIE NO]]),[1]Tracker!$AQ:$AQ,[1]Tracker!$Y:$Y,"")</f>
        <v>0</v>
      </c>
      <c r="AC1787" s="83">
        <f>_xlfn.XLOOKUP(_xlfn.TEXTJOIN("_",TRUE,tbl_die_ordering[[#This Row],[Supplier]],tbl_die_ordering[[#This Row],[DIE NO]]),[1]Tracker!$AQ:$AQ,[1]Tracker!$AC:$AC,"")</f>
        <v>0</v>
      </c>
      <c r="AD1787" s="7"/>
      <c r="AF1787" t="str">
        <f>TEXT(tbl_die_ordering[[#This Row],[Die Requested Date]],"mmm")</f>
        <v>Dec</v>
      </c>
      <c r="AG1787" t="str">
        <f>_xlfn.TEXTJOIN("_",TRUE,tbl_die_ordering[[#This Row],[Supplier]],tbl_die_ordering[[#This Row],[DIE NO]])</f>
        <v>PDTMC_14860-209</v>
      </c>
    </row>
    <row r="1788" spans="1:33" ht="15.75">
      <c r="A1788" s="130" t="s">
        <v>6</v>
      </c>
      <c r="B1788" s="128" t="str">
        <f>_xlfn.XLOOKUP(_xlfn.TEXTJOIN("_",TRUE,tbl_die_ordering[[#This Row],[Supplier]],tbl_die_ordering[[#This Row],[DIE NO]]),[1]Tracker!$AQ:$AQ,[1]Tracker!$W:$W,"")</f>
        <v>8351-25</v>
      </c>
      <c r="C1788" s="204" t="s">
        <v>2695</v>
      </c>
      <c r="D1788" s="90" t="s">
        <v>88</v>
      </c>
      <c r="E1788" s="92" t="s">
        <v>219</v>
      </c>
      <c r="F1788" s="91">
        <v>45995</v>
      </c>
      <c r="G1788" s="355">
        <f>_xlfn.XLOOKUP(_xlfn.TEXTJOIN("_",TRUE,tbl_die_ordering[[#This Row],[Supplier]],tbl_die_ordering[[#This Row],[DIE NO]]),[1]Tracker!$AQ:$AQ,[1]Tracker!$V:$V,"")</f>
        <v>45996</v>
      </c>
      <c r="H1788" s="193" t="s">
        <v>94</v>
      </c>
      <c r="I1788" s="131">
        <v>4</v>
      </c>
      <c r="J1788" s="131">
        <v>4</v>
      </c>
      <c r="K1788" s="99">
        <v>46000</v>
      </c>
      <c r="L1788" s="99"/>
      <c r="M1788" s="102"/>
      <c r="N1788" s="129"/>
      <c r="O1788" s="91"/>
      <c r="P1788" s="91"/>
      <c r="Q1788" s="99"/>
      <c r="R1788" s="122"/>
      <c r="S1788" s="90" t="s">
        <v>95</v>
      </c>
      <c r="T1788" s="91"/>
      <c r="U1788" s="110"/>
      <c r="V1788" s="111"/>
      <c r="W178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788" s="6"/>
      <c r="AA1788" s="118"/>
      <c r="AB1788" s="84">
        <f>_xlfn.XLOOKUP(_xlfn.TEXTJOIN("_",TRUE,tbl_die_ordering[[#This Row],[Supplier]],tbl_die_ordering[[#This Row],[DIE NO]]),[1]Tracker!$AQ:$AQ,[1]Tracker!$Y:$Y,"")</f>
        <v>0</v>
      </c>
      <c r="AC1788" s="83">
        <f>_xlfn.XLOOKUP(_xlfn.TEXTJOIN("_",TRUE,tbl_die_ordering[[#This Row],[Supplier]],tbl_die_ordering[[#This Row],[DIE NO]]),[1]Tracker!$AQ:$AQ,[1]Tracker!$AC:$AC,"")</f>
        <v>0</v>
      </c>
      <c r="AD1788" s="7"/>
      <c r="AF1788" t="str">
        <f>TEXT(tbl_die_ordering[[#This Row],[Die Requested Date]],"mmm")</f>
        <v>Dec</v>
      </c>
      <c r="AG1788" t="str">
        <f>_xlfn.TEXTJOIN("_",TRUE,tbl_die_ordering[[#This Row],[Supplier]],tbl_die_ordering[[#This Row],[DIE NO]])</f>
        <v>PHME_14860-210</v>
      </c>
    </row>
    <row r="1789" spans="1:33" ht="15.75">
      <c r="A1789" s="130" t="s">
        <v>6</v>
      </c>
      <c r="B1789" s="128" t="str">
        <f>_xlfn.XLOOKUP(_xlfn.TEXTJOIN("_",TRUE,tbl_die_ordering[[#This Row],[Supplier]],tbl_die_ordering[[#This Row],[DIE NO]]),[1]Tracker!$AQ:$AQ,[1]Tracker!$W:$W,"")</f>
        <v>8351-25</v>
      </c>
      <c r="C1789" s="204" t="s">
        <v>2696</v>
      </c>
      <c r="D1789" s="90" t="s">
        <v>88</v>
      </c>
      <c r="E1789" s="90" t="s">
        <v>119</v>
      </c>
      <c r="F1789" s="91">
        <v>45995</v>
      </c>
      <c r="G1789" s="355">
        <f>_xlfn.XLOOKUP(_xlfn.TEXTJOIN("_",TRUE,tbl_die_ordering[[#This Row],[Supplier]],tbl_die_ordering[[#This Row],[DIE NO]]),[1]Tracker!$AQ:$AQ,[1]Tracker!$V:$V,"")</f>
        <v>45996</v>
      </c>
      <c r="H1789" s="193" t="s">
        <v>94</v>
      </c>
      <c r="I1789" s="131">
        <v>1</v>
      </c>
      <c r="J1789" s="131">
        <v>2</v>
      </c>
      <c r="K1789" s="99">
        <v>46000</v>
      </c>
      <c r="L1789" s="99">
        <v>46000</v>
      </c>
      <c r="M1789" s="102"/>
      <c r="N1789" s="129"/>
      <c r="O1789" s="91">
        <v>46002</v>
      </c>
      <c r="P1789" s="91">
        <v>46004</v>
      </c>
      <c r="Q1789" s="99">
        <v>46002</v>
      </c>
      <c r="R1789" s="122" t="s">
        <v>2697</v>
      </c>
      <c r="S1789" s="90" t="s">
        <v>95</v>
      </c>
      <c r="T1789" s="91">
        <v>46002</v>
      </c>
      <c r="U1789" s="110"/>
      <c r="V1789" s="111"/>
      <c r="W178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89" s="6"/>
      <c r="AA1789" s="118"/>
      <c r="AB1789" s="84">
        <f>_xlfn.XLOOKUP(_xlfn.TEXTJOIN("_",TRUE,tbl_die_ordering[[#This Row],[Supplier]],tbl_die_ordering[[#This Row],[DIE NO]]),[1]Tracker!$AQ:$AQ,[1]Tracker!$Y:$Y,"")</f>
        <v>0</v>
      </c>
      <c r="AC1789" s="83">
        <f>_xlfn.XLOOKUP(_xlfn.TEXTJOIN("_",TRUE,tbl_die_ordering[[#This Row],[Supplier]],tbl_die_ordering[[#This Row],[DIE NO]]),[1]Tracker!$AQ:$AQ,[1]Tracker!$AC:$AC,"")</f>
        <v>0</v>
      </c>
      <c r="AD1789" s="7"/>
      <c r="AF1789" t="str">
        <f>TEXT(tbl_die_ordering[[#This Row],[Die Requested Date]],"mmm")</f>
        <v>Dec</v>
      </c>
      <c r="AG1789" t="str">
        <f>_xlfn.TEXTJOIN("_",TRUE,tbl_die_ordering[[#This Row],[Supplier]],tbl_die_ordering[[#This Row],[DIE NO]])</f>
        <v>PHME_28117-437</v>
      </c>
    </row>
    <row r="1790" spans="1:33" ht="15.75">
      <c r="A1790" s="130" t="s">
        <v>6</v>
      </c>
      <c r="B1790" s="128" t="str">
        <f>_xlfn.XLOOKUP(_xlfn.TEXTJOIN("_",TRUE,tbl_die_ordering[[#This Row],[Supplier]],tbl_die_ordering[[#This Row],[DIE NO]]),[1]Tracker!$AQ:$AQ,[1]Tracker!$W:$W,"")</f>
        <v>8351-25</v>
      </c>
      <c r="C1790" s="204" t="s">
        <v>2698</v>
      </c>
      <c r="D1790" s="90" t="s">
        <v>162</v>
      </c>
      <c r="E1790" s="90" t="s">
        <v>2699</v>
      </c>
      <c r="F1790" s="91">
        <v>45995</v>
      </c>
      <c r="G1790" s="355">
        <f>_xlfn.XLOOKUP(_xlfn.TEXTJOIN("_",TRUE,tbl_die_ordering[[#This Row],[Supplier]],tbl_die_ordering[[#This Row],[DIE NO]]),[1]Tracker!$AQ:$AQ,[1]Tracker!$V:$V,"")</f>
        <v>45996</v>
      </c>
      <c r="H1790" s="193" t="s">
        <v>94</v>
      </c>
      <c r="I1790" s="131">
        <v>0</v>
      </c>
      <c r="J1790" s="131">
        <v>0</v>
      </c>
      <c r="K1790" s="99">
        <v>46000</v>
      </c>
      <c r="L1790" s="99">
        <v>46003</v>
      </c>
      <c r="M1790" s="102"/>
      <c r="N1790" s="129"/>
      <c r="O1790" s="99">
        <v>46004</v>
      </c>
      <c r="P1790" s="91">
        <v>46004</v>
      </c>
      <c r="Q1790" s="99">
        <v>46004</v>
      </c>
      <c r="R1790" s="122" t="s">
        <v>2587</v>
      </c>
      <c r="S1790" s="90" t="s">
        <v>95</v>
      </c>
      <c r="T1790" s="99">
        <v>46004</v>
      </c>
      <c r="U1790" s="110"/>
      <c r="V1790" s="111"/>
      <c r="W179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90" s="6"/>
      <c r="AA1790" s="118"/>
      <c r="AB1790" s="84">
        <f>_xlfn.XLOOKUP(_xlfn.TEXTJOIN("_",TRUE,tbl_die_ordering[[#This Row],[Supplier]],tbl_die_ordering[[#This Row],[DIE NO]]),[1]Tracker!$AQ:$AQ,[1]Tracker!$Y:$Y,"")</f>
        <v>0</v>
      </c>
      <c r="AC1790" s="83">
        <f>_xlfn.XLOOKUP(_xlfn.TEXTJOIN("_",TRUE,tbl_die_ordering[[#This Row],[Supplier]],tbl_die_ordering[[#This Row],[DIE NO]]),[1]Tracker!$AQ:$AQ,[1]Tracker!$AC:$AC,"")</f>
        <v>0</v>
      </c>
      <c r="AD1790" s="7"/>
      <c r="AF1790" t="str">
        <f>TEXT(tbl_die_ordering[[#This Row],[Die Requested Date]],"mmm")</f>
        <v>Dec</v>
      </c>
      <c r="AG1790" t="str">
        <f>_xlfn.TEXTJOIN("_",TRUE,tbl_die_ordering[[#This Row],[Supplier]],tbl_die_ordering[[#This Row],[DIE NO]])</f>
        <v>PHME_30390-601 Dp</v>
      </c>
    </row>
    <row r="1791" spans="1:33" ht="15.75">
      <c r="A1791" s="130" t="s">
        <v>6</v>
      </c>
      <c r="B1791" s="128" t="str">
        <f>_xlfn.XLOOKUP(_xlfn.TEXTJOIN("_",TRUE,tbl_die_ordering[[#This Row],[Supplier]],tbl_die_ordering[[#This Row],[DIE NO]]),[1]Tracker!$AQ:$AQ,[1]Tracker!$W:$W,"")</f>
        <v>8351-25</v>
      </c>
      <c r="C1791" s="204" t="s">
        <v>2700</v>
      </c>
      <c r="D1791" s="90" t="s">
        <v>185</v>
      </c>
      <c r="E1791" s="90" t="s">
        <v>103</v>
      </c>
      <c r="F1791" s="91">
        <v>45996</v>
      </c>
      <c r="G1791" s="355">
        <f>_xlfn.XLOOKUP(_xlfn.TEXTJOIN("_",TRUE,tbl_die_ordering[[#This Row],[Supplier]],tbl_die_ordering[[#This Row],[DIE NO]]),[1]Tracker!$AQ:$AQ,[1]Tracker!$V:$V,"")</f>
        <v>45996</v>
      </c>
      <c r="H1791" s="193" t="s">
        <v>94</v>
      </c>
      <c r="I1791" s="131">
        <v>1</v>
      </c>
      <c r="J1791" s="131">
        <v>2</v>
      </c>
      <c r="K1791" s="99">
        <v>46002</v>
      </c>
      <c r="L1791" s="99"/>
      <c r="M1791" s="102" t="s">
        <v>2199</v>
      </c>
      <c r="N1791" s="129"/>
      <c r="O1791" s="91"/>
      <c r="P1791" s="91"/>
      <c r="Q1791" s="99"/>
      <c r="R1791" s="122"/>
      <c r="S1791" s="90" t="s">
        <v>95</v>
      </c>
      <c r="T1791" s="91"/>
      <c r="U1791" s="110" t="s">
        <v>1459</v>
      </c>
      <c r="V1791" s="111"/>
      <c r="W179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UNDER SIMULATION</v>
      </c>
      <c r="X1791" s="6"/>
      <c r="AA1791" s="118"/>
      <c r="AB1791" s="84">
        <f>_xlfn.XLOOKUP(_xlfn.TEXTJOIN("_",TRUE,tbl_die_ordering[[#This Row],[Supplier]],tbl_die_ordering[[#This Row],[DIE NO]]),[1]Tracker!$AQ:$AQ,[1]Tracker!$Y:$Y,"")</f>
        <v>0</v>
      </c>
      <c r="AC1791" s="83">
        <f>_xlfn.XLOOKUP(_xlfn.TEXTJOIN("_",TRUE,tbl_die_ordering[[#This Row],[Supplier]],tbl_die_ordering[[#This Row],[DIE NO]]),[1]Tracker!$AQ:$AQ,[1]Tracker!$AC:$AC,"")</f>
        <v>0</v>
      </c>
      <c r="AD1791" s="7"/>
      <c r="AF1791" t="str">
        <f>TEXT(tbl_die_ordering[[#This Row],[Die Requested Date]],"mmm")</f>
        <v>Dec</v>
      </c>
      <c r="AG1791" t="str">
        <f>_xlfn.TEXTJOIN("_",TRUE,tbl_die_ordering[[#This Row],[Supplier]],tbl_die_ordering[[#This Row],[DIE NO]])</f>
        <v>PHME_30527-401</v>
      </c>
    </row>
    <row r="1792" spans="1:33" ht="15.75">
      <c r="A1792" s="130" t="s">
        <v>6</v>
      </c>
      <c r="B1792" s="128" t="str">
        <f>_xlfn.XLOOKUP(_xlfn.TEXTJOIN("_",TRUE,tbl_die_ordering[[#This Row],[Supplier]],tbl_die_ordering[[#This Row],[DIE NO]]),[1]Tracker!$AQ:$AQ,[1]Tracker!$W:$W,"")</f>
        <v>8358-25</v>
      </c>
      <c r="C1792" s="204" t="s">
        <v>2701</v>
      </c>
      <c r="D1792" s="90" t="s">
        <v>88</v>
      </c>
      <c r="E1792" s="90" t="s">
        <v>321</v>
      </c>
      <c r="F1792" s="91">
        <v>45997</v>
      </c>
      <c r="G1792" s="355">
        <f>_xlfn.XLOOKUP(_xlfn.TEXTJOIN("_",TRUE,tbl_die_ordering[[#This Row],[Supplier]],tbl_die_ordering[[#This Row],[DIE NO]]),[1]Tracker!$AQ:$AQ,[1]Tracker!$V:$V,"")</f>
        <v>45999</v>
      </c>
      <c r="H1792" s="193" t="s">
        <v>94</v>
      </c>
      <c r="I1792" s="131">
        <v>0</v>
      </c>
      <c r="J1792" s="131">
        <v>0</v>
      </c>
      <c r="K1792" s="99">
        <v>46000</v>
      </c>
      <c r="L1792" s="99">
        <v>46000</v>
      </c>
      <c r="M1792" s="102"/>
      <c r="N1792" s="129"/>
      <c r="O1792" s="99">
        <v>46002</v>
      </c>
      <c r="P1792" s="91">
        <v>46004</v>
      </c>
      <c r="Q1792" s="99">
        <v>46002</v>
      </c>
      <c r="R1792" s="122" t="s">
        <v>2697</v>
      </c>
      <c r="S1792" s="90" t="s">
        <v>95</v>
      </c>
      <c r="T1792" s="91">
        <v>46002</v>
      </c>
      <c r="U1792" s="110"/>
      <c r="V1792" s="111"/>
      <c r="W179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92" s="12"/>
      <c r="AA1792" s="118"/>
      <c r="AB1792" s="84">
        <f>_xlfn.XLOOKUP(_xlfn.TEXTJOIN("_",TRUE,tbl_die_ordering[[#This Row],[Supplier]],tbl_die_ordering[[#This Row],[DIE NO]]),[1]Tracker!$AQ:$AQ,[1]Tracker!$Y:$Y,"")</f>
        <v>0</v>
      </c>
      <c r="AC1792" s="83">
        <f>_xlfn.XLOOKUP(_xlfn.TEXTJOIN("_",TRUE,tbl_die_ordering[[#This Row],[Supplier]],tbl_die_ordering[[#This Row],[DIE NO]]),[1]Tracker!$AQ:$AQ,[1]Tracker!$AC:$AC,"")</f>
        <v>0</v>
      </c>
      <c r="AD1792" s="7"/>
      <c r="AF1792" t="str">
        <f>TEXT(tbl_die_ordering[[#This Row],[Die Requested Date]],"mmm")</f>
        <v>Dec</v>
      </c>
      <c r="AG1792" t="str">
        <f>_xlfn.TEXTJOIN("_",TRUE,tbl_die_ordering[[#This Row],[Supplier]],tbl_die_ordering[[#This Row],[DIE NO]])</f>
        <v>PHME_01012-403</v>
      </c>
    </row>
    <row r="1793" spans="1:33" ht="15.75">
      <c r="A1793" s="130" t="s">
        <v>6</v>
      </c>
      <c r="B1793" s="128" t="str">
        <f>_xlfn.XLOOKUP(_xlfn.TEXTJOIN("_",TRUE,tbl_die_ordering[[#This Row],[Supplier]],tbl_die_ordering[[#This Row],[DIE NO]]),[1]Tracker!$AQ:$AQ,[1]Tracker!$W:$W,"")</f>
        <v>8358-25</v>
      </c>
      <c r="C1793" s="204" t="s">
        <v>2702</v>
      </c>
      <c r="D1793" s="90" t="s">
        <v>88</v>
      </c>
      <c r="E1793" s="90" t="s">
        <v>260</v>
      </c>
      <c r="F1793" s="91">
        <v>45997</v>
      </c>
      <c r="G1793" s="355">
        <f>_xlfn.XLOOKUP(_xlfn.TEXTJOIN("_",TRUE,tbl_die_ordering[[#This Row],[Supplier]],tbl_die_ordering[[#This Row],[DIE NO]]),[1]Tracker!$AQ:$AQ,[1]Tracker!$V:$V,"")</f>
        <v>45999</v>
      </c>
      <c r="H1793" s="193" t="s">
        <v>94</v>
      </c>
      <c r="I1793" s="131">
        <v>0</v>
      </c>
      <c r="J1793" s="131">
        <v>0</v>
      </c>
      <c r="K1793" s="99">
        <v>46000</v>
      </c>
      <c r="L1793" s="99">
        <v>46000</v>
      </c>
      <c r="M1793" s="102"/>
      <c r="N1793" s="129"/>
      <c r="O1793" s="99">
        <v>46002</v>
      </c>
      <c r="P1793" s="91">
        <v>46004</v>
      </c>
      <c r="Q1793" s="99">
        <v>46002</v>
      </c>
      <c r="R1793" s="122" t="s">
        <v>2697</v>
      </c>
      <c r="S1793" s="90" t="s">
        <v>95</v>
      </c>
      <c r="T1793" s="91">
        <v>46002</v>
      </c>
      <c r="U1793" s="110"/>
      <c r="V1793" s="111"/>
      <c r="W179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93" s="12"/>
      <c r="AA1793" s="118"/>
      <c r="AB1793" s="84">
        <f>_xlfn.XLOOKUP(_xlfn.TEXTJOIN("_",TRUE,tbl_die_ordering[[#This Row],[Supplier]],tbl_die_ordering[[#This Row],[DIE NO]]),[1]Tracker!$AQ:$AQ,[1]Tracker!$Y:$Y,"")</f>
        <v>0</v>
      </c>
      <c r="AC1793" s="83">
        <f>_xlfn.XLOOKUP(_xlfn.TEXTJOIN("_",TRUE,tbl_die_ordering[[#This Row],[Supplier]],tbl_die_ordering[[#This Row],[DIE NO]]),[1]Tracker!$AQ:$AQ,[1]Tracker!$AC:$AC,"")</f>
        <v>0</v>
      </c>
      <c r="AD1793" s="7"/>
      <c r="AF1793" t="str">
        <f>TEXT(tbl_die_ordering[[#This Row],[Die Requested Date]],"mmm")</f>
        <v>Dec</v>
      </c>
      <c r="AG1793" t="str">
        <f>_xlfn.TEXTJOIN("_",TRUE,tbl_die_ordering[[#This Row],[Supplier]],tbl_die_ordering[[#This Row],[DIE NO]])</f>
        <v>PHME_01023-504</v>
      </c>
    </row>
    <row r="1794" spans="1:33" ht="15.75">
      <c r="A1794" s="130" t="s">
        <v>29</v>
      </c>
      <c r="B1794" s="128" t="str">
        <f>_xlfn.XLOOKUP(_xlfn.TEXTJOIN("_",TRUE,tbl_die_ordering[[#This Row],[Supplier]],tbl_die_ordering[[#This Row],[DIE NO]]),[1]Tracker!$AQ:$AQ,[1]Tracker!$W:$W,"")</f>
        <v>8354-25</v>
      </c>
      <c r="C1794" s="204" t="s">
        <v>2703</v>
      </c>
      <c r="D1794" s="90" t="s">
        <v>88</v>
      </c>
      <c r="E1794" s="90" t="s">
        <v>260</v>
      </c>
      <c r="F1794" s="91">
        <v>45997</v>
      </c>
      <c r="G1794" s="355">
        <f>_xlfn.XLOOKUP(_xlfn.TEXTJOIN("_",TRUE,tbl_die_ordering[[#This Row],[Supplier]],tbl_die_ordering[[#This Row],[DIE NO]]),[1]Tracker!$AQ:$AQ,[1]Tracker!$V:$V,"")</f>
        <v>45995</v>
      </c>
      <c r="H1794" s="193" t="s">
        <v>94</v>
      </c>
      <c r="I1794" s="131">
        <v>1</v>
      </c>
      <c r="J1794" s="131">
        <v>2</v>
      </c>
      <c r="K1794" s="99">
        <v>46000</v>
      </c>
      <c r="L1794" s="99"/>
      <c r="M1794" s="102"/>
      <c r="N1794" s="129"/>
      <c r="O1794" s="91"/>
      <c r="P1794" s="91"/>
      <c r="Q1794" s="99"/>
      <c r="R1794" s="122"/>
      <c r="S1794" s="90" t="s">
        <v>101</v>
      </c>
      <c r="T1794" s="91"/>
      <c r="U1794" s="110"/>
      <c r="V1794" s="111"/>
      <c r="W179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794" s="12"/>
      <c r="AA1794" s="118"/>
      <c r="AB1794" s="84">
        <f>_xlfn.XLOOKUP(_xlfn.TEXTJOIN("_",TRUE,tbl_die_ordering[[#This Row],[Supplier]],tbl_die_ordering[[#This Row],[DIE NO]]),[1]Tracker!$AQ:$AQ,[1]Tracker!$Y:$Y,"")</f>
        <v>0</v>
      </c>
      <c r="AC1794" s="83">
        <f>_xlfn.XLOOKUP(_xlfn.TEXTJOIN("_",TRUE,tbl_die_ordering[[#This Row],[Supplier]],tbl_die_ordering[[#This Row],[DIE NO]]),[1]Tracker!$AQ:$AQ,[1]Tracker!$AC:$AC,"")</f>
        <v>0</v>
      </c>
      <c r="AD1794" s="7"/>
      <c r="AF1794" t="str">
        <f>TEXT(tbl_die_ordering[[#This Row],[Die Requested Date]],"mmm")</f>
        <v>Dec</v>
      </c>
      <c r="AG1794" t="str">
        <f>_xlfn.TEXTJOIN("_",TRUE,tbl_die_ordering[[#This Row],[Supplier]],tbl_die_ordering[[#This Row],[DIE NO]])</f>
        <v>PDTMC_005059-2502</v>
      </c>
    </row>
    <row r="1795" spans="1:33" ht="15.75">
      <c r="A1795" s="130" t="s">
        <v>6</v>
      </c>
      <c r="B1795" s="128" t="str">
        <f>_xlfn.XLOOKUP(_xlfn.TEXTJOIN("_",TRUE,tbl_die_ordering[[#This Row],[Supplier]],tbl_die_ordering[[#This Row],[DIE NO]]),[1]Tracker!$AQ:$AQ,[1]Tracker!$W:$W,"")</f>
        <v>8356-25</v>
      </c>
      <c r="C1795" s="204" t="s">
        <v>2704</v>
      </c>
      <c r="D1795" s="90" t="s">
        <v>162</v>
      </c>
      <c r="E1795" s="90" t="s">
        <v>2705</v>
      </c>
      <c r="F1795" s="91">
        <v>45997</v>
      </c>
      <c r="G1795" s="355">
        <f>_xlfn.XLOOKUP(_xlfn.TEXTJOIN("_",TRUE,tbl_die_ordering[[#This Row],[Supplier]],tbl_die_ordering[[#This Row],[DIE NO]]),[1]Tracker!$AQ:$AQ,[1]Tracker!$V:$V,"")</f>
        <v>45999</v>
      </c>
      <c r="H1795" s="193" t="s">
        <v>90</v>
      </c>
      <c r="I1795" s="131">
        <v>0</v>
      </c>
      <c r="J1795" s="131">
        <v>0</v>
      </c>
      <c r="K1795" s="99"/>
      <c r="L1795" s="99"/>
      <c r="M1795" s="102"/>
      <c r="N1795" s="129"/>
      <c r="O1795" s="91"/>
      <c r="P1795" s="91"/>
      <c r="Q1795" s="99"/>
      <c r="R1795" s="122"/>
      <c r="S1795" s="90" t="s">
        <v>167</v>
      </c>
      <c r="T1795" s="91"/>
      <c r="U1795" s="110"/>
      <c r="V1795" s="111"/>
      <c r="W179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AWAITING FOR DESIGN</v>
      </c>
      <c r="X1795" s="12"/>
      <c r="AA1795" s="118"/>
      <c r="AB1795" s="84">
        <f>_xlfn.XLOOKUP(_xlfn.TEXTJOIN("_",TRUE,tbl_die_ordering[[#This Row],[Supplier]],tbl_die_ordering[[#This Row],[DIE NO]]),[1]Tracker!$AQ:$AQ,[1]Tracker!$Y:$Y,"")</f>
        <v>0</v>
      </c>
      <c r="AC1795" s="83">
        <f>_xlfn.XLOOKUP(_xlfn.TEXTJOIN("_",TRUE,tbl_die_ordering[[#This Row],[Supplier]],tbl_die_ordering[[#This Row],[DIE NO]]),[1]Tracker!$AQ:$AQ,[1]Tracker!$AC:$AC,"")</f>
        <v>0</v>
      </c>
      <c r="AD1795" s="7"/>
      <c r="AF1795" t="str">
        <f>TEXT(tbl_die_ordering[[#This Row],[Die Requested Date]],"mmm")</f>
        <v>Dec</v>
      </c>
      <c r="AG1795" t="str">
        <f>_xlfn.TEXTJOIN("_",TRUE,tbl_die_ordering[[#This Row],[Supplier]],tbl_die_ordering[[#This Row],[DIE NO]])</f>
        <v>PHOENIX _06134-405 IN MN</v>
      </c>
    </row>
    <row r="1796" spans="1:33" ht="15.75">
      <c r="A1796" s="130" t="s">
        <v>6</v>
      </c>
      <c r="B1796" s="128" t="str">
        <f>_xlfn.XLOOKUP(_xlfn.TEXTJOIN("_",TRUE,tbl_die_ordering[[#This Row],[Supplier]],tbl_die_ordering[[#This Row],[DIE NO]]),[1]Tracker!$AQ:$AQ,[1]Tracker!$W:$W,"")</f>
        <v>8357-25</v>
      </c>
      <c r="C1796" s="204" t="s">
        <v>2706</v>
      </c>
      <c r="D1796" s="90" t="s">
        <v>88</v>
      </c>
      <c r="E1796" s="90" t="s">
        <v>111</v>
      </c>
      <c r="F1796" s="91">
        <v>45997</v>
      </c>
      <c r="G1796" s="355">
        <f>_xlfn.XLOOKUP(_xlfn.TEXTJOIN("_",TRUE,tbl_die_ordering[[#This Row],[Supplier]],tbl_die_ordering[[#This Row],[DIE NO]]),[1]Tracker!$AQ:$AQ,[1]Tracker!$V:$V,"")</f>
        <v>45999</v>
      </c>
      <c r="H1796" s="193" t="s">
        <v>94</v>
      </c>
      <c r="I1796" s="131">
        <v>0</v>
      </c>
      <c r="J1796" s="131">
        <v>0</v>
      </c>
      <c r="K1796" s="99">
        <v>46001</v>
      </c>
      <c r="L1796" s="99">
        <v>46003</v>
      </c>
      <c r="M1796" s="102"/>
      <c r="N1796" s="129"/>
      <c r="O1796" s="99">
        <v>46004</v>
      </c>
      <c r="P1796" s="91">
        <v>46004</v>
      </c>
      <c r="Q1796" s="99">
        <v>46004</v>
      </c>
      <c r="R1796" s="122" t="s">
        <v>2587</v>
      </c>
      <c r="S1796" s="90" t="s">
        <v>101</v>
      </c>
      <c r="T1796" s="99">
        <v>46004</v>
      </c>
      <c r="U1796" s="110"/>
      <c r="V1796" s="111"/>
      <c r="W179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96" s="12"/>
      <c r="AA1796" s="118"/>
      <c r="AB1796" s="84">
        <f>_xlfn.XLOOKUP(_xlfn.TEXTJOIN("_",TRUE,tbl_die_ordering[[#This Row],[Supplier]],tbl_die_ordering[[#This Row],[DIE NO]]),[1]Tracker!$AQ:$AQ,[1]Tracker!$Y:$Y,"")</f>
        <v>0</v>
      </c>
      <c r="AC1796" s="83">
        <f>_xlfn.XLOOKUP(_xlfn.TEXTJOIN("_",TRUE,tbl_die_ordering[[#This Row],[Supplier]],tbl_die_ordering[[#This Row],[DIE NO]]),[1]Tracker!$AQ:$AQ,[1]Tracker!$AC:$AC,"")</f>
        <v>0</v>
      </c>
      <c r="AD1796" s="7"/>
      <c r="AF1796" t="str">
        <f>TEXT(tbl_die_ordering[[#This Row],[Die Requested Date]],"mmm")</f>
        <v>Dec</v>
      </c>
      <c r="AG1796" t="str">
        <f>_xlfn.TEXTJOIN("_",TRUE,tbl_die_ordering[[#This Row],[Supplier]],tbl_die_ordering[[#This Row],[DIE NO]])</f>
        <v>PDTMC_10744-410</v>
      </c>
    </row>
    <row r="1797" spans="1:33" ht="15.75">
      <c r="A1797" s="130" t="s">
        <v>6</v>
      </c>
      <c r="B1797" s="128" t="str">
        <f>_xlfn.XLOOKUP(_xlfn.TEXTJOIN("_",TRUE,tbl_die_ordering[[#This Row],[Supplier]],tbl_die_ordering[[#This Row],[DIE NO]]),[1]Tracker!$AQ:$AQ,[1]Tracker!$W:$W,"")</f>
        <v>8357-25</v>
      </c>
      <c r="C1797" s="204" t="s">
        <v>2707</v>
      </c>
      <c r="D1797" s="90" t="s">
        <v>162</v>
      </c>
      <c r="E1797" s="90" t="s">
        <v>2708</v>
      </c>
      <c r="F1797" s="91">
        <v>45997</v>
      </c>
      <c r="G1797" s="355">
        <f>_xlfn.XLOOKUP(_xlfn.TEXTJOIN("_",TRUE,tbl_die_ordering[[#This Row],[Supplier]],tbl_die_ordering[[#This Row],[DIE NO]]),[1]Tracker!$AQ:$AQ,[1]Tracker!$V:$V,"")</f>
        <v>45999</v>
      </c>
      <c r="H1797" s="193" t="s">
        <v>94</v>
      </c>
      <c r="I1797" s="131">
        <v>0</v>
      </c>
      <c r="J1797" s="131">
        <v>0</v>
      </c>
      <c r="K1797" s="99">
        <v>46001</v>
      </c>
      <c r="L1797" s="99">
        <v>46001</v>
      </c>
      <c r="M1797" s="102"/>
      <c r="N1797" s="129"/>
      <c r="O1797" s="99">
        <v>46003</v>
      </c>
      <c r="P1797" s="91">
        <v>46004</v>
      </c>
      <c r="Q1797" s="99">
        <v>46003</v>
      </c>
      <c r="R1797" s="122" t="s">
        <v>2528</v>
      </c>
      <c r="S1797" s="90" t="s">
        <v>101</v>
      </c>
      <c r="T1797" s="99">
        <v>46003</v>
      </c>
      <c r="U1797" s="110"/>
      <c r="V1797" s="111"/>
      <c r="W179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97" s="12"/>
      <c r="AA1797" s="118"/>
      <c r="AB1797" s="84">
        <f>_xlfn.XLOOKUP(_xlfn.TEXTJOIN("_",TRUE,tbl_die_ordering[[#This Row],[Supplier]],tbl_die_ordering[[#This Row],[DIE NO]]),[1]Tracker!$AQ:$AQ,[1]Tracker!$Y:$Y,"")</f>
        <v>0</v>
      </c>
      <c r="AC1797" s="83">
        <f>_xlfn.XLOOKUP(_xlfn.TEXTJOIN("_",TRUE,tbl_die_ordering[[#This Row],[Supplier]],tbl_die_ordering[[#This Row],[DIE NO]]),[1]Tracker!$AQ:$AQ,[1]Tracker!$AC:$AC,"")</f>
        <v>0</v>
      </c>
      <c r="AD1797" s="7"/>
      <c r="AF1797" t="str">
        <f>TEXT(tbl_die_ordering[[#This Row],[Die Requested Date]],"mmm")</f>
        <v>Dec</v>
      </c>
      <c r="AG1797" t="str">
        <f>_xlfn.TEXTJOIN("_",TRUE,tbl_die_ordering[[#This Row],[Supplier]],tbl_die_ordering[[#This Row],[DIE NO]])</f>
        <v>PDTMC_13212-408 DP</v>
      </c>
    </row>
    <row r="1798" spans="1:33" ht="15.75">
      <c r="A1798" s="130" t="s">
        <v>6</v>
      </c>
      <c r="B1798" s="128" t="str">
        <f>_xlfn.XLOOKUP(_xlfn.TEXTJOIN("_",TRUE,tbl_die_ordering[[#This Row],[Supplier]],tbl_die_ordering[[#This Row],[DIE NO]]),[1]Tracker!$AQ:$AQ,[1]Tracker!$W:$W,"")</f>
        <v>8357-25</v>
      </c>
      <c r="C1798" s="204" t="s">
        <v>2709</v>
      </c>
      <c r="D1798" s="90" t="s">
        <v>88</v>
      </c>
      <c r="E1798" s="90" t="s">
        <v>111</v>
      </c>
      <c r="F1798" s="91">
        <v>45997</v>
      </c>
      <c r="G1798" s="355">
        <f>_xlfn.XLOOKUP(_xlfn.TEXTJOIN("_",TRUE,tbl_die_ordering[[#This Row],[Supplier]],tbl_die_ordering[[#This Row],[DIE NO]]),[1]Tracker!$AQ:$AQ,[1]Tracker!$V:$V,"")</f>
        <v>45999</v>
      </c>
      <c r="H1798" s="193" t="s">
        <v>94</v>
      </c>
      <c r="I1798" s="131">
        <v>1</v>
      </c>
      <c r="J1798" s="131">
        <v>1</v>
      </c>
      <c r="K1798" s="99">
        <v>46001</v>
      </c>
      <c r="L1798" s="99">
        <v>46001</v>
      </c>
      <c r="M1798" s="102"/>
      <c r="N1798" s="129"/>
      <c r="O1798" s="99">
        <v>46003</v>
      </c>
      <c r="P1798" s="91">
        <v>46004</v>
      </c>
      <c r="Q1798" s="99">
        <v>46003</v>
      </c>
      <c r="R1798" s="122" t="s">
        <v>2528</v>
      </c>
      <c r="S1798" s="90" t="s">
        <v>101</v>
      </c>
      <c r="T1798" s="99">
        <v>46003</v>
      </c>
      <c r="U1798" s="110"/>
      <c r="V1798" s="111"/>
      <c r="W179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98" s="12"/>
      <c r="AA1798" s="118"/>
      <c r="AB1798" s="84">
        <f>_xlfn.XLOOKUP(_xlfn.TEXTJOIN("_",TRUE,tbl_die_ordering[[#This Row],[Supplier]],tbl_die_ordering[[#This Row],[DIE NO]]),[1]Tracker!$AQ:$AQ,[1]Tracker!$Y:$Y,"")</f>
        <v>0</v>
      </c>
      <c r="AC1798" s="83">
        <f>_xlfn.XLOOKUP(_xlfn.TEXTJOIN("_",TRUE,tbl_die_ordering[[#This Row],[Supplier]],tbl_die_ordering[[#This Row],[DIE NO]]),[1]Tracker!$AQ:$AQ,[1]Tracker!$AC:$AC,"")</f>
        <v>0</v>
      </c>
      <c r="AD1798" s="7"/>
      <c r="AF1798" t="str">
        <f>TEXT(tbl_die_ordering[[#This Row],[Die Requested Date]],"mmm")</f>
        <v>Dec</v>
      </c>
      <c r="AG1798" t="str">
        <f>_xlfn.TEXTJOIN("_",TRUE,tbl_die_ordering[[#This Row],[Supplier]],tbl_die_ordering[[#This Row],[DIE NO]])</f>
        <v>PDTMC_13212-410</v>
      </c>
    </row>
    <row r="1799" spans="1:33" ht="15.75">
      <c r="A1799" s="130" t="s">
        <v>6</v>
      </c>
      <c r="B1799" s="128" t="str">
        <f>_xlfn.XLOOKUP(_xlfn.TEXTJOIN("_",TRUE,tbl_die_ordering[[#This Row],[Supplier]],tbl_die_ordering[[#This Row],[DIE NO]]),[1]Tracker!$AQ:$AQ,[1]Tracker!$W:$W,"")</f>
        <v>8358-25</v>
      </c>
      <c r="C1799" s="204" t="s">
        <v>2710</v>
      </c>
      <c r="D1799" s="90" t="s">
        <v>88</v>
      </c>
      <c r="E1799" s="90" t="s">
        <v>93</v>
      </c>
      <c r="F1799" s="91">
        <v>45997</v>
      </c>
      <c r="G1799" s="355">
        <f>_xlfn.XLOOKUP(_xlfn.TEXTJOIN("_",TRUE,tbl_die_ordering[[#This Row],[Supplier]],tbl_die_ordering[[#This Row],[DIE NO]]),[1]Tracker!$AQ:$AQ,[1]Tracker!$V:$V,"")</f>
        <v>45999</v>
      </c>
      <c r="H1799" s="193" t="s">
        <v>94</v>
      </c>
      <c r="I1799" s="131">
        <v>1</v>
      </c>
      <c r="J1799" s="131">
        <v>1</v>
      </c>
      <c r="K1799" s="99">
        <v>46000</v>
      </c>
      <c r="L1799" s="99">
        <v>46000</v>
      </c>
      <c r="M1799" s="102"/>
      <c r="N1799" s="129"/>
      <c r="O1799" s="99">
        <v>46002</v>
      </c>
      <c r="P1799" s="91">
        <v>46004</v>
      </c>
      <c r="Q1799" s="99">
        <v>46002</v>
      </c>
      <c r="R1799" s="122" t="s">
        <v>2697</v>
      </c>
      <c r="S1799" s="90" t="s">
        <v>95</v>
      </c>
      <c r="T1799" s="91">
        <v>46002</v>
      </c>
      <c r="U1799" s="110"/>
      <c r="V1799" s="111"/>
      <c r="W179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799" s="12"/>
      <c r="AA1799" s="118"/>
      <c r="AB1799" s="84">
        <f>_xlfn.XLOOKUP(_xlfn.TEXTJOIN("_",TRUE,tbl_die_ordering[[#This Row],[Supplier]],tbl_die_ordering[[#This Row],[DIE NO]]),[1]Tracker!$AQ:$AQ,[1]Tracker!$Y:$Y,"")</f>
        <v>0</v>
      </c>
      <c r="AC1799" s="83">
        <f>_xlfn.XLOOKUP(_xlfn.TEXTJOIN("_",TRUE,tbl_die_ordering[[#This Row],[Supplier]],tbl_die_ordering[[#This Row],[DIE NO]]),[1]Tracker!$AQ:$AQ,[1]Tracker!$AC:$AC,"")</f>
        <v>0</v>
      </c>
      <c r="AD1799" s="7"/>
      <c r="AF1799" t="str">
        <f>TEXT(tbl_die_ordering[[#This Row],[Die Requested Date]],"mmm")</f>
        <v>Dec</v>
      </c>
      <c r="AG1799" t="str">
        <f>_xlfn.TEXTJOIN("_",TRUE,tbl_die_ordering[[#This Row],[Supplier]],tbl_die_ordering[[#This Row],[DIE NO]])</f>
        <v>PHME_13938-224</v>
      </c>
    </row>
    <row r="1800" spans="1:33" ht="15.75">
      <c r="A1800" s="130" t="s">
        <v>6</v>
      </c>
      <c r="B1800" s="128" t="str">
        <f>_xlfn.XLOOKUP(_xlfn.TEXTJOIN("_",TRUE,tbl_die_ordering[[#This Row],[Supplier]],tbl_die_ordering[[#This Row],[DIE NO]]),[1]Tracker!$AQ:$AQ,[1]Tracker!$W:$W,"")</f>
        <v>8358-25</v>
      </c>
      <c r="C1800" s="204" t="s">
        <v>2711</v>
      </c>
      <c r="D1800" s="90" t="s">
        <v>88</v>
      </c>
      <c r="E1800" s="90" t="s">
        <v>100</v>
      </c>
      <c r="F1800" s="91">
        <v>45997</v>
      </c>
      <c r="G1800" s="355">
        <f>_xlfn.XLOOKUP(_xlfn.TEXTJOIN("_",TRUE,tbl_die_ordering[[#This Row],[Supplier]],tbl_die_ordering[[#This Row],[DIE NO]]),[1]Tracker!$AQ:$AQ,[1]Tracker!$V:$V,"")</f>
        <v>45999</v>
      </c>
      <c r="H1800" s="193" t="s">
        <v>94</v>
      </c>
      <c r="I1800" s="131">
        <v>1</v>
      </c>
      <c r="J1800" s="131">
        <v>1</v>
      </c>
      <c r="K1800" s="99">
        <v>46003</v>
      </c>
      <c r="L1800" s="99"/>
      <c r="M1800" s="102"/>
      <c r="N1800" s="129"/>
      <c r="O1800" s="91"/>
      <c r="P1800" s="91"/>
      <c r="Q1800" s="99"/>
      <c r="R1800" s="122"/>
      <c r="S1800" s="90" t="s">
        <v>95</v>
      </c>
      <c r="T1800" s="91"/>
      <c r="U1800" s="110"/>
      <c r="V1800" s="111"/>
      <c r="W180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DESIGN APPROVAL</v>
      </c>
      <c r="X1800" s="12"/>
      <c r="AA1800" s="118"/>
      <c r="AB1800" s="84">
        <f>_xlfn.XLOOKUP(_xlfn.TEXTJOIN("_",TRUE,tbl_die_ordering[[#This Row],[Supplier]],tbl_die_ordering[[#This Row],[DIE NO]]),[1]Tracker!$AQ:$AQ,[1]Tracker!$Y:$Y,"")</f>
        <v>0</v>
      </c>
      <c r="AC1800" s="83">
        <f>_xlfn.XLOOKUP(_xlfn.TEXTJOIN("_",TRUE,tbl_die_ordering[[#This Row],[Supplier]],tbl_die_ordering[[#This Row],[DIE NO]]),[1]Tracker!$AQ:$AQ,[1]Tracker!$AC:$AC,"")</f>
        <v>0</v>
      </c>
      <c r="AD1800" s="7"/>
      <c r="AF1800" t="str">
        <f>TEXT(tbl_die_ordering[[#This Row],[Die Requested Date]],"mmm")</f>
        <v>Dec</v>
      </c>
      <c r="AG1800" t="str">
        <f>_xlfn.TEXTJOIN("_",TRUE,tbl_die_ordering[[#This Row],[Supplier]],tbl_die_ordering[[#This Row],[DIE NO]])</f>
        <v>PHME_14724-207</v>
      </c>
    </row>
    <row r="1801" spans="1:33" ht="15.75">
      <c r="A1801" s="130" t="s">
        <v>6</v>
      </c>
      <c r="B1801" s="128" t="str">
        <f>_xlfn.XLOOKUP(_xlfn.TEXTJOIN("_",TRUE,tbl_die_ordering[[#This Row],[Supplier]],tbl_die_ordering[[#This Row],[DIE NO]]),[1]Tracker!$AQ:$AQ,[1]Tracker!$W:$W,"")</f>
        <v>8355-25</v>
      </c>
      <c r="C1801" s="204" t="s">
        <v>2712</v>
      </c>
      <c r="D1801" s="90" t="s">
        <v>88</v>
      </c>
      <c r="E1801" s="90" t="s">
        <v>100</v>
      </c>
      <c r="F1801" s="91">
        <v>45997</v>
      </c>
      <c r="G1801" s="355">
        <f>_xlfn.XLOOKUP(_xlfn.TEXTJOIN("_",TRUE,tbl_die_ordering[[#This Row],[Supplier]],tbl_die_ordering[[#This Row],[DIE NO]]),[1]Tracker!$AQ:$AQ,[1]Tracker!$V:$V,"")</f>
        <v>45999</v>
      </c>
      <c r="H1801" s="193" t="s">
        <v>90</v>
      </c>
      <c r="I1801" s="131">
        <v>1</v>
      </c>
      <c r="J1801" s="131">
        <v>1</v>
      </c>
      <c r="K1801" s="99"/>
      <c r="L1801" s="99"/>
      <c r="M1801" s="102"/>
      <c r="N1801" s="129"/>
      <c r="O1801" s="91"/>
      <c r="P1801" s="91"/>
      <c r="Q1801" s="99"/>
      <c r="R1801" s="122"/>
      <c r="S1801" t="s">
        <v>197</v>
      </c>
      <c r="T1801" s="91"/>
      <c r="U1801" s="110"/>
      <c r="V1801" s="111"/>
      <c r="W180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AWAITING FOR DESIGN</v>
      </c>
      <c r="X1801" s="12"/>
      <c r="AA1801" s="118"/>
      <c r="AB1801" s="84">
        <f>_xlfn.XLOOKUP(_xlfn.TEXTJOIN("_",TRUE,tbl_die_ordering[[#This Row],[Supplier]],tbl_die_ordering[[#This Row],[DIE NO]]),[1]Tracker!$AQ:$AQ,[1]Tracker!$Y:$Y,"")</f>
        <v>0</v>
      </c>
      <c r="AC1801" s="83">
        <f>_xlfn.XLOOKUP(_xlfn.TEXTJOIN("_",TRUE,tbl_die_ordering[[#This Row],[Supplier]],tbl_die_ordering[[#This Row],[DIE NO]]),[1]Tracker!$AQ:$AQ,[1]Tracker!$AC:$AC,"")</f>
        <v>0</v>
      </c>
      <c r="AD1801" s="7"/>
      <c r="AF1801" t="str">
        <f>TEXT(tbl_die_ordering[[#This Row],[Die Requested Date]],"mmm")</f>
        <v>Dec</v>
      </c>
      <c r="AG1801" t="str">
        <f>_xlfn.TEXTJOIN("_",TRUE,tbl_die_ordering[[#This Row],[Supplier]],tbl_die_ordering[[#This Row],[DIE NO]])</f>
        <v>COMPES_14725-210</v>
      </c>
    </row>
    <row r="1802" spans="1:33" ht="15.75">
      <c r="A1802" s="130" t="s">
        <v>6</v>
      </c>
      <c r="B1802" s="128" t="str">
        <f>_xlfn.XLOOKUP(_xlfn.TEXTJOIN("_",TRUE,tbl_die_ordering[[#This Row],[Supplier]],tbl_die_ordering[[#This Row],[DIE NO]]),[1]Tracker!$AQ:$AQ,[1]Tracker!$W:$W,"")</f>
        <v>8358-25</v>
      </c>
      <c r="C1802" s="204" t="s">
        <v>2713</v>
      </c>
      <c r="D1802" s="90" t="s">
        <v>88</v>
      </c>
      <c r="E1802" s="90" t="s">
        <v>119</v>
      </c>
      <c r="F1802" s="91">
        <v>45997</v>
      </c>
      <c r="G1802" s="355">
        <f>_xlfn.XLOOKUP(_xlfn.TEXTJOIN("_",TRUE,tbl_die_ordering[[#This Row],[Supplier]],tbl_die_ordering[[#This Row],[DIE NO]]),[1]Tracker!$AQ:$AQ,[1]Tracker!$V:$V,"")</f>
        <v>45999</v>
      </c>
      <c r="H1802" t="s">
        <v>94</v>
      </c>
      <c r="I1802" s="131">
        <v>1</v>
      </c>
      <c r="J1802" s="131">
        <v>2</v>
      </c>
      <c r="K1802" s="99">
        <v>46000</v>
      </c>
      <c r="L1802" s="99">
        <v>46000</v>
      </c>
      <c r="M1802" s="102"/>
      <c r="N1802" s="129"/>
      <c r="O1802" s="99">
        <v>46002</v>
      </c>
      <c r="P1802" s="91">
        <v>46004</v>
      </c>
      <c r="Q1802" s="99">
        <v>46002</v>
      </c>
      <c r="R1802" s="122" t="s">
        <v>2697</v>
      </c>
      <c r="S1802" s="90" t="s">
        <v>95</v>
      </c>
      <c r="T1802" s="91">
        <v>46002</v>
      </c>
      <c r="U1802" s="110"/>
      <c r="V1802" s="111"/>
      <c r="W180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02" s="12"/>
      <c r="AA1802" s="118"/>
      <c r="AB1802" s="84">
        <f>_xlfn.XLOOKUP(_xlfn.TEXTJOIN("_",TRUE,tbl_die_ordering[[#This Row],[Supplier]],tbl_die_ordering[[#This Row],[DIE NO]]),[1]Tracker!$AQ:$AQ,[1]Tracker!$Y:$Y,"")</f>
        <v>0</v>
      </c>
      <c r="AC1802" s="83">
        <f>_xlfn.XLOOKUP(_xlfn.TEXTJOIN("_",TRUE,tbl_die_ordering[[#This Row],[Supplier]],tbl_die_ordering[[#This Row],[DIE NO]]),[1]Tracker!$AQ:$AQ,[1]Tracker!$AC:$AC,"")</f>
        <v>0</v>
      </c>
      <c r="AD1802" s="7"/>
      <c r="AF1802" t="str">
        <f>TEXT(tbl_die_ordering[[#This Row],[Die Requested Date]],"mmm")</f>
        <v>Dec</v>
      </c>
      <c r="AG1802" t="str">
        <f>_xlfn.TEXTJOIN("_",TRUE,tbl_die_ordering[[#This Row],[Supplier]],tbl_die_ordering[[#This Row],[DIE NO]])</f>
        <v>PHME_15927-410</v>
      </c>
    </row>
    <row r="1803" spans="1:33" ht="15.75">
      <c r="A1803" s="130" t="s">
        <v>6</v>
      </c>
      <c r="B1803" s="128" t="str">
        <f>_xlfn.XLOOKUP(_xlfn.TEXTJOIN("_",TRUE,tbl_die_ordering[[#This Row],[Supplier]],tbl_die_ordering[[#This Row],[DIE NO]]),[1]Tracker!$AQ:$AQ,[1]Tracker!$W:$W,"")</f>
        <v>8358-25</v>
      </c>
      <c r="C1803" s="204" t="s">
        <v>2714</v>
      </c>
      <c r="D1803" s="90" t="s">
        <v>162</v>
      </c>
      <c r="E1803" s="90" t="s">
        <v>2715</v>
      </c>
      <c r="F1803" s="91">
        <v>45997</v>
      </c>
      <c r="G1803" s="355">
        <f>_xlfn.XLOOKUP(_xlfn.TEXTJOIN("_",TRUE,tbl_die_ordering[[#This Row],[Supplier]],tbl_die_ordering[[#This Row],[DIE NO]]),[1]Tracker!$AQ:$AQ,[1]Tracker!$V:$V,"")</f>
        <v>45999</v>
      </c>
      <c r="H1803" s="193" t="s">
        <v>94</v>
      </c>
      <c r="I1803" s="131">
        <v>0</v>
      </c>
      <c r="J1803" s="131">
        <v>0</v>
      </c>
      <c r="K1803" s="99">
        <v>46000</v>
      </c>
      <c r="L1803" s="99">
        <v>46000</v>
      </c>
      <c r="M1803" s="102"/>
      <c r="N1803" s="129"/>
      <c r="O1803" s="99">
        <v>46002</v>
      </c>
      <c r="P1803" s="91">
        <v>46004</v>
      </c>
      <c r="Q1803" s="99">
        <v>46002</v>
      </c>
      <c r="R1803" s="122" t="s">
        <v>2697</v>
      </c>
      <c r="S1803" s="90" t="s">
        <v>95</v>
      </c>
      <c r="T1803" s="91">
        <v>46002</v>
      </c>
      <c r="U1803" s="110"/>
      <c r="V1803" s="111"/>
      <c r="W180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03" s="12"/>
      <c r="AA1803" s="118"/>
      <c r="AB1803" s="84">
        <f>_xlfn.XLOOKUP(_xlfn.TEXTJOIN("_",TRUE,tbl_die_ordering[[#This Row],[Supplier]],tbl_die_ordering[[#This Row],[DIE NO]]),[1]Tracker!$AQ:$AQ,[1]Tracker!$Y:$Y,"")</f>
        <v>0</v>
      </c>
      <c r="AC1803" s="83">
        <f>_xlfn.XLOOKUP(_xlfn.TEXTJOIN("_",TRUE,tbl_die_ordering[[#This Row],[Supplier]],tbl_die_ordering[[#This Row],[DIE NO]]),[1]Tracker!$AQ:$AQ,[1]Tracker!$AC:$AC,"")</f>
        <v>0</v>
      </c>
      <c r="AD1803" s="7"/>
      <c r="AF1803" t="str">
        <f>TEXT(tbl_die_ordering[[#This Row],[Die Requested Date]],"mmm")</f>
        <v>Dec</v>
      </c>
      <c r="AG1803" t="str">
        <f>_xlfn.TEXTJOIN("_",TRUE,tbl_die_ordering[[#This Row],[Supplier]],tbl_die_ordering[[#This Row],[DIE NO]])</f>
        <v>PHME_28314-602 Dp</v>
      </c>
    </row>
    <row r="1804" spans="1:33" ht="30">
      <c r="A1804" s="130" t="s">
        <v>6</v>
      </c>
      <c r="B1804" s="128" t="str">
        <f>_xlfn.XLOOKUP(_xlfn.TEXTJOIN("_",TRUE,tbl_die_ordering[[#This Row],[Supplier]],tbl_die_ordering[[#This Row],[DIE NO]]),[1]Tracker!$AQ:$AQ,[1]Tracker!$W:$W,"")</f>
        <v>8359-25</v>
      </c>
      <c r="C1804" s="204" t="s">
        <v>2716</v>
      </c>
      <c r="D1804" s="90" t="s">
        <v>162</v>
      </c>
      <c r="E1804" s="90" t="s">
        <v>2717</v>
      </c>
      <c r="F1804" s="91">
        <v>46000</v>
      </c>
      <c r="G1804" s="355">
        <f>_xlfn.XLOOKUP(_xlfn.TEXTJOIN("_",TRUE,tbl_die_ordering[[#This Row],[Supplier]],tbl_die_ordering[[#This Row],[DIE NO]]),[1]Tracker!$AQ:$AQ,[1]Tracker!$V:$V,"")</f>
        <v>46000</v>
      </c>
      <c r="H1804" s="193" t="s">
        <v>94</v>
      </c>
      <c r="I1804" s="131">
        <v>0</v>
      </c>
      <c r="J1804" s="131">
        <v>0</v>
      </c>
      <c r="K1804" s="99">
        <v>46000</v>
      </c>
      <c r="L1804" s="99">
        <v>46001</v>
      </c>
      <c r="M1804" s="102"/>
      <c r="N1804" s="129"/>
      <c r="O1804" s="99">
        <v>46003</v>
      </c>
      <c r="P1804" s="91">
        <v>46004</v>
      </c>
      <c r="Q1804" s="99">
        <v>46003</v>
      </c>
      <c r="R1804" s="122" t="s">
        <v>2528</v>
      </c>
      <c r="S1804" s="90" t="s">
        <v>95</v>
      </c>
      <c r="T1804" s="99">
        <v>46003</v>
      </c>
      <c r="U1804" s="110"/>
      <c r="V1804" s="111" t="s">
        <v>1298</v>
      </c>
      <c r="W180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DONE</v>
      </c>
      <c r="X1804" s="12"/>
      <c r="AA1804" s="118"/>
      <c r="AB1804" s="84">
        <f>_xlfn.XLOOKUP(_xlfn.TEXTJOIN("_",TRUE,tbl_die_ordering[[#This Row],[Supplier]],tbl_die_ordering[[#This Row],[DIE NO]]),[1]Tracker!$AQ:$AQ,[1]Tracker!$Y:$Y,"")</f>
        <v>0</v>
      </c>
      <c r="AC1804" s="83">
        <f>_xlfn.XLOOKUP(_xlfn.TEXTJOIN("_",TRUE,tbl_die_ordering[[#This Row],[Supplier]],tbl_die_ordering[[#This Row],[DIE NO]]),[1]Tracker!$AQ:$AQ,[1]Tracker!$AC:$AC,"")</f>
        <v>0</v>
      </c>
      <c r="AD1804" s="7"/>
      <c r="AF1804" t="str">
        <f>TEXT(tbl_die_ordering[[#This Row],[Die Requested Date]],"mmm")</f>
        <v>Dec</v>
      </c>
      <c r="AG1804" t="str">
        <f>_xlfn.TEXTJOIN("_",TRUE,tbl_die_ordering[[#This Row],[Supplier]],tbl_die_ordering[[#This Row],[DIE NO]])</f>
        <v>PHME_14860-207</v>
      </c>
    </row>
    <row r="1805" spans="1:33" ht="15.75">
      <c r="A1805" s="130" t="s">
        <v>6</v>
      </c>
      <c r="B1805" s="128" t="str">
        <f>_xlfn.XLOOKUP(_xlfn.TEXTJOIN("_",TRUE,tbl_die_ordering[[#This Row],[Supplier]],tbl_die_ordering[[#This Row],[DIE NO]]),[1]Tracker!$AQ:$AQ,[1]Tracker!$W:$W,"")</f>
        <v>8359-25</v>
      </c>
      <c r="C1805" s="204" t="s">
        <v>2718</v>
      </c>
      <c r="D1805" s="90" t="s">
        <v>185</v>
      </c>
      <c r="E1805" s="90" t="s">
        <v>2719</v>
      </c>
      <c r="F1805" s="91">
        <v>46000</v>
      </c>
      <c r="G1805" s="355">
        <f>_xlfn.XLOOKUP(_xlfn.TEXTJOIN("_",TRUE,tbl_die_ordering[[#This Row],[Supplier]],tbl_die_ordering[[#This Row],[DIE NO]]),[1]Tracker!$AQ:$AQ,[1]Tracker!$V:$V,"")</f>
        <v>46000</v>
      </c>
      <c r="H1805" s="193" t="s">
        <v>94</v>
      </c>
      <c r="I1805" s="131">
        <v>0</v>
      </c>
      <c r="J1805" s="131">
        <v>0</v>
      </c>
      <c r="K1805" s="99"/>
      <c r="L1805" s="99"/>
      <c r="M1805" s="102"/>
      <c r="N1805" s="129"/>
      <c r="O1805" s="91"/>
      <c r="P1805" s="91"/>
      <c r="Q1805" s="99"/>
      <c r="R1805" s="122"/>
      <c r="S1805" s="90" t="s">
        <v>95</v>
      </c>
      <c r="T1805" s="91"/>
      <c r="U1805" s="110" t="s">
        <v>2720</v>
      </c>
      <c r="V1805" s="111" t="s">
        <v>2721</v>
      </c>
      <c r="W180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AWAITING FOR DESIGN</v>
      </c>
      <c r="X1805" s="12"/>
      <c r="AA1805" s="118"/>
      <c r="AB1805" s="84">
        <f>_xlfn.XLOOKUP(_xlfn.TEXTJOIN("_",TRUE,tbl_die_ordering[[#This Row],[Supplier]],tbl_die_ordering[[#This Row],[DIE NO]]),[1]Tracker!$AQ:$AQ,[1]Tracker!$Y:$Y,"")</f>
        <v>0</v>
      </c>
      <c r="AC1805" s="83">
        <f>_xlfn.XLOOKUP(_xlfn.TEXTJOIN("_",TRUE,tbl_die_ordering[[#This Row],[Supplier]],tbl_die_ordering[[#This Row],[DIE NO]]),[1]Tracker!$AQ:$AQ,[1]Tracker!$AC:$AC,"")</f>
        <v>0</v>
      </c>
      <c r="AD1805" s="7"/>
      <c r="AF1805" t="str">
        <f>TEXT(tbl_die_ordering[[#This Row],[Die Requested Date]],"mmm")</f>
        <v>Dec</v>
      </c>
      <c r="AG1805" t="str">
        <f>_xlfn.TEXTJOIN("_",TRUE,tbl_die_ordering[[#This Row],[Supplier]],tbl_die_ordering[[#This Row],[DIE NO]])</f>
        <v>PHME_32005-401</v>
      </c>
    </row>
    <row r="1806" spans="1:33" ht="15.75">
      <c r="A1806" s="130" t="s">
        <v>29</v>
      </c>
      <c r="B1806" s="128" t="str">
        <f>_xlfn.XLOOKUP(_xlfn.TEXTJOIN("_",TRUE,tbl_die_ordering[[#This Row],[Supplier]],tbl_die_ordering[[#This Row],[DIE NO]]),[1]Tracker!$AQ:$AQ,[1]Tracker!$W:$W,"")</f>
        <v/>
      </c>
      <c r="C1806" s="204" t="s">
        <v>2722</v>
      </c>
      <c r="D1806" s="90" t="s">
        <v>88</v>
      </c>
      <c r="E1806" s="90" t="s">
        <v>103</v>
      </c>
      <c r="F1806" s="91">
        <v>46001</v>
      </c>
      <c r="G1806" s="355" t="str">
        <f>_xlfn.XLOOKUP(_xlfn.TEXTJOIN("_",TRUE,tbl_die_ordering[[#This Row],[Supplier]],tbl_die_ordering[[#This Row],[DIE NO]]),[1]Tracker!$AQ:$AQ,[1]Tracker!$V:$V,"")</f>
        <v/>
      </c>
      <c r="H1806" s="193" t="s">
        <v>90</v>
      </c>
      <c r="I1806" s="131">
        <v>1</v>
      </c>
      <c r="J1806" s="131">
        <v>2</v>
      </c>
      <c r="K1806" s="99"/>
      <c r="L1806" s="99"/>
      <c r="M1806" s="102"/>
      <c r="N1806" s="129"/>
      <c r="O1806" s="91"/>
      <c r="P1806" s="91"/>
      <c r="Q1806" s="99"/>
      <c r="R1806" s="122"/>
      <c r="S1806" s="90" t="s">
        <v>106</v>
      </c>
      <c r="T1806" s="91"/>
      <c r="U1806" s="110"/>
      <c r="V1806" s="111"/>
      <c r="W180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06" s="12"/>
      <c r="AA1806" s="118"/>
      <c r="AB1806" s="84" t="str">
        <f>_xlfn.XLOOKUP(_xlfn.TEXTJOIN("_",TRUE,tbl_die_ordering[[#This Row],[Supplier]],tbl_die_ordering[[#This Row],[DIE NO]]),[1]Tracker!$AQ:$AQ,[1]Tracker!$Y:$Y,"")</f>
        <v/>
      </c>
      <c r="AC1806" s="83" t="str">
        <f>_xlfn.XLOOKUP(_xlfn.TEXTJOIN("_",TRUE,tbl_die_ordering[[#This Row],[Supplier]],tbl_die_ordering[[#This Row],[DIE NO]]),[1]Tracker!$AQ:$AQ,[1]Tracker!$AC:$AC,"")</f>
        <v/>
      </c>
      <c r="AD1806" s="7"/>
      <c r="AF1806" t="str">
        <f>TEXT(tbl_die_ordering[[#This Row],[Die Requested Date]],"mmm")</f>
        <v>Dec</v>
      </c>
      <c r="AG1806" t="str">
        <f>_xlfn.TEXTJOIN("_",TRUE,tbl_die_ordering[[#This Row],[Supplier]],tbl_die_ordering[[#This Row],[DIE NO]])</f>
        <v>JIANGSU_005190-2503</v>
      </c>
    </row>
    <row r="1807" spans="1:33" ht="15.75">
      <c r="A1807" s="130" t="s">
        <v>29</v>
      </c>
      <c r="B1807" s="128" t="str">
        <f>_xlfn.XLOOKUP(_xlfn.TEXTJOIN("_",TRUE,tbl_die_ordering[[#This Row],[Supplier]],tbl_die_ordering[[#This Row],[DIE NO]]),[1]Tracker!$AQ:$AQ,[1]Tracker!$W:$W,"")</f>
        <v/>
      </c>
      <c r="C1807" s="204" t="s">
        <v>2723</v>
      </c>
      <c r="D1807" s="90" t="s">
        <v>88</v>
      </c>
      <c r="E1807" s="90" t="s">
        <v>119</v>
      </c>
      <c r="F1807" s="91">
        <v>46001</v>
      </c>
      <c r="G1807" s="355" t="str">
        <f>_xlfn.XLOOKUP(_xlfn.TEXTJOIN("_",TRUE,tbl_die_ordering[[#This Row],[Supplier]],tbl_die_ordering[[#This Row],[DIE NO]]),[1]Tracker!$AQ:$AQ,[1]Tracker!$V:$V,"")</f>
        <v/>
      </c>
      <c r="H1807" s="193" t="s">
        <v>94</v>
      </c>
      <c r="I1807" s="131">
        <v>0</v>
      </c>
      <c r="J1807" s="131">
        <v>0</v>
      </c>
      <c r="K1807" s="99"/>
      <c r="L1807" s="99"/>
      <c r="M1807" s="102"/>
      <c r="N1807" s="129"/>
      <c r="O1807" s="91"/>
      <c r="P1807" s="91"/>
      <c r="Q1807" s="99"/>
      <c r="R1807" s="122"/>
      <c r="S1807" s="90" t="s">
        <v>95</v>
      </c>
      <c r="T1807" s="91"/>
      <c r="U1807" s="110"/>
      <c r="V1807" s="111"/>
      <c r="W180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07" s="12"/>
      <c r="AA1807" s="118"/>
      <c r="AB1807" s="84" t="str">
        <f>_xlfn.XLOOKUP(_xlfn.TEXTJOIN("_",TRUE,tbl_die_ordering[[#This Row],[Supplier]],tbl_die_ordering[[#This Row],[DIE NO]]),[1]Tracker!$AQ:$AQ,[1]Tracker!$Y:$Y,"")</f>
        <v/>
      </c>
      <c r="AC1807" s="83" t="str">
        <f>_xlfn.XLOOKUP(_xlfn.TEXTJOIN("_",TRUE,tbl_die_ordering[[#This Row],[Supplier]],tbl_die_ordering[[#This Row],[DIE NO]]),[1]Tracker!$AQ:$AQ,[1]Tracker!$AC:$AC,"")</f>
        <v/>
      </c>
      <c r="AD1807" s="7"/>
      <c r="AF1807" t="str">
        <f>TEXT(tbl_die_ordering[[#This Row],[Die Requested Date]],"mmm")</f>
        <v>Dec</v>
      </c>
      <c r="AG1807" t="str">
        <f>_xlfn.TEXTJOIN("_",TRUE,tbl_die_ordering[[#This Row],[Supplier]],tbl_die_ordering[[#This Row],[DIE NO]])</f>
        <v>PHME_007105-2501</v>
      </c>
    </row>
    <row r="1808" spans="1:33" ht="15.75">
      <c r="A1808" s="130" t="s">
        <v>29</v>
      </c>
      <c r="B1808" s="128" t="str">
        <f>_xlfn.XLOOKUP(_xlfn.TEXTJOIN("_",TRUE,tbl_die_ordering[[#This Row],[Supplier]],tbl_die_ordering[[#This Row],[DIE NO]]),[1]Tracker!$AQ:$AQ,[1]Tracker!$W:$W,"")</f>
        <v/>
      </c>
      <c r="C1808" s="204" t="s">
        <v>2724</v>
      </c>
      <c r="D1808" s="90" t="s">
        <v>88</v>
      </c>
      <c r="E1808" s="90" t="s">
        <v>119</v>
      </c>
      <c r="F1808" s="91">
        <v>46001</v>
      </c>
      <c r="G1808" s="355" t="str">
        <f>_xlfn.XLOOKUP(_xlfn.TEXTJOIN("_",TRUE,tbl_die_ordering[[#This Row],[Supplier]],tbl_die_ordering[[#This Row],[DIE NO]]),[1]Tracker!$AQ:$AQ,[1]Tracker!$V:$V,"")</f>
        <v/>
      </c>
      <c r="H1808" s="193" t="s">
        <v>94</v>
      </c>
      <c r="I1808" s="131">
        <v>1</v>
      </c>
      <c r="J1808" s="131">
        <v>1</v>
      </c>
      <c r="K1808" s="99">
        <v>46004</v>
      </c>
      <c r="L1808" s="99"/>
      <c r="M1808" s="102"/>
      <c r="N1808" s="129"/>
      <c r="O1808" s="91"/>
      <c r="P1808" s="91"/>
      <c r="Q1808" s="99"/>
      <c r="R1808" s="122"/>
      <c r="S1808" s="90" t="s">
        <v>95</v>
      </c>
      <c r="T1808" s="91"/>
      <c r="U1808" s="110"/>
      <c r="V1808" s="111"/>
      <c r="W180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08" s="6"/>
      <c r="AA1808" s="118"/>
      <c r="AB1808" s="84" t="str">
        <f>_xlfn.XLOOKUP(_xlfn.TEXTJOIN("_",TRUE,tbl_die_ordering[[#This Row],[Supplier]],tbl_die_ordering[[#This Row],[DIE NO]]),[1]Tracker!$AQ:$AQ,[1]Tracker!$Y:$Y,"")</f>
        <v/>
      </c>
      <c r="AC1808" s="83" t="str">
        <f>_xlfn.XLOOKUP(_xlfn.TEXTJOIN("_",TRUE,tbl_die_ordering[[#This Row],[Supplier]],tbl_die_ordering[[#This Row],[DIE NO]]),[1]Tracker!$AQ:$AQ,[1]Tracker!$AC:$AC,"")</f>
        <v/>
      </c>
      <c r="AD1808" s="7"/>
      <c r="AF1808" t="str">
        <f>TEXT(tbl_die_ordering[[#This Row],[Die Requested Date]],"mmm")</f>
        <v>Dec</v>
      </c>
      <c r="AG1808" t="str">
        <f>_xlfn.TEXTJOIN("_",TRUE,tbl_die_ordering[[#This Row],[Supplier]],tbl_die_ordering[[#This Row],[DIE NO]])</f>
        <v>PHME_013006-2505</v>
      </c>
    </row>
    <row r="1809" spans="1:33" ht="15.75">
      <c r="A1809" s="130" t="s">
        <v>29</v>
      </c>
      <c r="B1809" s="128" t="str">
        <f>_xlfn.XLOOKUP(_xlfn.TEXTJOIN("_",TRUE,tbl_die_ordering[[#This Row],[Supplier]],tbl_die_ordering[[#This Row],[DIE NO]]),[1]Tracker!$AQ:$AQ,[1]Tracker!$W:$W,"")</f>
        <v/>
      </c>
      <c r="C1809" s="204" t="s">
        <v>2725</v>
      </c>
      <c r="D1809" s="90" t="s">
        <v>88</v>
      </c>
      <c r="E1809" s="90" t="s">
        <v>93</v>
      </c>
      <c r="F1809" s="91">
        <v>46001</v>
      </c>
      <c r="G1809" s="355" t="str">
        <f>_xlfn.XLOOKUP(_xlfn.TEXTJOIN("_",TRUE,tbl_die_ordering[[#This Row],[Supplier]],tbl_die_ordering[[#This Row],[DIE NO]]),[1]Tracker!$AQ:$AQ,[1]Tracker!$V:$V,"")</f>
        <v/>
      </c>
      <c r="H1809" s="193" t="s">
        <v>94</v>
      </c>
      <c r="I1809" s="131">
        <v>1</v>
      </c>
      <c r="J1809" s="131">
        <v>1</v>
      </c>
      <c r="K1809" s="99"/>
      <c r="L1809" s="99"/>
      <c r="M1809" s="102"/>
      <c r="N1809" s="129"/>
      <c r="O1809" s="91"/>
      <c r="P1809" s="91"/>
      <c r="Q1809" s="99"/>
      <c r="R1809" s="122"/>
      <c r="S1809" s="90" t="s">
        <v>101</v>
      </c>
      <c r="T1809" s="91"/>
      <c r="U1809" s="110"/>
      <c r="V1809" s="111"/>
      <c r="W180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09" s="12"/>
      <c r="AA1809" s="118"/>
      <c r="AB1809" s="84" t="str">
        <f>_xlfn.XLOOKUP(_xlfn.TEXTJOIN("_",TRUE,tbl_die_ordering[[#This Row],[Supplier]],tbl_die_ordering[[#This Row],[DIE NO]]),[1]Tracker!$AQ:$AQ,[1]Tracker!$Y:$Y,"")</f>
        <v/>
      </c>
      <c r="AC1809" s="83" t="str">
        <f>_xlfn.XLOOKUP(_xlfn.TEXTJOIN("_",TRUE,tbl_die_ordering[[#This Row],[Supplier]],tbl_die_ordering[[#This Row],[DIE NO]]),[1]Tracker!$AQ:$AQ,[1]Tracker!$AC:$AC,"")</f>
        <v/>
      </c>
      <c r="AD1809" s="7"/>
      <c r="AF1809" t="str">
        <f>TEXT(tbl_die_ordering[[#This Row],[Die Requested Date]],"mmm")</f>
        <v>Dec</v>
      </c>
      <c r="AG1809" t="str">
        <f>_xlfn.TEXTJOIN("_",TRUE,tbl_die_ordering[[#This Row],[Supplier]],tbl_die_ordering[[#This Row],[DIE NO]])</f>
        <v>PDTMC_013938-3504</v>
      </c>
    </row>
    <row r="1810" spans="1:33" ht="15.75">
      <c r="A1810" s="130" t="s">
        <v>29</v>
      </c>
      <c r="B1810" s="128" t="str">
        <f>_xlfn.XLOOKUP(_xlfn.TEXTJOIN("_",TRUE,tbl_die_ordering[[#This Row],[Supplier]],tbl_die_ordering[[#This Row],[DIE NO]]),[1]Tracker!$AQ:$AQ,[1]Tracker!$W:$W,"")</f>
        <v/>
      </c>
      <c r="C1810" s="204" t="s">
        <v>2726</v>
      </c>
      <c r="D1810" s="90" t="s">
        <v>88</v>
      </c>
      <c r="E1810" s="90" t="s">
        <v>131</v>
      </c>
      <c r="F1810" s="91">
        <v>46001</v>
      </c>
      <c r="G1810" s="355" t="str">
        <f>_xlfn.XLOOKUP(_xlfn.TEXTJOIN("_",TRUE,tbl_die_ordering[[#This Row],[Supplier]],tbl_die_ordering[[#This Row],[DIE NO]]),[1]Tracker!$AQ:$AQ,[1]Tracker!$V:$V,"")</f>
        <v/>
      </c>
      <c r="H1810" s="193" t="s">
        <v>94</v>
      </c>
      <c r="I1810" s="131">
        <v>1</v>
      </c>
      <c r="J1810" s="131">
        <v>1</v>
      </c>
      <c r="K1810" s="99"/>
      <c r="L1810" s="99"/>
      <c r="M1810" s="102"/>
      <c r="N1810" s="129"/>
      <c r="O1810" s="91"/>
      <c r="P1810" s="91"/>
      <c r="Q1810" s="99"/>
      <c r="R1810" s="122"/>
      <c r="S1810" s="90" t="s">
        <v>101</v>
      </c>
      <c r="T1810" s="91"/>
      <c r="U1810" s="110"/>
      <c r="V1810" s="111"/>
      <c r="W181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0" s="12"/>
      <c r="AA1810" s="118"/>
      <c r="AB1810" s="84" t="str">
        <f>_xlfn.XLOOKUP(_xlfn.TEXTJOIN("_",TRUE,tbl_die_ordering[[#This Row],[Supplier]],tbl_die_ordering[[#This Row],[DIE NO]]),[1]Tracker!$AQ:$AQ,[1]Tracker!$Y:$Y,"")</f>
        <v/>
      </c>
      <c r="AC1810" s="83" t="str">
        <f>_xlfn.XLOOKUP(_xlfn.TEXTJOIN("_",TRUE,tbl_die_ordering[[#This Row],[Supplier]],tbl_die_ordering[[#This Row],[DIE NO]]),[1]Tracker!$AQ:$AQ,[1]Tracker!$AC:$AC,"")</f>
        <v/>
      </c>
      <c r="AD1810" s="7"/>
      <c r="AF1810" t="str">
        <f>TEXT(tbl_die_ordering[[#This Row],[Die Requested Date]],"mmm")</f>
        <v>Dec</v>
      </c>
      <c r="AG1810" t="str">
        <f>_xlfn.TEXTJOIN("_",TRUE,tbl_die_ordering[[#This Row],[Supplier]],tbl_die_ordering[[#This Row],[DIE NO]])</f>
        <v>PDTMC_019884-3505</v>
      </c>
    </row>
    <row r="1811" spans="1:33" ht="15.75">
      <c r="A1811" s="130" t="s">
        <v>29</v>
      </c>
      <c r="B1811" s="128" t="str">
        <f>_xlfn.XLOOKUP(_xlfn.TEXTJOIN("_",TRUE,tbl_die_ordering[[#This Row],[Supplier]],tbl_die_ordering[[#This Row],[DIE NO]]),[1]Tracker!$AQ:$AQ,[1]Tracker!$W:$W,"")</f>
        <v/>
      </c>
      <c r="C1811" s="204" t="s">
        <v>2727</v>
      </c>
      <c r="D1811" s="90" t="s">
        <v>88</v>
      </c>
      <c r="E1811" s="90" t="s">
        <v>100</v>
      </c>
      <c r="F1811" s="91">
        <v>46001</v>
      </c>
      <c r="G1811" s="355" t="str">
        <f>_xlfn.XLOOKUP(_xlfn.TEXTJOIN("_",TRUE,tbl_die_ordering[[#This Row],[Supplier]],tbl_die_ordering[[#This Row],[DIE NO]]),[1]Tracker!$AQ:$AQ,[1]Tracker!$V:$V,"")</f>
        <v/>
      </c>
      <c r="H1811" s="193" t="s">
        <v>94</v>
      </c>
      <c r="I1811" s="131">
        <v>1</v>
      </c>
      <c r="J1811" s="131">
        <v>2</v>
      </c>
      <c r="K1811" s="99">
        <v>46004</v>
      </c>
      <c r="L1811" s="99"/>
      <c r="M1811" s="102"/>
      <c r="N1811" s="129"/>
      <c r="O1811" s="91"/>
      <c r="P1811" s="91"/>
      <c r="Q1811" s="99"/>
      <c r="R1811" s="122"/>
      <c r="S1811" s="90" t="s">
        <v>95</v>
      </c>
      <c r="T1811" s="91"/>
      <c r="U1811" s="110"/>
      <c r="V1811" s="111"/>
      <c r="W181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1" s="12"/>
      <c r="AA1811" s="118"/>
      <c r="AB1811" s="84" t="str">
        <f>_xlfn.XLOOKUP(_xlfn.TEXTJOIN("_",TRUE,tbl_die_ordering[[#This Row],[Supplier]],tbl_die_ordering[[#This Row],[DIE NO]]),[1]Tracker!$AQ:$AQ,[1]Tracker!$Y:$Y,"")</f>
        <v/>
      </c>
      <c r="AC1811" s="83" t="str">
        <f>_xlfn.XLOOKUP(_xlfn.TEXTJOIN("_",TRUE,tbl_die_ordering[[#This Row],[Supplier]],tbl_die_ordering[[#This Row],[DIE NO]]),[1]Tracker!$AQ:$AQ,[1]Tracker!$AC:$AC,"")</f>
        <v/>
      </c>
      <c r="AD1811" s="7"/>
      <c r="AF1811" t="str">
        <f>TEXT(tbl_die_ordering[[#This Row],[Die Requested Date]],"mmm")</f>
        <v>Dec</v>
      </c>
      <c r="AG1811" t="str">
        <f>_xlfn.TEXTJOIN("_",TRUE,tbl_die_ordering[[#This Row],[Supplier]],tbl_die_ordering[[#This Row],[DIE NO]])</f>
        <v>PHME_029818-2515</v>
      </c>
    </row>
    <row r="1812" spans="1:33" ht="15.75">
      <c r="A1812" s="130" t="s">
        <v>29</v>
      </c>
      <c r="B1812" s="128" t="str">
        <f>_xlfn.XLOOKUP(_xlfn.TEXTJOIN("_",TRUE,tbl_die_ordering[[#This Row],[Supplier]],tbl_die_ordering[[#This Row],[DIE NO]]),[1]Tracker!$AQ:$AQ,[1]Tracker!$W:$W,"")</f>
        <v/>
      </c>
      <c r="C1812" s="204" t="s">
        <v>2728</v>
      </c>
      <c r="D1812" s="90" t="s">
        <v>88</v>
      </c>
      <c r="E1812" s="90" t="s">
        <v>122</v>
      </c>
      <c r="F1812" s="91">
        <v>46001</v>
      </c>
      <c r="G1812" s="355" t="str">
        <f>_xlfn.XLOOKUP(_xlfn.TEXTJOIN("_",TRUE,tbl_die_ordering[[#This Row],[Supplier]],tbl_die_ordering[[#This Row],[DIE NO]]),[1]Tracker!$AQ:$AQ,[1]Tracker!$V:$V,"")</f>
        <v/>
      </c>
      <c r="H1812" s="193" t="s">
        <v>94</v>
      </c>
      <c r="I1812" s="131">
        <v>1</v>
      </c>
      <c r="J1812" s="131">
        <v>3</v>
      </c>
      <c r="K1812" s="99">
        <v>46004</v>
      </c>
      <c r="L1812" s="99"/>
      <c r="M1812" s="102"/>
      <c r="N1812" s="129"/>
      <c r="O1812" s="91"/>
      <c r="P1812" s="91"/>
      <c r="Q1812" s="99"/>
      <c r="R1812" s="122"/>
      <c r="S1812" s="90" t="s">
        <v>95</v>
      </c>
      <c r="T1812" s="91"/>
      <c r="U1812" s="110"/>
      <c r="V1812" s="111"/>
      <c r="W181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2" s="12"/>
      <c r="AA1812" s="118"/>
      <c r="AB1812" s="84" t="str">
        <f>_xlfn.XLOOKUP(_xlfn.TEXTJOIN("_",TRUE,tbl_die_ordering[[#This Row],[Supplier]],tbl_die_ordering[[#This Row],[DIE NO]]),[1]Tracker!$AQ:$AQ,[1]Tracker!$Y:$Y,"")</f>
        <v/>
      </c>
      <c r="AC1812" s="83" t="str">
        <f>_xlfn.XLOOKUP(_xlfn.TEXTJOIN("_",TRUE,tbl_die_ordering[[#This Row],[Supplier]],tbl_die_ordering[[#This Row],[DIE NO]]),[1]Tracker!$AQ:$AQ,[1]Tracker!$AC:$AC,"")</f>
        <v/>
      </c>
      <c r="AD1812" s="7"/>
      <c r="AF1812" t="str">
        <f>TEXT(tbl_die_ordering[[#This Row],[Die Requested Date]],"mmm")</f>
        <v>Dec</v>
      </c>
      <c r="AG1812" t="str">
        <f>_xlfn.TEXTJOIN("_",TRUE,tbl_die_ordering[[#This Row],[Supplier]],tbl_die_ordering[[#This Row],[DIE NO]])</f>
        <v>PHME_029118-3502</v>
      </c>
    </row>
    <row r="1813" spans="1:33" ht="15.75">
      <c r="A1813" s="130" t="s">
        <v>6</v>
      </c>
      <c r="B1813" s="128" t="str">
        <f>_xlfn.XLOOKUP(_xlfn.TEXTJOIN("_",TRUE,tbl_die_ordering[[#This Row],[Supplier]],tbl_die_ordering[[#This Row],[DIE NO]]),[1]Tracker!$AQ:$AQ,[1]Tracker!$W:$W,"")</f>
        <v/>
      </c>
      <c r="C1813" s="204" t="s">
        <v>2729</v>
      </c>
      <c r="D1813" s="90" t="s">
        <v>88</v>
      </c>
      <c r="E1813" s="90" t="s">
        <v>119</v>
      </c>
      <c r="F1813" s="91">
        <v>46001</v>
      </c>
      <c r="G1813" s="355" t="str">
        <f>_xlfn.XLOOKUP(_xlfn.TEXTJOIN("_",TRUE,tbl_die_ordering[[#This Row],[Supplier]],tbl_die_ordering[[#This Row],[DIE NO]]),[1]Tracker!$AQ:$AQ,[1]Tracker!$V:$V,"")</f>
        <v/>
      </c>
      <c r="H1813" s="193" t="s">
        <v>94</v>
      </c>
      <c r="I1813" s="131">
        <v>6</v>
      </c>
      <c r="J1813" s="131">
        <v>0</v>
      </c>
      <c r="K1813" s="99"/>
      <c r="L1813" s="99"/>
      <c r="M1813" s="102"/>
      <c r="N1813" s="129"/>
      <c r="O1813" s="91"/>
      <c r="P1813" s="91"/>
      <c r="Q1813" s="99"/>
      <c r="R1813" s="122"/>
      <c r="S1813" s="90" t="s">
        <v>95</v>
      </c>
      <c r="T1813" s="91"/>
      <c r="U1813" s="110"/>
      <c r="V1813" s="111"/>
      <c r="W1813"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3" s="12"/>
      <c r="AA1813" s="118"/>
      <c r="AB1813" s="84" t="str">
        <f>_xlfn.XLOOKUP(_xlfn.TEXTJOIN("_",TRUE,tbl_die_ordering[[#This Row],[Supplier]],tbl_die_ordering[[#This Row],[DIE NO]]),[1]Tracker!$AQ:$AQ,[1]Tracker!$Y:$Y,"")</f>
        <v/>
      </c>
      <c r="AC1813" s="83" t="str">
        <f>_xlfn.XLOOKUP(_xlfn.TEXTJOIN("_",TRUE,tbl_die_ordering[[#This Row],[Supplier]],tbl_die_ordering[[#This Row],[DIE NO]]),[1]Tracker!$AQ:$AQ,[1]Tracker!$AC:$AC,"")</f>
        <v/>
      </c>
      <c r="AD1813" s="7"/>
      <c r="AF1813" t="str">
        <f>TEXT(tbl_die_ordering[[#This Row],[Die Requested Date]],"mmm")</f>
        <v>Dec</v>
      </c>
      <c r="AG1813" t="str">
        <f>_xlfn.TEXTJOIN("_",TRUE,tbl_die_ordering[[#This Row],[Supplier]],tbl_die_ordering[[#This Row],[DIE NO]])</f>
        <v>PHME_090207-403</v>
      </c>
    </row>
    <row r="1814" spans="1:33" ht="15.75">
      <c r="A1814" s="130" t="s">
        <v>6</v>
      </c>
      <c r="B1814" s="128" t="str">
        <f>_xlfn.XLOOKUP(_xlfn.TEXTJOIN("_",TRUE,tbl_die_ordering[[#This Row],[Supplier]],tbl_die_ordering[[#This Row],[DIE NO]]),[1]Tracker!$AQ:$AQ,[1]Tracker!$W:$W,"")</f>
        <v/>
      </c>
      <c r="C1814" s="204" t="s">
        <v>2730</v>
      </c>
      <c r="D1814" s="90" t="s">
        <v>88</v>
      </c>
      <c r="E1814" s="90" t="s">
        <v>119</v>
      </c>
      <c r="F1814" s="91">
        <v>46002</v>
      </c>
      <c r="G1814" s="355" t="str">
        <f>_xlfn.XLOOKUP(_xlfn.TEXTJOIN("_",TRUE,tbl_die_ordering[[#This Row],[Supplier]],tbl_die_ordering[[#This Row],[DIE NO]]),[1]Tracker!$AQ:$AQ,[1]Tracker!$V:$V,"")</f>
        <v/>
      </c>
      <c r="H1814" s="193" t="s">
        <v>94</v>
      </c>
      <c r="I1814" s="131">
        <v>3</v>
      </c>
      <c r="J1814" s="131">
        <v>3</v>
      </c>
      <c r="K1814" s="99"/>
      <c r="L1814" s="99"/>
      <c r="M1814" s="102"/>
      <c r="N1814" s="129"/>
      <c r="O1814" s="91"/>
      <c r="P1814" s="91"/>
      <c r="Q1814" s="99"/>
      <c r="R1814" s="122"/>
      <c r="S1814" s="90" t="s">
        <v>95</v>
      </c>
      <c r="T1814" s="91"/>
      <c r="U1814" s="110"/>
      <c r="V1814" s="111"/>
      <c r="W1814"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4" s="6"/>
      <c r="AA1814" s="118"/>
      <c r="AB1814" s="84" t="str">
        <f>_xlfn.XLOOKUP(_xlfn.TEXTJOIN("_",TRUE,tbl_die_ordering[[#This Row],[Supplier]],tbl_die_ordering[[#This Row],[DIE NO]]),[1]Tracker!$AQ:$AQ,[1]Tracker!$Y:$Y,"")</f>
        <v/>
      </c>
      <c r="AC1814" s="83" t="str">
        <f>_xlfn.XLOOKUP(_xlfn.TEXTJOIN("_",TRUE,tbl_die_ordering[[#This Row],[Supplier]],tbl_die_ordering[[#This Row],[DIE NO]]),[1]Tracker!$AQ:$AQ,[1]Tracker!$AC:$AC,"")</f>
        <v/>
      </c>
      <c r="AD1814" s="7"/>
      <c r="AF1814" t="str">
        <f>TEXT(tbl_die_ordering[[#This Row],[Die Requested Date]],"mmm")</f>
        <v>Dec</v>
      </c>
      <c r="AG1814" t="str">
        <f>_xlfn.TEXTJOIN("_",TRUE,tbl_die_ordering[[#This Row],[Supplier]],tbl_die_ordering[[#This Row],[DIE NO]])</f>
        <v>PHME_13010-529</v>
      </c>
    </row>
    <row r="1815" spans="1:33" ht="15.75">
      <c r="A1815" s="130" t="s">
        <v>6</v>
      </c>
      <c r="B1815" s="128" t="str">
        <f>_xlfn.XLOOKUP(_xlfn.TEXTJOIN("_",TRUE,tbl_die_ordering[[#This Row],[Supplier]],tbl_die_ordering[[#This Row],[DIE NO]]),[1]Tracker!$AQ:$AQ,[1]Tracker!$W:$W,"")</f>
        <v/>
      </c>
      <c r="C1815" s="204" t="s">
        <v>2731</v>
      </c>
      <c r="D1815" s="90" t="s">
        <v>88</v>
      </c>
      <c r="E1815" s="90" t="s">
        <v>119</v>
      </c>
      <c r="F1815" s="91">
        <v>46002</v>
      </c>
      <c r="G1815" s="355" t="str">
        <f>_xlfn.XLOOKUP(_xlfn.TEXTJOIN("_",TRUE,tbl_die_ordering[[#This Row],[Supplier]],tbl_die_ordering[[#This Row],[DIE NO]]),[1]Tracker!$AQ:$AQ,[1]Tracker!$V:$V,"")</f>
        <v/>
      </c>
      <c r="H1815" s="193" t="s">
        <v>90</v>
      </c>
      <c r="I1815" s="131">
        <v>1</v>
      </c>
      <c r="J1815" s="131">
        <v>1</v>
      </c>
      <c r="K1815" s="99"/>
      <c r="L1815" s="99"/>
      <c r="M1815" s="102"/>
      <c r="N1815" s="129"/>
      <c r="O1815" s="91"/>
      <c r="P1815" s="91"/>
      <c r="Q1815" s="99"/>
      <c r="R1815" s="122"/>
      <c r="S1815" s="90" t="s">
        <v>106</v>
      </c>
      <c r="T1815" s="91"/>
      <c r="U1815" s="110"/>
      <c r="V1815" s="111"/>
      <c r="W1815"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5" s="6"/>
      <c r="AA1815" s="118"/>
      <c r="AB1815" s="84" t="str">
        <f>_xlfn.XLOOKUP(_xlfn.TEXTJOIN("_",TRUE,tbl_die_ordering[[#This Row],[Supplier]],tbl_die_ordering[[#This Row],[DIE NO]]),[1]Tracker!$AQ:$AQ,[1]Tracker!$Y:$Y,"")</f>
        <v/>
      </c>
      <c r="AC1815" s="83" t="str">
        <f>_xlfn.XLOOKUP(_xlfn.TEXTJOIN("_",TRUE,tbl_die_ordering[[#This Row],[Supplier]],tbl_die_ordering[[#This Row],[DIE NO]]),[1]Tracker!$AQ:$AQ,[1]Tracker!$AC:$AC,"")</f>
        <v/>
      </c>
      <c r="AD1815" s="7"/>
      <c r="AF1815" t="str">
        <f>TEXT(tbl_die_ordering[[#This Row],[Die Requested Date]],"mmm")</f>
        <v>Dec</v>
      </c>
      <c r="AG1815" t="str">
        <f>_xlfn.TEXTJOIN("_",TRUE,tbl_die_ordering[[#This Row],[Supplier]],tbl_die_ordering[[#This Row],[DIE NO]])</f>
        <v>JIANGSU_13794-524</v>
      </c>
    </row>
    <row r="1816" spans="1:33" ht="15.75">
      <c r="A1816" s="130" t="s">
        <v>29</v>
      </c>
      <c r="B1816" s="128" t="str">
        <f>_xlfn.XLOOKUP(_xlfn.TEXTJOIN("_",TRUE,tbl_die_ordering[[#This Row],[Supplier]],tbl_die_ordering[[#This Row],[DIE NO]]),[1]Tracker!$AQ:$AQ,[1]Tracker!$W:$W,"")</f>
        <v/>
      </c>
      <c r="C1816" s="204" t="s">
        <v>2732</v>
      </c>
      <c r="D1816" s="90" t="s">
        <v>88</v>
      </c>
      <c r="E1816" s="90" t="s">
        <v>93</v>
      </c>
      <c r="F1816" s="91">
        <v>46002</v>
      </c>
      <c r="G1816" s="355" t="str">
        <f>_xlfn.XLOOKUP(_xlfn.TEXTJOIN("_",TRUE,tbl_die_ordering[[#This Row],[Supplier]],tbl_die_ordering[[#This Row],[DIE NO]]),[1]Tracker!$AQ:$AQ,[1]Tracker!$V:$V,"")</f>
        <v/>
      </c>
      <c r="H1816" s="193" t="s">
        <v>90</v>
      </c>
      <c r="I1816" s="131">
        <v>1</v>
      </c>
      <c r="J1816" s="131">
        <v>1</v>
      </c>
      <c r="K1816" s="99"/>
      <c r="L1816" s="99"/>
      <c r="M1816" s="102"/>
      <c r="N1816" s="129"/>
      <c r="O1816" s="91"/>
      <c r="P1816" s="91"/>
      <c r="Q1816" s="99"/>
      <c r="R1816" s="122"/>
      <c r="S1816" s="90" t="s">
        <v>106</v>
      </c>
      <c r="T1816" s="91"/>
      <c r="U1816" s="110"/>
      <c r="V1816" s="111"/>
      <c r="W1816"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6" s="6"/>
      <c r="AA1816" s="118"/>
      <c r="AB1816" s="84" t="str">
        <f>_xlfn.XLOOKUP(_xlfn.TEXTJOIN("_",TRUE,tbl_die_ordering[[#This Row],[Supplier]],tbl_die_ordering[[#This Row],[DIE NO]]),[1]Tracker!$AQ:$AQ,[1]Tracker!$Y:$Y,"")</f>
        <v/>
      </c>
      <c r="AC1816" s="83" t="str">
        <f>_xlfn.XLOOKUP(_xlfn.TEXTJOIN("_",TRUE,tbl_die_ordering[[#This Row],[Supplier]],tbl_die_ordering[[#This Row],[DIE NO]]),[1]Tracker!$AQ:$AQ,[1]Tracker!$AC:$AC,"")</f>
        <v/>
      </c>
      <c r="AD1816" s="7"/>
      <c r="AF1816" t="str">
        <f>TEXT(tbl_die_ordering[[#This Row],[Die Requested Date]],"mmm")</f>
        <v>Dec</v>
      </c>
      <c r="AG1816" t="str">
        <f>_xlfn.TEXTJOIN("_",TRUE,tbl_die_ordering[[#This Row],[Supplier]],tbl_die_ordering[[#This Row],[DIE NO]])</f>
        <v>JIANGSU_014716-3513</v>
      </c>
    </row>
    <row r="1817" spans="1:33" ht="15.75">
      <c r="A1817" s="130" t="s">
        <v>29</v>
      </c>
      <c r="B1817" s="128" t="str">
        <f>_xlfn.XLOOKUP(_xlfn.TEXTJOIN("_",TRUE,tbl_die_ordering[[#This Row],[Supplier]],tbl_die_ordering[[#This Row],[DIE NO]]),[1]Tracker!$AQ:$AQ,[1]Tracker!$W:$W,"")</f>
        <v/>
      </c>
      <c r="C1817" s="204" t="s">
        <v>2733</v>
      </c>
      <c r="D1817" s="90" t="s">
        <v>88</v>
      </c>
      <c r="E1817" s="90" t="s">
        <v>93</v>
      </c>
      <c r="F1817" s="91">
        <v>46002</v>
      </c>
      <c r="G1817" s="355" t="str">
        <f>_xlfn.XLOOKUP(_xlfn.TEXTJOIN("_",TRUE,tbl_die_ordering[[#This Row],[Supplier]],tbl_die_ordering[[#This Row],[DIE NO]]),[1]Tracker!$AQ:$AQ,[1]Tracker!$V:$V,"")</f>
        <v/>
      </c>
      <c r="H1817" s="193" t="s">
        <v>94</v>
      </c>
      <c r="I1817" s="131">
        <v>1</v>
      </c>
      <c r="J1817" s="131">
        <v>1</v>
      </c>
      <c r="K1817" s="99">
        <v>46004</v>
      </c>
      <c r="L1817" s="99"/>
      <c r="M1817" s="102"/>
      <c r="N1817" s="129"/>
      <c r="O1817" s="91"/>
      <c r="P1817" s="91"/>
      <c r="Q1817" s="99"/>
      <c r="R1817" s="122"/>
      <c r="S1817" s="90" t="s">
        <v>95</v>
      </c>
      <c r="T1817" s="91"/>
      <c r="U1817" s="110"/>
      <c r="V1817" s="111"/>
      <c r="W1817"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7" s="12"/>
      <c r="AA1817" s="118"/>
      <c r="AB1817" s="84" t="str">
        <f>_xlfn.XLOOKUP(_xlfn.TEXTJOIN("_",TRUE,tbl_die_ordering[[#This Row],[Supplier]],tbl_die_ordering[[#This Row],[DIE NO]]),[1]Tracker!$AQ:$AQ,[1]Tracker!$Y:$Y,"")</f>
        <v/>
      </c>
      <c r="AC1817" s="83" t="str">
        <f>_xlfn.XLOOKUP(_xlfn.TEXTJOIN("_",TRUE,tbl_die_ordering[[#This Row],[Supplier]],tbl_die_ordering[[#This Row],[DIE NO]]),[1]Tracker!$AQ:$AQ,[1]Tracker!$AC:$AC,"")</f>
        <v/>
      </c>
      <c r="AD1817" s="7"/>
      <c r="AF1817" t="str">
        <f>TEXT(tbl_die_ordering[[#This Row],[Die Requested Date]],"mmm")</f>
        <v>Dec</v>
      </c>
      <c r="AG1817" t="str">
        <f>_xlfn.TEXTJOIN("_",TRUE,tbl_die_ordering[[#This Row],[Supplier]],tbl_die_ordering[[#This Row],[DIE NO]])</f>
        <v>PHME_014716-3514</v>
      </c>
    </row>
    <row r="1818" spans="1:33" ht="15.75">
      <c r="A1818" s="130" t="s">
        <v>6</v>
      </c>
      <c r="B1818" s="128" t="str">
        <f>_xlfn.XLOOKUP(_xlfn.TEXTJOIN("_",TRUE,tbl_die_ordering[[#This Row],[Supplier]],tbl_die_ordering[[#This Row],[DIE NO]]),[1]Tracker!$AQ:$AQ,[1]Tracker!$W:$W,"")</f>
        <v/>
      </c>
      <c r="C1818" s="204" t="s">
        <v>2734</v>
      </c>
      <c r="D1818" s="90" t="s">
        <v>88</v>
      </c>
      <c r="E1818" s="90" t="s">
        <v>119</v>
      </c>
      <c r="F1818" s="91">
        <v>46002</v>
      </c>
      <c r="G1818" s="355" t="str">
        <f>_xlfn.XLOOKUP(_xlfn.TEXTJOIN("_",TRUE,tbl_die_ordering[[#This Row],[Supplier]],tbl_die_ordering[[#This Row],[DIE NO]]),[1]Tracker!$AQ:$AQ,[1]Tracker!$V:$V,"")</f>
        <v/>
      </c>
      <c r="H1818" s="193" t="s">
        <v>94</v>
      </c>
      <c r="I1818" s="131">
        <v>2</v>
      </c>
      <c r="J1818" s="131">
        <v>2</v>
      </c>
      <c r="K1818" s="99"/>
      <c r="L1818" s="99"/>
      <c r="M1818" s="102"/>
      <c r="N1818" s="129"/>
      <c r="O1818" s="91"/>
      <c r="P1818" s="91"/>
      <c r="Q1818" s="99"/>
      <c r="R1818" s="122"/>
      <c r="S1818" s="90" t="s">
        <v>101</v>
      </c>
      <c r="T1818" s="91"/>
      <c r="U1818" s="110"/>
      <c r="V1818" s="111"/>
      <c r="W1818"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8" s="12"/>
      <c r="AA1818" s="118"/>
      <c r="AB1818" s="84" t="str">
        <f>_xlfn.XLOOKUP(_xlfn.TEXTJOIN("_",TRUE,tbl_die_ordering[[#This Row],[Supplier]],tbl_die_ordering[[#This Row],[DIE NO]]),[1]Tracker!$AQ:$AQ,[1]Tracker!$Y:$Y,"")</f>
        <v/>
      </c>
      <c r="AC1818" s="83" t="str">
        <f>_xlfn.XLOOKUP(_xlfn.TEXTJOIN("_",TRUE,tbl_die_ordering[[#This Row],[Supplier]],tbl_die_ordering[[#This Row],[DIE NO]]),[1]Tracker!$AQ:$AQ,[1]Tracker!$AC:$AC,"")</f>
        <v/>
      </c>
      <c r="AD1818" s="7"/>
      <c r="AF1818" t="str">
        <f>TEXT(tbl_die_ordering[[#This Row],[Die Requested Date]],"mmm")</f>
        <v>Dec</v>
      </c>
      <c r="AG1818" t="str">
        <f>_xlfn.TEXTJOIN("_",TRUE,tbl_die_ordering[[#This Row],[Supplier]],tbl_die_ordering[[#This Row],[DIE NO]])</f>
        <v>PDTMC_15953-417</v>
      </c>
    </row>
    <row r="1819" spans="1:33" ht="15.75">
      <c r="A1819" s="130" t="s">
        <v>6</v>
      </c>
      <c r="B1819" s="128" t="str">
        <f>_xlfn.XLOOKUP(_xlfn.TEXTJOIN("_",TRUE,tbl_die_ordering[[#This Row],[Supplier]],tbl_die_ordering[[#This Row],[DIE NO]]),[1]Tracker!$AQ:$AQ,[1]Tracker!$W:$W,"")</f>
        <v/>
      </c>
      <c r="C1819" s="204" t="s">
        <v>2735</v>
      </c>
      <c r="D1819" s="90" t="s">
        <v>88</v>
      </c>
      <c r="E1819" s="90" t="s">
        <v>103</v>
      </c>
      <c r="F1819" s="91">
        <v>46002</v>
      </c>
      <c r="G1819" s="355" t="str">
        <f>_xlfn.XLOOKUP(_xlfn.TEXTJOIN("_",TRUE,tbl_die_ordering[[#This Row],[Supplier]],tbl_die_ordering[[#This Row],[DIE NO]]),[1]Tracker!$AQ:$AQ,[1]Tracker!$V:$V,"")</f>
        <v/>
      </c>
      <c r="H1819" s="193" t="s">
        <v>94</v>
      </c>
      <c r="I1819" s="131">
        <v>1</v>
      </c>
      <c r="J1819" s="131">
        <v>1</v>
      </c>
      <c r="K1819" s="99"/>
      <c r="L1819" s="99"/>
      <c r="M1819" s="102"/>
      <c r="N1819" s="129"/>
      <c r="O1819" s="91"/>
      <c r="P1819" s="91"/>
      <c r="Q1819" s="99"/>
      <c r="R1819" s="122"/>
      <c r="S1819" s="90" t="s">
        <v>95</v>
      </c>
      <c r="T1819" s="91"/>
      <c r="U1819" s="110"/>
      <c r="V1819" s="111"/>
      <c r="W1819"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19" s="12"/>
      <c r="AA1819" s="118"/>
      <c r="AB1819" s="84" t="str">
        <f>_xlfn.XLOOKUP(_xlfn.TEXTJOIN("_",TRUE,tbl_die_ordering[[#This Row],[Supplier]],tbl_die_ordering[[#This Row],[DIE NO]]),[1]Tracker!$AQ:$AQ,[1]Tracker!$Y:$Y,"")</f>
        <v/>
      </c>
      <c r="AC1819" s="83" t="str">
        <f>_xlfn.XLOOKUP(_xlfn.TEXTJOIN("_",TRUE,tbl_die_ordering[[#This Row],[Supplier]],tbl_die_ordering[[#This Row],[DIE NO]]),[1]Tracker!$AQ:$AQ,[1]Tracker!$AC:$AC,"")</f>
        <v/>
      </c>
      <c r="AD1819" s="7"/>
      <c r="AF1819" t="str">
        <f>TEXT(tbl_die_ordering[[#This Row],[Die Requested Date]],"mmm")</f>
        <v>Dec</v>
      </c>
      <c r="AG1819" t="str">
        <f>_xlfn.TEXTJOIN("_",TRUE,tbl_die_ordering[[#This Row],[Supplier]],tbl_die_ordering[[#This Row],[DIE NO]])</f>
        <v>PHME_16749-410</v>
      </c>
    </row>
    <row r="1820" spans="1:33" ht="15.75">
      <c r="A1820" s="130" t="s">
        <v>6</v>
      </c>
      <c r="B1820" s="128" t="str">
        <f>_xlfn.XLOOKUP(_xlfn.TEXTJOIN("_",TRUE,tbl_die_ordering[[#This Row],[Supplier]],tbl_die_ordering[[#This Row],[DIE NO]]),[1]Tracker!$AQ:$AQ,[1]Tracker!$W:$W,"")</f>
        <v/>
      </c>
      <c r="C1820" s="204" t="s">
        <v>2736</v>
      </c>
      <c r="D1820" s="90" t="s">
        <v>88</v>
      </c>
      <c r="E1820" s="90" t="s">
        <v>128</v>
      </c>
      <c r="F1820" s="91">
        <v>46002</v>
      </c>
      <c r="G1820" s="355" t="str">
        <f>_xlfn.XLOOKUP(_xlfn.TEXTJOIN("_",TRUE,tbl_die_ordering[[#This Row],[Supplier]],tbl_die_ordering[[#This Row],[DIE NO]]),[1]Tracker!$AQ:$AQ,[1]Tracker!$V:$V,"")</f>
        <v/>
      </c>
      <c r="H1820" s="193" t="s">
        <v>94</v>
      </c>
      <c r="I1820" s="131">
        <v>1</v>
      </c>
      <c r="J1820" s="131">
        <v>1</v>
      </c>
      <c r="K1820" s="99"/>
      <c r="L1820" s="99"/>
      <c r="M1820" s="102"/>
      <c r="N1820" s="129"/>
      <c r="O1820" s="91"/>
      <c r="P1820" s="91"/>
      <c r="Q1820" s="99"/>
      <c r="R1820" s="122"/>
      <c r="S1820" s="90" t="s">
        <v>95</v>
      </c>
      <c r="T1820" s="91"/>
      <c r="U1820" s="110"/>
      <c r="V1820" s="111"/>
      <c r="W1820"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20" s="12"/>
      <c r="AA1820" s="118"/>
      <c r="AB1820" s="84" t="str">
        <f>_xlfn.XLOOKUP(_xlfn.TEXTJOIN("_",TRUE,tbl_die_ordering[[#This Row],[Supplier]],tbl_die_ordering[[#This Row],[DIE NO]]),[1]Tracker!$AQ:$AQ,[1]Tracker!$Y:$Y,"")</f>
        <v/>
      </c>
      <c r="AC1820" s="83" t="str">
        <f>_xlfn.XLOOKUP(_xlfn.TEXTJOIN("_",TRUE,tbl_die_ordering[[#This Row],[Supplier]],tbl_die_ordering[[#This Row],[DIE NO]]),[1]Tracker!$AQ:$AQ,[1]Tracker!$AC:$AC,"")</f>
        <v/>
      </c>
      <c r="AD1820" s="7"/>
      <c r="AF1820" t="str">
        <f>TEXT(tbl_die_ordering[[#This Row],[Die Requested Date]],"mmm")</f>
        <v>Dec</v>
      </c>
      <c r="AG1820" t="str">
        <f>_xlfn.TEXTJOIN("_",TRUE,tbl_die_ordering[[#This Row],[Supplier]],tbl_die_ordering[[#This Row],[DIE NO]])</f>
        <v>PHME_19551-608</v>
      </c>
    </row>
    <row r="1821" spans="1:33" ht="15.75">
      <c r="A1821" s="130" t="s">
        <v>6</v>
      </c>
      <c r="B1821" s="128" t="str">
        <f>_xlfn.XLOOKUP(_xlfn.TEXTJOIN("_",TRUE,tbl_die_ordering[[#This Row],[Supplier]],tbl_die_ordering[[#This Row],[DIE NO]]),[1]Tracker!$AQ:$AQ,[1]Tracker!$W:$W,"")</f>
        <v/>
      </c>
      <c r="C1821" s="204" t="s">
        <v>2737</v>
      </c>
      <c r="D1821" s="90" t="s">
        <v>88</v>
      </c>
      <c r="E1821" s="90" t="s">
        <v>119</v>
      </c>
      <c r="F1821" s="91">
        <v>46002</v>
      </c>
      <c r="G1821" s="355" t="str">
        <f>_xlfn.XLOOKUP(_xlfn.TEXTJOIN("_",TRUE,tbl_die_ordering[[#This Row],[Supplier]],tbl_die_ordering[[#This Row],[DIE NO]]),[1]Tracker!$AQ:$AQ,[1]Tracker!$V:$V,"")</f>
        <v/>
      </c>
      <c r="H1821" s="193" t="s">
        <v>94</v>
      </c>
      <c r="I1821" s="131">
        <v>1</v>
      </c>
      <c r="J1821" s="131">
        <v>2</v>
      </c>
      <c r="K1821" s="99"/>
      <c r="L1821" s="99"/>
      <c r="M1821" s="102"/>
      <c r="N1821" s="129"/>
      <c r="O1821" s="91"/>
      <c r="P1821" s="91"/>
      <c r="Q1821" s="99"/>
      <c r="R1821" s="122"/>
      <c r="S1821" s="90" t="s">
        <v>95</v>
      </c>
      <c r="T1821" s="91"/>
      <c r="U1821" s="110"/>
      <c r="V1821" s="111"/>
      <c r="W1821"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21" s="12"/>
      <c r="AA1821" s="118"/>
      <c r="AB1821" s="84" t="str">
        <f>_xlfn.XLOOKUP(_xlfn.TEXTJOIN("_",TRUE,tbl_die_ordering[[#This Row],[Supplier]],tbl_die_ordering[[#This Row],[DIE NO]]),[1]Tracker!$AQ:$AQ,[1]Tracker!$Y:$Y,"")</f>
        <v/>
      </c>
      <c r="AC1821" s="83" t="str">
        <f>_xlfn.XLOOKUP(_xlfn.TEXTJOIN("_",TRUE,tbl_die_ordering[[#This Row],[Supplier]],tbl_die_ordering[[#This Row],[DIE NO]]),[1]Tracker!$AQ:$AQ,[1]Tracker!$AC:$AC,"")</f>
        <v/>
      </c>
      <c r="AD1821" s="7"/>
      <c r="AF1821" t="str">
        <f>TEXT(tbl_die_ordering[[#This Row],[Die Requested Date]],"mmm")</f>
        <v>Dec</v>
      </c>
      <c r="AG1821" t="str">
        <f>_xlfn.TEXTJOIN("_",TRUE,tbl_die_ordering[[#This Row],[Supplier]],tbl_die_ordering[[#This Row],[DIE NO]])</f>
        <v>PHME_28117-438</v>
      </c>
    </row>
    <row r="1822" spans="1:33" ht="15.75">
      <c r="A1822" s="130" t="s">
        <v>6</v>
      </c>
      <c r="B1822" s="128" t="str">
        <f>_xlfn.XLOOKUP(_xlfn.TEXTJOIN("_",TRUE,tbl_die_ordering[[#This Row],[Supplier]],tbl_die_ordering[[#This Row],[DIE NO]]),[1]Tracker!$AQ:$AQ,[1]Tracker!$W:$W,"")</f>
        <v/>
      </c>
      <c r="C1822" s="204" t="s">
        <v>2738</v>
      </c>
      <c r="D1822" s="90" t="s">
        <v>88</v>
      </c>
      <c r="E1822" s="90" t="s">
        <v>100</v>
      </c>
      <c r="F1822" s="91">
        <v>46002</v>
      </c>
      <c r="G1822" s="355" t="str">
        <f>_xlfn.XLOOKUP(_xlfn.TEXTJOIN("_",TRUE,tbl_die_ordering[[#This Row],[Supplier]],tbl_die_ordering[[#This Row],[DIE NO]]),[1]Tracker!$AQ:$AQ,[1]Tracker!$V:$V,"")</f>
        <v/>
      </c>
      <c r="H1822" s="193" t="s">
        <v>94</v>
      </c>
      <c r="I1822" s="131">
        <v>1</v>
      </c>
      <c r="J1822" s="131">
        <v>2</v>
      </c>
      <c r="K1822" s="99"/>
      <c r="L1822" s="99"/>
      <c r="M1822" s="102"/>
      <c r="N1822" s="129"/>
      <c r="O1822" s="91"/>
      <c r="P1822" s="91"/>
      <c r="Q1822" s="99"/>
      <c r="R1822" s="122"/>
      <c r="S1822" s="90" t="s">
        <v>101</v>
      </c>
      <c r="T1822" s="91"/>
      <c r="U1822" s="110"/>
      <c r="V1822" s="111"/>
      <c r="W1822" s="80" t="str">
        <f>_xlfn.LET(
    _xlpm.dieNo, tbl_die_ordering[[#This Row],[DIE NO]],
    _xlpm.orderNo, tbl_die_ordering[[#This Row],[Order No]],
    _xlpm.type, tbl_die_ordering[[#This Row],[TYPE]],
    _xlpm.designReceived, tbl_die_ordering[[#This Row],[Design Received Date]],
    _xlpm.designApproved, tbl_die_ordering[[#This Row],[Design Approved Date]],
    _xlpm.sim, tbl_die_ordering[[#This Row],[Sim]],
    _xlpm.prEntry, tbl_die_ordering[[#This Row],[PR Entry]],
    _xlpm.oracleEntry, tbl_die_ordering[[#This Row],[Oracle Entry]],
    _xlpm.ems, tbl_die_ordering[[#This Row],[Design saved to EMS FOLDER]],
    IF(_xlpm.dieNo = "", "",
    IF(_xlpm.orderNo = "", "PENDING FOR ORDERING",
    IF(_xlpm.type = "C", "CANCELLED",
    IF(_xlpm.type = "H", "HOLD",
    IF(_xlpm.designReceived = "", "AWAITING FOR DESIGN",
    IF(_xlpm.designApproved = "",
       IF(_xlpm.sim = "YES", "UNDER SIMULATION", "PENDING FOR DESIGN APPROVAL"),
    IF(_xlpm.prEntry = "", "PENDING FOR PR",
    IF(_xlpm.oracleEntry = "", "PENDING FOR ORACLE ENTRY",
    IF(_xlpm.ems = "", "PENDING FOR DESIGN TO EMS", "DONE")))))))))
)</f>
        <v>PENDING FOR ORDERING</v>
      </c>
      <c r="X1822" s="12"/>
      <c r="AA1822" s="118"/>
      <c r="AB1822" s="84" t="str">
        <f>_xlfn.XLOOKUP(_xlfn.TEXTJOIN("_",TRUE,tbl_die_ordering[[#This Row],[Supplier]],tbl_die_ordering[[#This Row],[DIE NO]]),[1]Tracker!$AQ:$AQ,[1]Tracker!$Y:$Y,"")</f>
        <v/>
      </c>
      <c r="AC1822" s="83" t="str">
        <f>_xlfn.XLOOKUP(_xlfn.TEXTJOIN("_",TRUE,tbl_die_ordering[[#This Row],[Supplier]],tbl_die_ordering[[#This Row],[DIE NO]]),[1]Tracker!$AQ:$AQ,[1]Tracker!$AC:$AC,"")</f>
        <v/>
      </c>
      <c r="AD1822" s="7"/>
      <c r="AF1822" t="str">
        <f>TEXT(tbl_die_ordering[[#This Row],[Die Requested Date]],"mmm")</f>
        <v>Dec</v>
      </c>
      <c r="AG1822" t="str">
        <f>_xlfn.TEXTJOIN("_",TRUE,tbl_die_ordering[[#This Row],[Supplier]],tbl_die_ordering[[#This Row],[DIE NO]])</f>
        <v>PDTMC_29895-502</v>
      </c>
    </row>
    <row r="1829" spans="6:6">
      <c r="F1829" s="357"/>
    </row>
  </sheetData>
  <sheetProtection formatCells="0" formatColumns="0" selectLockedCells="1" autoFilter="0"/>
  <phoneticPr fontId="18" type="noConversion"/>
  <conditionalFormatting sqref="C1042">
    <cfRule type="expression" dxfId="253" priority="78">
      <formula>OR($N1042="Europe",$N1042="Turkiye",$N1042="China")</formula>
    </cfRule>
    <cfRule type="expression" dxfId="252" priority="79">
      <formula>#REF!</formula>
    </cfRule>
    <cfRule type="duplicateValues" dxfId="251" priority="80"/>
  </conditionalFormatting>
  <conditionalFormatting sqref="W2:W1822 V1072">
    <cfRule type="containsText" dxfId="250" priority="54" operator="containsText" text="PENDING FOR DESIGN TO EMS">
      <formula>NOT(ISERROR(SEARCH("PENDING FOR DESIGN TO EMS",V2)))</formula>
    </cfRule>
    <cfRule type="containsText" dxfId="249" priority="55" operator="containsText" text="PENDING FOR DESIGN APPROVAL">
      <formula>NOT(ISERROR(SEARCH("PENDING FOR DESIGN APPROVAL",V2)))</formula>
    </cfRule>
    <cfRule type="containsText" dxfId="248" priority="56" operator="containsText" text="UNDER SIMULATION">
      <formula>NOT(ISERROR(SEARCH("UNDER SIMULATION",V2)))</formula>
    </cfRule>
    <cfRule type="containsText" dxfId="247" priority="57" operator="containsText" text="AWAITING FOR DESIGN">
      <formula>NOT(ISERROR(SEARCH("AWAITING FOR DESIGN",V2)))</formula>
    </cfRule>
    <cfRule type="containsText" dxfId="246" priority="58" operator="containsText" text="PENDING FOR PR">
      <formula>NOT(ISERROR(SEARCH("PENDING FOR PR",V2)))</formula>
    </cfRule>
    <cfRule type="containsText" dxfId="245" priority="59" operator="containsText" text="DONE">
      <formula>NOT(ISERROR(SEARCH("DONE",V2)))</formula>
    </cfRule>
  </conditionalFormatting>
  <conditionalFormatting sqref="W405:W406">
    <cfRule type="timePeriod" dxfId="244" priority="66" timePeriod="thisWeek">
      <formula>AND(TODAY()-ROUNDDOWN(W405,0)&lt;=WEEKDAY(TODAY())-1,ROUNDDOWN(W405,0)-TODAY()&lt;=7-WEEKDAY(TODAY()))</formula>
    </cfRule>
  </conditionalFormatting>
  <conditionalFormatting sqref="X405:X406">
    <cfRule type="containsText" dxfId="243" priority="67" operator="containsText" text="PENDING FOR DESIGN APPROVAL">
      <formula>NOT(ISERROR(SEARCH("PENDING FOR DESIGN APPROVAL",X405)))</formula>
    </cfRule>
    <cfRule type="containsText" dxfId="242" priority="68" operator="containsText" text="UNDER SIMULATION">
      <formula>NOT(ISERROR(SEARCH("UNDER SIMULATION",X405)))</formula>
    </cfRule>
    <cfRule type="containsText" dxfId="241" priority="69" operator="containsText" text="PENDING DESIGN TO EMS">
      <formula>NOT(ISERROR(SEARCH("PENDING DESIGN TO EMS",X405)))</formula>
    </cfRule>
    <cfRule type="containsText" dxfId="240" priority="70" operator="containsText" text="PENDING FOR PR">
      <formula>NOT(ISERROR(SEARCH("PENDING FOR PR",X405)))</formula>
    </cfRule>
    <cfRule type="containsText" dxfId="239" priority="71" operator="containsText" text="DONE">
      <formula>NOT(ISERROR(SEARCH("DONE",X405)))</formula>
    </cfRule>
    <cfRule type="containsText" dxfId="238" priority="72" operator="containsText" text="AWAITING FOR DESIGN">
      <formula>NOT(ISERROR(SEARCH("AWAITING FOR DESIGN",X405)))</formula>
    </cfRule>
  </conditionalFormatting>
  <dataValidations disablePrompts="1" count="3">
    <dataValidation type="list" allowBlank="1" showInputMessage="1" showErrorMessage="1" sqref="M395:M582 M2:M393 Y2:Y1781" xr:uid="{FD72D0F4-92ED-4D7B-9026-DAD7D394E271}">
      <formula1>"YES,NO"</formula1>
    </dataValidation>
    <dataValidation type="list" allowBlank="1" showInputMessage="1" showErrorMessage="1" sqref="K120:L122 K110:L114 O120:R122 O110:R114 T120:T122 T110:T114 T313:T315 K313:L315 O313:R315 K983:L984 O983:R984 K1018:L1018 Q1337:Q1338 P1335 O1018:Q1018 T1337:T1338 T1018 T1329:T1335 O1329:O1335 Q1329:Q1335 O1337:O1338 K1540:L1540 R1540 O1540:P1540 D3:D1781" xr:uid="{1CE1E379-F7D7-4388-BF06-AD0327395366}">
      <formula1>Die_Type</formula1>
    </dataValidation>
    <dataValidation type="list" allowBlank="1" showInputMessage="1" showErrorMessage="1" sqref="V1392 V1380:V1387 V1390 S3:S1781" xr:uid="{0DD73042-BB56-4FF2-86A2-6F0664BA4657}">
      <formula1>Supplier</formula1>
    </dataValidation>
  </dataValidations>
  <pageMargins left="0.7" right="0.7" top="0.75" bottom="0.75" header="0.3" footer="0.3"/>
  <pageSetup paperSize="9" orientation="portrait" horizontalDpi="300" verticalDpi="0" r:id="rId1"/>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B6D1-39F0-4564-93A5-BC46DB0BD963}">
  <dimension ref="A1:AG43"/>
  <sheetViews>
    <sheetView workbookViewId="0">
      <selection activeCell="G16" sqref="G16"/>
    </sheetView>
  </sheetViews>
  <sheetFormatPr defaultRowHeight="15"/>
  <cols>
    <col min="3" max="3" width="16.7109375" customWidth="1"/>
    <col min="23" max="23" width="34.7109375" customWidth="1"/>
  </cols>
  <sheetData>
    <row r="1" spans="1:33" ht="63">
      <c r="A1" s="258" t="s">
        <v>0</v>
      </c>
      <c r="B1" s="262" t="s">
        <v>68</v>
      </c>
      <c r="C1" s="259" t="s">
        <v>3</v>
      </c>
      <c r="D1" s="258" t="s">
        <v>69</v>
      </c>
      <c r="E1" s="258" t="s">
        <v>70</v>
      </c>
      <c r="F1" s="260" t="s">
        <v>58</v>
      </c>
      <c r="G1" s="263" t="s">
        <v>71</v>
      </c>
      <c r="H1" s="261" t="s">
        <v>72</v>
      </c>
      <c r="I1" s="258" t="s">
        <v>73</v>
      </c>
      <c r="J1" s="258" t="s">
        <v>74</v>
      </c>
      <c r="K1" s="260" t="s">
        <v>75</v>
      </c>
      <c r="L1" s="260" t="s">
        <v>76</v>
      </c>
      <c r="M1" s="258" t="s">
        <v>77</v>
      </c>
      <c r="N1" s="258" t="s">
        <v>78</v>
      </c>
      <c r="O1" s="260" t="s">
        <v>79</v>
      </c>
      <c r="P1" s="260" t="s">
        <v>80</v>
      </c>
      <c r="Q1" s="260" t="s">
        <v>81</v>
      </c>
      <c r="R1" s="258" t="s">
        <v>82</v>
      </c>
      <c r="S1" s="258" t="s">
        <v>2</v>
      </c>
      <c r="T1" s="260" t="s">
        <v>83</v>
      </c>
      <c r="U1" s="258" t="s">
        <v>84</v>
      </c>
      <c r="V1" s="258" t="s">
        <v>85</v>
      </c>
      <c r="W1" s="319" t="s">
        <v>1</v>
      </c>
    </row>
    <row r="2" spans="1:33" ht="30">
      <c r="A2" s="320" t="s">
        <v>6</v>
      </c>
      <c r="B2" s="265" t="s">
        <v>86</v>
      </c>
      <c r="C2" s="321" t="s">
        <v>1826</v>
      </c>
      <c r="D2" s="93" t="s">
        <v>185</v>
      </c>
      <c r="E2" s="93" t="s">
        <v>119</v>
      </c>
      <c r="F2" s="94">
        <v>45861</v>
      </c>
      <c r="G2" s="266" t="s">
        <v>86</v>
      </c>
      <c r="H2" s="194" t="s">
        <v>94</v>
      </c>
      <c r="I2" s="133">
        <v>0</v>
      </c>
      <c r="J2" s="133">
        <v>0</v>
      </c>
      <c r="K2" s="104">
        <v>45862</v>
      </c>
      <c r="L2" s="104">
        <v>45862</v>
      </c>
      <c r="M2" s="105"/>
      <c r="N2" s="267">
        <v>0</v>
      </c>
      <c r="O2" s="94">
        <v>45864</v>
      </c>
      <c r="P2" s="94">
        <v>45866</v>
      </c>
      <c r="Q2" s="104">
        <v>45864</v>
      </c>
      <c r="R2" s="123" t="s">
        <v>1675</v>
      </c>
      <c r="S2" s="93" t="s">
        <v>101</v>
      </c>
      <c r="T2" s="104">
        <v>45864</v>
      </c>
      <c r="U2" s="112" t="s">
        <v>1416</v>
      </c>
      <c r="V2" s="113"/>
      <c r="W2" s="142" t="s">
        <v>25</v>
      </c>
      <c r="X2" s="12">
        <v>1</v>
      </c>
      <c r="Y2" s="98"/>
      <c r="AA2" s="118" t="s">
        <v>343</v>
      </c>
      <c r="AB2" s="82" t="s">
        <v>86</v>
      </c>
      <c r="AC2" s="83" t="s">
        <v>86</v>
      </c>
      <c r="AD2" s="7"/>
      <c r="AE2" s="98"/>
      <c r="AF2" t="s">
        <v>2739</v>
      </c>
      <c r="AG2" t="s">
        <v>2740</v>
      </c>
    </row>
    <row r="3" spans="1:33" ht="15.75">
      <c r="A3" s="320" t="s">
        <v>6</v>
      </c>
      <c r="B3" s="265" t="s">
        <v>86</v>
      </c>
      <c r="C3" s="321" t="s">
        <v>2378</v>
      </c>
      <c r="D3" s="93" t="s">
        <v>162</v>
      </c>
      <c r="E3" s="93" t="s">
        <v>278</v>
      </c>
      <c r="F3" s="94">
        <v>45943</v>
      </c>
      <c r="G3" s="266" t="s">
        <v>86</v>
      </c>
      <c r="H3" s="194" t="s">
        <v>94</v>
      </c>
      <c r="I3" s="133">
        <v>0</v>
      </c>
      <c r="J3" s="133">
        <v>0</v>
      </c>
      <c r="K3" s="104">
        <v>45945</v>
      </c>
      <c r="L3" s="104">
        <v>45948</v>
      </c>
      <c r="M3" s="105"/>
      <c r="N3" s="267"/>
      <c r="O3" s="94">
        <v>45958</v>
      </c>
      <c r="P3" s="94">
        <v>45959</v>
      </c>
      <c r="Q3" s="104">
        <v>45958</v>
      </c>
      <c r="R3" s="123" t="s">
        <v>2379</v>
      </c>
      <c r="S3" s="93" t="s">
        <v>95</v>
      </c>
      <c r="T3" s="104">
        <v>45958</v>
      </c>
      <c r="U3" s="112"/>
      <c r="V3" s="113"/>
      <c r="W3" s="142" t="s">
        <v>25</v>
      </c>
      <c r="X3" s="6"/>
      <c r="Y3" s="98"/>
      <c r="AA3" s="118"/>
      <c r="AB3" s="82" t="s">
        <v>86</v>
      </c>
      <c r="AC3" s="83" t="s">
        <v>86</v>
      </c>
      <c r="AD3" s="7"/>
      <c r="AE3" s="98"/>
      <c r="AF3" t="s">
        <v>55</v>
      </c>
      <c r="AG3" t="s">
        <v>2741</v>
      </c>
    </row>
    <row r="4" spans="1:33" ht="45">
      <c r="A4" s="320" t="s">
        <v>6</v>
      </c>
      <c r="B4" s="265" t="s">
        <v>86</v>
      </c>
      <c r="C4" s="321" t="s">
        <v>2742</v>
      </c>
      <c r="D4" s="132" t="s">
        <v>88</v>
      </c>
      <c r="E4" s="93" t="s">
        <v>103</v>
      </c>
      <c r="F4" s="94">
        <v>45967</v>
      </c>
      <c r="G4" s="266" t="s">
        <v>86</v>
      </c>
      <c r="H4" s="194" t="s">
        <v>94</v>
      </c>
      <c r="I4" s="133">
        <v>1</v>
      </c>
      <c r="J4" s="133">
        <v>3</v>
      </c>
      <c r="K4" s="104">
        <v>45972</v>
      </c>
      <c r="L4" s="104">
        <v>45985</v>
      </c>
      <c r="M4" s="105"/>
      <c r="N4" s="267"/>
      <c r="O4" s="94"/>
      <c r="P4" s="94"/>
      <c r="Q4" s="104"/>
      <c r="R4" s="123"/>
      <c r="S4" s="93" t="s">
        <v>101</v>
      </c>
      <c r="T4" s="104"/>
      <c r="U4" s="112"/>
      <c r="V4" s="113" t="s">
        <v>2505</v>
      </c>
      <c r="W4" s="142" t="s">
        <v>25</v>
      </c>
      <c r="X4" s="6"/>
      <c r="Y4" s="98"/>
      <c r="AA4" s="118"/>
      <c r="AB4" s="82" t="s">
        <v>86</v>
      </c>
      <c r="AC4" s="83" t="s">
        <v>86</v>
      </c>
      <c r="AD4" s="7"/>
      <c r="AE4" s="98"/>
      <c r="AF4" t="s">
        <v>2743</v>
      </c>
      <c r="AG4" t="s">
        <v>2744</v>
      </c>
    </row>
    <row r="5" spans="1:33" ht="30">
      <c r="A5" s="320" t="s">
        <v>6</v>
      </c>
      <c r="B5" s="265" t="s">
        <v>86</v>
      </c>
      <c r="C5" s="321" t="s">
        <v>1309</v>
      </c>
      <c r="D5" s="93" t="s">
        <v>162</v>
      </c>
      <c r="E5" s="93" t="s">
        <v>2424</v>
      </c>
      <c r="F5" s="94">
        <v>45979</v>
      </c>
      <c r="G5" s="266" t="s">
        <v>86</v>
      </c>
      <c r="H5" s="194" t="s">
        <v>94</v>
      </c>
      <c r="I5" s="133">
        <v>7</v>
      </c>
      <c r="J5" s="133">
        <v>7</v>
      </c>
      <c r="K5" s="104">
        <v>45980</v>
      </c>
      <c r="L5" s="104">
        <v>45982</v>
      </c>
      <c r="M5" s="105"/>
      <c r="N5" s="267"/>
      <c r="O5" s="94">
        <v>45983</v>
      </c>
      <c r="P5" s="94"/>
      <c r="Q5" s="104">
        <v>45983</v>
      </c>
      <c r="R5" s="123" t="s">
        <v>104</v>
      </c>
      <c r="S5" s="93" t="s">
        <v>95</v>
      </c>
      <c r="T5" s="104">
        <v>45983</v>
      </c>
      <c r="U5" s="112"/>
      <c r="V5" s="113" t="s">
        <v>2621</v>
      </c>
      <c r="W5" s="142" t="s">
        <v>25</v>
      </c>
      <c r="X5" s="6"/>
      <c r="Y5" s="98"/>
      <c r="AA5" s="118"/>
      <c r="AB5" s="82" t="s">
        <v>86</v>
      </c>
      <c r="AC5" s="83" t="s">
        <v>86</v>
      </c>
      <c r="AD5" s="7"/>
      <c r="AE5" s="98"/>
      <c r="AF5" t="s">
        <v>2743</v>
      </c>
      <c r="AG5" t="s">
        <v>2745</v>
      </c>
    </row>
    <row r="6" spans="1:33" ht="45">
      <c r="A6" s="320" t="s">
        <v>6</v>
      </c>
      <c r="B6" s="265" t="s">
        <v>86</v>
      </c>
      <c r="C6" s="321" t="s">
        <v>2624</v>
      </c>
      <c r="D6" s="93" t="s">
        <v>185</v>
      </c>
      <c r="E6" s="93" t="s">
        <v>115</v>
      </c>
      <c r="F6" s="94">
        <v>45980</v>
      </c>
      <c r="G6" s="266" t="s">
        <v>86</v>
      </c>
      <c r="H6" s="194" t="s">
        <v>94</v>
      </c>
      <c r="I6" s="133">
        <v>4</v>
      </c>
      <c r="J6" s="133">
        <v>4</v>
      </c>
      <c r="K6" s="104"/>
      <c r="L6" s="104"/>
      <c r="M6" s="105"/>
      <c r="N6" s="267"/>
      <c r="O6" s="94"/>
      <c r="P6" s="94"/>
      <c r="Q6" s="104"/>
      <c r="R6" s="123"/>
      <c r="S6" s="93" t="s">
        <v>95</v>
      </c>
      <c r="T6" s="104"/>
      <c r="U6" s="112" t="s">
        <v>2625</v>
      </c>
      <c r="V6" s="113"/>
      <c r="W6" s="142" t="s">
        <v>25</v>
      </c>
      <c r="X6" s="6"/>
      <c r="Y6" s="98"/>
      <c r="AA6" s="118"/>
      <c r="AB6" s="82" t="s">
        <v>86</v>
      </c>
      <c r="AC6" s="83" t="s">
        <v>86</v>
      </c>
      <c r="AD6" s="7"/>
      <c r="AE6" s="98"/>
      <c r="AF6" t="s">
        <v>2743</v>
      </c>
      <c r="AG6" t="s">
        <v>2746</v>
      </c>
    </row>
    <row r="7" spans="1:33" ht="45">
      <c r="A7" s="320" t="s">
        <v>29</v>
      </c>
      <c r="B7" s="265" t="s">
        <v>86</v>
      </c>
      <c r="C7" s="321" t="s">
        <v>2626</v>
      </c>
      <c r="D7" s="93" t="s">
        <v>185</v>
      </c>
      <c r="E7" s="93" t="s">
        <v>119</v>
      </c>
      <c r="F7" s="94">
        <v>45980</v>
      </c>
      <c r="G7" s="266" t="s">
        <v>86</v>
      </c>
      <c r="H7" s="194" t="s">
        <v>94</v>
      </c>
      <c r="I7" s="133">
        <v>2</v>
      </c>
      <c r="J7" s="133">
        <v>2</v>
      </c>
      <c r="K7" s="104"/>
      <c r="L7" s="104"/>
      <c r="M7" s="105"/>
      <c r="N7" s="267"/>
      <c r="O7" s="94"/>
      <c r="P7" s="94"/>
      <c r="Q7" s="104"/>
      <c r="R7" s="123"/>
      <c r="S7" s="93" t="s">
        <v>95</v>
      </c>
      <c r="T7" s="104"/>
      <c r="U7" s="112" t="s">
        <v>2625</v>
      </c>
      <c r="V7" s="113" t="s">
        <v>2747</v>
      </c>
      <c r="W7" s="142" t="s">
        <v>25</v>
      </c>
      <c r="X7" s="6"/>
      <c r="Y7" s="98"/>
      <c r="AA7" s="118"/>
      <c r="AB7" s="82" t="s">
        <v>86</v>
      </c>
      <c r="AC7" s="83" t="s">
        <v>86</v>
      </c>
      <c r="AD7" s="7"/>
      <c r="AE7" s="98"/>
      <c r="AF7" t="s">
        <v>2743</v>
      </c>
      <c r="AG7" t="s">
        <v>2748</v>
      </c>
    </row>
    <row r="8" spans="1:33" ht="45">
      <c r="A8" s="320" t="s">
        <v>29</v>
      </c>
      <c r="B8" s="265" t="s">
        <v>86</v>
      </c>
      <c r="C8" s="321" t="s">
        <v>2630</v>
      </c>
      <c r="D8" s="93" t="s">
        <v>185</v>
      </c>
      <c r="E8" s="93" t="s">
        <v>119</v>
      </c>
      <c r="F8" s="94">
        <v>45980</v>
      </c>
      <c r="G8" s="266" t="s">
        <v>86</v>
      </c>
      <c r="H8" s="194" t="s">
        <v>94</v>
      </c>
      <c r="I8" s="133">
        <v>1</v>
      </c>
      <c r="J8" s="133">
        <v>2</v>
      </c>
      <c r="K8" s="104"/>
      <c r="L8" s="104"/>
      <c r="M8" s="105"/>
      <c r="N8" s="267"/>
      <c r="O8" s="94"/>
      <c r="P8" s="94"/>
      <c r="Q8" s="104"/>
      <c r="R8" s="123"/>
      <c r="S8" s="93" t="s">
        <v>95</v>
      </c>
      <c r="T8" s="104"/>
      <c r="U8" s="112" t="s">
        <v>2625</v>
      </c>
      <c r="V8" s="113"/>
      <c r="W8" s="142" t="s">
        <v>25</v>
      </c>
      <c r="X8" s="6"/>
      <c r="Y8" s="98"/>
      <c r="AA8" s="118"/>
      <c r="AB8" s="82" t="s">
        <v>86</v>
      </c>
      <c r="AC8" s="83" t="s">
        <v>86</v>
      </c>
      <c r="AD8" s="7"/>
      <c r="AE8" s="98"/>
      <c r="AF8" t="s">
        <v>2743</v>
      </c>
      <c r="AG8" t="s">
        <v>2749</v>
      </c>
    </row>
    <row r="9" spans="1:33" ht="15.75">
      <c r="A9" s="320" t="s">
        <v>6</v>
      </c>
      <c r="B9" s="265" t="s">
        <v>86</v>
      </c>
      <c r="C9" s="321" t="s">
        <v>109</v>
      </c>
      <c r="D9" s="93" t="s">
        <v>88</v>
      </c>
      <c r="E9" s="93" t="s">
        <v>100</v>
      </c>
      <c r="F9" s="94">
        <v>45980</v>
      </c>
      <c r="G9" s="266" t="s">
        <v>86</v>
      </c>
      <c r="H9" s="194" t="s">
        <v>94</v>
      </c>
      <c r="I9" s="133">
        <v>0</v>
      </c>
      <c r="J9" s="133">
        <v>0</v>
      </c>
      <c r="K9" s="104">
        <v>45981</v>
      </c>
      <c r="L9" s="104">
        <v>45982</v>
      </c>
      <c r="M9" s="105"/>
      <c r="N9" s="267"/>
      <c r="O9" s="94">
        <v>45983</v>
      </c>
      <c r="P9" s="94"/>
      <c r="Q9" s="104">
        <v>45983</v>
      </c>
      <c r="R9" s="123" t="s">
        <v>104</v>
      </c>
      <c r="S9" s="93" t="s">
        <v>95</v>
      </c>
      <c r="T9" s="104">
        <v>45983</v>
      </c>
      <c r="U9" s="112"/>
      <c r="V9" s="113"/>
      <c r="W9" s="142" t="s">
        <v>25</v>
      </c>
      <c r="X9" s="6"/>
      <c r="Y9" s="98"/>
      <c r="AA9" s="118"/>
      <c r="AB9" s="82" t="s">
        <v>86</v>
      </c>
      <c r="AC9" s="83" t="s">
        <v>86</v>
      </c>
      <c r="AD9" s="7"/>
      <c r="AE9" s="98"/>
      <c r="AF9" t="s">
        <v>2743</v>
      </c>
      <c r="AG9" t="s">
        <v>2750</v>
      </c>
    </row>
    <row r="10" spans="1:33" ht="15.75">
      <c r="A10" s="320" t="s">
        <v>29</v>
      </c>
      <c r="B10" s="265" t="s">
        <v>86</v>
      </c>
      <c r="C10" s="321" t="s">
        <v>110</v>
      </c>
      <c r="D10" s="93" t="s">
        <v>88</v>
      </c>
      <c r="E10" s="93" t="s">
        <v>111</v>
      </c>
      <c r="F10" s="94">
        <v>45980</v>
      </c>
      <c r="G10" s="266" t="s">
        <v>86</v>
      </c>
      <c r="H10" s="194" t="s">
        <v>94</v>
      </c>
      <c r="I10" s="133">
        <v>0</v>
      </c>
      <c r="J10" s="133">
        <v>0</v>
      </c>
      <c r="K10" s="104"/>
      <c r="L10" s="104"/>
      <c r="M10" s="105"/>
      <c r="N10" s="267"/>
      <c r="O10" s="94"/>
      <c r="P10" s="94"/>
      <c r="Q10" s="104"/>
      <c r="R10" s="123"/>
      <c r="S10" s="93" t="s">
        <v>101</v>
      </c>
      <c r="T10" s="104"/>
      <c r="U10" s="112"/>
      <c r="V10" s="113"/>
      <c r="W10" s="142" t="s">
        <v>25</v>
      </c>
      <c r="X10" s="6"/>
      <c r="Y10" s="98"/>
      <c r="AA10" s="118"/>
      <c r="AB10" s="82" t="s">
        <v>86</v>
      </c>
      <c r="AC10" s="83" t="s">
        <v>86</v>
      </c>
      <c r="AD10" s="7"/>
      <c r="AE10" s="98"/>
      <c r="AF10" t="s">
        <v>2743</v>
      </c>
      <c r="AG10" t="s">
        <v>2751</v>
      </c>
    </row>
    <row r="11" spans="1:33" ht="15.75">
      <c r="A11" s="320" t="s">
        <v>6</v>
      </c>
      <c r="B11" s="265" t="s">
        <v>86</v>
      </c>
      <c r="C11" s="321" t="s">
        <v>113</v>
      </c>
      <c r="D11" s="93" t="s">
        <v>88</v>
      </c>
      <c r="E11" s="93" t="s">
        <v>103</v>
      </c>
      <c r="F11" s="94">
        <v>45980</v>
      </c>
      <c r="G11" s="266" t="s">
        <v>86</v>
      </c>
      <c r="H11" s="194" t="s">
        <v>94</v>
      </c>
      <c r="I11" s="133">
        <v>1</v>
      </c>
      <c r="J11" s="133">
        <v>2</v>
      </c>
      <c r="K11" s="104">
        <v>45982</v>
      </c>
      <c r="L11" s="104">
        <v>45985</v>
      </c>
      <c r="M11" s="105"/>
      <c r="N11" s="267"/>
      <c r="O11" s="94"/>
      <c r="P11" s="94"/>
      <c r="Q11" s="104"/>
      <c r="R11" s="123"/>
      <c r="S11" s="93" t="s">
        <v>95</v>
      </c>
      <c r="T11" s="104"/>
      <c r="U11" s="112"/>
      <c r="V11" s="113"/>
      <c r="W11" s="142" t="s">
        <v>25</v>
      </c>
      <c r="X11" s="6"/>
      <c r="Y11" s="98"/>
      <c r="AA11" s="118"/>
      <c r="AB11" s="82" t="s">
        <v>86</v>
      </c>
      <c r="AC11" s="83" t="s">
        <v>86</v>
      </c>
      <c r="AD11" s="7"/>
      <c r="AE11" s="98"/>
      <c r="AF11" t="s">
        <v>2743</v>
      </c>
      <c r="AG11" t="s">
        <v>2752</v>
      </c>
    </row>
    <row r="12" spans="1:33" ht="15.75">
      <c r="A12" s="320" t="s">
        <v>29</v>
      </c>
      <c r="B12" s="265" t="s">
        <v>86</v>
      </c>
      <c r="C12" s="321" t="s">
        <v>114</v>
      </c>
      <c r="D12" s="93" t="s">
        <v>88</v>
      </c>
      <c r="E12" s="93" t="s">
        <v>115</v>
      </c>
      <c r="F12" s="94">
        <v>45980</v>
      </c>
      <c r="G12" s="266" t="s">
        <v>86</v>
      </c>
      <c r="H12" s="194" t="s">
        <v>94</v>
      </c>
      <c r="I12" s="133">
        <v>1</v>
      </c>
      <c r="J12" s="133">
        <v>2</v>
      </c>
      <c r="K12" s="104">
        <v>45985</v>
      </c>
      <c r="L12" s="104">
        <v>45985</v>
      </c>
      <c r="M12" s="105"/>
      <c r="N12" s="267"/>
      <c r="O12" s="94"/>
      <c r="P12" s="94"/>
      <c r="Q12" s="104"/>
      <c r="R12" s="123"/>
      <c r="S12" s="93" t="s">
        <v>101</v>
      </c>
      <c r="T12" s="104"/>
      <c r="U12" s="112"/>
      <c r="V12" s="113"/>
      <c r="W12" s="142" t="s">
        <v>25</v>
      </c>
      <c r="X12" s="6"/>
      <c r="Y12" s="98"/>
      <c r="AA12" s="118"/>
      <c r="AB12" s="82" t="s">
        <v>86</v>
      </c>
      <c r="AC12" s="83" t="s">
        <v>86</v>
      </c>
      <c r="AD12" s="7"/>
      <c r="AE12" s="98"/>
      <c r="AF12" t="s">
        <v>2743</v>
      </c>
      <c r="AG12" t="s">
        <v>2753</v>
      </c>
    </row>
    <row r="13" spans="1:33" ht="15.75">
      <c r="A13" s="320" t="s">
        <v>6</v>
      </c>
      <c r="B13" s="265" t="s">
        <v>86</v>
      </c>
      <c r="C13" s="321" t="s">
        <v>116</v>
      </c>
      <c r="D13" s="93" t="s">
        <v>88</v>
      </c>
      <c r="E13" s="93" t="s">
        <v>103</v>
      </c>
      <c r="F13" s="94">
        <v>45980</v>
      </c>
      <c r="G13" s="266" t="s">
        <v>86</v>
      </c>
      <c r="H13" s="194" t="s">
        <v>94</v>
      </c>
      <c r="I13" s="133">
        <v>1</v>
      </c>
      <c r="J13" s="133">
        <v>2</v>
      </c>
      <c r="K13" s="104"/>
      <c r="L13" s="104"/>
      <c r="M13" s="105"/>
      <c r="N13" s="267"/>
      <c r="O13" s="94"/>
      <c r="P13" s="94"/>
      <c r="Q13" s="104"/>
      <c r="R13" s="123"/>
      <c r="S13" s="93" t="s">
        <v>95</v>
      </c>
      <c r="T13" s="104"/>
      <c r="U13" s="112"/>
      <c r="V13" s="113"/>
      <c r="W13" s="142" t="s">
        <v>25</v>
      </c>
      <c r="X13" s="6"/>
      <c r="Y13" s="98"/>
      <c r="AA13" s="118"/>
      <c r="AB13" s="82" t="s">
        <v>86</v>
      </c>
      <c r="AC13" s="83" t="s">
        <v>86</v>
      </c>
      <c r="AD13" s="7"/>
      <c r="AE13" s="98"/>
      <c r="AF13" t="s">
        <v>2743</v>
      </c>
      <c r="AG13" t="s">
        <v>2754</v>
      </c>
    </row>
    <row r="14" spans="1:33" ht="15.75">
      <c r="A14" s="320" t="s">
        <v>29</v>
      </c>
      <c r="B14" s="265" t="s">
        <v>86</v>
      </c>
      <c r="C14" s="321" t="s">
        <v>117</v>
      </c>
      <c r="D14" s="93" t="s">
        <v>88</v>
      </c>
      <c r="E14" s="93" t="s">
        <v>93</v>
      </c>
      <c r="F14" s="94">
        <v>45980</v>
      </c>
      <c r="G14" s="266" t="s">
        <v>86</v>
      </c>
      <c r="H14" s="194" t="s">
        <v>90</v>
      </c>
      <c r="I14" s="133">
        <v>1</v>
      </c>
      <c r="J14" s="133">
        <v>2</v>
      </c>
      <c r="K14" s="104">
        <v>45985</v>
      </c>
      <c r="L14" s="104"/>
      <c r="M14" s="105"/>
      <c r="N14" s="267"/>
      <c r="O14" s="94"/>
      <c r="P14" s="94"/>
      <c r="Q14" s="104"/>
      <c r="R14" s="123"/>
      <c r="S14" s="93" t="s">
        <v>106</v>
      </c>
      <c r="T14" s="104"/>
      <c r="U14" s="112"/>
      <c r="V14" s="113"/>
      <c r="W14" s="142" t="s">
        <v>25</v>
      </c>
      <c r="X14" s="6"/>
      <c r="Y14" s="98"/>
      <c r="AA14" s="118"/>
      <c r="AB14" s="82" t="s">
        <v>86</v>
      </c>
      <c r="AC14" s="83" t="s">
        <v>86</v>
      </c>
      <c r="AD14" s="7"/>
      <c r="AE14" s="98"/>
      <c r="AF14" t="s">
        <v>2743</v>
      </c>
      <c r="AG14" t="s">
        <v>2755</v>
      </c>
    </row>
    <row r="15" spans="1:33" ht="15.75">
      <c r="A15" s="320" t="s">
        <v>6</v>
      </c>
      <c r="B15" s="265" t="s">
        <v>86</v>
      </c>
      <c r="C15" s="321" t="s">
        <v>120</v>
      </c>
      <c r="D15" s="93" t="s">
        <v>88</v>
      </c>
      <c r="E15" s="93" t="s">
        <v>119</v>
      </c>
      <c r="F15" s="94">
        <v>45980</v>
      </c>
      <c r="G15" s="266" t="s">
        <v>86</v>
      </c>
      <c r="H15" s="194" t="s">
        <v>94</v>
      </c>
      <c r="I15" s="133">
        <v>0</v>
      </c>
      <c r="J15" s="133">
        <v>0</v>
      </c>
      <c r="K15" s="104">
        <v>45981</v>
      </c>
      <c r="L15" s="104">
        <v>45982</v>
      </c>
      <c r="M15" s="105"/>
      <c r="N15" s="267"/>
      <c r="O15" s="94">
        <v>45983</v>
      </c>
      <c r="P15" s="94"/>
      <c r="Q15" s="104">
        <v>45983</v>
      </c>
      <c r="R15" s="123" t="s">
        <v>104</v>
      </c>
      <c r="S15" s="93" t="s">
        <v>95</v>
      </c>
      <c r="T15" s="104">
        <v>45983</v>
      </c>
      <c r="U15" s="112"/>
      <c r="V15" s="113"/>
      <c r="W15" s="142" t="s">
        <v>25</v>
      </c>
      <c r="X15" s="6"/>
      <c r="Y15" s="98"/>
      <c r="AA15" s="118"/>
      <c r="AB15" s="82" t="s">
        <v>86</v>
      </c>
      <c r="AC15" s="83" t="s">
        <v>86</v>
      </c>
      <c r="AD15" s="7"/>
      <c r="AE15" s="98"/>
      <c r="AF15" t="s">
        <v>2743</v>
      </c>
      <c r="AG15" t="s">
        <v>2756</v>
      </c>
    </row>
    <row r="16" spans="1:33" ht="15.75">
      <c r="A16" s="320" t="s">
        <v>29</v>
      </c>
      <c r="B16" s="265" t="s">
        <v>86</v>
      </c>
      <c r="C16" s="321" t="s">
        <v>121</v>
      </c>
      <c r="D16" s="93" t="s">
        <v>88</v>
      </c>
      <c r="E16" s="93" t="s">
        <v>122</v>
      </c>
      <c r="F16" s="94">
        <v>45980</v>
      </c>
      <c r="G16" s="266" t="s">
        <v>86</v>
      </c>
      <c r="H16" s="194" t="s">
        <v>94</v>
      </c>
      <c r="I16" s="133">
        <v>1</v>
      </c>
      <c r="J16" s="133">
        <v>3</v>
      </c>
      <c r="K16" s="104">
        <v>45982</v>
      </c>
      <c r="L16" s="104">
        <v>45982</v>
      </c>
      <c r="M16" s="105"/>
      <c r="N16" s="267"/>
      <c r="O16" s="94">
        <v>45983</v>
      </c>
      <c r="P16" s="94"/>
      <c r="Q16" s="104">
        <v>45983</v>
      </c>
      <c r="R16" s="123" t="s">
        <v>98</v>
      </c>
      <c r="S16" s="93" t="s">
        <v>95</v>
      </c>
      <c r="T16" s="104">
        <v>45983</v>
      </c>
      <c r="U16" s="112"/>
      <c r="V16" s="113"/>
      <c r="W16" s="142" t="s">
        <v>25</v>
      </c>
      <c r="X16" s="6"/>
      <c r="Y16" s="98"/>
      <c r="AA16" s="118"/>
      <c r="AB16" s="82" t="s">
        <v>86</v>
      </c>
      <c r="AC16" s="83" t="s">
        <v>86</v>
      </c>
      <c r="AD16" s="7"/>
      <c r="AE16" s="98"/>
      <c r="AF16" t="s">
        <v>2743</v>
      </c>
      <c r="AG16" t="s">
        <v>2757</v>
      </c>
    </row>
    <row r="17" spans="1:33" ht="15.75">
      <c r="A17" s="320" t="s">
        <v>29</v>
      </c>
      <c r="B17" s="265" t="s">
        <v>86</v>
      </c>
      <c r="C17" s="321" t="s">
        <v>123</v>
      </c>
      <c r="D17" s="93" t="s">
        <v>88</v>
      </c>
      <c r="E17" s="93" t="s">
        <v>100</v>
      </c>
      <c r="F17" s="94">
        <v>45980</v>
      </c>
      <c r="G17" s="266" t="s">
        <v>86</v>
      </c>
      <c r="H17" s="194" t="s">
        <v>94</v>
      </c>
      <c r="I17" s="133">
        <v>1</v>
      </c>
      <c r="J17" s="133">
        <v>2</v>
      </c>
      <c r="K17" s="104">
        <v>45982</v>
      </c>
      <c r="L17" s="104">
        <v>45982</v>
      </c>
      <c r="M17" s="105"/>
      <c r="N17" s="267"/>
      <c r="O17" s="94">
        <v>45983</v>
      </c>
      <c r="P17" s="94"/>
      <c r="Q17" s="104">
        <v>45983</v>
      </c>
      <c r="R17" s="123" t="s">
        <v>98</v>
      </c>
      <c r="S17" s="93" t="s">
        <v>95</v>
      </c>
      <c r="T17" s="104">
        <v>45983</v>
      </c>
      <c r="U17" s="112"/>
      <c r="V17" s="113"/>
      <c r="W17" s="142" t="s">
        <v>25</v>
      </c>
      <c r="X17" s="6"/>
      <c r="Y17" s="98"/>
      <c r="AA17" s="118"/>
      <c r="AB17" s="82" t="s">
        <v>86</v>
      </c>
      <c r="AC17" s="83" t="s">
        <v>86</v>
      </c>
      <c r="AD17" s="7"/>
      <c r="AE17" s="98"/>
      <c r="AF17" t="s">
        <v>2743</v>
      </c>
      <c r="AG17" t="s">
        <v>2758</v>
      </c>
    </row>
    <row r="18" spans="1:33" ht="15.75">
      <c r="A18" s="320" t="s">
        <v>29</v>
      </c>
      <c r="B18" s="265" t="s">
        <v>86</v>
      </c>
      <c r="C18" s="321" t="s">
        <v>124</v>
      </c>
      <c r="D18" s="93" t="s">
        <v>88</v>
      </c>
      <c r="E18" s="93" t="s">
        <v>100</v>
      </c>
      <c r="F18" s="94">
        <v>45980</v>
      </c>
      <c r="G18" s="266" t="s">
        <v>86</v>
      </c>
      <c r="H18" s="194" t="s">
        <v>94</v>
      </c>
      <c r="I18" s="133">
        <v>1</v>
      </c>
      <c r="J18" s="133">
        <v>2</v>
      </c>
      <c r="K18" s="104">
        <v>45982</v>
      </c>
      <c r="L18" s="104">
        <v>45982</v>
      </c>
      <c r="M18" s="105"/>
      <c r="N18" s="267"/>
      <c r="O18" s="94">
        <v>45983</v>
      </c>
      <c r="P18" s="94"/>
      <c r="Q18" s="104">
        <v>45983</v>
      </c>
      <c r="R18" s="123" t="s">
        <v>98</v>
      </c>
      <c r="S18" s="93" t="s">
        <v>95</v>
      </c>
      <c r="T18" s="104">
        <v>45983</v>
      </c>
      <c r="U18" s="112"/>
      <c r="V18" s="113"/>
      <c r="W18" s="142" t="s">
        <v>25</v>
      </c>
      <c r="X18" s="6"/>
      <c r="Y18" s="98"/>
      <c r="AA18" s="118"/>
      <c r="AB18" s="82" t="s">
        <v>86</v>
      </c>
      <c r="AC18" s="83" t="s">
        <v>86</v>
      </c>
      <c r="AD18" s="7"/>
      <c r="AE18" s="98"/>
      <c r="AF18" t="s">
        <v>2743</v>
      </c>
      <c r="AG18" t="s">
        <v>2759</v>
      </c>
    </row>
    <row r="19" spans="1:33" ht="15.75">
      <c r="A19" s="320" t="s">
        <v>29</v>
      </c>
      <c r="B19" s="265" t="s">
        <v>86</v>
      </c>
      <c r="C19" s="321" t="s">
        <v>125</v>
      </c>
      <c r="D19" s="93" t="s">
        <v>88</v>
      </c>
      <c r="E19" s="93" t="s">
        <v>93</v>
      </c>
      <c r="F19" s="94">
        <v>45980</v>
      </c>
      <c r="G19" s="266" t="s">
        <v>86</v>
      </c>
      <c r="H19" s="194" t="s">
        <v>94</v>
      </c>
      <c r="I19" s="133">
        <v>1</v>
      </c>
      <c r="J19" s="133">
        <v>2</v>
      </c>
      <c r="K19" s="104">
        <v>45985</v>
      </c>
      <c r="L19" s="104"/>
      <c r="M19" s="105"/>
      <c r="N19" s="267"/>
      <c r="O19" s="94"/>
      <c r="P19" s="94"/>
      <c r="Q19" s="104"/>
      <c r="R19" s="123"/>
      <c r="S19" s="93" t="s">
        <v>101</v>
      </c>
      <c r="T19" s="104"/>
      <c r="U19" s="112"/>
      <c r="V19" s="113"/>
      <c r="W19" s="142" t="s">
        <v>25</v>
      </c>
      <c r="X19" s="6"/>
      <c r="Y19" s="98"/>
      <c r="AA19" s="118"/>
      <c r="AB19" s="82" t="s">
        <v>86</v>
      </c>
      <c r="AC19" s="83" t="s">
        <v>86</v>
      </c>
      <c r="AD19" s="7"/>
      <c r="AE19" s="98"/>
      <c r="AF19" t="s">
        <v>2743</v>
      </c>
      <c r="AG19" t="s">
        <v>2760</v>
      </c>
    </row>
    <row r="20" spans="1:33" ht="15.75">
      <c r="A20" s="320" t="s">
        <v>6</v>
      </c>
      <c r="B20" s="265" t="s">
        <v>86</v>
      </c>
      <c r="C20" s="321" t="s">
        <v>126</v>
      </c>
      <c r="D20" s="93" t="s">
        <v>88</v>
      </c>
      <c r="E20" s="93" t="s">
        <v>93</v>
      </c>
      <c r="F20" s="94">
        <v>45980</v>
      </c>
      <c r="G20" s="266" t="s">
        <v>86</v>
      </c>
      <c r="H20" s="194" t="s">
        <v>94</v>
      </c>
      <c r="I20" s="133">
        <v>1</v>
      </c>
      <c r="J20" s="133">
        <v>2</v>
      </c>
      <c r="K20" s="104">
        <v>45983</v>
      </c>
      <c r="L20" s="104">
        <v>45985</v>
      </c>
      <c r="M20" s="105"/>
      <c r="N20" s="267"/>
      <c r="O20" s="94"/>
      <c r="P20" s="94"/>
      <c r="Q20" s="104"/>
      <c r="R20" s="123"/>
      <c r="S20" s="93" t="s">
        <v>101</v>
      </c>
      <c r="T20" s="104"/>
      <c r="U20" s="112"/>
      <c r="V20" s="113"/>
      <c r="W20" s="142" t="s">
        <v>25</v>
      </c>
      <c r="X20" s="6"/>
      <c r="Y20" s="98"/>
      <c r="AA20" s="118"/>
      <c r="AB20" s="82" t="s">
        <v>86</v>
      </c>
      <c r="AC20" s="83" t="s">
        <v>86</v>
      </c>
      <c r="AD20" s="7"/>
      <c r="AE20" s="98"/>
      <c r="AF20" t="s">
        <v>2743</v>
      </c>
      <c r="AG20" t="s">
        <v>2761</v>
      </c>
    </row>
    <row r="21" spans="1:33" ht="15.75">
      <c r="A21" s="320" t="s">
        <v>6</v>
      </c>
      <c r="B21" s="265" t="s">
        <v>86</v>
      </c>
      <c r="C21" s="321" t="s">
        <v>2634</v>
      </c>
      <c r="D21" s="93" t="s">
        <v>162</v>
      </c>
      <c r="E21" s="93" t="s">
        <v>2424</v>
      </c>
      <c r="F21" s="94">
        <v>45980</v>
      </c>
      <c r="G21" s="266" t="s">
        <v>86</v>
      </c>
      <c r="H21" s="194" t="s">
        <v>94</v>
      </c>
      <c r="I21" s="133">
        <v>1</v>
      </c>
      <c r="J21" s="133">
        <v>1</v>
      </c>
      <c r="K21" s="104">
        <v>45981</v>
      </c>
      <c r="L21" s="104">
        <v>45982</v>
      </c>
      <c r="M21" s="105"/>
      <c r="N21" s="267"/>
      <c r="O21" s="94">
        <v>45983</v>
      </c>
      <c r="P21" s="94"/>
      <c r="Q21" s="104">
        <v>45983</v>
      </c>
      <c r="R21" s="123" t="s">
        <v>104</v>
      </c>
      <c r="S21" s="93" t="s">
        <v>95</v>
      </c>
      <c r="T21" s="104">
        <v>45983</v>
      </c>
      <c r="U21" s="112"/>
      <c r="V21" s="113"/>
      <c r="W21" s="142" t="s">
        <v>25</v>
      </c>
      <c r="X21" s="6"/>
      <c r="Y21" s="98"/>
      <c r="AA21" s="118"/>
      <c r="AB21" s="82" t="s">
        <v>86</v>
      </c>
      <c r="AC21" s="83" t="s">
        <v>86</v>
      </c>
      <c r="AD21" s="7"/>
      <c r="AE21" s="98"/>
      <c r="AF21" t="s">
        <v>2743</v>
      </c>
      <c r="AG21" t="s">
        <v>2762</v>
      </c>
    </row>
    <row r="22" spans="1:33" ht="15.75">
      <c r="A22" s="320" t="s">
        <v>6</v>
      </c>
      <c r="B22" s="265" t="s">
        <v>86</v>
      </c>
      <c r="C22" s="321" t="s">
        <v>127</v>
      </c>
      <c r="D22" s="93" t="s">
        <v>88</v>
      </c>
      <c r="E22" s="93" t="s">
        <v>128</v>
      </c>
      <c r="F22" s="94">
        <v>45980</v>
      </c>
      <c r="G22" s="266" t="s">
        <v>86</v>
      </c>
      <c r="H22" s="194" t="s">
        <v>90</v>
      </c>
      <c r="I22" s="133">
        <v>5</v>
      </c>
      <c r="J22" s="133">
        <v>5</v>
      </c>
      <c r="K22" s="104"/>
      <c r="L22" s="104"/>
      <c r="M22" s="105"/>
      <c r="N22" s="267"/>
      <c r="O22" s="94"/>
      <c r="P22" s="94"/>
      <c r="Q22" s="104"/>
      <c r="R22" s="123"/>
      <c r="S22" s="93" t="s">
        <v>129</v>
      </c>
      <c r="T22" s="104"/>
      <c r="U22" s="112"/>
      <c r="V22" s="113"/>
      <c r="W22" s="142" t="s">
        <v>25</v>
      </c>
      <c r="X22" s="6"/>
      <c r="Y22" s="98"/>
      <c r="AA22" s="118"/>
      <c r="AB22" s="82" t="s">
        <v>86</v>
      </c>
      <c r="AC22" s="83" t="s">
        <v>86</v>
      </c>
      <c r="AD22" s="7"/>
      <c r="AE22" s="98"/>
      <c r="AF22" t="s">
        <v>2743</v>
      </c>
      <c r="AG22" t="s">
        <v>2763</v>
      </c>
    </row>
    <row r="23" spans="1:33" ht="15.75">
      <c r="A23" s="320" t="s">
        <v>29</v>
      </c>
      <c r="B23" s="265" t="s">
        <v>86</v>
      </c>
      <c r="C23" s="321" t="s">
        <v>130</v>
      </c>
      <c r="D23" s="93" t="s">
        <v>88</v>
      </c>
      <c r="E23" s="93" t="s">
        <v>131</v>
      </c>
      <c r="F23" s="94">
        <v>45980</v>
      </c>
      <c r="G23" s="266" t="s">
        <v>86</v>
      </c>
      <c r="H23" s="194" t="s">
        <v>94</v>
      </c>
      <c r="I23" s="133">
        <v>3</v>
      </c>
      <c r="J23" s="133">
        <v>3</v>
      </c>
      <c r="K23" s="104">
        <v>45982</v>
      </c>
      <c r="L23" s="104">
        <v>45982</v>
      </c>
      <c r="M23" s="105"/>
      <c r="N23" s="267"/>
      <c r="O23" s="94">
        <v>45983</v>
      </c>
      <c r="P23" s="94"/>
      <c r="Q23" s="104">
        <v>45983</v>
      </c>
      <c r="R23" s="123" t="s">
        <v>98</v>
      </c>
      <c r="S23" s="93" t="s">
        <v>95</v>
      </c>
      <c r="T23" s="104">
        <v>45983</v>
      </c>
      <c r="U23" s="112"/>
      <c r="V23" s="113"/>
      <c r="W23" s="142" t="s">
        <v>25</v>
      </c>
      <c r="X23" s="6"/>
      <c r="Y23" s="98"/>
      <c r="AA23" s="118"/>
      <c r="AB23" s="82" t="s">
        <v>86</v>
      </c>
      <c r="AC23" s="83" t="s">
        <v>86</v>
      </c>
      <c r="AD23" s="7"/>
      <c r="AE23" s="98"/>
      <c r="AF23" t="s">
        <v>2743</v>
      </c>
      <c r="AG23" t="s">
        <v>2764</v>
      </c>
    </row>
    <row r="24" spans="1:33" ht="15.75">
      <c r="A24" s="320" t="s">
        <v>29</v>
      </c>
      <c r="B24" s="265" t="s">
        <v>86</v>
      </c>
      <c r="C24" s="321" t="s">
        <v>132</v>
      </c>
      <c r="D24" s="93" t="s">
        <v>88</v>
      </c>
      <c r="E24" s="93" t="s">
        <v>133</v>
      </c>
      <c r="F24" s="94">
        <v>45980</v>
      </c>
      <c r="G24" s="266" t="s">
        <v>86</v>
      </c>
      <c r="H24" s="194" t="s">
        <v>94</v>
      </c>
      <c r="I24" s="133">
        <v>1</v>
      </c>
      <c r="J24" s="133">
        <v>2</v>
      </c>
      <c r="K24" s="104">
        <v>45982</v>
      </c>
      <c r="L24" s="104">
        <v>45982</v>
      </c>
      <c r="M24" s="105"/>
      <c r="N24" s="267"/>
      <c r="O24" s="94">
        <v>45983</v>
      </c>
      <c r="P24" s="94"/>
      <c r="Q24" s="104">
        <v>45983</v>
      </c>
      <c r="R24" s="123" t="s">
        <v>98</v>
      </c>
      <c r="S24" s="93" t="s">
        <v>95</v>
      </c>
      <c r="T24" s="104">
        <v>45983</v>
      </c>
      <c r="U24" s="112"/>
      <c r="V24" s="113"/>
      <c r="W24" s="142" t="s">
        <v>25</v>
      </c>
      <c r="X24" s="6"/>
      <c r="Y24" s="98"/>
      <c r="AA24" s="118"/>
      <c r="AB24" s="82" t="s">
        <v>86</v>
      </c>
      <c r="AC24" s="83" t="s">
        <v>86</v>
      </c>
      <c r="AD24" s="7"/>
      <c r="AE24" s="98"/>
      <c r="AF24" t="s">
        <v>2743</v>
      </c>
      <c r="AG24" t="s">
        <v>2765</v>
      </c>
    </row>
    <row r="25" spans="1:33" ht="15.75">
      <c r="A25" s="320" t="s">
        <v>29</v>
      </c>
      <c r="B25" s="265" t="s">
        <v>86</v>
      </c>
      <c r="C25" s="321" t="s">
        <v>134</v>
      </c>
      <c r="D25" s="93" t="s">
        <v>88</v>
      </c>
      <c r="E25" s="93" t="s">
        <v>135</v>
      </c>
      <c r="F25" s="94">
        <v>45980</v>
      </c>
      <c r="G25" s="266" t="s">
        <v>86</v>
      </c>
      <c r="H25" s="194" t="s">
        <v>90</v>
      </c>
      <c r="I25" s="133">
        <v>3</v>
      </c>
      <c r="J25" s="133">
        <v>3</v>
      </c>
      <c r="K25" s="104"/>
      <c r="L25" s="104"/>
      <c r="M25" s="105"/>
      <c r="N25" s="267"/>
      <c r="O25" s="94"/>
      <c r="P25" s="94"/>
      <c r="Q25" s="104"/>
      <c r="R25" s="123"/>
      <c r="S25" s="93" t="s">
        <v>129</v>
      </c>
      <c r="T25" s="104"/>
      <c r="U25" s="112"/>
      <c r="V25" s="113"/>
      <c r="W25" s="142" t="s">
        <v>25</v>
      </c>
      <c r="X25" s="6"/>
      <c r="Y25" s="98"/>
      <c r="AA25" s="118"/>
      <c r="AB25" s="82" t="s">
        <v>86</v>
      </c>
      <c r="AC25" s="83" t="s">
        <v>86</v>
      </c>
      <c r="AD25" s="7"/>
      <c r="AE25" s="98"/>
      <c r="AF25" t="s">
        <v>2743</v>
      </c>
      <c r="AG25" t="s">
        <v>2766</v>
      </c>
    </row>
    <row r="26" spans="1:33" ht="15.75">
      <c r="A26" s="320" t="s">
        <v>6</v>
      </c>
      <c r="B26" s="265"/>
      <c r="C26" s="322" t="s">
        <v>1352</v>
      </c>
      <c r="D26" s="97" t="s">
        <v>162</v>
      </c>
      <c r="E26" s="97" t="s">
        <v>234</v>
      </c>
      <c r="F26" s="220">
        <v>45982</v>
      </c>
      <c r="G26" s="266"/>
      <c r="H26" s="194" t="s">
        <v>94</v>
      </c>
      <c r="I26" s="133">
        <v>0</v>
      </c>
      <c r="J26" s="133">
        <v>0</v>
      </c>
      <c r="K26" s="104"/>
      <c r="L26" s="104"/>
      <c r="M26" s="105"/>
      <c r="N26" s="267"/>
      <c r="O26" s="94"/>
      <c r="P26" s="94"/>
      <c r="Q26" s="104"/>
      <c r="R26" s="123"/>
      <c r="S26" s="93" t="s">
        <v>101</v>
      </c>
      <c r="T26" s="94"/>
      <c r="U26" s="112"/>
      <c r="V26" s="113"/>
      <c r="W26" s="142" t="s">
        <v>25</v>
      </c>
      <c r="X26" s="6"/>
      <c r="Y26" s="98"/>
      <c r="AA26" s="118"/>
      <c r="AB26" s="82" t="s">
        <v>86</v>
      </c>
      <c r="AC26" s="83" t="s">
        <v>86</v>
      </c>
      <c r="AD26" s="7"/>
      <c r="AE26" s="98"/>
      <c r="AF26" t="s">
        <v>2743</v>
      </c>
      <c r="AG26" t="s">
        <v>2767</v>
      </c>
    </row>
    <row r="27" spans="1:33" ht="15.75">
      <c r="A27" s="320" t="s">
        <v>6</v>
      </c>
      <c r="B27" s="265"/>
      <c r="C27" s="321" t="s">
        <v>2639</v>
      </c>
      <c r="D27" s="93" t="s">
        <v>185</v>
      </c>
      <c r="E27" s="93" t="s">
        <v>93</v>
      </c>
      <c r="F27" s="94">
        <v>45982</v>
      </c>
      <c r="G27" s="266"/>
      <c r="H27" s="194" t="s">
        <v>94</v>
      </c>
      <c r="I27" s="133">
        <v>0</v>
      </c>
      <c r="J27" s="133">
        <v>0</v>
      </c>
      <c r="K27" s="104"/>
      <c r="L27" s="104"/>
      <c r="M27" s="105"/>
      <c r="N27" s="267"/>
      <c r="O27" s="94"/>
      <c r="P27" s="94"/>
      <c r="Q27" s="104"/>
      <c r="R27" s="123"/>
      <c r="S27" s="93" t="s">
        <v>101</v>
      </c>
      <c r="T27" s="94"/>
      <c r="U27" s="112" t="s">
        <v>1225</v>
      </c>
      <c r="V27" s="113"/>
      <c r="W27" s="142" t="s">
        <v>25</v>
      </c>
      <c r="X27" s="12"/>
      <c r="Y27" s="98"/>
      <c r="AA27" s="118"/>
      <c r="AB27" s="82" t="s">
        <v>86</v>
      </c>
      <c r="AC27" s="83" t="s">
        <v>86</v>
      </c>
      <c r="AD27" s="7"/>
      <c r="AE27" s="98"/>
      <c r="AF27" t="s">
        <v>2743</v>
      </c>
      <c r="AG27" t="s">
        <v>2768</v>
      </c>
    </row>
    <row r="28" spans="1:33" ht="15.75">
      <c r="A28" s="320" t="s">
        <v>6</v>
      </c>
      <c r="B28" s="265"/>
      <c r="C28" s="321" t="s">
        <v>2640</v>
      </c>
      <c r="D28" s="93" t="s">
        <v>185</v>
      </c>
      <c r="E28" s="93" t="s">
        <v>93</v>
      </c>
      <c r="F28" s="94">
        <v>45982</v>
      </c>
      <c r="G28" s="266"/>
      <c r="H28" s="194" t="s">
        <v>94</v>
      </c>
      <c r="I28" s="133">
        <v>0</v>
      </c>
      <c r="J28" s="133">
        <v>0</v>
      </c>
      <c r="K28" s="104"/>
      <c r="L28" s="104"/>
      <c r="M28" s="105"/>
      <c r="N28" s="267"/>
      <c r="O28" s="94"/>
      <c r="P28" s="94"/>
      <c r="Q28" s="104"/>
      <c r="R28" s="123"/>
      <c r="S28" s="93" t="s">
        <v>95</v>
      </c>
      <c r="T28" s="94"/>
      <c r="U28" s="112" t="s">
        <v>1225</v>
      </c>
      <c r="V28" s="113"/>
      <c r="W28" s="142" t="s">
        <v>25</v>
      </c>
      <c r="X28" s="12"/>
      <c r="Y28" s="98"/>
      <c r="AA28" s="118"/>
      <c r="AB28" s="82" t="s">
        <v>86</v>
      </c>
      <c r="AC28" s="83" t="s">
        <v>86</v>
      </c>
      <c r="AD28" s="7"/>
      <c r="AE28" s="98"/>
      <c r="AF28" t="s">
        <v>2743</v>
      </c>
      <c r="AG28" t="s">
        <v>2769</v>
      </c>
    </row>
    <row r="29" spans="1:33" ht="15.75">
      <c r="A29" s="320" t="s">
        <v>29</v>
      </c>
      <c r="B29" s="265"/>
      <c r="C29" s="321" t="s">
        <v>2641</v>
      </c>
      <c r="D29" s="93" t="s">
        <v>185</v>
      </c>
      <c r="E29" s="93" t="s">
        <v>89</v>
      </c>
      <c r="F29" s="94">
        <v>45982</v>
      </c>
      <c r="G29" s="266"/>
      <c r="H29" s="194" t="s">
        <v>94</v>
      </c>
      <c r="I29" s="133">
        <v>0</v>
      </c>
      <c r="J29" s="133">
        <v>0</v>
      </c>
      <c r="K29" s="104"/>
      <c r="L29" s="104"/>
      <c r="M29" s="105"/>
      <c r="N29" s="267"/>
      <c r="O29" s="94"/>
      <c r="P29" s="94"/>
      <c r="Q29" s="104"/>
      <c r="R29" s="123"/>
      <c r="S29" s="93" t="s">
        <v>101</v>
      </c>
      <c r="T29" s="94"/>
      <c r="U29" s="112" t="s">
        <v>1225</v>
      </c>
      <c r="V29" s="113"/>
      <c r="W29" s="142" t="s">
        <v>25</v>
      </c>
      <c r="X29" s="12"/>
      <c r="Y29" s="98"/>
      <c r="AA29" s="118"/>
      <c r="AB29" s="82" t="s">
        <v>86</v>
      </c>
      <c r="AC29" s="83" t="s">
        <v>86</v>
      </c>
      <c r="AD29" s="7"/>
      <c r="AE29" s="98"/>
      <c r="AF29" t="s">
        <v>2743</v>
      </c>
      <c r="AG29" t="s">
        <v>2770</v>
      </c>
    </row>
    <row r="30" spans="1:33" ht="15.75">
      <c r="A30" s="320" t="s">
        <v>6</v>
      </c>
      <c r="B30" s="265"/>
      <c r="C30" s="321" t="s">
        <v>136</v>
      </c>
      <c r="D30" s="93" t="s">
        <v>88</v>
      </c>
      <c r="E30" s="93" t="s">
        <v>103</v>
      </c>
      <c r="F30" s="94">
        <v>45983</v>
      </c>
      <c r="G30" s="266"/>
      <c r="H30" s="194" t="s">
        <v>94</v>
      </c>
      <c r="I30" s="133">
        <v>1</v>
      </c>
      <c r="J30" s="133">
        <v>2</v>
      </c>
      <c r="K30" s="104"/>
      <c r="L30" s="104"/>
      <c r="M30" s="105"/>
      <c r="N30" s="267"/>
      <c r="O30" s="94"/>
      <c r="P30" s="94"/>
      <c r="Q30" s="104"/>
      <c r="R30" s="123"/>
      <c r="S30" s="93" t="s">
        <v>101</v>
      </c>
      <c r="T30" s="94"/>
      <c r="U30" s="112"/>
      <c r="V30" s="113"/>
      <c r="W30" s="142" t="s">
        <v>25</v>
      </c>
      <c r="X30" s="12"/>
      <c r="Y30" s="98"/>
      <c r="AA30" s="118"/>
      <c r="AB30" s="82" t="s">
        <v>86</v>
      </c>
      <c r="AC30" s="83" t="s">
        <v>86</v>
      </c>
      <c r="AD30" s="7"/>
      <c r="AE30" s="98"/>
      <c r="AF30" t="s">
        <v>2743</v>
      </c>
      <c r="AG30" t="s">
        <v>2771</v>
      </c>
    </row>
    <row r="31" spans="1:33" ht="15.75">
      <c r="A31" s="320" t="s">
        <v>29</v>
      </c>
      <c r="B31" s="265"/>
      <c r="C31" s="321" t="s">
        <v>137</v>
      </c>
      <c r="D31" s="93" t="s">
        <v>88</v>
      </c>
      <c r="E31" s="93" t="s">
        <v>103</v>
      </c>
      <c r="F31" s="94">
        <v>45983</v>
      </c>
      <c r="G31" s="266"/>
      <c r="H31" s="194" t="s">
        <v>94</v>
      </c>
      <c r="I31" s="133">
        <v>0</v>
      </c>
      <c r="J31" s="133">
        <v>0</v>
      </c>
      <c r="K31" s="104"/>
      <c r="L31" s="104"/>
      <c r="M31" s="105"/>
      <c r="N31" s="267"/>
      <c r="O31" s="94"/>
      <c r="P31" s="94"/>
      <c r="Q31" s="104"/>
      <c r="R31" s="123"/>
      <c r="S31" s="93" t="s">
        <v>101</v>
      </c>
      <c r="T31" s="94"/>
      <c r="U31" s="112"/>
      <c r="V31" s="113"/>
      <c r="W31" s="142" t="s">
        <v>25</v>
      </c>
      <c r="X31" s="12"/>
      <c r="Y31" s="98"/>
      <c r="AA31" s="118"/>
      <c r="AB31" s="82" t="s">
        <v>86</v>
      </c>
      <c r="AC31" s="83" t="s">
        <v>86</v>
      </c>
      <c r="AD31" s="7"/>
      <c r="AE31" s="98"/>
      <c r="AF31" t="s">
        <v>2743</v>
      </c>
      <c r="AG31" t="s">
        <v>2772</v>
      </c>
    </row>
    <row r="32" spans="1:33" ht="15.75">
      <c r="A32" s="320" t="s">
        <v>6</v>
      </c>
      <c r="B32" s="265"/>
      <c r="C32" s="321" t="s">
        <v>138</v>
      </c>
      <c r="D32" s="93" t="s">
        <v>88</v>
      </c>
      <c r="E32" s="93" t="s">
        <v>103</v>
      </c>
      <c r="F32" s="94">
        <v>45983</v>
      </c>
      <c r="G32" s="266"/>
      <c r="H32" s="194" t="s">
        <v>90</v>
      </c>
      <c r="I32" s="133">
        <v>1</v>
      </c>
      <c r="J32" s="133">
        <v>2</v>
      </c>
      <c r="K32" s="104"/>
      <c r="L32" s="104"/>
      <c r="M32" s="105"/>
      <c r="N32" s="267"/>
      <c r="O32" s="94"/>
      <c r="P32" s="94"/>
      <c r="Q32" s="104"/>
      <c r="R32" s="123"/>
      <c r="S32" s="93" t="s">
        <v>139</v>
      </c>
      <c r="T32" s="94"/>
      <c r="U32" s="112"/>
      <c r="V32" s="113"/>
      <c r="W32" s="142" t="s">
        <v>25</v>
      </c>
      <c r="X32" s="12"/>
      <c r="Y32" s="98"/>
      <c r="AA32" s="118"/>
      <c r="AB32" s="82" t="s">
        <v>86</v>
      </c>
      <c r="AC32" s="83" t="s">
        <v>86</v>
      </c>
      <c r="AD32" s="7"/>
      <c r="AE32" s="98"/>
      <c r="AF32" t="s">
        <v>2743</v>
      </c>
      <c r="AG32" t="s">
        <v>2773</v>
      </c>
    </row>
    <row r="33" spans="1:33" ht="15.75">
      <c r="A33" s="320" t="s">
        <v>6</v>
      </c>
      <c r="B33" s="265"/>
      <c r="C33" s="321" t="s">
        <v>140</v>
      </c>
      <c r="D33" s="93" t="s">
        <v>88</v>
      </c>
      <c r="E33" s="93" t="s">
        <v>141</v>
      </c>
      <c r="F33" s="94">
        <v>45983</v>
      </c>
      <c r="G33" s="266"/>
      <c r="H33" s="194" t="s">
        <v>94</v>
      </c>
      <c r="I33" s="133">
        <v>1</v>
      </c>
      <c r="J33" s="133">
        <v>1</v>
      </c>
      <c r="K33" s="104"/>
      <c r="L33" s="104"/>
      <c r="M33" s="105"/>
      <c r="N33" s="267"/>
      <c r="O33" s="94"/>
      <c r="P33" s="94"/>
      <c r="Q33" s="104"/>
      <c r="R33" s="123"/>
      <c r="S33" s="93" t="s">
        <v>101</v>
      </c>
      <c r="T33" s="94"/>
      <c r="U33" s="112"/>
      <c r="V33" s="113"/>
      <c r="W33" s="142" t="s">
        <v>25</v>
      </c>
      <c r="X33" s="12"/>
      <c r="Y33" s="98"/>
      <c r="AA33" s="118"/>
      <c r="AB33" s="82" t="s">
        <v>86</v>
      </c>
      <c r="AC33" s="83" t="s">
        <v>86</v>
      </c>
      <c r="AD33" s="7"/>
      <c r="AE33" s="98"/>
      <c r="AF33" t="s">
        <v>2743</v>
      </c>
      <c r="AG33" t="s">
        <v>2774</v>
      </c>
    </row>
    <row r="34" spans="1:33" ht="15.75">
      <c r="A34" s="320" t="s">
        <v>6</v>
      </c>
      <c r="B34" s="265"/>
      <c r="C34" s="321" t="s">
        <v>142</v>
      </c>
      <c r="D34" s="93" t="s">
        <v>88</v>
      </c>
      <c r="E34" s="93" t="s">
        <v>119</v>
      </c>
      <c r="F34" s="94">
        <v>45983</v>
      </c>
      <c r="G34" s="266"/>
      <c r="H34" s="194" t="s">
        <v>94</v>
      </c>
      <c r="I34" s="133">
        <v>1</v>
      </c>
      <c r="J34" s="133">
        <v>2</v>
      </c>
      <c r="K34" s="104"/>
      <c r="L34" s="104"/>
      <c r="M34" s="105"/>
      <c r="N34" s="267"/>
      <c r="O34" s="94"/>
      <c r="P34" s="94"/>
      <c r="Q34" s="104"/>
      <c r="R34" s="123"/>
      <c r="S34" s="93" t="s">
        <v>101</v>
      </c>
      <c r="T34" s="94"/>
      <c r="U34" s="112"/>
      <c r="V34" s="113"/>
      <c r="W34" s="142" t="s">
        <v>25</v>
      </c>
      <c r="X34" s="12"/>
      <c r="Y34" s="98"/>
      <c r="AA34" s="118"/>
      <c r="AB34" s="82" t="s">
        <v>86</v>
      </c>
      <c r="AC34" s="83" t="s">
        <v>86</v>
      </c>
      <c r="AD34" s="7"/>
      <c r="AE34" s="98"/>
      <c r="AF34" t="s">
        <v>2743</v>
      </c>
      <c r="AG34" t="s">
        <v>2775</v>
      </c>
    </row>
    <row r="35" spans="1:33" ht="15.75">
      <c r="A35" s="320" t="s">
        <v>6</v>
      </c>
      <c r="B35" s="265"/>
      <c r="C35" s="321" t="s">
        <v>143</v>
      </c>
      <c r="D35" s="93" t="s">
        <v>88</v>
      </c>
      <c r="E35" s="93" t="s">
        <v>93</v>
      </c>
      <c r="F35" s="94">
        <v>45983</v>
      </c>
      <c r="G35" s="266"/>
      <c r="H35" s="194" t="s">
        <v>94</v>
      </c>
      <c r="I35" s="133">
        <v>1</v>
      </c>
      <c r="J35" s="133">
        <v>2</v>
      </c>
      <c r="K35" s="104"/>
      <c r="L35" s="104"/>
      <c r="M35" s="105"/>
      <c r="N35" s="267"/>
      <c r="O35" s="94"/>
      <c r="P35" s="94"/>
      <c r="Q35" s="104"/>
      <c r="R35" s="123"/>
      <c r="S35" s="93" t="s">
        <v>95</v>
      </c>
      <c r="T35" s="94"/>
      <c r="U35" s="112"/>
      <c r="V35" s="113"/>
      <c r="W35" s="142" t="s">
        <v>25</v>
      </c>
      <c r="X35" s="12"/>
      <c r="Y35" s="98"/>
      <c r="AA35" s="118"/>
      <c r="AB35" s="82" t="s">
        <v>86</v>
      </c>
      <c r="AC35" s="83" t="s">
        <v>86</v>
      </c>
      <c r="AD35" s="7"/>
      <c r="AE35" s="98"/>
      <c r="AF35" t="s">
        <v>2743</v>
      </c>
      <c r="AG35" t="s">
        <v>2776</v>
      </c>
    </row>
    <row r="36" spans="1:33" ht="15.75">
      <c r="A36" s="320" t="s">
        <v>6</v>
      </c>
      <c r="B36" s="265"/>
      <c r="C36" s="321" t="s">
        <v>144</v>
      </c>
      <c r="D36" s="93" t="s">
        <v>88</v>
      </c>
      <c r="E36" s="93" t="s">
        <v>103</v>
      </c>
      <c r="F36" s="94">
        <v>45983</v>
      </c>
      <c r="G36" s="266"/>
      <c r="H36" s="194" t="s">
        <v>94</v>
      </c>
      <c r="I36" s="133">
        <v>1</v>
      </c>
      <c r="J36" s="133">
        <v>1</v>
      </c>
      <c r="K36" s="104"/>
      <c r="L36" s="104"/>
      <c r="M36" s="105"/>
      <c r="N36" s="267"/>
      <c r="O36" s="94"/>
      <c r="P36" s="94"/>
      <c r="Q36" s="104"/>
      <c r="R36" s="123"/>
      <c r="S36" s="93" t="s">
        <v>101</v>
      </c>
      <c r="T36" s="94"/>
      <c r="U36" s="112"/>
      <c r="V36" s="113"/>
      <c r="W36" s="142" t="s">
        <v>25</v>
      </c>
      <c r="X36" s="12"/>
      <c r="Y36" s="98"/>
      <c r="AA36" s="118"/>
      <c r="AB36" s="82" t="s">
        <v>86</v>
      </c>
      <c r="AC36" s="83" t="s">
        <v>86</v>
      </c>
      <c r="AD36" s="7"/>
      <c r="AE36" s="98"/>
      <c r="AF36" t="s">
        <v>2743</v>
      </c>
      <c r="AG36" t="s">
        <v>2777</v>
      </c>
    </row>
    <row r="37" spans="1:33" ht="15.75">
      <c r="A37" s="320" t="s">
        <v>6</v>
      </c>
      <c r="B37" s="265"/>
      <c r="C37" s="321" t="s">
        <v>145</v>
      </c>
      <c r="D37" s="93" t="s">
        <v>88</v>
      </c>
      <c r="E37" s="93" t="s">
        <v>89</v>
      </c>
      <c r="F37" s="94">
        <v>45983</v>
      </c>
      <c r="G37" s="266"/>
      <c r="H37" s="194" t="s">
        <v>94</v>
      </c>
      <c r="I37" s="133">
        <v>3</v>
      </c>
      <c r="J37" s="133">
        <v>3</v>
      </c>
      <c r="K37" s="104"/>
      <c r="L37" s="104"/>
      <c r="M37" s="105"/>
      <c r="N37" s="267"/>
      <c r="O37" s="94"/>
      <c r="P37" s="94"/>
      <c r="Q37" s="104"/>
      <c r="R37" s="123"/>
      <c r="S37" s="93" t="s">
        <v>95</v>
      </c>
      <c r="T37" s="94"/>
      <c r="U37" s="112"/>
      <c r="V37" s="113"/>
      <c r="W37" s="142" t="s">
        <v>25</v>
      </c>
      <c r="X37" s="12"/>
      <c r="Y37" s="98"/>
      <c r="AA37" s="118"/>
      <c r="AB37" s="82" t="s">
        <v>86</v>
      </c>
      <c r="AC37" s="83" t="s">
        <v>86</v>
      </c>
      <c r="AD37" s="7"/>
      <c r="AE37" s="98"/>
      <c r="AF37" t="s">
        <v>2743</v>
      </c>
      <c r="AG37" t="s">
        <v>2778</v>
      </c>
    </row>
    <row r="38" spans="1:33" ht="15.75">
      <c r="A38" s="320" t="s">
        <v>6</v>
      </c>
      <c r="B38" s="265"/>
      <c r="C38" s="321" t="s">
        <v>146</v>
      </c>
      <c r="D38" s="93" t="s">
        <v>88</v>
      </c>
      <c r="E38" s="93" t="s">
        <v>103</v>
      </c>
      <c r="F38" s="94">
        <v>45985</v>
      </c>
      <c r="G38" s="266"/>
      <c r="H38" s="194" t="s">
        <v>94</v>
      </c>
      <c r="I38" s="133">
        <v>1</v>
      </c>
      <c r="J38" s="133">
        <v>1</v>
      </c>
      <c r="K38" s="104"/>
      <c r="L38" s="104"/>
      <c r="M38" s="105"/>
      <c r="N38" s="267"/>
      <c r="O38" s="94"/>
      <c r="P38" s="94"/>
      <c r="Q38" s="104"/>
      <c r="R38" s="123"/>
      <c r="S38" s="93" t="s">
        <v>95</v>
      </c>
      <c r="T38" s="94"/>
      <c r="U38" s="112"/>
      <c r="V38" s="113"/>
      <c r="W38" s="142" t="s">
        <v>25</v>
      </c>
      <c r="X38" s="12"/>
      <c r="Y38" s="98"/>
      <c r="AA38" s="118"/>
      <c r="AB38" s="82" t="s">
        <v>86</v>
      </c>
      <c r="AC38" s="83" t="s">
        <v>86</v>
      </c>
      <c r="AD38" s="7"/>
      <c r="AE38" s="98"/>
      <c r="AF38" t="s">
        <v>2743</v>
      </c>
      <c r="AG38" t="s">
        <v>2779</v>
      </c>
    </row>
    <row r="39" spans="1:33" ht="15.75">
      <c r="A39" s="320" t="s">
        <v>6</v>
      </c>
      <c r="B39" s="265"/>
      <c r="C39" s="321" t="s">
        <v>147</v>
      </c>
      <c r="D39" s="93" t="s">
        <v>88</v>
      </c>
      <c r="E39" s="93" t="s">
        <v>100</v>
      </c>
      <c r="F39" s="94">
        <v>45985</v>
      </c>
      <c r="G39" s="266"/>
      <c r="H39" s="194" t="s">
        <v>94</v>
      </c>
      <c r="I39" s="133">
        <v>4</v>
      </c>
      <c r="J39" s="133">
        <v>4</v>
      </c>
      <c r="K39" s="104"/>
      <c r="L39" s="104"/>
      <c r="M39" s="105"/>
      <c r="N39" s="267"/>
      <c r="O39" s="94"/>
      <c r="P39" s="94"/>
      <c r="Q39" s="104"/>
      <c r="R39" s="123"/>
      <c r="S39" s="93" t="s">
        <v>101</v>
      </c>
      <c r="T39" s="94"/>
      <c r="U39" s="112"/>
      <c r="V39" s="113"/>
      <c r="W39" s="142" t="s">
        <v>25</v>
      </c>
      <c r="X39" s="12"/>
      <c r="Y39" s="98"/>
      <c r="AA39" s="118"/>
      <c r="AB39" s="82" t="s">
        <v>86</v>
      </c>
      <c r="AC39" s="83" t="s">
        <v>86</v>
      </c>
      <c r="AD39" s="7"/>
      <c r="AE39" s="98"/>
      <c r="AF39" t="s">
        <v>2743</v>
      </c>
      <c r="AG39" t="s">
        <v>2780</v>
      </c>
    </row>
    <row r="40" spans="1:33" ht="15.75">
      <c r="A40" s="320" t="s">
        <v>29</v>
      </c>
      <c r="B40" s="265"/>
      <c r="C40" s="321" t="s">
        <v>2649</v>
      </c>
      <c r="D40" s="93" t="s">
        <v>88</v>
      </c>
      <c r="E40" s="93" t="s">
        <v>103</v>
      </c>
      <c r="F40" s="94">
        <v>45985</v>
      </c>
      <c r="G40" s="266"/>
      <c r="H40" s="194" t="s">
        <v>94</v>
      </c>
      <c r="I40" s="133">
        <v>1</v>
      </c>
      <c r="J40" s="133">
        <v>6</v>
      </c>
      <c r="K40" s="104"/>
      <c r="L40" s="104"/>
      <c r="M40" s="105"/>
      <c r="N40" s="267"/>
      <c r="O40" s="94"/>
      <c r="P40" s="94"/>
      <c r="Q40" s="104"/>
      <c r="R40" s="123"/>
      <c r="S40" s="93" t="s">
        <v>101</v>
      </c>
      <c r="T40" s="94"/>
      <c r="U40" s="112"/>
      <c r="V40" s="113"/>
      <c r="W40" s="142" t="s">
        <v>25</v>
      </c>
      <c r="X40" s="12"/>
      <c r="Y40" s="98"/>
      <c r="AA40" s="118"/>
      <c r="AB40" s="82" t="s">
        <v>86</v>
      </c>
      <c r="AC40" s="83" t="s">
        <v>86</v>
      </c>
      <c r="AD40" s="7"/>
      <c r="AE40" s="98"/>
      <c r="AF40" t="s">
        <v>2743</v>
      </c>
      <c r="AG40" t="s">
        <v>2781</v>
      </c>
    </row>
    <row r="41" spans="1:33" ht="15.75">
      <c r="A41" s="320" t="s">
        <v>6</v>
      </c>
      <c r="B41" s="265"/>
      <c r="C41" s="321" t="s">
        <v>2650</v>
      </c>
      <c r="D41" s="93" t="s">
        <v>88</v>
      </c>
      <c r="E41" s="93" t="s">
        <v>103</v>
      </c>
      <c r="F41" s="94">
        <v>45985</v>
      </c>
      <c r="G41" s="266"/>
      <c r="H41" s="194" t="s">
        <v>94</v>
      </c>
      <c r="I41" s="133">
        <v>2</v>
      </c>
      <c r="J41" s="133">
        <v>4</v>
      </c>
      <c r="K41" s="104"/>
      <c r="L41" s="104"/>
      <c r="M41" s="105"/>
      <c r="N41" s="267"/>
      <c r="O41" s="94"/>
      <c r="P41" s="94"/>
      <c r="Q41" s="104"/>
      <c r="R41" s="123"/>
      <c r="S41" s="93" t="s">
        <v>95</v>
      </c>
      <c r="T41" s="94"/>
      <c r="U41" s="112"/>
      <c r="V41" s="113"/>
      <c r="W41" s="142" t="s">
        <v>25</v>
      </c>
      <c r="X41" s="12"/>
      <c r="Y41" s="98"/>
      <c r="AA41" s="118"/>
      <c r="AB41" s="82" t="s">
        <v>86</v>
      </c>
      <c r="AC41" s="83" t="s">
        <v>86</v>
      </c>
      <c r="AD41" s="7"/>
      <c r="AE41" s="98"/>
      <c r="AF41" t="s">
        <v>2743</v>
      </c>
      <c r="AG41" t="s">
        <v>2782</v>
      </c>
    </row>
    <row r="42" spans="1:33" ht="15.75">
      <c r="A42" s="320" t="s">
        <v>29</v>
      </c>
      <c r="B42" s="265"/>
      <c r="C42" s="321" t="s">
        <v>2652</v>
      </c>
      <c r="D42" s="93" t="s">
        <v>88</v>
      </c>
      <c r="E42" s="93" t="s">
        <v>131</v>
      </c>
      <c r="F42" s="94">
        <v>45985</v>
      </c>
      <c r="G42" s="266"/>
      <c r="H42" s="194" t="s">
        <v>94</v>
      </c>
      <c r="I42" s="133">
        <v>1</v>
      </c>
      <c r="J42" s="133">
        <v>2</v>
      </c>
      <c r="K42" s="104"/>
      <c r="L42" s="104"/>
      <c r="M42" s="105"/>
      <c r="N42" s="267"/>
      <c r="O42" s="94"/>
      <c r="P42" s="94"/>
      <c r="Q42" s="104"/>
      <c r="R42" s="123"/>
      <c r="S42" s="93" t="s">
        <v>95</v>
      </c>
      <c r="T42" s="94"/>
      <c r="U42" s="112"/>
      <c r="V42" s="113"/>
      <c r="W42" s="142" t="s">
        <v>25</v>
      </c>
      <c r="X42" s="12"/>
      <c r="Y42" s="98"/>
      <c r="AA42" s="118"/>
      <c r="AB42" s="82" t="s">
        <v>86</v>
      </c>
      <c r="AC42" s="83" t="s">
        <v>86</v>
      </c>
      <c r="AD42" s="7"/>
      <c r="AE42" s="98"/>
      <c r="AF42" t="s">
        <v>2743</v>
      </c>
      <c r="AG42" t="s">
        <v>2783</v>
      </c>
    </row>
    <row r="43" spans="1:33" ht="15.75">
      <c r="A43" s="320" t="s">
        <v>29</v>
      </c>
      <c r="B43" s="265"/>
      <c r="C43" s="321" t="s">
        <v>2655</v>
      </c>
      <c r="D43" s="93" t="s">
        <v>88</v>
      </c>
      <c r="E43" s="93" t="s">
        <v>103</v>
      </c>
      <c r="F43" s="94">
        <v>45985</v>
      </c>
      <c r="G43" s="266"/>
      <c r="H43" s="194" t="s">
        <v>94</v>
      </c>
      <c r="I43" s="133">
        <v>1</v>
      </c>
      <c r="J43" s="133">
        <v>1</v>
      </c>
      <c r="K43" s="104"/>
      <c r="L43" s="104"/>
      <c r="M43" s="105"/>
      <c r="N43" s="267"/>
      <c r="O43" s="94"/>
      <c r="P43" s="94"/>
      <c r="Q43" s="104"/>
      <c r="R43" s="123"/>
      <c r="S43" s="93" t="s">
        <v>101</v>
      </c>
      <c r="T43" s="94"/>
      <c r="U43" s="112"/>
      <c r="V43" s="113"/>
      <c r="W43" s="142" t="s">
        <v>25</v>
      </c>
      <c r="X43" s="12"/>
      <c r="Y43" s="98"/>
      <c r="AA43" s="118"/>
      <c r="AB43" s="82" t="s">
        <v>86</v>
      </c>
      <c r="AC43" s="83" t="s">
        <v>86</v>
      </c>
      <c r="AD43" s="7"/>
      <c r="AE43" s="98"/>
      <c r="AF43" t="s">
        <v>2743</v>
      </c>
      <c r="AG43" t="s">
        <v>2784</v>
      </c>
    </row>
  </sheetData>
  <conditionalFormatting sqref="W1:W43">
    <cfRule type="containsText" dxfId="171" priority="1" operator="containsText" text="PENDING FOR DESIGN TO EMS">
      <formula>NOT(ISERROR(SEARCH("PENDING FOR DESIGN TO EMS",W1)))</formula>
    </cfRule>
    <cfRule type="containsText" dxfId="170" priority="2" operator="containsText" text="PENDING FOR DESIGN APPROVAL">
      <formula>NOT(ISERROR(SEARCH("PENDING FOR DESIGN APPROVAL",W1)))</formula>
    </cfRule>
    <cfRule type="containsText" dxfId="169" priority="3" operator="containsText" text="UNDER SIMULATION">
      <formula>NOT(ISERROR(SEARCH("UNDER SIMULATION",W1)))</formula>
    </cfRule>
    <cfRule type="containsText" dxfId="168" priority="4" operator="containsText" text="AWAITING FOR DESIGN">
      <formula>NOT(ISERROR(SEARCH("AWAITING FOR DESIGN",W1)))</formula>
    </cfRule>
    <cfRule type="containsText" dxfId="167" priority="5" operator="containsText" text="PENDING FOR PR">
      <formula>NOT(ISERROR(SEARCH("PENDING FOR PR",W1)))</formula>
    </cfRule>
    <cfRule type="containsText" dxfId="166" priority="6" operator="containsText" text="DONE">
      <formula>NOT(ISERROR(SEARCH("DONE",W1)))</formula>
    </cfRule>
  </conditionalFormatting>
  <dataValidations count="3">
    <dataValidation type="list" allowBlank="1" showInputMessage="1" showErrorMessage="1" sqref="M1 Y2:Y43" xr:uid="{99C652E9-F3E9-413A-BE07-8D1460CB0E07}">
      <formula1>"YES,NO"</formula1>
    </dataValidation>
    <dataValidation type="list" allowBlank="1" showInputMessage="1" showErrorMessage="1" sqref="S2:S43" xr:uid="{28B4FFC7-EAF4-4207-B196-8BCD788A603A}">
      <formula1>Supplier</formula1>
    </dataValidation>
    <dataValidation type="list" allowBlank="1" showInputMessage="1" showErrorMessage="1" sqref="D2:D43" xr:uid="{E9C11275-4396-400E-B7E7-584926CCA1B7}">
      <formula1>Die_Type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97EE-CF82-43F8-A4AA-D826C000F1FD}">
  <dimension ref="A1:Y7"/>
  <sheetViews>
    <sheetView workbookViewId="0"/>
  </sheetViews>
  <sheetFormatPr defaultRowHeight="15"/>
  <cols>
    <col min="2" max="2" width="0" hidden="1" customWidth="1"/>
    <col min="3" max="3" width="14.140625" bestFit="1" customWidth="1"/>
    <col min="10" max="12" width="9.140625" customWidth="1"/>
    <col min="13" max="17" width="9.140625" hidden="1" customWidth="1"/>
    <col min="18" max="18" width="12.140625" hidden="1" customWidth="1"/>
    <col min="19" max="20" width="0" hidden="1" customWidth="1"/>
    <col min="21" max="21" width="13.7109375" customWidth="1"/>
    <col min="22" max="22" width="12.42578125" customWidth="1"/>
    <col min="23" max="24" width="13" customWidth="1"/>
    <col min="25" max="25" width="46" bestFit="1" customWidth="1"/>
  </cols>
  <sheetData>
    <row r="1" spans="1:25" ht="63">
      <c r="A1" s="258" t="s">
        <v>0</v>
      </c>
      <c r="B1" s="262" t="s">
        <v>68</v>
      </c>
      <c r="C1" s="259" t="s">
        <v>3</v>
      </c>
      <c r="D1" s="258" t="s">
        <v>69</v>
      </c>
      <c r="E1" s="258" t="s">
        <v>70</v>
      </c>
      <c r="F1" s="260" t="s">
        <v>58</v>
      </c>
      <c r="G1" s="263" t="s">
        <v>71</v>
      </c>
      <c r="H1" s="261" t="s">
        <v>72</v>
      </c>
      <c r="I1" s="258" t="s">
        <v>73</v>
      </c>
      <c r="J1" s="258" t="s">
        <v>74</v>
      </c>
      <c r="K1" s="260" t="s">
        <v>75</v>
      </c>
      <c r="L1" s="260" t="s">
        <v>76</v>
      </c>
      <c r="M1" s="258" t="s">
        <v>77</v>
      </c>
      <c r="N1" s="258" t="s">
        <v>78</v>
      </c>
      <c r="O1" s="260" t="s">
        <v>79</v>
      </c>
      <c r="P1" s="260" t="s">
        <v>80</v>
      </c>
      <c r="Q1" s="260" t="s">
        <v>81</v>
      </c>
      <c r="R1" s="258" t="s">
        <v>82</v>
      </c>
      <c r="S1" s="258" t="s">
        <v>2</v>
      </c>
      <c r="T1" s="260" t="s">
        <v>83</v>
      </c>
      <c r="U1" s="258" t="s">
        <v>84</v>
      </c>
      <c r="V1" s="258" t="s">
        <v>154</v>
      </c>
      <c r="W1" s="258" t="s">
        <v>2785</v>
      </c>
      <c r="X1" s="258" t="s">
        <v>2786</v>
      </c>
      <c r="Y1" s="258" t="s">
        <v>2787</v>
      </c>
    </row>
    <row r="2" spans="1:25" ht="15.75" hidden="1">
      <c r="A2" s="264" t="s">
        <v>29</v>
      </c>
      <c r="B2" s="265" t="s">
        <v>2235</v>
      </c>
      <c r="C2" s="251" t="s">
        <v>2236</v>
      </c>
      <c r="D2" s="250" t="s">
        <v>162</v>
      </c>
      <c r="E2" s="250" t="s">
        <v>163</v>
      </c>
      <c r="F2" s="252">
        <v>45924</v>
      </c>
      <c r="G2" s="266">
        <v>45924</v>
      </c>
      <c r="H2" s="253" t="s">
        <v>94</v>
      </c>
      <c r="I2" s="254">
        <v>0</v>
      </c>
      <c r="J2" s="254">
        <v>0</v>
      </c>
      <c r="K2" s="255">
        <v>45927</v>
      </c>
      <c r="L2" s="255">
        <v>45930</v>
      </c>
      <c r="M2" s="256"/>
      <c r="N2" s="267"/>
      <c r="O2" s="252">
        <v>45932</v>
      </c>
      <c r="P2" s="252">
        <v>45937</v>
      </c>
      <c r="Q2" s="255">
        <v>45932</v>
      </c>
      <c r="R2" s="257" t="s">
        <v>2237</v>
      </c>
      <c r="S2" s="250" t="s">
        <v>101</v>
      </c>
      <c r="T2" s="252">
        <v>45932</v>
      </c>
      <c r="U2" s="135" t="s">
        <v>2234</v>
      </c>
      <c r="V2" s="135"/>
      <c r="W2" s="14"/>
      <c r="X2" s="14"/>
      <c r="Y2" s="14"/>
    </row>
    <row r="3" spans="1:25" ht="15.75">
      <c r="A3" s="264" t="s">
        <v>29</v>
      </c>
      <c r="B3" s="265" t="s">
        <v>2235</v>
      </c>
      <c r="C3" s="251" t="s">
        <v>2239</v>
      </c>
      <c r="D3" s="250" t="s">
        <v>185</v>
      </c>
      <c r="E3" s="251" t="s">
        <v>119</v>
      </c>
      <c r="F3" s="252">
        <v>45924</v>
      </c>
      <c r="G3" s="266">
        <v>45924</v>
      </c>
      <c r="H3" s="253" t="s">
        <v>94</v>
      </c>
      <c r="I3" s="254">
        <v>0</v>
      </c>
      <c r="J3" s="254">
        <v>0</v>
      </c>
      <c r="K3" s="255">
        <v>45927</v>
      </c>
      <c r="L3" s="255">
        <v>45929</v>
      </c>
      <c r="M3" s="256"/>
      <c r="N3" s="267">
        <v>2</v>
      </c>
      <c r="O3" s="255">
        <v>45929</v>
      </c>
      <c r="P3" s="252">
        <v>45931</v>
      </c>
      <c r="Q3" s="255">
        <v>45929</v>
      </c>
      <c r="R3" s="257" t="s">
        <v>2219</v>
      </c>
      <c r="S3" s="250" t="s">
        <v>101</v>
      </c>
      <c r="T3" s="255">
        <v>45929</v>
      </c>
      <c r="U3" s="135" t="s">
        <v>2234</v>
      </c>
      <c r="V3" s="255">
        <v>45938</v>
      </c>
      <c r="W3" s="255">
        <v>45950</v>
      </c>
      <c r="X3" s="14">
        <v>1</v>
      </c>
      <c r="Y3" s="14"/>
    </row>
    <row r="4" spans="1:25" ht="15.75">
      <c r="A4" s="264" t="s">
        <v>29</v>
      </c>
      <c r="B4" s="265" t="s">
        <v>2240</v>
      </c>
      <c r="C4" s="251" t="s">
        <v>2241</v>
      </c>
      <c r="D4" s="250" t="s">
        <v>185</v>
      </c>
      <c r="E4" s="251" t="s">
        <v>89</v>
      </c>
      <c r="F4" s="252">
        <v>45924</v>
      </c>
      <c r="G4" s="266">
        <v>45924</v>
      </c>
      <c r="H4" s="253" t="s">
        <v>90</v>
      </c>
      <c r="I4" s="254">
        <v>1</v>
      </c>
      <c r="J4" s="254">
        <v>1</v>
      </c>
      <c r="K4" s="255">
        <v>45926</v>
      </c>
      <c r="L4" s="255">
        <v>45929</v>
      </c>
      <c r="M4" s="256"/>
      <c r="N4" s="267">
        <v>3</v>
      </c>
      <c r="O4" s="255">
        <v>45929</v>
      </c>
      <c r="P4" s="252">
        <v>45931</v>
      </c>
      <c r="Q4" s="255">
        <v>45929</v>
      </c>
      <c r="R4" s="257" t="s">
        <v>2219</v>
      </c>
      <c r="S4" s="250" t="s">
        <v>197</v>
      </c>
      <c r="T4" s="255">
        <v>45929</v>
      </c>
      <c r="U4" s="135" t="s">
        <v>2234</v>
      </c>
      <c r="V4" s="134">
        <v>45958</v>
      </c>
      <c r="W4" s="255"/>
      <c r="X4" s="14">
        <v>2</v>
      </c>
      <c r="Y4" s="14" t="s">
        <v>2788</v>
      </c>
    </row>
    <row r="5" spans="1:25" ht="15.75">
      <c r="A5" s="264" t="s">
        <v>29</v>
      </c>
      <c r="B5" s="265" t="s">
        <v>2240</v>
      </c>
      <c r="C5" s="251" t="s">
        <v>2242</v>
      </c>
      <c r="D5" s="250" t="s">
        <v>185</v>
      </c>
      <c r="E5" s="251" t="s">
        <v>93</v>
      </c>
      <c r="F5" s="252">
        <v>45924</v>
      </c>
      <c r="G5" s="266">
        <v>45924</v>
      </c>
      <c r="H5" s="253" t="s">
        <v>90</v>
      </c>
      <c r="I5" s="254">
        <v>1</v>
      </c>
      <c r="J5" s="254">
        <v>1</v>
      </c>
      <c r="K5" s="255">
        <v>45929</v>
      </c>
      <c r="L5" s="255">
        <v>45929</v>
      </c>
      <c r="M5" s="256"/>
      <c r="N5" s="267">
        <v>0</v>
      </c>
      <c r="O5" s="252">
        <v>45930</v>
      </c>
      <c r="P5" s="252">
        <v>45931</v>
      </c>
      <c r="Q5" s="252">
        <v>45930</v>
      </c>
      <c r="R5" s="257" t="s">
        <v>2186</v>
      </c>
      <c r="S5" s="250" t="s">
        <v>197</v>
      </c>
      <c r="T5" s="252">
        <v>45930</v>
      </c>
      <c r="U5" s="135" t="s">
        <v>2234</v>
      </c>
      <c r="V5" s="134">
        <v>45989</v>
      </c>
      <c r="W5" s="255"/>
      <c r="X5" s="14">
        <v>2</v>
      </c>
      <c r="Y5" s="14" t="s">
        <v>2788</v>
      </c>
    </row>
    <row r="6" spans="1:25" ht="15.75">
      <c r="A6" s="264" t="s">
        <v>29</v>
      </c>
      <c r="B6" s="265" t="s">
        <v>2235</v>
      </c>
      <c r="C6" s="251" t="s">
        <v>2243</v>
      </c>
      <c r="D6" s="250" t="s">
        <v>185</v>
      </c>
      <c r="E6" s="251" t="s">
        <v>115</v>
      </c>
      <c r="F6" s="252">
        <v>45924</v>
      </c>
      <c r="G6" s="266">
        <v>45924</v>
      </c>
      <c r="H6" s="253" t="s">
        <v>94</v>
      </c>
      <c r="I6" s="254">
        <v>1</v>
      </c>
      <c r="J6" s="254">
        <v>1</v>
      </c>
      <c r="K6" s="255">
        <v>45926</v>
      </c>
      <c r="L6" s="255">
        <v>45929</v>
      </c>
      <c r="M6" s="256"/>
      <c r="N6" s="267">
        <v>3</v>
      </c>
      <c r="O6" s="255">
        <v>45929</v>
      </c>
      <c r="P6" s="252">
        <v>45931</v>
      </c>
      <c r="Q6" s="255">
        <v>45929</v>
      </c>
      <c r="R6" s="257" t="s">
        <v>2219</v>
      </c>
      <c r="S6" s="250" t="s">
        <v>101</v>
      </c>
      <c r="T6" s="255">
        <v>45929</v>
      </c>
      <c r="U6" s="135" t="s">
        <v>2234</v>
      </c>
      <c r="V6" s="134">
        <v>45946</v>
      </c>
      <c r="W6" s="255">
        <v>45954</v>
      </c>
      <c r="X6" s="14">
        <v>2</v>
      </c>
      <c r="Y6" s="14"/>
    </row>
    <row r="7" spans="1:25" ht="15.75">
      <c r="A7" s="264" t="s">
        <v>29</v>
      </c>
      <c r="B7" s="265" t="s">
        <v>2235</v>
      </c>
      <c r="C7" s="251" t="s">
        <v>2244</v>
      </c>
      <c r="D7" s="250" t="s">
        <v>185</v>
      </c>
      <c r="E7" s="251" t="s">
        <v>103</v>
      </c>
      <c r="F7" s="252">
        <v>45924</v>
      </c>
      <c r="G7" s="266">
        <v>45924</v>
      </c>
      <c r="H7" s="253" t="s">
        <v>94</v>
      </c>
      <c r="I7" s="254">
        <v>1</v>
      </c>
      <c r="J7" s="254">
        <v>1</v>
      </c>
      <c r="K7" s="255">
        <v>45926</v>
      </c>
      <c r="L7" s="255">
        <v>45929</v>
      </c>
      <c r="M7" s="256"/>
      <c r="N7" s="267">
        <v>3</v>
      </c>
      <c r="O7" s="255">
        <v>45929</v>
      </c>
      <c r="P7" s="252">
        <v>45931</v>
      </c>
      <c r="Q7" s="255">
        <v>45929</v>
      </c>
      <c r="R7" s="257" t="s">
        <v>2219</v>
      </c>
      <c r="S7" s="250" t="s">
        <v>101</v>
      </c>
      <c r="T7" s="255">
        <v>45929</v>
      </c>
      <c r="U7" s="135" t="s">
        <v>2234</v>
      </c>
      <c r="V7" s="134">
        <v>45944</v>
      </c>
      <c r="W7" s="255">
        <v>45951</v>
      </c>
      <c r="X7" s="14">
        <v>2</v>
      </c>
      <c r="Y7" s="14"/>
    </row>
  </sheetData>
  <autoFilter ref="A1:U1" xr:uid="{18B497EE-CF82-43F8-A4AA-D826C000F1FD}"/>
  <dataValidations count="3">
    <dataValidation type="list" allowBlank="1" showInputMessage="1" showErrorMessage="1" sqref="S2:S7" xr:uid="{B4633267-CF25-47BC-AA52-973FD8C256FE}">
      <formula1>Supplier</formula1>
    </dataValidation>
    <dataValidation type="list" allowBlank="1" showInputMessage="1" showErrorMessage="1" sqref="D2:D7" xr:uid="{7DE4A874-2165-45B2-981B-B9BF9B92540F}">
      <formula1>Die_Type</formula1>
    </dataValidation>
    <dataValidation type="list" allowBlank="1" showInputMessage="1" showErrorMessage="1" sqref="M1" xr:uid="{478FE504-0BCA-4414-BC2B-BECE4BC0330C}">
      <formula1>"YES,NO"</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D9DA-8B9E-4E38-8643-08B9961E90AB}">
  <sheetPr codeName="Sheet3">
    <tabColor rgb="FFFF0000"/>
    <pageSetUpPr fitToPage="1"/>
  </sheetPr>
  <dimension ref="A1:S112"/>
  <sheetViews>
    <sheetView zoomScale="85" zoomScaleNormal="85" workbookViewId="0">
      <pane ySplit="1" topLeftCell="A61" activePane="bottomLeft" state="frozen"/>
      <selection pane="bottomLeft" activeCell="P61" sqref="P61"/>
    </sheetView>
  </sheetViews>
  <sheetFormatPr defaultColWidth="9.140625" defaultRowHeight="15"/>
  <cols>
    <col min="1" max="1" width="9.5703125" style="13" bestFit="1" customWidth="1"/>
    <col min="2" max="2" width="11.140625" style="13" customWidth="1"/>
    <col min="3" max="3" width="15.42578125" style="13" hidden="1" customWidth="1"/>
    <col min="4" max="4" width="11.42578125" style="46" bestFit="1" customWidth="1"/>
    <col min="5" max="5" width="11.42578125" style="47" customWidth="1"/>
    <col min="6" max="6" width="9.140625" style="47" customWidth="1"/>
    <col min="7" max="7" width="7" style="13" customWidth="1"/>
    <col min="8" max="8" width="9.42578125" style="13" customWidth="1"/>
    <col min="9" max="9" width="12" style="47" customWidth="1"/>
    <col min="10" max="10" width="60.5703125" style="5" customWidth="1"/>
    <col min="11" max="11" width="15.5703125" style="42" customWidth="1"/>
    <col min="12" max="12" width="16.140625" style="46" bestFit="1" customWidth="1"/>
    <col min="13" max="13" width="20.42578125" style="46" bestFit="1" customWidth="1"/>
    <col min="14" max="14" width="38.85546875" style="42" customWidth="1"/>
    <col min="15" max="15" width="11.140625" style="13" customWidth="1"/>
    <col min="16" max="16" width="41.140625" style="5" customWidth="1"/>
    <col min="17" max="17" width="10.5703125" style="13" bestFit="1" customWidth="1"/>
    <col min="18" max="18" width="9.140625" style="13"/>
    <col min="19" max="19" width="189.42578125" style="13" bestFit="1" customWidth="1"/>
    <col min="20" max="16384" width="9.140625" style="13"/>
  </cols>
  <sheetData>
    <row r="1" spans="1:17" ht="66.75" customHeight="1">
      <c r="A1" s="36" t="s">
        <v>2789</v>
      </c>
      <c r="B1" s="36" t="s">
        <v>35</v>
      </c>
      <c r="C1" s="153" t="s">
        <v>2790</v>
      </c>
      <c r="D1" s="37" t="s">
        <v>2791</v>
      </c>
      <c r="E1" s="38" t="s">
        <v>2792</v>
      </c>
      <c r="F1" s="38" t="s">
        <v>78</v>
      </c>
      <c r="G1" s="36" t="s">
        <v>2793</v>
      </c>
      <c r="H1" s="36" t="s">
        <v>2794</v>
      </c>
      <c r="I1" s="38" t="s">
        <v>2795</v>
      </c>
      <c r="J1" s="36" t="s">
        <v>36</v>
      </c>
      <c r="K1" s="36" t="s">
        <v>34</v>
      </c>
      <c r="L1" s="37" t="s">
        <v>2796</v>
      </c>
      <c r="M1" s="37" t="s">
        <v>154</v>
      </c>
      <c r="N1" s="36" t="s">
        <v>2797</v>
      </c>
      <c r="O1" s="36" t="s">
        <v>2798</v>
      </c>
      <c r="P1" s="36" t="s">
        <v>2799</v>
      </c>
      <c r="Q1" s="134">
        <v>45715</v>
      </c>
    </row>
    <row r="2" spans="1:17">
      <c r="A2" s="161" t="s">
        <v>2800</v>
      </c>
      <c r="B2" s="162" t="s">
        <v>2801</v>
      </c>
      <c r="C2" s="40"/>
      <c r="D2" s="163">
        <v>45659</v>
      </c>
      <c r="E2" s="163">
        <v>45661</v>
      </c>
      <c r="F2" s="161"/>
      <c r="G2" s="161" t="s">
        <v>2802</v>
      </c>
      <c r="H2" s="161" t="s">
        <v>101</v>
      </c>
      <c r="I2" s="161"/>
      <c r="J2" s="161" t="s">
        <v>2803</v>
      </c>
      <c r="K2" s="161" t="s">
        <v>2804</v>
      </c>
      <c r="L2" s="163">
        <v>45661</v>
      </c>
      <c r="M2" s="163">
        <v>45661</v>
      </c>
      <c r="N2" s="161" t="s">
        <v>2805</v>
      </c>
      <c r="O2" s="161" t="s">
        <v>2806</v>
      </c>
      <c r="P2" s="161"/>
      <c r="Q2" s="164"/>
    </row>
    <row r="3" spans="1:17" ht="75">
      <c r="A3" s="39" t="s">
        <v>2807</v>
      </c>
      <c r="B3" s="40" t="s">
        <v>2808</v>
      </c>
      <c r="C3" s="40"/>
      <c r="D3" s="41">
        <v>45660</v>
      </c>
      <c r="E3" s="41">
        <v>45661</v>
      </c>
      <c r="F3" s="39">
        <f t="shared" ref="F3:F19" si="0">Q$1-E3</f>
        <v>54</v>
      </c>
      <c r="G3" s="39" t="s">
        <v>2802</v>
      </c>
      <c r="H3" s="39" t="s">
        <v>101</v>
      </c>
      <c r="I3" s="39"/>
      <c r="J3" s="39" t="s">
        <v>2809</v>
      </c>
      <c r="K3" s="39" t="s">
        <v>2804</v>
      </c>
      <c r="L3" s="39"/>
      <c r="M3" s="41">
        <v>45716</v>
      </c>
      <c r="N3" s="39" t="s">
        <v>2810</v>
      </c>
      <c r="O3" s="39" t="s">
        <v>2806</v>
      </c>
      <c r="P3" s="39"/>
      <c r="Q3" s="135"/>
    </row>
    <row r="4" spans="1:17" ht="375">
      <c r="A4" s="39" t="s">
        <v>2811</v>
      </c>
      <c r="B4" s="40" t="s">
        <v>2812</v>
      </c>
      <c r="C4" s="40"/>
      <c r="D4" s="41">
        <v>45675</v>
      </c>
      <c r="E4" s="41">
        <v>45680</v>
      </c>
      <c r="F4" s="39">
        <f t="shared" si="0"/>
        <v>35</v>
      </c>
      <c r="G4" s="39" t="s">
        <v>2802</v>
      </c>
      <c r="H4" s="39" t="s">
        <v>101</v>
      </c>
      <c r="I4" s="39" t="s">
        <v>2813</v>
      </c>
      <c r="J4" s="61" t="s">
        <v>2814</v>
      </c>
      <c r="K4" s="39" t="s">
        <v>2804</v>
      </c>
      <c r="L4" s="39"/>
      <c r="M4" s="39"/>
      <c r="N4" s="39" t="s">
        <v>2815</v>
      </c>
      <c r="O4" s="39" t="s">
        <v>2806</v>
      </c>
      <c r="P4" s="39" t="s">
        <v>2816</v>
      </c>
      <c r="Q4" s="135"/>
    </row>
    <row r="5" spans="1:17" ht="409.5">
      <c r="A5" s="39" t="s">
        <v>2817</v>
      </c>
      <c r="B5" s="40" t="s">
        <v>45</v>
      </c>
      <c r="C5" s="188" t="s">
        <v>2818</v>
      </c>
      <c r="D5" s="41">
        <v>45677</v>
      </c>
      <c r="E5" s="41">
        <v>45680</v>
      </c>
      <c r="F5" s="39">
        <f t="shared" si="0"/>
        <v>35</v>
      </c>
      <c r="G5" s="39" t="s">
        <v>2802</v>
      </c>
      <c r="H5" s="39" t="s">
        <v>2794</v>
      </c>
      <c r="I5" s="40" t="s">
        <v>2818</v>
      </c>
      <c r="J5" s="61" t="s">
        <v>2819</v>
      </c>
      <c r="K5" s="39" t="s">
        <v>38</v>
      </c>
      <c r="L5" s="39"/>
      <c r="M5" s="41">
        <v>45759</v>
      </c>
      <c r="N5" s="39" t="s">
        <v>2820</v>
      </c>
      <c r="O5" s="39" t="s">
        <v>2806</v>
      </c>
      <c r="P5" s="39"/>
      <c r="Q5" s="135"/>
    </row>
    <row r="6" spans="1:17" s="42" customFormat="1" ht="180">
      <c r="A6" s="39" t="s">
        <v>2821</v>
      </c>
      <c r="B6" s="40" t="s">
        <v>2822</v>
      </c>
      <c r="C6" s="188"/>
      <c r="D6" s="41">
        <v>45689</v>
      </c>
      <c r="E6" s="41">
        <v>45692</v>
      </c>
      <c r="F6" s="39">
        <f t="shared" si="0"/>
        <v>23</v>
      </c>
      <c r="G6" s="39" t="s">
        <v>2823</v>
      </c>
      <c r="H6" s="39" t="s">
        <v>2824</v>
      </c>
      <c r="I6" s="39" t="s">
        <v>2825</v>
      </c>
      <c r="J6" s="61" t="s">
        <v>2826</v>
      </c>
      <c r="K6" s="39" t="s">
        <v>2804</v>
      </c>
      <c r="L6" s="39" t="s">
        <v>2827</v>
      </c>
      <c r="M6" s="41">
        <v>45866</v>
      </c>
      <c r="N6" s="152" t="s">
        <v>2828</v>
      </c>
      <c r="O6" s="39" t="s">
        <v>2829</v>
      </c>
      <c r="P6" s="39" t="s">
        <v>2816</v>
      </c>
      <c r="Q6" s="39"/>
    </row>
    <row r="7" spans="1:17" ht="60">
      <c r="A7" s="39" t="s">
        <v>2830</v>
      </c>
      <c r="B7" s="40" t="s">
        <v>2831</v>
      </c>
      <c r="C7" s="40"/>
      <c r="D7" s="41">
        <v>45692</v>
      </c>
      <c r="E7" s="41">
        <v>45692</v>
      </c>
      <c r="F7" s="39">
        <f t="shared" si="0"/>
        <v>23</v>
      </c>
      <c r="G7" s="39" t="s">
        <v>2802</v>
      </c>
      <c r="H7" s="39" t="s">
        <v>2824</v>
      </c>
      <c r="I7" s="39"/>
      <c r="J7" s="61" t="s">
        <v>2803</v>
      </c>
      <c r="K7" s="39" t="s">
        <v>2804</v>
      </c>
      <c r="L7" s="39"/>
      <c r="M7" s="41">
        <v>45756</v>
      </c>
      <c r="N7" s="39" t="s">
        <v>2832</v>
      </c>
      <c r="O7" s="39" t="s">
        <v>2829</v>
      </c>
      <c r="P7" s="39"/>
      <c r="Q7" s="135"/>
    </row>
    <row r="8" spans="1:17" s="42" customFormat="1" ht="75">
      <c r="A8" s="39" t="s">
        <v>2833</v>
      </c>
      <c r="B8" s="40" t="s">
        <v>2834</v>
      </c>
      <c r="C8" s="40"/>
      <c r="D8" s="41">
        <v>45694</v>
      </c>
      <c r="E8" s="41">
        <v>45694</v>
      </c>
      <c r="F8" s="39">
        <f t="shared" si="0"/>
        <v>21</v>
      </c>
      <c r="G8" s="39" t="s">
        <v>2802</v>
      </c>
      <c r="H8" s="39" t="s">
        <v>95</v>
      </c>
      <c r="I8" s="39"/>
      <c r="J8" s="61" t="s">
        <v>2835</v>
      </c>
      <c r="K8" s="39" t="s">
        <v>37</v>
      </c>
      <c r="L8" s="39"/>
      <c r="M8" s="39"/>
      <c r="N8" s="39" t="s">
        <v>2836</v>
      </c>
      <c r="O8" s="39" t="s">
        <v>2837</v>
      </c>
      <c r="P8" s="39" t="s">
        <v>2838</v>
      </c>
      <c r="Q8" s="39"/>
    </row>
    <row r="9" spans="1:17" s="42" customFormat="1" ht="273.75">
      <c r="A9" s="39" t="s">
        <v>2839</v>
      </c>
      <c r="B9" s="40" t="s">
        <v>39</v>
      </c>
      <c r="C9" s="188"/>
      <c r="D9" s="41">
        <v>45710</v>
      </c>
      <c r="E9" s="41">
        <v>45710</v>
      </c>
      <c r="F9" s="39">
        <f t="shared" si="0"/>
        <v>5</v>
      </c>
      <c r="G9" s="39" t="s">
        <v>2823</v>
      </c>
      <c r="H9" s="39" t="s">
        <v>2840</v>
      </c>
      <c r="I9" s="39" t="s">
        <v>2829</v>
      </c>
      <c r="J9" s="61" t="s">
        <v>40</v>
      </c>
      <c r="K9" s="39" t="s">
        <v>38</v>
      </c>
      <c r="L9" s="39"/>
      <c r="M9" s="136" t="s">
        <v>2841</v>
      </c>
      <c r="N9" s="39" t="s">
        <v>2842</v>
      </c>
      <c r="O9" s="39" t="s">
        <v>2829</v>
      </c>
      <c r="P9" s="39" t="s">
        <v>2843</v>
      </c>
      <c r="Q9" s="39"/>
    </row>
    <row r="10" spans="1:17" s="42" customFormat="1" ht="105">
      <c r="A10" s="39" t="s">
        <v>2844</v>
      </c>
      <c r="B10" s="40" t="s">
        <v>52</v>
      </c>
      <c r="C10" s="40"/>
      <c r="D10" s="41">
        <v>45712</v>
      </c>
      <c r="E10" s="41">
        <v>45712</v>
      </c>
      <c r="F10" s="39">
        <f t="shared" si="0"/>
        <v>3</v>
      </c>
      <c r="G10" s="39" t="s">
        <v>2802</v>
      </c>
      <c r="H10" s="39" t="s">
        <v>101</v>
      </c>
      <c r="I10" s="39"/>
      <c r="J10" s="61" t="s">
        <v>53</v>
      </c>
      <c r="K10" s="143" t="s">
        <v>51</v>
      </c>
      <c r="L10" s="39"/>
      <c r="M10" s="39"/>
      <c r="N10" s="39" t="s">
        <v>2845</v>
      </c>
      <c r="O10" s="39" t="s">
        <v>2806</v>
      </c>
      <c r="P10" s="39" t="s">
        <v>2846</v>
      </c>
      <c r="Q10" s="39"/>
    </row>
    <row r="11" spans="1:17" s="42" customFormat="1" ht="135">
      <c r="A11" s="39" t="s">
        <v>2847</v>
      </c>
      <c r="B11" s="40" t="s">
        <v>43</v>
      </c>
      <c r="C11" s="188"/>
      <c r="D11" s="41">
        <v>45712</v>
      </c>
      <c r="E11" s="41">
        <v>45712</v>
      </c>
      <c r="F11" s="39">
        <f t="shared" si="0"/>
        <v>3</v>
      </c>
      <c r="G11" s="39" t="s">
        <v>2802</v>
      </c>
      <c r="H11" s="39" t="s">
        <v>2794</v>
      </c>
      <c r="I11" s="39" t="s">
        <v>2848</v>
      </c>
      <c r="J11" s="61" t="s">
        <v>44</v>
      </c>
      <c r="K11" s="39" t="s">
        <v>38</v>
      </c>
      <c r="L11" s="39"/>
      <c r="M11" s="39"/>
      <c r="N11" s="39" t="s">
        <v>2849</v>
      </c>
      <c r="O11" s="39" t="s">
        <v>2806</v>
      </c>
      <c r="P11" s="39" t="s">
        <v>2816</v>
      </c>
      <c r="Q11" s="39"/>
    </row>
    <row r="12" spans="1:17" ht="120">
      <c r="A12" s="39" t="s">
        <v>2850</v>
      </c>
      <c r="B12" s="40" t="s">
        <v>2851</v>
      </c>
      <c r="C12" s="188"/>
      <c r="D12" s="41">
        <v>45712</v>
      </c>
      <c r="E12" s="41">
        <v>45712</v>
      </c>
      <c r="F12" s="39">
        <f t="shared" si="0"/>
        <v>3</v>
      </c>
      <c r="G12" s="39" t="s">
        <v>2802</v>
      </c>
      <c r="H12" s="39" t="s">
        <v>2794</v>
      </c>
      <c r="I12" s="39" t="s">
        <v>2848</v>
      </c>
      <c r="J12" s="61" t="s">
        <v>2852</v>
      </c>
      <c r="K12" s="39" t="s">
        <v>2804</v>
      </c>
      <c r="L12" s="39"/>
      <c r="M12" s="41">
        <v>45908</v>
      </c>
      <c r="N12" s="39" t="s">
        <v>2853</v>
      </c>
      <c r="O12" s="39" t="s">
        <v>2806</v>
      </c>
      <c r="P12" s="39" t="s">
        <v>2816</v>
      </c>
      <c r="Q12" s="135"/>
    </row>
    <row r="13" spans="1:17" s="42" customFormat="1" ht="165">
      <c r="A13" s="39" t="s">
        <v>2854</v>
      </c>
      <c r="B13" s="40" t="s">
        <v>2855</v>
      </c>
      <c r="C13" s="40"/>
      <c r="D13" s="41">
        <v>45712</v>
      </c>
      <c r="E13" s="41">
        <v>45712</v>
      </c>
      <c r="F13" s="39">
        <f t="shared" si="0"/>
        <v>3</v>
      </c>
      <c r="G13" s="39" t="s">
        <v>2802</v>
      </c>
      <c r="H13" s="39" t="s">
        <v>2824</v>
      </c>
      <c r="I13" s="39" t="s">
        <v>2818</v>
      </c>
      <c r="J13" s="61" t="s">
        <v>2856</v>
      </c>
      <c r="K13" s="39" t="s">
        <v>2804</v>
      </c>
      <c r="L13" s="39"/>
      <c r="M13" s="39"/>
      <c r="N13" s="39" t="s">
        <v>2857</v>
      </c>
      <c r="O13" s="39" t="s">
        <v>2806</v>
      </c>
      <c r="P13" s="39" t="s">
        <v>2816</v>
      </c>
      <c r="Q13" s="39"/>
    </row>
    <row r="14" spans="1:17" s="42" customFormat="1" ht="120">
      <c r="A14" s="39" t="s">
        <v>2858</v>
      </c>
      <c r="B14" s="40" t="s">
        <v>41</v>
      </c>
      <c r="C14" s="188"/>
      <c r="D14" s="41">
        <v>45712</v>
      </c>
      <c r="E14" s="41">
        <v>45712</v>
      </c>
      <c r="F14" s="39">
        <f t="shared" si="0"/>
        <v>3</v>
      </c>
      <c r="G14" s="39" t="s">
        <v>2802</v>
      </c>
      <c r="H14" s="39" t="s">
        <v>2794</v>
      </c>
      <c r="I14" s="39" t="s">
        <v>2859</v>
      </c>
      <c r="J14" s="61" t="s">
        <v>42</v>
      </c>
      <c r="K14" s="39" t="s">
        <v>38</v>
      </c>
      <c r="L14" s="39"/>
      <c r="M14" s="39"/>
      <c r="N14" s="39" t="s">
        <v>2860</v>
      </c>
      <c r="O14" s="39" t="s">
        <v>2806</v>
      </c>
      <c r="P14" s="39" t="s">
        <v>2816</v>
      </c>
      <c r="Q14" s="39"/>
    </row>
    <row r="15" spans="1:17" ht="45">
      <c r="A15" s="39" t="s">
        <v>2861</v>
      </c>
      <c r="B15" s="40" t="s">
        <v>2862</v>
      </c>
      <c r="C15" s="40"/>
      <c r="D15" s="41">
        <v>45712</v>
      </c>
      <c r="E15" s="41">
        <v>45712</v>
      </c>
      <c r="F15" s="39">
        <f t="shared" si="0"/>
        <v>3</v>
      </c>
      <c r="G15" s="39" t="s">
        <v>2802</v>
      </c>
      <c r="H15" s="39" t="s">
        <v>101</v>
      </c>
      <c r="I15" s="39"/>
      <c r="J15" s="61" t="s">
        <v>2863</v>
      </c>
      <c r="K15" s="39" t="s">
        <v>2804</v>
      </c>
      <c r="L15" s="39"/>
      <c r="M15" s="39"/>
      <c r="N15" s="39" t="s">
        <v>2864</v>
      </c>
      <c r="O15" s="39" t="s">
        <v>2806</v>
      </c>
      <c r="P15" s="39"/>
      <c r="Q15" s="135"/>
    </row>
    <row r="16" spans="1:17" s="42" customFormat="1" ht="120">
      <c r="A16" s="39" t="s">
        <v>2865</v>
      </c>
      <c r="B16" s="40" t="s">
        <v>2866</v>
      </c>
      <c r="C16" s="40"/>
      <c r="D16" s="41">
        <v>45712</v>
      </c>
      <c r="E16" s="41">
        <v>45712</v>
      </c>
      <c r="F16" s="39">
        <f t="shared" si="0"/>
        <v>3</v>
      </c>
      <c r="G16" s="39" t="s">
        <v>2802</v>
      </c>
      <c r="H16" s="39" t="s">
        <v>95</v>
      </c>
      <c r="I16" s="39" t="s">
        <v>2859</v>
      </c>
      <c r="J16" s="61" t="s">
        <v>53</v>
      </c>
      <c r="K16" s="39" t="s">
        <v>2804</v>
      </c>
      <c r="L16" s="41">
        <v>45838</v>
      </c>
      <c r="M16" s="41">
        <v>45850</v>
      </c>
      <c r="N16" s="39" t="s">
        <v>2867</v>
      </c>
      <c r="O16" s="39" t="s">
        <v>2868</v>
      </c>
      <c r="P16" s="39" t="s">
        <v>2816</v>
      </c>
      <c r="Q16" s="39"/>
    </row>
    <row r="17" spans="1:17" s="42" customFormat="1" ht="150">
      <c r="A17" s="39" t="s">
        <v>2869</v>
      </c>
      <c r="B17" s="40" t="s">
        <v>2870</v>
      </c>
      <c r="C17" s="188"/>
      <c r="D17" s="41">
        <v>45712</v>
      </c>
      <c r="E17" s="41">
        <v>45712</v>
      </c>
      <c r="F17" s="39">
        <f t="shared" si="0"/>
        <v>3</v>
      </c>
      <c r="G17" s="39" t="s">
        <v>2802</v>
      </c>
      <c r="H17" s="39" t="s">
        <v>2794</v>
      </c>
      <c r="I17" s="39" t="s">
        <v>2859</v>
      </c>
      <c r="J17" s="61" t="s">
        <v>2871</v>
      </c>
      <c r="K17" s="39" t="s">
        <v>2804</v>
      </c>
      <c r="L17" s="39"/>
      <c r="M17" s="41">
        <v>45896</v>
      </c>
      <c r="N17" s="39" t="s">
        <v>2872</v>
      </c>
      <c r="O17" s="39" t="s">
        <v>2806</v>
      </c>
      <c r="P17" s="39" t="s">
        <v>2816</v>
      </c>
      <c r="Q17" s="39"/>
    </row>
    <row r="18" spans="1:17" ht="75">
      <c r="A18" s="39" t="s">
        <v>2873</v>
      </c>
      <c r="B18" s="40" t="s">
        <v>2874</v>
      </c>
      <c r="C18" s="40"/>
      <c r="D18" s="41">
        <v>45712</v>
      </c>
      <c r="E18" s="41">
        <v>45712</v>
      </c>
      <c r="F18" s="39">
        <f t="shared" si="0"/>
        <v>3</v>
      </c>
      <c r="G18" s="39" t="s">
        <v>2802</v>
      </c>
      <c r="H18" s="39" t="s">
        <v>2824</v>
      </c>
      <c r="I18" s="39"/>
      <c r="J18" s="61" t="s">
        <v>2875</v>
      </c>
      <c r="K18" s="39" t="s">
        <v>2804</v>
      </c>
      <c r="L18" s="39"/>
      <c r="M18" s="39"/>
      <c r="N18" s="39" t="s">
        <v>2876</v>
      </c>
      <c r="O18" s="39" t="s">
        <v>2806</v>
      </c>
      <c r="P18" s="39"/>
      <c r="Q18" s="135"/>
    </row>
    <row r="19" spans="1:17" ht="45">
      <c r="A19" s="39" t="s">
        <v>2877</v>
      </c>
      <c r="B19" s="39" t="s">
        <v>532</v>
      </c>
      <c r="C19" s="39"/>
      <c r="D19" s="41">
        <v>45720</v>
      </c>
      <c r="E19" s="41">
        <v>45729</v>
      </c>
      <c r="F19" s="39">
        <f t="shared" si="0"/>
        <v>-14</v>
      </c>
      <c r="G19" s="39" t="s">
        <v>227</v>
      </c>
      <c r="H19" s="39" t="s">
        <v>101</v>
      </c>
      <c r="I19" s="39"/>
      <c r="J19" s="61" t="s">
        <v>2878</v>
      </c>
      <c r="K19" s="39" t="s">
        <v>2804</v>
      </c>
      <c r="L19" s="39"/>
      <c r="M19" s="41">
        <v>45730</v>
      </c>
      <c r="N19" s="39" t="s">
        <v>2879</v>
      </c>
      <c r="O19" s="39"/>
      <c r="P19" s="39"/>
      <c r="Q19" s="135"/>
    </row>
    <row r="20" spans="1:17" s="42" customFormat="1" ht="70.5" customHeight="1">
      <c r="A20" s="39" t="s">
        <v>2880</v>
      </c>
      <c r="B20" s="40" t="s">
        <v>365</v>
      </c>
      <c r="C20" s="40"/>
      <c r="D20" s="41">
        <v>45714</v>
      </c>
      <c r="E20" s="41">
        <v>45714</v>
      </c>
      <c r="F20" s="39">
        <f>Q$1-E20</f>
        <v>1</v>
      </c>
      <c r="G20" s="39" t="s">
        <v>227</v>
      </c>
      <c r="H20" s="39" t="s">
        <v>2824</v>
      </c>
      <c r="I20" s="39" t="s">
        <v>2813</v>
      </c>
      <c r="J20" s="61" t="s">
        <v>2881</v>
      </c>
      <c r="K20" s="39" t="s">
        <v>2804</v>
      </c>
      <c r="L20" s="43"/>
      <c r="M20" s="43" t="s">
        <v>2882</v>
      </c>
      <c r="N20" s="136" t="s">
        <v>2883</v>
      </c>
      <c r="O20" s="39" t="s">
        <v>2806</v>
      </c>
      <c r="P20" s="39" t="s">
        <v>2816</v>
      </c>
      <c r="Q20" s="39"/>
    </row>
    <row r="21" spans="1:17">
      <c r="A21" s="39" t="s">
        <v>2884</v>
      </c>
      <c r="B21" s="40" t="s">
        <v>384</v>
      </c>
      <c r="C21" s="40"/>
      <c r="D21" s="41">
        <v>45723</v>
      </c>
      <c r="E21" s="41">
        <v>45728</v>
      </c>
      <c r="F21" s="39"/>
      <c r="G21" s="39" t="s">
        <v>227</v>
      </c>
      <c r="H21" s="39" t="s">
        <v>101</v>
      </c>
      <c r="I21" s="39"/>
      <c r="J21" s="61" t="s">
        <v>2885</v>
      </c>
      <c r="K21" s="39" t="s">
        <v>2804</v>
      </c>
      <c r="L21" s="43"/>
      <c r="M21" s="43"/>
      <c r="N21" s="39" t="s">
        <v>2886</v>
      </c>
      <c r="O21" s="39" t="s">
        <v>2806</v>
      </c>
      <c r="P21" s="61"/>
      <c r="Q21" s="135"/>
    </row>
    <row r="22" spans="1:17" ht="30">
      <c r="A22" s="39" t="s">
        <v>2887</v>
      </c>
      <c r="B22" s="40" t="s">
        <v>536</v>
      </c>
      <c r="C22" s="40"/>
      <c r="D22" s="41">
        <v>45728</v>
      </c>
      <c r="E22" s="41">
        <v>45729</v>
      </c>
      <c r="F22" s="39"/>
      <c r="G22" s="39" t="s">
        <v>227</v>
      </c>
      <c r="H22" s="39" t="s">
        <v>101</v>
      </c>
      <c r="I22" s="39"/>
      <c r="J22" s="61" t="s">
        <v>2888</v>
      </c>
      <c r="K22" s="39" t="s">
        <v>2804</v>
      </c>
      <c r="L22" s="43"/>
      <c r="M22" s="43">
        <v>45730</v>
      </c>
      <c r="N22" s="39" t="s">
        <v>2889</v>
      </c>
      <c r="O22" s="39"/>
      <c r="P22" s="61"/>
      <c r="Q22" s="135"/>
    </row>
    <row r="23" spans="1:17" ht="30">
      <c r="A23" s="39" t="s">
        <v>2890</v>
      </c>
      <c r="B23" s="40" t="s">
        <v>408</v>
      </c>
      <c r="C23" s="40"/>
      <c r="D23" s="41">
        <v>45728</v>
      </c>
      <c r="E23" s="41">
        <v>45729</v>
      </c>
      <c r="F23" s="39"/>
      <c r="G23" s="39" t="s">
        <v>227</v>
      </c>
      <c r="H23" s="39" t="s">
        <v>101</v>
      </c>
      <c r="I23" s="39"/>
      <c r="J23" s="61" t="s">
        <v>2891</v>
      </c>
      <c r="K23" s="39" t="s">
        <v>2804</v>
      </c>
      <c r="L23" s="43"/>
      <c r="M23" s="43"/>
      <c r="N23" s="39" t="s">
        <v>2892</v>
      </c>
      <c r="O23" s="39" t="s">
        <v>2806</v>
      </c>
      <c r="P23" s="61"/>
      <c r="Q23" s="135"/>
    </row>
    <row r="24" spans="1:17">
      <c r="A24" s="44" t="s">
        <v>2893</v>
      </c>
      <c r="B24" s="40" t="s">
        <v>409</v>
      </c>
      <c r="C24" s="40"/>
      <c r="D24" s="41">
        <v>45728</v>
      </c>
      <c r="E24" s="41">
        <v>45729</v>
      </c>
      <c r="F24" s="39"/>
      <c r="G24" s="39" t="s">
        <v>227</v>
      </c>
      <c r="H24" s="39" t="s">
        <v>101</v>
      </c>
      <c r="I24" s="39"/>
      <c r="J24" s="61" t="s">
        <v>2894</v>
      </c>
      <c r="K24" s="39" t="s">
        <v>2804</v>
      </c>
      <c r="L24" s="43"/>
      <c r="M24" s="43">
        <v>45743</v>
      </c>
      <c r="N24" s="39" t="s">
        <v>2895</v>
      </c>
      <c r="O24" s="39" t="s">
        <v>2806</v>
      </c>
      <c r="P24" s="61"/>
      <c r="Q24" s="135"/>
    </row>
    <row r="25" spans="1:17" ht="120">
      <c r="A25" s="44" t="s">
        <v>2896</v>
      </c>
      <c r="B25" s="39" t="s">
        <v>47</v>
      </c>
      <c r="C25" s="189" t="s">
        <v>2897</v>
      </c>
      <c r="D25" s="41">
        <v>45730</v>
      </c>
      <c r="E25" s="41">
        <v>45794</v>
      </c>
      <c r="F25" s="39"/>
      <c r="G25" s="39" t="s">
        <v>227</v>
      </c>
      <c r="H25" s="39" t="s">
        <v>2898</v>
      </c>
      <c r="I25" s="39" t="s">
        <v>2813</v>
      </c>
      <c r="J25" s="61" t="s">
        <v>48</v>
      </c>
      <c r="K25" s="39" t="s">
        <v>38</v>
      </c>
      <c r="L25" s="43"/>
      <c r="M25" s="43"/>
      <c r="N25" s="39" t="s">
        <v>2899</v>
      </c>
      <c r="O25" s="39" t="s">
        <v>2806</v>
      </c>
      <c r="P25" s="61"/>
      <c r="Q25" s="135"/>
    </row>
    <row r="26" spans="1:17" ht="60">
      <c r="A26" s="39" t="s">
        <v>2900</v>
      </c>
      <c r="B26" s="40" t="s">
        <v>226</v>
      </c>
      <c r="C26" s="40"/>
      <c r="D26" s="41">
        <v>45735</v>
      </c>
      <c r="E26" s="41">
        <v>45738</v>
      </c>
      <c r="F26" s="39"/>
      <c r="G26" s="39" t="s">
        <v>227</v>
      </c>
      <c r="H26" s="39" t="s">
        <v>2840</v>
      </c>
      <c r="I26" s="39"/>
      <c r="J26" s="61" t="s">
        <v>2901</v>
      </c>
      <c r="K26" s="39" t="s">
        <v>2804</v>
      </c>
      <c r="L26" s="43"/>
      <c r="M26" s="43"/>
      <c r="N26" s="39" t="s">
        <v>2902</v>
      </c>
      <c r="O26" s="39"/>
      <c r="P26" s="61"/>
      <c r="Q26" s="135"/>
    </row>
    <row r="27" spans="1:17" ht="75">
      <c r="A27" s="39" t="s">
        <v>2903</v>
      </c>
      <c r="B27" s="39" t="s">
        <v>2904</v>
      </c>
      <c r="C27" s="189"/>
      <c r="D27" s="41">
        <v>45738</v>
      </c>
      <c r="E27" s="41">
        <v>45742</v>
      </c>
      <c r="F27" s="39"/>
      <c r="G27" s="39" t="s">
        <v>227</v>
      </c>
      <c r="H27" s="39" t="s">
        <v>2905</v>
      </c>
      <c r="I27" s="39" t="s">
        <v>2818</v>
      </c>
      <c r="J27" s="61" t="s">
        <v>2906</v>
      </c>
      <c r="K27" s="39" t="s">
        <v>2804</v>
      </c>
      <c r="L27" s="43"/>
      <c r="M27" s="43"/>
      <c r="N27" s="135" t="s">
        <v>2907</v>
      </c>
      <c r="O27" s="39"/>
      <c r="P27" s="61"/>
      <c r="Q27" s="135"/>
    </row>
    <row r="28" spans="1:17" ht="45">
      <c r="A28" s="39" t="s">
        <v>2908</v>
      </c>
      <c r="B28" s="39" t="s">
        <v>231</v>
      </c>
      <c r="C28" s="39"/>
      <c r="D28" s="41">
        <v>45740</v>
      </c>
      <c r="E28" s="41"/>
      <c r="F28" s="39"/>
      <c r="G28" s="39" t="s">
        <v>227</v>
      </c>
      <c r="H28" s="39" t="s">
        <v>2824</v>
      </c>
      <c r="I28" s="39" t="s">
        <v>2813</v>
      </c>
      <c r="J28" s="144" t="s">
        <v>2909</v>
      </c>
      <c r="K28" s="39" t="s">
        <v>2804</v>
      </c>
      <c r="L28" s="43"/>
      <c r="M28" s="43"/>
      <c r="N28" s="39" t="s">
        <v>2910</v>
      </c>
      <c r="O28" s="39"/>
      <c r="P28" s="61"/>
      <c r="Q28" s="135"/>
    </row>
    <row r="29" spans="1:17" ht="75">
      <c r="A29" s="39" t="s">
        <v>2911</v>
      </c>
      <c r="B29" s="39" t="s">
        <v>2912</v>
      </c>
      <c r="C29" s="39"/>
      <c r="D29" s="41">
        <v>45749</v>
      </c>
      <c r="E29" s="41">
        <v>45750</v>
      </c>
      <c r="F29" s="39"/>
      <c r="G29" s="39" t="s">
        <v>801</v>
      </c>
      <c r="H29" s="39" t="s">
        <v>2840</v>
      </c>
      <c r="I29" s="39"/>
      <c r="J29" s="61" t="s">
        <v>2913</v>
      </c>
      <c r="K29" s="39" t="s">
        <v>2804</v>
      </c>
      <c r="L29" s="43"/>
      <c r="M29" s="43"/>
      <c r="N29" s="39" t="s">
        <v>2914</v>
      </c>
      <c r="O29" s="39"/>
      <c r="P29" s="61"/>
      <c r="Q29" s="135"/>
    </row>
    <row r="30" spans="1:17" ht="60" customHeight="1">
      <c r="A30" s="39" t="s">
        <v>2915</v>
      </c>
      <c r="B30" s="40" t="s">
        <v>2916</v>
      </c>
      <c r="C30" s="40" t="s">
        <v>2917</v>
      </c>
      <c r="D30" s="43">
        <v>45756</v>
      </c>
      <c r="E30" s="43">
        <v>45796</v>
      </c>
      <c r="F30" s="45"/>
      <c r="G30" s="39" t="s">
        <v>227</v>
      </c>
      <c r="H30" s="39" t="s">
        <v>2898</v>
      </c>
      <c r="I30" s="45" t="s">
        <v>2917</v>
      </c>
      <c r="J30" s="61" t="s">
        <v>2918</v>
      </c>
      <c r="K30" s="39" t="s">
        <v>2804</v>
      </c>
      <c r="L30" s="43"/>
      <c r="M30" s="43">
        <v>45849</v>
      </c>
      <c r="N30" s="39" t="s">
        <v>2919</v>
      </c>
      <c r="O30" s="39"/>
      <c r="P30" s="61"/>
      <c r="Q30" s="135"/>
    </row>
    <row r="31" spans="1:17" ht="60">
      <c r="A31" s="39" t="s">
        <v>2920</v>
      </c>
      <c r="B31" s="39" t="s">
        <v>538</v>
      </c>
      <c r="C31" s="39" t="s">
        <v>2921</v>
      </c>
      <c r="D31" s="43">
        <v>45756</v>
      </c>
      <c r="E31" s="43">
        <v>45796</v>
      </c>
      <c r="F31" s="45"/>
      <c r="G31" s="39" t="s">
        <v>227</v>
      </c>
      <c r="H31" s="39" t="s">
        <v>2840</v>
      </c>
      <c r="I31" s="45"/>
      <c r="J31" s="61" t="s">
        <v>2922</v>
      </c>
      <c r="K31" s="39" t="s">
        <v>2804</v>
      </c>
      <c r="L31" s="43"/>
      <c r="M31" s="43"/>
      <c r="N31" s="39" t="s">
        <v>2923</v>
      </c>
      <c r="O31" s="39"/>
      <c r="P31" s="61"/>
      <c r="Q31" s="135"/>
    </row>
    <row r="32" spans="1:17" ht="75.75" customHeight="1">
      <c r="A32" s="39" t="s">
        <v>2924</v>
      </c>
      <c r="B32" s="39" t="s">
        <v>840</v>
      </c>
      <c r="C32" s="39"/>
      <c r="D32" s="43">
        <v>45794</v>
      </c>
      <c r="E32" s="45"/>
      <c r="F32" s="45"/>
      <c r="G32" s="39" t="s">
        <v>227</v>
      </c>
      <c r="H32" s="39" t="s">
        <v>2898</v>
      </c>
      <c r="I32" s="45" t="s">
        <v>2925</v>
      </c>
      <c r="J32" s="61" t="s">
        <v>2926</v>
      </c>
      <c r="K32" s="39" t="s">
        <v>2804</v>
      </c>
      <c r="L32" s="43"/>
      <c r="M32" s="43"/>
      <c r="N32" s="39" t="s">
        <v>2927</v>
      </c>
      <c r="O32" s="39"/>
      <c r="P32" s="61"/>
      <c r="Q32" s="135"/>
    </row>
    <row r="33" spans="1:19" ht="330">
      <c r="A33" s="135" t="s">
        <v>2928</v>
      </c>
      <c r="B33" s="135" t="s">
        <v>2929</v>
      </c>
      <c r="C33" s="190"/>
      <c r="D33" s="137">
        <v>45776</v>
      </c>
      <c r="E33" s="137">
        <v>45776</v>
      </c>
      <c r="F33" s="138"/>
      <c r="G33" s="135" t="s">
        <v>227</v>
      </c>
      <c r="H33" s="135" t="s">
        <v>2840</v>
      </c>
      <c r="I33" s="138" t="s">
        <v>2848</v>
      </c>
      <c r="J33" s="139" t="s">
        <v>2930</v>
      </c>
      <c r="K33" s="39" t="s">
        <v>2804</v>
      </c>
      <c r="L33" s="137"/>
      <c r="M33" s="137">
        <v>45902</v>
      </c>
      <c r="N33" s="135" t="s">
        <v>2931</v>
      </c>
      <c r="O33" s="135"/>
      <c r="P33" s="139"/>
      <c r="Q33" s="135"/>
    </row>
    <row r="34" spans="1:19" ht="330">
      <c r="A34" s="135" t="s">
        <v>2932</v>
      </c>
      <c r="B34" s="135" t="s">
        <v>798</v>
      </c>
      <c r="C34" s="135"/>
      <c r="D34" s="137">
        <v>45785</v>
      </c>
      <c r="E34" s="137">
        <v>45785</v>
      </c>
      <c r="F34" s="138"/>
      <c r="G34" s="135" t="s">
        <v>801</v>
      </c>
      <c r="H34" s="135" t="s">
        <v>95</v>
      </c>
      <c r="I34" s="138" t="s">
        <v>2933</v>
      </c>
      <c r="J34" s="139"/>
      <c r="K34" s="39" t="s">
        <v>2804</v>
      </c>
      <c r="L34" s="137"/>
      <c r="M34" s="137">
        <v>45818</v>
      </c>
      <c r="N34" s="135" t="s">
        <v>2934</v>
      </c>
      <c r="O34" s="135"/>
      <c r="P34" s="139"/>
      <c r="Q34" s="135"/>
    </row>
    <row r="35" spans="1:19" ht="75">
      <c r="A35" s="135" t="s">
        <v>2935</v>
      </c>
      <c r="B35" s="135" t="s">
        <v>49</v>
      </c>
      <c r="C35" s="190"/>
      <c r="D35" s="137">
        <v>45784</v>
      </c>
      <c r="E35" s="43">
        <v>45796</v>
      </c>
      <c r="F35" s="138"/>
      <c r="G35" s="135" t="s">
        <v>227</v>
      </c>
      <c r="H35" s="135" t="s">
        <v>2794</v>
      </c>
      <c r="I35" s="138" t="s">
        <v>2917</v>
      </c>
      <c r="J35" s="139" t="s">
        <v>50</v>
      </c>
      <c r="K35" s="39" t="s">
        <v>38</v>
      </c>
      <c r="L35" s="137"/>
      <c r="M35" s="137"/>
      <c r="N35" s="39" t="s">
        <v>2936</v>
      </c>
      <c r="O35" s="135"/>
      <c r="P35" s="139"/>
      <c r="Q35" s="135"/>
    </row>
    <row r="36" spans="1:19" ht="90">
      <c r="A36" s="8" t="s">
        <v>2937</v>
      </c>
      <c r="B36" s="8" t="s">
        <v>2938</v>
      </c>
      <c r="C36" s="154"/>
      <c r="D36" s="140">
        <v>45797</v>
      </c>
      <c r="E36" s="140">
        <v>45799</v>
      </c>
      <c r="F36" s="141"/>
      <c r="G36" s="8" t="s">
        <v>227</v>
      </c>
      <c r="H36" s="8" t="s">
        <v>2939</v>
      </c>
      <c r="I36" s="141" t="s">
        <v>2818</v>
      </c>
      <c r="J36" s="139" t="s">
        <v>2940</v>
      </c>
      <c r="K36" s="4" t="s">
        <v>2804</v>
      </c>
      <c r="L36" s="140"/>
      <c r="M36" s="140">
        <v>45857</v>
      </c>
      <c r="N36" s="39" t="s">
        <v>2941</v>
      </c>
      <c r="O36" s="8"/>
      <c r="P36" s="142"/>
      <c r="Q36" s="8"/>
    </row>
    <row r="37" spans="1:19" ht="195">
      <c r="A37" s="8" t="s">
        <v>2942</v>
      </c>
      <c r="B37" s="8" t="s">
        <v>743</v>
      </c>
      <c r="C37" s="8" t="s">
        <v>2917</v>
      </c>
      <c r="D37" s="140">
        <v>45803</v>
      </c>
      <c r="E37" s="140">
        <v>45804</v>
      </c>
      <c r="F37" s="141"/>
      <c r="G37" s="8" t="s">
        <v>227</v>
      </c>
      <c r="H37" s="8" t="s">
        <v>101</v>
      </c>
      <c r="I37" s="141" t="s">
        <v>2917</v>
      </c>
      <c r="J37" s="139" t="s">
        <v>2943</v>
      </c>
      <c r="K37" s="4" t="s">
        <v>2804</v>
      </c>
      <c r="L37" s="140"/>
      <c r="M37" s="140">
        <v>45817</v>
      </c>
      <c r="N37" s="145" t="s">
        <v>2944</v>
      </c>
      <c r="O37" s="8"/>
      <c r="P37" s="142"/>
      <c r="Q37" s="8"/>
    </row>
    <row r="38" spans="1:19" ht="105">
      <c r="A38" s="8" t="s">
        <v>2945</v>
      </c>
      <c r="B38" s="8" t="s">
        <v>1085</v>
      </c>
      <c r="C38" s="8"/>
      <c r="D38" s="140">
        <v>45805</v>
      </c>
      <c r="E38" s="141"/>
      <c r="F38" s="141"/>
      <c r="G38" s="8" t="s">
        <v>801</v>
      </c>
      <c r="H38" s="8" t="s">
        <v>101</v>
      </c>
      <c r="I38" s="141" t="s">
        <v>2825</v>
      </c>
      <c r="J38" s="139" t="s">
        <v>2946</v>
      </c>
      <c r="K38" s="4" t="s">
        <v>2804</v>
      </c>
      <c r="L38" s="140"/>
      <c r="M38" s="140"/>
      <c r="N38" s="135" t="s">
        <v>2947</v>
      </c>
      <c r="O38" s="8"/>
      <c r="P38" s="142"/>
      <c r="Q38" s="8"/>
    </row>
    <row r="39" spans="1:19" ht="105">
      <c r="A39" s="8" t="s">
        <v>2948</v>
      </c>
      <c r="B39" s="8" t="s">
        <v>731</v>
      </c>
      <c r="C39" s="8"/>
      <c r="D39" s="140">
        <v>45805</v>
      </c>
      <c r="E39" s="141"/>
      <c r="F39" s="141"/>
      <c r="G39" s="8" t="s">
        <v>801</v>
      </c>
      <c r="H39" s="8" t="s">
        <v>101</v>
      </c>
      <c r="I39" s="141" t="s">
        <v>2825</v>
      </c>
      <c r="J39" s="139" t="s">
        <v>2949</v>
      </c>
      <c r="K39" s="4" t="s">
        <v>2804</v>
      </c>
      <c r="L39" s="140"/>
      <c r="M39" s="140">
        <v>45843</v>
      </c>
      <c r="N39" s="135" t="s">
        <v>2950</v>
      </c>
      <c r="O39" s="8"/>
      <c r="P39" s="142"/>
      <c r="Q39" s="8"/>
    </row>
    <row r="40" spans="1:19" ht="75">
      <c r="A40" s="8" t="s">
        <v>2951</v>
      </c>
      <c r="B40" s="8" t="s">
        <v>975</v>
      </c>
      <c r="C40" s="8"/>
      <c r="D40" s="140">
        <v>45805</v>
      </c>
      <c r="E40" s="141"/>
      <c r="F40" s="141"/>
      <c r="G40" s="8" t="s">
        <v>801</v>
      </c>
      <c r="H40" s="8" t="s">
        <v>101</v>
      </c>
      <c r="I40" s="141" t="s">
        <v>2952</v>
      </c>
      <c r="J40" s="139" t="s">
        <v>2953</v>
      </c>
      <c r="K40" s="4" t="s">
        <v>2804</v>
      </c>
      <c r="L40" s="140"/>
      <c r="M40" s="140"/>
      <c r="N40" s="135" t="s">
        <v>2954</v>
      </c>
      <c r="O40" s="8"/>
      <c r="P40" s="142"/>
      <c r="Q40" s="8"/>
    </row>
    <row r="41" spans="1:19" ht="135">
      <c r="A41" s="8" t="s">
        <v>2955</v>
      </c>
      <c r="B41" s="8" t="s">
        <v>2956</v>
      </c>
      <c r="C41" s="8"/>
      <c r="D41" s="140">
        <v>45805</v>
      </c>
      <c r="E41" s="141"/>
      <c r="F41" s="141"/>
      <c r="G41" s="8" t="s">
        <v>801</v>
      </c>
      <c r="H41" s="8" t="s">
        <v>2824</v>
      </c>
      <c r="I41" s="141" t="s">
        <v>2829</v>
      </c>
      <c r="J41" s="139" t="s">
        <v>2957</v>
      </c>
      <c r="K41" s="4" t="s">
        <v>51</v>
      </c>
      <c r="L41" s="140"/>
      <c r="M41" s="140"/>
      <c r="N41" s="135" t="s">
        <v>2958</v>
      </c>
      <c r="O41" s="8"/>
      <c r="P41" s="142"/>
      <c r="Q41" s="8"/>
    </row>
    <row r="42" spans="1:19" ht="211.5">
      <c r="A42" s="151" t="s">
        <v>2959</v>
      </c>
      <c r="B42" s="151" t="s">
        <v>2960</v>
      </c>
      <c r="C42" s="8"/>
      <c r="D42" s="155">
        <v>45805</v>
      </c>
      <c r="E42" s="156"/>
      <c r="F42" s="156"/>
      <c r="G42" s="151" t="s">
        <v>227</v>
      </c>
      <c r="H42" s="151" t="s">
        <v>2840</v>
      </c>
      <c r="I42" s="156" t="s">
        <v>2961</v>
      </c>
      <c r="J42" s="157" t="s">
        <v>2962</v>
      </c>
      <c r="K42" s="158" t="s">
        <v>2804</v>
      </c>
      <c r="L42" s="155" t="s">
        <v>2963</v>
      </c>
      <c r="M42" s="155">
        <v>45832</v>
      </c>
      <c r="N42" s="159" t="s">
        <v>2964</v>
      </c>
      <c r="O42" s="151"/>
      <c r="P42" s="160"/>
      <c r="Q42" s="151"/>
    </row>
    <row r="43" spans="1:19" ht="195">
      <c r="A43" s="8" t="s">
        <v>2965</v>
      </c>
      <c r="B43" s="8" t="s">
        <v>920</v>
      </c>
      <c r="C43" s="154"/>
      <c r="D43" s="140">
        <v>45805</v>
      </c>
      <c r="E43" s="140">
        <v>45855</v>
      </c>
      <c r="F43" s="141"/>
      <c r="G43" s="8" t="s">
        <v>227</v>
      </c>
      <c r="H43" s="8" t="s">
        <v>2966</v>
      </c>
      <c r="I43" s="141" t="s">
        <v>2921</v>
      </c>
      <c r="J43" s="139" t="s">
        <v>2967</v>
      </c>
      <c r="K43" s="4" t="s">
        <v>2804</v>
      </c>
      <c r="L43" s="140" t="s">
        <v>2963</v>
      </c>
      <c r="M43" s="140">
        <v>45983</v>
      </c>
      <c r="N43" s="135" t="s">
        <v>2968</v>
      </c>
      <c r="O43" s="8"/>
      <c r="P43" s="142"/>
      <c r="Q43" s="8"/>
    </row>
    <row r="44" spans="1:19" ht="195">
      <c r="A44" s="165" t="s">
        <v>2969</v>
      </c>
      <c r="B44" s="165" t="s">
        <v>2970</v>
      </c>
      <c r="C44" s="8"/>
      <c r="D44" s="166">
        <v>45805</v>
      </c>
      <c r="E44" s="78"/>
      <c r="F44" s="78"/>
      <c r="G44" s="165" t="s">
        <v>227</v>
      </c>
      <c r="H44" s="165" t="s">
        <v>2966</v>
      </c>
      <c r="I44" s="78" t="s">
        <v>2917</v>
      </c>
      <c r="J44" s="167" t="s">
        <v>2971</v>
      </c>
      <c r="K44" s="168" t="s">
        <v>2804</v>
      </c>
      <c r="L44" s="166"/>
      <c r="M44" s="166"/>
      <c r="N44" s="169" t="s">
        <v>2972</v>
      </c>
      <c r="O44" s="165"/>
      <c r="P44" s="170"/>
      <c r="Q44" s="165"/>
    </row>
    <row r="45" spans="1:19" ht="165">
      <c r="A45" s="8" t="s">
        <v>2973</v>
      </c>
      <c r="B45" s="8" t="s">
        <v>882</v>
      </c>
      <c r="C45" s="154"/>
      <c r="D45" s="140">
        <v>45805</v>
      </c>
      <c r="E45" s="140">
        <v>45845</v>
      </c>
      <c r="F45" s="141"/>
      <c r="G45" s="8" t="s">
        <v>227</v>
      </c>
      <c r="H45" s="8" t="s">
        <v>2966</v>
      </c>
      <c r="I45" s="141" t="s">
        <v>2917</v>
      </c>
      <c r="J45" s="139" t="s">
        <v>2974</v>
      </c>
      <c r="K45" s="168" t="s">
        <v>38</v>
      </c>
      <c r="L45" s="140"/>
      <c r="M45" s="140"/>
      <c r="N45" s="135" t="s">
        <v>2975</v>
      </c>
      <c r="O45" s="8"/>
      <c r="P45" s="142"/>
      <c r="Q45" s="8"/>
    </row>
    <row r="46" spans="1:19" ht="105.75" customHeight="1">
      <c r="A46" s="171" t="s">
        <v>2976</v>
      </c>
      <c r="B46" s="171" t="s">
        <v>1126</v>
      </c>
      <c r="C46" s="8"/>
      <c r="D46" s="172">
        <v>45812</v>
      </c>
      <c r="E46" s="173"/>
      <c r="F46" s="173"/>
      <c r="G46" s="171" t="s">
        <v>801</v>
      </c>
      <c r="H46" s="171" t="s">
        <v>101</v>
      </c>
      <c r="I46" s="173"/>
      <c r="J46" s="174" t="s">
        <v>2977</v>
      </c>
      <c r="K46" s="175" t="s">
        <v>2978</v>
      </c>
      <c r="L46" s="172"/>
      <c r="M46" s="172"/>
      <c r="N46" s="164" t="s">
        <v>2979</v>
      </c>
      <c r="O46" s="171"/>
      <c r="P46" s="176"/>
      <c r="Q46" s="171"/>
    </row>
    <row r="47" spans="1:19" ht="270">
      <c r="A47" s="8" t="s">
        <v>2980</v>
      </c>
      <c r="B47" s="8" t="s">
        <v>1204</v>
      </c>
      <c r="C47" s="8"/>
      <c r="D47" s="140">
        <v>45818</v>
      </c>
      <c r="E47" s="141"/>
      <c r="F47" s="141"/>
      <c r="G47" s="8" t="s">
        <v>227</v>
      </c>
      <c r="H47" s="8" t="s">
        <v>101</v>
      </c>
      <c r="I47" s="141" t="s">
        <v>2818</v>
      </c>
      <c r="J47" s="139" t="s">
        <v>2981</v>
      </c>
      <c r="K47" s="4" t="s">
        <v>2804</v>
      </c>
      <c r="L47" s="140" t="s">
        <v>2982</v>
      </c>
      <c r="M47" s="140">
        <v>45833</v>
      </c>
      <c r="N47" s="135" t="s">
        <v>2983</v>
      </c>
      <c r="O47" s="8"/>
      <c r="P47" s="142"/>
      <c r="Q47" s="8"/>
    </row>
    <row r="48" spans="1:19" ht="180">
      <c r="A48" s="151" t="s">
        <v>2984</v>
      </c>
      <c r="B48" s="151" t="s">
        <v>365</v>
      </c>
      <c r="C48" s="8"/>
      <c r="D48" s="155">
        <v>45808</v>
      </c>
      <c r="E48" s="156"/>
      <c r="F48" s="156"/>
      <c r="G48" s="151" t="s">
        <v>227</v>
      </c>
      <c r="H48" s="151" t="s">
        <v>95</v>
      </c>
      <c r="I48" s="156" t="s">
        <v>2897</v>
      </c>
      <c r="J48" s="157" t="s">
        <v>2985</v>
      </c>
      <c r="K48" s="158" t="s">
        <v>2804</v>
      </c>
      <c r="L48" s="155"/>
      <c r="M48" s="155">
        <v>45855</v>
      </c>
      <c r="N48" s="159" t="s">
        <v>2986</v>
      </c>
      <c r="O48" s="151" t="s">
        <v>2806</v>
      </c>
      <c r="P48" s="160"/>
      <c r="Q48" s="151"/>
      <c r="S48" s="135" t="s">
        <v>2987</v>
      </c>
    </row>
    <row r="49" spans="1:17" ht="210">
      <c r="A49" s="8" t="s">
        <v>2988</v>
      </c>
      <c r="B49" s="8" t="s">
        <v>668</v>
      </c>
      <c r="D49" s="140">
        <v>45821</v>
      </c>
      <c r="E49" s="140">
        <v>45845</v>
      </c>
      <c r="F49" s="141"/>
      <c r="G49" s="8" t="s">
        <v>227</v>
      </c>
      <c r="H49" s="8" t="s">
        <v>2794</v>
      </c>
      <c r="I49" s="141" t="s">
        <v>2848</v>
      </c>
      <c r="J49" s="139" t="s">
        <v>2989</v>
      </c>
      <c r="K49" s="4" t="s">
        <v>2804</v>
      </c>
      <c r="L49" s="140"/>
      <c r="M49" s="140">
        <v>45876</v>
      </c>
      <c r="N49" s="135" t="s">
        <v>2990</v>
      </c>
      <c r="O49" s="8" t="s">
        <v>2806</v>
      </c>
      <c r="P49" s="142"/>
      <c r="Q49" s="8"/>
    </row>
    <row r="50" spans="1:17" ht="75">
      <c r="A50" s="8" t="s">
        <v>2991</v>
      </c>
      <c r="B50" s="8" t="s">
        <v>1150</v>
      </c>
      <c r="D50" s="140">
        <v>45825</v>
      </c>
      <c r="E50" s="140">
        <v>45855</v>
      </c>
      <c r="F50" s="141"/>
      <c r="G50" s="8" t="s">
        <v>227</v>
      </c>
      <c r="H50" s="8" t="s">
        <v>101</v>
      </c>
      <c r="I50" s="141" t="s">
        <v>2917</v>
      </c>
      <c r="J50" s="139" t="s">
        <v>2992</v>
      </c>
      <c r="K50" s="4" t="s">
        <v>38</v>
      </c>
      <c r="L50" s="140"/>
      <c r="M50" s="140"/>
      <c r="N50" s="135" t="s">
        <v>2993</v>
      </c>
      <c r="O50" s="8" t="s">
        <v>2806</v>
      </c>
      <c r="P50" s="142"/>
      <c r="Q50" s="8"/>
    </row>
    <row r="51" spans="1:17" ht="165">
      <c r="A51" s="8" t="s">
        <v>2994</v>
      </c>
      <c r="B51" s="8" t="s">
        <v>989</v>
      </c>
      <c r="D51" s="140">
        <v>45832</v>
      </c>
      <c r="E51" s="141"/>
      <c r="F51" s="141"/>
      <c r="G51" s="8" t="s">
        <v>227</v>
      </c>
      <c r="H51" s="8" t="s">
        <v>95</v>
      </c>
      <c r="I51" s="141" t="s">
        <v>2813</v>
      </c>
      <c r="J51" s="139" t="s">
        <v>2995</v>
      </c>
      <c r="K51" s="4" t="s">
        <v>2804</v>
      </c>
      <c r="L51" s="140"/>
      <c r="M51" s="140">
        <v>45855</v>
      </c>
      <c r="N51" s="135" t="s">
        <v>2996</v>
      </c>
      <c r="O51" s="8" t="s">
        <v>2806</v>
      </c>
      <c r="P51" s="142"/>
      <c r="Q51" s="8"/>
    </row>
    <row r="52" spans="1:17" ht="120">
      <c r="A52" s="8" t="s">
        <v>2997</v>
      </c>
      <c r="B52" s="8" t="s">
        <v>906</v>
      </c>
      <c r="D52" s="140">
        <v>45833</v>
      </c>
      <c r="E52" s="141"/>
      <c r="F52" s="141"/>
      <c r="G52" s="8" t="s">
        <v>227</v>
      </c>
      <c r="H52" s="8" t="s">
        <v>2840</v>
      </c>
      <c r="I52" s="141" t="s">
        <v>2813</v>
      </c>
      <c r="J52" s="139" t="s">
        <v>2998</v>
      </c>
      <c r="K52" s="4" t="s">
        <v>2804</v>
      </c>
      <c r="L52" s="140"/>
      <c r="M52" s="140"/>
      <c r="N52" s="135" t="s">
        <v>2999</v>
      </c>
      <c r="O52" s="8" t="s">
        <v>2806</v>
      </c>
      <c r="P52" s="142"/>
      <c r="Q52" s="8"/>
    </row>
    <row r="53" spans="1:17" ht="165">
      <c r="A53" s="39" t="s">
        <v>3000</v>
      </c>
      <c r="B53" s="39" t="s">
        <v>2904</v>
      </c>
      <c r="C53" s="189"/>
      <c r="D53" s="41">
        <v>45855</v>
      </c>
      <c r="E53" s="41"/>
      <c r="F53" s="39"/>
      <c r="G53" s="39" t="s">
        <v>227</v>
      </c>
      <c r="H53" s="39" t="s">
        <v>2905</v>
      </c>
      <c r="I53" s="39" t="s">
        <v>2818</v>
      </c>
      <c r="J53" s="61" t="s">
        <v>3001</v>
      </c>
      <c r="K53" s="4" t="s">
        <v>2804</v>
      </c>
      <c r="L53" s="43"/>
      <c r="M53" s="43" t="s">
        <v>3002</v>
      </c>
      <c r="N53" s="39" t="s">
        <v>3003</v>
      </c>
      <c r="O53" s="39" t="s">
        <v>2806</v>
      </c>
      <c r="P53" s="61" t="s">
        <v>3004</v>
      </c>
      <c r="Q53" s="246">
        <v>45950</v>
      </c>
    </row>
    <row r="54" spans="1:17" ht="90">
      <c r="A54" s="39" t="s">
        <v>3005</v>
      </c>
      <c r="B54" s="39" t="s">
        <v>1026</v>
      </c>
      <c r="C54" s="41"/>
      <c r="D54" s="41">
        <v>45876</v>
      </c>
      <c r="E54" s="39"/>
      <c r="F54" s="39"/>
      <c r="G54" s="39" t="s">
        <v>227</v>
      </c>
      <c r="H54" s="39" t="s">
        <v>101</v>
      </c>
      <c r="I54" s="61" t="s">
        <v>3006</v>
      </c>
      <c r="J54" s="39" t="s">
        <v>3007</v>
      </c>
      <c r="K54" s="43" t="s">
        <v>2804</v>
      </c>
      <c r="L54" s="43"/>
      <c r="M54" s="135"/>
      <c r="N54" s="39" t="s">
        <v>3008</v>
      </c>
      <c r="O54" s="61" t="s">
        <v>2806</v>
      </c>
      <c r="P54" s="135"/>
      <c r="Q54" s="135"/>
    </row>
    <row r="55" spans="1:17" ht="150">
      <c r="A55" s="39" t="s">
        <v>3009</v>
      </c>
      <c r="B55" s="39" t="s">
        <v>1287</v>
      </c>
      <c r="C55" s="41"/>
      <c r="D55" s="41">
        <v>45850</v>
      </c>
      <c r="E55" s="41">
        <v>45855</v>
      </c>
      <c r="F55" s="39"/>
      <c r="G55" s="39" t="s">
        <v>801</v>
      </c>
      <c r="H55" s="39" t="s">
        <v>2840</v>
      </c>
      <c r="I55" s="61" t="s">
        <v>2952</v>
      </c>
      <c r="J55" s="39" t="s">
        <v>3010</v>
      </c>
      <c r="K55" s="43" t="s">
        <v>38</v>
      </c>
      <c r="L55" s="43"/>
      <c r="M55" s="135"/>
      <c r="N55" s="39" t="s">
        <v>3011</v>
      </c>
      <c r="O55" s="61" t="s">
        <v>2806</v>
      </c>
      <c r="P55" s="135"/>
      <c r="Q55" s="135"/>
    </row>
    <row r="56" spans="1:17" ht="90">
      <c r="A56" s="39" t="s">
        <v>3012</v>
      </c>
      <c r="B56" s="39" t="s">
        <v>1393</v>
      </c>
      <c r="C56" s="41"/>
      <c r="D56" s="41">
        <v>45850</v>
      </c>
      <c r="E56" s="41">
        <v>45855</v>
      </c>
      <c r="F56" s="39"/>
      <c r="G56" s="39" t="s">
        <v>801</v>
      </c>
      <c r="H56" s="39" t="s">
        <v>95</v>
      </c>
      <c r="I56" s="61" t="s">
        <v>2933</v>
      </c>
      <c r="J56" s="39" t="s">
        <v>3013</v>
      </c>
      <c r="K56" s="43" t="s">
        <v>2804</v>
      </c>
      <c r="L56" s="43"/>
      <c r="M56" s="135"/>
      <c r="N56" s="39" t="s">
        <v>3014</v>
      </c>
      <c r="O56" s="61" t="s">
        <v>2806</v>
      </c>
      <c r="P56" s="135"/>
      <c r="Q56" s="135"/>
    </row>
    <row r="57" spans="1:17" ht="180">
      <c r="A57" s="39" t="s">
        <v>3015</v>
      </c>
      <c r="B57" s="39" t="s">
        <v>1338</v>
      </c>
      <c r="C57" s="41"/>
      <c r="D57" s="41">
        <v>45850</v>
      </c>
      <c r="E57" s="41">
        <v>45855</v>
      </c>
      <c r="F57" s="39"/>
      <c r="G57" s="39" t="s">
        <v>227</v>
      </c>
      <c r="H57" s="39" t="s">
        <v>2898</v>
      </c>
      <c r="I57" s="61" t="s">
        <v>2917</v>
      </c>
      <c r="J57" s="39" t="s">
        <v>3016</v>
      </c>
      <c r="K57" s="43" t="s">
        <v>2804</v>
      </c>
      <c r="L57" s="43"/>
      <c r="M57" s="135"/>
      <c r="N57" s="39" t="s">
        <v>3017</v>
      </c>
      <c r="O57" s="61" t="s">
        <v>2806</v>
      </c>
      <c r="P57" s="135"/>
      <c r="Q57" s="135"/>
    </row>
    <row r="58" spans="1:17" ht="180">
      <c r="A58" s="39" t="s">
        <v>3018</v>
      </c>
      <c r="B58" s="39" t="s">
        <v>669</v>
      </c>
      <c r="C58" s="41"/>
      <c r="D58" s="41">
        <v>45850</v>
      </c>
      <c r="E58" s="39"/>
      <c r="F58" s="39"/>
      <c r="G58" s="39" t="s">
        <v>227</v>
      </c>
      <c r="H58" s="39" t="s">
        <v>2824</v>
      </c>
      <c r="I58" s="61" t="s">
        <v>2818</v>
      </c>
      <c r="J58" s="39" t="s">
        <v>3019</v>
      </c>
      <c r="K58" s="43" t="s">
        <v>2804</v>
      </c>
      <c r="L58" s="43"/>
      <c r="M58" s="135"/>
      <c r="N58" s="329" t="s">
        <v>3020</v>
      </c>
      <c r="O58" s="61" t="s">
        <v>2806</v>
      </c>
      <c r="P58" s="135"/>
      <c r="Q58" s="135"/>
    </row>
    <row r="59" spans="1:17" ht="120">
      <c r="A59" s="39" t="s">
        <v>3021</v>
      </c>
      <c r="B59" s="39" t="s">
        <v>950</v>
      </c>
      <c r="C59" s="41"/>
      <c r="D59" s="41">
        <v>45852</v>
      </c>
      <c r="E59" s="41">
        <v>45856</v>
      </c>
      <c r="F59" s="39"/>
      <c r="G59" s="39" t="s">
        <v>227</v>
      </c>
      <c r="H59" s="39" t="s">
        <v>2939</v>
      </c>
      <c r="I59" s="61" t="s">
        <v>2961</v>
      </c>
      <c r="J59" s="328" t="s">
        <v>3022</v>
      </c>
      <c r="K59" s="247" t="s">
        <v>2804</v>
      </c>
      <c r="L59" s="43"/>
      <c r="M59" s="135"/>
      <c r="N59" s="39" t="s">
        <v>3023</v>
      </c>
      <c r="O59" s="61" t="s">
        <v>2806</v>
      </c>
      <c r="P59" s="135"/>
      <c r="Q59" s="135"/>
    </row>
    <row r="60" spans="1:17" ht="150">
      <c r="A60" s="39" t="s">
        <v>3024</v>
      </c>
      <c r="B60" s="39" t="s">
        <v>1403</v>
      </c>
      <c r="C60" s="41"/>
      <c r="D60" s="41">
        <v>45854</v>
      </c>
      <c r="E60" s="41">
        <v>45856</v>
      </c>
      <c r="F60" s="39"/>
      <c r="G60" s="39" t="s">
        <v>801</v>
      </c>
      <c r="H60" s="39" t="s">
        <v>101</v>
      </c>
      <c r="I60" s="61" t="s">
        <v>2825</v>
      </c>
      <c r="J60" s="39" t="s">
        <v>3025</v>
      </c>
      <c r="K60" s="247" t="s">
        <v>2804</v>
      </c>
      <c r="L60" s="43"/>
      <c r="M60" s="135"/>
      <c r="N60" s="39" t="s">
        <v>3026</v>
      </c>
      <c r="O60" s="61" t="s">
        <v>2806</v>
      </c>
      <c r="P60" s="135" t="s">
        <v>3027</v>
      </c>
      <c r="Q60" s="135"/>
    </row>
    <row r="61" spans="1:17" ht="210">
      <c r="A61" s="39" t="s">
        <v>3028</v>
      </c>
      <c r="B61" s="39" t="s">
        <v>1449</v>
      </c>
      <c r="C61" s="41"/>
      <c r="D61" s="41">
        <v>45855</v>
      </c>
      <c r="E61" s="41">
        <v>45856</v>
      </c>
      <c r="F61" s="39"/>
      <c r="G61" s="39" t="s">
        <v>227</v>
      </c>
      <c r="H61" s="39" t="s">
        <v>95</v>
      </c>
      <c r="I61" s="61" t="s">
        <v>2818</v>
      </c>
      <c r="J61" s="39" t="s">
        <v>3029</v>
      </c>
      <c r="K61" s="247" t="s">
        <v>2804</v>
      </c>
      <c r="L61" s="43"/>
      <c r="M61" s="237">
        <v>45861</v>
      </c>
      <c r="N61" s="39" t="s">
        <v>3030</v>
      </c>
      <c r="O61" s="61" t="s">
        <v>2806</v>
      </c>
      <c r="P61" s="135"/>
      <c r="Q61" s="135"/>
    </row>
    <row r="62" spans="1:17" ht="90">
      <c r="A62" s="39" t="s">
        <v>3031</v>
      </c>
      <c r="B62" s="39" t="s">
        <v>3032</v>
      </c>
      <c r="C62" s="41"/>
      <c r="D62" s="41">
        <v>45867</v>
      </c>
      <c r="E62" s="41">
        <v>45884</v>
      </c>
      <c r="F62" s="39"/>
      <c r="G62" s="39" t="s">
        <v>801</v>
      </c>
      <c r="H62" s="39" t="s">
        <v>2840</v>
      </c>
      <c r="I62" s="61"/>
      <c r="J62" s="328" t="s">
        <v>3033</v>
      </c>
      <c r="K62" s="247" t="s">
        <v>2804</v>
      </c>
      <c r="L62" s="43"/>
      <c r="M62" s="135"/>
      <c r="N62" s="39" t="s">
        <v>3034</v>
      </c>
      <c r="O62" s="61" t="s">
        <v>3035</v>
      </c>
      <c r="P62" s="135" t="s">
        <v>3036</v>
      </c>
      <c r="Q62" s="135"/>
    </row>
    <row r="63" spans="1:17" ht="135">
      <c r="A63" s="39" t="s">
        <v>3037</v>
      </c>
      <c r="B63" s="39" t="s">
        <v>1550</v>
      </c>
      <c r="C63" s="41"/>
      <c r="D63" s="41">
        <v>45874</v>
      </c>
      <c r="E63" s="41">
        <v>45878</v>
      </c>
      <c r="F63" s="39"/>
      <c r="G63" s="39" t="s">
        <v>227</v>
      </c>
      <c r="H63" s="39" t="s">
        <v>101</v>
      </c>
      <c r="I63" s="61" t="s">
        <v>2925</v>
      </c>
      <c r="J63" s="328" t="s">
        <v>3038</v>
      </c>
      <c r="K63" s="247" t="s">
        <v>2804</v>
      </c>
      <c r="L63" s="43"/>
      <c r="M63" s="134">
        <v>45888</v>
      </c>
      <c r="N63" s="39" t="s">
        <v>3039</v>
      </c>
      <c r="O63" s="61" t="s">
        <v>2868</v>
      </c>
      <c r="P63" s="135"/>
      <c r="Q63" s="135"/>
    </row>
    <row r="64" spans="1:17" ht="165">
      <c r="A64" s="39" t="s">
        <v>3040</v>
      </c>
      <c r="B64" s="39" t="s">
        <v>3041</v>
      </c>
      <c r="C64" s="41"/>
      <c r="D64" s="41">
        <v>45880</v>
      </c>
      <c r="E64" s="41">
        <v>45911</v>
      </c>
      <c r="F64" s="39"/>
      <c r="G64" s="39" t="s">
        <v>227</v>
      </c>
      <c r="H64" s="61" t="s">
        <v>95</v>
      </c>
      <c r="I64" s="39" t="s">
        <v>3042</v>
      </c>
      <c r="J64" s="43" t="s">
        <v>3043</v>
      </c>
      <c r="K64" s="330" t="s">
        <v>38</v>
      </c>
      <c r="L64" s="135"/>
      <c r="M64" s="39"/>
      <c r="N64" s="61" t="s">
        <v>3044</v>
      </c>
      <c r="O64" s="61" t="s">
        <v>3035</v>
      </c>
      <c r="P64" s="135" t="s">
        <v>3045</v>
      </c>
      <c r="Q64" s="135"/>
    </row>
    <row r="65" spans="1:17" ht="75">
      <c r="A65" s="39" t="s">
        <v>3046</v>
      </c>
      <c r="B65" s="39" t="s">
        <v>1741</v>
      </c>
      <c r="C65" s="41"/>
      <c r="D65" s="41">
        <v>45889</v>
      </c>
      <c r="E65" s="41">
        <v>45891</v>
      </c>
      <c r="F65" s="39"/>
      <c r="G65" s="39" t="s">
        <v>227</v>
      </c>
      <c r="H65" s="39" t="s">
        <v>101</v>
      </c>
      <c r="I65" s="61" t="s">
        <v>2859</v>
      </c>
      <c r="J65" s="39" t="s">
        <v>3047</v>
      </c>
      <c r="K65" s="43" t="s">
        <v>38</v>
      </c>
      <c r="L65" s="43"/>
      <c r="M65" s="135"/>
      <c r="N65" s="39" t="s">
        <v>3048</v>
      </c>
      <c r="O65" s="61"/>
      <c r="P65" s="135"/>
      <c r="Q65" s="135"/>
    </row>
    <row r="66" spans="1:17" ht="87.75" customHeight="1">
      <c r="A66" s="39" t="s">
        <v>3049</v>
      </c>
      <c r="B66" s="39" t="s">
        <v>3050</v>
      </c>
      <c r="C66" s="41"/>
      <c r="D66" s="41">
        <v>45909</v>
      </c>
      <c r="E66" s="41"/>
      <c r="F66" s="39"/>
      <c r="G66" s="39" t="s">
        <v>227</v>
      </c>
      <c r="H66" s="39" t="s">
        <v>3051</v>
      </c>
      <c r="I66" s="61" t="s">
        <v>2859</v>
      </c>
      <c r="J66" s="39" t="s">
        <v>3052</v>
      </c>
      <c r="K66" s="43" t="s">
        <v>3053</v>
      </c>
      <c r="L66" s="43"/>
      <c r="M66" s="135"/>
      <c r="N66" s="39" t="s">
        <v>3054</v>
      </c>
      <c r="O66" s="61" t="s">
        <v>3055</v>
      </c>
      <c r="P66" s="135"/>
      <c r="Q66" s="135"/>
    </row>
    <row r="67" spans="1:17" ht="75.75" customHeight="1">
      <c r="A67" s="39" t="s">
        <v>3056</v>
      </c>
      <c r="B67" s="39" t="s">
        <v>1509</v>
      </c>
      <c r="C67" s="41"/>
      <c r="D67" s="41">
        <v>45909</v>
      </c>
      <c r="E67" s="41"/>
      <c r="F67" s="39"/>
      <c r="G67" s="39" t="s">
        <v>227</v>
      </c>
      <c r="H67" s="39" t="s">
        <v>2824</v>
      </c>
      <c r="I67" s="61" t="s">
        <v>2961</v>
      </c>
      <c r="J67" s="328" t="s">
        <v>3057</v>
      </c>
      <c r="K67" s="247" t="s">
        <v>2804</v>
      </c>
      <c r="L67" s="43"/>
      <c r="M67" s="135"/>
      <c r="N67" s="39" t="s">
        <v>3058</v>
      </c>
      <c r="O67" s="61" t="s">
        <v>3055</v>
      </c>
      <c r="P67" s="135"/>
      <c r="Q67" s="135"/>
    </row>
    <row r="68" spans="1:17" ht="84" customHeight="1">
      <c r="A68" s="39" t="s">
        <v>3059</v>
      </c>
      <c r="B68" s="39" t="s">
        <v>3060</v>
      </c>
      <c r="C68" s="41"/>
      <c r="D68" s="41">
        <v>45915</v>
      </c>
      <c r="E68" s="41"/>
      <c r="F68" s="39"/>
      <c r="G68" s="39" t="s">
        <v>227</v>
      </c>
      <c r="H68" s="39" t="s">
        <v>2824</v>
      </c>
      <c r="I68" s="61" t="s">
        <v>3042</v>
      </c>
      <c r="J68" s="328" t="s">
        <v>3061</v>
      </c>
      <c r="K68" s="247" t="s">
        <v>2804</v>
      </c>
      <c r="L68" s="43"/>
      <c r="M68" s="135"/>
      <c r="N68" s="39" t="s">
        <v>3054</v>
      </c>
      <c r="O68" s="61" t="s">
        <v>3055</v>
      </c>
      <c r="P68" s="135" t="s">
        <v>3062</v>
      </c>
      <c r="Q68" s="135"/>
    </row>
    <row r="69" spans="1:17" ht="61.5" customHeight="1">
      <c r="A69" s="39" t="s">
        <v>3063</v>
      </c>
      <c r="B69" s="39" t="s">
        <v>3064</v>
      </c>
      <c r="C69" s="41"/>
      <c r="D69" s="41">
        <v>45911</v>
      </c>
      <c r="E69" s="41"/>
      <c r="F69" s="39"/>
      <c r="G69" s="39" t="s">
        <v>227</v>
      </c>
      <c r="H69" s="39" t="s">
        <v>95</v>
      </c>
      <c r="I69" s="61" t="s">
        <v>2961</v>
      </c>
      <c r="J69" s="328" t="s">
        <v>3065</v>
      </c>
      <c r="K69" s="247" t="s">
        <v>2804</v>
      </c>
      <c r="L69" s="43"/>
      <c r="M69" s="134">
        <v>45918</v>
      </c>
      <c r="N69" s="39" t="s">
        <v>3066</v>
      </c>
      <c r="O69" s="61" t="s">
        <v>3055</v>
      </c>
      <c r="P69" s="135"/>
      <c r="Q69" s="135"/>
    </row>
    <row r="70" spans="1:17" ht="56.25" customHeight="1">
      <c r="A70" s="39" t="s">
        <v>3067</v>
      </c>
      <c r="B70" s="39" t="s">
        <v>1886</v>
      </c>
      <c r="C70" s="41"/>
      <c r="D70" s="41">
        <v>45915</v>
      </c>
      <c r="E70" s="41"/>
      <c r="F70" s="39"/>
      <c r="G70" s="39" t="s">
        <v>227</v>
      </c>
      <c r="H70" s="39" t="s">
        <v>95</v>
      </c>
      <c r="I70" s="61" t="s">
        <v>3042</v>
      </c>
      <c r="J70" s="39" t="s">
        <v>3068</v>
      </c>
      <c r="K70" s="43" t="s">
        <v>3053</v>
      </c>
      <c r="L70" s="43"/>
      <c r="M70" s="135"/>
      <c r="N70" s="39" t="s">
        <v>3069</v>
      </c>
      <c r="O70" s="61" t="s">
        <v>3055</v>
      </c>
      <c r="P70" s="135" t="s">
        <v>3070</v>
      </c>
      <c r="Q70" s="135"/>
    </row>
    <row r="71" spans="1:17" ht="75">
      <c r="A71" s="39" t="s">
        <v>3071</v>
      </c>
      <c r="B71" s="39" t="s">
        <v>3072</v>
      </c>
      <c r="C71" s="41"/>
      <c r="D71" s="41">
        <v>45917</v>
      </c>
      <c r="E71" s="41"/>
      <c r="F71" s="39"/>
      <c r="G71" s="39" t="s">
        <v>801</v>
      </c>
      <c r="H71" s="39" t="s">
        <v>95</v>
      </c>
      <c r="I71" s="61" t="s">
        <v>2933</v>
      </c>
      <c r="J71" s="328" t="s">
        <v>3073</v>
      </c>
      <c r="K71" s="247" t="s">
        <v>2804</v>
      </c>
      <c r="L71" s="43"/>
      <c r="M71" s="135"/>
      <c r="N71" s="329" t="s">
        <v>3074</v>
      </c>
      <c r="O71" s="61" t="s">
        <v>3055</v>
      </c>
      <c r="P71" s="135"/>
      <c r="Q71" s="135"/>
    </row>
    <row r="72" spans="1:17" ht="120">
      <c r="A72" s="39" t="s">
        <v>3075</v>
      </c>
      <c r="B72" s="39" t="s">
        <v>1617</v>
      </c>
      <c r="C72" s="41"/>
      <c r="D72" s="41">
        <v>45919</v>
      </c>
      <c r="E72" s="41">
        <v>45921</v>
      </c>
      <c r="F72" s="39"/>
      <c r="G72" s="39" t="s">
        <v>227</v>
      </c>
      <c r="H72" s="39" t="s">
        <v>95</v>
      </c>
      <c r="I72" s="61" t="s">
        <v>3042</v>
      </c>
      <c r="J72" s="328" t="s">
        <v>3076</v>
      </c>
      <c r="K72" s="247" t="s">
        <v>2804</v>
      </c>
      <c r="L72" s="43"/>
      <c r="M72" s="135"/>
      <c r="N72" s="39" t="s">
        <v>3077</v>
      </c>
      <c r="O72" s="61"/>
      <c r="P72" s="135" t="s">
        <v>3078</v>
      </c>
      <c r="Q72" s="135"/>
    </row>
    <row r="73" spans="1:17" ht="74.25" customHeight="1">
      <c r="A73" s="39" t="s">
        <v>3079</v>
      </c>
      <c r="B73" s="39" t="s">
        <v>3080</v>
      </c>
      <c r="C73" s="41"/>
      <c r="D73" s="41">
        <v>45917</v>
      </c>
      <c r="E73" s="41"/>
      <c r="F73" s="39"/>
      <c r="G73" s="39" t="s">
        <v>227</v>
      </c>
      <c r="H73" s="39" t="s">
        <v>101</v>
      </c>
      <c r="I73" s="61" t="s">
        <v>2961</v>
      </c>
      <c r="J73" s="328" t="s">
        <v>3081</v>
      </c>
      <c r="K73" s="247" t="s">
        <v>2804</v>
      </c>
      <c r="L73" s="43"/>
      <c r="M73" s="135"/>
      <c r="N73" s="329" t="s">
        <v>3082</v>
      </c>
      <c r="O73" s="61"/>
      <c r="P73" s="135"/>
      <c r="Q73" s="135"/>
    </row>
    <row r="74" spans="1:17">
      <c r="A74" s="39" t="s">
        <v>3083</v>
      </c>
      <c r="B74" s="39" t="s">
        <v>3084</v>
      </c>
      <c r="C74" s="41"/>
      <c r="D74" s="41">
        <v>45923</v>
      </c>
      <c r="E74" s="41"/>
      <c r="F74" s="39"/>
      <c r="G74" s="39" t="s">
        <v>227</v>
      </c>
      <c r="H74" s="39" t="s">
        <v>2794</v>
      </c>
      <c r="I74" s="61" t="s">
        <v>2925</v>
      </c>
      <c r="J74" s="39" t="s">
        <v>3085</v>
      </c>
      <c r="K74" s="43" t="s">
        <v>3086</v>
      </c>
      <c r="L74" s="43"/>
      <c r="M74" s="135"/>
      <c r="N74" s="39"/>
      <c r="O74" s="61"/>
      <c r="P74" s="135"/>
      <c r="Q74" s="135"/>
    </row>
    <row r="75" spans="1:17" ht="90">
      <c r="A75" s="39" t="s">
        <v>3087</v>
      </c>
      <c r="B75" s="39" t="s">
        <v>796</v>
      </c>
      <c r="C75" s="41"/>
      <c r="D75" s="41">
        <v>45923</v>
      </c>
      <c r="E75" s="41">
        <v>45923</v>
      </c>
      <c r="F75" s="39"/>
      <c r="G75" s="39" t="s">
        <v>801</v>
      </c>
      <c r="H75" s="39" t="s">
        <v>101</v>
      </c>
      <c r="I75" s="61" t="s">
        <v>2933</v>
      </c>
      <c r="J75" s="328" t="s">
        <v>3088</v>
      </c>
      <c r="K75" s="247" t="s">
        <v>2804</v>
      </c>
      <c r="L75" s="43"/>
      <c r="M75" s="135"/>
      <c r="N75" s="39" t="s">
        <v>3089</v>
      </c>
      <c r="O75" s="61" t="s">
        <v>2806</v>
      </c>
      <c r="P75" s="135" t="s">
        <v>3090</v>
      </c>
      <c r="Q75" s="135"/>
    </row>
    <row r="76" spans="1:17" ht="60">
      <c r="A76" s="39" t="s">
        <v>3091</v>
      </c>
      <c r="B76" s="39" t="s">
        <v>2061</v>
      </c>
      <c r="C76" s="41"/>
      <c r="D76" s="41">
        <v>45930</v>
      </c>
      <c r="E76" s="39"/>
      <c r="F76" s="39"/>
      <c r="G76" s="39" t="s">
        <v>801</v>
      </c>
      <c r="H76" s="135" t="s">
        <v>2794</v>
      </c>
      <c r="I76" s="39" t="s">
        <v>3092</v>
      </c>
      <c r="J76" s="247" t="s">
        <v>3093</v>
      </c>
      <c r="K76" s="247" t="s">
        <v>2804</v>
      </c>
      <c r="L76" s="135"/>
      <c r="M76" s="39"/>
      <c r="N76" s="327" t="s">
        <v>3094</v>
      </c>
      <c r="O76" s="135" t="s">
        <v>3055</v>
      </c>
      <c r="P76" s="135"/>
      <c r="Q76" s="135"/>
    </row>
    <row r="77" spans="1:17" ht="135">
      <c r="A77" s="39" t="s">
        <v>3095</v>
      </c>
      <c r="B77" s="39" t="s">
        <v>3096</v>
      </c>
      <c r="C77" s="41"/>
      <c r="D77" s="41">
        <v>45933</v>
      </c>
      <c r="E77" s="39"/>
      <c r="F77" s="39"/>
      <c r="G77" s="39" t="s">
        <v>227</v>
      </c>
      <c r="H77" s="39" t="s">
        <v>3097</v>
      </c>
      <c r="I77" s="39" t="s">
        <v>3042</v>
      </c>
      <c r="J77" s="247" t="s">
        <v>3098</v>
      </c>
      <c r="K77" s="247" t="s">
        <v>2804</v>
      </c>
      <c r="L77" s="135"/>
      <c r="M77" s="39"/>
      <c r="N77" s="61" t="s">
        <v>3099</v>
      </c>
      <c r="O77" s="135" t="s">
        <v>3055</v>
      </c>
      <c r="P77" s="135" t="s">
        <v>3100</v>
      </c>
      <c r="Q77" s="135"/>
    </row>
    <row r="78" spans="1:17" ht="195">
      <c r="A78" s="39" t="s">
        <v>3101</v>
      </c>
      <c r="B78" s="39" t="s">
        <v>3102</v>
      </c>
      <c r="C78" s="41"/>
      <c r="D78" s="41">
        <v>45933</v>
      </c>
      <c r="E78" s="39"/>
      <c r="F78" s="39"/>
      <c r="G78" s="39" t="s">
        <v>227</v>
      </c>
      <c r="H78" s="39" t="s">
        <v>2794</v>
      </c>
      <c r="I78" s="39" t="s">
        <v>3042</v>
      </c>
      <c r="J78" s="43" t="s">
        <v>3103</v>
      </c>
      <c r="K78" s="43" t="s">
        <v>3053</v>
      </c>
      <c r="L78" s="135"/>
      <c r="M78" s="39"/>
      <c r="N78" s="61" t="s">
        <v>3099</v>
      </c>
      <c r="O78" s="135" t="s">
        <v>3055</v>
      </c>
      <c r="P78" s="135" t="s">
        <v>3104</v>
      </c>
      <c r="Q78" s="135"/>
    </row>
    <row r="79" spans="1:17" ht="90">
      <c r="A79" s="39" t="s">
        <v>3105</v>
      </c>
      <c r="B79" s="39" t="s">
        <v>1759</v>
      </c>
      <c r="C79" s="41"/>
      <c r="D79" s="41">
        <v>45933</v>
      </c>
      <c r="E79" s="39"/>
      <c r="F79" s="39"/>
      <c r="G79" s="39" t="s">
        <v>227</v>
      </c>
      <c r="H79" s="39" t="s">
        <v>95</v>
      </c>
      <c r="I79" s="39" t="s">
        <v>2848</v>
      </c>
      <c r="J79" s="247" t="s">
        <v>3106</v>
      </c>
      <c r="K79" s="247" t="s">
        <v>2804</v>
      </c>
      <c r="L79" s="135"/>
      <c r="M79" s="39"/>
      <c r="N79" s="61" t="s">
        <v>3107</v>
      </c>
      <c r="O79" s="135" t="s">
        <v>3055</v>
      </c>
      <c r="P79" s="135" t="s">
        <v>3108</v>
      </c>
      <c r="Q79" s="135"/>
    </row>
    <row r="80" spans="1:17" ht="75">
      <c r="A80" s="39" t="s">
        <v>3109</v>
      </c>
      <c r="B80" s="39" t="s">
        <v>1407</v>
      </c>
      <c r="C80" s="41"/>
      <c r="D80" s="41">
        <v>45936</v>
      </c>
      <c r="E80" s="39"/>
      <c r="F80" s="39"/>
      <c r="G80" s="39" t="s">
        <v>227</v>
      </c>
      <c r="H80" s="39" t="s">
        <v>3097</v>
      </c>
      <c r="I80" s="39" t="s">
        <v>2848</v>
      </c>
      <c r="J80" s="247" t="s">
        <v>3110</v>
      </c>
      <c r="K80" s="247" t="s">
        <v>2804</v>
      </c>
      <c r="L80" s="135"/>
      <c r="M80" s="39"/>
      <c r="N80" s="61" t="s">
        <v>3111</v>
      </c>
      <c r="O80" s="135" t="s">
        <v>3055</v>
      </c>
      <c r="P80" s="135" t="s">
        <v>3112</v>
      </c>
      <c r="Q80" s="135"/>
    </row>
    <row r="81" spans="1:17" ht="90">
      <c r="A81" s="39" t="s">
        <v>3113</v>
      </c>
      <c r="B81" s="39" t="s">
        <v>1991</v>
      </c>
      <c r="C81" s="41"/>
      <c r="D81" s="41">
        <v>45940</v>
      </c>
      <c r="E81" s="39"/>
      <c r="F81" s="39"/>
      <c r="G81" s="39" t="s">
        <v>227</v>
      </c>
      <c r="H81" s="39" t="s">
        <v>2794</v>
      </c>
      <c r="I81" s="39" t="s">
        <v>2917</v>
      </c>
      <c r="J81" s="247" t="s">
        <v>3114</v>
      </c>
      <c r="K81" s="247" t="s">
        <v>2804</v>
      </c>
      <c r="L81" s="135"/>
      <c r="M81" s="39"/>
      <c r="N81" s="61" t="s">
        <v>3115</v>
      </c>
      <c r="O81" s="135" t="s">
        <v>3055</v>
      </c>
      <c r="P81" s="135" t="s">
        <v>3116</v>
      </c>
      <c r="Q81" s="135"/>
    </row>
    <row r="82" spans="1:17" ht="90">
      <c r="A82" s="39" t="s">
        <v>3117</v>
      </c>
      <c r="B82" s="39" t="s">
        <v>3118</v>
      </c>
      <c r="C82" s="41"/>
      <c r="D82" s="41">
        <v>45939</v>
      </c>
      <c r="E82" s="39"/>
      <c r="F82" s="39"/>
      <c r="G82" s="39" t="s">
        <v>227</v>
      </c>
      <c r="H82" s="39" t="s">
        <v>101</v>
      </c>
      <c r="I82" s="39" t="s">
        <v>2917</v>
      </c>
      <c r="J82" s="43" t="s">
        <v>3119</v>
      </c>
      <c r="K82" s="43" t="s">
        <v>3053</v>
      </c>
      <c r="L82" s="135"/>
      <c r="M82" s="39"/>
      <c r="N82" s="61" t="s">
        <v>3120</v>
      </c>
      <c r="O82" s="135" t="s">
        <v>3055</v>
      </c>
      <c r="P82" s="135"/>
      <c r="Q82" s="135"/>
    </row>
    <row r="83" spans="1:17" ht="90">
      <c r="A83" s="39" t="s">
        <v>3121</v>
      </c>
      <c r="B83" s="39" t="s">
        <v>1819</v>
      </c>
      <c r="C83" s="41"/>
      <c r="D83" s="41">
        <v>45951</v>
      </c>
      <c r="E83" s="39"/>
      <c r="F83" s="39"/>
      <c r="G83" s="39" t="s">
        <v>801</v>
      </c>
      <c r="H83" s="39" t="s">
        <v>3122</v>
      </c>
      <c r="I83" s="47" t="s">
        <v>2952</v>
      </c>
      <c r="J83" s="43" t="s">
        <v>3123</v>
      </c>
      <c r="K83" s="43" t="s">
        <v>38</v>
      </c>
      <c r="L83" s="135"/>
      <c r="M83" s="39"/>
      <c r="N83" s="61" t="s">
        <v>3124</v>
      </c>
      <c r="O83" s="135" t="s">
        <v>3055</v>
      </c>
      <c r="P83" s="135"/>
      <c r="Q83" s="135"/>
    </row>
    <row r="84" spans="1:17" ht="109.5" customHeight="1">
      <c r="A84" s="39" t="s">
        <v>3125</v>
      </c>
      <c r="B84" s="39" t="s">
        <v>1206</v>
      </c>
      <c r="C84" s="41"/>
      <c r="D84" s="41">
        <v>45951</v>
      </c>
      <c r="E84" s="39"/>
      <c r="F84" s="39"/>
      <c r="G84" s="39" t="s">
        <v>227</v>
      </c>
      <c r="H84" s="39" t="s">
        <v>2794</v>
      </c>
      <c r="I84" s="39" t="s">
        <v>2818</v>
      </c>
      <c r="J84" s="245" t="s">
        <v>3126</v>
      </c>
      <c r="K84" s="245" t="s">
        <v>38</v>
      </c>
      <c r="L84" s="135"/>
      <c r="M84" s="39"/>
      <c r="N84" s="61" t="s">
        <v>3127</v>
      </c>
      <c r="O84" s="135" t="s">
        <v>3055</v>
      </c>
      <c r="P84" s="277" t="s">
        <v>3128</v>
      </c>
      <c r="Q84" s="135"/>
    </row>
    <row r="85" spans="1:17" ht="135">
      <c r="A85" s="39" t="s">
        <v>3129</v>
      </c>
      <c r="B85" s="39" t="s">
        <v>1728</v>
      </c>
      <c r="C85" s="41"/>
      <c r="D85" s="41">
        <v>45944</v>
      </c>
      <c r="E85" s="39"/>
      <c r="F85" s="39"/>
      <c r="G85" s="39" t="s">
        <v>227</v>
      </c>
      <c r="H85" s="39" t="s">
        <v>3122</v>
      </c>
      <c r="I85" s="39" t="s">
        <v>2917</v>
      </c>
      <c r="J85" s="247" t="s">
        <v>3130</v>
      </c>
      <c r="K85" s="247" t="s">
        <v>2804</v>
      </c>
      <c r="L85" s="135" t="s">
        <v>3131</v>
      </c>
      <c r="M85" s="39" t="s">
        <v>3131</v>
      </c>
      <c r="N85" s="61" t="s">
        <v>3132</v>
      </c>
      <c r="O85" s="135" t="s">
        <v>3055</v>
      </c>
      <c r="P85" s="135" t="s">
        <v>3133</v>
      </c>
      <c r="Q85" s="135"/>
    </row>
    <row r="86" spans="1:17" ht="60">
      <c r="A86" s="39" t="s">
        <v>3134</v>
      </c>
      <c r="B86" s="39" t="s">
        <v>1618</v>
      </c>
      <c r="C86" s="41"/>
      <c r="D86" s="41">
        <v>45944</v>
      </c>
      <c r="E86" s="39"/>
      <c r="F86" s="39"/>
      <c r="G86" s="39" t="s">
        <v>227</v>
      </c>
      <c r="H86" s="39" t="s">
        <v>95</v>
      </c>
      <c r="I86" s="39" t="s">
        <v>2917</v>
      </c>
      <c r="J86" s="43" t="s">
        <v>3135</v>
      </c>
      <c r="K86" s="43" t="s">
        <v>38</v>
      </c>
      <c r="L86" s="135"/>
      <c r="M86" s="39"/>
      <c r="N86" s="61" t="s">
        <v>3136</v>
      </c>
      <c r="O86" s="135" t="s">
        <v>3055</v>
      </c>
      <c r="P86" s="135" t="s">
        <v>3137</v>
      </c>
      <c r="Q86" s="135"/>
    </row>
    <row r="87" spans="1:17" ht="90">
      <c r="A87" s="39" t="s">
        <v>3138</v>
      </c>
      <c r="B87" s="39" t="s">
        <v>1757</v>
      </c>
      <c r="C87" s="41"/>
      <c r="D87" s="41">
        <v>45946</v>
      </c>
      <c r="E87" s="39"/>
      <c r="F87" s="39"/>
      <c r="G87" s="39" t="s">
        <v>227</v>
      </c>
      <c r="H87" s="39" t="s">
        <v>95</v>
      </c>
      <c r="I87" s="39" t="s">
        <v>2859</v>
      </c>
      <c r="J87" s="247" t="s">
        <v>3139</v>
      </c>
      <c r="K87" s="247" t="s">
        <v>2804</v>
      </c>
      <c r="L87" s="135"/>
      <c r="M87" s="39"/>
      <c r="N87" s="61" t="s">
        <v>3140</v>
      </c>
      <c r="O87" s="135" t="s">
        <v>3055</v>
      </c>
      <c r="P87" s="135" t="s">
        <v>3141</v>
      </c>
      <c r="Q87" s="135"/>
    </row>
    <row r="88" spans="1:17" ht="105">
      <c r="A88" s="39" t="s">
        <v>3142</v>
      </c>
      <c r="B88" s="39" t="s">
        <v>2131</v>
      </c>
      <c r="C88" s="41"/>
      <c r="D88" s="41">
        <v>45948</v>
      </c>
      <c r="E88" s="39"/>
      <c r="F88" s="39"/>
      <c r="G88" s="39" t="s">
        <v>227</v>
      </c>
      <c r="H88" s="39" t="s">
        <v>3122</v>
      </c>
      <c r="I88" s="39" t="s">
        <v>2917</v>
      </c>
      <c r="J88" s="247" t="s">
        <v>3143</v>
      </c>
      <c r="K88" s="247" t="s">
        <v>2804</v>
      </c>
      <c r="L88" s="135"/>
      <c r="M88" s="39"/>
      <c r="N88" s="61" t="s">
        <v>3144</v>
      </c>
      <c r="O88" s="135" t="s">
        <v>3055</v>
      </c>
      <c r="P88" s="135" t="s">
        <v>3145</v>
      </c>
      <c r="Q88" s="135"/>
    </row>
    <row r="89" spans="1:17" ht="90">
      <c r="A89" s="39" t="s">
        <v>3146</v>
      </c>
      <c r="B89" s="39" t="s">
        <v>2132</v>
      </c>
      <c r="C89" s="41"/>
      <c r="D89" s="41">
        <v>45955</v>
      </c>
      <c r="E89" s="39"/>
      <c r="F89" s="39"/>
      <c r="G89" s="39" t="s">
        <v>227</v>
      </c>
      <c r="H89" s="39" t="s">
        <v>3122</v>
      </c>
      <c r="I89" s="39" t="s">
        <v>2917</v>
      </c>
      <c r="J89" s="247" t="s">
        <v>3147</v>
      </c>
      <c r="K89" s="247" t="s">
        <v>2804</v>
      </c>
      <c r="L89" s="135"/>
      <c r="M89" s="39"/>
      <c r="N89" s="61" t="s">
        <v>3148</v>
      </c>
      <c r="O89" s="135" t="s">
        <v>3055</v>
      </c>
      <c r="P89" s="135" t="s">
        <v>3149</v>
      </c>
      <c r="Q89" s="135"/>
    </row>
    <row r="90" spans="1:17" ht="90">
      <c r="A90" s="39" t="s">
        <v>3150</v>
      </c>
      <c r="B90" s="39" t="s">
        <v>3151</v>
      </c>
      <c r="C90" s="41"/>
      <c r="D90" s="41">
        <v>45959</v>
      </c>
      <c r="E90" s="39"/>
      <c r="F90" s="39"/>
      <c r="G90" s="39" t="s">
        <v>801</v>
      </c>
      <c r="H90" s="39" t="s">
        <v>101</v>
      </c>
      <c r="I90" s="39" t="s">
        <v>3152</v>
      </c>
      <c r="J90" s="247" t="s">
        <v>3153</v>
      </c>
      <c r="K90" s="247" t="s">
        <v>2804</v>
      </c>
      <c r="L90" s="135"/>
      <c r="M90" s="39"/>
      <c r="N90" s="61" t="s">
        <v>3154</v>
      </c>
      <c r="O90" s="135" t="s">
        <v>3055</v>
      </c>
      <c r="P90" s="135"/>
      <c r="Q90" s="135"/>
    </row>
    <row r="91" spans="1:17" ht="150">
      <c r="A91" s="39" t="s">
        <v>3155</v>
      </c>
      <c r="B91" s="39" t="s">
        <v>1931</v>
      </c>
      <c r="C91" s="41"/>
      <c r="D91" s="41">
        <v>45964</v>
      </c>
      <c r="E91" s="39"/>
      <c r="F91" s="39"/>
      <c r="G91" s="39" t="s">
        <v>801</v>
      </c>
      <c r="H91" s="39" t="s">
        <v>101</v>
      </c>
      <c r="I91" s="39" t="s">
        <v>3152</v>
      </c>
      <c r="J91" s="247" t="s">
        <v>3156</v>
      </c>
      <c r="K91" s="247" t="s">
        <v>2804</v>
      </c>
      <c r="L91" s="135"/>
      <c r="M91" s="39"/>
      <c r="N91" s="61" t="s">
        <v>3157</v>
      </c>
      <c r="O91" s="135" t="s">
        <v>3055</v>
      </c>
      <c r="P91" s="135"/>
      <c r="Q91" s="135"/>
    </row>
    <row r="92" spans="1:17" ht="75">
      <c r="A92" s="39" t="s">
        <v>3158</v>
      </c>
      <c r="B92" s="39" t="s">
        <v>3159</v>
      </c>
      <c r="C92" s="41"/>
      <c r="D92" s="41">
        <v>45964</v>
      </c>
      <c r="E92" s="39"/>
      <c r="F92" s="39"/>
      <c r="G92" s="39" t="s">
        <v>227</v>
      </c>
      <c r="H92" s="39" t="s">
        <v>95</v>
      </c>
      <c r="I92" s="39" t="s">
        <v>3152</v>
      </c>
      <c r="J92" s="43" t="s">
        <v>3160</v>
      </c>
      <c r="K92" s="43" t="s">
        <v>38</v>
      </c>
      <c r="L92" s="135" t="s">
        <v>3161</v>
      </c>
      <c r="M92" s="39"/>
      <c r="N92" s="61" t="s">
        <v>3162</v>
      </c>
      <c r="O92" s="135" t="s">
        <v>3163</v>
      </c>
      <c r="P92" s="135" t="s">
        <v>3164</v>
      </c>
      <c r="Q92" s="135"/>
    </row>
    <row r="93" spans="1:17" ht="75">
      <c r="A93" s="39" t="s">
        <v>3165</v>
      </c>
      <c r="B93" s="39" t="s">
        <v>2123</v>
      </c>
      <c r="C93" s="41"/>
      <c r="D93" s="41">
        <v>45964</v>
      </c>
      <c r="E93" s="39"/>
      <c r="F93" s="39"/>
      <c r="G93" s="39" t="s">
        <v>227</v>
      </c>
      <c r="H93" s="39" t="s">
        <v>3122</v>
      </c>
      <c r="I93" s="39" t="s">
        <v>2859</v>
      </c>
      <c r="J93" s="247" t="s">
        <v>3166</v>
      </c>
      <c r="K93" s="247" t="s">
        <v>2804</v>
      </c>
      <c r="L93" s="135"/>
      <c r="M93" s="39"/>
      <c r="N93" s="61" t="s">
        <v>3167</v>
      </c>
      <c r="O93" s="135" t="s">
        <v>3055</v>
      </c>
      <c r="P93" s="135"/>
      <c r="Q93" s="135"/>
    </row>
    <row r="94" spans="1:17" ht="135">
      <c r="A94" s="39" t="s">
        <v>3168</v>
      </c>
      <c r="B94" s="39" t="s">
        <v>1509</v>
      </c>
      <c r="C94" s="41"/>
      <c r="D94" s="41">
        <v>45971</v>
      </c>
      <c r="E94" s="39"/>
      <c r="F94" s="39"/>
      <c r="G94" s="39" t="s">
        <v>227</v>
      </c>
      <c r="H94" s="39" t="s">
        <v>2824</v>
      </c>
      <c r="I94" s="39" t="s">
        <v>2925</v>
      </c>
      <c r="J94" s="43" t="s">
        <v>3169</v>
      </c>
      <c r="K94" s="43" t="s">
        <v>3086</v>
      </c>
      <c r="L94" s="135"/>
      <c r="M94" s="39"/>
      <c r="N94" s="39" t="s">
        <v>3170</v>
      </c>
      <c r="O94" s="135" t="s">
        <v>3055</v>
      </c>
      <c r="P94" s="135"/>
      <c r="Q94" s="135"/>
    </row>
    <row r="95" spans="1:17" ht="75">
      <c r="A95" s="39" t="s">
        <v>3171</v>
      </c>
      <c r="B95" s="39" t="s">
        <v>3172</v>
      </c>
      <c r="C95" s="41"/>
      <c r="D95" s="41">
        <v>45968</v>
      </c>
      <c r="E95" s="39"/>
      <c r="F95" s="39"/>
      <c r="G95" s="39" t="s">
        <v>227</v>
      </c>
      <c r="H95" s="39" t="s">
        <v>95</v>
      </c>
      <c r="I95" s="39" t="s">
        <v>2921</v>
      </c>
      <c r="J95" s="43" t="s">
        <v>3173</v>
      </c>
      <c r="K95" s="43" t="s">
        <v>3086</v>
      </c>
      <c r="L95" s="135"/>
      <c r="M95" s="39"/>
      <c r="N95" s="61" t="s">
        <v>3174</v>
      </c>
      <c r="O95" s="135" t="s">
        <v>3055</v>
      </c>
      <c r="P95" s="135" t="s">
        <v>3070</v>
      </c>
      <c r="Q95" s="135"/>
    </row>
    <row r="96" spans="1:17" ht="75">
      <c r="A96" s="39" t="s">
        <v>3175</v>
      </c>
      <c r="B96" s="39" t="s">
        <v>3176</v>
      </c>
      <c r="C96" s="41"/>
      <c r="D96" s="41">
        <v>45980</v>
      </c>
      <c r="E96" s="39"/>
      <c r="F96" s="39"/>
      <c r="G96" s="39" t="s">
        <v>227</v>
      </c>
      <c r="H96" s="39" t="s">
        <v>2840</v>
      </c>
      <c r="I96" s="43" t="s">
        <v>2859</v>
      </c>
      <c r="J96" s="43" t="s">
        <v>3177</v>
      </c>
      <c r="K96" s="135" t="s">
        <v>3086</v>
      </c>
      <c r="L96" s="39"/>
      <c r="M96" s="61"/>
      <c r="N96" s="135" t="s">
        <v>3178</v>
      </c>
      <c r="O96" s="135" t="s">
        <v>3055</v>
      </c>
      <c r="P96" s="135"/>
      <c r="Q96" s="135"/>
    </row>
    <row r="97" spans="1:17" ht="105">
      <c r="A97" s="39" t="s">
        <v>3179</v>
      </c>
      <c r="B97" s="39" t="s">
        <v>1413</v>
      </c>
      <c r="C97" s="39"/>
      <c r="D97" s="41">
        <v>45980</v>
      </c>
      <c r="E97" s="39"/>
      <c r="F97" s="39"/>
      <c r="G97" s="39" t="s">
        <v>227</v>
      </c>
      <c r="H97" s="43" t="s">
        <v>2824</v>
      </c>
      <c r="I97" s="43" t="s">
        <v>3042</v>
      </c>
      <c r="J97" s="135" t="s">
        <v>3180</v>
      </c>
      <c r="K97" s="39" t="s">
        <v>3086</v>
      </c>
      <c r="L97" s="61"/>
      <c r="M97" s="135"/>
      <c r="N97" s="39" t="s">
        <v>3181</v>
      </c>
      <c r="O97" s="135" t="s">
        <v>3055</v>
      </c>
      <c r="P97" s="135"/>
      <c r="Q97" s="135"/>
    </row>
    <row r="98" spans="1:17" ht="105">
      <c r="A98" s="39" t="s">
        <v>3182</v>
      </c>
      <c r="B98" s="39" t="s">
        <v>1309</v>
      </c>
      <c r="C98" s="39"/>
      <c r="D98" s="41">
        <v>45980</v>
      </c>
      <c r="E98" s="39"/>
      <c r="F98" s="39"/>
      <c r="G98" s="43" t="s">
        <v>227</v>
      </c>
      <c r="H98" s="43" t="s">
        <v>2824</v>
      </c>
      <c r="I98" s="43" t="s">
        <v>2848</v>
      </c>
      <c r="J98" s="39" t="s">
        <v>3183</v>
      </c>
      <c r="K98" s="39" t="s">
        <v>3086</v>
      </c>
      <c r="L98" s="135"/>
      <c r="M98" s="135"/>
      <c r="N98" s="39" t="s">
        <v>3184</v>
      </c>
      <c r="O98" s="135" t="s">
        <v>3055</v>
      </c>
      <c r="P98" s="135" t="s">
        <v>3185</v>
      </c>
      <c r="Q98" s="135"/>
    </row>
    <row r="99" spans="1:17" ht="90">
      <c r="A99" s="39" t="s">
        <v>3186</v>
      </c>
      <c r="B99" s="39" t="s">
        <v>1407</v>
      </c>
      <c r="C99" s="39"/>
      <c r="D99" s="41">
        <v>45994</v>
      </c>
      <c r="E99" s="39"/>
      <c r="F99" s="39"/>
      <c r="G99" s="43" t="s">
        <v>227</v>
      </c>
      <c r="H99" s="43" t="s">
        <v>2824</v>
      </c>
      <c r="I99" s="43" t="s">
        <v>2848</v>
      </c>
      <c r="J99" s="39" t="s">
        <v>3187</v>
      </c>
      <c r="K99" s="39" t="s">
        <v>3086</v>
      </c>
      <c r="L99" s="135"/>
      <c r="M99" s="135"/>
      <c r="N99" s="39" t="s">
        <v>3188</v>
      </c>
      <c r="O99" s="135" t="s">
        <v>3055</v>
      </c>
      <c r="P99" s="135"/>
      <c r="Q99" s="135"/>
    </row>
    <row r="100" spans="1:17" ht="105">
      <c r="A100" s="39" t="s">
        <v>3189</v>
      </c>
      <c r="B100" s="39" t="s">
        <v>2198</v>
      </c>
      <c r="C100" s="39"/>
      <c r="D100" s="41">
        <v>45994</v>
      </c>
      <c r="E100" s="39"/>
      <c r="F100" s="39"/>
      <c r="G100" s="43" t="s">
        <v>227</v>
      </c>
      <c r="H100" s="43" t="s">
        <v>2794</v>
      </c>
      <c r="I100" s="43" t="s">
        <v>2917</v>
      </c>
      <c r="J100" s="39" t="s">
        <v>3190</v>
      </c>
      <c r="K100" s="39" t="s">
        <v>3086</v>
      </c>
      <c r="L100" s="135"/>
      <c r="M100" s="135"/>
      <c r="N100" s="135" t="s">
        <v>3191</v>
      </c>
      <c r="O100" s="135" t="s">
        <v>3055</v>
      </c>
      <c r="P100" s="135"/>
      <c r="Q100" s="135"/>
    </row>
    <row r="101" spans="1:17" ht="75">
      <c r="A101" s="39" t="s">
        <v>3192</v>
      </c>
      <c r="B101" s="39" t="s">
        <v>2516</v>
      </c>
      <c r="C101" s="39"/>
      <c r="D101" s="41">
        <v>45994</v>
      </c>
      <c r="E101" s="39"/>
      <c r="F101" s="39"/>
      <c r="G101" s="43" t="s">
        <v>801</v>
      </c>
      <c r="H101" s="43" t="s">
        <v>101</v>
      </c>
      <c r="I101" s="43" t="s">
        <v>2829</v>
      </c>
      <c r="J101" s="39" t="s">
        <v>3193</v>
      </c>
      <c r="K101" s="39" t="s">
        <v>3086</v>
      </c>
      <c r="L101" s="135"/>
      <c r="M101" s="135"/>
      <c r="N101" s="135" t="s">
        <v>3174</v>
      </c>
      <c r="O101" s="135" t="s">
        <v>3055</v>
      </c>
      <c r="P101" s="135"/>
      <c r="Q101" s="135"/>
    </row>
    <row r="102" spans="1:17" ht="60">
      <c r="A102" s="39" t="s">
        <v>3194</v>
      </c>
      <c r="B102" s="39" t="s">
        <v>2484</v>
      </c>
      <c r="C102" s="39"/>
      <c r="D102" s="41">
        <v>46001</v>
      </c>
      <c r="E102" s="39"/>
      <c r="F102" s="39"/>
      <c r="G102" s="43" t="s">
        <v>227</v>
      </c>
      <c r="H102" s="43" t="s">
        <v>95</v>
      </c>
      <c r="I102" s="43" t="s">
        <v>2917</v>
      </c>
      <c r="J102" s="39" t="s">
        <v>3195</v>
      </c>
      <c r="K102" s="39" t="s">
        <v>3086</v>
      </c>
      <c r="L102" s="135"/>
      <c r="M102" s="135"/>
      <c r="N102" s="135" t="s">
        <v>3196</v>
      </c>
      <c r="O102" s="135" t="s">
        <v>3055</v>
      </c>
      <c r="P102" s="135"/>
      <c r="Q102" s="135"/>
    </row>
    <row r="103" spans="1:17">
      <c r="A103" s="39"/>
      <c r="B103" s="39"/>
      <c r="C103" s="39"/>
      <c r="D103" s="41"/>
      <c r="E103" s="39"/>
      <c r="F103" s="39"/>
      <c r="G103" s="43"/>
      <c r="H103" s="43"/>
      <c r="I103" s="43"/>
      <c r="J103" s="39"/>
      <c r="K103" s="39"/>
      <c r="L103" s="135"/>
      <c r="M103" s="135"/>
      <c r="N103" s="39"/>
      <c r="P103" s="13"/>
    </row>
    <row r="104" spans="1:17">
      <c r="A104" s="39"/>
      <c r="B104" s="39"/>
      <c r="C104" s="39"/>
      <c r="D104" s="41"/>
      <c r="E104" s="39"/>
      <c r="F104" s="39"/>
      <c r="G104" s="43"/>
      <c r="H104" s="43"/>
      <c r="I104" s="43"/>
      <c r="J104" s="39"/>
      <c r="K104" s="39"/>
      <c r="L104" s="135"/>
      <c r="M104" s="135"/>
      <c r="N104" s="39"/>
      <c r="P104" s="13"/>
    </row>
    <row r="105" spans="1:17">
      <c r="A105" s="39"/>
      <c r="B105" s="39"/>
      <c r="C105" s="39"/>
      <c r="D105" s="41"/>
      <c r="E105" s="39"/>
      <c r="F105" s="39"/>
      <c r="G105" s="43"/>
      <c r="H105" s="43"/>
      <c r="I105" s="43"/>
      <c r="J105" s="39"/>
      <c r="K105" s="39"/>
      <c r="L105" s="135"/>
      <c r="M105" s="135"/>
      <c r="N105" s="39"/>
      <c r="P105" s="13"/>
    </row>
    <row r="106" spans="1:17">
      <c r="A106" s="39"/>
      <c r="B106" s="39"/>
      <c r="C106" s="39"/>
      <c r="D106" s="41"/>
      <c r="E106" s="39"/>
      <c r="F106" s="39"/>
      <c r="G106" s="43"/>
      <c r="H106" s="43"/>
      <c r="I106" s="43"/>
      <c r="J106" s="39"/>
      <c r="K106" s="39"/>
      <c r="L106" s="135"/>
      <c r="M106" s="135"/>
      <c r="N106" s="39"/>
      <c r="P106" s="13"/>
    </row>
    <row r="107" spans="1:17">
      <c r="A107" s="39"/>
      <c r="B107" s="39"/>
      <c r="C107" s="39"/>
      <c r="D107" s="41"/>
      <c r="E107" s="39"/>
      <c r="F107" s="39"/>
      <c r="G107" s="43"/>
      <c r="H107" s="43"/>
      <c r="I107" s="43"/>
      <c r="J107" s="39"/>
      <c r="K107" s="39"/>
      <c r="L107" s="135"/>
      <c r="M107" s="135"/>
      <c r="N107" s="39"/>
      <c r="P107" s="13"/>
    </row>
    <row r="108" spans="1:17">
      <c r="A108" s="39"/>
      <c r="B108" s="39"/>
      <c r="C108" s="39"/>
      <c r="D108" s="41"/>
      <c r="E108" s="39"/>
      <c r="F108" s="39"/>
      <c r="G108" s="43"/>
      <c r="H108" s="43"/>
      <c r="I108" s="43"/>
      <c r="J108" s="39"/>
      <c r="K108" s="39"/>
      <c r="L108" s="135"/>
      <c r="M108" s="135"/>
      <c r="N108" s="39"/>
      <c r="P108" s="13"/>
    </row>
    <row r="109" spans="1:17">
      <c r="A109" s="39"/>
      <c r="B109" s="39"/>
      <c r="C109" s="39"/>
      <c r="D109" s="41"/>
      <c r="E109" s="39"/>
      <c r="F109" s="39"/>
      <c r="G109" s="43"/>
      <c r="H109" s="43"/>
      <c r="I109" s="43"/>
      <c r="J109" s="39"/>
      <c r="K109" s="39"/>
      <c r="L109" s="135"/>
      <c r="M109" s="135"/>
      <c r="N109" s="39"/>
      <c r="P109" s="13"/>
    </row>
    <row r="110" spans="1:17">
      <c r="A110" s="39"/>
      <c r="B110" s="39"/>
      <c r="C110" s="39"/>
      <c r="D110" s="41"/>
      <c r="E110" s="39"/>
      <c r="F110" s="39"/>
      <c r="G110" s="43"/>
      <c r="H110" s="43"/>
      <c r="I110" s="43"/>
      <c r="J110" s="39"/>
      <c r="K110" s="39"/>
      <c r="L110" s="135"/>
      <c r="M110" s="135"/>
      <c r="N110" s="39"/>
      <c r="P110" s="13"/>
    </row>
    <row r="111" spans="1:17">
      <c r="A111" s="39"/>
      <c r="B111" s="39"/>
      <c r="C111" s="39"/>
      <c r="D111" s="41"/>
      <c r="E111" s="39"/>
      <c r="F111" s="39"/>
      <c r="G111" s="43"/>
      <c r="H111" s="43"/>
      <c r="I111" s="43"/>
      <c r="J111" s="39"/>
      <c r="K111" s="39"/>
      <c r="L111" s="135"/>
      <c r="M111" s="135"/>
      <c r="N111" s="39"/>
      <c r="P111" s="13"/>
    </row>
    <row r="112" spans="1:17">
      <c r="A112" s="39"/>
      <c r="B112" s="39"/>
      <c r="C112" s="39"/>
      <c r="D112" s="41"/>
      <c r="E112" s="39"/>
      <c r="F112" s="39"/>
      <c r="G112" s="43"/>
      <c r="H112" s="43"/>
      <c r="I112" s="43"/>
      <c r="J112" s="39"/>
      <c r="K112" s="39"/>
      <c r="L112" s="135"/>
      <c r="M112" s="135"/>
      <c r="N112" s="39"/>
      <c r="P112" s="13"/>
    </row>
  </sheetData>
  <autoFilter ref="A1:P101" xr:uid="{00000000-0009-0000-0000-00000F000000}"/>
  <conditionalFormatting sqref="C64:D64 C65:E75 H65:H75 J65:J75 N65:N75">
    <cfRule type="containsText" dxfId="165" priority="110" operator="containsText" text="Completed">
      <formula>NOT(ISERROR(SEARCH("Completed",C64)))</formula>
    </cfRule>
    <cfRule type="containsText" priority="109" operator="containsText" text="under discussion ">
      <formula>NOT(ISERROR(SEARCH("under discussion ",C64)))</formula>
    </cfRule>
    <cfRule type="containsText" dxfId="164" priority="108" operator="containsText" text="Open">
      <formula>NOT(ISERROR(SEARCH("Open",C64)))</formula>
    </cfRule>
    <cfRule type="containsText" dxfId="163" priority="107" operator="containsText" text="Under Discussion ">
      <formula>NOT(ISERROR(SEARCH("Under Discussion ",C64)))</formula>
    </cfRule>
    <cfRule type="containsText" dxfId="162" priority="106" operator="containsText" text="Info">
      <formula>NOT(ISERROR(SEARCH("Info",C64)))</formula>
    </cfRule>
  </conditionalFormatting>
  <conditionalFormatting sqref="C76:D95 M76:M95">
    <cfRule type="containsText" dxfId="161" priority="32" operator="containsText" text="Under Discussion ">
      <formula>NOT(ISERROR(SEARCH("Under Discussion ",C76)))</formula>
    </cfRule>
    <cfRule type="containsText" dxfId="160" priority="33" operator="containsText" text="Open">
      <formula>NOT(ISERROR(SEARCH("Open",C76)))</formula>
    </cfRule>
    <cfRule type="containsText" dxfId="159" priority="31" operator="containsText" text="Info">
      <formula>NOT(ISERROR(SEARCH("Info",C76)))</formula>
    </cfRule>
    <cfRule type="containsText" dxfId="158" priority="35" operator="containsText" text="Completed">
      <formula>NOT(ISERROR(SEARCH("Completed",C76)))</formula>
    </cfRule>
    <cfRule type="containsText" priority="34" operator="containsText" text="under discussion ">
      <formula>NOT(ISERROR(SEARCH("under discussion ",C76)))</formula>
    </cfRule>
  </conditionalFormatting>
  <conditionalFormatting sqref="C54:E63 H54:H63 J54:J63">
    <cfRule type="containsText" dxfId="157" priority="180" operator="containsText" text="Completed">
      <formula>NOT(ISERROR(SEARCH("Completed",C54)))</formula>
    </cfRule>
    <cfRule type="containsText" dxfId="156" priority="176" operator="containsText" text="Info">
      <formula>NOT(ISERROR(SEARCH("Info",C54)))</formula>
    </cfRule>
    <cfRule type="containsText" dxfId="155" priority="177" operator="containsText" text="Under Discussion ">
      <formula>NOT(ISERROR(SEARCH("Under Discussion ",C54)))</formula>
    </cfRule>
    <cfRule type="containsText" dxfId="154" priority="178" operator="containsText" text="Open">
      <formula>NOT(ISERROR(SEARCH("Open",C54)))</formula>
    </cfRule>
    <cfRule type="containsText" priority="179" operator="containsText" text="under discussion ">
      <formula>NOT(ISERROR(SEARCH("under discussion ",C54)))</formula>
    </cfRule>
  </conditionalFormatting>
  <conditionalFormatting sqref="D96:D112">
    <cfRule type="containsText" dxfId="153" priority="6" operator="containsText" text="Info">
      <formula>NOT(ISERROR(SEARCH("Info",D96)))</formula>
    </cfRule>
    <cfRule type="containsText" dxfId="152" priority="7" operator="containsText" text="Under Discussion ">
      <formula>NOT(ISERROR(SEARCH("Under Discussion ",D96)))</formula>
    </cfRule>
    <cfRule type="containsText" priority="9" operator="containsText" text="under discussion ">
      <formula>NOT(ISERROR(SEARCH("under discussion ",D96)))</formula>
    </cfRule>
    <cfRule type="containsText" dxfId="151" priority="10" operator="containsText" text="Completed">
      <formula>NOT(ISERROR(SEARCH("Completed",D96)))</formula>
    </cfRule>
    <cfRule type="containsText" dxfId="150" priority="8" operator="containsText" text="Open">
      <formula>NOT(ISERROR(SEARCH("Open",D96)))</formula>
    </cfRule>
  </conditionalFormatting>
  <conditionalFormatting sqref="F98:F112 J98:J112">
    <cfRule type="containsText" dxfId="149" priority="12" operator="containsText" text="Under Discussion ">
      <formula>NOT(ISERROR(SEARCH("Under Discussion ",F98)))</formula>
    </cfRule>
    <cfRule type="containsText" dxfId="148" priority="11" operator="containsText" text="Info">
      <formula>NOT(ISERROR(SEARCH("Info",F98)))</formula>
    </cfRule>
    <cfRule type="containsText" dxfId="147" priority="15" operator="containsText" text="Completed">
      <formula>NOT(ISERROR(SEARCH("Completed",F98)))</formula>
    </cfRule>
    <cfRule type="containsText" priority="14" operator="containsText" text="under discussion ">
      <formula>NOT(ISERROR(SEARCH("under discussion ",F98)))</formula>
    </cfRule>
    <cfRule type="containsText" dxfId="146" priority="13" operator="containsText" text="Open">
      <formula>NOT(ISERROR(SEARCH("Open",F98)))</formula>
    </cfRule>
  </conditionalFormatting>
  <conditionalFormatting sqref="G97 K97:K1048576">
    <cfRule type="containsText" dxfId="145" priority="16" operator="containsText" text="Info">
      <formula>NOT(ISERROR(SEARCH("Info",G97)))</formula>
    </cfRule>
    <cfRule type="containsText" dxfId="144" priority="20" operator="containsText" text="Completed">
      <formula>NOT(ISERROR(SEARCH("Completed",G97)))</formula>
    </cfRule>
    <cfRule type="containsText" priority="19" operator="containsText" text="under discussion ">
      <formula>NOT(ISERROR(SEARCH("under discussion ",G97)))</formula>
    </cfRule>
    <cfRule type="containsText" dxfId="143" priority="18" operator="containsText" text="Open">
      <formula>NOT(ISERROR(SEARCH("Open",G97)))</formula>
    </cfRule>
    <cfRule type="containsText" dxfId="142" priority="17" operator="containsText" text="Under Discussion ">
      <formula>NOT(ISERROR(SEARCH("Under Discussion ",G97)))</formula>
    </cfRule>
  </conditionalFormatting>
  <conditionalFormatting sqref="H86">
    <cfRule type="containsText" dxfId="141" priority="2" operator="containsText" text="Under Discussion ">
      <formula>NOT(ISERROR(SEARCH("Under Discussion ",H86)))</formula>
    </cfRule>
    <cfRule type="containsText" dxfId="140" priority="3" operator="containsText" text="Open">
      <formula>NOT(ISERROR(SEARCH("Open",H86)))</formula>
    </cfRule>
    <cfRule type="containsText" priority="4" operator="containsText" text="under discussion ">
      <formula>NOT(ISERROR(SEARCH("under discussion ",H86)))</formula>
    </cfRule>
    <cfRule type="containsText" dxfId="139" priority="5" operator="containsText" text="Completed">
      <formula>NOT(ISERROR(SEARCH("Completed",H86)))</formula>
    </cfRule>
    <cfRule type="containsText" dxfId="138" priority="1" operator="containsText" text="Info">
      <formula>NOT(ISERROR(SEARCH("Info",H86)))</formula>
    </cfRule>
  </conditionalFormatting>
  <conditionalFormatting sqref="I64 G64:G65">
    <cfRule type="containsText" dxfId="137" priority="136" operator="containsText" text="Info">
      <formula>NOT(ISERROR(SEARCH("Info",G64)))</formula>
    </cfRule>
    <cfRule type="containsText" dxfId="136" priority="137" operator="containsText" text="Under Discussion ">
      <formula>NOT(ISERROR(SEARCH("Under Discussion ",G64)))</formula>
    </cfRule>
    <cfRule type="containsText" dxfId="135" priority="138" operator="containsText" text="Open">
      <formula>NOT(ISERROR(SEARCH("Open",G64)))</formula>
    </cfRule>
    <cfRule type="containsText" priority="139" operator="containsText" text="under discussion ">
      <formula>NOT(ISERROR(SEARCH("under discussion ",G64)))</formula>
    </cfRule>
    <cfRule type="containsText" dxfId="134" priority="140" operator="containsText" text="Completed">
      <formula>NOT(ISERROR(SEARCH("Completed",G64)))</formula>
    </cfRule>
  </conditionalFormatting>
  <conditionalFormatting sqref="I76:I82 H83:H84 I84:I95 C96 H96 L96">
    <cfRule type="containsText" priority="24" operator="containsText" text="under discussion ">
      <formula>NOT(ISERROR(SEARCH("under discussion ",C76)))</formula>
    </cfRule>
    <cfRule type="containsText" dxfId="133" priority="21" operator="containsText" text="Info">
      <formula>NOT(ISERROR(SEARCH("Info",C76)))</formula>
    </cfRule>
    <cfRule type="containsText" dxfId="132" priority="22" operator="containsText" text="Under Discussion ">
      <formula>NOT(ISERROR(SEARCH("Under Discussion ",C76)))</formula>
    </cfRule>
    <cfRule type="containsText" dxfId="131" priority="23" operator="containsText" text="Open">
      <formula>NOT(ISERROR(SEARCH("Open",C76)))</formula>
    </cfRule>
    <cfRule type="containsText" dxfId="130" priority="25" operator="containsText" text="Completed">
      <formula>NOT(ISERROR(SEARCH("Completed",C76)))</formula>
    </cfRule>
  </conditionalFormatting>
  <conditionalFormatting sqref="K1:K2 A2:H19 I2:I29 D20:F29 K20:K53 D53:F53 I53">
    <cfRule type="containsText" dxfId="129" priority="206" operator="containsText" text="Info">
      <formula>NOT(ISERROR(SEARCH("Info",A1)))</formula>
    </cfRule>
    <cfRule type="containsText" dxfId="128" priority="207" operator="containsText" text="Under Discussion ">
      <formula>NOT(ISERROR(SEARCH("Under Discussion ",A1)))</formula>
    </cfRule>
    <cfRule type="containsText" dxfId="127" priority="208" operator="containsText" text="Open">
      <formula>NOT(ISERROR(SEARCH("Open",A1)))</formula>
    </cfRule>
    <cfRule type="containsText" priority="209" operator="containsText" text="under discussion ">
      <formula>NOT(ISERROR(SEARCH("under discussion ",A1)))</formula>
    </cfRule>
    <cfRule type="containsText" dxfId="126" priority="210" operator="containsText" text="Completed">
      <formula>NOT(ISERROR(SEARCH("Completed",A1)))</formula>
    </cfRule>
  </conditionalFormatting>
  <conditionalFormatting sqref="L2:P2 K3:P19">
    <cfRule type="containsText" dxfId="125" priority="215" operator="containsText" text="Completed">
      <formula>NOT(ISERROR(SEARCH("Completed",K2)))</formula>
    </cfRule>
    <cfRule type="containsText" dxfId="124" priority="211" operator="containsText" text="Info">
      <formula>NOT(ISERROR(SEARCH("Info",K2)))</formula>
    </cfRule>
    <cfRule type="containsText" dxfId="123" priority="212" operator="containsText" text="Under Discussion ">
      <formula>NOT(ISERROR(SEARCH("Under Discussion ",K2)))</formula>
    </cfRule>
    <cfRule type="containsText" dxfId="122" priority="213" operator="containsText" text="Open">
      <formula>NOT(ISERROR(SEARCH("Open",K2)))</formula>
    </cfRule>
    <cfRule type="containsText" priority="214" operator="containsText" text="under discussion ">
      <formula>NOT(ISERROR(SEARCH("under discussion ",K2)))</formula>
    </cfRule>
  </conditionalFormatting>
  <conditionalFormatting sqref="M64">
    <cfRule type="containsText" dxfId="121" priority="131" operator="containsText" text="Info">
      <formula>NOT(ISERROR(SEARCH("Info",M64)))</formula>
    </cfRule>
    <cfRule type="containsText" dxfId="120" priority="132" operator="containsText" text="Under Discussion ">
      <formula>NOT(ISERROR(SEARCH("Under Discussion ",M64)))</formula>
    </cfRule>
    <cfRule type="containsText" dxfId="119" priority="133" operator="containsText" text="Open">
      <formula>NOT(ISERROR(SEARCH("Open",M64)))</formula>
    </cfRule>
    <cfRule type="containsText" priority="134" operator="containsText" text="under discussion ">
      <formula>NOT(ISERROR(SEARCH("under discussion ",M64)))</formula>
    </cfRule>
    <cfRule type="containsText" dxfId="118" priority="135" operator="containsText" text="Completed">
      <formula>NOT(ISERROR(SEARCH("Completed",M64)))</formula>
    </cfRule>
  </conditionalFormatting>
  <conditionalFormatting sqref="N54:N63">
    <cfRule type="containsText" dxfId="117" priority="171" operator="containsText" text="Info">
      <formula>NOT(ISERROR(SEARCH("Info",N54)))</formula>
    </cfRule>
    <cfRule type="containsText" dxfId="116" priority="172" operator="containsText" text="Under Discussion ">
      <formula>NOT(ISERROR(SEARCH("Under Discussion ",N54)))</formula>
    </cfRule>
    <cfRule type="containsText" dxfId="115" priority="173" operator="containsText" text="Open">
      <formula>NOT(ISERROR(SEARCH("Open",N54)))</formula>
    </cfRule>
    <cfRule type="containsText" priority="174" operator="containsText" text="under discussion ">
      <formula>NOT(ISERROR(SEARCH("under discussion ",N54)))</formula>
    </cfRule>
    <cfRule type="containsText" dxfId="114" priority="175" operator="containsText" text="Completed">
      <formula>NOT(ISERROR(SEARCH("Completed",N54)))</formula>
    </cfRule>
  </conditionalFormatting>
  <conditionalFormatting sqref="N20:O22">
    <cfRule type="containsText" dxfId="113" priority="196" operator="containsText" text="Info">
      <formula>NOT(ISERROR(SEARCH("Info",N20)))</formula>
    </cfRule>
    <cfRule type="containsText" dxfId="112" priority="197" operator="containsText" text="Under Discussion ">
      <formula>NOT(ISERROR(SEARCH("Under Discussion ",N20)))</formula>
    </cfRule>
    <cfRule type="containsText" dxfId="111" priority="198" operator="containsText" text="Open">
      <formula>NOT(ISERROR(SEARCH("Open",N20)))</formula>
    </cfRule>
    <cfRule type="containsText" priority="199" operator="containsText" text="under discussion ">
      <formula>NOT(ISERROR(SEARCH("under discussion ",N20)))</formula>
    </cfRule>
    <cfRule type="containsText" dxfId="110" priority="200" operator="containsText" text="Completed">
      <formula>NOT(ISERROR(SEARCH("Completed",N20)))</formula>
    </cfRule>
  </conditionalFormatting>
  <conditionalFormatting sqref="N26:O26 O27 N28:O28">
    <cfRule type="containsText" dxfId="109" priority="191" operator="containsText" text="Info">
      <formula>NOT(ISERROR(SEARCH("Info",N26)))</formula>
    </cfRule>
    <cfRule type="containsText" dxfId="108" priority="192" operator="containsText" text="Under Discussion ">
      <formula>NOT(ISERROR(SEARCH("Under Discussion ",N26)))</formula>
    </cfRule>
    <cfRule type="containsText" priority="194" operator="containsText" text="under discussion ">
      <formula>NOT(ISERROR(SEARCH("under discussion ",N26)))</formula>
    </cfRule>
    <cfRule type="containsText" dxfId="107" priority="195" operator="containsText" text="Completed">
      <formula>NOT(ISERROR(SEARCH("Completed",N26)))</formula>
    </cfRule>
    <cfRule type="containsText" dxfId="106" priority="193" operator="containsText" text="Open">
      <formula>NOT(ISERROR(SEARCH("Open",N26)))</formula>
    </cfRule>
  </conditionalFormatting>
  <conditionalFormatting sqref="O53">
    <cfRule type="containsText" dxfId="105" priority="181" operator="containsText" text="Info">
      <formula>NOT(ISERROR(SEARCH("Info",O53)))</formula>
    </cfRule>
    <cfRule type="containsText" dxfId="104" priority="182" operator="containsText" text="Under Discussion ">
      <formula>NOT(ISERROR(SEARCH("Under Discussion ",O53)))</formula>
    </cfRule>
    <cfRule type="containsText" dxfId="103" priority="183" operator="containsText" text="Open">
      <formula>NOT(ISERROR(SEARCH("Open",O53)))</formula>
    </cfRule>
    <cfRule type="containsText" priority="184" operator="containsText" text="under discussion ">
      <formula>NOT(ISERROR(SEARCH("under discussion ",O53)))</formula>
    </cfRule>
    <cfRule type="containsText" dxfId="102" priority="185" operator="containsText" text="Completed">
      <formula>NOT(ISERROR(SEARCH("Completed",O53)))</formula>
    </cfRule>
  </conditionalFormatting>
  <conditionalFormatting sqref="P20">
    <cfRule type="containsText" dxfId="101" priority="186" operator="containsText" text="Info">
      <formula>NOT(ISERROR(SEARCH("Info",P20)))</formula>
    </cfRule>
    <cfRule type="containsText" dxfId="100" priority="187" operator="containsText" text="Under Discussion ">
      <formula>NOT(ISERROR(SEARCH("Under Discussion ",P20)))</formula>
    </cfRule>
    <cfRule type="containsText" dxfId="99" priority="188" operator="containsText" text="Open">
      <formula>NOT(ISERROR(SEARCH("Open",P20)))</formula>
    </cfRule>
    <cfRule type="containsText" priority="189" operator="containsText" text="under discussion ">
      <formula>NOT(ISERROR(SEARCH("under discussion ",P20)))</formula>
    </cfRule>
    <cfRule type="containsText" dxfId="98" priority="190" operator="containsText" text="Completed">
      <formula>NOT(ISERROR(SEARCH("Completed",P20)))</formula>
    </cfRule>
  </conditionalFormatting>
  <conditionalFormatting sqref="Q1">
    <cfRule type="containsText" dxfId="97" priority="201" operator="containsText" text="Info">
      <formula>NOT(ISERROR(SEARCH("Info",Q1)))</formula>
    </cfRule>
    <cfRule type="containsText" dxfId="96" priority="202" operator="containsText" text="Under Discussion ">
      <formula>NOT(ISERROR(SEARCH("Under Discussion ",Q1)))</formula>
    </cfRule>
    <cfRule type="containsText" dxfId="95" priority="203" operator="containsText" text="Open">
      <formula>NOT(ISERROR(SEARCH("Open",Q1)))</formula>
    </cfRule>
    <cfRule type="containsText" dxfId="94" priority="205" operator="containsText" text="Completed">
      <formula>NOT(ISERROR(SEARCH("Completed",Q1)))</formula>
    </cfRule>
    <cfRule type="containsText" priority="204" operator="containsText" text="under discussion ">
      <formula>NOT(ISERROR(SEARCH("under discussion ",Q1)))</formula>
    </cfRule>
  </conditionalFormatting>
  <printOptions horizontalCentered="1" verticalCentered="1"/>
  <pageMargins left="0" right="0" top="0.1" bottom="0.1" header="0" footer="0"/>
  <pageSetup paperSize="9" scale="33" firstPageNumber="12" fitToHeight="0" orientation="landscape" horizontalDpi="24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0E9C3-7E2E-4ABA-A663-787D5E119C4A}">
  <sheetPr codeName="Sheet7"/>
  <dimension ref="A1:N136"/>
  <sheetViews>
    <sheetView topLeftCell="A82" workbookViewId="0">
      <selection activeCell="N57" sqref="N57"/>
    </sheetView>
  </sheetViews>
  <sheetFormatPr defaultRowHeight="15"/>
  <cols>
    <col min="1" max="1" width="15.85546875" bestFit="1" customWidth="1"/>
    <col min="2" max="2" width="19.140625" bestFit="1" customWidth="1"/>
    <col min="3" max="3" width="6.28515625" style="13" bestFit="1" customWidth="1"/>
    <col min="4" max="4" width="9.5703125" style="13" bestFit="1" customWidth="1"/>
    <col min="5" max="5" width="11.28515625" bestFit="1" customWidth="1"/>
    <col min="6" max="6" width="11.28515625" style="13" bestFit="1" customWidth="1"/>
    <col min="7" max="7" width="11.28515625" bestFit="1" customWidth="1"/>
    <col min="8" max="8" width="15.85546875" bestFit="1" customWidth="1"/>
    <col min="9" max="9" width="19.140625" bestFit="1" customWidth="1"/>
    <col min="10" max="10" width="6.28515625" bestFit="1" customWidth="1"/>
    <col min="11" max="11" width="9.5703125" bestFit="1" customWidth="1"/>
    <col min="12" max="14" width="11.28515625" bestFit="1" customWidth="1"/>
  </cols>
  <sheetData>
    <row r="1" spans="1:14">
      <c r="A1" s="248" t="s">
        <v>3197</v>
      </c>
      <c r="B1" s="13" t="s">
        <v>2802</v>
      </c>
      <c r="E1" s="13"/>
      <c r="G1" s="13"/>
      <c r="H1" s="248" t="s">
        <v>3197</v>
      </c>
      <c r="I1" s="13" t="s">
        <v>2802</v>
      </c>
      <c r="J1" s="13"/>
      <c r="K1" s="13"/>
      <c r="L1" s="13"/>
      <c r="M1" s="13"/>
      <c r="N1" s="13"/>
    </row>
    <row r="2" spans="1:14">
      <c r="A2" s="13"/>
      <c r="B2" s="13"/>
      <c r="E2" s="13"/>
      <c r="G2" s="13"/>
      <c r="H2" s="13"/>
      <c r="I2" s="13"/>
      <c r="J2" s="13"/>
      <c r="K2" s="13"/>
      <c r="L2" s="13"/>
      <c r="M2" s="13"/>
      <c r="N2" s="13"/>
    </row>
    <row r="3" spans="1:14">
      <c r="A3" s="248" t="s">
        <v>3198</v>
      </c>
      <c r="B3" s="248" t="s">
        <v>3199</v>
      </c>
      <c r="E3" s="13"/>
      <c r="F3"/>
      <c r="G3" s="13"/>
      <c r="H3" s="248" t="s">
        <v>3198</v>
      </c>
      <c r="I3" s="248" t="s">
        <v>3199</v>
      </c>
      <c r="J3" s="13"/>
      <c r="K3" s="13"/>
      <c r="L3" s="13"/>
      <c r="N3" s="13"/>
    </row>
    <row r="4" spans="1:14">
      <c r="A4" s="248" t="s">
        <v>59</v>
      </c>
      <c r="B4" s="8" t="s">
        <v>3200</v>
      </c>
      <c r="C4" s="8" t="s">
        <v>30</v>
      </c>
      <c r="D4" s="8" t="s">
        <v>3201</v>
      </c>
      <c r="E4" s="8" t="s">
        <v>33</v>
      </c>
      <c r="F4"/>
      <c r="G4" s="13"/>
      <c r="H4" s="248" t="s">
        <v>59</v>
      </c>
      <c r="I4" s="13" t="s">
        <v>3200</v>
      </c>
      <c r="J4" s="13" t="s">
        <v>30</v>
      </c>
      <c r="K4" s="13" t="s">
        <v>3201</v>
      </c>
      <c r="L4" s="13" t="s">
        <v>33</v>
      </c>
      <c r="N4" s="13"/>
    </row>
    <row r="5" spans="1:14">
      <c r="A5" s="249">
        <v>45661</v>
      </c>
      <c r="B5" s="8">
        <v>2</v>
      </c>
      <c r="C5" s="8"/>
      <c r="D5" s="8">
        <v>2</v>
      </c>
      <c r="E5" s="8">
        <v>4</v>
      </c>
      <c r="F5"/>
      <c r="G5" s="13"/>
      <c r="H5" s="249">
        <v>45661</v>
      </c>
      <c r="I5" s="13">
        <v>2</v>
      </c>
      <c r="J5" s="13"/>
      <c r="K5" s="13">
        <v>2</v>
      </c>
      <c r="L5" s="13">
        <v>4</v>
      </c>
      <c r="N5" s="13"/>
    </row>
    <row r="6" spans="1:14">
      <c r="A6" s="249">
        <v>45664</v>
      </c>
      <c r="B6" s="8"/>
      <c r="C6" s="8"/>
      <c r="D6" s="8">
        <v>2</v>
      </c>
      <c r="E6" s="8">
        <v>2</v>
      </c>
      <c r="F6"/>
      <c r="G6" s="13"/>
      <c r="H6" s="249">
        <v>45664</v>
      </c>
      <c r="I6" s="13"/>
      <c r="J6" s="13"/>
      <c r="K6" s="13">
        <v>2</v>
      </c>
      <c r="L6" s="13">
        <v>2</v>
      </c>
      <c r="N6" s="13"/>
    </row>
    <row r="7" spans="1:14">
      <c r="A7" s="249">
        <v>45665</v>
      </c>
      <c r="B7" s="8">
        <v>1</v>
      </c>
      <c r="C7" s="8"/>
      <c r="D7" s="8">
        <v>1</v>
      </c>
      <c r="E7" s="8">
        <v>2</v>
      </c>
      <c r="F7"/>
      <c r="G7" s="13"/>
      <c r="H7" s="249">
        <v>45665</v>
      </c>
      <c r="I7" s="13">
        <v>1</v>
      </c>
      <c r="J7" s="13"/>
      <c r="K7" s="13">
        <v>1</v>
      </c>
      <c r="L7" s="13">
        <v>2</v>
      </c>
      <c r="N7" s="13"/>
    </row>
    <row r="8" spans="1:14">
      <c r="A8" s="249">
        <v>45670</v>
      </c>
      <c r="B8" s="8"/>
      <c r="C8" s="8"/>
      <c r="D8" s="8">
        <v>6</v>
      </c>
      <c r="E8" s="8">
        <v>6</v>
      </c>
      <c r="F8"/>
      <c r="G8" s="13"/>
      <c r="H8" s="249">
        <v>45670</v>
      </c>
      <c r="I8" s="13"/>
      <c r="J8" s="13"/>
      <c r="K8" s="13">
        <v>6</v>
      </c>
      <c r="L8" s="13">
        <v>6</v>
      </c>
      <c r="N8" s="13"/>
    </row>
    <row r="9" spans="1:14">
      <c r="A9" s="249">
        <v>45674</v>
      </c>
      <c r="B9" s="8">
        <v>1</v>
      </c>
      <c r="C9" s="8"/>
      <c r="D9" s="8">
        <v>3</v>
      </c>
      <c r="E9" s="8">
        <v>4</v>
      </c>
      <c r="F9"/>
      <c r="G9" s="13"/>
      <c r="H9" s="249">
        <v>45674</v>
      </c>
      <c r="I9" s="13">
        <v>1</v>
      </c>
      <c r="J9" s="13"/>
      <c r="K9" s="13">
        <v>3</v>
      </c>
      <c r="L9" s="13">
        <v>4</v>
      </c>
      <c r="N9" s="13"/>
    </row>
    <row r="10" spans="1:14">
      <c r="A10" s="249">
        <v>45681</v>
      </c>
      <c r="B10" s="8">
        <v>2</v>
      </c>
      <c r="C10" s="8"/>
      <c r="D10" s="8"/>
      <c r="E10" s="8">
        <v>2</v>
      </c>
      <c r="F10"/>
      <c r="G10" s="13"/>
      <c r="H10" s="249">
        <v>45681</v>
      </c>
      <c r="I10" s="13">
        <v>2</v>
      </c>
      <c r="J10" s="13"/>
      <c r="K10" s="13"/>
      <c r="L10" s="13">
        <v>2</v>
      </c>
      <c r="N10" s="13"/>
    </row>
    <row r="11" spans="1:14">
      <c r="A11" s="249">
        <v>45687</v>
      </c>
      <c r="B11" s="8">
        <v>2</v>
      </c>
      <c r="C11" s="8"/>
      <c r="D11" s="8">
        <v>4</v>
      </c>
      <c r="E11" s="8">
        <v>6</v>
      </c>
      <c r="F11"/>
      <c r="G11" s="13"/>
      <c r="H11" s="249">
        <v>45687</v>
      </c>
      <c r="I11" s="13">
        <v>2</v>
      </c>
      <c r="J11" s="13"/>
      <c r="K11" s="13">
        <v>4</v>
      </c>
      <c r="L11" s="13">
        <v>6</v>
      </c>
      <c r="N11" s="13"/>
    </row>
    <row r="12" spans="1:14">
      <c r="A12" s="249">
        <v>45691</v>
      </c>
      <c r="B12" s="8">
        <v>1</v>
      </c>
      <c r="C12" s="8">
        <v>1</v>
      </c>
      <c r="D12" s="8">
        <v>11</v>
      </c>
      <c r="E12" s="8">
        <v>13</v>
      </c>
      <c r="F12"/>
      <c r="G12" s="13"/>
      <c r="H12" s="249">
        <v>45691</v>
      </c>
      <c r="I12" s="13">
        <v>1</v>
      </c>
      <c r="J12" s="13">
        <v>1</v>
      </c>
      <c r="K12" s="13">
        <v>11</v>
      </c>
      <c r="L12" s="13">
        <v>13</v>
      </c>
      <c r="N12" s="13"/>
    </row>
    <row r="13" spans="1:14">
      <c r="A13" s="249">
        <v>45694</v>
      </c>
      <c r="B13" s="8"/>
      <c r="C13" s="8"/>
      <c r="D13" s="8">
        <v>1</v>
      </c>
      <c r="E13" s="8">
        <v>1</v>
      </c>
      <c r="F13"/>
      <c r="G13" s="13"/>
      <c r="H13" s="249">
        <v>45694</v>
      </c>
      <c r="I13" s="13"/>
      <c r="J13" s="13"/>
      <c r="K13" s="13">
        <v>1</v>
      </c>
      <c r="L13" s="13">
        <v>1</v>
      </c>
      <c r="N13" s="13"/>
    </row>
    <row r="14" spans="1:14">
      <c r="A14" s="249">
        <v>45695</v>
      </c>
      <c r="B14" s="8"/>
      <c r="C14" s="8"/>
      <c r="D14" s="8">
        <v>2</v>
      </c>
      <c r="E14" s="8">
        <v>2</v>
      </c>
      <c r="F14"/>
      <c r="G14" s="13"/>
      <c r="H14" s="249">
        <v>45695</v>
      </c>
      <c r="I14" s="13"/>
      <c r="J14" s="13"/>
      <c r="K14" s="13">
        <v>2</v>
      </c>
      <c r="L14" s="13">
        <v>2</v>
      </c>
      <c r="N14" s="13"/>
    </row>
    <row r="15" spans="1:14">
      <c r="A15" s="249">
        <v>45705</v>
      </c>
      <c r="B15" s="8">
        <v>1</v>
      </c>
      <c r="C15" s="8"/>
      <c r="D15" s="8">
        <v>3</v>
      </c>
      <c r="E15" s="8">
        <v>4</v>
      </c>
      <c r="F15"/>
      <c r="G15" s="13"/>
      <c r="H15" s="249">
        <v>45705</v>
      </c>
      <c r="I15" s="13">
        <v>1</v>
      </c>
      <c r="J15" s="13"/>
      <c r="K15" s="13">
        <v>3</v>
      </c>
      <c r="L15" s="13">
        <v>4</v>
      </c>
      <c r="N15" s="13"/>
    </row>
    <row r="16" spans="1:14">
      <c r="A16" s="249">
        <v>45706</v>
      </c>
      <c r="B16" s="8"/>
      <c r="C16" s="8"/>
      <c r="D16" s="8">
        <v>1</v>
      </c>
      <c r="E16" s="8">
        <v>1</v>
      </c>
      <c r="F16"/>
      <c r="G16" s="13"/>
      <c r="H16" s="249">
        <v>45706</v>
      </c>
      <c r="I16" s="13"/>
      <c r="J16" s="13"/>
      <c r="K16" s="13">
        <v>1</v>
      </c>
      <c r="L16" s="13">
        <v>1</v>
      </c>
      <c r="N16" s="13"/>
    </row>
    <row r="17" spans="1:14">
      <c r="A17" s="249">
        <v>45707</v>
      </c>
      <c r="B17" s="8"/>
      <c r="C17" s="8"/>
      <c r="D17" s="8">
        <v>1</v>
      </c>
      <c r="E17" s="8">
        <v>1</v>
      </c>
      <c r="F17"/>
      <c r="G17" s="13"/>
      <c r="H17" s="249">
        <v>45707</v>
      </c>
      <c r="I17" s="13"/>
      <c r="J17" s="13"/>
      <c r="K17" s="13">
        <v>1</v>
      </c>
      <c r="L17" s="13">
        <v>1</v>
      </c>
      <c r="N17" s="13"/>
    </row>
    <row r="18" spans="1:14">
      <c r="A18" s="249">
        <v>45709</v>
      </c>
      <c r="B18" s="8"/>
      <c r="C18" s="8"/>
      <c r="D18" s="8">
        <v>1</v>
      </c>
      <c r="E18" s="8">
        <v>1</v>
      </c>
      <c r="F18"/>
      <c r="G18" s="13"/>
      <c r="H18" s="249">
        <v>45709</v>
      </c>
      <c r="I18" s="13"/>
      <c r="J18" s="13"/>
      <c r="K18" s="13">
        <v>1</v>
      </c>
      <c r="L18" s="13">
        <v>1</v>
      </c>
      <c r="N18" s="13"/>
    </row>
    <row r="19" spans="1:14">
      <c r="A19" s="249">
        <v>45713</v>
      </c>
      <c r="B19" s="8">
        <v>2</v>
      </c>
      <c r="C19" s="8"/>
      <c r="D19" s="8">
        <v>5</v>
      </c>
      <c r="E19" s="8">
        <v>7</v>
      </c>
      <c r="F19"/>
      <c r="G19" s="13"/>
      <c r="H19" s="249">
        <v>45713</v>
      </c>
      <c r="I19" s="13">
        <v>2</v>
      </c>
      <c r="J19" s="13"/>
      <c r="K19" s="13">
        <v>5</v>
      </c>
      <c r="L19" s="13">
        <v>7</v>
      </c>
      <c r="N19" s="13"/>
    </row>
    <row r="20" spans="1:14">
      <c r="A20" s="249">
        <v>45716</v>
      </c>
      <c r="B20" s="8">
        <v>1</v>
      </c>
      <c r="C20" s="8"/>
      <c r="D20" s="8">
        <v>3</v>
      </c>
      <c r="E20" s="8">
        <v>4</v>
      </c>
      <c r="F20"/>
      <c r="G20" s="13"/>
      <c r="H20" s="249">
        <v>45716</v>
      </c>
      <c r="I20" s="13">
        <v>1</v>
      </c>
      <c r="J20" s="13"/>
      <c r="K20" s="13">
        <v>3</v>
      </c>
      <c r="L20" s="13">
        <v>4</v>
      </c>
      <c r="N20" s="13"/>
    </row>
    <row r="21" spans="1:14">
      <c r="A21" s="249">
        <v>45719</v>
      </c>
      <c r="B21" s="8"/>
      <c r="C21" s="8"/>
      <c r="D21" s="8">
        <v>2</v>
      </c>
      <c r="E21" s="8">
        <v>2</v>
      </c>
      <c r="F21"/>
      <c r="G21" s="13"/>
      <c r="H21" s="249">
        <v>45719</v>
      </c>
      <c r="I21" s="13"/>
      <c r="J21" s="13"/>
      <c r="K21" s="13">
        <v>2</v>
      </c>
      <c r="L21" s="13">
        <v>2</v>
      </c>
      <c r="N21" s="13"/>
    </row>
    <row r="22" spans="1:14">
      <c r="A22" s="249">
        <v>45720</v>
      </c>
      <c r="B22" s="8">
        <v>1</v>
      </c>
      <c r="C22" s="8"/>
      <c r="D22" s="8"/>
      <c r="E22" s="8">
        <v>1</v>
      </c>
      <c r="F22"/>
      <c r="G22" s="13"/>
      <c r="H22" s="249">
        <v>45720</v>
      </c>
      <c r="I22" s="13">
        <v>1</v>
      </c>
      <c r="J22" s="13"/>
      <c r="K22" s="13"/>
      <c r="L22" s="13">
        <v>1</v>
      </c>
      <c r="N22" s="13"/>
    </row>
    <row r="23" spans="1:14">
      <c r="A23" s="249">
        <v>45723</v>
      </c>
      <c r="B23" s="8"/>
      <c r="C23" s="8"/>
      <c r="D23" s="8">
        <v>3</v>
      </c>
      <c r="E23" s="8">
        <v>3</v>
      </c>
      <c r="F23"/>
      <c r="G23" s="13"/>
      <c r="H23" s="249">
        <v>45723</v>
      </c>
      <c r="I23" s="13"/>
      <c r="J23" s="13"/>
      <c r="K23" s="13">
        <v>3</v>
      </c>
      <c r="L23" s="13">
        <v>3</v>
      </c>
      <c r="N23" s="13"/>
    </row>
    <row r="24" spans="1:14">
      <c r="A24" s="249">
        <v>45727</v>
      </c>
      <c r="B24" s="8">
        <v>4</v>
      </c>
      <c r="C24" s="8"/>
      <c r="D24" s="8">
        <v>4</v>
      </c>
      <c r="E24" s="8">
        <v>8</v>
      </c>
      <c r="F24"/>
      <c r="G24" s="13"/>
      <c r="H24" s="249">
        <v>45727</v>
      </c>
      <c r="I24" s="13">
        <v>4</v>
      </c>
      <c r="J24" s="13"/>
      <c r="K24" s="13">
        <v>4</v>
      </c>
      <c r="L24" s="13">
        <v>8</v>
      </c>
      <c r="N24" s="13"/>
    </row>
    <row r="25" spans="1:14">
      <c r="A25" s="249">
        <v>45730</v>
      </c>
      <c r="B25" s="8">
        <v>1</v>
      </c>
      <c r="C25" s="8"/>
      <c r="D25" s="8">
        <v>2</v>
      </c>
      <c r="E25" s="8">
        <v>3</v>
      </c>
      <c r="F25"/>
      <c r="G25" s="13"/>
      <c r="H25" s="249">
        <v>45730</v>
      </c>
      <c r="I25" s="13">
        <v>1</v>
      </c>
      <c r="J25" s="13"/>
      <c r="K25" s="13">
        <v>2</v>
      </c>
      <c r="L25" s="13">
        <v>3</v>
      </c>
      <c r="N25" s="13"/>
    </row>
    <row r="26" spans="1:14">
      <c r="A26" s="249">
        <v>45731</v>
      </c>
      <c r="B26" s="8">
        <v>2</v>
      </c>
      <c r="C26" s="8"/>
      <c r="D26" s="8"/>
      <c r="E26" s="8">
        <v>2</v>
      </c>
      <c r="F26"/>
      <c r="G26" s="13"/>
      <c r="H26" s="249">
        <v>45731</v>
      </c>
      <c r="I26" s="13">
        <v>2</v>
      </c>
      <c r="J26" s="13"/>
      <c r="K26" s="13"/>
      <c r="L26" s="13">
        <v>2</v>
      </c>
      <c r="N26" s="13"/>
    </row>
    <row r="27" spans="1:14">
      <c r="A27" s="249">
        <v>45733</v>
      </c>
      <c r="B27" s="8">
        <v>5</v>
      </c>
      <c r="C27" s="8"/>
      <c r="D27" s="8">
        <v>6</v>
      </c>
      <c r="E27" s="8">
        <v>11</v>
      </c>
      <c r="F27"/>
      <c r="G27" s="13"/>
      <c r="H27" s="249">
        <v>45733</v>
      </c>
      <c r="I27" s="13">
        <v>5</v>
      </c>
      <c r="J27" s="13"/>
      <c r="K27" s="13">
        <v>6</v>
      </c>
      <c r="L27" s="13">
        <v>11</v>
      </c>
      <c r="N27" s="13"/>
    </row>
    <row r="28" spans="1:14">
      <c r="A28" s="249">
        <v>45734</v>
      </c>
      <c r="B28" s="8">
        <v>1</v>
      </c>
      <c r="C28" s="8"/>
      <c r="D28" s="8">
        <v>2</v>
      </c>
      <c r="E28" s="8">
        <v>3</v>
      </c>
      <c r="F28"/>
      <c r="G28" s="13"/>
      <c r="H28" s="249">
        <v>45734</v>
      </c>
      <c r="I28" s="13">
        <v>1</v>
      </c>
      <c r="J28" s="13"/>
      <c r="K28" s="13">
        <v>2</v>
      </c>
      <c r="L28" s="13">
        <v>3</v>
      </c>
      <c r="N28" s="13"/>
    </row>
    <row r="29" spans="1:14">
      <c r="A29" s="249">
        <v>45735</v>
      </c>
      <c r="B29" s="8">
        <v>1</v>
      </c>
      <c r="C29" s="8"/>
      <c r="D29" s="8"/>
      <c r="E29" s="8">
        <v>1</v>
      </c>
      <c r="F29"/>
      <c r="G29" s="13"/>
      <c r="H29" s="249">
        <v>45735</v>
      </c>
      <c r="I29" s="13">
        <v>1</v>
      </c>
      <c r="J29" s="13"/>
      <c r="K29" s="13"/>
      <c r="L29" s="13">
        <v>1</v>
      </c>
      <c r="N29" s="13"/>
    </row>
    <row r="30" spans="1:14">
      <c r="A30" s="249">
        <v>45736</v>
      </c>
      <c r="B30" s="8">
        <v>3</v>
      </c>
      <c r="C30" s="8"/>
      <c r="D30" s="8"/>
      <c r="E30" s="8">
        <v>3</v>
      </c>
      <c r="F30"/>
      <c r="G30" s="13"/>
      <c r="H30" s="249">
        <v>45736</v>
      </c>
      <c r="I30" s="13">
        <v>3</v>
      </c>
      <c r="J30" s="13"/>
      <c r="K30" s="13"/>
      <c r="L30" s="13">
        <v>3</v>
      </c>
      <c r="N30" s="13"/>
    </row>
    <row r="31" spans="1:14">
      <c r="A31" s="249">
        <v>45737</v>
      </c>
      <c r="B31" s="8">
        <v>2</v>
      </c>
      <c r="C31" s="8"/>
      <c r="D31" s="8">
        <v>2</v>
      </c>
      <c r="E31" s="8">
        <v>4</v>
      </c>
      <c r="F31"/>
      <c r="G31" s="13"/>
      <c r="H31" s="249">
        <v>45737</v>
      </c>
      <c r="I31" s="13">
        <v>2</v>
      </c>
      <c r="J31" s="13"/>
      <c r="K31" s="13">
        <v>2</v>
      </c>
      <c r="L31" s="13">
        <v>4</v>
      </c>
      <c r="N31" s="13"/>
    </row>
    <row r="32" spans="1:14">
      <c r="A32" s="249">
        <v>45740</v>
      </c>
      <c r="B32" s="8">
        <v>2</v>
      </c>
      <c r="C32" s="8"/>
      <c r="D32" s="8">
        <v>5</v>
      </c>
      <c r="E32" s="8">
        <v>7</v>
      </c>
      <c r="F32"/>
      <c r="G32" s="13"/>
      <c r="H32" s="249">
        <v>45740</v>
      </c>
      <c r="I32" s="13">
        <v>2</v>
      </c>
      <c r="J32" s="13"/>
      <c r="K32" s="13">
        <v>5</v>
      </c>
      <c r="L32" s="13">
        <v>7</v>
      </c>
      <c r="N32" s="13"/>
    </row>
    <row r="33" spans="1:14">
      <c r="A33" s="249">
        <v>45741</v>
      </c>
      <c r="B33" s="8"/>
      <c r="C33" s="8"/>
      <c r="D33" s="8">
        <v>2</v>
      </c>
      <c r="E33" s="8">
        <v>2</v>
      </c>
      <c r="F33"/>
      <c r="G33" s="13"/>
      <c r="H33" s="249">
        <v>45741</v>
      </c>
      <c r="I33" s="13"/>
      <c r="J33" s="13"/>
      <c r="K33" s="13">
        <v>2</v>
      </c>
      <c r="L33" s="13">
        <v>2</v>
      </c>
      <c r="N33" s="13"/>
    </row>
    <row r="34" spans="1:14">
      <c r="A34" s="249">
        <v>45742</v>
      </c>
      <c r="B34" s="8">
        <v>1</v>
      </c>
      <c r="C34" s="8"/>
      <c r="D34" s="8"/>
      <c r="E34" s="8">
        <v>1</v>
      </c>
      <c r="F34"/>
      <c r="G34" s="13"/>
      <c r="H34" s="249">
        <v>45742</v>
      </c>
      <c r="I34" s="13">
        <v>1</v>
      </c>
      <c r="J34" s="13"/>
      <c r="K34" s="13"/>
      <c r="L34" s="13">
        <v>1</v>
      </c>
      <c r="N34" s="13"/>
    </row>
    <row r="35" spans="1:14">
      <c r="A35" s="249">
        <v>45743</v>
      </c>
      <c r="B35" s="8">
        <v>1</v>
      </c>
      <c r="C35" s="8"/>
      <c r="D35" s="8">
        <v>2</v>
      </c>
      <c r="E35" s="8">
        <v>3</v>
      </c>
      <c r="F35"/>
      <c r="G35" s="13"/>
      <c r="H35" s="249">
        <v>45743</v>
      </c>
      <c r="I35" s="13">
        <v>1</v>
      </c>
      <c r="J35" s="13"/>
      <c r="K35" s="13">
        <v>2</v>
      </c>
      <c r="L35" s="13">
        <v>3</v>
      </c>
      <c r="N35" s="13"/>
    </row>
    <row r="36" spans="1:14">
      <c r="A36" s="249">
        <v>45749</v>
      </c>
      <c r="B36" s="8">
        <v>3</v>
      </c>
      <c r="C36" s="8"/>
      <c r="D36" s="8">
        <v>8</v>
      </c>
      <c r="E36" s="8">
        <v>11</v>
      </c>
      <c r="F36"/>
      <c r="G36" s="13"/>
      <c r="H36" s="249">
        <v>45749</v>
      </c>
      <c r="I36" s="13">
        <v>3</v>
      </c>
      <c r="J36" s="13"/>
      <c r="K36" s="13">
        <v>8</v>
      </c>
      <c r="L36" s="13">
        <v>11</v>
      </c>
      <c r="N36" s="13"/>
    </row>
    <row r="37" spans="1:14">
      <c r="A37" s="249">
        <v>45750</v>
      </c>
      <c r="B37" s="8">
        <v>3</v>
      </c>
      <c r="C37" s="8"/>
      <c r="D37" s="8">
        <v>10</v>
      </c>
      <c r="E37" s="8">
        <v>13</v>
      </c>
      <c r="F37"/>
      <c r="G37" s="13"/>
      <c r="H37" s="249">
        <v>45750</v>
      </c>
      <c r="I37" s="13">
        <v>3</v>
      </c>
      <c r="J37" s="13"/>
      <c r="K37" s="13">
        <v>10</v>
      </c>
      <c r="L37" s="13">
        <v>13</v>
      </c>
      <c r="N37" s="13"/>
    </row>
    <row r="38" spans="1:14">
      <c r="A38" s="249">
        <v>45751</v>
      </c>
      <c r="B38" s="8">
        <v>3</v>
      </c>
      <c r="C38" s="8"/>
      <c r="D38" s="8">
        <v>5</v>
      </c>
      <c r="E38" s="8">
        <v>8</v>
      </c>
      <c r="F38"/>
      <c r="G38" s="13"/>
      <c r="H38" s="249">
        <v>45751</v>
      </c>
      <c r="I38" s="13">
        <v>3</v>
      </c>
      <c r="J38" s="13"/>
      <c r="K38" s="13">
        <v>5</v>
      </c>
      <c r="L38" s="13">
        <v>8</v>
      </c>
      <c r="N38" s="13"/>
    </row>
    <row r="39" spans="1:14">
      <c r="A39" s="249">
        <v>45754</v>
      </c>
      <c r="B39" s="8">
        <v>1</v>
      </c>
      <c r="C39" s="8"/>
      <c r="D39" s="8">
        <v>3</v>
      </c>
      <c r="E39" s="8">
        <v>4</v>
      </c>
      <c r="F39"/>
      <c r="G39" s="13"/>
      <c r="H39" s="249">
        <v>45754</v>
      </c>
      <c r="I39" s="13">
        <v>1</v>
      </c>
      <c r="J39" s="13"/>
      <c r="K39" s="13">
        <v>3</v>
      </c>
      <c r="L39" s="13">
        <v>4</v>
      </c>
      <c r="N39" s="13"/>
    </row>
    <row r="40" spans="1:14">
      <c r="A40" s="249">
        <v>45762</v>
      </c>
      <c r="B40" s="8">
        <v>3</v>
      </c>
      <c r="C40" s="8"/>
      <c r="D40" s="8">
        <v>2</v>
      </c>
      <c r="E40" s="8">
        <v>5</v>
      </c>
      <c r="F40"/>
      <c r="G40" s="13"/>
      <c r="H40" s="249">
        <v>45762</v>
      </c>
      <c r="I40" s="13">
        <v>3</v>
      </c>
      <c r="J40" s="13"/>
      <c r="K40" s="13">
        <v>2</v>
      </c>
      <c r="L40" s="13">
        <v>5</v>
      </c>
      <c r="N40" s="13"/>
    </row>
    <row r="41" spans="1:14">
      <c r="A41" s="249">
        <v>45764</v>
      </c>
      <c r="B41" s="8">
        <v>4</v>
      </c>
      <c r="C41" s="8"/>
      <c r="D41" s="8">
        <v>2</v>
      </c>
      <c r="E41" s="8">
        <v>6</v>
      </c>
      <c r="F41"/>
      <c r="G41" s="13"/>
      <c r="H41" s="249">
        <v>45764</v>
      </c>
      <c r="I41" s="13">
        <v>4</v>
      </c>
      <c r="J41" s="13"/>
      <c r="K41" s="13">
        <v>2</v>
      </c>
      <c r="L41" s="13">
        <v>6</v>
      </c>
      <c r="N41" s="13"/>
    </row>
    <row r="42" spans="1:14">
      <c r="A42" s="249">
        <v>45769</v>
      </c>
      <c r="B42" s="8">
        <v>2</v>
      </c>
      <c r="C42" s="8"/>
      <c r="D42" s="8">
        <v>3</v>
      </c>
      <c r="E42" s="8">
        <v>5</v>
      </c>
      <c r="F42"/>
      <c r="G42" s="13"/>
      <c r="H42" s="249">
        <v>45769</v>
      </c>
      <c r="I42" s="13">
        <v>2</v>
      </c>
      <c r="J42" s="13"/>
      <c r="K42" s="13">
        <v>3</v>
      </c>
      <c r="L42" s="13">
        <v>5</v>
      </c>
      <c r="N42" s="13"/>
    </row>
    <row r="43" spans="1:14">
      <c r="A43" s="249">
        <v>45771</v>
      </c>
      <c r="B43" s="8">
        <v>3</v>
      </c>
      <c r="C43" s="8"/>
      <c r="D43" s="8">
        <v>7</v>
      </c>
      <c r="E43" s="8">
        <v>10</v>
      </c>
      <c r="F43"/>
      <c r="G43" s="13"/>
      <c r="H43" s="249">
        <v>45771</v>
      </c>
      <c r="I43" s="13">
        <v>3</v>
      </c>
      <c r="J43" s="13"/>
      <c r="K43" s="13">
        <v>7</v>
      </c>
      <c r="L43" s="13">
        <v>10</v>
      </c>
      <c r="N43" s="13"/>
    </row>
    <row r="44" spans="1:14">
      <c r="A44" s="249">
        <v>45775</v>
      </c>
      <c r="B44" s="8">
        <v>4</v>
      </c>
      <c r="C44" s="8"/>
      <c r="D44" s="8">
        <v>4</v>
      </c>
      <c r="E44" s="8">
        <v>8</v>
      </c>
      <c r="F44"/>
      <c r="G44" s="13"/>
      <c r="H44" s="249">
        <v>45775</v>
      </c>
      <c r="I44" s="13">
        <v>4</v>
      </c>
      <c r="J44" s="13"/>
      <c r="K44" s="13">
        <v>4</v>
      </c>
      <c r="L44" s="13">
        <v>8</v>
      </c>
      <c r="N44" s="13"/>
    </row>
    <row r="45" spans="1:14">
      <c r="A45" s="249">
        <v>45782</v>
      </c>
      <c r="B45" s="8">
        <v>4</v>
      </c>
      <c r="C45" s="8"/>
      <c r="D45" s="8">
        <v>5</v>
      </c>
      <c r="E45" s="8">
        <v>9</v>
      </c>
      <c r="F45"/>
      <c r="G45" s="13"/>
      <c r="H45" s="249">
        <v>45782</v>
      </c>
      <c r="I45" s="13">
        <v>4</v>
      </c>
      <c r="J45" s="13"/>
      <c r="K45" s="13">
        <v>5</v>
      </c>
      <c r="L45" s="13">
        <v>9</v>
      </c>
      <c r="N45" s="13"/>
    </row>
    <row r="46" spans="1:14">
      <c r="A46" s="249">
        <v>45783</v>
      </c>
      <c r="B46" s="8">
        <v>1</v>
      </c>
      <c r="C46" s="8"/>
      <c r="D46" s="8"/>
      <c r="E46" s="8">
        <v>1</v>
      </c>
      <c r="F46"/>
      <c r="G46" s="13"/>
      <c r="H46" s="249">
        <v>45783</v>
      </c>
      <c r="I46" s="13">
        <v>1</v>
      </c>
      <c r="J46" s="13"/>
      <c r="K46" s="13"/>
      <c r="L46" s="13">
        <v>1</v>
      </c>
      <c r="N46" s="13"/>
    </row>
    <row r="47" spans="1:14">
      <c r="A47" s="249">
        <v>45785</v>
      </c>
      <c r="B47" s="8">
        <v>2</v>
      </c>
      <c r="C47" s="8"/>
      <c r="D47" s="8"/>
      <c r="E47" s="8">
        <v>2</v>
      </c>
      <c r="F47"/>
      <c r="G47" s="13"/>
      <c r="H47" s="249">
        <v>45785</v>
      </c>
      <c r="I47" s="13">
        <v>2</v>
      </c>
      <c r="J47" s="13"/>
      <c r="K47" s="13"/>
      <c r="L47" s="13">
        <v>2</v>
      </c>
      <c r="N47" s="13"/>
    </row>
    <row r="48" spans="1:14">
      <c r="A48" s="249">
        <v>45786</v>
      </c>
      <c r="B48" s="8">
        <v>5</v>
      </c>
      <c r="C48" s="8"/>
      <c r="D48" s="8">
        <v>3</v>
      </c>
      <c r="E48" s="8">
        <v>8</v>
      </c>
      <c r="F48"/>
      <c r="G48" s="13"/>
      <c r="H48" s="249">
        <v>45786</v>
      </c>
      <c r="I48" s="13">
        <v>5</v>
      </c>
      <c r="J48" s="13"/>
      <c r="K48" s="13">
        <v>3</v>
      </c>
      <c r="L48" s="13">
        <v>8</v>
      </c>
      <c r="N48" s="13"/>
    </row>
    <row r="49" spans="1:14">
      <c r="A49" s="249">
        <v>45789</v>
      </c>
      <c r="B49" s="8">
        <v>3</v>
      </c>
      <c r="C49" s="8"/>
      <c r="D49" s="8">
        <v>2</v>
      </c>
      <c r="E49" s="8">
        <v>5</v>
      </c>
      <c r="F49"/>
      <c r="G49" s="13"/>
      <c r="H49" s="249">
        <v>45789</v>
      </c>
      <c r="I49" s="13">
        <v>3</v>
      </c>
      <c r="J49" s="13"/>
      <c r="K49" s="13">
        <v>2</v>
      </c>
      <c r="L49" s="13">
        <v>5</v>
      </c>
      <c r="N49" s="13"/>
    </row>
    <row r="50" spans="1:14">
      <c r="A50" s="249">
        <v>45793</v>
      </c>
      <c r="B50" s="8">
        <v>15</v>
      </c>
      <c r="C50" s="8"/>
      <c r="D50" s="8">
        <v>4</v>
      </c>
      <c r="E50" s="8">
        <v>19</v>
      </c>
      <c r="F50"/>
      <c r="G50" s="13"/>
      <c r="H50" s="249">
        <v>45793</v>
      </c>
      <c r="I50" s="13">
        <v>15</v>
      </c>
      <c r="J50" s="13"/>
      <c r="K50" s="13">
        <v>4</v>
      </c>
      <c r="L50" s="13">
        <v>19</v>
      </c>
      <c r="N50" s="13"/>
    </row>
    <row r="51" spans="1:14">
      <c r="A51" s="249">
        <v>45796</v>
      </c>
      <c r="B51" s="8">
        <v>3</v>
      </c>
      <c r="C51" s="8"/>
      <c r="D51" s="8">
        <v>1</v>
      </c>
      <c r="E51" s="8">
        <v>4</v>
      </c>
      <c r="F51"/>
      <c r="G51" s="13"/>
      <c r="H51" s="249">
        <v>45796</v>
      </c>
      <c r="I51" s="13">
        <v>3</v>
      </c>
      <c r="J51" s="13"/>
      <c r="K51" s="13">
        <v>1</v>
      </c>
      <c r="L51" s="13">
        <v>4</v>
      </c>
      <c r="N51" s="13"/>
    </row>
    <row r="52" spans="1:14">
      <c r="A52" s="249">
        <v>45798</v>
      </c>
      <c r="B52" s="8">
        <v>3</v>
      </c>
      <c r="C52" s="8"/>
      <c r="D52" s="8">
        <v>4</v>
      </c>
      <c r="E52" s="8">
        <v>7</v>
      </c>
      <c r="F52"/>
      <c r="G52" s="13"/>
      <c r="H52" s="249">
        <v>45798</v>
      </c>
      <c r="I52" s="13">
        <v>3</v>
      </c>
      <c r="J52" s="13"/>
      <c r="K52" s="13">
        <v>4</v>
      </c>
      <c r="L52" s="13">
        <v>7</v>
      </c>
      <c r="N52" s="13"/>
    </row>
    <row r="53" spans="1:14">
      <c r="A53" s="249">
        <v>45803</v>
      </c>
      <c r="B53" s="8"/>
      <c r="C53" s="8"/>
      <c r="D53" s="8">
        <v>2</v>
      </c>
      <c r="E53" s="8">
        <v>2</v>
      </c>
      <c r="F53"/>
      <c r="G53" s="13"/>
      <c r="H53" s="249">
        <v>45803</v>
      </c>
      <c r="I53" s="13"/>
      <c r="J53" s="13"/>
      <c r="K53" s="13">
        <v>2</v>
      </c>
      <c r="L53" s="13">
        <v>2</v>
      </c>
      <c r="N53" s="13"/>
    </row>
    <row r="54" spans="1:14">
      <c r="A54" s="249">
        <v>45807</v>
      </c>
      <c r="B54" s="8">
        <v>3</v>
      </c>
      <c r="C54" s="8"/>
      <c r="D54" s="8">
        <v>5</v>
      </c>
      <c r="E54" s="8">
        <v>8</v>
      </c>
      <c r="F54"/>
      <c r="G54" s="13"/>
      <c r="H54" s="249">
        <v>45807</v>
      </c>
      <c r="I54" s="13">
        <v>3</v>
      </c>
      <c r="J54" s="13"/>
      <c r="K54" s="13">
        <v>5</v>
      </c>
      <c r="L54" s="13">
        <v>8</v>
      </c>
      <c r="N54" s="13"/>
    </row>
    <row r="55" spans="1:14">
      <c r="A55" s="249">
        <v>45811</v>
      </c>
      <c r="B55" s="8">
        <v>3</v>
      </c>
      <c r="C55" s="8"/>
      <c r="D55" s="8">
        <v>8</v>
      </c>
      <c r="E55" s="8">
        <v>11</v>
      </c>
      <c r="F55"/>
      <c r="G55" s="13"/>
      <c r="H55" s="249">
        <v>45811</v>
      </c>
      <c r="I55" s="13">
        <v>3</v>
      </c>
      <c r="J55" s="13"/>
      <c r="K55" s="13">
        <v>8</v>
      </c>
      <c r="L55" s="13">
        <v>11</v>
      </c>
      <c r="N55" s="13"/>
    </row>
    <row r="56" spans="1:14">
      <c r="A56" s="249">
        <v>45812</v>
      </c>
      <c r="B56" s="8">
        <v>5</v>
      </c>
      <c r="C56" s="8"/>
      <c r="D56" s="8">
        <v>4</v>
      </c>
      <c r="E56" s="8">
        <v>9</v>
      </c>
      <c r="F56"/>
      <c r="G56" s="13"/>
      <c r="H56" s="249">
        <v>45812</v>
      </c>
      <c r="I56" s="13">
        <v>5</v>
      </c>
      <c r="J56" s="13"/>
      <c r="K56" s="13">
        <v>4</v>
      </c>
      <c r="L56" s="13">
        <v>9</v>
      </c>
      <c r="N56" s="13"/>
    </row>
    <row r="57" spans="1:14">
      <c r="A57" s="249">
        <v>45819</v>
      </c>
      <c r="B57" s="8">
        <v>3</v>
      </c>
      <c r="C57" s="8"/>
      <c r="D57" s="8">
        <v>4</v>
      </c>
      <c r="E57" s="8">
        <v>7</v>
      </c>
      <c r="F57"/>
      <c r="G57" s="13"/>
      <c r="H57" s="249">
        <v>45819</v>
      </c>
      <c r="I57" s="13">
        <v>3</v>
      </c>
      <c r="J57" s="13"/>
      <c r="K57" s="13">
        <v>4</v>
      </c>
      <c r="L57" s="13">
        <v>7</v>
      </c>
      <c r="N57" s="13"/>
    </row>
    <row r="58" spans="1:14">
      <c r="A58" s="249">
        <v>45821</v>
      </c>
      <c r="B58" s="8">
        <v>2</v>
      </c>
      <c r="C58" s="8"/>
      <c r="D58" s="8">
        <v>2</v>
      </c>
      <c r="E58" s="8">
        <v>4</v>
      </c>
      <c r="F58"/>
      <c r="G58" s="13"/>
      <c r="H58" s="249">
        <v>45821</v>
      </c>
      <c r="I58" s="13">
        <v>2</v>
      </c>
      <c r="J58" s="13"/>
      <c r="K58" s="13">
        <v>2</v>
      </c>
      <c r="L58" s="13">
        <v>4</v>
      </c>
      <c r="N58" s="13"/>
    </row>
    <row r="59" spans="1:14">
      <c r="A59" s="249">
        <v>45822</v>
      </c>
      <c r="B59" s="8">
        <v>1</v>
      </c>
      <c r="C59" s="8"/>
      <c r="D59" s="8"/>
      <c r="E59" s="8">
        <v>1</v>
      </c>
      <c r="F59"/>
      <c r="G59" s="13"/>
      <c r="H59" s="249">
        <v>45822</v>
      </c>
      <c r="I59" s="13">
        <v>1</v>
      </c>
      <c r="J59" s="13"/>
      <c r="K59" s="13"/>
      <c r="L59" s="13">
        <v>1</v>
      </c>
      <c r="N59" s="13"/>
    </row>
    <row r="60" spans="1:14">
      <c r="A60" s="249">
        <v>45825</v>
      </c>
      <c r="B60" s="8">
        <v>6</v>
      </c>
      <c r="C60" s="8"/>
      <c r="D60" s="8">
        <v>3</v>
      </c>
      <c r="E60" s="8">
        <v>9</v>
      </c>
      <c r="F60"/>
      <c r="G60" s="13"/>
      <c r="H60" s="249">
        <v>45825</v>
      </c>
      <c r="I60" s="13">
        <v>6</v>
      </c>
      <c r="J60" s="13"/>
      <c r="K60" s="13">
        <v>3</v>
      </c>
      <c r="L60" s="13">
        <v>9</v>
      </c>
      <c r="N60" s="13"/>
    </row>
    <row r="61" spans="1:14">
      <c r="A61" s="249">
        <v>45827</v>
      </c>
      <c r="B61" s="8">
        <v>2</v>
      </c>
      <c r="C61" s="8"/>
      <c r="D61" s="8">
        <v>4</v>
      </c>
      <c r="E61" s="8">
        <v>6</v>
      </c>
      <c r="F61"/>
      <c r="G61" s="13"/>
      <c r="H61" s="249">
        <v>45827</v>
      </c>
      <c r="I61" s="13">
        <v>2</v>
      </c>
      <c r="J61" s="13"/>
      <c r="K61" s="13">
        <v>4</v>
      </c>
      <c r="L61" s="13">
        <v>6</v>
      </c>
      <c r="N61" s="13"/>
    </row>
    <row r="62" spans="1:14">
      <c r="A62" s="249">
        <v>45831</v>
      </c>
      <c r="B62" s="8">
        <v>1</v>
      </c>
      <c r="C62" s="8"/>
      <c r="D62" s="8">
        <v>3</v>
      </c>
      <c r="E62" s="8">
        <v>4</v>
      </c>
      <c r="F62"/>
      <c r="G62" s="13"/>
      <c r="H62" s="249">
        <v>45831</v>
      </c>
      <c r="I62" s="13">
        <v>1</v>
      </c>
      <c r="J62" s="13"/>
      <c r="K62" s="13">
        <v>3</v>
      </c>
      <c r="L62" s="13">
        <v>4</v>
      </c>
      <c r="N62" s="13"/>
    </row>
    <row r="63" spans="1:14">
      <c r="A63" s="249">
        <v>45832</v>
      </c>
      <c r="B63" s="8">
        <v>2</v>
      </c>
      <c r="C63" s="8"/>
      <c r="D63" s="8"/>
      <c r="E63" s="8">
        <v>2</v>
      </c>
      <c r="F63"/>
      <c r="G63" s="13"/>
      <c r="H63" s="249">
        <v>45832</v>
      </c>
      <c r="I63" s="13">
        <v>2</v>
      </c>
      <c r="J63" s="13"/>
      <c r="K63" s="13"/>
      <c r="L63" s="13">
        <v>2</v>
      </c>
      <c r="N63" s="13"/>
    </row>
    <row r="64" spans="1:14">
      <c r="A64" s="249">
        <v>45973</v>
      </c>
      <c r="B64" s="8"/>
      <c r="C64" s="8"/>
      <c r="D64" s="8">
        <v>4</v>
      </c>
      <c r="E64" s="8">
        <v>4</v>
      </c>
      <c r="F64"/>
      <c r="G64" s="13"/>
      <c r="H64" s="249">
        <v>45973</v>
      </c>
      <c r="I64" s="13"/>
      <c r="J64" s="13"/>
      <c r="K64" s="13">
        <v>4</v>
      </c>
      <c r="L64" s="13">
        <v>4</v>
      </c>
      <c r="N64" s="13"/>
    </row>
    <row r="65" spans="1:14">
      <c r="A65" s="13" t="s">
        <v>3202</v>
      </c>
      <c r="B65" s="8">
        <v>2</v>
      </c>
      <c r="C65" s="8"/>
      <c r="D65" s="8">
        <v>1</v>
      </c>
      <c r="E65" s="8">
        <v>3</v>
      </c>
      <c r="F65"/>
      <c r="G65" s="13"/>
      <c r="H65" s="13" t="s">
        <v>3202</v>
      </c>
      <c r="I65" s="13">
        <v>2</v>
      </c>
      <c r="J65" s="13"/>
      <c r="K65" s="13">
        <v>1</v>
      </c>
      <c r="L65" s="13">
        <v>3</v>
      </c>
      <c r="N65" s="13"/>
    </row>
    <row r="66" spans="1:14">
      <c r="A66" s="249">
        <v>45833</v>
      </c>
      <c r="B66" s="8">
        <v>2</v>
      </c>
      <c r="C66" s="8"/>
      <c r="D66" s="8">
        <v>3</v>
      </c>
      <c r="E66" s="8">
        <v>5</v>
      </c>
      <c r="F66"/>
      <c r="G66" s="13"/>
      <c r="H66" s="249">
        <v>45833</v>
      </c>
      <c r="I66" s="13">
        <v>2</v>
      </c>
      <c r="J66" s="13"/>
      <c r="K66" s="13">
        <v>3</v>
      </c>
      <c r="L66" s="13">
        <v>5</v>
      </c>
      <c r="N66" s="13"/>
    </row>
    <row r="67" spans="1:14">
      <c r="A67" s="249">
        <v>45834</v>
      </c>
      <c r="B67" s="8">
        <v>5</v>
      </c>
      <c r="C67" s="8"/>
      <c r="D67" s="8">
        <v>1</v>
      </c>
      <c r="E67" s="8">
        <v>6</v>
      </c>
      <c r="F67"/>
      <c r="G67" s="13"/>
      <c r="H67" s="249">
        <v>45834</v>
      </c>
      <c r="I67" s="13">
        <v>5</v>
      </c>
      <c r="J67" s="13"/>
      <c r="K67" s="13">
        <v>1</v>
      </c>
      <c r="L67" s="13">
        <v>6</v>
      </c>
      <c r="N67" s="13"/>
    </row>
    <row r="68" spans="1:14">
      <c r="A68" s="249">
        <v>45839</v>
      </c>
      <c r="B68" s="8">
        <v>5</v>
      </c>
      <c r="C68" s="8"/>
      <c r="D68" s="8">
        <v>3</v>
      </c>
      <c r="E68" s="8">
        <v>8</v>
      </c>
      <c r="F68"/>
      <c r="G68" s="13"/>
      <c r="H68" s="249">
        <v>45839</v>
      </c>
      <c r="I68" s="13">
        <v>5</v>
      </c>
      <c r="J68" s="13"/>
      <c r="K68" s="13">
        <v>3</v>
      </c>
      <c r="L68" s="13">
        <v>8</v>
      </c>
      <c r="N68" s="13"/>
    </row>
    <row r="69" spans="1:14">
      <c r="A69" s="249">
        <v>45841</v>
      </c>
      <c r="B69" s="8">
        <v>8</v>
      </c>
      <c r="C69" s="8"/>
      <c r="D69" s="8">
        <v>6</v>
      </c>
      <c r="E69" s="8">
        <v>14</v>
      </c>
      <c r="F69"/>
      <c r="G69" s="13"/>
      <c r="H69" s="249">
        <v>45841</v>
      </c>
      <c r="I69" s="13">
        <v>8</v>
      </c>
      <c r="J69" s="13"/>
      <c r="K69" s="13">
        <v>6</v>
      </c>
      <c r="L69" s="13">
        <v>14</v>
      </c>
      <c r="N69" s="13"/>
    </row>
    <row r="70" spans="1:14">
      <c r="A70" s="249">
        <v>45845</v>
      </c>
      <c r="B70" s="8">
        <v>5</v>
      </c>
      <c r="C70" s="8"/>
      <c r="D70" s="8">
        <v>5</v>
      </c>
      <c r="E70" s="8">
        <v>10</v>
      </c>
      <c r="F70"/>
      <c r="G70" s="13"/>
      <c r="H70" s="249">
        <v>45845</v>
      </c>
      <c r="I70" s="13">
        <v>5</v>
      </c>
      <c r="J70" s="13"/>
      <c r="K70" s="13">
        <v>5</v>
      </c>
      <c r="L70" s="13">
        <v>10</v>
      </c>
      <c r="N70" s="13"/>
    </row>
    <row r="71" spans="1:14">
      <c r="A71" s="249">
        <v>45848</v>
      </c>
      <c r="B71" s="8">
        <v>7</v>
      </c>
      <c r="C71" s="8"/>
      <c r="D71" s="8">
        <v>12</v>
      </c>
      <c r="E71" s="8">
        <v>19</v>
      </c>
      <c r="F71"/>
      <c r="G71" s="13"/>
      <c r="H71" s="249">
        <v>45848</v>
      </c>
      <c r="I71" s="13">
        <v>7</v>
      </c>
      <c r="J71" s="13"/>
      <c r="K71" s="13">
        <v>12</v>
      </c>
      <c r="L71" s="13">
        <v>19</v>
      </c>
      <c r="N71" s="13"/>
    </row>
    <row r="72" spans="1:14">
      <c r="A72" s="249">
        <v>45849</v>
      </c>
      <c r="B72" s="8">
        <v>8</v>
      </c>
      <c r="C72" s="8"/>
      <c r="D72" s="8">
        <v>1</v>
      </c>
      <c r="E72" s="8">
        <v>9</v>
      </c>
      <c r="F72"/>
      <c r="G72" s="13"/>
      <c r="H72" s="249">
        <v>45849</v>
      </c>
      <c r="I72" s="13">
        <v>8</v>
      </c>
      <c r="J72" s="13"/>
      <c r="K72" s="13">
        <v>1</v>
      </c>
      <c r="L72" s="13">
        <v>9</v>
      </c>
      <c r="N72" s="13"/>
    </row>
    <row r="73" spans="1:14">
      <c r="A73" s="249">
        <v>45852</v>
      </c>
      <c r="B73" s="8">
        <v>16</v>
      </c>
      <c r="C73" s="8"/>
      <c r="D73" s="8">
        <v>3</v>
      </c>
      <c r="E73" s="8">
        <v>19</v>
      </c>
      <c r="F73"/>
      <c r="G73" s="13"/>
      <c r="H73" s="249">
        <v>45852</v>
      </c>
      <c r="I73" s="13">
        <v>16</v>
      </c>
      <c r="J73" s="13"/>
      <c r="K73" s="13">
        <v>3</v>
      </c>
      <c r="L73" s="13">
        <v>19</v>
      </c>
      <c r="N73" s="13"/>
    </row>
    <row r="74" spans="1:14">
      <c r="A74" s="249">
        <v>45853</v>
      </c>
      <c r="B74" s="8">
        <v>4</v>
      </c>
      <c r="C74" s="8"/>
      <c r="D74" s="8">
        <v>2</v>
      </c>
      <c r="E74" s="8">
        <v>6</v>
      </c>
      <c r="F74"/>
      <c r="G74" s="13"/>
      <c r="H74" s="249">
        <v>45853</v>
      </c>
      <c r="I74" s="13">
        <v>4</v>
      </c>
      <c r="J74" s="13"/>
      <c r="K74" s="13">
        <v>2</v>
      </c>
      <c r="L74" s="13">
        <v>6</v>
      </c>
      <c r="N74" s="13"/>
    </row>
    <row r="75" spans="1:14">
      <c r="A75" s="249">
        <v>45855</v>
      </c>
      <c r="B75" s="8">
        <v>1</v>
      </c>
      <c r="C75" s="8"/>
      <c r="D75" s="8">
        <v>5</v>
      </c>
      <c r="E75" s="8">
        <v>6</v>
      </c>
      <c r="F75"/>
      <c r="G75" s="13"/>
      <c r="H75" s="249">
        <v>45855</v>
      </c>
      <c r="I75" s="13">
        <v>1</v>
      </c>
      <c r="J75" s="13"/>
      <c r="K75" s="13">
        <v>5</v>
      </c>
      <c r="L75" s="13">
        <v>6</v>
      </c>
      <c r="N75" s="13"/>
    </row>
    <row r="76" spans="1:14">
      <c r="A76" s="249">
        <v>45856</v>
      </c>
      <c r="B76" s="8">
        <v>2</v>
      </c>
      <c r="C76" s="8"/>
      <c r="D76" s="8"/>
      <c r="E76" s="8">
        <v>2</v>
      </c>
      <c r="F76"/>
      <c r="G76" s="13"/>
      <c r="H76" s="249">
        <v>45856</v>
      </c>
      <c r="I76" s="13">
        <v>2</v>
      </c>
      <c r="J76" s="13"/>
      <c r="K76" s="13"/>
      <c r="L76" s="13">
        <v>2</v>
      </c>
      <c r="N76" s="13"/>
    </row>
    <row r="77" spans="1:14">
      <c r="A77" s="249">
        <v>45859</v>
      </c>
      <c r="B77" s="8">
        <v>1</v>
      </c>
      <c r="C77" s="8"/>
      <c r="D77" s="8"/>
      <c r="E77" s="8">
        <v>1</v>
      </c>
      <c r="F77"/>
      <c r="G77" s="13"/>
      <c r="H77" s="249">
        <v>45859</v>
      </c>
      <c r="I77" s="13">
        <v>1</v>
      </c>
      <c r="J77" s="13"/>
      <c r="K77" s="13"/>
      <c r="L77" s="13">
        <v>1</v>
      </c>
      <c r="N77" s="13"/>
    </row>
    <row r="78" spans="1:14">
      <c r="A78" s="249">
        <v>45861</v>
      </c>
      <c r="B78" s="8">
        <v>6</v>
      </c>
      <c r="C78" s="8"/>
      <c r="D78" s="8"/>
      <c r="E78" s="8">
        <v>6</v>
      </c>
      <c r="F78"/>
      <c r="G78" s="13"/>
      <c r="H78" s="249">
        <v>45861</v>
      </c>
      <c r="I78" s="13">
        <v>6</v>
      </c>
      <c r="J78" s="13"/>
      <c r="K78" s="13"/>
      <c r="L78" s="13">
        <v>6</v>
      </c>
      <c r="N78" s="13"/>
    </row>
    <row r="79" spans="1:14">
      <c r="A79" s="249">
        <v>45863</v>
      </c>
      <c r="B79" s="8">
        <v>2</v>
      </c>
      <c r="C79" s="8"/>
      <c r="D79" s="8"/>
      <c r="E79" s="8">
        <v>2</v>
      </c>
      <c r="F79"/>
      <c r="G79" s="13"/>
      <c r="H79" s="249">
        <v>45863</v>
      </c>
      <c r="I79" s="13">
        <v>2</v>
      </c>
      <c r="J79" s="13"/>
      <c r="K79" s="13"/>
      <c r="L79" s="13">
        <v>2</v>
      </c>
      <c r="N79" s="13"/>
    </row>
    <row r="80" spans="1:14">
      <c r="A80" s="249">
        <v>45866</v>
      </c>
      <c r="B80" s="8"/>
      <c r="C80" s="8"/>
      <c r="D80" s="8">
        <v>1</v>
      </c>
      <c r="E80" s="8">
        <v>1</v>
      </c>
      <c r="F80"/>
      <c r="G80" s="13"/>
      <c r="H80" s="249">
        <v>45866</v>
      </c>
      <c r="I80" s="13"/>
      <c r="J80" s="13"/>
      <c r="K80" s="13">
        <v>1</v>
      </c>
      <c r="L80" s="13">
        <v>1</v>
      </c>
      <c r="N80" s="13"/>
    </row>
    <row r="81" spans="1:14">
      <c r="A81" s="249">
        <v>45868</v>
      </c>
      <c r="B81" s="8">
        <v>10</v>
      </c>
      <c r="C81" s="8"/>
      <c r="D81" s="8">
        <v>4</v>
      </c>
      <c r="E81" s="8">
        <v>14</v>
      </c>
      <c r="F81"/>
      <c r="G81" s="13"/>
      <c r="H81" s="249">
        <v>45868</v>
      </c>
      <c r="I81" s="13">
        <v>10</v>
      </c>
      <c r="J81" s="13"/>
      <c r="K81" s="13">
        <v>4</v>
      </c>
      <c r="L81" s="13">
        <v>14</v>
      </c>
      <c r="N81" s="13"/>
    </row>
    <row r="82" spans="1:14">
      <c r="A82" s="249">
        <v>45870</v>
      </c>
      <c r="B82" s="8">
        <v>6</v>
      </c>
      <c r="C82" s="8"/>
      <c r="D82" s="8"/>
      <c r="E82" s="8">
        <v>6</v>
      </c>
      <c r="F82"/>
      <c r="G82" s="13"/>
      <c r="H82" s="249">
        <v>45870</v>
      </c>
      <c r="I82" s="13">
        <v>6</v>
      </c>
      <c r="J82" s="13"/>
      <c r="K82" s="13"/>
      <c r="L82" s="13">
        <v>6</v>
      </c>
      <c r="N82" s="13"/>
    </row>
    <row r="83" spans="1:14">
      <c r="A83" s="249">
        <v>45875</v>
      </c>
      <c r="B83" s="8">
        <v>12</v>
      </c>
      <c r="C83" s="8"/>
      <c r="D83" s="8"/>
      <c r="E83" s="8">
        <v>12</v>
      </c>
      <c r="F83"/>
      <c r="G83" s="13"/>
      <c r="H83" s="249">
        <v>45875</v>
      </c>
      <c r="I83" s="13">
        <v>12</v>
      </c>
      <c r="J83" s="13"/>
      <c r="K83" s="13"/>
      <c r="L83" s="13">
        <v>12</v>
      </c>
      <c r="N83" s="13"/>
    </row>
    <row r="84" spans="1:14">
      <c r="A84" s="249">
        <v>45880</v>
      </c>
      <c r="B84" s="8">
        <v>2</v>
      </c>
      <c r="C84" s="8"/>
      <c r="D84" s="8"/>
      <c r="E84" s="8">
        <v>2</v>
      </c>
      <c r="F84"/>
      <c r="G84" s="13"/>
      <c r="H84" s="249">
        <v>45880</v>
      </c>
      <c r="I84" s="13">
        <v>2</v>
      </c>
      <c r="J84" s="13"/>
      <c r="K84" s="13"/>
      <c r="L84" s="13">
        <v>2</v>
      </c>
      <c r="N84" s="13"/>
    </row>
    <row r="85" spans="1:14">
      <c r="A85" s="249">
        <v>45881</v>
      </c>
      <c r="B85" s="8">
        <v>3</v>
      </c>
      <c r="C85" s="8"/>
      <c r="D85" s="8"/>
      <c r="E85" s="8">
        <v>3</v>
      </c>
      <c r="F85"/>
      <c r="G85" s="13"/>
      <c r="H85" s="249">
        <v>45881</v>
      </c>
      <c r="I85" s="13">
        <v>3</v>
      </c>
      <c r="J85" s="13"/>
      <c r="K85" s="13"/>
      <c r="L85" s="13">
        <v>3</v>
      </c>
      <c r="N85" s="13"/>
    </row>
    <row r="86" spans="1:14">
      <c r="A86" s="249">
        <v>45883</v>
      </c>
      <c r="B86" s="8">
        <v>7</v>
      </c>
      <c r="C86" s="8"/>
      <c r="D86" s="8">
        <v>2</v>
      </c>
      <c r="E86" s="8">
        <v>9</v>
      </c>
      <c r="F86"/>
      <c r="G86" s="13"/>
      <c r="H86" s="249">
        <v>45883</v>
      </c>
      <c r="I86" s="13">
        <v>7</v>
      </c>
      <c r="J86" s="13"/>
      <c r="K86" s="13">
        <v>2</v>
      </c>
      <c r="L86" s="13">
        <v>9</v>
      </c>
      <c r="N86" s="13"/>
    </row>
    <row r="87" spans="1:14">
      <c r="A87" s="249">
        <v>45884</v>
      </c>
      <c r="B87" s="8">
        <v>2</v>
      </c>
      <c r="C87" s="8"/>
      <c r="D87" s="8"/>
      <c r="E87" s="8">
        <v>2</v>
      </c>
      <c r="F87"/>
      <c r="G87" s="13"/>
      <c r="H87" s="249">
        <v>45884</v>
      </c>
      <c r="I87" s="13">
        <v>2</v>
      </c>
      <c r="J87" s="13"/>
      <c r="K87" s="13"/>
      <c r="L87" s="13">
        <v>2</v>
      </c>
      <c r="N87" s="13"/>
    </row>
    <row r="88" spans="1:14">
      <c r="A88" s="249">
        <v>45887</v>
      </c>
      <c r="B88" s="8">
        <v>1</v>
      </c>
      <c r="C88" s="8"/>
      <c r="D88" s="8">
        <v>1</v>
      </c>
      <c r="E88" s="8">
        <v>2</v>
      </c>
      <c r="F88"/>
      <c r="G88" s="13"/>
      <c r="H88" s="249">
        <v>45887</v>
      </c>
      <c r="I88" s="13">
        <v>1</v>
      </c>
      <c r="J88" s="13"/>
      <c r="K88" s="13">
        <v>1</v>
      </c>
      <c r="L88" s="13">
        <v>2</v>
      </c>
      <c r="N88" s="13"/>
    </row>
    <row r="89" spans="1:14">
      <c r="A89" s="249">
        <v>45890</v>
      </c>
      <c r="B89" s="8">
        <v>13</v>
      </c>
      <c r="C89" s="8"/>
      <c r="D89" s="8">
        <v>5</v>
      </c>
      <c r="E89" s="8">
        <v>18</v>
      </c>
      <c r="F89"/>
      <c r="G89" s="13"/>
      <c r="H89" s="249">
        <v>45890</v>
      </c>
      <c r="I89" s="13">
        <v>13</v>
      </c>
      <c r="J89" s="13"/>
      <c r="K89" s="13">
        <v>5</v>
      </c>
      <c r="L89" s="13">
        <v>18</v>
      </c>
      <c r="N89" s="13"/>
    </row>
    <row r="90" spans="1:14">
      <c r="A90" s="249">
        <v>45891</v>
      </c>
      <c r="B90" s="8">
        <v>2</v>
      </c>
      <c r="C90" s="8"/>
      <c r="D90" s="8"/>
      <c r="E90" s="8">
        <v>2</v>
      </c>
      <c r="F90"/>
      <c r="G90" s="13"/>
      <c r="H90" s="249">
        <v>45891</v>
      </c>
      <c r="I90" s="13">
        <v>2</v>
      </c>
      <c r="J90" s="13"/>
      <c r="K90" s="13"/>
      <c r="L90" s="13">
        <v>2</v>
      </c>
      <c r="N90" s="13"/>
    </row>
    <row r="91" spans="1:14">
      <c r="A91" s="249">
        <v>45892</v>
      </c>
      <c r="B91" s="8">
        <v>18</v>
      </c>
      <c r="C91" s="8">
        <v>3</v>
      </c>
      <c r="D91" s="8"/>
      <c r="E91" s="8">
        <v>21</v>
      </c>
      <c r="F91"/>
      <c r="G91" s="13"/>
      <c r="H91" s="249">
        <v>45892</v>
      </c>
      <c r="I91" s="13">
        <v>18</v>
      </c>
      <c r="J91" s="13">
        <v>3</v>
      </c>
      <c r="K91" s="13"/>
      <c r="L91" s="13">
        <v>21</v>
      </c>
      <c r="N91" s="13"/>
    </row>
    <row r="92" spans="1:14">
      <c r="A92" s="249">
        <v>45894</v>
      </c>
      <c r="B92" s="8">
        <v>9</v>
      </c>
      <c r="C92" s="8"/>
      <c r="D92" s="8"/>
      <c r="E92" s="8">
        <v>9</v>
      </c>
      <c r="F92"/>
      <c r="G92" s="13"/>
      <c r="H92" s="249">
        <v>45894</v>
      </c>
      <c r="I92" s="13">
        <v>9</v>
      </c>
      <c r="J92" s="13"/>
      <c r="K92" s="13"/>
      <c r="L92" s="13">
        <v>9</v>
      </c>
      <c r="N92" s="13"/>
    </row>
    <row r="93" spans="1:14">
      <c r="A93" s="249">
        <v>45897</v>
      </c>
      <c r="B93" s="8">
        <v>1</v>
      </c>
      <c r="C93" s="8"/>
      <c r="D93" s="8"/>
      <c r="E93" s="8">
        <v>1</v>
      </c>
      <c r="F93"/>
      <c r="G93" s="13"/>
      <c r="H93" s="249">
        <v>45897</v>
      </c>
      <c r="I93" s="13">
        <v>1</v>
      </c>
      <c r="J93" s="13"/>
      <c r="K93" s="13"/>
      <c r="L93" s="13">
        <v>1</v>
      </c>
      <c r="N93" s="13"/>
    </row>
    <row r="94" spans="1:14">
      <c r="A94" s="249">
        <v>45898</v>
      </c>
      <c r="B94" s="8">
        <v>17</v>
      </c>
      <c r="C94" s="8"/>
      <c r="D94" s="8">
        <v>5</v>
      </c>
      <c r="E94" s="8">
        <v>22</v>
      </c>
      <c r="F94"/>
      <c r="G94" s="13"/>
      <c r="H94" s="249">
        <v>45898</v>
      </c>
      <c r="I94" s="13">
        <v>17</v>
      </c>
      <c r="J94" s="13"/>
      <c r="K94" s="13">
        <v>5</v>
      </c>
      <c r="L94" s="13">
        <v>22</v>
      </c>
      <c r="N94" s="13"/>
    </row>
    <row r="95" spans="1:14">
      <c r="A95" s="249">
        <v>45904</v>
      </c>
      <c r="B95" s="8">
        <v>7</v>
      </c>
      <c r="C95" s="8"/>
      <c r="D95" s="8"/>
      <c r="E95" s="8">
        <v>7</v>
      </c>
      <c r="F95"/>
      <c r="G95" s="13"/>
      <c r="H95" s="249">
        <v>45904</v>
      </c>
      <c r="I95" s="13">
        <v>7</v>
      </c>
      <c r="J95" s="13"/>
      <c r="K95" s="13"/>
      <c r="L95" s="13">
        <v>7</v>
      </c>
      <c r="N95" s="13"/>
    </row>
    <row r="96" spans="1:14">
      <c r="A96" s="249">
        <v>45908</v>
      </c>
      <c r="B96" s="8">
        <v>4</v>
      </c>
      <c r="C96" s="8"/>
      <c r="D96" s="8"/>
      <c r="E96" s="8">
        <v>4</v>
      </c>
      <c r="F96"/>
      <c r="G96" s="13"/>
      <c r="H96" s="249">
        <v>45908</v>
      </c>
      <c r="I96" s="13">
        <v>4</v>
      </c>
      <c r="J96" s="13"/>
      <c r="K96" s="13"/>
      <c r="L96" s="13">
        <v>4</v>
      </c>
      <c r="N96" s="13"/>
    </row>
    <row r="97" spans="1:14">
      <c r="A97" s="249">
        <v>45910</v>
      </c>
      <c r="B97" s="8">
        <v>5</v>
      </c>
      <c r="C97" s="8"/>
      <c r="D97" s="8">
        <v>1</v>
      </c>
      <c r="E97" s="8">
        <v>6</v>
      </c>
      <c r="F97"/>
      <c r="G97" s="13"/>
      <c r="H97" s="249">
        <v>45910</v>
      </c>
      <c r="I97" s="13">
        <v>5</v>
      </c>
      <c r="J97" s="13"/>
      <c r="K97" s="13">
        <v>1</v>
      </c>
      <c r="L97" s="13">
        <v>6</v>
      </c>
      <c r="N97" s="13"/>
    </row>
    <row r="98" spans="1:14">
      <c r="A98" s="249">
        <v>45913</v>
      </c>
      <c r="B98" s="8">
        <v>3</v>
      </c>
      <c r="C98" s="8"/>
      <c r="D98" s="8"/>
      <c r="E98" s="8">
        <v>3</v>
      </c>
      <c r="F98"/>
      <c r="G98" s="13"/>
      <c r="H98" s="249">
        <v>45913</v>
      </c>
      <c r="I98" s="13">
        <v>3</v>
      </c>
      <c r="J98" s="13"/>
      <c r="K98" s="13"/>
      <c r="L98" s="13">
        <v>3</v>
      </c>
      <c r="N98" s="13"/>
    </row>
    <row r="99" spans="1:14">
      <c r="A99" s="249">
        <v>45915</v>
      </c>
      <c r="B99" s="8">
        <v>4</v>
      </c>
      <c r="C99" s="8"/>
      <c r="D99" s="8">
        <v>2</v>
      </c>
      <c r="E99" s="8">
        <v>6</v>
      </c>
      <c r="F99"/>
      <c r="G99" s="13"/>
      <c r="H99" s="249">
        <v>45915</v>
      </c>
      <c r="I99" s="13">
        <v>4</v>
      </c>
      <c r="J99" s="13"/>
      <c r="K99" s="13">
        <v>2</v>
      </c>
      <c r="L99" s="13">
        <v>6</v>
      </c>
      <c r="N99" s="13"/>
    </row>
    <row r="100" spans="1:14">
      <c r="A100" s="249">
        <v>45918</v>
      </c>
      <c r="B100" s="8">
        <v>5</v>
      </c>
      <c r="C100" s="8"/>
      <c r="D100" s="8">
        <v>2</v>
      </c>
      <c r="E100" s="8">
        <v>7</v>
      </c>
      <c r="F100"/>
      <c r="G100" s="13"/>
      <c r="H100" s="249">
        <v>45918</v>
      </c>
      <c r="I100" s="13">
        <v>5</v>
      </c>
      <c r="J100" s="13"/>
      <c r="K100" s="13">
        <v>2</v>
      </c>
      <c r="L100" s="13">
        <v>7</v>
      </c>
      <c r="N100" s="13"/>
    </row>
    <row r="101" spans="1:14">
      <c r="A101" s="249">
        <v>45919</v>
      </c>
      <c r="B101" s="8">
        <v>5</v>
      </c>
      <c r="C101" s="8"/>
      <c r="D101" s="8"/>
      <c r="E101" s="8">
        <v>5</v>
      </c>
      <c r="F101"/>
      <c r="G101" s="13"/>
      <c r="H101" s="249">
        <v>45919</v>
      </c>
      <c r="I101" s="13">
        <v>5</v>
      </c>
      <c r="J101" s="13"/>
      <c r="K101" s="13"/>
      <c r="L101" s="13">
        <v>5</v>
      </c>
      <c r="N101" s="13"/>
    </row>
    <row r="102" spans="1:14">
      <c r="A102" s="249">
        <v>45922</v>
      </c>
      <c r="B102" s="8">
        <v>1</v>
      </c>
      <c r="C102" s="8"/>
      <c r="D102" s="8"/>
      <c r="E102" s="8">
        <v>1</v>
      </c>
      <c r="F102"/>
      <c r="G102" s="13"/>
      <c r="H102" s="249">
        <v>45922</v>
      </c>
      <c r="I102" s="13">
        <v>1</v>
      </c>
      <c r="J102" s="13"/>
      <c r="K102" s="13"/>
      <c r="L102" s="13">
        <v>1</v>
      </c>
      <c r="N102" s="13"/>
    </row>
    <row r="103" spans="1:14">
      <c r="A103" s="249">
        <v>45923</v>
      </c>
      <c r="B103" s="8"/>
      <c r="C103" s="8"/>
      <c r="D103" s="8">
        <v>1</v>
      </c>
      <c r="E103" s="8">
        <v>1</v>
      </c>
      <c r="F103"/>
      <c r="G103" s="13"/>
      <c r="H103" s="249">
        <v>45923</v>
      </c>
      <c r="I103" s="13"/>
      <c r="J103" s="13"/>
      <c r="K103" s="13">
        <v>1</v>
      </c>
      <c r="L103" s="13">
        <v>1</v>
      </c>
      <c r="N103" s="13"/>
    </row>
    <row r="104" spans="1:14">
      <c r="A104" s="249">
        <v>45924</v>
      </c>
      <c r="B104" s="8">
        <v>2</v>
      </c>
      <c r="C104" s="8"/>
      <c r="D104" s="8"/>
      <c r="E104" s="8">
        <v>2</v>
      </c>
      <c r="F104"/>
      <c r="G104" s="13"/>
      <c r="H104" s="249">
        <v>45924</v>
      </c>
      <c r="I104" s="13">
        <v>2</v>
      </c>
      <c r="J104" s="13"/>
      <c r="K104" s="13"/>
      <c r="L104" s="13">
        <v>2</v>
      </c>
      <c r="N104" s="13"/>
    </row>
    <row r="105" spans="1:14">
      <c r="A105" s="249">
        <v>45926</v>
      </c>
      <c r="B105" s="8">
        <v>1</v>
      </c>
      <c r="C105" s="8"/>
      <c r="D105" s="8"/>
      <c r="E105" s="8">
        <v>1</v>
      </c>
      <c r="F105"/>
      <c r="G105" s="13"/>
      <c r="H105" s="249">
        <v>45926</v>
      </c>
      <c r="I105" s="13">
        <v>1</v>
      </c>
      <c r="J105" s="13"/>
      <c r="K105" s="13"/>
      <c r="L105" s="13">
        <v>1</v>
      </c>
      <c r="N105" s="13"/>
    </row>
    <row r="106" spans="1:14">
      <c r="A106" s="249">
        <v>45930</v>
      </c>
      <c r="B106" s="8">
        <v>6</v>
      </c>
      <c r="C106" s="8"/>
      <c r="D106" s="8">
        <v>40</v>
      </c>
      <c r="E106" s="8">
        <v>46</v>
      </c>
      <c r="F106"/>
      <c r="G106" s="13"/>
      <c r="H106" s="249">
        <v>45930</v>
      </c>
      <c r="I106" s="13">
        <v>6</v>
      </c>
      <c r="J106" s="13"/>
      <c r="K106" s="13">
        <v>40</v>
      </c>
      <c r="L106" s="13">
        <v>46</v>
      </c>
      <c r="N106" s="13"/>
    </row>
    <row r="107" spans="1:14">
      <c r="A107" s="249">
        <v>45931</v>
      </c>
      <c r="B107" s="8">
        <v>1</v>
      </c>
      <c r="C107" s="8"/>
      <c r="D107" s="8">
        <v>2</v>
      </c>
      <c r="E107" s="8">
        <v>3</v>
      </c>
      <c r="F107"/>
      <c r="G107" s="13"/>
      <c r="H107" s="249">
        <v>45931</v>
      </c>
      <c r="I107" s="13">
        <v>1</v>
      </c>
      <c r="J107" s="13"/>
      <c r="K107" s="13">
        <v>2</v>
      </c>
      <c r="L107" s="13">
        <v>3</v>
      </c>
      <c r="N107" s="13"/>
    </row>
    <row r="108" spans="1:14">
      <c r="A108" s="249">
        <v>45936</v>
      </c>
      <c r="B108" s="8">
        <v>1</v>
      </c>
      <c r="C108" s="8"/>
      <c r="D108" s="8">
        <v>1</v>
      </c>
      <c r="E108" s="8">
        <v>2</v>
      </c>
      <c r="F108"/>
      <c r="G108" s="13"/>
      <c r="H108" s="249">
        <v>45936</v>
      </c>
      <c r="I108" s="13">
        <v>1</v>
      </c>
      <c r="J108" s="13"/>
      <c r="K108" s="13">
        <v>1</v>
      </c>
      <c r="L108" s="13">
        <v>2</v>
      </c>
      <c r="N108" s="13"/>
    </row>
    <row r="109" spans="1:14">
      <c r="A109" s="249">
        <v>45939</v>
      </c>
      <c r="B109" s="8">
        <v>1</v>
      </c>
      <c r="C109" s="8"/>
      <c r="D109" s="8">
        <v>5</v>
      </c>
      <c r="E109" s="8">
        <v>6</v>
      </c>
      <c r="F109"/>
      <c r="G109" s="13"/>
      <c r="H109" s="249">
        <v>45939</v>
      </c>
      <c r="I109" s="13">
        <v>1</v>
      </c>
      <c r="J109" s="13"/>
      <c r="K109" s="13">
        <v>5</v>
      </c>
      <c r="L109" s="13">
        <v>6</v>
      </c>
      <c r="N109" s="13"/>
    </row>
    <row r="110" spans="1:14">
      <c r="A110" s="249">
        <v>45940</v>
      </c>
      <c r="B110" s="8"/>
      <c r="C110" s="8"/>
      <c r="D110" s="8">
        <v>4</v>
      </c>
      <c r="E110" s="8">
        <v>4</v>
      </c>
      <c r="F110"/>
      <c r="G110" s="13"/>
      <c r="H110" s="249">
        <v>45940</v>
      </c>
      <c r="I110" s="13"/>
      <c r="J110" s="13"/>
      <c r="K110" s="13">
        <v>4</v>
      </c>
      <c r="L110" s="13">
        <v>4</v>
      </c>
      <c r="N110" s="13"/>
    </row>
    <row r="111" spans="1:14">
      <c r="A111" s="249">
        <v>45943</v>
      </c>
      <c r="B111" s="8"/>
      <c r="C111" s="8"/>
      <c r="D111" s="8">
        <v>2</v>
      </c>
      <c r="E111" s="8">
        <v>2</v>
      </c>
      <c r="F111"/>
      <c r="G111" s="13"/>
      <c r="H111" s="249">
        <v>45943</v>
      </c>
      <c r="I111" s="13"/>
      <c r="J111" s="13"/>
      <c r="K111" s="13">
        <v>2</v>
      </c>
      <c r="L111" s="13">
        <v>2</v>
      </c>
      <c r="N111" s="13"/>
    </row>
    <row r="112" spans="1:14">
      <c r="A112" s="249">
        <v>45944</v>
      </c>
      <c r="B112" s="8"/>
      <c r="C112" s="8"/>
      <c r="D112" s="8">
        <v>5</v>
      </c>
      <c r="E112" s="8">
        <v>5</v>
      </c>
      <c r="F112"/>
      <c r="G112" s="13"/>
      <c r="H112" s="249">
        <v>45944</v>
      </c>
      <c r="I112" s="13"/>
      <c r="J112" s="13"/>
      <c r="K112" s="13">
        <v>5</v>
      </c>
      <c r="L112" s="13">
        <v>5</v>
      </c>
      <c r="N112" s="13"/>
    </row>
    <row r="113" spans="1:14">
      <c r="A113" s="249">
        <v>45945</v>
      </c>
      <c r="B113" s="8"/>
      <c r="C113" s="8"/>
      <c r="D113" s="8">
        <v>6</v>
      </c>
      <c r="E113" s="8">
        <v>6</v>
      </c>
      <c r="F113"/>
      <c r="G113" s="13"/>
      <c r="H113" s="249">
        <v>45945</v>
      </c>
      <c r="I113" s="13"/>
      <c r="J113" s="13"/>
      <c r="K113" s="13">
        <v>6</v>
      </c>
      <c r="L113" s="13">
        <v>6</v>
      </c>
      <c r="N113" s="13"/>
    </row>
    <row r="114" spans="1:14">
      <c r="A114" s="249">
        <v>45946</v>
      </c>
      <c r="B114" s="8"/>
      <c r="C114" s="8"/>
      <c r="D114" s="8">
        <v>3</v>
      </c>
      <c r="E114" s="8">
        <v>3</v>
      </c>
      <c r="F114"/>
      <c r="G114" s="13"/>
      <c r="H114" s="249">
        <v>45946</v>
      </c>
      <c r="I114" s="13"/>
      <c r="J114" s="13"/>
      <c r="K114" s="13">
        <v>3</v>
      </c>
      <c r="L114" s="13">
        <v>3</v>
      </c>
      <c r="N114" s="13"/>
    </row>
    <row r="115" spans="1:14">
      <c r="A115" s="249">
        <v>45947</v>
      </c>
      <c r="B115" s="8"/>
      <c r="C115" s="8"/>
      <c r="D115" s="8">
        <v>5</v>
      </c>
      <c r="E115" s="8">
        <v>5</v>
      </c>
      <c r="F115"/>
      <c r="G115" s="13"/>
      <c r="H115" s="249">
        <v>45947</v>
      </c>
      <c r="I115" s="13"/>
      <c r="J115" s="13"/>
      <c r="K115" s="13">
        <v>5</v>
      </c>
      <c r="L115" s="13">
        <v>5</v>
      </c>
      <c r="N115" s="13"/>
    </row>
    <row r="116" spans="1:14">
      <c r="A116" s="249">
        <v>45949</v>
      </c>
      <c r="B116" s="8"/>
      <c r="C116" s="8"/>
      <c r="D116" s="8">
        <v>5</v>
      </c>
      <c r="E116" s="8">
        <v>5</v>
      </c>
      <c r="F116"/>
      <c r="G116" s="13"/>
      <c r="H116" s="249">
        <v>45949</v>
      </c>
      <c r="I116" s="13"/>
      <c r="J116" s="13"/>
      <c r="K116" s="13">
        <v>5</v>
      </c>
      <c r="L116" s="13">
        <v>5</v>
      </c>
      <c r="N116" s="13"/>
    </row>
    <row r="117" spans="1:14">
      <c r="A117" s="249">
        <v>45951</v>
      </c>
      <c r="B117" s="8"/>
      <c r="C117" s="8"/>
      <c r="D117" s="8">
        <v>4</v>
      </c>
      <c r="E117" s="8">
        <v>4</v>
      </c>
      <c r="F117"/>
      <c r="G117" s="13"/>
      <c r="H117" s="249">
        <v>45951</v>
      </c>
      <c r="I117" s="13"/>
      <c r="J117" s="13"/>
      <c r="K117" s="13">
        <v>4</v>
      </c>
      <c r="L117" s="13">
        <v>4</v>
      </c>
      <c r="N117" s="13"/>
    </row>
    <row r="118" spans="1:14">
      <c r="A118" s="249">
        <v>45952</v>
      </c>
      <c r="B118" s="8"/>
      <c r="C118" s="8"/>
      <c r="D118" s="8">
        <v>2</v>
      </c>
      <c r="E118" s="8">
        <v>2</v>
      </c>
      <c r="F118"/>
      <c r="G118" s="13"/>
      <c r="H118" s="249">
        <v>45952</v>
      </c>
      <c r="I118" s="13"/>
      <c r="J118" s="13"/>
      <c r="K118" s="13">
        <v>2</v>
      </c>
      <c r="L118" s="13">
        <v>2</v>
      </c>
      <c r="N118" s="13"/>
    </row>
    <row r="119" spans="1:14">
      <c r="A119" s="249">
        <v>45953</v>
      </c>
      <c r="B119" s="8"/>
      <c r="C119" s="8"/>
      <c r="D119" s="8">
        <v>4</v>
      </c>
      <c r="E119" s="8">
        <v>4</v>
      </c>
      <c r="F119"/>
      <c r="G119" s="13"/>
      <c r="H119" s="249">
        <v>45953</v>
      </c>
      <c r="I119" s="13"/>
      <c r="J119" s="13"/>
      <c r="K119" s="13">
        <v>4</v>
      </c>
      <c r="L119" s="13">
        <v>4</v>
      </c>
      <c r="N119" s="13"/>
    </row>
    <row r="120" spans="1:14">
      <c r="A120" s="249">
        <v>45954</v>
      </c>
      <c r="B120" s="8"/>
      <c r="C120" s="8"/>
      <c r="D120" s="8">
        <v>2</v>
      </c>
      <c r="E120" s="8">
        <v>2</v>
      </c>
      <c r="F120"/>
      <c r="G120" s="13"/>
      <c r="H120" s="249">
        <v>45954</v>
      </c>
      <c r="I120" s="13"/>
      <c r="J120" s="13"/>
      <c r="K120" s="13">
        <v>2</v>
      </c>
      <c r="L120" s="13">
        <v>2</v>
      </c>
      <c r="N120" s="13"/>
    </row>
    <row r="121" spans="1:14">
      <c r="A121" s="249">
        <v>45957</v>
      </c>
      <c r="B121" s="8"/>
      <c r="C121" s="8"/>
      <c r="D121" s="8">
        <v>6</v>
      </c>
      <c r="E121" s="8">
        <v>6</v>
      </c>
      <c r="F121"/>
      <c r="G121" s="13"/>
      <c r="H121" s="249">
        <v>45957</v>
      </c>
      <c r="I121" s="13"/>
      <c r="J121" s="13"/>
      <c r="K121" s="13">
        <v>6</v>
      </c>
      <c r="L121" s="13">
        <v>6</v>
      </c>
      <c r="N121" s="13"/>
    </row>
    <row r="122" spans="1:14">
      <c r="A122" s="249">
        <v>45958</v>
      </c>
      <c r="B122" s="8"/>
      <c r="C122" s="8"/>
      <c r="D122" s="8">
        <v>10</v>
      </c>
      <c r="E122" s="8">
        <v>10</v>
      </c>
      <c r="F122"/>
      <c r="G122" s="13"/>
      <c r="H122" s="249">
        <v>45958</v>
      </c>
      <c r="I122" s="13"/>
      <c r="J122" s="13"/>
      <c r="K122" s="13">
        <v>10</v>
      </c>
      <c r="L122" s="13">
        <v>10</v>
      </c>
      <c r="N122" s="13"/>
    </row>
    <row r="123" spans="1:14">
      <c r="A123" s="249">
        <v>45959</v>
      </c>
      <c r="B123" s="8"/>
      <c r="C123" s="8"/>
      <c r="D123" s="8">
        <v>6</v>
      </c>
      <c r="E123" s="8">
        <v>6</v>
      </c>
      <c r="F123"/>
      <c r="G123" s="13"/>
      <c r="H123" s="249">
        <v>45959</v>
      </c>
      <c r="I123" s="13"/>
      <c r="J123" s="13"/>
      <c r="K123" s="13">
        <v>6</v>
      </c>
      <c r="L123" s="13">
        <v>6</v>
      </c>
      <c r="N123" s="13"/>
    </row>
    <row r="124" spans="1:14">
      <c r="A124" s="249">
        <v>45960</v>
      </c>
      <c r="B124" s="8"/>
      <c r="C124" s="8"/>
      <c r="D124" s="8">
        <v>1</v>
      </c>
      <c r="E124" s="8">
        <v>1</v>
      </c>
      <c r="F124"/>
      <c r="G124" s="13"/>
      <c r="H124" s="249">
        <v>45960</v>
      </c>
      <c r="I124" s="13"/>
      <c r="J124" s="13"/>
      <c r="K124" s="13">
        <v>1</v>
      </c>
      <c r="L124" s="13">
        <v>1</v>
      </c>
      <c r="N124" s="13"/>
    </row>
    <row r="125" spans="1:14">
      <c r="A125" s="249">
        <v>45961</v>
      </c>
      <c r="B125" s="8"/>
      <c r="C125" s="8"/>
      <c r="D125" s="8">
        <v>6</v>
      </c>
      <c r="E125" s="8">
        <v>6</v>
      </c>
      <c r="G125" s="13"/>
      <c r="H125" s="249">
        <v>45961</v>
      </c>
      <c r="I125" s="13"/>
      <c r="J125" s="13"/>
      <c r="K125" s="13">
        <v>6</v>
      </c>
      <c r="L125" s="13">
        <v>6</v>
      </c>
      <c r="M125" s="13"/>
      <c r="N125" s="13"/>
    </row>
    <row r="126" spans="1:14">
      <c r="A126" s="249">
        <v>45964</v>
      </c>
      <c r="B126" s="8"/>
      <c r="C126" s="8"/>
      <c r="D126" s="8">
        <v>6</v>
      </c>
      <c r="E126" s="8">
        <v>6</v>
      </c>
      <c r="G126" s="13"/>
      <c r="H126" s="249">
        <v>45964</v>
      </c>
      <c r="I126" s="13"/>
      <c r="J126" s="13"/>
      <c r="K126" s="13">
        <v>6</v>
      </c>
      <c r="L126" s="13">
        <v>6</v>
      </c>
      <c r="M126" s="13"/>
      <c r="N126" s="13"/>
    </row>
    <row r="127" spans="1:14">
      <c r="A127" s="249">
        <v>45966</v>
      </c>
      <c r="B127" s="8"/>
      <c r="C127" s="8"/>
      <c r="D127" s="8">
        <v>5</v>
      </c>
      <c r="E127" s="8">
        <v>5</v>
      </c>
      <c r="G127" s="13"/>
      <c r="H127" s="249">
        <v>45966</v>
      </c>
      <c r="I127" s="13"/>
      <c r="J127" s="13"/>
      <c r="K127" s="13">
        <v>5</v>
      </c>
      <c r="L127" s="13">
        <v>5</v>
      </c>
      <c r="M127" s="13"/>
      <c r="N127" s="13"/>
    </row>
    <row r="128" spans="1:14">
      <c r="A128" s="249">
        <v>45967</v>
      </c>
      <c r="B128" s="8"/>
      <c r="C128" s="8"/>
      <c r="D128" s="8">
        <v>7</v>
      </c>
      <c r="E128" s="8">
        <v>7</v>
      </c>
      <c r="G128" s="13"/>
      <c r="H128" s="249">
        <v>45967</v>
      </c>
      <c r="I128" s="13"/>
      <c r="J128" s="13"/>
      <c r="K128" s="13">
        <v>7</v>
      </c>
      <c r="L128" s="13">
        <v>7</v>
      </c>
      <c r="M128" s="13"/>
      <c r="N128" s="13"/>
    </row>
    <row r="129" spans="1:14">
      <c r="A129" s="249">
        <v>45968</v>
      </c>
      <c r="B129" s="8"/>
      <c r="C129" s="8"/>
      <c r="D129" s="8">
        <v>6</v>
      </c>
      <c r="E129" s="8">
        <v>6</v>
      </c>
      <c r="G129" s="13"/>
      <c r="H129" s="249">
        <v>45968</v>
      </c>
      <c r="I129" s="13"/>
      <c r="J129" s="13"/>
      <c r="K129" s="13">
        <v>6</v>
      </c>
      <c r="L129" s="13">
        <v>6</v>
      </c>
      <c r="M129" s="13"/>
      <c r="N129" s="13"/>
    </row>
    <row r="130" spans="1:14">
      <c r="A130" s="249">
        <v>45969</v>
      </c>
      <c r="B130" s="8"/>
      <c r="C130" s="8"/>
      <c r="D130" s="8">
        <v>7</v>
      </c>
      <c r="E130" s="8">
        <v>7</v>
      </c>
      <c r="G130" s="13"/>
      <c r="H130" s="249">
        <v>45969</v>
      </c>
      <c r="I130" s="13"/>
      <c r="J130" s="13"/>
      <c r="K130" s="13">
        <v>7</v>
      </c>
      <c r="L130" s="13">
        <v>7</v>
      </c>
      <c r="M130" s="13"/>
      <c r="N130" s="13"/>
    </row>
    <row r="131" spans="1:14">
      <c r="A131" s="249">
        <v>45971</v>
      </c>
      <c r="B131" s="8"/>
      <c r="C131" s="8"/>
      <c r="D131" s="8">
        <v>1</v>
      </c>
      <c r="E131" s="8">
        <v>1</v>
      </c>
      <c r="G131" s="13"/>
      <c r="H131" s="249">
        <v>45971</v>
      </c>
      <c r="I131" s="13"/>
      <c r="J131" s="13"/>
      <c r="K131" s="13">
        <v>1</v>
      </c>
      <c r="L131" s="13">
        <v>1</v>
      </c>
      <c r="M131" s="13"/>
      <c r="N131" s="13"/>
    </row>
    <row r="132" spans="1:14">
      <c r="A132" s="249">
        <v>45972</v>
      </c>
      <c r="B132" s="8"/>
      <c r="C132" s="8"/>
      <c r="D132" s="8">
        <v>16</v>
      </c>
      <c r="E132" s="8">
        <v>16</v>
      </c>
      <c r="H132" s="249">
        <v>45972</v>
      </c>
      <c r="I132" s="13"/>
      <c r="J132" s="13"/>
      <c r="K132" s="13">
        <v>16</v>
      </c>
      <c r="L132" s="13">
        <v>16</v>
      </c>
    </row>
    <row r="133" spans="1:14">
      <c r="A133" s="249">
        <v>45974</v>
      </c>
      <c r="B133" s="8"/>
      <c r="C133" s="8"/>
      <c r="D133" s="8">
        <v>5</v>
      </c>
      <c r="E133" s="8">
        <v>5</v>
      </c>
      <c r="H133" s="249">
        <v>45974</v>
      </c>
      <c r="I133" s="13"/>
      <c r="J133" s="13"/>
      <c r="K133" s="13">
        <v>5</v>
      </c>
      <c r="L133" s="13">
        <v>5</v>
      </c>
    </row>
    <row r="134" spans="1:14">
      <c r="A134" s="249">
        <v>45977</v>
      </c>
      <c r="B134" s="8"/>
      <c r="C134" s="8"/>
      <c r="D134" s="8">
        <v>9</v>
      </c>
      <c r="E134" s="8">
        <v>9</v>
      </c>
      <c r="H134" s="249">
        <v>45977</v>
      </c>
      <c r="I134" s="13"/>
      <c r="J134" s="13"/>
      <c r="K134" s="13">
        <v>9</v>
      </c>
      <c r="L134" s="13">
        <v>9</v>
      </c>
    </row>
    <row r="135" spans="1:14">
      <c r="A135" s="249">
        <v>45978</v>
      </c>
      <c r="B135" s="8"/>
      <c r="C135" s="8"/>
      <c r="D135" s="8">
        <v>4</v>
      </c>
      <c r="E135" s="8">
        <v>4</v>
      </c>
      <c r="H135" s="249">
        <v>45978</v>
      </c>
      <c r="I135" s="13"/>
      <c r="J135" s="13"/>
      <c r="K135" s="13">
        <v>4</v>
      </c>
      <c r="L135" s="13">
        <v>4</v>
      </c>
    </row>
    <row r="136" spans="1:14">
      <c r="A136" s="8" t="s">
        <v>33</v>
      </c>
      <c r="B136" s="8">
        <v>350</v>
      </c>
      <c r="C136" s="8">
        <v>4</v>
      </c>
      <c r="D136" s="8">
        <v>429</v>
      </c>
      <c r="E136" s="8">
        <v>783</v>
      </c>
      <c r="H136" s="13" t="s">
        <v>33</v>
      </c>
      <c r="I136" s="13">
        <v>350</v>
      </c>
      <c r="J136" s="13">
        <v>4</v>
      </c>
      <c r="K136" s="13">
        <v>429</v>
      </c>
      <c r="L136" s="13">
        <v>783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564C-C831-45B5-9055-2A39F67ECCB1}">
  <sheetPr codeName="Sheet5"/>
  <dimension ref="A1:N1084"/>
  <sheetViews>
    <sheetView workbookViewId="0">
      <pane ySplit="1" topLeftCell="A937" activePane="bottomLeft" state="frozen"/>
      <selection pane="bottomLeft" activeCell="E1071" sqref="E1071"/>
    </sheetView>
  </sheetViews>
  <sheetFormatPr defaultRowHeight="15"/>
  <cols>
    <col min="1" max="1" width="7" style="13" customWidth="1"/>
    <col min="3" max="3" width="13.85546875" style="47" customWidth="1"/>
    <col min="4" max="4" width="12.140625" style="13" bestFit="1" customWidth="1"/>
    <col min="5" max="5" width="49" style="13" customWidth="1"/>
    <col min="6" max="6" width="13.85546875" customWidth="1"/>
    <col min="7" max="7" width="11" customWidth="1"/>
    <col min="8" max="8" width="14" customWidth="1"/>
    <col min="9" max="9" width="12.42578125" customWidth="1"/>
    <col min="10" max="10" width="17.140625" customWidth="1"/>
    <col min="11" max="11" width="68" customWidth="1"/>
    <col min="12" max="12" width="13.140625" customWidth="1"/>
    <col min="13" max="13" width="25.5703125" bestFit="1" customWidth="1"/>
    <col min="14" max="14" width="14.42578125" customWidth="1"/>
  </cols>
  <sheetData>
    <row r="1" spans="1:14" ht="63">
      <c r="A1" s="68" t="s">
        <v>3203</v>
      </c>
      <c r="B1" s="68" t="s">
        <v>3197</v>
      </c>
      <c r="C1" s="69" t="s">
        <v>3204</v>
      </c>
      <c r="D1" s="68" t="s">
        <v>3</v>
      </c>
      <c r="E1" s="68" t="s">
        <v>3205</v>
      </c>
      <c r="F1" s="70" t="s">
        <v>3206</v>
      </c>
      <c r="G1" s="70" t="s">
        <v>3207</v>
      </c>
      <c r="H1" s="70" t="s">
        <v>3208</v>
      </c>
      <c r="I1" s="70" t="s">
        <v>3209</v>
      </c>
      <c r="J1" s="68" t="s">
        <v>1</v>
      </c>
      <c r="K1" s="71" t="s">
        <v>3210</v>
      </c>
      <c r="L1" s="68" t="s">
        <v>3211</v>
      </c>
      <c r="M1" s="68" t="s">
        <v>85</v>
      </c>
      <c r="N1" s="72" t="s">
        <v>3212</v>
      </c>
    </row>
    <row r="2" spans="1:14" ht="15.95" customHeight="1">
      <c r="A2" s="39">
        <v>1</v>
      </c>
      <c r="B2" s="39" t="s">
        <v>2823</v>
      </c>
      <c r="C2" s="58">
        <v>5407</v>
      </c>
      <c r="D2" s="39">
        <v>3501</v>
      </c>
      <c r="E2" s="59" t="s">
        <v>3213</v>
      </c>
      <c r="F2" s="60">
        <v>45660</v>
      </c>
      <c r="G2" s="39">
        <v>1</v>
      </c>
      <c r="H2" s="39"/>
      <c r="I2" s="60" t="s">
        <v>86</v>
      </c>
      <c r="J2" s="39" t="s">
        <v>3201</v>
      </c>
      <c r="K2" s="61" t="s">
        <v>3214</v>
      </c>
      <c r="L2" s="62">
        <v>80525</v>
      </c>
      <c r="M2" s="39"/>
      <c r="N2" s="67" t="s">
        <v>3215</v>
      </c>
    </row>
    <row r="3" spans="1:14" ht="15.95" customHeight="1">
      <c r="A3" s="39">
        <v>2</v>
      </c>
      <c r="B3" s="39" t="s">
        <v>2823</v>
      </c>
      <c r="C3" s="58">
        <v>26545</v>
      </c>
      <c r="D3" s="39">
        <v>2501</v>
      </c>
      <c r="E3" s="59" t="s">
        <v>3216</v>
      </c>
      <c r="F3" s="60">
        <v>45660</v>
      </c>
      <c r="G3" s="39">
        <v>1</v>
      </c>
      <c r="H3" s="39"/>
      <c r="I3" s="60" t="s">
        <v>86</v>
      </c>
      <c r="J3" s="39" t="s">
        <v>3201</v>
      </c>
      <c r="K3" s="61" t="s">
        <v>3217</v>
      </c>
      <c r="L3" s="62">
        <v>6832</v>
      </c>
      <c r="M3" s="39"/>
      <c r="N3" s="67" t="s">
        <v>3218</v>
      </c>
    </row>
    <row r="4" spans="1:14" ht="15.95" customHeight="1">
      <c r="A4" s="39">
        <v>3</v>
      </c>
      <c r="B4" s="39" t="s">
        <v>2823</v>
      </c>
      <c r="C4" s="58">
        <v>22193</v>
      </c>
      <c r="D4" s="39">
        <v>2503</v>
      </c>
      <c r="E4" s="59" t="s">
        <v>3213</v>
      </c>
      <c r="F4" s="60">
        <v>45660</v>
      </c>
      <c r="G4" s="39">
        <v>2</v>
      </c>
      <c r="H4" s="60">
        <v>45839</v>
      </c>
      <c r="I4" s="60">
        <v>45845</v>
      </c>
      <c r="J4" s="39" t="s">
        <v>3200</v>
      </c>
      <c r="K4" s="61" t="s">
        <v>3219</v>
      </c>
      <c r="L4" s="62">
        <v>4095</v>
      </c>
      <c r="M4" s="39"/>
      <c r="N4" s="67" t="s">
        <v>1519</v>
      </c>
    </row>
    <row r="5" spans="1:14" ht="15.95" customHeight="1">
      <c r="A5" s="39">
        <v>4</v>
      </c>
      <c r="B5" s="39" t="s">
        <v>2823</v>
      </c>
      <c r="C5" s="58">
        <v>29553</v>
      </c>
      <c r="D5" s="39">
        <v>3501</v>
      </c>
      <c r="E5" s="59" t="s">
        <v>3213</v>
      </c>
      <c r="F5" s="60">
        <v>45660</v>
      </c>
      <c r="G5" s="39">
        <v>1</v>
      </c>
      <c r="H5" s="39"/>
      <c r="I5" s="60" t="s">
        <v>86</v>
      </c>
      <c r="J5" s="39" t="s">
        <v>3201</v>
      </c>
      <c r="K5" s="61" t="s">
        <v>3220</v>
      </c>
      <c r="L5" s="62">
        <v>13885</v>
      </c>
      <c r="M5" s="39"/>
      <c r="N5" s="67" t="s">
        <v>3221</v>
      </c>
    </row>
    <row r="6" spans="1:14" ht="15.95" customHeight="1">
      <c r="A6" s="39">
        <v>5</v>
      </c>
      <c r="B6" s="39" t="s">
        <v>2823</v>
      </c>
      <c r="C6" s="58">
        <v>3008</v>
      </c>
      <c r="D6" s="39">
        <v>2501</v>
      </c>
      <c r="E6" s="59" t="s">
        <v>3213</v>
      </c>
      <c r="F6" s="60">
        <v>45660</v>
      </c>
      <c r="G6" s="39">
        <v>1</v>
      </c>
      <c r="H6" s="39"/>
      <c r="I6" s="60" t="s">
        <v>86</v>
      </c>
      <c r="J6" s="39" t="s">
        <v>3201</v>
      </c>
      <c r="K6" s="61" t="s">
        <v>3222</v>
      </c>
      <c r="L6" s="62">
        <v>2244</v>
      </c>
      <c r="M6" s="39"/>
      <c r="N6" s="67" t="s">
        <v>3223</v>
      </c>
    </row>
    <row r="7" spans="1:14" ht="15.95" customHeight="1">
      <c r="A7" s="39">
        <v>6</v>
      </c>
      <c r="B7" s="39" t="s">
        <v>2823</v>
      </c>
      <c r="C7" s="58">
        <v>10372</v>
      </c>
      <c r="D7" s="39">
        <v>2503</v>
      </c>
      <c r="E7" s="59" t="s">
        <v>3213</v>
      </c>
      <c r="F7" s="60">
        <v>45660</v>
      </c>
      <c r="G7" s="39">
        <v>1</v>
      </c>
      <c r="H7" s="39"/>
      <c r="I7" s="60" t="s">
        <v>86</v>
      </c>
      <c r="J7" s="39" t="s">
        <v>3201</v>
      </c>
      <c r="K7" s="61" t="s">
        <v>3224</v>
      </c>
      <c r="L7" s="62">
        <v>11029</v>
      </c>
      <c r="M7" s="39"/>
      <c r="N7" s="67" t="s">
        <v>2328</v>
      </c>
    </row>
    <row r="8" spans="1:14" ht="15.95" customHeight="1">
      <c r="A8" s="39">
        <v>7</v>
      </c>
      <c r="B8" s="39" t="s">
        <v>2823</v>
      </c>
      <c r="C8" s="58">
        <v>12987</v>
      </c>
      <c r="D8" s="39">
        <v>2504</v>
      </c>
      <c r="E8" s="59" t="s">
        <v>3213</v>
      </c>
      <c r="F8" s="60">
        <v>45660</v>
      </c>
      <c r="G8" s="39">
        <v>1</v>
      </c>
      <c r="H8" s="39"/>
      <c r="I8" s="60" t="s">
        <v>86</v>
      </c>
      <c r="J8" s="39" t="s">
        <v>3201</v>
      </c>
      <c r="K8" s="61" t="s">
        <v>3225</v>
      </c>
      <c r="L8" s="62">
        <v>12298</v>
      </c>
      <c r="M8" s="39"/>
      <c r="N8" s="67" t="s">
        <v>3226</v>
      </c>
    </row>
    <row r="9" spans="1:14" ht="15.95" customHeight="1">
      <c r="A9" s="39">
        <v>8</v>
      </c>
      <c r="B9" s="39" t="s">
        <v>2823</v>
      </c>
      <c r="C9" s="58">
        <v>5004</v>
      </c>
      <c r="D9" s="39">
        <v>2502</v>
      </c>
      <c r="E9" s="59" t="s">
        <v>3213</v>
      </c>
      <c r="F9" s="60">
        <v>45660</v>
      </c>
      <c r="G9" s="39">
        <v>1</v>
      </c>
      <c r="H9" s="39"/>
      <c r="I9" s="60" t="s">
        <v>86</v>
      </c>
      <c r="J9" s="39" t="s">
        <v>3201</v>
      </c>
      <c r="K9" s="61" t="s">
        <v>3227</v>
      </c>
      <c r="L9" s="62">
        <v>2854</v>
      </c>
      <c r="M9" s="39"/>
      <c r="N9" s="67" t="s">
        <v>3228</v>
      </c>
    </row>
    <row r="10" spans="1:14" ht="15.95" customHeight="1">
      <c r="A10" s="39">
        <v>9</v>
      </c>
      <c r="B10" s="39" t="s">
        <v>2802</v>
      </c>
      <c r="C10" s="58">
        <v>27708</v>
      </c>
      <c r="D10" s="39">
        <v>502</v>
      </c>
      <c r="E10" s="59" t="s">
        <v>3229</v>
      </c>
      <c r="F10" s="60">
        <v>45661</v>
      </c>
      <c r="G10" s="39"/>
      <c r="H10" s="60">
        <f>tbl_die_request8[[#This Row],[REQUESTED DATE]]</f>
        <v>45661</v>
      </c>
      <c r="I10" s="60">
        <f>_xlfn.XLOOKUP(tbl_die_request8[[#This Row],[clm_support]],'Die Ordering'!C:C,'Die Ordering'!G:G,"",0)</f>
        <v>45924</v>
      </c>
      <c r="J10" s="39" t="s">
        <v>3200</v>
      </c>
      <c r="K10" s="61"/>
      <c r="L10" s="62"/>
      <c r="M10" s="39"/>
      <c r="N10" s="67" t="s">
        <v>2228</v>
      </c>
    </row>
    <row r="11" spans="1:14" ht="15.95" customHeight="1">
      <c r="A11" s="39">
        <v>10</v>
      </c>
      <c r="B11" s="39" t="s">
        <v>2802</v>
      </c>
      <c r="C11" s="58">
        <v>7096</v>
      </c>
      <c r="D11" s="39">
        <v>514</v>
      </c>
      <c r="E11" s="59" t="s">
        <v>3230</v>
      </c>
      <c r="F11" s="60">
        <v>45661</v>
      </c>
      <c r="G11" s="39"/>
      <c r="H11" s="60">
        <f>tbl_die_request8[[#This Row],[REQUESTED DATE]]</f>
        <v>45661</v>
      </c>
      <c r="I11" s="60" t="str">
        <f>_xlfn.XLOOKUP(tbl_die_request8[[#This Row],[clm_support]],'Die Ordering'!C:C,'Die Ordering'!G:G,"",0)</f>
        <v/>
      </c>
      <c r="J11" s="39" t="s">
        <v>3201</v>
      </c>
      <c r="K11" s="61"/>
      <c r="L11" s="62"/>
      <c r="M11" s="39"/>
      <c r="N11" s="67" t="s">
        <v>3231</v>
      </c>
    </row>
    <row r="12" spans="1:14" ht="15.95" customHeight="1">
      <c r="A12" s="39">
        <v>11</v>
      </c>
      <c r="B12" s="39" t="s">
        <v>2802</v>
      </c>
      <c r="C12" s="45">
        <v>90206</v>
      </c>
      <c r="D12" s="39">
        <v>405</v>
      </c>
      <c r="E12" s="59" t="s">
        <v>3232</v>
      </c>
      <c r="F12" s="60">
        <v>45661</v>
      </c>
      <c r="G12" s="39"/>
      <c r="H12" s="60">
        <f>tbl_die_request8[[#This Row],[REQUESTED DATE]]</f>
        <v>45661</v>
      </c>
      <c r="I12" s="60" t="str">
        <f>_xlfn.XLOOKUP(tbl_die_request8[[#This Row],[clm_support]],'Die Ordering'!C:C,'Die Ordering'!G:G,"",0)</f>
        <v/>
      </c>
      <c r="J12" s="39" t="s">
        <v>3200</v>
      </c>
      <c r="K12" s="61"/>
      <c r="L12" s="62"/>
      <c r="M12" s="39"/>
      <c r="N12" s="67" t="s">
        <v>3233</v>
      </c>
    </row>
    <row r="13" spans="1:14" ht="15.95" customHeight="1">
      <c r="A13" s="39">
        <v>12</v>
      </c>
      <c r="B13" s="39" t="s">
        <v>2802</v>
      </c>
      <c r="C13" s="45">
        <v>12983</v>
      </c>
      <c r="D13" s="39">
        <v>513</v>
      </c>
      <c r="E13" s="59" t="s">
        <v>3213</v>
      </c>
      <c r="F13" s="60">
        <v>45661</v>
      </c>
      <c r="G13" s="39"/>
      <c r="H13" s="60">
        <f>tbl_die_request8[[#This Row],[REQUESTED DATE]]</f>
        <v>45661</v>
      </c>
      <c r="I13" s="60" t="str">
        <f>_xlfn.XLOOKUP(tbl_die_request8[[#This Row],[clm_support]],'Die Ordering'!C:C,'Die Ordering'!G:G,"",0)</f>
        <v/>
      </c>
      <c r="J13" s="39" t="s">
        <v>3201</v>
      </c>
      <c r="K13" s="61"/>
      <c r="L13" s="62"/>
      <c r="M13" s="39"/>
      <c r="N13" s="67" t="s">
        <v>3234</v>
      </c>
    </row>
    <row r="14" spans="1:14" ht="15.95" customHeight="1">
      <c r="A14" s="39">
        <v>13</v>
      </c>
      <c r="B14" s="39" t="s">
        <v>2802</v>
      </c>
      <c r="C14" s="45">
        <v>14674</v>
      </c>
      <c r="D14" s="39">
        <v>514</v>
      </c>
      <c r="E14" s="59" t="s">
        <v>3213</v>
      </c>
      <c r="F14" s="60">
        <v>45664</v>
      </c>
      <c r="G14" s="39"/>
      <c r="H14" s="60">
        <f>tbl_die_request8[[#This Row],[REQUESTED DATE]]</f>
        <v>45664</v>
      </c>
      <c r="I14" s="60" t="str">
        <f>_xlfn.XLOOKUP(tbl_die_request8[[#This Row],[clm_support]],'Die Ordering'!C:C,'Die Ordering'!G:G,"",0)</f>
        <v/>
      </c>
      <c r="J14" s="39" t="s">
        <v>3201</v>
      </c>
      <c r="K14" s="61"/>
      <c r="L14" s="62"/>
      <c r="M14" s="39"/>
      <c r="N14" s="67" t="s">
        <v>3235</v>
      </c>
    </row>
    <row r="15" spans="1:14" ht="15.95" customHeight="1">
      <c r="A15" s="39">
        <v>14</v>
      </c>
      <c r="B15" s="39" t="s">
        <v>2802</v>
      </c>
      <c r="C15" s="45">
        <v>14716</v>
      </c>
      <c r="D15" s="39">
        <v>226</v>
      </c>
      <c r="E15" s="59" t="s">
        <v>3236</v>
      </c>
      <c r="F15" s="60">
        <v>45664</v>
      </c>
      <c r="G15" s="39"/>
      <c r="H15" s="60">
        <f>tbl_die_request8[[#This Row],[REQUESTED DATE]]</f>
        <v>45664</v>
      </c>
      <c r="I15" s="60" t="str">
        <f>_xlfn.XLOOKUP(tbl_die_request8[[#This Row],[clm_support]],'Die Ordering'!C:C,'Die Ordering'!G:G,"",0)</f>
        <v/>
      </c>
      <c r="J15" s="39" t="s">
        <v>3201</v>
      </c>
      <c r="K15" s="61"/>
      <c r="L15" s="62"/>
      <c r="M15" s="39"/>
      <c r="N15" s="67" t="s">
        <v>3237</v>
      </c>
    </row>
    <row r="16" spans="1:14" ht="15.95" customHeight="1">
      <c r="A16" s="39">
        <v>15</v>
      </c>
      <c r="B16" s="39" t="s">
        <v>2802</v>
      </c>
      <c r="C16" s="45">
        <v>29870</v>
      </c>
      <c r="D16" s="39">
        <v>517</v>
      </c>
      <c r="E16" s="59" t="s">
        <v>3238</v>
      </c>
      <c r="F16" s="60">
        <v>45665</v>
      </c>
      <c r="G16" s="39"/>
      <c r="H16" s="60">
        <f>tbl_die_request8[[#This Row],[REQUESTED DATE]]</f>
        <v>45665</v>
      </c>
      <c r="I16" s="60" t="str">
        <f>_xlfn.XLOOKUP(tbl_die_request8[[#This Row],[clm_support]],'Die Ordering'!C:C,'Die Ordering'!G:G,"",0)</f>
        <v/>
      </c>
      <c r="J16" s="39" t="s">
        <v>3201</v>
      </c>
      <c r="K16" s="61"/>
      <c r="L16" s="62"/>
      <c r="M16" s="39"/>
      <c r="N16" s="67" t="s">
        <v>3239</v>
      </c>
    </row>
    <row r="17" spans="1:14" ht="15.95" customHeight="1">
      <c r="A17" s="39">
        <v>16</v>
      </c>
      <c r="B17" s="39" t="s">
        <v>2802</v>
      </c>
      <c r="C17" s="45">
        <v>5225</v>
      </c>
      <c r="D17" s="39">
        <v>3501</v>
      </c>
      <c r="E17" s="59" t="s">
        <v>3213</v>
      </c>
      <c r="F17" s="60">
        <v>45665</v>
      </c>
      <c r="G17" s="39"/>
      <c r="H17" s="60">
        <f>tbl_die_request8[[#This Row],[REQUESTED DATE]]</f>
        <v>45665</v>
      </c>
      <c r="I17" s="60" t="str">
        <f>_xlfn.XLOOKUP(tbl_die_request8[[#This Row],[clm_support]],'Die Ordering'!C:C,'Die Ordering'!G:G,"",0)</f>
        <v/>
      </c>
      <c r="J17" s="39" t="s">
        <v>3200</v>
      </c>
      <c r="K17" s="61"/>
      <c r="L17" s="62"/>
      <c r="M17" s="39"/>
      <c r="N17" s="67" t="s">
        <v>3240</v>
      </c>
    </row>
    <row r="18" spans="1:14" ht="15.95" customHeight="1">
      <c r="A18" s="39">
        <v>17</v>
      </c>
      <c r="B18" s="39" t="s">
        <v>2802</v>
      </c>
      <c r="C18" s="45">
        <v>9153</v>
      </c>
      <c r="D18" s="39">
        <v>505</v>
      </c>
      <c r="E18" s="59" t="s">
        <v>3213</v>
      </c>
      <c r="F18" s="60">
        <v>45670</v>
      </c>
      <c r="G18" s="39"/>
      <c r="H18" s="60">
        <f>tbl_die_request8[[#This Row],[REQUESTED DATE]]</f>
        <v>45670</v>
      </c>
      <c r="I18" s="60" t="str">
        <f>_xlfn.XLOOKUP(tbl_die_request8[[#This Row],[clm_support]],'Die Ordering'!C:C,'Die Ordering'!G:G,"",0)</f>
        <v/>
      </c>
      <c r="J18" s="39" t="s">
        <v>3201</v>
      </c>
      <c r="K18" s="61"/>
      <c r="L18" s="62"/>
      <c r="M18" s="39"/>
      <c r="N18" s="67" t="s">
        <v>3241</v>
      </c>
    </row>
    <row r="19" spans="1:14" ht="15.95" customHeight="1">
      <c r="A19" s="39">
        <v>18</v>
      </c>
      <c r="B19" s="39" t="s">
        <v>2802</v>
      </c>
      <c r="C19" s="45">
        <v>6166</v>
      </c>
      <c r="D19" s="39">
        <v>403</v>
      </c>
      <c r="E19" s="59" t="s">
        <v>3242</v>
      </c>
      <c r="F19" s="60">
        <v>45670</v>
      </c>
      <c r="G19" s="39"/>
      <c r="H19" s="60">
        <f>tbl_die_request8[[#This Row],[REQUESTED DATE]]</f>
        <v>45670</v>
      </c>
      <c r="I19" s="60" t="str">
        <f>_xlfn.XLOOKUP(tbl_die_request8[[#This Row],[clm_support]],'Die Ordering'!C:C,'Die Ordering'!G:G,"",0)</f>
        <v/>
      </c>
      <c r="J19" s="39" t="s">
        <v>3201</v>
      </c>
      <c r="K19" s="61"/>
      <c r="L19" s="62"/>
      <c r="M19" s="39"/>
      <c r="N19" s="67" t="s">
        <v>3243</v>
      </c>
    </row>
    <row r="20" spans="1:14" ht="15.95" customHeight="1">
      <c r="A20" s="39">
        <v>19</v>
      </c>
      <c r="B20" s="39" t="s">
        <v>2802</v>
      </c>
      <c r="C20" s="45">
        <v>29455</v>
      </c>
      <c r="D20" s="39">
        <v>401</v>
      </c>
      <c r="E20" s="59" t="s">
        <v>3242</v>
      </c>
      <c r="F20" s="60">
        <v>45670</v>
      </c>
      <c r="G20" s="39"/>
      <c r="H20" s="60">
        <f>tbl_die_request8[[#This Row],[REQUESTED DATE]]</f>
        <v>45670</v>
      </c>
      <c r="I20" s="60" t="str">
        <f>_xlfn.XLOOKUP(tbl_die_request8[[#This Row],[clm_support]],'Die Ordering'!C:C,'Die Ordering'!G:G,"",0)</f>
        <v/>
      </c>
      <c r="J20" s="39" t="s">
        <v>3201</v>
      </c>
      <c r="K20" s="61"/>
      <c r="L20" s="62"/>
      <c r="M20" s="39"/>
      <c r="N20" s="67" t="s">
        <v>3244</v>
      </c>
    </row>
    <row r="21" spans="1:14" ht="15.95" customHeight="1">
      <c r="A21" s="39">
        <v>20</v>
      </c>
      <c r="B21" s="39" t="s">
        <v>2802</v>
      </c>
      <c r="C21" s="45">
        <v>29667</v>
      </c>
      <c r="D21" s="39">
        <v>403</v>
      </c>
      <c r="E21" s="59" t="s">
        <v>3245</v>
      </c>
      <c r="F21" s="60">
        <v>45670</v>
      </c>
      <c r="G21" s="39"/>
      <c r="H21" s="60">
        <f>tbl_die_request8[[#This Row],[REQUESTED DATE]]</f>
        <v>45670</v>
      </c>
      <c r="I21" s="60" t="str">
        <f>_xlfn.XLOOKUP(tbl_die_request8[[#This Row],[clm_support]],'Die Ordering'!C:C,'Die Ordering'!G:G,"",0)</f>
        <v/>
      </c>
      <c r="J21" s="39" t="s">
        <v>3201</v>
      </c>
      <c r="K21" s="61"/>
      <c r="L21" s="62"/>
      <c r="M21" s="39"/>
      <c r="N21" s="67" t="s">
        <v>3246</v>
      </c>
    </row>
    <row r="22" spans="1:14" ht="15.95" customHeight="1">
      <c r="A22" s="39">
        <v>21</v>
      </c>
      <c r="B22" s="39" t="s">
        <v>2802</v>
      </c>
      <c r="C22" s="45">
        <v>53019</v>
      </c>
      <c r="D22" s="39">
        <v>602</v>
      </c>
      <c r="E22" s="59" t="s">
        <v>3247</v>
      </c>
      <c r="F22" s="60">
        <v>45670</v>
      </c>
      <c r="G22" s="39"/>
      <c r="H22" s="60">
        <f>tbl_die_request8[[#This Row],[REQUESTED DATE]]</f>
        <v>45670</v>
      </c>
      <c r="I22" s="60" t="str">
        <f>_xlfn.XLOOKUP(tbl_die_request8[[#This Row],[clm_support]],'Die Ordering'!C:C,'Die Ordering'!G:G,"",0)</f>
        <v/>
      </c>
      <c r="J22" s="39" t="s">
        <v>3201</v>
      </c>
      <c r="K22" s="61"/>
      <c r="L22" s="62"/>
      <c r="M22" s="39"/>
      <c r="N22" s="67" t="s">
        <v>3248</v>
      </c>
    </row>
    <row r="23" spans="1:14" ht="15.95" customHeight="1">
      <c r="A23" s="39">
        <v>22</v>
      </c>
      <c r="B23" s="39" t="s">
        <v>2802</v>
      </c>
      <c r="C23" s="45">
        <v>29779</v>
      </c>
      <c r="D23" s="39">
        <v>502</v>
      </c>
      <c r="E23" s="59" t="s">
        <v>3213</v>
      </c>
      <c r="F23" s="60">
        <v>45670</v>
      </c>
      <c r="G23" s="39"/>
      <c r="H23" s="60">
        <f>tbl_die_request8[[#This Row],[REQUESTED DATE]]</f>
        <v>45670</v>
      </c>
      <c r="I23" s="60" t="str">
        <f>_xlfn.XLOOKUP(tbl_die_request8[[#This Row],[clm_support]],'Die Ordering'!C:C,'Die Ordering'!G:G,"",0)</f>
        <v/>
      </c>
      <c r="J23" s="39" t="s">
        <v>3201</v>
      </c>
      <c r="K23" s="61"/>
      <c r="L23" s="62"/>
      <c r="M23" s="39"/>
      <c r="N23" s="67" t="s">
        <v>3249</v>
      </c>
    </row>
    <row r="24" spans="1:14" ht="15.95" customHeight="1">
      <c r="A24" s="39">
        <v>23</v>
      </c>
      <c r="B24" s="39" t="s">
        <v>2823</v>
      </c>
      <c r="C24" s="58" t="s">
        <v>3250</v>
      </c>
      <c r="D24" s="39" t="s">
        <v>3251</v>
      </c>
      <c r="E24" s="59" t="s">
        <v>86</v>
      </c>
      <c r="F24" s="60">
        <v>45671</v>
      </c>
      <c r="G24" s="39"/>
      <c r="H24" s="39"/>
      <c r="I24" s="60" t="s">
        <v>86</v>
      </c>
      <c r="J24" s="39" t="s">
        <v>3200</v>
      </c>
      <c r="K24" s="61" t="s">
        <v>3252</v>
      </c>
      <c r="L24" s="62" t="s">
        <v>1532</v>
      </c>
      <c r="M24" s="39"/>
      <c r="N24" s="67" t="s">
        <v>3253</v>
      </c>
    </row>
    <row r="25" spans="1:14" ht="15.95" customHeight="1">
      <c r="A25" s="39">
        <v>27</v>
      </c>
      <c r="B25" s="39" t="s">
        <v>2823</v>
      </c>
      <c r="C25" s="45">
        <v>120267</v>
      </c>
      <c r="D25" s="39">
        <v>2504</v>
      </c>
      <c r="E25" s="59" t="s">
        <v>3254</v>
      </c>
      <c r="F25" s="60">
        <v>45673</v>
      </c>
      <c r="G25" s="39">
        <v>2</v>
      </c>
      <c r="H25" s="39"/>
      <c r="I25" s="60" t="str">
        <f>_xlfn.XLOOKUP(tbl_die_request8[[#This Row],[clm_support]],'Die Ordering'!C:C,'Die Ordering'!G:G,"",0)</f>
        <v/>
      </c>
      <c r="J25" s="39" t="s">
        <v>3201</v>
      </c>
      <c r="K25" s="61" t="s">
        <v>3255</v>
      </c>
      <c r="L25" s="62">
        <v>8991</v>
      </c>
      <c r="M25" s="39"/>
      <c r="N25" s="67" t="s">
        <v>3256</v>
      </c>
    </row>
    <row r="26" spans="1:14" ht="15.95" customHeight="1">
      <c r="A26" s="39">
        <v>28</v>
      </c>
      <c r="B26" s="39" t="s">
        <v>2802</v>
      </c>
      <c r="C26" s="45">
        <v>28774</v>
      </c>
      <c r="D26" s="39">
        <v>602</v>
      </c>
      <c r="E26" s="59" t="s">
        <v>3216</v>
      </c>
      <c r="F26" s="60">
        <v>45674</v>
      </c>
      <c r="G26" s="39"/>
      <c r="H26" s="60">
        <f>tbl_die_request8[[#This Row],[REQUESTED DATE]]</f>
        <v>45674</v>
      </c>
      <c r="I26" s="60" t="str">
        <f>_xlfn.XLOOKUP(tbl_die_request8[[#This Row],[clm_support]],'Die Ordering'!C:C,'Die Ordering'!G:G,"",0)</f>
        <v/>
      </c>
      <c r="J26" s="39" t="s">
        <v>3201</v>
      </c>
      <c r="K26" s="61"/>
      <c r="L26" s="62"/>
      <c r="M26" s="39"/>
      <c r="N26" s="67" t="s">
        <v>3257</v>
      </c>
    </row>
    <row r="27" spans="1:14" ht="15.95" customHeight="1">
      <c r="A27" s="39">
        <v>29</v>
      </c>
      <c r="B27" s="39" t="s">
        <v>2802</v>
      </c>
      <c r="C27" s="45">
        <v>1013</v>
      </c>
      <c r="D27" s="39">
        <v>402</v>
      </c>
      <c r="E27" s="59" t="s">
        <v>3213</v>
      </c>
      <c r="F27" s="60">
        <v>45674</v>
      </c>
      <c r="G27" s="39"/>
      <c r="H27" s="60">
        <f>tbl_die_request8[[#This Row],[REQUESTED DATE]]</f>
        <v>45674</v>
      </c>
      <c r="I27" s="60" t="str">
        <f>_xlfn.XLOOKUP(tbl_die_request8[[#This Row],[clm_support]],'Die Ordering'!C:C,'Die Ordering'!G:G,"",0)</f>
        <v/>
      </c>
      <c r="J27" s="39" t="s">
        <v>3201</v>
      </c>
      <c r="K27" s="61"/>
      <c r="L27" s="62"/>
      <c r="M27" s="39"/>
      <c r="N27" s="67" t="s">
        <v>3258</v>
      </c>
    </row>
    <row r="28" spans="1:14" ht="15.95" customHeight="1">
      <c r="A28" s="39">
        <v>30</v>
      </c>
      <c r="B28" s="39" t="s">
        <v>2802</v>
      </c>
      <c r="C28" s="45">
        <v>5149</v>
      </c>
      <c r="D28" s="39">
        <v>603</v>
      </c>
      <c r="E28" s="59" t="s">
        <v>3213</v>
      </c>
      <c r="F28" s="60">
        <v>45674</v>
      </c>
      <c r="G28" s="39"/>
      <c r="H28" s="60">
        <f>tbl_die_request8[[#This Row],[REQUESTED DATE]]</f>
        <v>45674</v>
      </c>
      <c r="I28" s="60" t="str">
        <f>_xlfn.XLOOKUP(tbl_die_request8[[#This Row],[clm_support]],'Die Ordering'!C:C,'Die Ordering'!G:G,"",0)</f>
        <v/>
      </c>
      <c r="J28" s="39" t="s">
        <v>3201</v>
      </c>
      <c r="K28" s="61"/>
      <c r="L28" s="62"/>
      <c r="M28" s="39"/>
      <c r="N28" s="67" t="s">
        <v>3259</v>
      </c>
    </row>
    <row r="29" spans="1:14" ht="15.95" customHeight="1">
      <c r="A29" s="39">
        <v>31</v>
      </c>
      <c r="B29" s="39" t="s">
        <v>2802</v>
      </c>
      <c r="C29" s="45">
        <v>14940</v>
      </c>
      <c r="D29" s="39">
        <v>510</v>
      </c>
      <c r="E29" s="59" t="s">
        <v>3236</v>
      </c>
      <c r="F29" s="60">
        <v>45674</v>
      </c>
      <c r="G29" s="39"/>
      <c r="H29" s="60">
        <f>tbl_die_request8[[#This Row],[REQUESTED DATE]]</f>
        <v>45674</v>
      </c>
      <c r="I29" s="60">
        <f>_xlfn.XLOOKUP(tbl_die_request8[[#This Row],[clm_support]],'Die Ordering'!C:C,'Die Ordering'!G:G,"",0)</f>
        <v>45859</v>
      </c>
      <c r="J29" s="39" t="s">
        <v>3200</v>
      </c>
      <c r="K29" s="61"/>
      <c r="L29" s="62"/>
      <c r="M29" s="39"/>
      <c r="N29" s="67" t="s">
        <v>1708</v>
      </c>
    </row>
    <row r="30" spans="1:14" ht="15.95" customHeight="1">
      <c r="A30" s="39">
        <v>33</v>
      </c>
      <c r="B30" s="39" t="s">
        <v>2823</v>
      </c>
      <c r="C30" s="45">
        <v>15651</v>
      </c>
      <c r="D30" s="39">
        <v>2502</v>
      </c>
      <c r="E30" s="59" t="s">
        <v>3213</v>
      </c>
      <c r="F30" s="60">
        <v>45675</v>
      </c>
      <c r="G30" s="39">
        <v>3</v>
      </c>
      <c r="H30" s="39"/>
      <c r="I30" s="60" t="s">
        <v>86</v>
      </c>
      <c r="J30" s="39" t="s">
        <v>3260</v>
      </c>
      <c r="K30" s="61" t="s">
        <v>3261</v>
      </c>
      <c r="L30" s="62">
        <v>56614</v>
      </c>
      <c r="M30" s="39"/>
      <c r="N30" s="67" t="s">
        <v>3262</v>
      </c>
    </row>
    <row r="31" spans="1:14" ht="15.95" customHeight="1">
      <c r="A31" s="39">
        <v>34</v>
      </c>
      <c r="B31" s="39" t="s">
        <v>2823</v>
      </c>
      <c r="C31" s="45">
        <v>25129</v>
      </c>
      <c r="D31" s="39">
        <v>3501</v>
      </c>
      <c r="E31" s="59" t="s">
        <v>3230</v>
      </c>
      <c r="F31" s="60">
        <v>45675</v>
      </c>
      <c r="G31" s="39">
        <v>1</v>
      </c>
      <c r="H31" s="39"/>
      <c r="I31" s="60" t="s">
        <v>86</v>
      </c>
      <c r="J31" s="39" t="s">
        <v>3201</v>
      </c>
      <c r="K31" s="61" t="s">
        <v>3263</v>
      </c>
      <c r="L31" s="62">
        <v>821</v>
      </c>
      <c r="M31" s="39"/>
      <c r="N31" s="67" t="s">
        <v>3264</v>
      </c>
    </row>
    <row r="32" spans="1:14" ht="15.95" customHeight="1">
      <c r="A32" s="39">
        <v>35</v>
      </c>
      <c r="B32" s="39" t="s">
        <v>2823</v>
      </c>
      <c r="C32" s="45">
        <v>14700</v>
      </c>
      <c r="D32" s="39">
        <v>3503</v>
      </c>
      <c r="E32" s="59" t="s">
        <v>3213</v>
      </c>
      <c r="F32" s="60">
        <v>45677</v>
      </c>
      <c r="G32" s="39">
        <v>2</v>
      </c>
      <c r="H32" s="39"/>
      <c r="I32" s="60" t="s">
        <v>86</v>
      </c>
      <c r="J32" s="39" t="s">
        <v>3201</v>
      </c>
      <c r="K32" s="61" t="s">
        <v>3265</v>
      </c>
      <c r="L32" s="62">
        <v>12880</v>
      </c>
      <c r="M32" s="39"/>
      <c r="N32" s="67" t="s">
        <v>2218</v>
      </c>
    </row>
    <row r="33" spans="1:14" ht="15.95" customHeight="1">
      <c r="A33" s="39">
        <v>37</v>
      </c>
      <c r="B33" s="39" t="s">
        <v>2823</v>
      </c>
      <c r="C33" s="45">
        <v>13035</v>
      </c>
      <c r="D33" s="39">
        <v>2506</v>
      </c>
      <c r="E33" s="59" t="s">
        <v>3213</v>
      </c>
      <c r="F33" s="60">
        <v>45678</v>
      </c>
      <c r="G33" s="39">
        <v>2</v>
      </c>
      <c r="H33" s="39"/>
      <c r="I33" s="60" t="s">
        <v>86</v>
      </c>
      <c r="J33" s="39" t="s">
        <v>3201</v>
      </c>
      <c r="K33" s="61" t="s">
        <v>3266</v>
      </c>
      <c r="L33" s="62">
        <v>7904</v>
      </c>
      <c r="M33" s="39"/>
      <c r="N33" s="67" t="s">
        <v>3267</v>
      </c>
    </row>
    <row r="34" spans="1:14" ht="15.95" customHeight="1">
      <c r="A34" s="39">
        <v>38</v>
      </c>
      <c r="B34" s="39" t="s">
        <v>2823</v>
      </c>
      <c r="C34" s="45">
        <v>13237</v>
      </c>
      <c r="D34" s="39">
        <v>3502</v>
      </c>
      <c r="E34" s="59" t="s">
        <v>3213</v>
      </c>
      <c r="F34" s="60">
        <v>45678</v>
      </c>
      <c r="G34" s="39">
        <v>2</v>
      </c>
      <c r="H34" s="39"/>
      <c r="I34" s="60" t="s">
        <v>86</v>
      </c>
      <c r="J34" s="39" t="s">
        <v>3260</v>
      </c>
      <c r="K34" s="61" t="s">
        <v>3268</v>
      </c>
      <c r="L34" s="62">
        <v>13132</v>
      </c>
      <c r="M34" s="39"/>
      <c r="N34" s="67" t="s">
        <v>3269</v>
      </c>
    </row>
    <row r="35" spans="1:14" ht="15.95" customHeight="1">
      <c r="A35" s="39">
        <v>39</v>
      </c>
      <c r="B35" s="39" t="s">
        <v>2823</v>
      </c>
      <c r="C35" s="45">
        <v>5058</v>
      </c>
      <c r="D35" s="39">
        <v>2501</v>
      </c>
      <c r="E35" s="59" t="s">
        <v>3213</v>
      </c>
      <c r="F35" s="60">
        <v>45678</v>
      </c>
      <c r="G35" s="39">
        <v>1</v>
      </c>
      <c r="H35" s="39"/>
      <c r="I35" s="60" t="s">
        <v>86</v>
      </c>
      <c r="J35" s="39" t="s">
        <v>3201</v>
      </c>
      <c r="K35" s="61" t="s">
        <v>3270</v>
      </c>
      <c r="L35" s="62">
        <v>7381</v>
      </c>
      <c r="M35" s="39"/>
      <c r="N35" s="67" t="s">
        <v>3271</v>
      </c>
    </row>
    <row r="36" spans="1:14" ht="15.95" customHeight="1">
      <c r="A36" s="39">
        <v>40</v>
      </c>
      <c r="B36" s="39" t="s">
        <v>2823</v>
      </c>
      <c r="C36" s="45">
        <v>9504</v>
      </c>
      <c r="D36" s="39">
        <v>2502</v>
      </c>
      <c r="E36" s="59">
        <v>0</v>
      </c>
      <c r="F36" s="60">
        <v>45678</v>
      </c>
      <c r="G36" s="39">
        <v>1</v>
      </c>
      <c r="H36" s="39"/>
      <c r="I36" s="60" t="s">
        <v>86</v>
      </c>
      <c r="J36" s="39" t="s">
        <v>3200</v>
      </c>
      <c r="K36" s="61" t="s">
        <v>3272</v>
      </c>
      <c r="L36" s="62">
        <v>4010</v>
      </c>
      <c r="M36" s="39"/>
      <c r="N36" s="67" t="s">
        <v>2176</v>
      </c>
    </row>
    <row r="37" spans="1:14" ht="15.95" customHeight="1">
      <c r="A37" s="39">
        <v>41</v>
      </c>
      <c r="B37" s="39" t="s">
        <v>2802</v>
      </c>
      <c r="C37" s="45">
        <v>28830</v>
      </c>
      <c r="D37" s="39">
        <v>503</v>
      </c>
      <c r="E37" s="59" t="s">
        <v>3273</v>
      </c>
      <c r="F37" s="60">
        <v>45681</v>
      </c>
      <c r="G37" s="39"/>
      <c r="H37" s="60">
        <f>tbl_die_request8[[#This Row],[REQUESTED DATE]]</f>
        <v>45681</v>
      </c>
      <c r="I37" s="60">
        <f>_xlfn.XLOOKUP(tbl_die_request8[[#This Row],[clm_support]],'Die Ordering'!C:C,'Die Ordering'!G:G,"",0)</f>
        <v>45799</v>
      </c>
      <c r="J37" s="39" t="s">
        <v>3200</v>
      </c>
      <c r="K37" s="61"/>
      <c r="L37" s="62"/>
      <c r="M37" s="39"/>
      <c r="N37" s="67" t="s">
        <v>1275</v>
      </c>
    </row>
    <row r="38" spans="1:14" ht="15.95" customHeight="1">
      <c r="A38" s="39">
        <v>42</v>
      </c>
      <c r="B38" s="39" t="s">
        <v>2802</v>
      </c>
      <c r="C38" s="45">
        <v>7208</v>
      </c>
      <c r="D38" s="39">
        <v>2507</v>
      </c>
      <c r="E38" s="59" t="s">
        <v>3274</v>
      </c>
      <c r="F38" s="60">
        <v>45681</v>
      </c>
      <c r="G38" s="39"/>
      <c r="H38" s="60">
        <f>tbl_die_request8[[#This Row],[REQUESTED DATE]]</f>
        <v>45681</v>
      </c>
      <c r="I38" s="60" t="str">
        <f>_xlfn.XLOOKUP(tbl_die_request8[[#This Row],[clm_support]],'Die Ordering'!C:C,'Die Ordering'!G:G,"",0)</f>
        <v/>
      </c>
      <c r="J38" s="39" t="s">
        <v>3200</v>
      </c>
      <c r="K38" s="61"/>
      <c r="L38" s="62"/>
      <c r="M38" s="39"/>
      <c r="N38" s="67" t="s">
        <v>3275</v>
      </c>
    </row>
    <row r="39" spans="1:14" ht="15.95" customHeight="1">
      <c r="A39" s="39">
        <v>43</v>
      </c>
      <c r="B39" s="39" t="s">
        <v>2823</v>
      </c>
      <c r="C39" s="45">
        <v>10765</v>
      </c>
      <c r="D39" s="39">
        <v>3502</v>
      </c>
      <c r="E39" s="59" t="s">
        <v>3213</v>
      </c>
      <c r="F39" s="60">
        <v>45684</v>
      </c>
      <c r="G39" s="39">
        <v>1</v>
      </c>
      <c r="H39" s="39"/>
      <c r="I39" s="60" t="s">
        <v>86</v>
      </c>
      <c r="J39" s="39" t="s">
        <v>3201</v>
      </c>
      <c r="K39" s="61" t="s">
        <v>3276</v>
      </c>
      <c r="L39" s="62">
        <v>16837</v>
      </c>
      <c r="M39" s="39"/>
      <c r="N39" s="67" t="s">
        <v>3277</v>
      </c>
    </row>
    <row r="40" spans="1:14" ht="15.95" customHeight="1">
      <c r="A40" s="39">
        <v>45</v>
      </c>
      <c r="B40" s="39" t="s">
        <v>2823</v>
      </c>
      <c r="C40" s="45">
        <v>55073</v>
      </c>
      <c r="D40" s="39">
        <v>2508</v>
      </c>
      <c r="E40" s="59" t="s">
        <v>3278</v>
      </c>
      <c r="F40" s="60">
        <v>45684</v>
      </c>
      <c r="G40" s="39">
        <v>4</v>
      </c>
      <c r="H40" s="39"/>
      <c r="I40" s="60" t="s">
        <v>86</v>
      </c>
      <c r="J40" s="39" t="s">
        <v>3260</v>
      </c>
      <c r="K40" s="61" t="s">
        <v>3279</v>
      </c>
      <c r="L40" s="62">
        <v>247098</v>
      </c>
      <c r="M40" s="39"/>
      <c r="N40" s="67" t="s">
        <v>3280</v>
      </c>
    </row>
    <row r="41" spans="1:14" ht="15.95" customHeight="1">
      <c r="A41" s="39">
        <v>46</v>
      </c>
      <c r="B41" s="39" t="s">
        <v>2823</v>
      </c>
      <c r="C41" s="45">
        <v>29691</v>
      </c>
      <c r="D41" s="39">
        <v>3502</v>
      </c>
      <c r="E41" s="59" t="s">
        <v>3281</v>
      </c>
      <c r="F41" s="60">
        <v>45684</v>
      </c>
      <c r="G41" s="39">
        <v>1</v>
      </c>
      <c r="H41" s="39"/>
      <c r="I41" s="60" t="s">
        <v>86</v>
      </c>
      <c r="J41" s="39" t="s">
        <v>3201</v>
      </c>
      <c r="K41" s="61" t="s">
        <v>3282</v>
      </c>
      <c r="L41" s="62">
        <v>7828</v>
      </c>
      <c r="M41" s="39"/>
      <c r="N41" s="67" t="s">
        <v>3283</v>
      </c>
    </row>
    <row r="42" spans="1:14" ht="15.95" customHeight="1">
      <c r="A42" s="39">
        <v>47</v>
      </c>
      <c r="B42" s="39" t="s">
        <v>2802</v>
      </c>
      <c r="C42" s="45">
        <v>28814</v>
      </c>
      <c r="D42" s="39">
        <v>501</v>
      </c>
      <c r="E42" s="59" t="s">
        <v>3273</v>
      </c>
      <c r="F42" s="60">
        <v>45687</v>
      </c>
      <c r="G42" s="39"/>
      <c r="H42" s="60">
        <f>tbl_die_request8[[#This Row],[REQUESTED DATE]]</f>
        <v>45687</v>
      </c>
      <c r="I42" s="60" t="str">
        <f>_xlfn.XLOOKUP(tbl_die_request8[[#This Row],[clm_support]],'Die Ordering'!C:C,'Die Ordering'!G:G,"",0)</f>
        <v/>
      </c>
      <c r="J42" s="39" t="s">
        <v>3201</v>
      </c>
      <c r="K42" s="61"/>
      <c r="L42" s="62"/>
      <c r="M42" s="39"/>
      <c r="N42" s="67" t="s">
        <v>3284</v>
      </c>
    </row>
    <row r="43" spans="1:14" ht="15.95" customHeight="1">
      <c r="A43" s="39">
        <v>48</v>
      </c>
      <c r="B43" s="39" t="s">
        <v>2802</v>
      </c>
      <c r="C43" s="45">
        <v>28829</v>
      </c>
      <c r="D43" s="39">
        <v>402</v>
      </c>
      <c r="E43" s="59" t="s">
        <v>3273</v>
      </c>
      <c r="F43" s="60">
        <v>45687</v>
      </c>
      <c r="G43" s="39"/>
      <c r="H43" s="60">
        <f>tbl_die_request8[[#This Row],[REQUESTED DATE]]</f>
        <v>45687</v>
      </c>
      <c r="I43" s="60" t="str">
        <f>_xlfn.XLOOKUP(tbl_die_request8[[#This Row],[clm_support]],'Die Ordering'!C:C,'Die Ordering'!G:G,"",0)</f>
        <v/>
      </c>
      <c r="J43" s="39" t="s">
        <v>3201</v>
      </c>
      <c r="K43" s="61"/>
      <c r="L43" s="62"/>
      <c r="M43" s="39"/>
      <c r="N43" s="67" t="s">
        <v>3285</v>
      </c>
    </row>
    <row r="44" spans="1:14" ht="15.95" customHeight="1">
      <c r="A44" s="39">
        <v>49</v>
      </c>
      <c r="B44" s="39" t="s">
        <v>2802</v>
      </c>
      <c r="C44" s="45">
        <v>29503</v>
      </c>
      <c r="D44" s="39">
        <v>502</v>
      </c>
      <c r="E44" s="59" t="s">
        <v>3273</v>
      </c>
      <c r="F44" s="60">
        <v>45687</v>
      </c>
      <c r="G44" s="39"/>
      <c r="H44" s="60">
        <f>tbl_die_request8[[#This Row],[REQUESTED DATE]]</f>
        <v>45687</v>
      </c>
      <c r="I44" s="60" t="str">
        <f>_xlfn.XLOOKUP(tbl_die_request8[[#This Row],[clm_support]],'Die Ordering'!C:C,'Die Ordering'!G:G,"",0)</f>
        <v/>
      </c>
      <c r="J44" s="39" t="s">
        <v>3201</v>
      </c>
      <c r="K44" s="61"/>
      <c r="L44" s="62"/>
      <c r="M44" s="39"/>
      <c r="N44" s="67" t="s">
        <v>3286</v>
      </c>
    </row>
    <row r="45" spans="1:14" ht="15.95" customHeight="1">
      <c r="A45" s="39">
        <v>50</v>
      </c>
      <c r="B45" s="39" t="s">
        <v>2802</v>
      </c>
      <c r="C45" s="45">
        <v>23396</v>
      </c>
      <c r="D45" s="39">
        <v>403</v>
      </c>
      <c r="E45" s="59" t="s">
        <v>3287</v>
      </c>
      <c r="F45" s="60">
        <v>45687</v>
      </c>
      <c r="G45" s="39"/>
      <c r="H45" s="60">
        <f>tbl_die_request8[[#This Row],[REQUESTED DATE]]</f>
        <v>45687</v>
      </c>
      <c r="I45" s="60" t="str">
        <f>_xlfn.XLOOKUP(tbl_die_request8[[#This Row],[clm_support]],'Die Ordering'!C:C,'Die Ordering'!G:G,"",0)</f>
        <v/>
      </c>
      <c r="J45" s="39" t="s">
        <v>3201</v>
      </c>
      <c r="K45" s="61"/>
      <c r="L45" s="62"/>
      <c r="M45" s="39"/>
      <c r="N45" s="67" t="s">
        <v>3288</v>
      </c>
    </row>
    <row r="46" spans="1:14" ht="15.95" customHeight="1">
      <c r="A46" s="39">
        <v>51</v>
      </c>
      <c r="B46" s="39" t="s">
        <v>2802</v>
      </c>
      <c r="C46" s="45">
        <v>14716</v>
      </c>
      <c r="D46" s="39">
        <v>3509</v>
      </c>
      <c r="E46" s="59" t="s">
        <v>3236</v>
      </c>
      <c r="F46" s="60">
        <v>45687</v>
      </c>
      <c r="G46" s="39"/>
      <c r="H46" s="60">
        <f>tbl_die_request8[[#This Row],[REQUESTED DATE]]</f>
        <v>45687</v>
      </c>
      <c r="I46" s="60" t="str">
        <f>_xlfn.XLOOKUP(tbl_die_request8[[#This Row],[clm_support]],'Die Ordering'!C:C,'Die Ordering'!G:G,"",0)</f>
        <v/>
      </c>
      <c r="J46" s="39" t="s">
        <v>3200</v>
      </c>
      <c r="K46" s="61"/>
      <c r="L46" s="62"/>
      <c r="M46" s="39"/>
      <c r="N46" s="67" t="s">
        <v>3289</v>
      </c>
    </row>
    <row r="47" spans="1:14" ht="15.95" customHeight="1">
      <c r="A47" s="39">
        <v>52</v>
      </c>
      <c r="B47" s="39" t="s">
        <v>2802</v>
      </c>
      <c r="C47" s="45">
        <v>14716</v>
      </c>
      <c r="D47" s="39">
        <v>3510</v>
      </c>
      <c r="E47" s="59" t="s">
        <v>3236</v>
      </c>
      <c r="F47" s="60">
        <v>45687</v>
      </c>
      <c r="G47" s="39"/>
      <c r="H47" s="60">
        <f>tbl_die_request8[[#This Row],[REQUESTED DATE]]</f>
        <v>45687</v>
      </c>
      <c r="I47" s="60" t="str">
        <f>_xlfn.XLOOKUP(tbl_die_request8[[#This Row],[clm_support]],'Die Ordering'!C:C,'Die Ordering'!G:G,"",0)</f>
        <v/>
      </c>
      <c r="J47" s="39" t="s">
        <v>3200</v>
      </c>
      <c r="K47" s="61"/>
      <c r="L47" s="62"/>
      <c r="M47" s="39"/>
      <c r="N47" s="67" t="s">
        <v>3290</v>
      </c>
    </row>
    <row r="48" spans="1:14" ht="15.95" customHeight="1">
      <c r="A48" s="39">
        <v>53</v>
      </c>
      <c r="B48" s="39" t="s">
        <v>2802</v>
      </c>
      <c r="C48" s="45">
        <v>11443</v>
      </c>
      <c r="D48" s="39">
        <v>407</v>
      </c>
      <c r="E48" s="59" t="s">
        <v>3213</v>
      </c>
      <c r="F48" s="60">
        <v>45691</v>
      </c>
      <c r="G48" s="39"/>
      <c r="H48" s="60">
        <f>tbl_die_request8[[#This Row],[REQUESTED DATE]]</f>
        <v>45691</v>
      </c>
      <c r="I48" s="60" t="str">
        <f>_xlfn.XLOOKUP(tbl_die_request8[[#This Row],[clm_support]],'Die Ordering'!C:C,'Die Ordering'!G:G,"",0)</f>
        <v/>
      </c>
      <c r="J48" s="39" t="s">
        <v>3201</v>
      </c>
      <c r="K48" s="61"/>
      <c r="L48" s="62"/>
      <c r="M48" s="39"/>
      <c r="N48" s="67" t="s">
        <v>3291</v>
      </c>
    </row>
    <row r="49" spans="1:14" ht="15.95" customHeight="1">
      <c r="A49" s="39">
        <v>54</v>
      </c>
      <c r="B49" s="39" t="s">
        <v>2802</v>
      </c>
      <c r="C49" s="45">
        <v>21693</v>
      </c>
      <c r="D49" s="39">
        <v>403</v>
      </c>
      <c r="E49" s="59" t="s">
        <v>3236</v>
      </c>
      <c r="F49" s="60">
        <v>45691</v>
      </c>
      <c r="G49" s="39"/>
      <c r="H49" s="60">
        <f>tbl_die_request8[[#This Row],[REQUESTED DATE]]</f>
        <v>45691</v>
      </c>
      <c r="I49" s="60" t="str">
        <f>_xlfn.XLOOKUP(tbl_die_request8[[#This Row],[clm_support]],'Die Ordering'!C:C,'Die Ordering'!G:G,"",0)</f>
        <v/>
      </c>
      <c r="J49" s="39" t="s">
        <v>3201</v>
      </c>
      <c r="K49" s="61"/>
      <c r="L49" s="62"/>
      <c r="M49" s="39"/>
      <c r="N49" s="67" t="s">
        <v>3292</v>
      </c>
    </row>
    <row r="50" spans="1:14" ht="15.95" customHeight="1">
      <c r="A50" s="39">
        <v>55</v>
      </c>
      <c r="B50" s="39" t="s">
        <v>2802</v>
      </c>
      <c r="C50" s="45">
        <v>28362</v>
      </c>
      <c r="D50" s="39">
        <v>503</v>
      </c>
      <c r="E50" s="59" t="s">
        <v>3293</v>
      </c>
      <c r="F50" s="60">
        <v>45691</v>
      </c>
      <c r="G50" s="39"/>
      <c r="H50" s="60">
        <f>tbl_die_request8[[#This Row],[REQUESTED DATE]]</f>
        <v>45691</v>
      </c>
      <c r="I50" s="60" t="str">
        <f>_xlfn.XLOOKUP(tbl_die_request8[[#This Row],[clm_support]],'Die Ordering'!C:C,'Die Ordering'!G:G,"",0)</f>
        <v/>
      </c>
      <c r="J50" s="39" t="s">
        <v>3201</v>
      </c>
      <c r="K50" s="61"/>
      <c r="L50" s="62"/>
      <c r="M50" s="39"/>
      <c r="N50" s="67" t="s">
        <v>3294</v>
      </c>
    </row>
    <row r="51" spans="1:14" ht="15.95" customHeight="1">
      <c r="A51" s="39">
        <v>56</v>
      </c>
      <c r="B51" s="39" t="s">
        <v>2802</v>
      </c>
      <c r="C51" s="45">
        <v>28815</v>
      </c>
      <c r="D51" s="39">
        <v>502</v>
      </c>
      <c r="E51" s="59" t="s">
        <v>3273</v>
      </c>
      <c r="F51" s="60">
        <v>45691</v>
      </c>
      <c r="G51" s="39"/>
      <c r="H51" s="60">
        <f>tbl_die_request8[[#This Row],[REQUESTED DATE]]</f>
        <v>45691</v>
      </c>
      <c r="I51" s="60" t="str">
        <f>_xlfn.XLOOKUP(tbl_die_request8[[#This Row],[clm_support]],'Die Ordering'!C:C,'Die Ordering'!G:G,"",0)</f>
        <v/>
      </c>
      <c r="J51" s="39" t="s">
        <v>3201</v>
      </c>
      <c r="K51" s="61"/>
      <c r="L51" s="62"/>
      <c r="M51" s="39"/>
      <c r="N51" s="67" t="s">
        <v>3295</v>
      </c>
    </row>
    <row r="52" spans="1:14" ht="15.95" customHeight="1">
      <c r="A52" s="39">
        <v>57</v>
      </c>
      <c r="B52" s="39" t="s">
        <v>2802</v>
      </c>
      <c r="C52" s="45">
        <v>28836</v>
      </c>
      <c r="D52" s="39">
        <v>511</v>
      </c>
      <c r="E52" s="59" t="s">
        <v>3273</v>
      </c>
      <c r="F52" s="60">
        <v>45691</v>
      </c>
      <c r="G52" s="39"/>
      <c r="H52" s="60">
        <f>tbl_die_request8[[#This Row],[REQUESTED DATE]]</f>
        <v>45691</v>
      </c>
      <c r="I52" s="60" t="str">
        <f>_xlfn.XLOOKUP(tbl_die_request8[[#This Row],[clm_support]],'Die Ordering'!C:C,'Die Ordering'!G:G,"",0)</f>
        <v/>
      </c>
      <c r="J52" s="39" t="s">
        <v>3201</v>
      </c>
      <c r="K52" s="61"/>
      <c r="L52" s="62"/>
      <c r="M52" s="39"/>
      <c r="N52" s="67" t="s">
        <v>3296</v>
      </c>
    </row>
    <row r="53" spans="1:14" ht="15.95" customHeight="1">
      <c r="A53" s="39">
        <v>58</v>
      </c>
      <c r="B53" s="39" t="s">
        <v>2802</v>
      </c>
      <c r="C53" s="45">
        <v>14806</v>
      </c>
      <c r="D53" s="39">
        <v>3503</v>
      </c>
      <c r="E53" s="59" t="s">
        <v>3236</v>
      </c>
      <c r="F53" s="60">
        <v>45691</v>
      </c>
      <c r="G53" s="39"/>
      <c r="H53" s="60">
        <f>tbl_die_request8[[#This Row],[REQUESTED DATE]]</f>
        <v>45691</v>
      </c>
      <c r="I53" s="60" t="str">
        <f>_xlfn.XLOOKUP(tbl_die_request8[[#This Row],[clm_support]],'Die Ordering'!C:C,'Die Ordering'!G:G,"",0)</f>
        <v/>
      </c>
      <c r="J53" s="39" t="s">
        <v>3201</v>
      </c>
      <c r="K53" s="61"/>
      <c r="L53" s="62"/>
      <c r="M53" s="39"/>
      <c r="N53" s="67" t="s">
        <v>3297</v>
      </c>
    </row>
    <row r="54" spans="1:14" ht="15.95" customHeight="1">
      <c r="A54" s="39">
        <v>59</v>
      </c>
      <c r="B54" s="39" t="s">
        <v>2802</v>
      </c>
      <c r="C54" s="45">
        <v>14806</v>
      </c>
      <c r="D54" s="39">
        <v>3504</v>
      </c>
      <c r="E54" s="59" t="s">
        <v>3236</v>
      </c>
      <c r="F54" s="60">
        <v>45691</v>
      </c>
      <c r="G54" s="39"/>
      <c r="H54" s="60">
        <f>tbl_die_request8[[#This Row],[REQUESTED DATE]]</f>
        <v>45691</v>
      </c>
      <c r="I54" s="60" t="str">
        <f>_xlfn.XLOOKUP(tbl_die_request8[[#This Row],[clm_support]],'Die Ordering'!C:C,'Die Ordering'!G:G,"",0)</f>
        <v/>
      </c>
      <c r="J54" s="39" t="s">
        <v>3201</v>
      </c>
      <c r="K54" s="61"/>
      <c r="L54" s="62"/>
      <c r="M54" s="39"/>
      <c r="N54" s="67" t="s">
        <v>3298</v>
      </c>
    </row>
    <row r="55" spans="1:14" ht="15.95" customHeight="1">
      <c r="A55" s="39">
        <v>60</v>
      </c>
      <c r="B55" s="39" t="s">
        <v>2802</v>
      </c>
      <c r="C55" s="45">
        <v>27719</v>
      </c>
      <c r="D55" s="39">
        <v>401</v>
      </c>
      <c r="E55" s="59" t="s">
        <v>3274</v>
      </c>
      <c r="F55" s="60">
        <v>45691</v>
      </c>
      <c r="G55" s="39"/>
      <c r="H55" s="60">
        <f>tbl_die_request8[[#This Row],[REQUESTED DATE]]</f>
        <v>45691</v>
      </c>
      <c r="I55" s="60" t="str">
        <f>_xlfn.XLOOKUP(tbl_die_request8[[#This Row],[clm_support]],'Die Ordering'!C:C,'Die Ordering'!G:G,"",0)</f>
        <v/>
      </c>
      <c r="J55" s="39" t="s">
        <v>3201</v>
      </c>
      <c r="K55" s="61"/>
      <c r="L55" s="62"/>
      <c r="M55" s="39"/>
      <c r="N55" s="67" t="s">
        <v>3299</v>
      </c>
    </row>
    <row r="56" spans="1:14" ht="15.95" customHeight="1">
      <c r="A56" s="39">
        <v>61</v>
      </c>
      <c r="B56" s="39" t="s">
        <v>2802</v>
      </c>
      <c r="C56" s="45">
        <v>27720</v>
      </c>
      <c r="D56" s="39">
        <v>501</v>
      </c>
      <c r="E56" s="59" t="s">
        <v>3274</v>
      </c>
      <c r="F56" s="60">
        <v>45691</v>
      </c>
      <c r="G56" s="39"/>
      <c r="H56" s="60">
        <f>tbl_die_request8[[#This Row],[REQUESTED DATE]]</f>
        <v>45691</v>
      </c>
      <c r="I56" s="60">
        <f>_xlfn.XLOOKUP(tbl_die_request8[[#This Row],[clm_support]],'Die Ordering'!C:C,'Die Ordering'!G:G,"",0)</f>
        <v>45924</v>
      </c>
      <c r="J56" s="39" t="s">
        <v>30</v>
      </c>
      <c r="K56" s="61"/>
      <c r="L56" s="62"/>
      <c r="M56" s="39"/>
      <c r="N56" s="67" t="s">
        <v>2252</v>
      </c>
    </row>
    <row r="57" spans="1:14" ht="15.95" customHeight="1">
      <c r="A57" s="39">
        <v>62</v>
      </c>
      <c r="B57" s="39" t="s">
        <v>2802</v>
      </c>
      <c r="C57" s="45">
        <v>5214</v>
      </c>
      <c r="D57" s="39">
        <v>504</v>
      </c>
      <c r="E57" s="59" t="s">
        <v>3213</v>
      </c>
      <c r="F57" s="60">
        <v>45691</v>
      </c>
      <c r="G57" s="39"/>
      <c r="H57" s="60">
        <f>tbl_die_request8[[#This Row],[REQUESTED DATE]]</f>
        <v>45691</v>
      </c>
      <c r="I57" s="60" t="str">
        <f>_xlfn.XLOOKUP(tbl_die_request8[[#This Row],[clm_support]],'Die Ordering'!C:C,'Die Ordering'!G:G,"",0)</f>
        <v/>
      </c>
      <c r="J57" s="39" t="s">
        <v>3201</v>
      </c>
      <c r="K57" s="61"/>
      <c r="L57" s="62"/>
      <c r="M57" s="39"/>
      <c r="N57" s="67" t="s">
        <v>3300</v>
      </c>
    </row>
    <row r="58" spans="1:14" ht="15.95" customHeight="1">
      <c r="A58" s="39">
        <v>63</v>
      </c>
      <c r="B58" s="39" t="s">
        <v>2802</v>
      </c>
      <c r="C58" s="45">
        <v>120528</v>
      </c>
      <c r="D58" s="39">
        <v>501</v>
      </c>
      <c r="E58" s="59" t="s">
        <v>3301</v>
      </c>
      <c r="F58" s="60">
        <v>45691</v>
      </c>
      <c r="G58" s="39"/>
      <c r="H58" s="60">
        <f>tbl_die_request8[[#This Row],[REQUESTED DATE]]</f>
        <v>45691</v>
      </c>
      <c r="I58" s="60" t="str">
        <f>_xlfn.XLOOKUP(tbl_die_request8[[#This Row],[clm_support]],'Die Ordering'!C:C,'Die Ordering'!G:G,"",0)</f>
        <v/>
      </c>
      <c r="J58" s="39" t="s">
        <v>3201</v>
      </c>
      <c r="K58" s="61"/>
      <c r="L58" s="62"/>
      <c r="M58" s="39"/>
      <c r="N58" s="67" t="s">
        <v>3302</v>
      </c>
    </row>
    <row r="59" spans="1:14" ht="15.95" customHeight="1">
      <c r="A59" s="39">
        <v>64</v>
      </c>
      <c r="B59" s="39" t="s">
        <v>2802</v>
      </c>
      <c r="C59" s="45">
        <v>5049</v>
      </c>
      <c r="D59" s="39">
        <v>502</v>
      </c>
      <c r="E59" s="59" t="s">
        <v>3303</v>
      </c>
      <c r="F59" s="60">
        <v>45691</v>
      </c>
      <c r="G59" s="39"/>
      <c r="H59" s="60">
        <f>tbl_die_request8[[#This Row],[REQUESTED DATE]]</f>
        <v>45691</v>
      </c>
      <c r="I59" s="60">
        <f>_xlfn.XLOOKUP(tbl_die_request8[[#This Row],[clm_support]],'Die Ordering'!C:C,'Die Ordering'!G:G,"",0)</f>
        <v>45828</v>
      </c>
      <c r="J59" s="39" t="s">
        <v>3200</v>
      </c>
      <c r="K59" s="61"/>
      <c r="L59" s="62"/>
      <c r="M59" s="39"/>
      <c r="N59" s="67" t="s">
        <v>1421</v>
      </c>
    </row>
    <row r="60" spans="1:14" ht="15.95" customHeight="1">
      <c r="A60" s="39">
        <v>65</v>
      </c>
      <c r="B60" s="39" t="s">
        <v>2802</v>
      </c>
      <c r="C60" s="45">
        <v>7096</v>
      </c>
      <c r="D60" s="39">
        <v>612</v>
      </c>
      <c r="E60" s="59" t="s">
        <v>3230</v>
      </c>
      <c r="F60" s="60">
        <v>45691</v>
      </c>
      <c r="G60" s="39"/>
      <c r="H60" s="60">
        <f>tbl_die_request8[[#This Row],[REQUESTED DATE]]</f>
        <v>45691</v>
      </c>
      <c r="I60" s="60" t="str">
        <f>_xlfn.XLOOKUP(tbl_die_request8[[#This Row],[clm_support]],'Die Ordering'!C:C,'Die Ordering'!G:G,"",0)</f>
        <v/>
      </c>
      <c r="J60" s="39" t="s">
        <v>3201</v>
      </c>
      <c r="K60" s="61"/>
      <c r="L60" s="62"/>
      <c r="M60" s="39"/>
      <c r="N60" s="67" t="s">
        <v>3304</v>
      </c>
    </row>
    <row r="61" spans="1:14" ht="15.95" customHeight="1">
      <c r="A61" s="39">
        <v>66</v>
      </c>
      <c r="B61" s="39" t="s">
        <v>2802</v>
      </c>
      <c r="C61" s="45">
        <v>29267</v>
      </c>
      <c r="D61" s="39">
        <v>502</v>
      </c>
      <c r="E61" s="59" t="s">
        <v>3273</v>
      </c>
      <c r="F61" s="60">
        <v>45694</v>
      </c>
      <c r="G61" s="39"/>
      <c r="H61" s="60">
        <f>tbl_die_request8[[#This Row],[REQUESTED DATE]]</f>
        <v>45694</v>
      </c>
      <c r="I61" s="60" t="str">
        <f>_xlfn.XLOOKUP(tbl_die_request8[[#This Row],[clm_support]],'Die Ordering'!C:C,'Die Ordering'!G:G,"",0)</f>
        <v/>
      </c>
      <c r="J61" s="39" t="s">
        <v>3201</v>
      </c>
      <c r="K61" s="61"/>
      <c r="L61" s="62"/>
      <c r="M61" s="39"/>
      <c r="N61" s="67" t="s">
        <v>3305</v>
      </c>
    </row>
    <row r="62" spans="1:14" ht="15.95" customHeight="1">
      <c r="A62" s="39">
        <v>67</v>
      </c>
      <c r="B62" s="39" t="s">
        <v>2802</v>
      </c>
      <c r="C62" s="45">
        <v>13794</v>
      </c>
      <c r="D62" s="39">
        <v>275</v>
      </c>
      <c r="E62" s="59" t="s">
        <v>3213</v>
      </c>
      <c r="F62" s="60">
        <v>45695</v>
      </c>
      <c r="G62" s="39"/>
      <c r="H62" s="60">
        <f>tbl_die_request8[[#This Row],[REQUESTED DATE]]</f>
        <v>45695</v>
      </c>
      <c r="I62" s="60" t="str">
        <f>_xlfn.XLOOKUP(tbl_die_request8[[#This Row],[clm_support]],'Die Ordering'!C:C,'Die Ordering'!G:G,"",0)</f>
        <v/>
      </c>
      <c r="J62" s="39" t="s">
        <v>3201</v>
      </c>
      <c r="K62" s="61"/>
      <c r="L62" s="62"/>
      <c r="M62" s="39"/>
      <c r="N62" s="67" t="s">
        <v>3306</v>
      </c>
    </row>
    <row r="63" spans="1:14" ht="15.95" customHeight="1">
      <c r="A63" s="39">
        <v>68</v>
      </c>
      <c r="B63" s="39" t="s">
        <v>2802</v>
      </c>
      <c r="C63" s="45">
        <v>13794</v>
      </c>
      <c r="D63" s="39">
        <v>276</v>
      </c>
      <c r="E63" s="59" t="s">
        <v>3213</v>
      </c>
      <c r="F63" s="60">
        <v>45695</v>
      </c>
      <c r="G63" s="39"/>
      <c r="H63" s="60">
        <f>tbl_die_request8[[#This Row],[REQUESTED DATE]]</f>
        <v>45695</v>
      </c>
      <c r="I63" s="60" t="str">
        <f>_xlfn.XLOOKUP(tbl_die_request8[[#This Row],[clm_support]],'Die Ordering'!C:C,'Die Ordering'!G:G,"",0)</f>
        <v/>
      </c>
      <c r="J63" s="39" t="s">
        <v>3201</v>
      </c>
      <c r="K63" s="61"/>
      <c r="L63" s="62"/>
      <c r="M63" s="39"/>
      <c r="N63" s="67" t="s">
        <v>3307</v>
      </c>
    </row>
    <row r="64" spans="1:14" ht="15.95" customHeight="1">
      <c r="A64" s="39">
        <v>69</v>
      </c>
      <c r="B64" s="39" t="s">
        <v>2802</v>
      </c>
      <c r="C64" s="45">
        <v>15808</v>
      </c>
      <c r="D64" s="39">
        <v>401</v>
      </c>
      <c r="E64" s="59" t="s">
        <v>3213</v>
      </c>
      <c r="F64" s="60">
        <v>45705</v>
      </c>
      <c r="G64" s="39"/>
      <c r="H64" s="60">
        <f>tbl_die_request8[[#This Row],[REQUESTED DATE]]</f>
        <v>45705</v>
      </c>
      <c r="I64" s="60" t="str">
        <f>_xlfn.XLOOKUP(tbl_die_request8[[#This Row],[clm_support]],'Die Ordering'!C:C,'Die Ordering'!G:G,"",0)</f>
        <v/>
      </c>
      <c r="J64" s="39" t="s">
        <v>3201</v>
      </c>
      <c r="K64" s="61"/>
      <c r="L64" s="62"/>
      <c r="M64" s="39"/>
      <c r="N64" s="67" t="s">
        <v>3308</v>
      </c>
    </row>
    <row r="65" spans="1:14" ht="15.95" customHeight="1">
      <c r="A65" s="39">
        <v>70</v>
      </c>
      <c r="B65" s="39" t="s">
        <v>2802</v>
      </c>
      <c r="C65" s="45">
        <v>5154</v>
      </c>
      <c r="D65" s="39">
        <v>207</v>
      </c>
      <c r="E65" s="59" t="s">
        <v>3213</v>
      </c>
      <c r="F65" s="60">
        <v>45705</v>
      </c>
      <c r="G65" s="39"/>
      <c r="H65" s="60">
        <f>tbl_die_request8[[#This Row],[REQUESTED DATE]]</f>
        <v>45705</v>
      </c>
      <c r="I65" s="60">
        <f>_xlfn.XLOOKUP(tbl_die_request8[[#This Row],[clm_support]],'Die Ordering'!C:C,'Die Ordering'!G:G,"",0)</f>
        <v>45932</v>
      </c>
      <c r="J65" s="39" t="s">
        <v>3200</v>
      </c>
      <c r="K65" s="61"/>
      <c r="L65" s="62"/>
      <c r="M65" s="39"/>
      <c r="N65" s="67" t="s">
        <v>2269</v>
      </c>
    </row>
    <row r="66" spans="1:14" ht="15.95" customHeight="1">
      <c r="A66" s="39">
        <v>71</v>
      </c>
      <c r="B66" s="39" t="s">
        <v>2802</v>
      </c>
      <c r="C66" s="45">
        <v>16748</v>
      </c>
      <c r="D66" s="39">
        <v>513</v>
      </c>
      <c r="E66" s="59" t="s">
        <v>3213</v>
      </c>
      <c r="F66" s="60">
        <v>45705</v>
      </c>
      <c r="G66" s="39"/>
      <c r="H66" s="60">
        <f>tbl_die_request8[[#This Row],[REQUESTED DATE]]</f>
        <v>45705</v>
      </c>
      <c r="I66" s="60" t="str">
        <f>_xlfn.XLOOKUP(tbl_die_request8[[#This Row],[clm_support]],'Die Ordering'!C:C,'Die Ordering'!G:G,"",0)</f>
        <v/>
      </c>
      <c r="J66" s="39" t="s">
        <v>3201</v>
      </c>
      <c r="K66" s="61"/>
      <c r="L66" s="62"/>
      <c r="M66" s="39"/>
      <c r="N66" s="67" t="s">
        <v>3309</v>
      </c>
    </row>
    <row r="67" spans="1:14" ht="15.95" customHeight="1">
      <c r="A67" s="39">
        <v>72</v>
      </c>
      <c r="B67" s="39" t="s">
        <v>2802</v>
      </c>
      <c r="C67" s="45">
        <v>29718</v>
      </c>
      <c r="D67" s="39">
        <v>203</v>
      </c>
      <c r="E67" s="59" t="s">
        <v>3236</v>
      </c>
      <c r="F67" s="60">
        <v>45705</v>
      </c>
      <c r="G67" s="39"/>
      <c r="H67" s="60">
        <f>tbl_die_request8[[#This Row],[REQUESTED DATE]]</f>
        <v>45705</v>
      </c>
      <c r="I67" s="60" t="str">
        <f>_xlfn.XLOOKUP(tbl_die_request8[[#This Row],[clm_support]],'Die Ordering'!C:C,'Die Ordering'!G:G,"",0)</f>
        <v/>
      </c>
      <c r="J67" s="39" t="s">
        <v>3201</v>
      </c>
      <c r="K67" s="61"/>
      <c r="L67" s="62"/>
      <c r="M67" s="39"/>
      <c r="N67" s="67" t="s">
        <v>3310</v>
      </c>
    </row>
    <row r="68" spans="1:14" ht="15.95" customHeight="1">
      <c r="A68" s="39">
        <v>73</v>
      </c>
      <c r="B68" s="39" t="s">
        <v>2802</v>
      </c>
      <c r="C68" s="45">
        <v>29805</v>
      </c>
      <c r="D68" s="39">
        <v>602</v>
      </c>
      <c r="E68" s="59" t="s">
        <v>3311</v>
      </c>
      <c r="F68" s="60">
        <v>45706</v>
      </c>
      <c r="G68" s="39"/>
      <c r="H68" s="60">
        <f>tbl_die_request8[[#This Row],[REQUESTED DATE]]</f>
        <v>45706</v>
      </c>
      <c r="I68" s="60" t="str">
        <f>_xlfn.XLOOKUP(tbl_die_request8[[#This Row],[clm_support]],'Die Ordering'!C:C,'Die Ordering'!G:G,"",0)</f>
        <v/>
      </c>
      <c r="J68" s="39" t="s">
        <v>3201</v>
      </c>
      <c r="K68" s="61"/>
      <c r="L68" s="62"/>
      <c r="M68" s="39"/>
      <c r="N68" s="67" t="s">
        <v>3312</v>
      </c>
    </row>
    <row r="69" spans="1:14" ht="15.95" customHeight="1">
      <c r="A69" s="39">
        <v>74</v>
      </c>
      <c r="B69" s="39" t="s">
        <v>2802</v>
      </c>
      <c r="C69" s="45">
        <v>29138</v>
      </c>
      <c r="D69" s="39">
        <v>403</v>
      </c>
      <c r="E69" s="59" t="s">
        <v>3313</v>
      </c>
      <c r="F69" s="60">
        <v>45707</v>
      </c>
      <c r="G69" s="39"/>
      <c r="H69" s="60">
        <f>tbl_die_request8[[#This Row],[REQUESTED DATE]]</f>
        <v>45707</v>
      </c>
      <c r="I69" s="60" t="str">
        <f>_xlfn.XLOOKUP(tbl_die_request8[[#This Row],[clm_support]],'Die Ordering'!C:C,'Die Ordering'!G:G,"",0)</f>
        <v/>
      </c>
      <c r="J69" s="39" t="s">
        <v>3201</v>
      </c>
      <c r="K69" s="61"/>
      <c r="L69" s="62"/>
      <c r="M69" s="39"/>
      <c r="N69" s="67" t="s">
        <v>3314</v>
      </c>
    </row>
    <row r="70" spans="1:14" ht="15.95" customHeight="1">
      <c r="A70" s="39">
        <v>75</v>
      </c>
      <c r="B70" s="39" t="s">
        <v>2802</v>
      </c>
      <c r="C70" s="45">
        <v>28977</v>
      </c>
      <c r="D70" s="39">
        <v>502</v>
      </c>
      <c r="E70" s="59" t="s">
        <v>3273</v>
      </c>
      <c r="F70" s="60">
        <v>45709</v>
      </c>
      <c r="G70" s="39"/>
      <c r="H70" s="60">
        <f>tbl_die_request8[[#This Row],[REQUESTED DATE]]</f>
        <v>45709</v>
      </c>
      <c r="I70" s="60" t="str">
        <f>_xlfn.XLOOKUP(tbl_die_request8[[#This Row],[clm_support]],'Die Ordering'!C:C,'Die Ordering'!G:G,"",0)</f>
        <v/>
      </c>
      <c r="J70" s="39" t="s">
        <v>3201</v>
      </c>
      <c r="K70" s="61"/>
      <c r="L70" s="62"/>
      <c r="M70" s="39"/>
      <c r="N70" s="67" t="s">
        <v>3315</v>
      </c>
    </row>
    <row r="71" spans="1:14" ht="15.95" customHeight="1">
      <c r="A71" s="39">
        <v>76</v>
      </c>
      <c r="B71" s="39" t="s">
        <v>2802</v>
      </c>
      <c r="C71" s="45">
        <v>5186</v>
      </c>
      <c r="D71" s="39">
        <v>602</v>
      </c>
      <c r="E71" s="59" t="s">
        <v>3213</v>
      </c>
      <c r="F71" s="60">
        <v>45713</v>
      </c>
      <c r="G71" s="39"/>
      <c r="H71" s="60">
        <f>tbl_die_request8[[#This Row],[REQUESTED DATE]]</f>
        <v>45713</v>
      </c>
      <c r="I71" s="60" t="str">
        <f>_xlfn.XLOOKUP(tbl_die_request8[[#This Row],[clm_support]],'Die Ordering'!C:C,'Die Ordering'!G:G,"",0)</f>
        <v/>
      </c>
      <c r="J71" s="39" t="s">
        <v>3201</v>
      </c>
      <c r="K71" s="61"/>
      <c r="L71" s="62"/>
      <c r="M71" s="39"/>
      <c r="N71" s="67" t="s">
        <v>3316</v>
      </c>
    </row>
    <row r="72" spans="1:14" ht="15.95" customHeight="1">
      <c r="A72" s="39">
        <v>77</v>
      </c>
      <c r="B72" s="39" t="s">
        <v>2802</v>
      </c>
      <c r="C72" s="45">
        <v>14675</v>
      </c>
      <c r="D72" s="39">
        <v>431</v>
      </c>
      <c r="E72" s="59" t="s">
        <v>3213</v>
      </c>
      <c r="F72" s="60">
        <v>45713</v>
      </c>
      <c r="G72" s="39"/>
      <c r="H72" s="60">
        <f>tbl_die_request8[[#This Row],[REQUESTED DATE]]</f>
        <v>45713</v>
      </c>
      <c r="I72" s="60">
        <f>_xlfn.XLOOKUP(tbl_die_request8[[#This Row],[clm_support]],'Die Ordering'!C:C,'Die Ordering'!G:G,"",0)</f>
        <v>45842</v>
      </c>
      <c r="J72" s="39" t="s">
        <v>3200</v>
      </c>
      <c r="K72" s="61"/>
      <c r="L72" s="62"/>
      <c r="M72" s="39"/>
      <c r="N72" s="67" t="s">
        <v>1504</v>
      </c>
    </row>
    <row r="73" spans="1:14" ht="15.95" customHeight="1">
      <c r="A73" s="39">
        <v>78</v>
      </c>
      <c r="B73" s="39" t="s">
        <v>2802</v>
      </c>
      <c r="C73" s="45">
        <v>15808</v>
      </c>
      <c r="D73" s="39">
        <v>512</v>
      </c>
      <c r="E73" s="59" t="s">
        <v>3213</v>
      </c>
      <c r="F73" s="60">
        <v>45713</v>
      </c>
      <c r="G73" s="39"/>
      <c r="H73" s="60">
        <f>tbl_die_request8[[#This Row],[REQUESTED DATE]]</f>
        <v>45713</v>
      </c>
      <c r="I73" s="60">
        <f>_xlfn.XLOOKUP(tbl_die_request8[[#This Row],[clm_support]],'Die Ordering'!C:C,'Die Ordering'!G:G,"",0)</f>
        <v>45812</v>
      </c>
      <c r="J73" s="39" t="s">
        <v>3200</v>
      </c>
      <c r="K73" s="61"/>
      <c r="L73" s="62"/>
      <c r="M73" s="39"/>
      <c r="N73" s="67" t="s">
        <v>1328</v>
      </c>
    </row>
    <row r="74" spans="1:14" ht="15.95" customHeight="1">
      <c r="A74" s="39">
        <v>79</v>
      </c>
      <c r="B74" s="39" t="s">
        <v>2802</v>
      </c>
      <c r="C74" s="45">
        <v>27596</v>
      </c>
      <c r="D74" s="39">
        <v>503</v>
      </c>
      <c r="E74" s="59" t="s">
        <v>3213</v>
      </c>
      <c r="F74" s="60">
        <v>45713</v>
      </c>
      <c r="G74" s="39"/>
      <c r="H74" s="60">
        <f>tbl_die_request8[[#This Row],[REQUESTED DATE]]</f>
        <v>45713</v>
      </c>
      <c r="I74" s="60" t="str">
        <f>_xlfn.XLOOKUP(tbl_die_request8[[#This Row],[clm_support]],'Die Ordering'!C:C,'Die Ordering'!G:G,"",0)</f>
        <v/>
      </c>
      <c r="J74" s="39" t="s">
        <v>3201</v>
      </c>
      <c r="K74" s="61"/>
      <c r="L74" s="62"/>
      <c r="M74" s="39"/>
      <c r="N74" s="67" t="s">
        <v>3317</v>
      </c>
    </row>
    <row r="75" spans="1:14" ht="15.95" customHeight="1">
      <c r="A75" s="39">
        <v>80</v>
      </c>
      <c r="B75" s="39" t="s">
        <v>2802</v>
      </c>
      <c r="C75" s="45">
        <v>28075</v>
      </c>
      <c r="D75" s="39">
        <v>402</v>
      </c>
      <c r="E75" s="59" t="s">
        <v>3313</v>
      </c>
      <c r="F75" s="60">
        <v>45713</v>
      </c>
      <c r="G75" s="39"/>
      <c r="H75" s="60">
        <f>tbl_die_request8[[#This Row],[REQUESTED DATE]]</f>
        <v>45713</v>
      </c>
      <c r="I75" s="60" t="str">
        <f>_xlfn.XLOOKUP(tbl_die_request8[[#This Row],[clm_support]],'Die Ordering'!C:C,'Die Ordering'!G:G,"",0)</f>
        <v/>
      </c>
      <c r="J75" s="39" t="s">
        <v>3201</v>
      </c>
      <c r="K75" s="61"/>
      <c r="L75" s="62"/>
      <c r="M75" s="39"/>
      <c r="N75" s="67" t="s">
        <v>3318</v>
      </c>
    </row>
    <row r="76" spans="1:14" ht="15.95" customHeight="1">
      <c r="A76" s="39">
        <v>81</v>
      </c>
      <c r="B76" s="39" t="s">
        <v>2802</v>
      </c>
      <c r="C76" s="45">
        <v>29945</v>
      </c>
      <c r="D76" s="39">
        <v>502</v>
      </c>
      <c r="E76" s="59" t="s">
        <v>3319</v>
      </c>
      <c r="F76" s="60">
        <v>45713</v>
      </c>
      <c r="G76" s="39"/>
      <c r="H76" s="60">
        <f>tbl_die_request8[[#This Row],[REQUESTED DATE]]</f>
        <v>45713</v>
      </c>
      <c r="I76" s="60" t="str">
        <f>_xlfn.XLOOKUP(tbl_die_request8[[#This Row],[clm_support]],'Die Ordering'!C:C,'Die Ordering'!G:G,"",0)</f>
        <v/>
      </c>
      <c r="J76" s="39" t="s">
        <v>3201</v>
      </c>
      <c r="K76" s="61"/>
      <c r="L76" s="62"/>
      <c r="M76" s="39"/>
      <c r="N76" s="67" t="s">
        <v>3320</v>
      </c>
    </row>
    <row r="77" spans="1:14" ht="15.95" customHeight="1">
      <c r="A77" s="39">
        <v>82</v>
      </c>
      <c r="B77" s="39" t="s">
        <v>2802</v>
      </c>
      <c r="C77" s="45">
        <v>13004</v>
      </c>
      <c r="D77" s="39">
        <v>501</v>
      </c>
      <c r="E77" s="59" t="s">
        <v>3321</v>
      </c>
      <c r="F77" s="60">
        <v>45713</v>
      </c>
      <c r="G77" s="39"/>
      <c r="H77" s="60">
        <f>tbl_die_request8[[#This Row],[REQUESTED DATE]]</f>
        <v>45713</v>
      </c>
      <c r="I77" s="60" t="str">
        <f>_xlfn.XLOOKUP(tbl_die_request8[[#This Row],[clm_support]],'Die Ordering'!C:C,'Die Ordering'!G:G,"",0)</f>
        <v/>
      </c>
      <c r="J77" s="39" t="s">
        <v>3201</v>
      </c>
      <c r="K77" s="61"/>
      <c r="L77" s="62"/>
      <c r="M77" s="39"/>
      <c r="N77" s="67" t="s">
        <v>3322</v>
      </c>
    </row>
    <row r="78" spans="1:14" ht="15.95" customHeight="1">
      <c r="A78" s="39">
        <v>83</v>
      </c>
      <c r="B78" s="39" t="s">
        <v>2802</v>
      </c>
      <c r="C78" s="45">
        <v>27272</v>
      </c>
      <c r="D78" s="39">
        <v>201</v>
      </c>
      <c r="E78" s="59" t="s">
        <v>3230</v>
      </c>
      <c r="F78" s="60">
        <v>45716</v>
      </c>
      <c r="G78" s="39"/>
      <c r="H78" s="60">
        <f>tbl_die_request8[[#This Row],[REQUESTED DATE]]</f>
        <v>45716</v>
      </c>
      <c r="I78" s="60" t="str">
        <f>_xlfn.XLOOKUP(tbl_die_request8[[#This Row],[clm_support]],'Die Ordering'!C:C,'Die Ordering'!G:G,"",0)</f>
        <v/>
      </c>
      <c r="J78" s="39" t="s">
        <v>3201</v>
      </c>
      <c r="K78" s="61"/>
      <c r="L78" s="62"/>
      <c r="M78" s="39"/>
      <c r="N78" s="67" t="s">
        <v>3323</v>
      </c>
    </row>
    <row r="79" spans="1:14" ht="15.95" customHeight="1">
      <c r="A79" s="39">
        <v>84</v>
      </c>
      <c r="B79" s="39" t="s">
        <v>2802</v>
      </c>
      <c r="C79" s="45">
        <v>9029</v>
      </c>
      <c r="D79" s="39">
        <v>510</v>
      </c>
      <c r="E79" s="59" t="s">
        <v>3213</v>
      </c>
      <c r="F79" s="60">
        <v>45716</v>
      </c>
      <c r="G79" s="39"/>
      <c r="H79" s="60">
        <f>tbl_die_request8[[#This Row],[REQUESTED DATE]]</f>
        <v>45716</v>
      </c>
      <c r="I79" s="60">
        <f>_xlfn.XLOOKUP(tbl_die_request8[[#This Row],[clm_support]],'Die Ordering'!C:C,'Die Ordering'!G:G,"",0)</f>
        <v>45838</v>
      </c>
      <c r="J79" s="39" t="s">
        <v>3200</v>
      </c>
      <c r="K79" s="61"/>
      <c r="L79" s="62"/>
      <c r="M79" s="39"/>
      <c r="N79" s="67" t="s">
        <v>1483</v>
      </c>
    </row>
    <row r="80" spans="1:14" ht="15.95" customHeight="1">
      <c r="A80" s="39">
        <v>85</v>
      </c>
      <c r="B80" s="39" t="s">
        <v>2802</v>
      </c>
      <c r="C80" s="45">
        <v>19476</v>
      </c>
      <c r="D80" s="39">
        <v>202</v>
      </c>
      <c r="E80" s="59" t="s">
        <v>3324</v>
      </c>
      <c r="F80" s="60">
        <v>45716</v>
      </c>
      <c r="G80" s="39"/>
      <c r="H80" s="60">
        <f>tbl_die_request8[[#This Row],[REQUESTED DATE]]</f>
        <v>45716</v>
      </c>
      <c r="I80" s="60" t="str">
        <f>_xlfn.XLOOKUP(tbl_die_request8[[#This Row],[clm_support]],'Die Ordering'!C:C,'Die Ordering'!G:G,"",0)</f>
        <v/>
      </c>
      <c r="J80" s="39" t="s">
        <v>3201</v>
      </c>
      <c r="K80" s="61"/>
      <c r="L80" s="62"/>
      <c r="M80" s="39"/>
      <c r="N80" s="67" t="s">
        <v>3325</v>
      </c>
    </row>
    <row r="81" spans="1:14" ht="15.95" customHeight="1">
      <c r="A81" s="39">
        <v>86</v>
      </c>
      <c r="B81" s="39" t="s">
        <v>2802</v>
      </c>
      <c r="C81" s="45">
        <v>19479</v>
      </c>
      <c r="D81" s="39">
        <v>415</v>
      </c>
      <c r="E81" s="59" t="s">
        <v>3213</v>
      </c>
      <c r="F81" s="60">
        <v>45716</v>
      </c>
      <c r="G81" s="39"/>
      <c r="H81" s="60">
        <f>tbl_die_request8[[#This Row],[REQUESTED DATE]]</f>
        <v>45716</v>
      </c>
      <c r="I81" s="60" t="str">
        <f>_xlfn.XLOOKUP(tbl_die_request8[[#This Row],[clm_support]],'Die Ordering'!C:C,'Die Ordering'!G:G,"",0)</f>
        <v/>
      </c>
      <c r="J81" s="39" t="s">
        <v>3201</v>
      </c>
      <c r="K81" s="61"/>
      <c r="L81" s="62"/>
      <c r="M81" s="39"/>
      <c r="N81" s="67" t="s">
        <v>3326</v>
      </c>
    </row>
    <row r="82" spans="1:14" ht="15.95" customHeight="1">
      <c r="A82" s="39">
        <v>87</v>
      </c>
      <c r="B82" s="39" t="s">
        <v>2802</v>
      </c>
      <c r="C82" s="45">
        <v>10371</v>
      </c>
      <c r="D82" s="39">
        <v>416</v>
      </c>
      <c r="E82" s="59" t="s">
        <v>3213</v>
      </c>
      <c r="F82" s="60">
        <v>45719</v>
      </c>
      <c r="G82" s="39"/>
      <c r="H82" s="60">
        <f>tbl_die_request8[[#This Row],[REQUESTED DATE]]</f>
        <v>45719</v>
      </c>
      <c r="I82" s="60" t="str">
        <f>_xlfn.XLOOKUP(tbl_die_request8[[#This Row],[clm_support]],'Die Ordering'!C:C,'Die Ordering'!G:G,"",0)</f>
        <v/>
      </c>
      <c r="J82" s="39" t="s">
        <v>3201</v>
      </c>
      <c r="K82" s="61"/>
      <c r="L82" s="62"/>
      <c r="M82" s="39"/>
      <c r="N82" s="67" t="s">
        <v>3327</v>
      </c>
    </row>
    <row r="83" spans="1:14" ht="15.95" customHeight="1">
      <c r="A83" s="39">
        <v>88</v>
      </c>
      <c r="B83" s="39" t="s">
        <v>2802</v>
      </c>
      <c r="C83" s="45">
        <v>10487</v>
      </c>
      <c r="D83" s="39">
        <v>407</v>
      </c>
      <c r="E83" s="59" t="s">
        <v>3213</v>
      </c>
      <c r="F83" s="60">
        <v>45719</v>
      </c>
      <c r="G83" s="39"/>
      <c r="H83" s="60">
        <f>tbl_die_request8[[#This Row],[REQUESTED DATE]]</f>
        <v>45719</v>
      </c>
      <c r="I83" s="60" t="str">
        <f>_xlfn.XLOOKUP(tbl_die_request8[[#This Row],[clm_support]],'Die Ordering'!C:C,'Die Ordering'!G:G,"",0)</f>
        <v/>
      </c>
      <c r="J83" s="39" t="s">
        <v>3201</v>
      </c>
      <c r="K83" s="61"/>
      <c r="L83" s="62"/>
      <c r="M83" s="39"/>
      <c r="N83" s="67" t="s">
        <v>3328</v>
      </c>
    </row>
    <row r="84" spans="1:14" ht="15.95" customHeight="1">
      <c r="A84" s="39">
        <v>89</v>
      </c>
      <c r="B84" s="39" t="s">
        <v>2802</v>
      </c>
      <c r="C84" s="45">
        <v>14752</v>
      </c>
      <c r="D84" s="39">
        <v>2506</v>
      </c>
      <c r="E84" s="59" t="s">
        <v>3329</v>
      </c>
      <c r="F84" s="60">
        <v>45720</v>
      </c>
      <c r="G84" s="39"/>
      <c r="H84" s="60">
        <f>tbl_die_request8[[#This Row],[REQUESTED DATE]]</f>
        <v>45720</v>
      </c>
      <c r="I84" s="60" t="str">
        <f>_xlfn.XLOOKUP(tbl_die_request8[[#This Row],[clm_support]],'Die Ordering'!C:C,'Die Ordering'!G:G,"",0)</f>
        <v/>
      </c>
      <c r="J84" s="39" t="s">
        <v>3200</v>
      </c>
      <c r="K84" s="61"/>
      <c r="L84" s="62"/>
      <c r="M84" s="39"/>
      <c r="N84" s="67" t="s">
        <v>3330</v>
      </c>
    </row>
    <row r="85" spans="1:14" ht="15.95" customHeight="1">
      <c r="A85" s="39">
        <v>90</v>
      </c>
      <c r="B85" s="39" t="s">
        <v>2802</v>
      </c>
      <c r="C85" s="45">
        <v>7208</v>
      </c>
      <c r="D85" s="39">
        <v>504</v>
      </c>
      <c r="E85" s="59" t="s">
        <v>3274</v>
      </c>
      <c r="F85" s="60">
        <v>45723</v>
      </c>
      <c r="G85" s="39"/>
      <c r="H85" s="60">
        <f>tbl_die_request8[[#This Row],[REQUESTED DATE]]</f>
        <v>45723</v>
      </c>
      <c r="I85" s="60" t="str">
        <f>_xlfn.XLOOKUP(tbl_die_request8[[#This Row],[clm_support]],'Die Ordering'!C:C,'Die Ordering'!G:G,"",0)</f>
        <v/>
      </c>
      <c r="J85" s="39" t="s">
        <v>3201</v>
      </c>
      <c r="K85" s="61"/>
      <c r="L85" s="62"/>
      <c r="M85" s="39"/>
      <c r="N85" s="67" t="s">
        <v>3331</v>
      </c>
    </row>
    <row r="86" spans="1:14" ht="15.95" customHeight="1">
      <c r="A86" s="39">
        <v>91</v>
      </c>
      <c r="B86" s="39" t="s">
        <v>2802</v>
      </c>
      <c r="C86" s="45">
        <v>7208</v>
      </c>
      <c r="D86" s="39">
        <v>505</v>
      </c>
      <c r="E86" s="59" t="s">
        <v>3274</v>
      </c>
      <c r="F86" s="60">
        <v>45723</v>
      </c>
      <c r="G86" s="39"/>
      <c r="H86" s="60">
        <f>tbl_die_request8[[#This Row],[REQUESTED DATE]]</f>
        <v>45723</v>
      </c>
      <c r="I86" s="60" t="str">
        <f>_xlfn.XLOOKUP(tbl_die_request8[[#This Row],[clm_support]],'Die Ordering'!C:C,'Die Ordering'!G:G,"",0)</f>
        <v/>
      </c>
      <c r="J86" s="39" t="s">
        <v>3201</v>
      </c>
      <c r="K86" s="61"/>
      <c r="L86" s="62"/>
      <c r="M86" s="39"/>
      <c r="N86" s="67" t="s">
        <v>3332</v>
      </c>
    </row>
    <row r="87" spans="1:14" ht="15.95" customHeight="1">
      <c r="A87" s="39">
        <v>92</v>
      </c>
      <c r="B87" s="39" t="s">
        <v>2802</v>
      </c>
      <c r="C87" s="45">
        <v>29576</v>
      </c>
      <c r="D87" s="39">
        <v>502</v>
      </c>
      <c r="E87" s="59" t="s">
        <v>3333</v>
      </c>
      <c r="F87" s="60">
        <v>45723</v>
      </c>
      <c r="G87" s="39"/>
      <c r="H87" s="60">
        <f>tbl_die_request8[[#This Row],[REQUESTED DATE]]</f>
        <v>45723</v>
      </c>
      <c r="I87" s="60" t="str">
        <f>_xlfn.XLOOKUP(tbl_die_request8[[#This Row],[clm_support]],'Die Ordering'!C:C,'Die Ordering'!G:G,"",0)</f>
        <v/>
      </c>
      <c r="J87" s="39" t="s">
        <v>3201</v>
      </c>
      <c r="K87" s="61"/>
      <c r="L87" s="62"/>
      <c r="M87" s="39"/>
      <c r="N87" s="67" t="s">
        <v>3334</v>
      </c>
    </row>
    <row r="88" spans="1:14" ht="15.95" customHeight="1">
      <c r="A88" s="39">
        <v>93</v>
      </c>
      <c r="B88" s="39" t="s">
        <v>2802</v>
      </c>
      <c r="C88" s="45">
        <v>14775</v>
      </c>
      <c r="D88" s="39">
        <v>401</v>
      </c>
      <c r="E88" s="59" t="s">
        <v>3335</v>
      </c>
      <c r="F88" s="60">
        <v>45727</v>
      </c>
      <c r="G88" s="39"/>
      <c r="H88" s="60">
        <f>tbl_die_request8[[#This Row],[REQUESTED DATE]]</f>
        <v>45727</v>
      </c>
      <c r="I88" s="60" t="str">
        <f>_xlfn.XLOOKUP(tbl_die_request8[[#This Row],[clm_support]],'Die Ordering'!C:C,'Die Ordering'!G:G,"",0)</f>
        <v/>
      </c>
      <c r="J88" s="39" t="s">
        <v>3201</v>
      </c>
      <c r="K88" s="61"/>
      <c r="L88" s="62"/>
      <c r="M88" s="39"/>
      <c r="N88" s="67" t="s">
        <v>3336</v>
      </c>
    </row>
    <row r="89" spans="1:14" ht="15.95" customHeight="1">
      <c r="A89" s="39">
        <v>94</v>
      </c>
      <c r="B89" s="39" t="s">
        <v>2802</v>
      </c>
      <c r="C89" s="45">
        <v>16124</v>
      </c>
      <c r="D89" s="39">
        <v>213</v>
      </c>
      <c r="E89" s="59" t="s">
        <v>3329</v>
      </c>
      <c r="F89" s="60">
        <v>45727</v>
      </c>
      <c r="G89" s="39"/>
      <c r="H89" s="60">
        <f>tbl_die_request8[[#This Row],[REQUESTED DATE]]</f>
        <v>45727</v>
      </c>
      <c r="I89" s="60" t="str">
        <f>_xlfn.XLOOKUP(tbl_die_request8[[#This Row],[clm_support]],'Die Ordering'!C:C,'Die Ordering'!G:G,"",0)</f>
        <v/>
      </c>
      <c r="J89" s="39" t="s">
        <v>3201</v>
      </c>
      <c r="K89" s="61"/>
      <c r="L89" s="62"/>
      <c r="M89" s="39"/>
      <c r="N89" s="67" t="s">
        <v>3337</v>
      </c>
    </row>
    <row r="90" spans="1:14" ht="15.95" customHeight="1">
      <c r="A90" s="39">
        <v>95</v>
      </c>
      <c r="B90" s="39" t="s">
        <v>2802</v>
      </c>
      <c r="C90" s="45">
        <v>16124</v>
      </c>
      <c r="D90" s="39">
        <v>214</v>
      </c>
      <c r="E90" s="59" t="s">
        <v>3329</v>
      </c>
      <c r="F90" s="60">
        <v>45727</v>
      </c>
      <c r="G90" s="39"/>
      <c r="H90" s="60">
        <f>tbl_die_request8[[#This Row],[REQUESTED DATE]]</f>
        <v>45727</v>
      </c>
      <c r="I90" s="60" t="str">
        <f>_xlfn.XLOOKUP(tbl_die_request8[[#This Row],[clm_support]],'Die Ordering'!C:C,'Die Ordering'!G:G,"",0)</f>
        <v/>
      </c>
      <c r="J90" s="39" t="s">
        <v>3201</v>
      </c>
      <c r="K90" s="61"/>
      <c r="L90" s="62"/>
      <c r="M90" s="39"/>
      <c r="N90" s="67" t="s">
        <v>3338</v>
      </c>
    </row>
    <row r="91" spans="1:14" ht="15.95" customHeight="1">
      <c r="A91" s="39">
        <v>96</v>
      </c>
      <c r="B91" s="39" t="s">
        <v>2802</v>
      </c>
      <c r="C91" s="45">
        <v>28824</v>
      </c>
      <c r="D91" s="39">
        <v>203</v>
      </c>
      <c r="E91" s="59" t="s">
        <v>3273</v>
      </c>
      <c r="F91" s="60">
        <v>45727</v>
      </c>
      <c r="G91" s="39"/>
      <c r="H91" s="60">
        <f>tbl_die_request8[[#This Row],[REQUESTED DATE]]</f>
        <v>45727</v>
      </c>
      <c r="I91" s="60" t="str">
        <f>_xlfn.XLOOKUP(tbl_die_request8[[#This Row],[clm_support]],'Die Ordering'!C:C,'Die Ordering'!G:G,"",0)</f>
        <v/>
      </c>
      <c r="J91" s="39" t="s">
        <v>3201</v>
      </c>
      <c r="K91" s="61"/>
      <c r="L91" s="62"/>
      <c r="M91" s="39"/>
      <c r="N91" s="67" t="s">
        <v>3339</v>
      </c>
    </row>
    <row r="92" spans="1:14" ht="15.95" customHeight="1">
      <c r="A92" s="39">
        <v>97</v>
      </c>
      <c r="B92" s="39" t="s">
        <v>2802</v>
      </c>
      <c r="C92" s="45">
        <v>28117</v>
      </c>
      <c r="D92" s="39">
        <v>435</v>
      </c>
      <c r="E92" s="59" t="s">
        <v>3213</v>
      </c>
      <c r="F92" s="60">
        <v>45727</v>
      </c>
      <c r="G92" s="39"/>
      <c r="H92" s="60">
        <f>tbl_die_request8[[#This Row],[REQUESTED DATE]]</f>
        <v>45727</v>
      </c>
      <c r="I92" s="60">
        <f>_xlfn.XLOOKUP(tbl_die_request8[[#This Row],[clm_support]],'Die Ordering'!C:C,'Die Ordering'!G:G,"",0)</f>
        <v>45932</v>
      </c>
      <c r="J92" s="39" t="s">
        <v>3200</v>
      </c>
      <c r="K92" s="61"/>
      <c r="L92" s="62"/>
      <c r="M92" s="39"/>
      <c r="N92" s="67" t="s">
        <v>2277</v>
      </c>
    </row>
    <row r="93" spans="1:14" ht="15.95" customHeight="1">
      <c r="A93" s="39">
        <v>98</v>
      </c>
      <c r="B93" s="39" t="s">
        <v>2802</v>
      </c>
      <c r="C93" s="45">
        <v>29172</v>
      </c>
      <c r="D93" s="39">
        <v>403</v>
      </c>
      <c r="E93" s="59" t="s">
        <v>3313</v>
      </c>
      <c r="F93" s="60">
        <v>45727</v>
      </c>
      <c r="G93" s="39"/>
      <c r="H93" s="60">
        <f>tbl_die_request8[[#This Row],[REQUESTED DATE]]</f>
        <v>45727</v>
      </c>
      <c r="I93" s="60">
        <f>_xlfn.XLOOKUP(tbl_die_request8[[#This Row],[clm_support]],'Die Ordering'!C:C,'Die Ordering'!G:G,"",0)</f>
        <v>45876</v>
      </c>
      <c r="J93" s="39" t="s">
        <v>3200</v>
      </c>
      <c r="K93" s="61"/>
      <c r="L93" s="62"/>
      <c r="M93" s="39"/>
      <c r="N93" s="67" t="s">
        <v>1882</v>
      </c>
    </row>
    <row r="94" spans="1:14" ht="15.95" customHeight="1">
      <c r="A94" s="39">
        <v>99</v>
      </c>
      <c r="B94" s="39" t="s">
        <v>2802</v>
      </c>
      <c r="C94" s="45">
        <v>28115</v>
      </c>
      <c r="D94" s="39">
        <v>602</v>
      </c>
      <c r="E94" s="59" t="s">
        <v>3340</v>
      </c>
      <c r="F94" s="60">
        <v>45727</v>
      </c>
      <c r="G94" s="39"/>
      <c r="H94" s="60">
        <f>tbl_die_request8[[#This Row],[REQUESTED DATE]]</f>
        <v>45727</v>
      </c>
      <c r="I94" s="60">
        <f>_xlfn.XLOOKUP(tbl_die_request8[[#This Row],[clm_support]],'Die Ordering'!C:C,'Die Ordering'!G:G,"",0)</f>
        <v>45922</v>
      </c>
      <c r="J94" s="39" t="s">
        <v>3200</v>
      </c>
      <c r="K94" s="61"/>
      <c r="L94" s="62"/>
      <c r="M94" s="39"/>
      <c r="N94" s="67" t="s">
        <v>2225</v>
      </c>
    </row>
    <row r="95" spans="1:14" ht="15.95" customHeight="1">
      <c r="A95" s="39">
        <v>100</v>
      </c>
      <c r="B95" s="39" t="s">
        <v>2802</v>
      </c>
      <c r="C95" s="45">
        <v>55055</v>
      </c>
      <c r="D95" s="39">
        <v>2517</v>
      </c>
      <c r="E95" s="59" t="s">
        <v>3278</v>
      </c>
      <c r="F95" s="60">
        <v>45727</v>
      </c>
      <c r="G95" s="39"/>
      <c r="H95" s="60">
        <f>tbl_die_request8[[#This Row],[REQUESTED DATE]]</f>
        <v>45727</v>
      </c>
      <c r="I95" s="60" t="str">
        <f>_xlfn.XLOOKUP(tbl_die_request8[[#This Row],[clm_support]],'Die Ordering'!C:C,'Die Ordering'!G:G,"",0)</f>
        <v/>
      </c>
      <c r="J95" s="39" t="s">
        <v>3200</v>
      </c>
      <c r="K95" s="61"/>
      <c r="L95" s="62"/>
      <c r="M95" s="39"/>
      <c r="N95" s="67" t="s">
        <v>3341</v>
      </c>
    </row>
    <row r="96" spans="1:14" ht="15.95" customHeight="1">
      <c r="A96" s="39">
        <v>101</v>
      </c>
      <c r="B96" s="39" t="s">
        <v>2802</v>
      </c>
      <c r="C96" s="45">
        <v>29164</v>
      </c>
      <c r="D96" s="39">
        <v>203</v>
      </c>
      <c r="E96" s="59" t="s">
        <v>3273</v>
      </c>
      <c r="F96" s="60">
        <v>45730</v>
      </c>
      <c r="G96" s="39"/>
      <c r="H96" s="60">
        <f>tbl_die_request8[[#This Row],[REQUESTED DATE]]</f>
        <v>45730</v>
      </c>
      <c r="I96" s="60">
        <f>_xlfn.XLOOKUP(tbl_die_request8[[#This Row],[clm_support]],'Die Ordering'!C:C,'Die Ordering'!G:G,"",0)</f>
        <v>45876</v>
      </c>
      <c r="J96" s="39" t="s">
        <v>3200</v>
      </c>
      <c r="K96" s="61"/>
      <c r="L96" s="62"/>
      <c r="M96" s="39"/>
      <c r="N96" s="67" t="s">
        <v>1888</v>
      </c>
    </row>
    <row r="97" spans="1:14" ht="15.95" customHeight="1">
      <c r="A97" s="39">
        <v>102</v>
      </c>
      <c r="B97" s="39" t="s">
        <v>2802</v>
      </c>
      <c r="C97" s="45">
        <v>10692</v>
      </c>
      <c r="D97" s="39">
        <v>406</v>
      </c>
      <c r="E97" s="59" t="s">
        <v>3213</v>
      </c>
      <c r="F97" s="60">
        <v>45730</v>
      </c>
      <c r="G97" s="39"/>
      <c r="H97" s="60">
        <f>tbl_die_request8[[#This Row],[REQUESTED DATE]]</f>
        <v>45730</v>
      </c>
      <c r="I97" s="60" t="str">
        <f>_xlfn.XLOOKUP(tbl_die_request8[[#This Row],[clm_support]],'Die Ordering'!C:C,'Die Ordering'!G:G,"",0)</f>
        <v/>
      </c>
      <c r="J97" s="39" t="s">
        <v>3201</v>
      </c>
      <c r="K97" s="61"/>
      <c r="L97" s="62"/>
      <c r="M97" s="39"/>
      <c r="N97" s="67" t="s">
        <v>3342</v>
      </c>
    </row>
    <row r="98" spans="1:14" ht="15.95" customHeight="1">
      <c r="A98" s="39">
        <v>103</v>
      </c>
      <c r="B98" s="39" t="s">
        <v>2802</v>
      </c>
      <c r="C98" s="45">
        <v>18440</v>
      </c>
      <c r="D98" s="39">
        <v>603</v>
      </c>
      <c r="E98" s="59" t="s">
        <v>3343</v>
      </c>
      <c r="F98" s="60">
        <v>45730</v>
      </c>
      <c r="G98" s="39"/>
      <c r="H98" s="60">
        <f>tbl_die_request8[[#This Row],[REQUESTED DATE]]</f>
        <v>45730</v>
      </c>
      <c r="I98" s="60" t="str">
        <f>_xlfn.XLOOKUP(tbl_die_request8[[#This Row],[clm_support]],'Die Ordering'!C:C,'Die Ordering'!G:G,"",0)</f>
        <v/>
      </c>
      <c r="J98" s="39" t="s">
        <v>3201</v>
      </c>
      <c r="K98" s="61"/>
      <c r="L98" s="62"/>
      <c r="M98" s="39"/>
      <c r="N98" s="67" t="s">
        <v>3344</v>
      </c>
    </row>
    <row r="99" spans="1:14" ht="15.95" customHeight="1">
      <c r="A99" s="39">
        <v>104</v>
      </c>
      <c r="B99" s="39" t="s">
        <v>2802</v>
      </c>
      <c r="C99" s="45">
        <v>23485</v>
      </c>
      <c r="D99" s="39">
        <v>208</v>
      </c>
      <c r="E99" s="59" t="s">
        <v>3213</v>
      </c>
      <c r="F99" s="60">
        <v>45733</v>
      </c>
      <c r="G99" s="39"/>
      <c r="H99" s="60">
        <f>tbl_die_request8[[#This Row],[REQUESTED DATE]]</f>
        <v>45733</v>
      </c>
      <c r="I99" s="60">
        <f>_xlfn.XLOOKUP(tbl_die_request8[[#This Row],[clm_support]],'Die Ordering'!C:C,'Die Ordering'!G:G,"",0)</f>
        <v>45812</v>
      </c>
      <c r="J99" s="39" t="s">
        <v>3200</v>
      </c>
      <c r="K99" s="61"/>
      <c r="L99" s="62"/>
      <c r="M99" s="39"/>
      <c r="N99" s="67" t="s">
        <v>1338</v>
      </c>
    </row>
    <row r="100" spans="1:14" ht="15.95" customHeight="1">
      <c r="A100" s="39">
        <v>105</v>
      </c>
      <c r="B100" s="39" t="s">
        <v>2802</v>
      </c>
      <c r="C100" s="45">
        <v>9309</v>
      </c>
      <c r="D100" s="39">
        <v>401</v>
      </c>
      <c r="E100" s="59" t="s">
        <v>3213</v>
      </c>
      <c r="F100" s="60">
        <v>45733</v>
      </c>
      <c r="G100" s="39"/>
      <c r="H100" s="60">
        <f>tbl_die_request8[[#This Row],[REQUESTED DATE]]</f>
        <v>45733</v>
      </c>
      <c r="I100" s="60" t="str">
        <f>_xlfn.XLOOKUP(tbl_die_request8[[#This Row],[clm_support]],'Die Ordering'!C:C,'Die Ordering'!G:G,"",0)</f>
        <v/>
      </c>
      <c r="J100" s="39" t="s">
        <v>3201</v>
      </c>
      <c r="K100" s="61"/>
      <c r="L100" s="62"/>
      <c r="M100" s="39"/>
      <c r="N100" s="67" t="s">
        <v>3345</v>
      </c>
    </row>
    <row r="101" spans="1:14" ht="15.95" customHeight="1">
      <c r="A101" s="39">
        <v>106</v>
      </c>
      <c r="B101" s="39" t="s">
        <v>2802</v>
      </c>
      <c r="C101" s="45">
        <v>29225</v>
      </c>
      <c r="D101" s="39">
        <v>203</v>
      </c>
      <c r="E101" s="59" t="s">
        <v>3346</v>
      </c>
      <c r="F101" s="60">
        <v>45733</v>
      </c>
      <c r="G101" s="39"/>
      <c r="H101" s="60">
        <f>tbl_die_request8[[#This Row],[REQUESTED DATE]]</f>
        <v>45733</v>
      </c>
      <c r="I101" s="60">
        <f>_xlfn.XLOOKUP(tbl_die_request8[[#This Row],[clm_support]],'Die Ordering'!C:C,'Die Ordering'!G:G,"",0)</f>
        <v>45812</v>
      </c>
      <c r="J101" s="39" t="s">
        <v>3200</v>
      </c>
      <c r="K101" s="61"/>
      <c r="L101" s="62"/>
      <c r="M101" s="39"/>
      <c r="N101" s="67" t="s">
        <v>1346</v>
      </c>
    </row>
    <row r="102" spans="1:14" ht="15.95" customHeight="1">
      <c r="A102" s="39">
        <v>107</v>
      </c>
      <c r="B102" s="39" t="s">
        <v>2802</v>
      </c>
      <c r="C102" s="45">
        <v>21311</v>
      </c>
      <c r="D102" s="39">
        <v>402</v>
      </c>
      <c r="E102" s="59" t="s">
        <v>3329</v>
      </c>
      <c r="F102" s="60">
        <v>45733</v>
      </c>
      <c r="G102" s="39"/>
      <c r="H102" s="60">
        <f>tbl_die_request8[[#This Row],[REQUESTED DATE]]</f>
        <v>45733</v>
      </c>
      <c r="I102" s="60" t="str">
        <f>_xlfn.XLOOKUP(tbl_die_request8[[#This Row],[clm_support]],'Die Ordering'!C:C,'Die Ordering'!G:G,"",0)</f>
        <v/>
      </c>
      <c r="J102" s="39" t="s">
        <v>3201</v>
      </c>
      <c r="K102" s="61"/>
      <c r="L102" s="62"/>
      <c r="M102" s="39"/>
      <c r="N102" s="67" t="s">
        <v>3347</v>
      </c>
    </row>
    <row r="103" spans="1:14" ht="15.95" customHeight="1">
      <c r="A103" s="39">
        <v>108</v>
      </c>
      <c r="B103" s="39" t="s">
        <v>2802</v>
      </c>
      <c r="C103" s="45">
        <v>14675</v>
      </c>
      <c r="D103" s="39">
        <v>433</v>
      </c>
      <c r="E103" s="59" t="s">
        <v>3213</v>
      </c>
      <c r="F103" s="60">
        <v>45733</v>
      </c>
      <c r="G103" s="39"/>
      <c r="H103" s="60">
        <f>tbl_die_request8[[#This Row],[REQUESTED DATE]]</f>
        <v>45733</v>
      </c>
      <c r="I103" s="60" t="str">
        <f>_xlfn.XLOOKUP(tbl_die_request8[[#This Row],[clm_support]],'Die Ordering'!C:C,'Die Ordering'!G:G,"",0)</f>
        <v/>
      </c>
      <c r="J103" s="39" t="s">
        <v>3201</v>
      </c>
      <c r="K103" s="61"/>
      <c r="L103" s="62"/>
      <c r="M103" s="39"/>
      <c r="N103" s="67" t="s">
        <v>3348</v>
      </c>
    </row>
    <row r="104" spans="1:14" ht="15.95" customHeight="1">
      <c r="A104" s="39">
        <v>109</v>
      </c>
      <c r="B104" s="39" t="s">
        <v>2802</v>
      </c>
      <c r="C104" s="45">
        <v>14675</v>
      </c>
      <c r="D104" s="39">
        <v>533</v>
      </c>
      <c r="E104" s="59" t="s">
        <v>3213</v>
      </c>
      <c r="F104" s="60">
        <v>45733</v>
      </c>
      <c r="G104" s="39"/>
      <c r="H104" s="60">
        <f>tbl_die_request8[[#This Row],[REQUESTED DATE]]</f>
        <v>45733</v>
      </c>
      <c r="I104" s="60">
        <f>_xlfn.XLOOKUP(tbl_die_request8[[#This Row],[clm_support]],'Die Ordering'!C:C,'Die Ordering'!G:G,"",0)</f>
        <v>45824</v>
      </c>
      <c r="J104" s="39" t="s">
        <v>3200</v>
      </c>
      <c r="K104" s="61"/>
      <c r="L104" s="62"/>
      <c r="M104" s="39"/>
      <c r="N104" s="67" t="s">
        <v>1367</v>
      </c>
    </row>
    <row r="105" spans="1:14" ht="15.95" customHeight="1">
      <c r="A105" s="39">
        <v>110</v>
      </c>
      <c r="B105" s="39" t="s">
        <v>2802</v>
      </c>
      <c r="C105" s="45">
        <v>15813</v>
      </c>
      <c r="D105" s="39">
        <v>517</v>
      </c>
      <c r="E105" s="59" t="s">
        <v>3213</v>
      </c>
      <c r="F105" s="60">
        <v>45733</v>
      </c>
      <c r="G105" s="39"/>
      <c r="H105" s="60">
        <f>tbl_die_request8[[#This Row],[REQUESTED DATE]]</f>
        <v>45733</v>
      </c>
      <c r="I105" s="60" t="str">
        <f>_xlfn.XLOOKUP(tbl_die_request8[[#This Row],[clm_support]],'Die Ordering'!C:C,'Die Ordering'!G:G,"",0)</f>
        <v/>
      </c>
      <c r="J105" s="39" t="s">
        <v>3201</v>
      </c>
      <c r="K105" s="61"/>
      <c r="L105" s="62"/>
      <c r="M105" s="39"/>
      <c r="N105" s="67" t="s">
        <v>3349</v>
      </c>
    </row>
    <row r="106" spans="1:14" ht="15.95" customHeight="1">
      <c r="A106" s="39">
        <v>111</v>
      </c>
      <c r="B106" s="39" t="s">
        <v>2802</v>
      </c>
      <c r="C106" s="45">
        <v>28883</v>
      </c>
      <c r="D106" s="39">
        <v>503</v>
      </c>
      <c r="E106" s="59" t="s">
        <v>3273</v>
      </c>
      <c r="F106" s="60">
        <v>45733</v>
      </c>
      <c r="G106" s="39"/>
      <c r="H106" s="60">
        <f>tbl_die_request8[[#This Row],[REQUESTED DATE]]</f>
        <v>45733</v>
      </c>
      <c r="I106" s="60">
        <f>_xlfn.XLOOKUP(tbl_die_request8[[#This Row],[clm_support]],'Die Ordering'!C:C,'Die Ordering'!G:G,"",0)</f>
        <v>45796</v>
      </c>
      <c r="J106" s="39" t="s">
        <v>3200</v>
      </c>
      <c r="K106" s="61"/>
      <c r="L106" s="62"/>
      <c r="M106" s="39"/>
      <c r="N106" s="67" t="s">
        <v>1219</v>
      </c>
    </row>
    <row r="107" spans="1:14" ht="15.95" customHeight="1">
      <c r="A107" s="39">
        <v>112</v>
      </c>
      <c r="B107" s="39" t="s">
        <v>2802</v>
      </c>
      <c r="C107" s="45">
        <v>29150</v>
      </c>
      <c r="D107" s="39">
        <v>404</v>
      </c>
      <c r="E107" s="59" t="s">
        <v>3273</v>
      </c>
      <c r="F107" s="60">
        <v>45733</v>
      </c>
      <c r="G107" s="39"/>
      <c r="H107" s="60">
        <f>tbl_die_request8[[#This Row],[REQUESTED DATE]]</f>
        <v>45733</v>
      </c>
      <c r="I107" s="60">
        <f>_xlfn.XLOOKUP(tbl_die_request8[[#This Row],[clm_support]],'Die Ordering'!C:C,'Die Ordering'!G:G,"",0)</f>
        <v>45799</v>
      </c>
      <c r="J107" s="39" t="s">
        <v>3200</v>
      </c>
      <c r="K107" s="61"/>
      <c r="L107" s="62"/>
      <c r="M107" s="39"/>
      <c r="N107" s="67" t="s">
        <v>1257</v>
      </c>
    </row>
    <row r="108" spans="1:14" ht="15.95" customHeight="1">
      <c r="A108" s="39">
        <v>113</v>
      </c>
      <c r="B108" s="39" t="s">
        <v>2802</v>
      </c>
      <c r="C108" s="45">
        <v>15953</v>
      </c>
      <c r="D108" s="39">
        <v>415</v>
      </c>
      <c r="E108" s="59" t="s">
        <v>3213</v>
      </c>
      <c r="F108" s="60">
        <v>45733</v>
      </c>
      <c r="G108" s="39"/>
      <c r="H108" s="60">
        <f>tbl_die_request8[[#This Row],[REQUESTED DATE]]</f>
        <v>45733</v>
      </c>
      <c r="I108" s="60" t="str">
        <f>_xlfn.XLOOKUP(tbl_die_request8[[#This Row],[clm_support]],'Die Ordering'!C:C,'Die Ordering'!G:G,"",0)</f>
        <v/>
      </c>
      <c r="J108" s="39" t="s">
        <v>3201</v>
      </c>
      <c r="K108" s="61"/>
      <c r="L108" s="62"/>
      <c r="M108" s="39"/>
      <c r="N108" s="67" t="s">
        <v>3350</v>
      </c>
    </row>
    <row r="109" spans="1:14" ht="15.95" customHeight="1">
      <c r="A109" s="39">
        <v>114</v>
      </c>
      <c r="B109" s="39" t="s">
        <v>2802</v>
      </c>
      <c r="C109" s="45">
        <v>5151</v>
      </c>
      <c r="D109" s="39">
        <v>214</v>
      </c>
      <c r="E109" s="59" t="s">
        <v>3213</v>
      </c>
      <c r="F109" s="60">
        <v>45733</v>
      </c>
      <c r="G109" s="39"/>
      <c r="H109" s="60">
        <f>tbl_die_request8[[#This Row],[REQUESTED DATE]]</f>
        <v>45733</v>
      </c>
      <c r="I109" s="60" t="str">
        <f>_xlfn.XLOOKUP(tbl_die_request8[[#This Row],[clm_support]],'Die Ordering'!C:C,'Die Ordering'!G:G,"",0)</f>
        <v/>
      </c>
      <c r="J109" s="39" t="s">
        <v>3201</v>
      </c>
      <c r="K109" s="61"/>
      <c r="L109" s="62"/>
      <c r="M109" s="39"/>
      <c r="N109" s="67" t="s">
        <v>3351</v>
      </c>
    </row>
    <row r="110" spans="1:14" ht="15.95" customHeight="1">
      <c r="A110" s="39">
        <v>115</v>
      </c>
      <c r="B110" s="39" t="s">
        <v>2802</v>
      </c>
      <c r="C110" s="45">
        <v>7096</v>
      </c>
      <c r="D110" s="39">
        <v>615</v>
      </c>
      <c r="E110" s="59" t="s">
        <v>3230</v>
      </c>
      <c r="F110" s="60">
        <v>45734</v>
      </c>
      <c r="G110" s="39"/>
      <c r="H110" s="60">
        <f>tbl_die_request8[[#This Row],[REQUESTED DATE]]</f>
        <v>45734</v>
      </c>
      <c r="I110" s="60" t="str">
        <f>_xlfn.XLOOKUP(tbl_die_request8[[#This Row],[clm_support]],'Die Ordering'!C:C,'Die Ordering'!G:G,"",0)</f>
        <v/>
      </c>
      <c r="J110" s="39" t="s">
        <v>3201</v>
      </c>
      <c r="K110" s="61"/>
      <c r="L110" s="62"/>
      <c r="M110" s="39"/>
      <c r="N110" s="67" t="s">
        <v>3352</v>
      </c>
    </row>
    <row r="111" spans="1:14" ht="15.95" customHeight="1">
      <c r="A111" s="39">
        <v>116</v>
      </c>
      <c r="B111" s="39" t="s">
        <v>2802</v>
      </c>
      <c r="C111" s="45">
        <v>7096</v>
      </c>
      <c r="D111" s="39">
        <v>616</v>
      </c>
      <c r="E111" s="59" t="s">
        <v>3230</v>
      </c>
      <c r="F111" s="60">
        <v>45734</v>
      </c>
      <c r="G111" s="39"/>
      <c r="H111" s="60">
        <f>tbl_die_request8[[#This Row],[REQUESTED DATE]]</f>
        <v>45734</v>
      </c>
      <c r="I111" s="60" t="str">
        <f>_xlfn.XLOOKUP(tbl_die_request8[[#This Row],[clm_support]],'Die Ordering'!C:C,'Die Ordering'!G:G,"",0)</f>
        <v/>
      </c>
      <c r="J111" s="39" t="s">
        <v>3201</v>
      </c>
      <c r="K111" s="61"/>
      <c r="L111" s="62"/>
      <c r="M111" s="39"/>
      <c r="N111" s="67" t="s">
        <v>3353</v>
      </c>
    </row>
    <row r="112" spans="1:14" ht="15.95" customHeight="1">
      <c r="A112" s="39">
        <v>117</v>
      </c>
      <c r="B112" s="39" t="s">
        <v>2802</v>
      </c>
      <c r="C112" s="45">
        <v>5206</v>
      </c>
      <c r="D112" s="39">
        <v>513</v>
      </c>
      <c r="E112" s="59" t="s">
        <v>3213</v>
      </c>
      <c r="F112" s="60">
        <v>45734</v>
      </c>
      <c r="G112" s="39"/>
      <c r="H112" s="60">
        <f>tbl_die_request8[[#This Row],[REQUESTED DATE]]</f>
        <v>45734</v>
      </c>
      <c r="I112" s="60">
        <f>_xlfn.XLOOKUP(tbl_die_request8[[#This Row],[clm_support]],'Die Ordering'!C:C,'Die Ordering'!G:G,"",0)</f>
        <v>45828</v>
      </c>
      <c r="J112" s="39" t="s">
        <v>3200</v>
      </c>
      <c r="K112" s="61"/>
      <c r="L112" s="62"/>
      <c r="M112" s="39"/>
      <c r="N112" s="67" t="s">
        <v>1423</v>
      </c>
    </row>
    <row r="113" spans="1:14" ht="15.95" customHeight="1">
      <c r="A113" s="39">
        <v>118</v>
      </c>
      <c r="B113" s="39" t="s">
        <v>2802</v>
      </c>
      <c r="C113" s="45">
        <v>11069</v>
      </c>
      <c r="D113" s="39">
        <v>511</v>
      </c>
      <c r="E113" s="59" t="s">
        <v>3213</v>
      </c>
      <c r="F113" s="60">
        <v>45735</v>
      </c>
      <c r="G113" s="39"/>
      <c r="H113" s="60">
        <f>tbl_die_request8[[#This Row],[REQUESTED DATE]]</f>
        <v>45735</v>
      </c>
      <c r="I113" s="60">
        <f>_xlfn.XLOOKUP(tbl_die_request8[[#This Row],[clm_support]],'Die Ordering'!C:C,'Die Ordering'!G:G,"",0)</f>
        <v>45812</v>
      </c>
      <c r="J113" s="39" t="s">
        <v>3200</v>
      </c>
      <c r="K113" s="61"/>
      <c r="L113" s="62"/>
      <c r="M113" s="39"/>
      <c r="N113" s="67" t="s">
        <v>1349</v>
      </c>
    </row>
    <row r="114" spans="1:14" ht="15.95" customHeight="1">
      <c r="A114" s="39">
        <v>119</v>
      </c>
      <c r="B114" s="39" t="s">
        <v>2802</v>
      </c>
      <c r="C114" s="45">
        <v>19026</v>
      </c>
      <c r="D114" s="39">
        <v>2513</v>
      </c>
      <c r="E114" s="59" t="s">
        <v>3354</v>
      </c>
      <c r="F114" s="60">
        <v>45736</v>
      </c>
      <c r="G114" s="39"/>
      <c r="H114" s="60">
        <f>tbl_die_request8[[#This Row],[REQUESTED DATE]]</f>
        <v>45736</v>
      </c>
      <c r="I114" s="60" t="str">
        <f>_xlfn.XLOOKUP(tbl_die_request8[[#This Row],[clm_support]],'Die Ordering'!C:C,'Die Ordering'!G:G,"",0)</f>
        <v/>
      </c>
      <c r="J114" s="39" t="s">
        <v>3200</v>
      </c>
      <c r="K114" s="61"/>
      <c r="L114" s="62"/>
      <c r="M114" s="39"/>
      <c r="N114" s="67" t="s">
        <v>3355</v>
      </c>
    </row>
    <row r="115" spans="1:14" ht="15.95" customHeight="1">
      <c r="A115" s="39">
        <v>120</v>
      </c>
      <c r="B115" s="39" t="s">
        <v>2802</v>
      </c>
      <c r="C115" s="45">
        <v>19026</v>
      </c>
      <c r="D115" s="39">
        <v>2514</v>
      </c>
      <c r="E115" s="59" t="s">
        <v>3354</v>
      </c>
      <c r="F115" s="60">
        <v>45736</v>
      </c>
      <c r="G115" s="39"/>
      <c r="H115" s="60">
        <f>tbl_die_request8[[#This Row],[REQUESTED DATE]]</f>
        <v>45736</v>
      </c>
      <c r="I115" s="60" t="str">
        <f>_xlfn.XLOOKUP(tbl_die_request8[[#This Row],[clm_support]],'Die Ordering'!C:C,'Die Ordering'!G:G,"",0)</f>
        <v/>
      </c>
      <c r="J115" s="39" t="s">
        <v>3200</v>
      </c>
      <c r="K115" s="61"/>
      <c r="L115" s="62"/>
      <c r="M115" s="39"/>
      <c r="N115" s="67" t="s">
        <v>3356</v>
      </c>
    </row>
    <row r="116" spans="1:14" ht="15.95" customHeight="1">
      <c r="A116" s="39">
        <v>121</v>
      </c>
      <c r="B116" s="39" t="s">
        <v>2802</v>
      </c>
      <c r="C116" s="45">
        <v>5049</v>
      </c>
      <c r="D116" s="39">
        <v>502</v>
      </c>
      <c r="E116" s="59" t="s">
        <v>3303</v>
      </c>
      <c r="F116" s="60">
        <v>45736</v>
      </c>
      <c r="G116" s="39"/>
      <c r="H116" s="60">
        <f>tbl_die_request8[[#This Row],[REQUESTED DATE]]</f>
        <v>45736</v>
      </c>
      <c r="I116" s="60">
        <f>_xlfn.XLOOKUP(tbl_die_request8[[#This Row],[clm_support]],'Die Ordering'!C:C,'Die Ordering'!G:G,"",0)</f>
        <v>45828</v>
      </c>
      <c r="J116" s="39" t="s">
        <v>3200</v>
      </c>
      <c r="K116" s="61"/>
      <c r="L116" s="62"/>
      <c r="M116" s="39"/>
      <c r="N116" s="67" t="s">
        <v>1421</v>
      </c>
    </row>
    <row r="117" spans="1:14" ht="15.95" customHeight="1">
      <c r="A117" s="39">
        <v>122</v>
      </c>
      <c r="B117" s="39" t="s">
        <v>2802</v>
      </c>
      <c r="C117" s="45">
        <v>10793</v>
      </c>
      <c r="D117" s="39">
        <v>402</v>
      </c>
      <c r="E117" s="59" t="s">
        <v>3213</v>
      </c>
      <c r="F117" s="60">
        <v>45737</v>
      </c>
      <c r="G117" s="39"/>
      <c r="H117" s="60">
        <f>tbl_die_request8[[#This Row],[REQUESTED DATE]]</f>
        <v>45737</v>
      </c>
      <c r="I117" s="60" t="str">
        <f>_xlfn.XLOOKUP(tbl_die_request8[[#This Row],[clm_support]],'Die Ordering'!C:C,'Die Ordering'!G:G,"",0)</f>
        <v/>
      </c>
      <c r="J117" s="39" t="s">
        <v>3201</v>
      </c>
      <c r="K117" s="61"/>
      <c r="L117" s="62"/>
      <c r="M117" s="39"/>
      <c r="N117" s="67" t="s">
        <v>3357</v>
      </c>
    </row>
    <row r="118" spans="1:14" ht="15.95" customHeight="1">
      <c r="A118" s="39">
        <v>123</v>
      </c>
      <c r="B118" s="39" t="s">
        <v>2802</v>
      </c>
      <c r="C118" s="45">
        <v>28836</v>
      </c>
      <c r="D118" s="39">
        <v>513</v>
      </c>
      <c r="E118" s="59" t="s">
        <v>3273</v>
      </c>
      <c r="F118" s="60">
        <v>45737</v>
      </c>
      <c r="G118" s="39"/>
      <c r="H118" s="60">
        <f>tbl_die_request8[[#This Row],[REQUESTED DATE]]</f>
        <v>45737</v>
      </c>
      <c r="I118" s="60">
        <f>_xlfn.XLOOKUP(tbl_die_request8[[#This Row],[clm_support]],'Die Ordering'!C:C,'Die Ordering'!G:G,"",0)</f>
        <v>45861</v>
      </c>
      <c r="J118" s="39" t="s">
        <v>3200</v>
      </c>
      <c r="K118" s="61"/>
      <c r="L118" s="62"/>
      <c r="M118" s="39"/>
      <c r="N118" s="67" t="s">
        <v>1718</v>
      </c>
    </row>
    <row r="119" spans="1:14" ht="15.95" customHeight="1">
      <c r="A119" s="39">
        <v>124</v>
      </c>
      <c r="B119" s="39" t="s">
        <v>2802</v>
      </c>
      <c r="C119" s="45">
        <v>28877</v>
      </c>
      <c r="D119" s="39">
        <v>207</v>
      </c>
      <c r="E119" s="59" t="s">
        <v>3273</v>
      </c>
      <c r="F119" s="60">
        <v>45737</v>
      </c>
      <c r="G119" s="39"/>
      <c r="H119" s="60">
        <f>tbl_die_request8[[#This Row],[REQUESTED DATE]]</f>
        <v>45737</v>
      </c>
      <c r="I119" s="60" t="str">
        <f>_xlfn.XLOOKUP(tbl_die_request8[[#This Row],[clm_support]],'Die Ordering'!C:C,'Die Ordering'!G:G,"",0)</f>
        <v/>
      </c>
      <c r="J119" s="39" t="s">
        <v>3201</v>
      </c>
      <c r="K119" s="61"/>
      <c r="L119" s="62"/>
      <c r="M119" s="39"/>
      <c r="N119" s="67" t="s">
        <v>3358</v>
      </c>
    </row>
    <row r="120" spans="1:14" ht="15.95" customHeight="1">
      <c r="A120" s="39">
        <v>125</v>
      </c>
      <c r="B120" s="39" t="s">
        <v>2802</v>
      </c>
      <c r="C120" s="45">
        <v>5171</v>
      </c>
      <c r="D120" s="39">
        <v>607</v>
      </c>
      <c r="E120" s="59" t="s">
        <v>3359</v>
      </c>
      <c r="F120" s="60">
        <v>45740</v>
      </c>
      <c r="G120" s="39"/>
      <c r="H120" s="60">
        <f>tbl_die_request8[[#This Row],[REQUESTED DATE]]</f>
        <v>45740</v>
      </c>
      <c r="I120" s="60">
        <f>_xlfn.XLOOKUP(tbl_die_request8[[#This Row],[clm_support]],'Die Ordering'!C:C,'Die Ordering'!G:G,"",0)</f>
        <v>45842</v>
      </c>
      <c r="J120" s="39" t="s">
        <v>3200</v>
      </c>
      <c r="K120" s="61"/>
      <c r="L120" s="62"/>
      <c r="M120" s="39"/>
      <c r="N120" s="67" t="s">
        <v>1509</v>
      </c>
    </row>
    <row r="121" spans="1:14" ht="15.95" customHeight="1">
      <c r="A121" s="39">
        <v>126</v>
      </c>
      <c r="B121" s="39" t="s">
        <v>2802</v>
      </c>
      <c r="C121" s="45">
        <v>25323</v>
      </c>
      <c r="D121" s="39">
        <v>402</v>
      </c>
      <c r="E121" s="59" t="s">
        <v>3360</v>
      </c>
      <c r="F121" s="60">
        <v>45740</v>
      </c>
      <c r="G121" s="39"/>
      <c r="H121" s="60">
        <f>tbl_die_request8[[#This Row],[REQUESTED DATE]]</f>
        <v>45740</v>
      </c>
      <c r="I121" s="60" t="str">
        <f>_xlfn.XLOOKUP(tbl_die_request8[[#This Row],[clm_support]],'Die Ordering'!C:C,'Die Ordering'!G:G,"",0)</f>
        <v/>
      </c>
      <c r="J121" s="39" t="s">
        <v>3201</v>
      </c>
      <c r="K121" s="61"/>
      <c r="L121" s="62"/>
      <c r="M121" s="39"/>
      <c r="N121" s="67" t="s">
        <v>3361</v>
      </c>
    </row>
    <row r="122" spans="1:14" ht="15.95" customHeight="1">
      <c r="A122" s="39">
        <v>127</v>
      </c>
      <c r="B122" s="39" t="s">
        <v>2802</v>
      </c>
      <c r="C122" s="45">
        <v>5152</v>
      </c>
      <c r="D122" s="39">
        <v>602</v>
      </c>
      <c r="E122" s="59" t="s">
        <v>3213</v>
      </c>
      <c r="F122" s="60">
        <v>45740</v>
      </c>
      <c r="G122" s="39"/>
      <c r="H122" s="60">
        <f>tbl_die_request8[[#This Row],[REQUESTED DATE]]</f>
        <v>45740</v>
      </c>
      <c r="I122" s="60" t="str">
        <f>_xlfn.XLOOKUP(tbl_die_request8[[#This Row],[clm_support]],'Die Ordering'!C:C,'Die Ordering'!G:G,"",0)</f>
        <v/>
      </c>
      <c r="J122" s="39" t="s">
        <v>3201</v>
      </c>
      <c r="K122" s="61"/>
      <c r="L122" s="62"/>
      <c r="M122" s="39"/>
      <c r="N122" s="67" t="s">
        <v>3362</v>
      </c>
    </row>
    <row r="123" spans="1:14" ht="15.95" customHeight="1">
      <c r="A123" s="39">
        <v>128</v>
      </c>
      <c r="B123" s="39" t="s">
        <v>2802</v>
      </c>
      <c r="C123" s="45">
        <v>16958</v>
      </c>
      <c r="D123" s="39">
        <v>413</v>
      </c>
      <c r="E123" s="59" t="s">
        <v>3213</v>
      </c>
      <c r="F123" s="60">
        <v>45740</v>
      </c>
      <c r="G123" s="39"/>
      <c r="H123" s="60">
        <f>tbl_die_request8[[#This Row],[REQUESTED DATE]]</f>
        <v>45740</v>
      </c>
      <c r="I123" s="60">
        <f>_xlfn.XLOOKUP(tbl_die_request8[[#This Row],[clm_support]],'Die Ordering'!C:C,'Die Ordering'!G:G,"",0)</f>
        <v>45838</v>
      </c>
      <c r="J123" s="39" t="s">
        <v>3200</v>
      </c>
      <c r="K123" s="61"/>
      <c r="L123" s="62"/>
      <c r="M123" s="39"/>
      <c r="N123" s="67" t="s">
        <v>1486</v>
      </c>
    </row>
    <row r="124" spans="1:14" ht="15.95" customHeight="1">
      <c r="A124" s="39">
        <v>129</v>
      </c>
      <c r="B124" s="39" t="s">
        <v>2802</v>
      </c>
      <c r="C124" s="45">
        <v>9225</v>
      </c>
      <c r="D124" s="39">
        <v>408</v>
      </c>
      <c r="E124" s="59" t="s">
        <v>3213</v>
      </c>
      <c r="F124" s="60">
        <v>45740</v>
      </c>
      <c r="G124" s="39"/>
      <c r="H124" s="60">
        <f>tbl_die_request8[[#This Row],[REQUESTED DATE]]</f>
        <v>45740</v>
      </c>
      <c r="I124" s="60" t="str">
        <f>_xlfn.XLOOKUP(tbl_die_request8[[#This Row],[clm_support]],'Die Ordering'!C:C,'Die Ordering'!G:G,"",0)</f>
        <v/>
      </c>
      <c r="J124" s="39" t="s">
        <v>3201</v>
      </c>
      <c r="K124" s="61"/>
      <c r="L124" s="62"/>
      <c r="M124" s="39"/>
      <c r="N124" s="67" t="s">
        <v>3363</v>
      </c>
    </row>
    <row r="125" spans="1:14" ht="15.95" customHeight="1">
      <c r="A125" s="39">
        <v>130</v>
      </c>
      <c r="B125" s="39" t="s">
        <v>2802</v>
      </c>
      <c r="C125" s="45">
        <v>26371</v>
      </c>
      <c r="D125" s="39">
        <v>502</v>
      </c>
      <c r="E125" s="59" t="s">
        <v>3293</v>
      </c>
      <c r="F125" s="60">
        <v>45740</v>
      </c>
      <c r="G125" s="39"/>
      <c r="H125" s="60">
        <f>tbl_die_request8[[#This Row],[REQUESTED DATE]]</f>
        <v>45740</v>
      </c>
      <c r="I125" s="60" t="str">
        <f>_xlfn.XLOOKUP(tbl_die_request8[[#This Row],[clm_support]],'Die Ordering'!C:C,'Die Ordering'!G:G,"",0)</f>
        <v/>
      </c>
      <c r="J125" s="39" t="s">
        <v>3201</v>
      </c>
      <c r="K125" s="61"/>
      <c r="L125" s="62"/>
      <c r="M125" s="39"/>
      <c r="N125" s="67" t="s">
        <v>3364</v>
      </c>
    </row>
    <row r="126" spans="1:14" ht="15.95" customHeight="1">
      <c r="A126" s="39">
        <v>131</v>
      </c>
      <c r="B126" s="39" t="s">
        <v>2802</v>
      </c>
      <c r="C126" s="45">
        <v>12259</v>
      </c>
      <c r="D126" s="39">
        <v>504</v>
      </c>
      <c r="E126" s="59" t="s">
        <v>3213</v>
      </c>
      <c r="F126" s="60">
        <v>45740</v>
      </c>
      <c r="G126" s="39"/>
      <c r="H126" s="60">
        <f>tbl_die_request8[[#This Row],[REQUESTED DATE]]</f>
        <v>45740</v>
      </c>
      <c r="I126" s="60" t="str">
        <f>_xlfn.XLOOKUP(tbl_die_request8[[#This Row],[clm_support]],'Die Ordering'!C:C,'Die Ordering'!G:G,"",0)</f>
        <v/>
      </c>
      <c r="J126" s="39" t="s">
        <v>3201</v>
      </c>
      <c r="K126" s="61"/>
      <c r="L126" s="62"/>
      <c r="M126" s="39"/>
      <c r="N126" s="67" t="s">
        <v>3365</v>
      </c>
    </row>
    <row r="127" spans="1:14" ht="15.95" customHeight="1">
      <c r="A127" s="39">
        <v>132</v>
      </c>
      <c r="B127" s="39" t="s">
        <v>2802</v>
      </c>
      <c r="C127" s="45">
        <v>12984</v>
      </c>
      <c r="D127" s="39">
        <v>508</v>
      </c>
      <c r="E127" s="59" t="s">
        <v>3213</v>
      </c>
      <c r="F127" s="60">
        <v>45741</v>
      </c>
      <c r="G127" s="39"/>
      <c r="H127" s="60">
        <f>tbl_die_request8[[#This Row],[REQUESTED DATE]]</f>
        <v>45741</v>
      </c>
      <c r="I127" s="60">
        <f>_xlfn.XLOOKUP(tbl_die_request8[[#This Row],[clm_support]],'Die Ordering'!C:C,'Die Ordering'!G:G,"",0)</f>
        <v>45974</v>
      </c>
      <c r="J127" s="39" t="s">
        <v>3201</v>
      </c>
      <c r="K127" s="61"/>
      <c r="L127" s="62"/>
      <c r="M127" s="39"/>
      <c r="N127" s="67" t="s">
        <v>2572</v>
      </c>
    </row>
    <row r="128" spans="1:14" ht="15.95" customHeight="1">
      <c r="A128" s="39">
        <v>133</v>
      </c>
      <c r="B128" s="39" t="s">
        <v>2802</v>
      </c>
      <c r="C128" s="45">
        <v>29952</v>
      </c>
      <c r="D128" s="39">
        <v>602</v>
      </c>
      <c r="E128" s="59" t="s">
        <v>3366</v>
      </c>
      <c r="F128" s="60">
        <v>45741</v>
      </c>
      <c r="G128" s="39"/>
      <c r="H128" s="60">
        <f>tbl_die_request8[[#This Row],[REQUESTED DATE]]</f>
        <v>45741</v>
      </c>
      <c r="I128" s="60" t="str">
        <f>_xlfn.XLOOKUP(tbl_die_request8[[#This Row],[clm_support]],'Die Ordering'!C:C,'Die Ordering'!G:G,"",0)</f>
        <v/>
      </c>
      <c r="J128" s="39" t="s">
        <v>3201</v>
      </c>
      <c r="K128" s="61"/>
      <c r="L128" s="62"/>
      <c r="M128" s="39"/>
      <c r="N128" s="67" t="s">
        <v>3367</v>
      </c>
    </row>
    <row r="129" spans="1:14" ht="15.95" customHeight="1">
      <c r="A129" s="39">
        <v>134</v>
      </c>
      <c r="B129" s="39" t="s">
        <v>2802</v>
      </c>
      <c r="C129" s="45">
        <v>14855</v>
      </c>
      <c r="D129" s="39">
        <v>3504</v>
      </c>
      <c r="E129" s="59" t="s">
        <v>3368</v>
      </c>
      <c r="F129" s="60">
        <v>45742</v>
      </c>
      <c r="G129" s="39"/>
      <c r="H129" s="60">
        <f>tbl_die_request8[[#This Row],[REQUESTED DATE]]</f>
        <v>45742</v>
      </c>
      <c r="I129" s="60" t="str">
        <f>_xlfn.XLOOKUP(tbl_die_request8[[#This Row],[clm_support]],'Die Ordering'!C:C,'Die Ordering'!G:G,"",0)</f>
        <v/>
      </c>
      <c r="J129" s="39" t="s">
        <v>3200</v>
      </c>
      <c r="K129" s="61"/>
      <c r="L129" s="62"/>
      <c r="M129" s="39"/>
      <c r="N129" s="67" t="s">
        <v>3369</v>
      </c>
    </row>
    <row r="130" spans="1:14" ht="15.95" customHeight="1">
      <c r="A130" s="39">
        <v>138</v>
      </c>
      <c r="B130" s="39" t="s">
        <v>2802</v>
      </c>
      <c r="C130" s="45">
        <v>10462</v>
      </c>
      <c r="D130" s="39">
        <v>425</v>
      </c>
      <c r="E130" s="59" t="s">
        <v>3213</v>
      </c>
      <c r="F130" s="60">
        <v>45749</v>
      </c>
      <c r="G130" s="39"/>
      <c r="H130" s="60">
        <f>tbl_die_request8[[#This Row],[REQUESTED DATE]]</f>
        <v>45749</v>
      </c>
      <c r="I130" s="60" t="str">
        <f>_xlfn.XLOOKUP(tbl_die_request8[[#This Row],[clm_support]],'Die Ordering'!C:C,'Die Ordering'!G:G,"",0)</f>
        <v/>
      </c>
      <c r="J130" s="39" t="s">
        <v>3201</v>
      </c>
      <c r="K130" s="61"/>
      <c r="L130" s="62"/>
      <c r="M130" s="39"/>
      <c r="N130" s="67" t="s">
        <v>3370</v>
      </c>
    </row>
    <row r="131" spans="1:14" ht="15.95" customHeight="1">
      <c r="A131" s="39">
        <v>139</v>
      </c>
      <c r="B131" s="39" t="s">
        <v>2802</v>
      </c>
      <c r="C131" s="45">
        <v>17013</v>
      </c>
      <c r="D131" s="39">
        <v>408</v>
      </c>
      <c r="E131" s="59" t="s">
        <v>3213</v>
      </c>
      <c r="F131" s="60">
        <v>45749</v>
      </c>
      <c r="G131" s="39"/>
      <c r="H131" s="60">
        <f>tbl_die_request8[[#This Row],[REQUESTED DATE]]</f>
        <v>45749</v>
      </c>
      <c r="I131" s="60" t="str">
        <f>_xlfn.XLOOKUP(tbl_die_request8[[#This Row],[clm_support]],'Die Ordering'!C:C,'Die Ordering'!G:G,"",0)</f>
        <v/>
      </c>
      <c r="J131" s="39" t="s">
        <v>3201</v>
      </c>
      <c r="K131" s="61"/>
      <c r="L131" s="62"/>
      <c r="M131" s="39"/>
      <c r="N131" s="67" t="s">
        <v>3371</v>
      </c>
    </row>
    <row r="132" spans="1:14" ht="15.95" customHeight="1">
      <c r="A132" s="39">
        <v>141</v>
      </c>
      <c r="B132" s="39" t="s">
        <v>2802</v>
      </c>
      <c r="C132" s="45">
        <v>13871</v>
      </c>
      <c r="D132" s="39">
        <v>206</v>
      </c>
      <c r="E132" s="59" t="s">
        <v>3372</v>
      </c>
      <c r="F132" s="60">
        <v>45749</v>
      </c>
      <c r="G132" s="39"/>
      <c r="H132" s="60">
        <f>tbl_die_request8[[#This Row],[REQUESTED DATE]]</f>
        <v>45749</v>
      </c>
      <c r="I132" s="60" t="str">
        <f>_xlfn.XLOOKUP(tbl_die_request8[[#This Row],[clm_support]],'Die Ordering'!C:C,'Die Ordering'!G:G,"",0)</f>
        <v/>
      </c>
      <c r="J132" s="39" t="s">
        <v>3201</v>
      </c>
      <c r="K132" s="61"/>
      <c r="L132" s="62"/>
      <c r="M132" s="39"/>
      <c r="N132" s="67" t="s">
        <v>3373</v>
      </c>
    </row>
    <row r="133" spans="1:14" ht="15.95" customHeight="1">
      <c r="A133" s="39">
        <v>142</v>
      </c>
      <c r="B133" s="39" t="s">
        <v>2802</v>
      </c>
      <c r="C133" s="45">
        <v>18113</v>
      </c>
      <c r="D133" s="39">
        <v>608</v>
      </c>
      <c r="E133" s="59" t="s">
        <v>3354</v>
      </c>
      <c r="F133" s="60">
        <v>45749</v>
      </c>
      <c r="G133" s="39"/>
      <c r="H133" s="60">
        <f>tbl_die_request8[[#This Row],[REQUESTED DATE]]</f>
        <v>45749</v>
      </c>
      <c r="I133" s="60" t="str">
        <f>_xlfn.XLOOKUP(tbl_die_request8[[#This Row],[clm_support]],'Die Ordering'!C:C,'Die Ordering'!G:G,"",0)</f>
        <v/>
      </c>
      <c r="J133" s="39" t="s">
        <v>3201</v>
      </c>
      <c r="K133" s="61"/>
      <c r="L133" s="62"/>
      <c r="M133" s="39"/>
      <c r="N133" s="67" t="s">
        <v>3374</v>
      </c>
    </row>
    <row r="134" spans="1:14" ht="15.95" customHeight="1">
      <c r="A134" s="39">
        <v>143</v>
      </c>
      <c r="B134" s="39" t="s">
        <v>2802</v>
      </c>
      <c r="C134" s="45">
        <v>7098</v>
      </c>
      <c r="D134" s="39">
        <v>606</v>
      </c>
      <c r="E134" s="59" t="s">
        <v>3230</v>
      </c>
      <c r="F134" s="60">
        <v>45749</v>
      </c>
      <c r="G134" s="39"/>
      <c r="H134" s="60">
        <f>tbl_die_request8[[#This Row],[REQUESTED DATE]]</f>
        <v>45749</v>
      </c>
      <c r="I134" s="60">
        <f>_xlfn.XLOOKUP(tbl_die_request8[[#This Row],[clm_support]],'Die Ordering'!C:C,'Die Ordering'!G:G,"",0)</f>
        <v>45972</v>
      </c>
      <c r="J134" s="39" t="s">
        <v>3201</v>
      </c>
      <c r="K134" s="61"/>
      <c r="L134" s="62"/>
      <c r="M134" s="39"/>
      <c r="N134" s="67" t="s">
        <v>2519</v>
      </c>
    </row>
    <row r="135" spans="1:14" ht="15.95" customHeight="1">
      <c r="A135" s="39">
        <v>144</v>
      </c>
      <c r="B135" s="39" t="s">
        <v>2802</v>
      </c>
      <c r="C135" s="45">
        <v>15803</v>
      </c>
      <c r="D135" s="39">
        <v>208</v>
      </c>
      <c r="E135" s="59" t="s">
        <v>3213</v>
      </c>
      <c r="F135" s="60">
        <v>45749</v>
      </c>
      <c r="G135" s="39"/>
      <c r="H135" s="60">
        <f>tbl_die_request8[[#This Row],[REQUESTED DATE]]</f>
        <v>45749</v>
      </c>
      <c r="I135" s="60">
        <f>_xlfn.XLOOKUP(tbl_die_request8[[#This Row],[clm_support]],'Die Ordering'!C:C,'Die Ordering'!G:G,"",0)</f>
        <v>45863</v>
      </c>
      <c r="J135" s="39" t="s">
        <v>3200</v>
      </c>
      <c r="K135" s="61"/>
      <c r="L135" s="62"/>
      <c r="M135" s="39"/>
      <c r="N135" s="67" t="s">
        <v>1805</v>
      </c>
    </row>
    <row r="136" spans="1:14" ht="15.95" customHeight="1">
      <c r="A136" s="39">
        <v>145</v>
      </c>
      <c r="B136" s="39" t="s">
        <v>2802</v>
      </c>
      <c r="C136" s="45">
        <v>1012</v>
      </c>
      <c r="D136" s="39">
        <v>403</v>
      </c>
      <c r="E136" s="59" t="s">
        <v>3213</v>
      </c>
      <c r="F136" s="60">
        <v>45749</v>
      </c>
      <c r="G136" s="39"/>
      <c r="H136" s="60">
        <f>tbl_die_request8[[#This Row],[REQUESTED DATE]]</f>
        <v>45749</v>
      </c>
      <c r="I136" s="60">
        <f>_xlfn.XLOOKUP(tbl_die_request8[[#This Row],[clm_support]],'Die Ordering'!C:C,'Die Ordering'!G:G,"",0)</f>
        <v>45999</v>
      </c>
      <c r="J136" s="39" t="s">
        <v>3201</v>
      </c>
      <c r="K136" s="61"/>
      <c r="L136" s="62"/>
      <c r="M136" s="39"/>
      <c r="N136" s="67" t="s">
        <v>2701</v>
      </c>
    </row>
    <row r="137" spans="1:14" ht="15.95" customHeight="1">
      <c r="A137" s="39">
        <v>146</v>
      </c>
      <c r="B137" s="39" t="s">
        <v>2802</v>
      </c>
      <c r="C137" s="45">
        <v>5367</v>
      </c>
      <c r="D137" s="39">
        <v>204</v>
      </c>
      <c r="E137" s="59" t="s">
        <v>3213</v>
      </c>
      <c r="F137" s="60">
        <v>45749</v>
      </c>
      <c r="G137" s="39"/>
      <c r="H137" s="60">
        <f>tbl_die_request8[[#This Row],[REQUESTED DATE]]</f>
        <v>45749</v>
      </c>
      <c r="I137" s="60" t="str">
        <f>_xlfn.XLOOKUP(tbl_die_request8[[#This Row],[clm_support]],'Die Ordering'!C:C,'Die Ordering'!G:G,"",0)</f>
        <v/>
      </c>
      <c r="J137" s="39" t="s">
        <v>3201</v>
      </c>
      <c r="K137" s="61"/>
      <c r="L137" s="62"/>
      <c r="M137" s="39"/>
      <c r="N137" s="67" t="s">
        <v>3375</v>
      </c>
    </row>
    <row r="138" spans="1:14" ht="15.95" customHeight="1">
      <c r="A138" s="39">
        <v>147</v>
      </c>
      <c r="B138" s="39" t="s">
        <v>2802</v>
      </c>
      <c r="C138" s="45">
        <v>9238</v>
      </c>
      <c r="D138" s="39">
        <v>502</v>
      </c>
      <c r="E138" s="59" t="s">
        <v>3213</v>
      </c>
      <c r="F138" s="60">
        <v>45749</v>
      </c>
      <c r="G138" s="39"/>
      <c r="H138" s="60">
        <f>tbl_die_request8[[#This Row],[REQUESTED DATE]]</f>
        <v>45749</v>
      </c>
      <c r="I138" s="60" t="str">
        <f>_xlfn.XLOOKUP(tbl_die_request8[[#This Row],[clm_support]],'Die Ordering'!C:C,'Die Ordering'!G:G,"",0)</f>
        <v/>
      </c>
      <c r="J138" s="39" t="s">
        <v>3201</v>
      </c>
      <c r="K138" s="61"/>
      <c r="L138" s="62"/>
      <c r="M138" s="39"/>
      <c r="N138" s="67" t="s">
        <v>3376</v>
      </c>
    </row>
    <row r="139" spans="1:14" ht="15.95" customHeight="1">
      <c r="A139" s="39">
        <v>148</v>
      </c>
      <c r="B139" s="39" t="s">
        <v>2802</v>
      </c>
      <c r="C139" s="45">
        <v>13212</v>
      </c>
      <c r="D139" s="39">
        <v>234</v>
      </c>
      <c r="E139" s="59" t="s">
        <v>3213</v>
      </c>
      <c r="F139" s="60">
        <v>45749</v>
      </c>
      <c r="G139" s="39"/>
      <c r="H139" s="60">
        <f>tbl_die_request8[[#This Row],[REQUESTED DATE]]</f>
        <v>45749</v>
      </c>
      <c r="I139" s="60">
        <f>_xlfn.XLOOKUP(tbl_die_request8[[#This Row],[clm_support]],'Die Ordering'!C:C,'Die Ordering'!G:G,"",0)</f>
        <v>45791</v>
      </c>
      <c r="J139" s="39" t="s">
        <v>3200</v>
      </c>
      <c r="K139" s="61"/>
      <c r="L139" s="62"/>
      <c r="M139" s="39"/>
      <c r="N139" s="67" t="s">
        <v>1200</v>
      </c>
    </row>
    <row r="140" spans="1:14" ht="15.95" customHeight="1">
      <c r="A140" s="39">
        <v>149</v>
      </c>
      <c r="B140" s="39" t="s">
        <v>2802</v>
      </c>
      <c r="C140" s="45">
        <v>27047</v>
      </c>
      <c r="D140" s="39">
        <v>3501</v>
      </c>
      <c r="E140" s="59" t="s">
        <v>3230</v>
      </c>
      <c r="F140" s="60">
        <v>45750</v>
      </c>
      <c r="G140" s="39"/>
      <c r="H140" s="60">
        <f>tbl_die_request8[[#This Row],[REQUESTED DATE]]</f>
        <v>45750</v>
      </c>
      <c r="I140" s="60" t="str">
        <f>_xlfn.XLOOKUP(tbl_die_request8[[#This Row],[clm_support]],'Die Ordering'!C:C,'Die Ordering'!G:G,"",0)</f>
        <v/>
      </c>
      <c r="J140" s="39" t="s">
        <v>3200</v>
      </c>
      <c r="K140" s="61"/>
      <c r="L140" s="62"/>
      <c r="M140" s="39"/>
      <c r="N140" s="67" t="s">
        <v>3377</v>
      </c>
    </row>
    <row r="141" spans="1:14" ht="15.95" customHeight="1">
      <c r="A141" s="39">
        <v>150</v>
      </c>
      <c r="B141" s="39" t="s">
        <v>2802</v>
      </c>
      <c r="C141" s="45">
        <v>27048</v>
      </c>
      <c r="D141" s="39">
        <v>2501</v>
      </c>
      <c r="E141" s="59" t="s">
        <v>3230</v>
      </c>
      <c r="F141" s="60">
        <v>45750</v>
      </c>
      <c r="G141" s="39"/>
      <c r="H141" s="60">
        <f>tbl_die_request8[[#This Row],[REQUESTED DATE]]</f>
        <v>45750</v>
      </c>
      <c r="I141" s="60" t="str">
        <f>_xlfn.XLOOKUP(tbl_die_request8[[#This Row],[clm_support]],'Die Ordering'!C:C,'Die Ordering'!G:G,"",0)</f>
        <v/>
      </c>
      <c r="J141" s="39" t="s">
        <v>3200</v>
      </c>
      <c r="K141" s="61"/>
      <c r="L141" s="62"/>
      <c r="M141" s="39"/>
      <c r="N141" s="67" t="s">
        <v>3378</v>
      </c>
    </row>
    <row r="142" spans="1:14" ht="15.95" customHeight="1">
      <c r="A142" s="39">
        <v>152</v>
      </c>
      <c r="B142" s="39" t="s">
        <v>2802</v>
      </c>
      <c r="C142" s="45">
        <v>13677</v>
      </c>
      <c r="D142" s="39">
        <v>607</v>
      </c>
      <c r="E142" s="59" t="s">
        <v>3213</v>
      </c>
      <c r="F142" s="60">
        <v>45750</v>
      </c>
      <c r="G142" s="39"/>
      <c r="H142" s="60">
        <f>tbl_die_request8[[#This Row],[REQUESTED DATE]]</f>
        <v>45750</v>
      </c>
      <c r="I142" s="60" t="str">
        <f>_xlfn.XLOOKUP(tbl_die_request8[[#This Row],[clm_support]],'Die Ordering'!C:C,'Die Ordering'!G:G,"",0)</f>
        <v/>
      </c>
      <c r="J142" s="39" t="s">
        <v>3201</v>
      </c>
      <c r="K142" s="61"/>
      <c r="L142" s="62"/>
      <c r="M142" s="39"/>
      <c r="N142" s="67" t="s">
        <v>3379</v>
      </c>
    </row>
    <row r="143" spans="1:14" ht="15.95" customHeight="1">
      <c r="A143" s="39">
        <v>153</v>
      </c>
      <c r="B143" s="39" t="s">
        <v>2802</v>
      </c>
      <c r="C143" s="45">
        <v>15816</v>
      </c>
      <c r="D143" s="39">
        <v>204</v>
      </c>
      <c r="E143" s="59" t="s">
        <v>3213</v>
      </c>
      <c r="F143" s="60">
        <v>45750</v>
      </c>
      <c r="G143" s="39"/>
      <c r="H143" s="60">
        <f>tbl_die_request8[[#This Row],[REQUESTED DATE]]</f>
        <v>45750</v>
      </c>
      <c r="I143" s="60" t="str">
        <f>_xlfn.XLOOKUP(tbl_die_request8[[#This Row],[clm_support]],'Die Ordering'!C:C,'Die Ordering'!G:G,"",0)</f>
        <v/>
      </c>
      <c r="J143" s="39" t="s">
        <v>3201</v>
      </c>
      <c r="K143" s="61"/>
      <c r="L143" s="62"/>
      <c r="M143" s="39"/>
      <c r="N143" s="67" t="s">
        <v>3380</v>
      </c>
    </row>
    <row r="144" spans="1:14" ht="15.95" customHeight="1">
      <c r="A144" s="39">
        <v>156</v>
      </c>
      <c r="B144" s="39" t="s">
        <v>2802</v>
      </c>
      <c r="C144" s="45">
        <v>12042</v>
      </c>
      <c r="D144" s="39">
        <v>606</v>
      </c>
      <c r="E144" s="59" t="s">
        <v>3213</v>
      </c>
      <c r="F144" s="60">
        <v>45750</v>
      </c>
      <c r="G144" s="39"/>
      <c r="H144" s="60">
        <f>tbl_die_request8[[#This Row],[REQUESTED DATE]]</f>
        <v>45750</v>
      </c>
      <c r="I144" s="60" t="str">
        <f>_xlfn.XLOOKUP(tbl_die_request8[[#This Row],[clm_support]],'Die Ordering'!C:C,'Die Ordering'!G:G,"",0)</f>
        <v/>
      </c>
      <c r="J144" s="39" t="s">
        <v>3201</v>
      </c>
      <c r="K144" s="61"/>
      <c r="L144" s="62"/>
      <c r="M144" s="39"/>
      <c r="N144" s="67" t="s">
        <v>3381</v>
      </c>
    </row>
    <row r="145" spans="1:14" ht="15.95" customHeight="1">
      <c r="A145" s="39">
        <v>157</v>
      </c>
      <c r="B145" s="39" t="s">
        <v>2802</v>
      </c>
      <c r="C145" s="45">
        <v>11863</v>
      </c>
      <c r="D145" s="39">
        <v>505</v>
      </c>
      <c r="E145" s="59" t="s">
        <v>3213</v>
      </c>
      <c r="F145" s="60">
        <v>45750</v>
      </c>
      <c r="G145" s="39"/>
      <c r="H145" s="60">
        <f>tbl_die_request8[[#This Row],[REQUESTED DATE]]</f>
        <v>45750</v>
      </c>
      <c r="I145" s="60" t="str">
        <f>_xlfn.XLOOKUP(tbl_die_request8[[#This Row],[clm_support]],'Die Ordering'!C:C,'Die Ordering'!G:G,"",0)</f>
        <v/>
      </c>
      <c r="J145" s="39" t="s">
        <v>3201</v>
      </c>
      <c r="K145" s="61"/>
      <c r="L145" s="62"/>
      <c r="M145" s="39"/>
      <c r="N145" s="67" t="s">
        <v>3382</v>
      </c>
    </row>
    <row r="146" spans="1:14" ht="15.95" customHeight="1">
      <c r="A146" s="39">
        <v>158</v>
      </c>
      <c r="B146" s="39" t="s">
        <v>2802</v>
      </c>
      <c r="C146" s="45">
        <v>25125</v>
      </c>
      <c r="D146" s="39">
        <v>607</v>
      </c>
      <c r="E146" s="59" t="s">
        <v>3213</v>
      </c>
      <c r="F146" s="60">
        <v>45750</v>
      </c>
      <c r="G146" s="39"/>
      <c r="H146" s="60">
        <f>tbl_die_request8[[#This Row],[REQUESTED DATE]]</f>
        <v>45750</v>
      </c>
      <c r="I146" s="60" t="str">
        <f>_xlfn.XLOOKUP(tbl_die_request8[[#This Row],[clm_support]],'Die Ordering'!C:C,'Die Ordering'!G:G,"",0)</f>
        <v/>
      </c>
      <c r="J146" s="39" t="s">
        <v>3201</v>
      </c>
      <c r="K146" s="61"/>
      <c r="L146" s="62"/>
      <c r="M146" s="39"/>
      <c r="N146" s="67" t="s">
        <v>3383</v>
      </c>
    </row>
    <row r="147" spans="1:14" ht="15.95" customHeight="1">
      <c r="A147" s="39">
        <v>159</v>
      </c>
      <c r="B147" s="39" t="s">
        <v>2802</v>
      </c>
      <c r="C147" s="45">
        <v>6092</v>
      </c>
      <c r="D147" s="39">
        <v>209</v>
      </c>
      <c r="E147" s="59" t="s">
        <v>3384</v>
      </c>
      <c r="F147" s="60">
        <v>45750</v>
      </c>
      <c r="G147" s="39"/>
      <c r="H147" s="60">
        <f>tbl_die_request8[[#This Row],[REQUESTED DATE]]</f>
        <v>45750</v>
      </c>
      <c r="I147" s="60" t="str">
        <f>_xlfn.XLOOKUP(tbl_die_request8[[#This Row],[clm_support]],'Die Ordering'!C:C,'Die Ordering'!G:G,"",0)</f>
        <v/>
      </c>
      <c r="J147" s="39" t="s">
        <v>3201</v>
      </c>
      <c r="K147" s="61"/>
      <c r="L147" s="62"/>
      <c r="M147" s="39"/>
      <c r="N147" s="67" t="s">
        <v>3385</v>
      </c>
    </row>
    <row r="148" spans="1:14" ht="15.95" customHeight="1">
      <c r="A148" s="39">
        <v>160</v>
      </c>
      <c r="B148" s="39" t="s">
        <v>2802</v>
      </c>
      <c r="C148" s="45">
        <v>14637</v>
      </c>
      <c r="D148" s="39">
        <v>511</v>
      </c>
      <c r="E148" s="59" t="s">
        <v>3213</v>
      </c>
      <c r="F148" s="60">
        <v>45750</v>
      </c>
      <c r="G148" s="39"/>
      <c r="H148" s="60">
        <f>tbl_die_request8[[#This Row],[REQUESTED DATE]]</f>
        <v>45750</v>
      </c>
      <c r="I148" s="60" t="str">
        <f>_xlfn.XLOOKUP(tbl_die_request8[[#This Row],[clm_support]],'Die Ordering'!C:C,'Die Ordering'!G:G,"",0)</f>
        <v/>
      </c>
      <c r="J148" s="39" t="s">
        <v>3201</v>
      </c>
      <c r="K148" s="61"/>
      <c r="L148" s="62"/>
      <c r="M148" s="39"/>
      <c r="N148" s="67" t="s">
        <v>3386</v>
      </c>
    </row>
    <row r="149" spans="1:14" ht="15.95" customHeight="1">
      <c r="A149" s="39">
        <v>161</v>
      </c>
      <c r="B149" s="39" t="s">
        <v>2802</v>
      </c>
      <c r="C149" s="45">
        <v>15648</v>
      </c>
      <c r="D149" s="39">
        <v>409</v>
      </c>
      <c r="E149" s="59" t="s">
        <v>3213</v>
      </c>
      <c r="F149" s="60">
        <v>45750</v>
      </c>
      <c r="G149" s="39"/>
      <c r="H149" s="60">
        <f>tbl_die_request8[[#This Row],[REQUESTED DATE]]</f>
        <v>45750</v>
      </c>
      <c r="I149" s="60" t="str">
        <f>_xlfn.XLOOKUP(tbl_die_request8[[#This Row],[clm_support]],'Die Ordering'!C:C,'Die Ordering'!G:G,"",0)</f>
        <v/>
      </c>
      <c r="J149" s="39" t="s">
        <v>3201</v>
      </c>
      <c r="K149" s="61"/>
      <c r="L149" s="62"/>
      <c r="M149" s="39"/>
      <c r="N149" s="67" t="s">
        <v>3387</v>
      </c>
    </row>
    <row r="150" spans="1:14" ht="15.95" customHeight="1">
      <c r="A150" s="39">
        <v>162</v>
      </c>
      <c r="B150" s="39" t="s">
        <v>2802</v>
      </c>
      <c r="C150" s="45">
        <v>10048</v>
      </c>
      <c r="D150" s="39">
        <v>402</v>
      </c>
      <c r="E150" s="59" t="s">
        <v>3388</v>
      </c>
      <c r="F150" s="60">
        <v>45751</v>
      </c>
      <c r="G150" s="39"/>
      <c r="H150" s="60">
        <f>tbl_die_request8[[#This Row],[REQUESTED DATE]]</f>
        <v>45751</v>
      </c>
      <c r="I150" s="60" t="str">
        <f>_xlfn.XLOOKUP(tbl_die_request8[[#This Row],[clm_support]],'Die Ordering'!C:C,'Die Ordering'!G:G,"",0)</f>
        <v/>
      </c>
      <c r="J150" s="39" t="s">
        <v>3201</v>
      </c>
      <c r="K150" s="61"/>
      <c r="L150" s="62"/>
      <c r="M150" s="39"/>
      <c r="N150" s="67" t="s">
        <v>3389</v>
      </c>
    </row>
    <row r="151" spans="1:14" ht="15.95" customHeight="1">
      <c r="A151" s="39">
        <v>163</v>
      </c>
      <c r="B151" s="39" t="s">
        <v>2802</v>
      </c>
      <c r="C151" s="45">
        <v>17860</v>
      </c>
      <c r="D151" s="39">
        <v>403</v>
      </c>
      <c r="E151" s="59" t="s">
        <v>3236</v>
      </c>
      <c r="F151" s="60">
        <v>45751</v>
      </c>
      <c r="G151" s="39"/>
      <c r="H151" s="60">
        <f>tbl_die_request8[[#This Row],[REQUESTED DATE]]</f>
        <v>45751</v>
      </c>
      <c r="I151" s="60">
        <f>_xlfn.XLOOKUP(tbl_die_request8[[#This Row],[clm_support]],'Die Ordering'!C:C,'Die Ordering'!G:G,"",0)</f>
        <v>45863</v>
      </c>
      <c r="J151" s="39" t="s">
        <v>3200</v>
      </c>
      <c r="K151" s="61"/>
      <c r="L151" s="62"/>
      <c r="M151" s="39"/>
      <c r="N151" s="67" t="s">
        <v>1812</v>
      </c>
    </row>
    <row r="152" spans="1:14" ht="15.95" customHeight="1">
      <c r="A152" s="39">
        <v>166</v>
      </c>
      <c r="B152" s="39" t="s">
        <v>2802</v>
      </c>
      <c r="C152" s="45">
        <v>90422</v>
      </c>
      <c r="D152" s="39">
        <v>502</v>
      </c>
      <c r="E152" s="59" t="s">
        <v>3232</v>
      </c>
      <c r="F152" s="60">
        <v>45751</v>
      </c>
      <c r="G152" s="39"/>
      <c r="H152" s="60">
        <f>tbl_die_request8[[#This Row],[REQUESTED DATE]]</f>
        <v>45751</v>
      </c>
      <c r="I152" s="60" t="str">
        <f>_xlfn.XLOOKUP(tbl_die_request8[[#This Row],[clm_support]],'Die Ordering'!C:C,'Die Ordering'!G:G,"",0)</f>
        <v/>
      </c>
      <c r="J152" s="39" t="s">
        <v>3201</v>
      </c>
      <c r="K152" s="61"/>
      <c r="L152" s="62"/>
      <c r="M152" s="39"/>
      <c r="N152" s="67" t="s">
        <v>3390</v>
      </c>
    </row>
    <row r="153" spans="1:14" ht="15.95" customHeight="1">
      <c r="A153" s="39">
        <v>167</v>
      </c>
      <c r="B153" s="39" t="s">
        <v>2802</v>
      </c>
      <c r="C153" s="45">
        <v>7046</v>
      </c>
      <c r="D153" s="39">
        <v>401</v>
      </c>
      <c r="E153" s="59" t="s">
        <v>3391</v>
      </c>
      <c r="F153" s="60">
        <v>45751</v>
      </c>
      <c r="G153" s="39"/>
      <c r="H153" s="60">
        <f>tbl_die_request8[[#This Row],[REQUESTED DATE]]</f>
        <v>45751</v>
      </c>
      <c r="I153" s="60" t="str">
        <f>_xlfn.XLOOKUP(tbl_die_request8[[#This Row],[clm_support]],'Die Ordering'!C:C,'Die Ordering'!G:G,"",0)</f>
        <v/>
      </c>
      <c r="J153" s="39" t="s">
        <v>3201</v>
      </c>
      <c r="K153" s="61"/>
      <c r="L153" s="62"/>
      <c r="M153" s="39"/>
      <c r="N153" s="67" t="s">
        <v>3392</v>
      </c>
    </row>
    <row r="154" spans="1:14" ht="15.95" customHeight="1">
      <c r="A154" s="39">
        <v>168</v>
      </c>
      <c r="B154" s="39" t="s">
        <v>2802</v>
      </c>
      <c r="C154" s="45">
        <v>9420</v>
      </c>
      <c r="D154" s="39">
        <v>401</v>
      </c>
      <c r="E154" s="59" t="s">
        <v>3393</v>
      </c>
      <c r="F154" s="60">
        <v>45751</v>
      </c>
      <c r="G154" s="39"/>
      <c r="H154" s="60">
        <f>tbl_die_request8[[#This Row],[REQUESTED DATE]]</f>
        <v>45751</v>
      </c>
      <c r="I154" s="60" t="str">
        <f>_xlfn.XLOOKUP(tbl_die_request8[[#This Row],[clm_support]],'Die Ordering'!C:C,'Die Ordering'!G:G,"",0)</f>
        <v/>
      </c>
      <c r="J154" s="39" t="s">
        <v>3201</v>
      </c>
      <c r="K154" s="61"/>
      <c r="L154" s="62"/>
      <c r="M154" s="39"/>
      <c r="N154" s="67" t="s">
        <v>3394</v>
      </c>
    </row>
    <row r="155" spans="1:14" ht="15.95" customHeight="1">
      <c r="A155" s="39">
        <v>169</v>
      </c>
      <c r="B155" s="39" t="s">
        <v>2802</v>
      </c>
      <c r="C155" s="45">
        <v>28331</v>
      </c>
      <c r="D155" s="39">
        <v>202</v>
      </c>
      <c r="E155" s="59" t="s">
        <v>3395</v>
      </c>
      <c r="F155" s="60">
        <v>45751</v>
      </c>
      <c r="G155" s="39"/>
      <c r="H155" s="60">
        <f>tbl_die_request8[[#This Row],[REQUESTED DATE]]</f>
        <v>45751</v>
      </c>
      <c r="I155" s="60" t="str">
        <f>_xlfn.XLOOKUP(tbl_die_request8[[#This Row],[clm_support]],'Die Ordering'!C:C,'Die Ordering'!G:G,"",0)</f>
        <v/>
      </c>
      <c r="J155" s="39" t="s">
        <v>3201</v>
      </c>
      <c r="K155" s="61"/>
      <c r="L155" s="62"/>
      <c r="M155" s="39"/>
      <c r="N155" s="67" t="s">
        <v>3396</v>
      </c>
    </row>
    <row r="156" spans="1:14" ht="15.95" customHeight="1">
      <c r="A156" s="39">
        <v>170</v>
      </c>
      <c r="B156" s="39" t="s">
        <v>2802</v>
      </c>
      <c r="C156" s="45">
        <v>5072</v>
      </c>
      <c r="D156" s="39">
        <v>202</v>
      </c>
      <c r="E156" s="59" t="s">
        <v>3213</v>
      </c>
      <c r="F156" s="60">
        <v>45754</v>
      </c>
      <c r="G156" s="39"/>
      <c r="H156" s="60">
        <f>tbl_die_request8[[#This Row],[REQUESTED DATE]]</f>
        <v>45754</v>
      </c>
      <c r="I156" s="60" t="str">
        <f>_xlfn.XLOOKUP(tbl_die_request8[[#This Row],[clm_support]],'Die Ordering'!C:C,'Die Ordering'!G:G,"",0)</f>
        <v/>
      </c>
      <c r="J156" s="39" t="s">
        <v>3201</v>
      </c>
      <c r="K156" s="61"/>
      <c r="L156" s="62"/>
      <c r="M156" s="39"/>
      <c r="N156" s="67" t="s">
        <v>3397</v>
      </c>
    </row>
    <row r="157" spans="1:14" ht="15.95" customHeight="1">
      <c r="A157" s="39">
        <v>171</v>
      </c>
      <c r="B157" s="39" t="s">
        <v>2802</v>
      </c>
      <c r="C157" s="45">
        <v>6016</v>
      </c>
      <c r="D157" s="39">
        <v>401</v>
      </c>
      <c r="E157" s="59" t="s">
        <v>3213</v>
      </c>
      <c r="F157" s="60">
        <v>45754</v>
      </c>
      <c r="G157" s="39"/>
      <c r="H157" s="60">
        <f>tbl_die_request8[[#This Row],[REQUESTED DATE]]</f>
        <v>45754</v>
      </c>
      <c r="I157" s="60" t="str">
        <f>_xlfn.XLOOKUP(tbl_die_request8[[#This Row],[clm_support]],'Die Ordering'!C:C,'Die Ordering'!G:G,"",0)</f>
        <v/>
      </c>
      <c r="J157" s="39" t="s">
        <v>3201</v>
      </c>
      <c r="K157" s="61"/>
      <c r="L157" s="62"/>
      <c r="M157" s="39"/>
      <c r="N157" s="67" t="s">
        <v>3398</v>
      </c>
    </row>
    <row r="158" spans="1:14" ht="15.95" customHeight="1">
      <c r="A158" s="39">
        <v>172</v>
      </c>
      <c r="B158" s="39" t="s">
        <v>2802</v>
      </c>
      <c r="C158" s="45">
        <v>90425</v>
      </c>
      <c r="D158" s="39">
        <v>502</v>
      </c>
      <c r="E158" s="59" t="s">
        <v>3232</v>
      </c>
      <c r="F158" s="60">
        <v>45754</v>
      </c>
      <c r="G158" s="39"/>
      <c r="H158" s="60">
        <f>tbl_die_request8[[#This Row],[REQUESTED DATE]]</f>
        <v>45754</v>
      </c>
      <c r="I158" s="60" t="str">
        <f>_xlfn.XLOOKUP(tbl_die_request8[[#This Row],[clm_support]],'Die Ordering'!C:C,'Die Ordering'!G:G,"",0)</f>
        <v/>
      </c>
      <c r="J158" s="39" t="s">
        <v>3200</v>
      </c>
      <c r="K158" s="61"/>
      <c r="L158" s="62"/>
      <c r="M158" s="39"/>
      <c r="N158" s="67" t="s">
        <v>3399</v>
      </c>
    </row>
    <row r="159" spans="1:14" ht="15.95" customHeight="1">
      <c r="A159" s="39">
        <v>173</v>
      </c>
      <c r="B159" s="39" t="s">
        <v>2802</v>
      </c>
      <c r="C159" s="45">
        <v>13900</v>
      </c>
      <c r="D159" s="39">
        <v>401</v>
      </c>
      <c r="E159" s="59" t="s">
        <v>3400</v>
      </c>
      <c r="F159" s="60">
        <v>45754</v>
      </c>
      <c r="G159" s="39"/>
      <c r="H159" s="60">
        <f>tbl_die_request8[[#This Row],[REQUESTED DATE]]</f>
        <v>45754</v>
      </c>
      <c r="I159" s="60" t="str">
        <f>_xlfn.XLOOKUP(tbl_die_request8[[#This Row],[clm_support]],'Die Ordering'!C:C,'Die Ordering'!G:G,"",0)</f>
        <v/>
      </c>
      <c r="J159" s="39" t="s">
        <v>3201</v>
      </c>
      <c r="K159" s="61"/>
      <c r="L159" s="62"/>
      <c r="M159" s="39"/>
      <c r="N159" s="67" t="s">
        <v>3401</v>
      </c>
    </row>
    <row r="160" spans="1:14" ht="15.95" customHeight="1">
      <c r="A160" s="39">
        <v>174</v>
      </c>
      <c r="B160" s="39" t="s">
        <v>2802</v>
      </c>
      <c r="C160" s="45">
        <v>5075</v>
      </c>
      <c r="D160" s="39">
        <v>401</v>
      </c>
      <c r="E160" s="59" t="s">
        <v>3402</v>
      </c>
      <c r="F160" s="60">
        <v>45762</v>
      </c>
      <c r="G160" s="39"/>
      <c r="H160" s="60">
        <f>tbl_die_request8[[#This Row],[REQUESTED DATE]]</f>
        <v>45762</v>
      </c>
      <c r="I160" s="60" t="str">
        <f>_xlfn.XLOOKUP(tbl_die_request8[[#This Row],[clm_support]],'Die Ordering'!C:C,'Die Ordering'!G:G,"",0)</f>
        <v/>
      </c>
      <c r="J160" s="39" t="s">
        <v>3201</v>
      </c>
      <c r="K160" s="61"/>
      <c r="L160" s="62"/>
      <c r="M160" s="39"/>
      <c r="N160" s="67" t="s">
        <v>3403</v>
      </c>
    </row>
    <row r="161" spans="1:14" ht="15.95" customHeight="1">
      <c r="A161" s="39">
        <v>175</v>
      </c>
      <c r="B161" s="39" t="s">
        <v>2802</v>
      </c>
      <c r="C161" s="45">
        <v>90419</v>
      </c>
      <c r="D161" s="39">
        <v>401</v>
      </c>
      <c r="E161" s="59" t="s">
        <v>3232</v>
      </c>
      <c r="F161" s="60">
        <v>45762</v>
      </c>
      <c r="G161" s="39"/>
      <c r="H161" s="60">
        <f>tbl_die_request8[[#This Row],[REQUESTED DATE]]</f>
        <v>45762</v>
      </c>
      <c r="I161" s="60" t="str">
        <f>_xlfn.XLOOKUP(tbl_die_request8[[#This Row],[clm_support]],'Die Ordering'!C:C,'Die Ordering'!G:G,"",0)</f>
        <v/>
      </c>
      <c r="J161" s="39" t="s">
        <v>3200</v>
      </c>
      <c r="K161" s="61"/>
      <c r="L161" s="62"/>
      <c r="M161" s="39"/>
      <c r="N161" s="67" t="s">
        <v>3404</v>
      </c>
    </row>
    <row r="162" spans="1:14" ht="15.95" customHeight="1">
      <c r="A162" s="39">
        <v>176</v>
      </c>
      <c r="B162" s="39" t="s">
        <v>2802</v>
      </c>
      <c r="C162" s="45">
        <v>11928</v>
      </c>
      <c r="D162" s="39">
        <v>502</v>
      </c>
      <c r="E162" s="59" t="s">
        <v>3213</v>
      </c>
      <c r="F162" s="60">
        <v>45762</v>
      </c>
      <c r="G162" s="39"/>
      <c r="H162" s="60">
        <f>tbl_die_request8[[#This Row],[REQUESTED DATE]]</f>
        <v>45762</v>
      </c>
      <c r="I162" s="60">
        <f>_xlfn.XLOOKUP(tbl_die_request8[[#This Row],[clm_support]],'Die Ordering'!C:C,'Die Ordering'!G:G,"",0)</f>
        <v>45861</v>
      </c>
      <c r="J162" s="39" t="s">
        <v>3200</v>
      </c>
      <c r="K162" s="61"/>
      <c r="L162" s="62"/>
      <c r="M162" s="39"/>
      <c r="N162" s="67" t="s">
        <v>1714</v>
      </c>
    </row>
    <row r="163" spans="1:14" ht="15.95" customHeight="1">
      <c r="A163" s="39">
        <v>177</v>
      </c>
      <c r="B163" s="39" t="s">
        <v>2802</v>
      </c>
      <c r="C163" s="45">
        <v>15816</v>
      </c>
      <c r="D163" s="39">
        <v>412</v>
      </c>
      <c r="E163" s="59" t="s">
        <v>3213</v>
      </c>
      <c r="F163" s="60">
        <v>45762</v>
      </c>
      <c r="G163" s="39"/>
      <c r="H163" s="60">
        <f>tbl_die_request8[[#This Row],[REQUESTED DATE]]</f>
        <v>45762</v>
      </c>
      <c r="I163" s="60">
        <f>_xlfn.XLOOKUP(tbl_die_request8[[#This Row],[clm_support]],'Die Ordering'!C:C,'Die Ordering'!G:G,"",0)</f>
        <v>45812</v>
      </c>
      <c r="J163" s="39" t="s">
        <v>3200</v>
      </c>
      <c r="K163" s="61"/>
      <c r="L163" s="62"/>
      <c r="M163" s="39"/>
      <c r="N163" s="67" t="s">
        <v>1335</v>
      </c>
    </row>
    <row r="164" spans="1:14" ht="15.95" customHeight="1">
      <c r="A164" s="39">
        <v>179</v>
      </c>
      <c r="B164" s="39" t="s">
        <v>2802</v>
      </c>
      <c r="C164" s="45">
        <v>25591</v>
      </c>
      <c r="D164" s="39">
        <v>503</v>
      </c>
      <c r="E164" s="59" t="s">
        <v>3213</v>
      </c>
      <c r="F164" s="60">
        <v>45764</v>
      </c>
      <c r="G164" s="39"/>
      <c r="H164" s="60">
        <f>tbl_die_request8[[#This Row],[REQUESTED DATE]]</f>
        <v>45764</v>
      </c>
      <c r="I164" s="60">
        <f>_xlfn.XLOOKUP(tbl_die_request8[[#This Row],[clm_support]],'Die Ordering'!C:C,'Die Ordering'!G:G,"",0)</f>
        <v>45812</v>
      </c>
      <c r="J164" s="39" t="s">
        <v>3200</v>
      </c>
      <c r="K164" s="61"/>
      <c r="L164" s="62"/>
      <c r="M164" s="39"/>
      <c r="N164" s="67" t="s">
        <v>1340</v>
      </c>
    </row>
    <row r="165" spans="1:14" ht="15.95" customHeight="1">
      <c r="A165" s="39">
        <v>180</v>
      </c>
      <c r="B165" s="39" t="s">
        <v>2802</v>
      </c>
      <c r="C165" s="45">
        <v>15955</v>
      </c>
      <c r="D165" s="39">
        <v>602</v>
      </c>
      <c r="E165" s="59" t="s">
        <v>3405</v>
      </c>
      <c r="F165" s="60">
        <v>45764</v>
      </c>
      <c r="G165" s="39"/>
      <c r="H165" s="60">
        <f>tbl_die_request8[[#This Row],[REQUESTED DATE]]</f>
        <v>45764</v>
      </c>
      <c r="I165" s="60" t="str">
        <f>_xlfn.XLOOKUP(tbl_die_request8[[#This Row],[clm_support]],'Die Ordering'!C:C,'Die Ordering'!G:G,"",0)</f>
        <v/>
      </c>
      <c r="J165" s="39" t="s">
        <v>3201</v>
      </c>
      <c r="K165" s="61"/>
      <c r="L165" s="62"/>
      <c r="M165" s="39"/>
      <c r="N165" s="67" t="s">
        <v>3406</v>
      </c>
    </row>
    <row r="166" spans="1:14" ht="15.95" customHeight="1">
      <c r="A166" s="39">
        <v>181</v>
      </c>
      <c r="B166" s="39" t="s">
        <v>2802</v>
      </c>
      <c r="C166" s="45">
        <v>19888</v>
      </c>
      <c r="D166" s="39">
        <v>603</v>
      </c>
      <c r="E166" s="59" t="s">
        <v>3407</v>
      </c>
      <c r="F166" s="60">
        <v>45764</v>
      </c>
      <c r="G166" s="39"/>
      <c r="H166" s="60">
        <f>tbl_die_request8[[#This Row],[REQUESTED DATE]]</f>
        <v>45764</v>
      </c>
      <c r="I166" s="60" t="str">
        <f>_xlfn.XLOOKUP(tbl_die_request8[[#This Row],[clm_support]],'Die Ordering'!C:C,'Die Ordering'!G:G,"",0)</f>
        <v/>
      </c>
      <c r="J166" s="39" t="s">
        <v>3201</v>
      </c>
      <c r="K166" s="61"/>
      <c r="L166" s="62"/>
      <c r="M166" s="39"/>
      <c r="N166" s="67" t="s">
        <v>3408</v>
      </c>
    </row>
    <row r="167" spans="1:14" ht="15.95" customHeight="1">
      <c r="A167" s="39">
        <v>182</v>
      </c>
      <c r="B167" s="39" t="s">
        <v>2802</v>
      </c>
      <c r="C167" s="45">
        <v>19302</v>
      </c>
      <c r="D167" s="39">
        <v>202</v>
      </c>
      <c r="E167" s="59" t="s">
        <v>3216</v>
      </c>
      <c r="F167" s="60">
        <v>45764</v>
      </c>
      <c r="G167" s="39"/>
      <c r="H167" s="60">
        <f>tbl_die_request8[[#This Row],[REQUESTED DATE]]</f>
        <v>45764</v>
      </c>
      <c r="I167" s="60">
        <f>_xlfn.XLOOKUP(tbl_die_request8[[#This Row],[clm_support]],'Die Ordering'!C:C,'Die Ordering'!G:G,"",0)</f>
        <v>45812</v>
      </c>
      <c r="J167" s="39" t="s">
        <v>3200</v>
      </c>
      <c r="K167" s="61"/>
      <c r="L167" s="62"/>
      <c r="M167" s="39"/>
      <c r="N167" s="67" t="s">
        <v>1325</v>
      </c>
    </row>
    <row r="168" spans="1:14" ht="15.95" customHeight="1">
      <c r="A168" s="39">
        <v>183</v>
      </c>
      <c r="B168" s="39" t="s">
        <v>2802</v>
      </c>
      <c r="C168" s="45">
        <v>13010</v>
      </c>
      <c r="D168" s="39">
        <v>527</v>
      </c>
      <c r="E168" s="59" t="s">
        <v>3213</v>
      </c>
      <c r="F168" s="60">
        <v>45764</v>
      </c>
      <c r="G168" s="39"/>
      <c r="H168" s="60">
        <f>tbl_die_request8[[#This Row],[REQUESTED DATE]]</f>
        <v>45764</v>
      </c>
      <c r="I168" s="60">
        <f>_xlfn.XLOOKUP(tbl_die_request8[[#This Row],[clm_support]],'Die Ordering'!C:C,'Die Ordering'!G:G,"",0)</f>
        <v>45799</v>
      </c>
      <c r="J168" s="39" t="s">
        <v>3200</v>
      </c>
      <c r="K168" s="61"/>
      <c r="L168" s="62"/>
      <c r="M168" s="39"/>
      <c r="N168" s="67" t="s">
        <v>1245</v>
      </c>
    </row>
    <row r="169" spans="1:14" ht="15.95" customHeight="1">
      <c r="A169" s="39">
        <v>184</v>
      </c>
      <c r="B169" s="39" t="s">
        <v>2802</v>
      </c>
      <c r="C169" s="45">
        <v>16681</v>
      </c>
      <c r="D169" s="39">
        <v>503</v>
      </c>
      <c r="E169" s="59" t="s">
        <v>3213</v>
      </c>
      <c r="F169" s="60">
        <v>45764</v>
      </c>
      <c r="G169" s="39"/>
      <c r="H169" s="60">
        <f>tbl_die_request8[[#This Row],[REQUESTED DATE]]</f>
        <v>45764</v>
      </c>
      <c r="I169" s="60">
        <f>_xlfn.XLOOKUP(tbl_die_request8[[#This Row],[clm_support]],'Die Ordering'!C:C,'Die Ordering'!G:G,"",0)</f>
        <v>45812</v>
      </c>
      <c r="J169" s="39" t="s">
        <v>3200</v>
      </c>
      <c r="K169" s="61"/>
      <c r="L169" s="62"/>
      <c r="M169" s="39"/>
      <c r="N169" s="67" t="s">
        <v>1344</v>
      </c>
    </row>
    <row r="170" spans="1:14" ht="15.95" customHeight="1">
      <c r="A170" s="39">
        <v>185</v>
      </c>
      <c r="B170" s="39" t="s">
        <v>2802</v>
      </c>
      <c r="C170" s="45">
        <v>12164</v>
      </c>
      <c r="D170" s="39">
        <v>520</v>
      </c>
      <c r="E170" s="59" t="s">
        <v>3213</v>
      </c>
      <c r="F170" s="60">
        <v>45769</v>
      </c>
      <c r="G170" s="39"/>
      <c r="H170" s="60">
        <f>tbl_die_request8[[#This Row],[REQUESTED DATE]]</f>
        <v>45769</v>
      </c>
      <c r="I170" s="60">
        <f>_xlfn.XLOOKUP(tbl_die_request8[[#This Row],[clm_support]],'Die Ordering'!C:C,'Die Ordering'!G:G,"",0)</f>
        <v>45855</v>
      </c>
      <c r="J170" s="39" t="s">
        <v>3200</v>
      </c>
      <c r="K170" s="61"/>
      <c r="L170" s="62"/>
      <c r="M170" s="39"/>
      <c r="N170" s="67" t="s">
        <v>1632</v>
      </c>
    </row>
    <row r="171" spans="1:14" ht="15.95" customHeight="1">
      <c r="A171" s="39">
        <v>186</v>
      </c>
      <c r="B171" s="39" t="s">
        <v>2802</v>
      </c>
      <c r="C171" s="45">
        <v>12291</v>
      </c>
      <c r="D171" s="39">
        <v>210</v>
      </c>
      <c r="E171" s="59" t="s">
        <v>3409</v>
      </c>
      <c r="F171" s="60">
        <v>45769</v>
      </c>
      <c r="G171" s="39"/>
      <c r="H171" s="60">
        <f>tbl_die_request8[[#This Row],[REQUESTED DATE]]</f>
        <v>45769</v>
      </c>
      <c r="I171" s="60" t="str">
        <f>_xlfn.XLOOKUP(tbl_die_request8[[#This Row],[clm_support]],'Die Ordering'!C:C,'Die Ordering'!G:G,"",0)</f>
        <v/>
      </c>
      <c r="J171" s="39" t="s">
        <v>3201</v>
      </c>
      <c r="K171" s="61"/>
      <c r="L171" s="62"/>
      <c r="M171" s="39"/>
      <c r="N171" s="67" t="s">
        <v>3410</v>
      </c>
    </row>
    <row r="172" spans="1:14" ht="15.95" customHeight="1">
      <c r="A172" s="39">
        <v>187</v>
      </c>
      <c r="B172" s="39" t="s">
        <v>2802</v>
      </c>
      <c r="C172" s="45">
        <v>19479</v>
      </c>
      <c r="D172" s="39">
        <v>201</v>
      </c>
      <c r="E172" s="59" t="s">
        <v>3213</v>
      </c>
      <c r="F172" s="60">
        <v>45769</v>
      </c>
      <c r="G172" s="39"/>
      <c r="H172" s="60">
        <f>tbl_die_request8[[#This Row],[REQUESTED DATE]]</f>
        <v>45769</v>
      </c>
      <c r="I172" s="60" t="str">
        <f>_xlfn.XLOOKUP(tbl_die_request8[[#This Row],[clm_support]],'Die Ordering'!C:C,'Die Ordering'!G:G,"",0)</f>
        <v/>
      </c>
      <c r="J172" s="39" t="s">
        <v>3201</v>
      </c>
      <c r="K172" s="61"/>
      <c r="L172" s="62"/>
      <c r="M172" s="39"/>
      <c r="N172" s="67" t="s">
        <v>3411</v>
      </c>
    </row>
    <row r="173" spans="1:14" ht="15.95" customHeight="1">
      <c r="A173" s="39">
        <v>188</v>
      </c>
      <c r="B173" s="39" t="s">
        <v>2802</v>
      </c>
      <c r="C173" s="45">
        <v>29224</v>
      </c>
      <c r="D173" s="39">
        <v>602</v>
      </c>
      <c r="E173" s="59" t="s">
        <v>3346</v>
      </c>
      <c r="F173" s="60">
        <v>45769</v>
      </c>
      <c r="G173" s="39"/>
      <c r="H173" s="60">
        <f>tbl_die_request8[[#This Row],[REQUESTED DATE]]</f>
        <v>45769</v>
      </c>
      <c r="I173" s="60">
        <f>_xlfn.XLOOKUP(tbl_die_request8[[#This Row],[clm_support]],'Die Ordering'!C:C,'Die Ordering'!G:G,"",0)</f>
        <v>45961</v>
      </c>
      <c r="J173" s="39" t="s">
        <v>3201</v>
      </c>
      <c r="K173" s="61"/>
      <c r="L173" s="62"/>
      <c r="M173" s="39"/>
      <c r="N173" s="67" t="s">
        <v>2449</v>
      </c>
    </row>
    <row r="174" spans="1:14" ht="15.95" customHeight="1">
      <c r="A174" s="39">
        <v>190</v>
      </c>
      <c r="B174" s="39" t="s">
        <v>2802</v>
      </c>
      <c r="C174" s="45">
        <v>27704</v>
      </c>
      <c r="D174" s="39">
        <v>604</v>
      </c>
      <c r="E174" s="59" t="s">
        <v>3412</v>
      </c>
      <c r="F174" s="60">
        <v>45771</v>
      </c>
      <c r="G174" s="39"/>
      <c r="H174" s="60">
        <f>tbl_die_request8[[#This Row],[REQUESTED DATE]]</f>
        <v>45771</v>
      </c>
      <c r="I174" s="60">
        <f>_xlfn.XLOOKUP(tbl_die_request8[[#This Row],[clm_support]],'Die Ordering'!C:C,'Die Ordering'!G:G,"",0)</f>
        <v>45812</v>
      </c>
      <c r="J174" s="39" t="s">
        <v>3200</v>
      </c>
      <c r="K174" s="61"/>
      <c r="L174" s="62"/>
      <c r="M174" s="39"/>
      <c r="N174" s="67" t="s">
        <v>1336</v>
      </c>
    </row>
    <row r="175" spans="1:14" ht="15.95" customHeight="1">
      <c r="A175" s="39">
        <v>192</v>
      </c>
      <c r="B175" s="39" t="s">
        <v>2802</v>
      </c>
      <c r="C175" s="45">
        <v>6025</v>
      </c>
      <c r="D175" s="39">
        <v>401</v>
      </c>
      <c r="E175" s="59" t="s">
        <v>3413</v>
      </c>
      <c r="F175" s="60">
        <v>45771</v>
      </c>
      <c r="G175" s="39"/>
      <c r="H175" s="60">
        <f>tbl_die_request8[[#This Row],[REQUESTED DATE]]</f>
        <v>45771</v>
      </c>
      <c r="I175" s="60" t="str">
        <f>_xlfn.XLOOKUP(tbl_die_request8[[#This Row],[clm_support]],'Die Ordering'!C:C,'Die Ordering'!G:G,"",0)</f>
        <v/>
      </c>
      <c r="J175" s="39" t="s">
        <v>3201</v>
      </c>
      <c r="K175" s="61"/>
      <c r="L175" s="62"/>
      <c r="M175" s="39"/>
      <c r="N175" s="67" t="s">
        <v>3414</v>
      </c>
    </row>
    <row r="176" spans="1:14" ht="15.95" customHeight="1">
      <c r="A176" s="39">
        <v>193</v>
      </c>
      <c r="B176" s="39" t="s">
        <v>2802</v>
      </c>
      <c r="C176" s="45">
        <v>6137</v>
      </c>
      <c r="D176" s="39">
        <v>404</v>
      </c>
      <c r="E176" s="59" t="s">
        <v>3415</v>
      </c>
      <c r="F176" s="60">
        <v>45771</v>
      </c>
      <c r="G176" s="39"/>
      <c r="H176" s="60">
        <f>tbl_die_request8[[#This Row],[REQUESTED DATE]]</f>
        <v>45771</v>
      </c>
      <c r="I176" s="60" t="str">
        <f>_xlfn.XLOOKUP(tbl_die_request8[[#This Row],[clm_support]],'Die Ordering'!C:C,'Die Ordering'!G:G,"",0)</f>
        <v/>
      </c>
      <c r="J176" s="39" t="s">
        <v>3201</v>
      </c>
      <c r="K176" s="61"/>
      <c r="L176" s="62"/>
      <c r="M176" s="39"/>
      <c r="N176" s="67" t="s">
        <v>3416</v>
      </c>
    </row>
    <row r="177" spans="1:14" ht="15.95" customHeight="1">
      <c r="A177" s="39">
        <v>194</v>
      </c>
      <c r="B177" s="39" t="s">
        <v>2802</v>
      </c>
      <c r="C177" s="45">
        <v>3081</v>
      </c>
      <c r="D177" s="39">
        <v>402</v>
      </c>
      <c r="E177" s="59" t="s">
        <v>3213</v>
      </c>
      <c r="F177" s="60">
        <v>45771</v>
      </c>
      <c r="G177" s="39"/>
      <c r="H177" s="60">
        <f>tbl_die_request8[[#This Row],[REQUESTED DATE]]</f>
        <v>45771</v>
      </c>
      <c r="I177" s="60" t="str">
        <f>_xlfn.XLOOKUP(tbl_die_request8[[#This Row],[clm_support]],'Die Ordering'!C:C,'Die Ordering'!G:G,"",0)</f>
        <v/>
      </c>
      <c r="J177" s="39" t="s">
        <v>3201</v>
      </c>
      <c r="K177" s="61"/>
      <c r="L177" s="62"/>
      <c r="M177" s="39"/>
      <c r="N177" s="67" t="s">
        <v>3417</v>
      </c>
    </row>
    <row r="178" spans="1:14" ht="15.95" customHeight="1">
      <c r="A178" s="39">
        <v>195</v>
      </c>
      <c r="B178" s="39" t="s">
        <v>2802</v>
      </c>
      <c r="C178" s="45">
        <v>26665</v>
      </c>
      <c r="D178" s="39">
        <v>403</v>
      </c>
      <c r="E178" s="59" t="s">
        <v>3232</v>
      </c>
      <c r="F178" s="60">
        <v>45771</v>
      </c>
      <c r="G178" s="39"/>
      <c r="H178" s="60">
        <f>tbl_die_request8[[#This Row],[REQUESTED DATE]]</f>
        <v>45771</v>
      </c>
      <c r="I178" s="60" t="str">
        <f>_xlfn.XLOOKUP(tbl_die_request8[[#This Row],[clm_support]],'Die Ordering'!C:C,'Die Ordering'!G:G,"",0)</f>
        <v/>
      </c>
      <c r="J178" s="39" t="s">
        <v>3201</v>
      </c>
      <c r="K178" s="61"/>
      <c r="L178" s="62"/>
      <c r="M178" s="39"/>
      <c r="N178" s="67" t="s">
        <v>3418</v>
      </c>
    </row>
    <row r="179" spans="1:14" ht="15.95" customHeight="1">
      <c r="A179" s="39">
        <v>196</v>
      </c>
      <c r="B179" s="39" t="s">
        <v>2802</v>
      </c>
      <c r="C179" s="45">
        <v>10372</v>
      </c>
      <c r="D179" s="39">
        <v>410</v>
      </c>
      <c r="E179" s="59" t="s">
        <v>3213</v>
      </c>
      <c r="F179" s="60">
        <v>45771</v>
      </c>
      <c r="G179" s="39"/>
      <c r="H179" s="60">
        <f>tbl_die_request8[[#This Row],[REQUESTED DATE]]</f>
        <v>45771</v>
      </c>
      <c r="I179" s="60">
        <f>_xlfn.XLOOKUP(tbl_die_request8[[#This Row],[clm_support]],'Die Ordering'!C:C,'Die Ordering'!G:G,"",0)</f>
        <v>45824</v>
      </c>
      <c r="J179" s="39" t="s">
        <v>3200</v>
      </c>
      <c r="K179" s="61"/>
      <c r="L179" s="62"/>
      <c r="M179" s="39"/>
      <c r="N179" s="67" t="s">
        <v>1363</v>
      </c>
    </row>
    <row r="180" spans="1:14" ht="15.95" customHeight="1">
      <c r="A180" s="39">
        <v>197</v>
      </c>
      <c r="B180" s="39" t="s">
        <v>2802</v>
      </c>
      <c r="C180" s="45">
        <v>28949</v>
      </c>
      <c r="D180" s="39">
        <v>602</v>
      </c>
      <c r="E180" s="59" t="s">
        <v>3216</v>
      </c>
      <c r="F180" s="60">
        <v>45771</v>
      </c>
      <c r="G180" s="39"/>
      <c r="H180" s="60">
        <f>tbl_die_request8[[#This Row],[REQUESTED DATE]]</f>
        <v>45771</v>
      </c>
      <c r="I180" s="60">
        <f>_xlfn.XLOOKUP(tbl_die_request8[[#This Row],[clm_support]],'Die Ordering'!C:C,'Die Ordering'!G:G,"",0)</f>
        <v>45829</v>
      </c>
      <c r="J180" s="39" t="s">
        <v>3200</v>
      </c>
      <c r="K180" s="61"/>
      <c r="L180" s="62"/>
      <c r="M180" s="39"/>
      <c r="N180" s="67" t="s">
        <v>1443</v>
      </c>
    </row>
    <row r="181" spans="1:14" ht="15.95" customHeight="1">
      <c r="A181" s="39">
        <v>198</v>
      </c>
      <c r="B181" s="39" t="s">
        <v>2802</v>
      </c>
      <c r="C181" s="45">
        <v>28031</v>
      </c>
      <c r="D181" s="39">
        <v>502</v>
      </c>
      <c r="E181" s="59" t="s">
        <v>3213</v>
      </c>
      <c r="F181" s="60">
        <v>45771</v>
      </c>
      <c r="G181" s="39"/>
      <c r="H181" s="60">
        <f>tbl_die_request8[[#This Row],[REQUESTED DATE]]</f>
        <v>45771</v>
      </c>
      <c r="I181" s="60" t="str">
        <f>_xlfn.XLOOKUP(tbl_die_request8[[#This Row],[clm_support]],'Die Ordering'!C:C,'Die Ordering'!G:G,"",0)</f>
        <v/>
      </c>
      <c r="J181" s="39" t="s">
        <v>3201</v>
      </c>
      <c r="K181" s="61"/>
      <c r="L181" s="62"/>
      <c r="M181" s="39"/>
      <c r="N181" s="67" t="s">
        <v>3419</v>
      </c>
    </row>
    <row r="182" spans="1:14" ht="15.95" customHeight="1">
      <c r="A182" s="39">
        <v>199</v>
      </c>
      <c r="B182" s="39" t="s">
        <v>2802</v>
      </c>
      <c r="C182" s="45">
        <v>28075</v>
      </c>
      <c r="D182" s="39">
        <v>402</v>
      </c>
      <c r="E182" s="59" t="s">
        <v>3313</v>
      </c>
      <c r="F182" s="60">
        <v>45771</v>
      </c>
      <c r="G182" s="39"/>
      <c r="H182" s="60">
        <f>tbl_die_request8[[#This Row],[REQUESTED DATE]]</f>
        <v>45771</v>
      </c>
      <c r="I182" s="60" t="str">
        <f>_xlfn.XLOOKUP(tbl_die_request8[[#This Row],[clm_support]],'Die Ordering'!C:C,'Die Ordering'!G:G,"",0)</f>
        <v/>
      </c>
      <c r="J182" s="39" t="s">
        <v>3201</v>
      </c>
      <c r="K182" s="61"/>
      <c r="L182" s="62"/>
      <c r="M182" s="39"/>
      <c r="N182" s="67" t="s">
        <v>3318</v>
      </c>
    </row>
    <row r="183" spans="1:14" ht="15.95" customHeight="1">
      <c r="A183" s="39">
        <v>200</v>
      </c>
      <c r="B183" s="39" t="s">
        <v>2802</v>
      </c>
      <c r="C183" s="45">
        <v>15844</v>
      </c>
      <c r="D183" s="39">
        <v>504</v>
      </c>
      <c r="E183" s="59" t="s">
        <v>3213</v>
      </c>
      <c r="F183" s="60">
        <v>45775</v>
      </c>
      <c r="G183" s="39"/>
      <c r="H183" s="60">
        <f>tbl_die_request8[[#This Row],[REQUESTED DATE]]</f>
        <v>45775</v>
      </c>
      <c r="I183" s="60">
        <f>_xlfn.XLOOKUP(tbl_die_request8[[#This Row],[clm_support]],'Die Ordering'!C:C,'Die Ordering'!G:G,"",0)</f>
        <v>45863</v>
      </c>
      <c r="J183" s="39" t="s">
        <v>3200</v>
      </c>
      <c r="K183" s="61"/>
      <c r="L183" s="62"/>
      <c r="M183" s="39"/>
      <c r="N183" s="67" t="s">
        <v>1809</v>
      </c>
    </row>
    <row r="184" spans="1:14" ht="15.95" customHeight="1">
      <c r="A184" s="39">
        <v>201</v>
      </c>
      <c r="B184" s="39" t="s">
        <v>2802</v>
      </c>
      <c r="C184" s="45">
        <v>29224</v>
      </c>
      <c r="D184" s="39">
        <v>201</v>
      </c>
      <c r="E184" s="59" t="s">
        <v>3346</v>
      </c>
      <c r="F184" s="60">
        <v>45775</v>
      </c>
      <c r="G184" s="39"/>
      <c r="H184" s="60">
        <f>tbl_die_request8[[#This Row],[REQUESTED DATE]]</f>
        <v>45775</v>
      </c>
      <c r="I184" s="60" t="str">
        <f>_xlfn.XLOOKUP(tbl_die_request8[[#This Row],[clm_support]],'Die Ordering'!C:C,'Die Ordering'!G:G,"",0)</f>
        <v/>
      </c>
      <c r="J184" s="39" t="s">
        <v>3201</v>
      </c>
      <c r="K184" s="61"/>
      <c r="L184" s="62"/>
      <c r="M184" s="39"/>
      <c r="N184" s="67" t="s">
        <v>3420</v>
      </c>
    </row>
    <row r="185" spans="1:14" ht="15.95" customHeight="1">
      <c r="A185" s="39">
        <v>202</v>
      </c>
      <c r="B185" s="39" t="s">
        <v>2802</v>
      </c>
      <c r="C185" s="45">
        <v>29713</v>
      </c>
      <c r="D185" s="39">
        <v>406</v>
      </c>
      <c r="E185" s="59" t="s">
        <v>3236</v>
      </c>
      <c r="F185" s="60">
        <v>45775</v>
      </c>
      <c r="G185" s="39"/>
      <c r="H185" s="60">
        <f>tbl_die_request8[[#This Row],[REQUESTED DATE]]</f>
        <v>45775</v>
      </c>
      <c r="I185" s="60">
        <f>_xlfn.XLOOKUP(tbl_die_request8[[#This Row],[clm_support]],'Die Ordering'!C:C,'Die Ordering'!G:G,"",0)</f>
        <v>45799</v>
      </c>
      <c r="J185" s="39" t="s">
        <v>3200</v>
      </c>
      <c r="K185" s="61"/>
      <c r="L185" s="62"/>
      <c r="M185" s="39"/>
      <c r="N185" s="67" t="s">
        <v>1268</v>
      </c>
    </row>
    <row r="186" spans="1:14" ht="15.95" customHeight="1">
      <c r="A186" s="39">
        <v>203</v>
      </c>
      <c r="B186" s="39" t="s">
        <v>2802</v>
      </c>
      <c r="C186" s="45">
        <v>29753</v>
      </c>
      <c r="D186" s="39">
        <v>602</v>
      </c>
      <c r="E186" s="59" t="s">
        <v>3421</v>
      </c>
      <c r="F186" s="60">
        <v>45775</v>
      </c>
      <c r="G186" s="39"/>
      <c r="H186" s="60">
        <f>tbl_die_request8[[#This Row],[REQUESTED DATE]]</f>
        <v>45775</v>
      </c>
      <c r="I186" s="60" t="str">
        <f>_xlfn.XLOOKUP(tbl_die_request8[[#This Row],[clm_support]],'Die Ordering'!C:C,'Die Ordering'!G:G,"",0)</f>
        <v/>
      </c>
      <c r="J186" s="39" t="s">
        <v>3201</v>
      </c>
      <c r="K186" s="61"/>
      <c r="L186" s="62"/>
      <c r="M186" s="39"/>
      <c r="N186" s="67" t="s">
        <v>3422</v>
      </c>
    </row>
    <row r="187" spans="1:14" ht="15.95" customHeight="1">
      <c r="A187" s="39">
        <v>204</v>
      </c>
      <c r="B187" s="39" t="s">
        <v>2802</v>
      </c>
      <c r="C187" s="45">
        <v>14106</v>
      </c>
      <c r="D187" s="39">
        <v>428</v>
      </c>
      <c r="E187" s="59" t="s">
        <v>3213</v>
      </c>
      <c r="F187" s="60">
        <v>45775</v>
      </c>
      <c r="G187" s="39"/>
      <c r="H187" s="60">
        <f>tbl_die_request8[[#This Row],[REQUESTED DATE]]</f>
        <v>45775</v>
      </c>
      <c r="I187" s="60">
        <f>_xlfn.XLOOKUP(tbl_die_request8[[#This Row],[clm_support]],'Die Ordering'!C:C,'Die Ordering'!G:G,"",0)</f>
        <v>45854</v>
      </c>
      <c r="J187" s="39" t="s">
        <v>3200</v>
      </c>
      <c r="K187" s="61"/>
      <c r="L187" s="62"/>
      <c r="M187" s="39"/>
      <c r="N187" s="67" t="s">
        <v>1374</v>
      </c>
    </row>
    <row r="188" spans="1:14" ht="15.95" customHeight="1">
      <c r="A188" s="39">
        <v>205</v>
      </c>
      <c r="B188" s="39" t="s">
        <v>2802</v>
      </c>
      <c r="C188" s="45">
        <v>15617</v>
      </c>
      <c r="D188" s="39">
        <v>404</v>
      </c>
      <c r="E188" s="59" t="s">
        <v>3236</v>
      </c>
      <c r="F188" s="60">
        <v>45775</v>
      </c>
      <c r="G188" s="39"/>
      <c r="H188" s="60">
        <f>tbl_die_request8[[#This Row],[REQUESTED DATE]]</f>
        <v>45775</v>
      </c>
      <c r="I188" s="60">
        <f>_xlfn.XLOOKUP(tbl_die_request8[[#This Row],[clm_support]],'Die Ordering'!C:C,'Die Ordering'!G:G,"",0)</f>
        <v>45932</v>
      </c>
      <c r="J188" s="39" t="s">
        <v>3201</v>
      </c>
      <c r="K188" s="61"/>
      <c r="L188" s="62"/>
      <c r="M188" s="39"/>
      <c r="N188" s="67" t="s">
        <v>2305</v>
      </c>
    </row>
    <row r="189" spans="1:14" ht="15.95" customHeight="1">
      <c r="A189" s="39">
        <v>206</v>
      </c>
      <c r="B189" s="39" t="s">
        <v>2802</v>
      </c>
      <c r="C189" s="45">
        <v>15648</v>
      </c>
      <c r="D189" s="39">
        <v>241</v>
      </c>
      <c r="E189" s="59" t="s">
        <v>3213</v>
      </c>
      <c r="F189" s="60">
        <v>45775</v>
      </c>
      <c r="G189" s="39"/>
      <c r="H189" s="60">
        <f>tbl_die_request8[[#This Row],[REQUESTED DATE]]</f>
        <v>45775</v>
      </c>
      <c r="I189" s="60">
        <f>_xlfn.XLOOKUP(tbl_die_request8[[#This Row],[clm_support]],'Die Ordering'!C:C,'Die Ordering'!G:G,"",0)</f>
        <v>45829</v>
      </c>
      <c r="J189" s="39" t="s">
        <v>3200</v>
      </c>
      <c r="K189" s="61"/>
      <c r="L189" s="62"/>
      <c r="M189" s="39"/>
      <c r="N189" s="67" t="s">
        <v>1440</v>
      </c>
    </row>
    <row r="190" spans="1:14" ht="15.95" customHeight="1">
      <c r="A190" s="39">
        <v>207</v>
      </c>
      <c r="B190" s="39" t="s">
        <v>2802</v>
      </c>
      <c r="C190" s="45">
        <v>5367</v>
      </c>
      <c r="D190" s="39">
        <v>205</v>
      </c>
      <c r="E190" s="59" t="s">
        <v>3213</v>
      </c>
      <c r="F190" s="60">
        <v>45775</v>
      </c>
      <c r="G190" s="39"/>
      <c r="H190" s="60">
        <f>tbl_die_request8[[#This Row],[REQUESTED DATE]]</f>
        <v>45775</v>
      </c>
      <c r="I190" s="60" t="str">
        <f>_xlfn.XLOOKUP(tbl_die_request8[[#This Row],[clm_support]],'Die Ordering'!C:C,'Die Ordering'!G:G,"",0)</f>
        <v/>
      </c>
      <c r="J190" s="39" t="s">
        <v>3201</v>
      </c>
      <c r="K190" s="61"/>
      <c r="L190" s="62"/>
      <c r="M190" s="39"/>
      <c r="N190" s="67" t="s">
        <v>3423</v>
      </c>
    </row>
    <row r="191" spans="1:14" ht="15.95" customHeight="1">
      <c r="A191" s="39">
        <v>208</v>
      </c>
      <c r="B191" s="39" t="s">
        <v>2802</v>
      </c>
      <c r="C191" s="45">
        <v>19758</v>
      </c>
      <c r="D191" s="39">
        <v>607</v>
      </c>
      <c r="E191" s="59" t="s">
        <v>3424</v>
      </c>
      <c r="F191" s="60">
        <v>45782</v>
      </c>
      <c r="G191" s="39"/>
      <c r="H191" s="60">
        <f>tbl_die_request8[[#This Row],[REQUESTED DATE]]</f>
        <v>45782</v>
      </c>
      <c r="I191" s="60">
        <f>_xlfn.XLOOKUP(tbl_die_request8[[#This Row],[clm_support]],'Die Ordering'!C:C,'Die Ordering'!G:G,"",0)</f>
        <v>45799</v>
      </c>
      <c r="J191" s="39" t="s">
        <v>3200</v>
      </c>
      <c r="K191" s="61"/>
      <c r="L191" s="62"/>
      <c r="M191" s="39"/>
      <c r="N191" s="67" t="s">
        <v>1252</v>
      </c>
    </row>
    <row r="192" spans="1:14" ht="15.95" customHeight="1">
      <c r="A192" s="39">
        <v>209</v>
      </c>
      <c r="B192" s="39" t="s">
        <v>2802</v>
      </c>
      <c r="C192" s="45">
        <v>15815</v>
      </c>
      <c r="D192" s="39">
        <v>205</v>
      </c>
      <c r="E192" s="59" t="s">
        <v>3213</v>
      </c>
      <c r="F192" s="60">
        <v>45782</v>
      </c>
      <c r="G192" s="39"/>
      <c r="H192" s="60">
        <f>tbl_die_request8[[#This Row],[REQUESTED DATE]]</f>
        <v>45782</v>
      </c>
      <c r="I192" s="60">
        <f>_xlfn.XLOOKUP(tbl_die_request8[[#This Row],[clm_support]],'Die Ordering'!C:C,'Die Ordering'!G:G,"",0)</f>
        <v>45799</v>
      </c>
      <c r="J192" s="39" t="s">
        <v>3200</v>
      </c>
      <c r="K192" s="61"/>
      <c r="L192" s="62"/>
      <c r="M192" s="39"/>
      <c r="N192" s="67" t="s">
        <v>1261</v>
      </c>
    </row>
    <row r="193" spans="1:14" ht="15.95" customHeight="1">
      <c r="A193" s="39">
        <v>210</v>
      </c>
      <c r="B193" s="39" t="s">
        <v>2802</v>
      </c>
      <c r="C193" s="45">
        <v>29714</v>
      </c>
      <c r="D193" s="39">
        <v>505</v>
      </c>
      <c r="E193" s="59" t="s">
        <v>3236</v>
      </c>
      <c r="F193" s="60">
        <v>45782</v>
      </c>
      <c r="G193" s="39"/>
      <c r="H193" s="60">
        <f>tbl_die_request8[[#This Row],[REQUESTED DATE]]</f>
        <v>45782</v>
      </c>
      <c r="I193" s="60">
        <f>_xlfn.XLOOKUP(tbl_die_request8[[#This Row],[clm_support]],'Die Ordering'!C:C,'Die Ordering'!G:G,"",0)</f>
        <v>45847</v>
      </c>
      <c r="J193" s="39" t="s">
        <v>3200</v>
      </c>
      <c r="K193" s="61"/>
      <c r="L193" s="62"/>
      <c r="M193" s="39"/>
      <c r="N193" s="67" t="s">
        <v>1530</v>
      </c>
    </row>
    <row r="194" spans="1:14" ht="15.95" customHeight="1">
      <c r="A194" s="39">
        <v>211</v>
      </c>
      <c r="B194" s="39" t="s">
        <v>2802</v>
      </c>
      <c r="C194" s="45">
        <v>51118</v>
      </c>
      <c r="D194" s="39">
        <v>611</v>
      </c>
      <c r="E194" s="59" t="s">
        <v>3278</v>
      </c>
      <c r="F194" s="60">
        <v>45782</v>
      </c>
      <c r="G194" s="39"/>
      <c r="H194" s="60">
        <f>tbl_die_request8[[#This Row],[REQUESTED DATE]]</f>
        <v>45782</v>
      </c>
      <c r="I194" s="60" t="str">
        <f>_xlfn.XLOOKUP(tbl_die_request8[[#This Row],[clm_support]],'Die Ordering'!C:C,'Die Ordering'!G:G,"",0)</f>
        <v/>
      </c>
      <c r="J194" s="39" t="s">
        <v>3201</v>
      </c>
      <c r="K194" s="61"/>
      <c r="L194" s="62"/>
      <c r="M194" s="39"/>
      <c r="N194" s="67" t="s">
        <v>3425</v>
      </c>
    </row>
    <row r="195" spans="1:14" ht="15.95" customHeight="1">
      <c r="A195" s="39">
        <v>212</v>
      </c>
      <c r="B195" s="39" t="s">
        <v>2802</v>
      </c>
      <c r="C195" s="45">
        <v>23486</v>
      </c>
      <c r="D195" s="39">
        <v>208</v>
      </c>
      <c r="E195" s="59" t="s">
        <v>3426</v>
      </c>
      <c r="F195" s="60">
        <v>45782</v>
      </c>
      <c r="G195" s="39"/>
      <c r="H195" s="60">
        <f>tbl_die_request8[[#This Row],[REQUESTED DATE]]</f>
        <v>45782</v>
      </c>
      <c r="I195" s="60" t="str">
        <f>_xlfn.XLOOKUP(tbl_die_request8[[#This Row],[clm_support]],'Die Ordering'!C:C,'Die Ordering'!G:G,"",0)</f>
        <v/>
      </c>
      <c r="J195" s="39" t="s">
        <v>3201</v>
      </c>
      <c r="K195" s="61"/>
      <c r="L195" s="62"/>
      <c r="M195" s="39"/>
      <c r="N195" s="67" t="s">
        <v>3427</v>
      </c>
    </row>
    <row r="196" spans="1:14" ht="15.95" customHeight="1">
      <c r="A196" s="39">
        <v>213</v>
      </c>
      <c r="B196" s="39" t="s">
        <v>2802</v>
      </c>
      <c r="C196" s="45">
        <v>15934</v>
      </c>
      <c r="D196" s="39">
        <v>208</v>
      </c>
      <c r="E196" s="59" t="s">
        <v>3216</v>
      </c>
      <c r="F196" s="60">
        <v>45782</v>
      </c>
      <c r="G196" s="39"/>
      <c r="H196" s="60">
        <f>tbl_die_request8[[#This Row],[REQUESTED DATE]]</f>
        <v>45782</v>
      </c>
      <c r="I196" s="60">
        <f>_xlfn.XLOOKUP(tbl_die_request8[[#This Row],[clm_support]],'Die Ordering'!C:C,'Die Ordering'!G:G,"",0)</f>
        <v>45799</v>
      </c>
      <c r="J196" s="39" t="s">
        <v>3200</v>
      </c>
      <c r="K196" s="61"/>
      <c r="L196" s="62"/>
      <c r="M196" s="39"/>
      <c r="N196" s="67" t="s">
        <v>1266</v>
      </c>
    </row>
    <row r="197" spans="1:14" ht="15.95" customHeight="1">
      <c r="A197" s="39">
        <v>214</v>
      </c>
      <c r="B197" s="39" t="s">
        <v>2802</v>
      </c>
      <c r="C197" s="45">
        <v>25210</v>
      </c>
      <c r="D197" s="39">
        <v>607</v>
      </c>
      <c r="E197" s="59" t="s">
        <v>3428</v>
      </c>
      <c r="F197" s="60">
        <v>45782</v>
      </c>
      <c r="G197" s="39"/>
      <c r="H197" s="60">
        <f>tbl_die_request8[[#This Row],[REQUESTED DATE]]</f>
        <v>45782</v>
      </c>
      <c r="I197" s="60" t="str">
        <f>_xlfn.XLOOKUP(tbl_die_request8[[#This Row],[clm_support]],'Die Ordering'!C:C,'Die Ordering'!G:G,"",0)</f>
        <v/>
      </c>
      <c r="J197" s="39" t="s">
        <v>3201</v>
      </c>
      <c r="K197" s="61"/>
      <c r="L197" s="62"/>
      <c r="M197" s="39"/>
      <c r="N197" s="67" t="s">
        <v>3429</v>
      </c>
    </row>
    <row r="198" spans="1:14" ht="15.95" customHeight="1">
      <c r="A198" s="39">
        <v>215</v>
      </c>
      <c r="B198" s="39" t="s">
        <v>2802</v>
      </c>
      <c r="C198" s="45">
        <v>13005</v>
      </c>
      <c r="D198" s="39">
        <v>213</v>
      </c>
      <c r="E198" s="59" t="s">
        <v>3213</v>
      </c>
      <c r="F198" s="60">
        <v>45782</v>
      </c>
      <c r="G198" s="39"/>
      <c r="H198" s="60">
        <f>tbl_die_request8[[#This Row],[REQUESTED DATE]]</f>
        <v>45782</v>
      </c>
      <c r="I198" s="60" t="str">
        <f>_xlfn.XLOOKUP(tbl_die_request8[[#This Row],[clm_support]],'Die Ordering'!C:C,'Die Ordering'!G:G,"",0)</f>
        <v/>
      </c>
      <c r="J198" s="39" t="s">
        <v>3201</v>
      </c>
      <c r="K198" s="61"/>
      <c r="L198" s="62"/>
      <c r="M198" s="39"/>
      <c r="N198" s="67" t="s">
        <v>3430</v>
      </c>
    </row>
    <row r="199" spans="1:14" ht="15.95" customHeight="1">
      <c r="A199" s="39">
        <v>216</v>
      </c>
      <c r="B199" s="39" t="s">
        <v>2802</v>
      </c>
      <c r="C199" s="45">
        <v>29150</v>
      </c>
      <c r="D199" s="39">
        <v>202</v>
      </c>
      <c r="E199" s="59" t="s">
        <v>3273</v>
      </c>
      <c r="F199" s="60">
        <v>45782</v>
      </c>
      <c r="G199" s="39"/>
      <c r="H199" s="60">
        <f>tbl_die_request8[[#This Row],[REQUESTED DATE]]</f>
        <v>45782</v>
      </c>
      <c r="I199" s="60" t="str">
        <f>_xlfn.XLOOKUP(tbl_die_request8[[#This Row],[clm_support]],'Die Ordering'!C:C,'Die Ordering'!G:G,"",0)</f>
        <v/>
      </c>
      <c r="J199" s="39" t="s">
        <v>3201</v>
      </c>
      <c r="K199" s="61"/>
      <c r="L199" s="62"/>
      <c r="M199" s="39"/>
      <c r="N199" s="67" t="s">
        <v>3431</v>
      </c>
    </row>
    <row r="200" spans="1:14" ht="15.95" customHeight="1">
      <c r="A200" s="39">
        <v>217</v>
      </c>
      <c r="B200" s="39" t="s">
        <v>2802</v>
      </c>
      <c r="C200" s="45">
        <v>29899</v>
      </c>
      <c r="D200" s="39">
        <v>502</v>
      </c>
      <c r="E200" s="59" t="s">
        <v>3236</v>
      </c>
      <c r="F200" s="60">
        <v>45783</v>
      </c>
      <c r="G200" s="39"/>
      <c r="H200" s="60">
        <f>tbl_die_request8[[#This Row],[REQUESTED DATE]]</f>
        <v>45783</v>
      </c>
      <c r="I200" s="60">
        <f>_xlfn.XLOOKUP(tbl_die_request8[[#This Row],[clm_support]],'Die Ordering'!C:C,'Die Ordering'!G:G,"",0)</f>
        <v>45799</v>
      </c>
      <c r="J200" s="39" t="s">
        <v>3200</v>
      </c>
      <c r="K200" s="61"/>
      <c r="L200" s="62"/>
      <c r="M200" s="39"/>
      <c r="N200" s="67" t="s">
        <v>1259</v>
      </c>
    </row>
    <row r="201" spans="1:14" ht="15.95" customHeight="1">
      <c r="A201" s="39">
        <v>218</v>
      </c>
      <c r="B201" s="39" t="s">
        <v>2823</v>
      </c>
      <c r="C201" s="45">
        <v>15807</v>
      </c>
      <c r="D201" s="39">
        <v>2502</v>
      </c>
      <c r="E201" s="59" t="s">
        <v>3213</v>
      </c>
      <c r="F201" s="60">
        <v>45783</v>
      </c>
      <c r="G201" s="39"/>
      <c r="H201" s="39"/>
      <c r="I201" s="60">
        <v>45828</v>
      </c>
      <c r="J201" s="39" t="s">
        <v>3200</v>
      </c>
      <c r="K201" s="61"/>
      <c r="L201" s="62"/>
      <c r="M201" s="39"/>
      <c r="N201" s="67" t="s">
        <v>1435</v>
      </c>
    </row>
    <row r="202" spans="1:14" ht="15.95" customHeight="1">
      <c r="A202" s="39">
        <v>219</v>
      </c>
      <c r="B202" s="39" t="s">
        <v>2802</v>
      </c>
      <c r="C202" s="45">
        <v>19291</v>
      </c>
      <c r="D202" s="39">
        <v>202</v>
      </c>
      <c r="E202" s="59" t="s">
        <v>3432</v>
      </c>
      <c r="F202" s="60">
        <v>45785</v>
      </c>
      <c r="G202" s="39"/>
      <c r="H202" s="60">
        <f>tbl_die_request8[[#This Row],[REQUESTED DATE]]</f>
        <v>45785</v>
      </c>
      <c r="I202" s="60">
        <f>_xlfn.XLOOKUP(tbl_die_request8[[#This Row],[clm_support]],'Die Ordering'!C:C,'Die Ordering'!G:G,"",0)</f>
        <v>45803</v>
      </c>
      <c r="J202" s="39" t="s">
        <v>3200</v>
      </c>
      <c r="K202" s="61"/>
      <c r="L202" s="62"/>
      <c r="M202" s="39"/>
      <c r="N202" s="67" t="s">
        <v>1277</v>
      </c>
    </row>
    <row r="203" spans="1:14" ht="15.95" customHeight="1">
      <c r="A203" s="39">
        <v>220</v>
      </c>
      <c r="B203" s="39" t="s">
        <v>2802</v>
      </c>
      <c r="C203" s="45">
        <v>13944</v>
      </c>
      <c r="D203" s="39">
        <v>406</v>
      </c>
      <c r="E203" s="59" t="s">
        <v>3213</v>
      </c>
      <c r="F203" s="60">
        <v>45785</v>
      </c>
      <c r="G203" s="39"/>
      <c r="H203" s="60">
        <f>tbl_die_request8[[#This Row],[REQUESTED DATE]]</f>
        <v>45785</v>
      </c>
      <c r="I203" s="60">
        <f>_xlfn.XLOOKUP(tbl_die_request8[[#This Row],[clm_support]],'Die Ordering'!C:C,'Die Ordering'!G:G,"",0)</f>
        <v>45861</v>
      </c>
      <c r="J203" s="39" t="s">
        <v>3200</v>
      </c>
      <c r="K203" s="61"/>
      <c r="L203" s="62"/>
      <c r="M203" s="39"/>
      <c r="N203" s="67" t="s">
        <v>1716</v>
      </c>
    </row>
    <row r="204" spans="1:14" ht="15.95" customHeight="1">
      <c r="A204" s="39">
        <v>221</v>
      </c>
      <c r="B204" s="39" t="s">
        <v>2802</v>
      </c>
      <c r="C204" s="45">
        <v>29713</v>
      </c>
      <c r="D204" s="39">
        <v>406</v>
      </c>
      <c r="E204" s="59" t="s">
        <v>3236</v>
      </c>
      <c r="F204" s="60"/>
      <c r="G204" s="39"/>
      <c r="H204" s="60">
        <f>tbl_die_request8[[#This Row],[REQUESTED DATE]]</f>
        <v>0</v>
      </c>
      <c r="I204" s="60">
        <f>_xlfn.XLOOKUP(tbl_die_request8[[#This Row],[clm_support]],'Die Ordering'!C:C,'Die Ordering'!G:G,"",0)</f>
        <v>45799</v>
      </c>
      <c r="J204" s="39" t="s">
        <v>3200</v>
      </c>
      <c r="K204" s="61"/>
      <c r="L204" s="62"/>
      <c r="M204" s="39"/>
      <c r="N204" s="67" t="s">
        <v>1268</v>
      </c>
    </row>
    <row r="205" spans="1:14" ht="15.95" customHeight="1">
      <c r="A205" s="39">
        <v>222</v>
      </c>
      <c r="B205" s="39" t="s">
        <v>2802</v>
      </c>
      <c r="C205" s="45">
        <v>29713</v>
      </c>
      <c r="D205" s="39">
        <v>407</v>
      </c>
      <c r="E205" s="59" t="s">
        <v>3236</v>
      </c>
      <c r="F205" s="60">
        <v>45786</v>
      </c>
      <c r="G205" s="39"/>
      <c r="H205" s="60">
        <f>tbl_die_request8[[#This Row],[REQUESTED DATE]]</f>
        <v>45786</v>
      </c>
      <c r="I205" s="60" t="str">
        <f>_xlfn.XLOOKUP(tbl_die_request8[[#This Row],[clm_support]],'Die Ordering'!C:C,'Die Ordering'!G:G,"",0)</f>
        <v/>
      </c>
      <c r="J205" s="39" t="s">
        <v>3201</v>
      </c>
      <c r="K205" s="61"/>
      <c r="L205" s="62"/>
      <c r="M205" s="39"/>
      <c r="N205" s="67" t="s">
        <v>3433</v>
      </c>
    </row>
    <row r="206" spans="1:14" ht="15.95" customHeight="1">
      <c r="A206" s="39">
        <v>223</v>
      </c>
      <c r="B206" s="39" t="s">
        <v>2802</v>
      </c>
      <c r="C206" s="45">
        <v>29924</v>
      </c>
      <c r="D206" s="39">
        <v>502</v>
      </c>
      <c r="E206" s="59" t="s">
        <v>3273</v>
      </c>
      <c r="F206" s="60">
        <v>45786</v>
      </c>
      <c r="G206" s="39"/>
      <c r="H206" s="60">
        <f>tbl_die_request8[[#This Row],[REQUESTED DATE]]</f>
        <v>45786</v>
      </c>
      <c r="I206" s="60">
        <f>_xlfn.XLOOKUP(tbl_die_request8[[#This Row],[clm_support]],'Die Ordering'!C:C,'Die Ordering'!G:G,"",0)</f>
        <v>45799</v>
      </c>
      <c r="J206" s="39" t="s">
        <v>3200</v>
      </c>
      <c r="K206" s="61"/>
      <c r="L206" s="62"/>
      <c r="M206" s="39"/>
      <c r="N206" s="67" t="s">
        <v>1273</v>
      </c>
    </row>
    <row r="207" spans="1:14" ht="15.95" customHeight="1">
      <c r="A207" s="39">
        <v>224</v>
      </c>
      <c r="B207" s="39" t="s">
        <v>2802</v>
      </c>
      <c r="C207" s="45">
        <v>5029</v>
      </c>
      <c r="D207" s="39">
        <v>503</v>
      </c>
      <c r="E207" s="59" t="s">
        <v>3388</v>
      </c>
      <c r="F207" s="60">
        <v>45786</v>
      </c>
      <c r="G207" s="39"/>
      <c r="H207" s="60">
        <f>tbl_die_request8[[#This Row],[REQUESTED DATE]]</f>
        <v>45786</v>
      </c>
      <c r="I207" s="60" t="str">
        <f>_xlfn.XLOOKUP(tbl_die_request8[[#This Row],[clm_support]],'Die Ordering'!C:C,'Die Ordering'!G:G,"",0)</f>
        <v/>
      </c>
      <c r="J207" s="39" t="s">
        <v>3201</v>
      </c>
      <c r="K207" s="61"/>
      <c r="L207" s="62"/>
      <c r="M207" s="39"/>
      <c r="N207" s="67" t="s">
        <v>3434</v>
      </c>
    </row>
    <row r="208" spans="1:14" ht="15.95" customHeight="1">
      <c r="A208" s="39">
        <v>225</v>
      </c>
      <c r="B208" s="39" t="s">
        <v>2802</v>
      </c>
      <c r="C208" s="45">
        <v>1049</v>
      </c>
      <c r="D208" s="39">
        <v>407</v>
      </c>
      <c r="E208" s="59" t="s">
        <v>3213</v>
      </c>
      <c r="F208" s="60">
        <v>45786</v>
      </c>
      <c r="G208" s="39"/>
      <c r="H208" s="60">
        <f>tbl_die_request8[[#This Row],[REQUESTED DATE]]</f>
        <v>45786</v>
      </c>
      <c r="I208" s="60">
        <f>_xlfn.XLOOKUP(tbl_die_request8[[#This Row],[clm_support]],'Die Ordering'!C:C,'Die Ordering'!G:G,"",0)</f>
        <v>45799</v>
      </c>
      <c r="J208" s="39" t="s">
        <v>3200</v>
      </c>
      <c r="K208" s="61"/>
      <c r="L208" s="62"/>
      <c r="M208" s="39"/>
      <c r="N208" s="67" t="s">
        <v>1248</v>
      </c>
    </row>
    <row r="209" spans="1:14" ht="15.95" customHeight="1">
      <c r="A209" s="39">
        <v>226</v>
      </c>
      <c r="B209" s="39" t="s">
        <v>2802</v>
      </c>
      <c r="C209" s="45">
        <v>19480</v>
      </c>
      <c r="D209" s="39">
        <v>522</v>
      </c>
      <c r="E209" s="59" t="s">
        <v>3213</v>
      </c>
      <c r="F209" s="60">
        <v>45786</v>
      </c>
      <c r="G209" s="39"/>
      <c r="H209" s="60">
        <f>tbl_die_request8[[#This Row],[REQUESTED DATE]]</f>
        <v>45786</v>
      </c>
      <c r="I209" s="60" t="str">
        <f>_xlfn.XLOOKUP(tbl_die_request8[[#This Row],[clm_support]],'Die Ordering'!C:C,'Die Ordering'!G:G,"",0)</f>
        <v/>
      </c>
      <c r="J209" s="39" t="s">
        <v>3201</v>
      </c>
      <c r="K209" s="61"/>
      <c r="L209" s="62"/>
      <c r="M209" s="39"/>
      <c r="N209" s="67" t="s">
        <v>3435</v>
      </c>
    </row>
    <row r="210" spans="1:14" ht="15.95" customHeight="1">
      <c r="A210" s="39">
        <v>227</v>
      </c>
      <c r="B210" s="39" t="s">
        <v>2802</v>
      </c>
      <c r="C210" s="45">
        <v>28830</v>
      </c>
      <c r="D210" s="39">
        <v>503</v>
      </c>
      <c r="E210" s="59" t="s">
        <v>3273</v>
      </c>
      <c r="F210" s="60">
        <v>45786</v>
      </c>
      <c r="G210" s="39"/>
      <c r="H210" s="60">
        <f>tbl_die_request8[[#This Row],[REQUESTED DATE]]</f>
        <v>45786</v>
      </c>
      <c r="I210" s="60">
        <f>_xlfn.XLOOKUP(tbl_die_request8[[#This Row],[clm_support]],'Die Ordering'!C:C,'Die Ordering'!G:G,"",0)</f>
        <v>45799</v>
      </c>
      <c r="J210" s="39" t="s">
        <v>3200</v>
      </c>
      <c r="K210" s="61"/>
      <c r="L210" s="62"/>
      <c r="M210" s="39"/>
      <c r="N210" s="67" t="s">
        <v>1275</v>
      </c>
    </row>
    <row r="211" spans="1:14" ht="15.95" customHeight="1">
      <c r="A211" s="39">
        <v>228</v>
      </c>
      <c r="B211" s="39" t="s">
        <v>2802</v>
      </c>
      <c r="C211" s="45">
        <v>28877</v>
      </c>
      <c r="D211" s="39">
        <v>502</v>
      </c>
      <c r="E211" s="59" t="s">
        <v>3273</v>
      </c>
      <c r="F211" s="60">
        <v>45786</v>
      </c>
      <c r="G211" s="39"/>
      <c r="H211" s="60">
        <f>tbl_die_request8[[#This Row],[REQUESTED DATE]]</f>
        <v>45786</v>
      </c>
      <c r="I211" s="60">
        <f>_xlfn.XLOOKUP(tbl_die_request8[[#This Row],[clm_support]],'Die Ordering'!C:C,'Die Ordering'!G:G,"",0)</f>
        <v>45812</v>
      </c>
      <c r="J211" s="39" t="s">
        <v>3200</v>
      </c>
      <c r="K211" s="61"/>
      <c r="L211" s="62"/>
      <c r="M211" s="39"/>
      <c r="N211" s="67" t="s">
        <v>1337</v>
      </c>
    </row>
    <row r="212" spans="1:14" ht="15.95" customHeight="1">
      <c r="A212" s="39">
        <v>229</v>
      </c>
      <c r="B212" s="39" t="s">
        <v>2802</v>
      </c>
      <c r="C212" s="45">
        <v>29225</v>
      </c>
      <c r="D212" s="39">
        <v>203</v>
      </c>
      <c r="E212" s="59" t="s">
        <v>3346</v>
      </c>
      <c r="F212" s="60">
        <v>45786</v>
      </c>
      <c r="G212" s="39"/>
      <c r="H212" s="60">
        <f>tbl_die_request8[[#This Row],[REQUESTED DATE]]</f>
        <v>45786</v>
      </c>
      <c r="I212" s="60">
        <f>_xlfn.XLOOKUP(tbl_die_request8[[#This Row],[clm_support]],'Die Ordering'!C:C,'Die Ordering'!G:G,"",0)</f>
        <v>45812</v>
      </c>
      <c r="J212" s="39" t="s">
        <v>3200</v>
      </c>
      <c r="K212" s="61"/>
      <c r="L212" s="62"/>
      <c r="M212" s="39"/>
      <c r="N212" s="67" t="s">
        <v>1346</v>
      </c>
    </row>
    <row r="213" spans="1:14" ht="15.95" customHeight="1">
      <c r="A213" s="39">
        <v>230</v>
      </c>
      <c r="B213" s="39" t="s">
        <v>2802</v>
      </c>
      <c r="C213" s="45">
        <v>1001</v>
      </c>
      <c r="D213" s="39">
        <v>403</v>
      </c>
      <c r="E213" s="59" t="s">
        <v>3213</v>
      </c>
      <c r="F213" s="60">
        <v>45789</v>
      </c>
      <c r="G213" s="39"/>
      <c r="H213" s="60">
        <f>tbl_die_request8[[#This Row],[REQUESTED DATE]]</f>
        <v>45789</v>
      </c>
      <c r="I213" s="60">
        <f>_xlfn.XLOOKUP(tbl_die_request8[[#This Row],[clm_support]],'Die Ordering'!C:C,'Die Ordering'!G:G,"",0)</f>
        <v>45812</v>
      </c>
      <c r="J213" s="39" t="s">
        <v>3200</v>
      </c>
      <c r="K213" s="61"/>
      <c r="L213" s="62"/>
      <c r="M213" s="39"/>
      <c r="N213" s="67" t="s">
        <v>1342</v>
      </c>
    </row>
    <row r="214" spans="1:14" ht="15.95" customHeight="1">
      <c r="A214" s="39">
        <v>231</v>
      </c>
      <c r="B214" s="39" t="s">
        <v>2802</v>
      </c>
      <c r="C214" s="45">
        <v>11872</v>
      </c>
      <c r="D214" s="39">
        <v>501</v>
      </c>
      <c r="E214" s="59" t="s">
        <v>3213</v>
      </c>
      <c r="F214" s="60">
        <v>45789</v>
      </c>
      <c r="G214" s="39"/>
      <c r="H214" s="60">
        <f>tbl_die_request8[[#This Row],[REQUESTED DATE]]</f>
        <v>45789</v>
      </c>
      <c r="I214" s="60">
        <f>_xlfn.XLOOKUP(tbl_die_request8[[#This Row],[clm_support]],'Die Ordering'!C:C,'Die Ordering'!G:G,"",0)</f>
        <v>45812</v>
      </c>
      <c r="J214" s="39" t="s">
        <v>3200</v>
      </c>
      <c r="K214" s="61"/>
      <c r="L214" s="62"/>
      <c r="M214" s="39"/>
      <c r="N214" s="67" t="s">
        <v>1333</v>
      </c>
    </row>
    <row r="215" spans="1:14" ht="15.95" customHeight="1">
      <c r="A215" s="39">
        <v>232</v>
      </c>
      <c r="B215" s="39" t="s">
        <v>2802</v>
      </c>
      <c r="C215" s="45">
        <v>13466</v>
      </c>
      <c r="D215" s="39">
        <v>506</v>
      </c>
      <c r="E215" s="59" t="s">
        <v>3436</v>
      </c>
      <c r="F215" s="60">
        <v>45789</v>
      </c>
      <c r="G215" s="39"/>
      <c r="H215" s="60">
        <f>tbl_die_request8[[#This Row],[REQUESTED DATE]]</f>
        <v>45789</v>
      </c>
      <c r="I215" s="60">
        <f>_xlfn.XLOOKUP(tbl_die_request8[[#This Row],[clm_support]],'Die Ordering'!C:C,'Die Ordering'!G:G,"",0)</f>
        <v>45812</v>
      </c>
      <c r="J215" s="39" t="s">
        <v>3200</v>
      </c>
      <c r="K215" s="61"/>
      <c r="L215" s="62"/>
      <c r="M215" s="39"/>
      <c r="N215" s="67" t="s">
        <v>1334</v>
      </c>
    </row>
    <row r="216" spans="1:14" ht="15.95" customHeight="1">
      <c r="A216" s="39">
        <v>233</v>
      </c>
      <c r="B216" s="39" t="s">
        <v>2802</v>
      </c>
      <c r="C216" s="45">
        <v>14673</v>
      </c>
      <c r="D216" s="39">
        <v>507</v>
      </c>
      <c r="E216" s="59" t="s">
        <v>3213</v>
      </c>
      <c r="F216" s="60">
        <v>45789</v>
      </c>
      <c r="G216" s="39"/>
      <c r="H216" s="60">
        <f>tbl_die_request8[[#This Row],[REQUESTED DATE]]</f>
        <v>45789</v>
      </c>
      <c r="I216" s="60" t="str">
        <f>_xlfn.XLOOKUP(tbl_die_request8[[#This Row],[clm_support]],'Die Ordering'!C:C,'Die Ordering'!G:G,"",0)</f>
        <v/>
      </c>
      <c r="J216" s="39" t="s">
        <v>3201</v>
      </c>
      <c r="K216" s="61"/>
      <c r="L216" s="62"/>
      <c r="M216" s="39"/>
      <c r="N216" s="67" t="s">
        <v>3437</v>
      </c>
    </row>
    <row r="217" spans="1:14" ht="15.95" customHeight="1">
      <c r="A217" s="39">
        <v>234</v>
      </c>
      <c r="B217" s="39" t="s">
        <v>2802</v>
      </c>
      <c r="C217" s="45">
        <v>29225</v>
      </c>
      <c r="D217" s="39">
        <v>601</v>
      </c>
      <c r="E217" s="59" t="s">
        <v>3346</v>
      </c>
      <c r="F217" s="60">
        <v>45789</v>
      </c>
      <c r="G217" s="39"/>
      <c r="H217" s="60">
        <f>tbl_die_request8[[#This Row],[REQUESTED DATE]]</f>
        <v>45789</v>
      </c>
      <c r="I217" s="60" t="str">
        <f>_xlfn.XLOOKUP(tbl_die_request8[[#This Row],[clm_support]],'Die Ordering'!C:C,'Die Ordering'!G:G,"",0)</f>
        <v/>
      </c>
      <c r="J217" s="39" t="s">
        <v>3201</v>
      </c>
      <c r="K217" s="61"/>
      <c r="L217" s="62"/>
      <c r="M217" s="39"/>
      <c r="N217" s="67" t="s">
        <v>3438</v>
      </c>
    </row>
    <row r="218" spans="1:14" ht="15.95" customHeight="1">
      <c r="A218" s="39">
        <v>235</v>
      </c>
      <c r="B218" s="39" t="s">
        <v>2823</v>
      </c>
      <c r="C218" s="45">
        <v>22386</v>
      </c>
      <c r="D218" s="39">
        <v>3502</v>
      </c>
      <c r="E218" s="59" t="s">
        <v>3213</v>
      </c>
      <c r="F218" s="60">
        <v>45790</v>
      </c>
      <c r="G218" s="39">
        <v>1</v>
      </c>
      <c r="H218" s="63">
        <v>45790</v>
      </c>
      <c r="I218" s="60">
        <v>45799</v>
      </c>
      <c r="J218" s="39" t="s">
        <v>3200</v>
      </c>
      <c r="K218" s="61"/>
      <c r="L218" s="62"/>
      <c r="M218" s="39"/>
      <c r="N218" s="67" t="s">
        <v>1262</v>
      </c>
    </row>
    <row r="219" spans="1:14" ht="15.95" customHeight="1">
      <c r="A219" s="39">
        <v>237</v>
      </c>
      <c r="B219" s="39" t="s">
        <v>2823</v>
      </c>
      <c r="C219" s="45">
        <v>19101</v>
      </c>
      <c r="D219" s="39">
        <v>2503</v>
      </c>
      <c r="E219" s="59" t="s">
        <v>3236</v>
      </c>
      <c r="F219" s="60">
        <v>45758</v>
      </c>
      <c r="G219" s="39"/>
      <c r="H219" s="39"/>
      <c r="I219" s="60">
        <f>_xlfn.XLOOKUP(tbl_die_request8[[#This Row],[clm_support]],'Die Ordering'!C:C,'Die Ordering'!G:G,"",0)</f>
        <v>45922</v>
      </c>
      <c r="J219" s="39" t="s">
        <v>3200</v>
      </c>
      <c r="K219" s="61" t="s">
        <v>3439</v>
      </c>
      <c r="L219" s="62"/>
      <c r="M219" s="39"/>
      <c r="N219" s="67" t="s">
        <v>2220</v>
      </c>
    </row>
    <row r="220" spans="1:14" ht="15.95" customHeight="1">
      <c r="A220" s="39">
        <v>238</v>
      </c>
      <c r="B220" s="39" t="s">
        <v>2823</v>
      </c>
      <c r="C220" s="45">
        <v>29717</v>
      </c>
      <c r="D220" s="39">
        <v>2501</v>
      </c>
      <c r="E220" s="59" t="s">
        <v>3236</v>
      </c>
      <c r="F220" s="60">
        <v>45758</v>
      </c>
      <c r="G220" s="39"/>
      <c r="H220" s="39"/>
      <c r="I220" s="60" t="str">
        <f>_xlfn.XLOOKUP(tbl_die_request8[[#This Row],[clm_support]],'Die Ordering'!C:C,'Die Ordering'!G:G,"",0)</f>
        <v/>
      </c>
      <c r="J220" s="39" t="s">
        <v>3201</v>
      </c>
      <c r="K220" s="61" t="s">
        <v>3440</v>
      </c>
      <c r="L220" s="62"/>
      <c r="M220" s="39"/>
      <c r="N220" s="67" t="s">
        <v>3441</v>
      </c>
    </row>
    <row r="221" spans="1:14" ht="15.95" customHeight="1">
      <c r="A221" s="39">
        <v>239</v>
      </c>
      <c r="B221" s="39" t="s">
        <v>2823</v>
      </c>
      <c r="C221" s="45">
        <v>28953</v>
      </c>
      <c r="D221" s="39">
        <v>2502</v>
      </c>
      <c r="E221" s="59" t="s">
        <v>3442</v>
      </c>
      <c r="F221" s="60">
        <v>45759</v>
      </c>
      <c r="G221" s="39"/>
      <c r="H221" s="60">
        <v>45839</v>
      </c>
      <c r="I221" s="60">
        <v>45845</v>
      </c>
      <c r="J221" s="39" t="s">
        <v>3200</v>
      </c>
      <c r="K221" s="61" t="s">
        <v>3443</v>
      </c>
      <c r="L221" s="62"/>
      <c r="M221" s="39"/>
      <c r="N221" s="67" t="s">
        <v>1514</v>
      </c>
    </row>
    <row r="222" spans="1:14" ht="15.95" customHeight="1">
      <c r="A222" s="39">
        <v>240</v>
      </c>
      <c r="B222" s="39" t="s">
        <v>2823</v>
      </c>
      <c r="C222" s="45">
        <v>30111</v>
      </c>
      <c r="D222" s="39">
        <v>2501</v>
      </c>
      <c r="E222" s="59" t="s">
        <v>3444</v>
      </c>
      <c r="F222" s="60">
        <v>45762</v>
      </c>
      <c r="G222" s="39"/>
      <c r="H222" s="60">
        <v>45839</v>
      </c>
      <c r="I222" s="60">
        <v>45845</v>
      </c>
      <c r="J222" s="39" t="s">
        <v>3200</v>
      </c>
      <c r="K222" s="61" t="s">
        <v>3445</v>
      </c>
      <c r="L222" s="62"/>
      <c r="M222" s="39"/>
      <c r="N222" s="67" t="s">
        <v>1521</v>
      </c>
    </row>
    <row r="223" spans="1:14" ht="15.95" customHeight="1">
      <c r="A223" s="39">
        <v>241</v>
      </c>
      <c r="B223" s="39" t="s">
        <v>2823</v>
      </c>
      <c r="C223" s="45">
        <v>13940</v>
      </c>
      <c r="D223" s="39">
        <v>2505</v>
      </c>
      <c r="E223" s="59" t="s">
        <v>3213</v>
      </c>
      <c r="F223" s="60">
        <v>45765</v>
      </c>
      <c r="G223" s="39"/>
      <c r="H223" s="39"/>
      <c r="I223" s="60">
        <v>45832</v>
      </c>
      <c r="J223" s="39" t="s">
        <v>3200</v>
      </c>
      <c r="K223" s="61" t="s">
        <v>3446</v>
      </c>
      <c r="L223" s="62"/>
      <c r="M223" s="39"/>
      <c r="N223" s="67" t="s">
        <v>1445</v>
      </c>
    </row>
    <row r="224" spans="1:14" ht="15.95" customHeight="1">
      <c r="A224" s="39">
        <v>242</v>
      </c>
      <c r="B224" s="39" t="s">
        <v>2823</v>
      </c>
      <c r="C224" s="45">
        <v>120798</v>
      </c>
      <c r="D224" s="39">
        <v>3504</v>
      </c>
      <c r="E224" s="59" t="s">
        <v>3447</v>
      </c>
      <c r="F224" s="60">
        <v>45770</v>
      </c>
      <c r="G224" s="39"/>
      <c r="H224" s="63">
        <v>45793</v>
      </c>
      <c r="I224" s="60" t="s">
        <v>86</v>
      </c>
      <c r="J224" s="39" t="s">
        <v>3200</v>
      </c>
      <c r="K224" s="61" t="s">
        <v>3448</v>
      </c>
      <c r="L224" s="62"/>
      <c r="M224" s="39"/>
      <c r="N224" s="67" t="s">
        <v>3449</v>
      </c>
    </row>
    <row r="225" spans="1:14" ht="15.95" customHeight="1">
      <c r="A225" s="39">
        <v>243</v>
      </c>
      <c r="B225" s="39" t="s">
        <v>2823</v>
      </c>
      <c r="C225" s="45">
        <v>30113</v>
      </c>
      <c r="D225" s="39">
        <v>3505</v>
      </c>
      <c r="E225" s="59" t="s">
        <v>3274</v>
      </c>
      <c r="F225" s="60">
        <v>45771</v>
      </c>
      <c r="G225" s="39"/>
      <c r="H225" s="63">
        <v>45793</v>
      </c>
      <c r="I225" s="60">
        <v>45799</v>
      </c>
      <c r="J225" s="39" t="s">
        <v>3200</v>
      </c>
      <c r="K225" s="61" t="s">
        <v>3450</v>
      </c>
      <c r="L225" s="62"/>
      <c r="M225" s="39"/>
      <c r="N225" s="67" t="s">
        <v>1255</v>
      </c>
    </row>
    <row r="226" spans="1:14" ht="15.95" customHeight="1">
      <c r="A226" s="39">
        <v>244</v>
      </c>
      <c r="B226" s="39" t="s">
        <v>2823</v>
      </c>
      <c r="C226" s="45">
        <v>5195</v>
      </c>
      <c r="D226" s="39">
        <v>3506</v>
      </c>
      <c r="E226" s="59" t="s">
        <v>3213</v>
      </c>
      <c r="F226" s="60">
        <v>45771</v>
      </c>
      <c r="G226" s="39"/>
      <c r="H226" s="39"/>
      <c r="I226" s="60">
        <f>_xlfn.XLOOKUP(tbl_die_request8[[#This Row],[clm_support]],'Die Ordering'!C:C,'Die Ordering'!G:G,"",0)</f>
        <v>45892</v>
      </c>
      <c r="J226" s="39" t="s">
        <v>3200</v>
      </c>
      <c r="K226" s="61" t="s">
        <v>3451</v>
      </c>
      <c r="L226" s="62"/>
      <c r="M226" s="39"/>
      <c r="N226" s="67" t="s">
        <v>2031</v>
      </c>
    </row>
    <row r="227" spans="1:14" ht="15.95" customHeight="1">
      <c r="A227" s="39">
        <v>245</v>
      </c>
      <c r="B227" s="39" t="s">
        <v>2823</v>
      </c>
      <c r="C227" s="45">
        <v>1012</v>
      </c>
      <c r="D227" s="39">
        <v>2502</v>
      </c>
      <c r="E227" s="59" t="s">
        <v>3213</v>
      </c>
      <c r="F227" s="60">
        <v>45771</v>
      </c>
      <c r="G227" s="39"/>
      <c r="H227" s="39"/>
      <c r="I227" s="60">
        <f>_xlfn.XLOOKUP(tbl_die_request8[[#This Row],[clm_support]],'Die Ordering'!C:C,'Die Ordering'!G:G,"",0)</f>
        <v>45916</v>
      </c>
      <c r="J227" s="39" t="s">
        <v>3200</v>
      </c>
      <c r="K227" s="61" t="s">
        <v>3452</v>
      </c>
      <c r="L227" s="62"/>
      <c r="M227" s="39"/>
      <c r="N227" s="67" t="s">
        <v>2171</v>
      </c>
    </row>
    <row r="228" spans="1:14" ht="15.95" customHeight="1">
      <c r="A228" s="39">
        <v>246</v>
      </c>
      <c r="B228" s="39" t="s">
        <v>2823</v>
      </c>
      <c r="C228" s="45">
        <v>13163</v>
      </c>
      <c r="D228" s="39">
        <v>2502</v>
      </c>
      <c r="E228" s="59" t="s">
        <v>3213</v>
      </c>
      <c r="F228" s="60">
        <v>45774</v>
      </c>
      <c r="G228" s="39"/>
      <c r="H228" s="39"/>
      <c r="I228" s="60" t="str">
        <f>_xlfn.XLOOKUP(tbl_die_request8[[#This Row],[clm_support]],'Die Ordering'!C:C,'Die Ordering'!G:G,"",0)</f>
        <v/>
      </c>
      <c r="J228" s="39" t="s">
        <v>3201</v>
      </c>
      <c r="K228" s="61" t="s">
        <v>3453</v>
      </c>
      <c r="L228" s="62"/>
      <c r="M228" s="39"/>
      <c r="N228" s="67" t="s">
        <v>3454</v>
      </c>
    </row>
    <row r="229" spans="1:14" ht="15.95" customHeight="1">
      <c r="A229" s="39">
        <v>247</v>
      </c>
      <c r="B229" s="39" t="s">
        <v>2823</v>
      </c>
      <c r="C229" s="45">
        <v>12535</v>
      </c>
      <c r="D229" s="39">
        <v>2502</v>
      </c>
      <c r="E229" s="59" t="s">
        <v>3213</v>
      </c>
      <c r="F229" s="60">
        <v>45775</v>
      </c>
      <c r="G229" s="39"/>
      <c r="H229" s="39"/>
      <c r="I229" s="60">
        <f>_xlfn.XLOOKUP(tbl_die_request8[[#This Row],[clm_support]],'Die Ordering'!C:C,'Die Ordering'!G:G,"",0)</f>
        <v>45916</v>
      </c>
      <c r="J229" s="39" t="s">
        <v>3200</v>
      </c>
      <c r="K229" s="61" t="s">
        <v>3455</v>
      </c>
      <c r="L229" s="62"/>
      <c r="M229" s="39"/>
      <c r="N229" s="67" t="s">
        <v>2178</v>
      </c>
    </row>
    <row r="230" spans="1:14" ht="15.95" customHeight="1">
      <c r="A230" s="39">
        <v>249</v>
      </c>
      <c r="B230" s="39" t="s">
        <v>2823</v>
      </c>
      <c r="C230" s="45">
        <v>5241</v>
      </c>
      <c r="D230" s="39">
        <v>2502</v>
      </c>
      <c r="E230" s="59" t="s">
        <v>3213</v>
      </c>
      <c r="F230" s="60">
        <v>45777</v>
      </c>
      <c r="G230" s="39"/>
      <c r="H230" s="39"/>
      <c r="I230" s="60" t="str">
        <f>_xlfn.XLOOKUP(tbl_die_request8[[#This Row],[clm_support]],'Die Ordering'!C:C,'Die Ordering'!G:G,"",0)</f>
        <v/>
      </c>
      <c r="J230" s="39" t="s">
        <v>3201</v>
      </c>
      <c r="K230" s="61" t="s">
        <v>3456</v>
      </c>
      <c r="L230" s="62"/>
      <c r="M230" s="39"/>
      <c r="N230" s="67" t="s">
        <v>3457</v>
      </c>
    </row>
    <row r="231" spans="1:14" ht="15.95" customHeight="1">
      <c r="A231" s="39">
        <v>250</v>
      </c>
      <c r="B231" s="39" t="s">
        <v>2823</v>
      </c>
      <c r="C231" s="45">
        <v>5345</v>
      </c>
      <c r="D231" s="39">
        <v>2502</v>
      </c>
      <c r="E231" s="59" t="s">
        <v>3458</v>
      </c>
      <c r="F231" s="60">
        <v>45778</v>
      </c>
      <c r="G231" s="39"/>
      <c r="H231" s="39"/>
      <c r="I231" s="60">
        <f>_xlfn.XLOOKUP(tbl_die_request8[[#This Row],[clm_support]],'Die Ordering'!C:C,'Die Ordering'!G:G,"",0)</f>
        <v>45916</v>
      </c>
      <c r="J231" s="39" t="s">
        <v>3200</v>
      </c>
      <c r="K231" s="61" t="s">
        <v>3459</v>
      </c>
      <c r="L231" s="62"/>
      <c r="M231" s="39"/>
      <c r="N231" s="67" t="s">
        <v>2174</v>
      </c>
    </row>
    <row r="232" spans="1:14" ht="15.95" customHeight="1">
      <c r="A232" s="39">
        <v>251</v>
      </c>
      <c r="B232" s="39" t="s">
        <v>2823</v>
      </c>
      <c r="C232" s="45">
        <v>26272</v>
      </c>
      <c r="D232" s="39">
        <v>3502</v>
      </c>
      <c r="E232" s="59" t="s">
        <v>3230</v>
      </c>
      <c r="F232" s="60">
        <v>45779</v>
      </c>
      <c r="G232" s="39"/>
      <c r="H232" s="39"/>
      <c r="I232" s="60" t="str">
        <f>_xlfn.XLOOKUP(tbl_die_request8[[#This Row],[clm_support]],'Die Ordering'!C:C,'Die Ordering'!G:G,"",0)</f>
        <v/>
      </c>
      <c r="J232" s="39" t="s">
        <v>3201</v>
      </c>
      <c r="K232" s="61" t="s">
        <v>3460</v>
      </c>
      <c r="L232" s="62"/>
      <c r="M232" s="39"/>
      <c r="N232" s="67" t="s">
        <v>3461</v>
      </c>
    </row>
    <row r="233" spans="1:14" ht="15.95" customHeight="1">
      <c r="A233" s="39">
        <v>252</v>
      </c>
      <c r="B233" s="39" t="s">
        <v>2823</v>
      </c>
      <c r="C233" s="45">
        <v>5336</v>
      </c>
      <c r="D233" s="39">
        <v>2504</v>
      </c>
      <c r="E233" s="59" t="s">
        <v>3462</v>
      </c>
      <c r="F233" s="60"/>
      <c r="G233" s="39"/>
      <c r="H233" s="39"/>
      <c r="I233" s="60">
        <f>_xlfn.XLOOKUP(tbl_die_request8[[#This Row],[clm_support]],'Die Ordering'!C:C,'Die Ordering'!G:G,"",0)</f>
        <v>45883</v>
      </c>
      <c r="J233" s="39" t="s">
        <v>3200</v>
      </c>
      <c r="K233" s="61" t="s">
        <v>3460</v>
      </c>
      <c r="L233" s="62"/>
      <c r="M233" s="39"/>
      <c r="N233" s="67" t="s">
        <v>1959</v>
      </c>
    </row>
    <row r="234" spans="1:14" ht="15.95" customHeight="1">
      <c r="A234" s="39">
        <v>253</v>
      </c>
      <c r="B234" s="39" t="s">
        <v>2823</v>
      </c>
      <c r="C234" s="45">
        <v>29780</v>
      </c>
      <c r="D234" s="39">
        <v>2505</v>
      </c>
      <c r="E234" s="59" t="s">
        <v>3213</v>
      </c>
      <c r="F234" s="60"/>
      <c r="G234" s="39"/>
      <c r="H234" s="63">
        <v>45793</v>
      </c>
      <c r="I234" s="60">
        <v>45799</v>
      </c>
      <c r="J234" s="39" t="s">
        <v>3200</v>
      </c>
      <c r="K234" s="61" t="s">
        <v>3463</v>
      </c>
      <c r="L234" s="62"/>
      <c r="M234" s="39"/>
      <c r="N234" s="67" t="s">
        <v>1272</v>
      </c>
    </row>
    <row r="235" spans="1:14" ht="15.95" customHeight="1">
      <c r="A235" s="39">
        <v>254</v>
      </c>
      <c r="B235" s="39" t="s">
        <v>2823</v>
      </c>
      <c r="C235" s="45">
        <v>6161</v>
      </c>
      <c r="D235" s="39">
        <v>2504</v>
      </c>
      <c r="E235" s="59" t="s">
        <v>3464</v>
      </c>
      <c r="F235" s="60"/>
      <c r="G235" s="39"/>
      <c r="H235" s="63">
        <v>45888</v>
      </c>
      <c r="I235" s="60">
        <f>_xlfn.XLOOKUP(tbl_die_request8[[#This Row],[clm_support]],'Die Ordering'!C:C,'Die Ordering'!G:G,"",0)</f>
        <v>45896</v>
      </c>
      <c r="J235" s="39" t="s">
        <v>3200</v>
      </c>
      <c r="K235" s="61"/>
      <c r="L235" s="62"/>
      <c r="M235" s="39"/>
      <c r="N235" s="67" t="s">
        <v>2061</v>
      </c>
    </row>
    <row r="236" spans="1:14" ht="15.95" customHeight="1">
      <c r="A236" s="39">
        <v>255</v>
      </c>
      <c r="B236" s="39" t="s">
        <v>2823</v>
      </c>
      <c r="C236" s="45">
        <v>29986</v>
      </c>
      <c r="D236" s="39">
        <v>3503</v>
      </c>
      <c r="E236" s="59" t="s">
        <v>3465</v>
      </c>
      <c r="F236" s="60">
        <v>45791</v>
      </c>
      <c r="G236" s="39">
        <v>1</v>
      </c>
      <c r="H236" s="63">
        <v>45791</v>
      </c>
      <c r="I236" s="60">
        <v>45827</v>
      </c>
      <c r="J236" s="39" t="s">
        <v>3200</v>
      </c>
      <c r="K236" s="61" t="s">
        <v>3466</v>
      </c>
      <c r="L236" s="62"/>
      <c r="M236" s="39"/>
      <c r="N236" s="67" t="s">
        <v>1419</v>
      </c>
    </row>
    <row r="237" spans="1:14" ht="15.95" customHeight="1">
      <c r="A237" s="39">
        <v>256</v>
      </c>
      <c r="B237" s="39" t="s">
        <v>2802</v>
      </c>
      <c r="C237" s="45">
        <v>14858</v>
      </c>
      <c r="D237" s="39">
        <v>205</v>
      </c>
      <c r="E237" s="59" t="s">
        <v>3467</v>
      </c>
      <c r="F237" s="60">
        <v>45731</v>
      </c>
      <c r="G237" s="39"/>
      <c r="H237" s="60">
        <f>tbl_die_request8[[#This Row],[REQUESTED DATE]]</f>
        <v>45731</v>
      </c>
      <c r="I237" s="60">
        <f>_xlfn.XLOOKUP(tbl_die_request8[[#This Row],[clm_support]],'Die Ordering'!C:C,'Die Ordering'!G:G,"",0)</f>
        <v>45796</v>
      </c>
      <c r="J237" s="39" t="s">
        <v>3200</v>
      </c>
      <c r="K237" s="61"/>
      <c r="L237" s="62"/>
      <c r="M237" s="39"/>
      <c r="N237" s="67" t="s">
        <v>1222</v>
      </c>
    </row>
    <row r="238" spans="1:14" ht="15.95" customHeight="1">
      <c r="A238" s="39">
        <v>257</v>
      </c>
      <c r="B238" s="39" t="s">
        <v>2802</v>
      </c>
      <c r="C238" s="45">
        <v>22578</v>
      </c>
      <c r="D238" s="39">
        <v>406</v>
      </c>
      <c r="E238" s="59" t="s">
        <v>3216</v>
      </c>
      <c r="F238" s="60">
        <v>45731</v>
      </c>
      <c r="G238" s="39"/>
      <c r="H238" s="60">
        <f>tbl_die_request8[[#This Row],[REQUESTED DATE]]</f>
        <v>45731</v>
      </c>
      <c r="I238" s="60">
        <f>_xlfn.XLOOKUP(tbl_die_request8[[#This Row],[clm_support]],'Die Ordering'!C:C,'Die Ordering'!G:G,"",0)</f>
        <v>45796</v>
      </c>
      <c r="J238" s="39" t="s">
        <v>3200</v>
      </c>
      <c r="K238" s="61"/>
      <c r="L238" s="62"/>
      <c r="M238" s="39"/>
      <c r="N238" s="67" t="s">
        <v>1217</v>
      </c>
    </row>
    <row r="239" spans="1:14" ht="15.95" customHeight="1">
      <c r="A239" s="39">
        <v>258</v>
      </c>
      <c r="B239" s="39" t="s">
        <v>2823</v>
      </c>
      <c r="C239" s="45">
        <v>27720</v>
      </c>
      <c r="D239" s="39">
        <v>2503</v>
      </c>
      <c r="E239" s="59" t="s">
        <v>3274</v>
      </c>
      <c r="F239" s="60">
        <v>45793</v>
      </c>
      <c r="G239" s="39">
        <v>2</v>
      </c>
      <c r="H239" s="63">
        <v>45793</v>
      </c>
      <c r="I239" s="60">
        <v>45799</v>
      </c>
      <c r="J239" s="39" t="s">
        <v>3200</v>
      </c>
      <c r="K239" s="61"/>
      <c r="L239" s="62"/>
      <c r="M239" s="39"/>
      <c r="N239" s="67" t="s">
        <v>1263</v>
      </c>
    </row>
    <row r="240" spans="1:14" ht="15.95" customHeight="1">
      <c r="A240" s="39">
        <v>259</v>
      </c>
      <c r="B240" s="39" t="s">
        <v>2802</v>
      </c>
      <c r="C240" s="45">
        <v>13794</v>
      </c>
      <c r="D240" s="39">
        <v>411</v>
      </c>
      <c r="E240" s="59" t="s">
        <v>3213</v>
      </c>
      <c r="F240" s="60">
        <v>45793</v>
      </c>
      <c r="G240" s="39"/>
      <c r="H240" s="60">
        <f>tbl_die_request8[[#This Row],[REQUESTED DATE]]</f>
        <v>45793</v>
      </c>
      <c r="I240" s="60">
        <f>_xlfn.XLOOKUP(tbl_die_request8[[#This Row],[clm_support]],'Die Ordering'!C:C,'Die Ordering'!G:G,"",0)</f>
        <v>45828</v>
      </c>
      <c r="J240" s="39" t="s">
        <v>3200</v>
      </c>
      <c r="K240" s="61"/>
      <c r="L240" s="62"/>
      <c r="M240" s="39"/>
      <c r="N240" s="67" t="s">
        <v>1424</v>
      </c>
    </row>
    <row r="241" spans="1:14" ht="15.95" customHeight="1">
      <c r="A241" s="39">
        <v>260</v>
      </c>
      <c r="B241" s="39" t="s">
        <v>2802</v>
      </c>
      <c r="C241" s="45">
        <v>26808</v>
      </c>
      <c r="D241" s="39">
        <v>502</v>
      </c>
      <c r="E241" s="59" t="s">
        <v>3273</v>
      </c>
      <c r="F241" s="60">
        <v>45793</v>
      </c>
      <c r="G241" s="39"/>
      <c r="H241" s="60">
        <f>tbl_die_request8[[#This Row],[REQUESTED DATE]]</f>
        <v>45793</v>
      </c>
      <c r="I241" s="60">
        <f>_xlfn.XLOOKUP(tbl_die_request8[[#This Row],[clm_support]],'Die Ordering'!C:C,'Die Ordering'!G:G,"",0)</f>
        <v>45797</v>
      </c>
      <c r="J241" s="39" t="s">
        <v>3200</v>
      </c>
      <c r="K241" s="61"/>
      <c r="L241" s="62"/>
      <c r="M241" s="39"/>
      <c r="N241" s="67" t="s">
        <v>1235</v>
      </c>
    </row>
    <row r="242" spans="1:14" ht="15.95" customHeight="1">
      <c r="A242" s="39">
        <v>261</v>
      </c>
      <c r="B242" s="39" t="s">
        <v>2802</v>
      </c>
      <c r="C242" s="45">
        <v>28883</v>
      </c>
      <c r="D242" s="39">
        <v>503</v>
      </c>
      <c r="E242" s="59" t="s">
        <v>3273</v>
      </c>
      <c r="F242" s="60">
        <v>45793</v>
      </c>
      <c r="G242" s="39"/>
      <c r="H242" s="60">
        <f>tbl_die_request8[[#This Row],[REQUESTED DATE]]</f>
        <v>45793</v>
      </c>
      <c r="I242" s="60">
        <f>_xlfn.XLOOKUP(tbl_die_request8[[#This Row],[clm_support]],'Die Ordering'!C:C,'Die Ordering'!G:G,"",0)</f>
        <v>45796</v>
      </c>
      <c r="J242" s="39" t="s">
        <v>3200</v>
      </c>
      <c r="K242" s="61"/>
      <c r="L242" s="62"/>
      <c r="M242" s="39"/>
      <c r="N242" s="67" t="s">
        <v>1219</v>
      </c>
    </row>
    <row r="243" spans="1:14" ht="15.95" customHeight="1">
      <c r="A243" s="39">
        <v>262</v>
      </c>
      <c r="B243" s="39" t="s">
        <v>2802</v>
      </c>
      <c r="C243" s="45">
        <v>29898</v>
      </c>
      <c r="D243" s="39">
        <v>204</v>
      </c>
      <c r="E243" s="59" t="s">
        <v>3236</v>
      </c>
      <c r="F243" s="60">
        <v>45793</v>
      </c>
      <c r="G243" s="39"/>
      <c r="H243" s="60">
        <f>tbl_die_request8[[#This Row],[REQUESTED DATE]]</f>
        <v>45793</v>
      </c>
      <c r="I243" s="60">
        <f>_xlfn.XLOOKUP(tbl_die_request8[[#This Row],[clm_support]],'Die Ordering'!C:C,'Die Ordering'!G:G,"",0)</f>
        <v>45796</v>
      </c>
      <c r="J243" s="39" t="s">
        <v>3200</v>
      </c>
      <c r="K243" s="61"/>
      <c r="L243" s="62"/>
      <c r="M243" s="39"/>
      <c r="N243" s="67" t="s">
        <v>1220</v>
      </c>
    </row>
    <row r="244" spans="1:14" ht="15.95" customHeight="1">
      <c r="A244" s="39">
        <v>263</v>
      </c>
      <c r="B244" s="39" t="s">
        <v>2802</v>
      </c>
      <c r="C244" s="45">
        <v>5241</v>
      </c>
      <c r="D244" s="39">
        <v>501</v>
      </c>
      <c r="E244" s="59" t="s">
        <v>3213</v>
      </c>
      <c r="F244" s="60">
        <v>45793</v>
      </c>
      <c r="G244" s="39"/>
      <c r="H244" s="60">
        <f>tbl_die_request8[[#This Row],[REQUESTED DATE]]</f>
        <v>45793</v>
      </c>
      <c r="I244" s="60">
        <f>_xlfn.XLOOKUP(tbl_die_request8[[#This Row],[clm_support]],'Die Ordering'!C:C,'Die Ordering'!G:G,"",0)</f>
        <v>45854</v>
      </c>
      <c r="J244" s="39" t="s">
        <v>3200</v>
      </c>
      <c r="K244" s="61"/>
      <c r="L244" s="62"/>
      <c r="M244" s="39"/>
      <c r="N244" s="67" t="s">
        <v>1377</v>
      </c>
    </row>
    <row r="245" spans="1:14" ht="15.95" customHeight="1">
      <c r="A245" s="39">
        <v>264</v>
      </c>
      <c r="B245" s="39" t="s">
        <v>2802</v>
      </c>
      <c r="C245" s="45">
        <v>5142</v>
      </c>
      <c r="D245" s="39">
        <v>414</v>
      </c>
      <c r="E245" s="59" t="s">
        <v>3213</v>
      </c>
      <c r="F245" s="60">
        <v>45793</v>
      </c>
      <c r="G245" s="39"/>
      <c r="H245" s="60">
        <f>tbl_die_request8[[#This Row],[REQUESTED DATE]]</f>
        <v>45793</v>
      </c>
      <c r="I245" s="60">
        <f>_xlfn.XLOOKUP(tbl_die_request8[[#This Row],[clm_support]],'Die Ordering'!C:C,'Die Ordering'!G:G,"",0)</f>
        <v>45797</v>
      </c>
      <c r="J245" s="39" t="s">
        <v>3200</v>
      </c>
      <c r="K245" s="61"/>
      <c r="L245" s="62"/>
      <c r="M245" s="39"/>
      <c r="N245" s="67" t="s">
        <v>1238</v>
      </c>
    </row>
    <row r="246" spans="1:14" ht="15.95" customHeight="1">
      <c r="A246" s="39">
        <v>265</v>
      </c>
      <c r="B246" s="39" t="s">
        <v>2802</v>
      </c>
      <c r="C246" s="45">
        <v>5158</v>
      </c>
      <c r="D246" s="39">
        <v>211</v>
      </c>
      <c r="E246" s="59" t="s">
        <v>3213</v>
      </c>
      <c r="F246" s="60">
        <v>45793</v>
      </c>
      <c r="G246" s="39"/>
      <c r="H246" s="60">
        <f>tbl_die_request8[[#This Row],[REQUESTED DATE]]</f>
        <v>45793</v>
      </c>
      <c r="I246" s="60">
        <f>_xlfn.XLOOKUP(tbl_die_request8[[#This Row],[clm_support]],'Die Ordering'!C:C,'Die Ordering'!G:G,"",0)</f>
        <v>45854</v>
      </c>
      <c r="J246" s="39" t="s">
        <v>3200</v>
      </c>
      <c r="K246" s="61"/>
      <c r="L246" s="62"/>
      <c r="M246" s="39"/>
      <c r="N246" s="67" t="s">
        <v>1372</v>
      </c>
    </row>
    <row r="247" spans="1:14" ht="15.95" customHeight="1">
      <c r="A247" s="39">
        <v>266</v>
      </c>
      <c r="B247" s="39" t="s">
        <v>2802</v>
      </c>
      <c r="C247" s="45">
        <v>10529</v>
      </c>
      <c r="D247" s="39">
        <v>407</v>
      </c>
      <c r="E247" s="59" t="s">
        <v>3213</v>
      </c>
      <c r="F247" s="60">
        <v>45793</v>
      </c>
      <c r="G247" s="39"/>
      <c r="H247" s="60">
        <f>tbl_die_request8[[#This Row],[REQUESTED DATE]]</f>
        <v>45793</v>
      </c>
      <c r="I247" s="60">
        <f>_xlfn.XLOOKUP(tbl_die_request8[[#This Row],[clm_support]],'Die Ordering'!C:C,'Die Ordering'!G:G,"",0)</f>
        <v>45799</v>
      </c>
      <c r="J247" s="39" t="s">
        <v>3200</v>
      </c>
      <c r="K247" s="61"/>
      <c r="L247" s="62"/>
      <c r="M247" s="39"/>
      <c r="N247" s="67" t="s">
        <v>1244</v>
      </c>
    </row>
    <row r="248" spans="1:14" ht="15.95" customHeight="1">
      <c r="A248" s="39">
        <v>267</v>
      </c>
      <c r="B248" s="39" t="s">
        <v>2802</v>
      </c>
      <c r="C248" s="45">
        <v>11909</v>
      </c>
      <c r="D248" s="39">
        <v>503</v>
      </c>
      <c r="E248" s="59" t="s">
        <v>3468</v>
      </c>
      <c r="F248" s="60">
        <v>45793</v>
      </c>
      <c r="G248" s="39"/>
      <c r="H248" s="60">
        <f>tbl_die_request8[[#This Row],[REQUESTED DATE]]</f>
        <v>45793</v>
      </c>
      <c r="I248" s="60" t="str">
        <f>_xlfn.XLOOKUP(tbl_die_request8[[#This Row],[clm_support]],'Die Ordering'!C:C,'Die Ordering'!G:G,"",0)</f>
        <v/>
      </c>
      <c r="J248" s="39" t="s">
        <v>3201</v>
      </c>
      <c r="K248" s="61"/>
      <c r="L248" s="62"/>
      <c r="M248" s="39"/>
      <c r="N248" s="67" t="s">
        <v>3469</v>
      </c>
    </row>
    <row r="249" spans="1:14" ht="15.95" customHeight="1">
      <c r="A249" s="39">
        <v>268</v>
      </c>
      <c r="B249" s="39" t="s">
        <v>2802</v>
      </c>
      <c r="C249" s="45">
        <v>13010</v>
      </c>
      <c r="D249" s="39">
        <v>528</v>
      </c>
      <c r="E249" s="59" t="s">
        <v>3213</v>
      </c>
      <c r="F249" s="60">
        <v>45793</v>
      </c>
      <c r="G249" s="39"/>
      <c r="H249" s="60">
        <f>tbl_die_request8[[#This Row],[REQUESTED DATE]]</f>
        <v>45793</v>
      </c>
      <c r="I249" s="60">
        <f>_xlfn.XLOOKUP(tbl_die_request8[[#This Row],[clm_support]],'Die Ordering'!C:C,'Die Ordering'!G:G,"",0)</f>
        <v>45799</v>
      </c>
      <c r="J249" s="39" t="s">
        <v>3200</v>
      </c>
      <c r="K249" s="61"/>
      <c r="L249" s="62"/>
      <c r="M249" s="39"/>
      <c r="N249" s="67" t="s">
        <v>1250</v>
      </c>
    </row>
    <row r="250" spans="1:14" ht="15.95" customHeight="1">
      <c r="A250" s="39">
        <v>269</v>
      </c>
      <c r="B250" s="39" t="s">
        <v>2802</v>
      </c>
      <c r="C250" s="45">
        <v>17950</v>
      </c>
      <c r="D250" s="39">
        <v>603</v>
      </c>
      <c r="E250" s="59" t="s">
        <v>3329</v>
      </c>
      <c r="F250" s="60">
        <v>45793</v>
      </c>
      <c r="G250" s="39"/>
      <c r="H250" s="60">
        <f>tbl_die_request8[[#This Row],[REQUESTED DATE]]</f>
        <v>45793</v>
      </c>
      <c r="I250" s="60" t="str">
        <f>_xlfn.XLOOKUP(tbl_die_request8[[#This Row],[clm_support]],'Die Ordering'!C:C,'Die Ordering'!G:G,"",0)</f>
        <v/>
      </c>
      <c r="J250" s="39" t="s">
        <v>3201</v>
      </c>
      <c r="K250" s="61"/>
      <c r="L250" s="62"/>
      <c r="M250" s="39"/>
      <c r="N250" s="67" t="s">
        <v>3470</v>
      </c>
    </row>
    <row r="251" spans="1:14" ht="15.95" customHeight="1">
      <c r="A251" s="39">
        <v>270</v>
      </c>
      <c r="B251" s="39" t="s">
        <v>2802</v>
      </c>
      <c r="C251" s="45">
        <v>18016</v>
      </c>
      <c r="D251" s="39">
        <v>406</v>
      </c>
      <c r="E251" s="59" t="s">
        <v>3471</v>
      </c>
      <c r="F251" s="60">
        <v>45793</v>
      </c>
      <c r="G251" s="39"/>
      <c r="H251" s="60">
        <f>tbl_die_request8[[#This Row],[REQUESTED DATE]]</f>
        <v>45793</v>
      </c>
      <c r="I251" s="60">
        <f>_xlfn.XLOOKUP(tbl_die_request8[[#This Row],[clm_support]],'Die Ordering'!C:C,'Die Ordering'!G:G,"",0)</f>
        <v>45828</v>
      </c>
      <c r="J251" s="39" t="s">
        <v>3200</v>
      </c>
      <c r="K251" s="61"/>
      <c r="L251" s="62"/>
      <c r="M251" s="39"/>
      <c r="N251" s="67" t="s">
        <v>1426</v>
      </c>
    </row>
    <row r="252" spans="1:14" ht="15.95" customHeight="1">
      <c r="A252" s="39">
        <v>271</v>
      </c>
      <c r="B252" s="39" t="s">
        <v>2802</v>
      </c>
      <c r="C252" s="45">
        <v>25751</v>
      </c>
      <c r="D252" s="39">
        <v>202</v>
      </c>
      <c r="E252" s="59" t="s">
        <v>3230</v>
      </c>
      <c r="F252" s="60">
        <v>45793</v>
      </c>
      <c r="G252" s="39"/>
      <c r="H252" s="60">
        <f>tbl_die_request8[[#This Row],[REQUESTED DATE]]</f>
        <v>45793</v>
      </c>
      <c r="I252" s="60" t="str">
        <f>_xlfn.XLOOKUP(tbl_die_request8[[#This Row],[clm_support]],'Die Ordering'!C:C,'Die Ordering'!G:G,"",0)</f>
        <v/>
      </c>
      <c r="J252" s="39" t="s">
        <v>3201</v>
      </c>
      <c r="K252" s="61"/>
      <c r="L252" s="62"/>
      <c r="M252" s="39"/>
      <c r="N252" s="67" t="s">
        <v>3472</v>
      </c>
    </row>
    <row r="253" spans="1:14" ht="15.95" customHeight="1">
      <c r="A253" s="39">
        <v>272</v>
      </c>
      <c r="B253" s="39" t="s">
        <v>2802</v>
      </c>
      <c r="C253" s="45">
        <v>28886</v>
      </c>
      <c r="D253" s="39">
        <v>402</v>
      </c>
      <c r="E253" s="59" t="s">
        <v>3273</v>
      </c>
      <c r="F253" s="60">
        <v>45793</v>
      </c>
      <c r="G253" s="39"/>
      <c r="H253" s="60">
        <f>tbl_die_request8[[#This Row],[REQUESTED DATE]]</f>
        <v>45793</v>
      </c>
      <c r="I253" s="60" t="str">
        <f>_xlfn.XLOOKUP(tbl_die_request8[[#This Row],[clm_support]],'Die Ordering'!C:C,'Die Ordering'!G:G,"",0)</f>
        <v/>
      </c>
      <c r="J253" s="39" t="s">
        <v>3201</v>
      </c>
      <c r="K253" s="61"/>
      <c r="L253" s="62"/>
      <c r="M253" s="39"/>
      <c r="N253" s="67" t="s">
        <v>3473</v>
      </c>
    </row>
    <row r="254" spans="1:14" ht="15.95" customHeight="1">
      <c r="A254" s="39">
        <v>273</v>
      </c>
      <c r="B254" s="39" t="s">
        <v>2802</v>
      </c>
      <c r="C254" s="45">
        <v>28490</v>
      </c>
      <c r="D254" s="39">
        <v>602</v>
      </c>
      <c r="E254" s="59" t="s">
        <v>3242</v>
      </c>
      <c r="F254" s="60">
        <v>45793</v>
      </c>
      <c r="G254" s="39"/>
      <c r="H254" s="60">
        <f>tbl_die_request8[[#This Row],[REQUESTED DATE]]</f>
        <v>45793</v>
      </c>
      <c r="I254" s="60">
        <f>_xlfn.XLOOKUP(tbl_die_request8[[#This Row],[clm_support]],'Die Ordering'!C:C,'Die Ordering'!G:G,"",0)</f>
        <v>45797</v>
      </c>
      <c r="J254" s="39" t="s">
        <v>3200</v>
      </c>
      <c r="K254" s="61"/>
      <c r="L254" s="62"/>
      <c r="M254" s="39"/>
      <c r="N254" s="67" t="s">
        <v>1233</v>
      </c>
    </row>
    <row r="255" spans="1:14" ht="15.95" customHeight="1">
      <c r="A255" s="39">
        <v>274</v>
      </c>
      <c r="B255" s="39" t="s">
        <v>2802</v>
      </c>
      <c r="C255" s="45">
        <v>29551</v>
      </c>
      <c r="D255" s="39">
        <v>602</v>
      </c>
      <c r="E255" s="59" t="s">
        <v>3213</v>
      </c>
      <c r="F255" s="60">
        <v>45793</v>
      </c>
      <c r="G255" s="39"/>
      <c r="H255" s="60">
        <f>tbl_die_request8[[#This Row],[REQUESTED DATE]]</f>
        <v>45793</v>
      </c>
      <c r="I255" s="60">
        <f>_xlfn.XLOOKUP(tbl_die_request8[[#This Row],[clm_support]],'Die Ordering'!C:C,'Die Ordering'!G:G,"",0)</f>
        <v>45861</v>
      </c>
      <c r="J255" s="39" t="s">
        <v>3200</v>
      </c>
      <c r="K255" s="61"/>
      <c r="L255" s="62"/>
      <c r="M255" s="39"/>
      <c r="N255" s="67" t="s">
        <v>1717</v>
      </c>
    </row>
    <row r="256" spans="1:14" ht="15.95" customHeight="1">
      <c r="A256" s="39">
        <v>275</v>
      </c>
      <c r="B256" s="39" t="s">
        <v>2802</v>
      </c>
      <c r="C256" s="45">
        <v>29851</v>
      </c>
      <c r="D256" s="39">
        <v>502</v>
      </c>
      <c r="E256" s="59" t="s">
        <v>3273</v>
      </c>
      <c r="F256" s="60">
        <v>45793</v>
      </c>
      <c r="G256" s="39"/>
      <c r="H256" s="60">
        <f>tbl_die_request8[[#This Row],[REQUESTED DATE]]</f>
        <v>45793</v>
      </c>
      <c r="I256" s="60">
        <f>_xlfn.XLOOKUP(tbl_die_request8[[#This Row],[clm_support]],'Die Ordering'!C:C,'Die Ordering'!G:G,"",0)</f>
        <v>45797</v>
      </c>
      <c r="J256" s="39" t="s">
        <v>3200</v>
      </c>
      <c r="K256" s="61"/>
      <c r="L256" s="62"/>
      <c r="M256" s="39"/>
      <c r="N256" s="67" t="s">
        <v>1232</v>
      </c>
    </row>
    <row r="257" spans="1:14" ht="15.95" customHeight="1">
      <c r="A257" s="39">
        <v>276</v>
      </c>
      <c r="B257" s="39" t="s">
        <v>2802</v>
      </c>
      <c r="C257" s="45">
        <v>29924</v>
      </c>
      <c r="D257" s="39">
        <v>502</v>
      </c>
      <c r="E257" s="59" t="s">
        <v>3273</v>
      </c>
      <c r="F257" s="60">
        <v>45793</v>
      </c>
      <c r="G257" s="39"/>
      <c r="H257" s="60">
        <f>tbl_die_request8[[#This Row],[REQUESTED DATE]]</f>
        <v>45793</v>
      </c>
      <c r="I257" s="60">
        <f>_xlfn.XLOOKUP(tbl_die_request8[[#This Row],[clm_support]],'Die Ordering'!C:C,'Die Ordering'!G:G,"",0)</f>
        <v>45799</v>
      </c>
      <c r="J257" s="39" t="s">
        <v>3200</v>
      </c>
      <c r="K257" s="61"/>
      <c r="L257" s="62"/>
      <c r="M257" s="39"/>
      <c r="N257" s="67" t="s">
        <v>1273</v>
      </c>
    </row>
    <row r="258" spans="1:14" ht="15.95" customHeight="1">
      <c r="A258" s="39">
        <v>277</v>
      </c>
      <c r="B258" s="39" t="s">
        <v>2802</v>
      </c>
      <c r="C258" s="45">
        <v>7099</v>
      </c>
      <c r="D258" s="39">
        <v>504</v>
      </c>
      <c r="E258" s="59" t="s">
        <v>3230</v>
      </c>
      <c r="F258" s="60">
        <v>45793</v>
      </c>
      <c r="G258" s="39"/>
      <c r="H258" s="60">
        <f>tbl_die_request8[[#This Row],[REQUESTED DATE]]</f>
        <v>45793</v>
      </c>
      <c r="I258" s="60">
        <f>_xlfn.XLOOKUP(tbl_die_request8[[#This Row],[clm_support]],'Die Ordering'!C:C,'Die Ordering'!G:G,"",0)</f>
        <v>45796</v>
      </c>
      <c r="J258" s="39" t="s">
        <v>3200</v>
      </c>
      <c r="K258" s="61"/>
      <c r="L258" s="62"/>
      <c r="M258" s="39"/>
      <c r="N258" s="67" t="s">
        <v>1218</v>
      </c>
    </row>
    <row r="259" spans="1:14" ht="15.95" customHeight="1">
      <c r="A259" s="39">
        <v>278</v>
      </c>
      <c r="B259" s="39" t="s">
        <v>2802</v>
      </c>
      <c r="C259" s="45">
        <v>13237</v>
      </c>
      <c r="D259" s="39">
        <v>402</v>
      </c>
      <c r="E259" s="59" t="s">
        <v>3213</v>
      </c>
      <c r="F259" s="60">
        <v>45796</v>
      </c>
      <c r="G259" s="39"/>
      <c r="H259" s="60">
        <f>tbl_die_request8[[#This Row],[REQUESTED DATE]]</f>
        <v>45796</v>
      </c>
      <c r="I259" s="60" t="str">
        <f>_xlfn.XLOOKUP(tbl_die_request8[[#This Row],[clm_support]],'Die Ordering'!C:C,'Die Ordering'!G:G,"",0)</f>
        <v/>
      </c>
      <c r="J259" s="39" t="s">
        <v>3201</v>
      </c>
      <c r="K259" s="61" t="s">
        <v>3474</v>
      </c>
      <c r="L259" s="62"/>
      <c r="M259" s="39"/>
      <c r="N259" s="67" t="s">
        <v>3475</v>
      </c>
    </row>
    <row r="260" spans="1:14" ht="15.95" customHeight="1">
      <c r="A260" s="39">
        <v>279</v>
      </c>
      <c r="B260" s="39" t="s">
        <v>2802</v>
      </c>
      <c r="C260" s="45">
        <v>16374</v>
      </c>
      <c r="D260" s="39">
        <v>606</v>
      </c>
      <c r="E260" s="59" t="s">
        <v>3216</v>
      </c>
      <c r="F260" s="60">
        <v>45796</v>
      </c>
      <c r="G260" s="39"/>
      <c r="H260" s="60">
        <f>tbl_die_request8[[#This Row],[REQUESTED DATE]]</f>
        <v>45796</v>
      </c>
      <c r="I260" s="60">
        <f>_xlfn.XLOOKUP(tbl_die_request8[[#This Row],[clm_support]],'Die Ordering'!C:C,'Die Ordering'!G:G,"",0)</f>
        <v>45812</v>
      </c>
      <c r="J260" s="39" t="s">
        <v>3200</v>
      </c>
      <c r="K260" s="61" t="s">
        <v>3474</v>
      </c>
      <c r="L260" s="62"/>
      <c r="M260" s="39"/>
      <c r="N260" s="67" t="s">
        <v>1330</v>
      </c>
    </row>
    <row r="261" spans="1:14" ht="15.95" customHeight="1">
      <c r="A261" s="39">
        <v>280</v>
      </c>
      <c r="B261" s="39" t="s">
        <v>2802</v>
      </c>
      <c r="C261" s="45">
        <v>28115</v>
      </c>
      <c r="D261" s="39">
        <v>602</v>
      </c>
      <c r="E261" s="59" t="s">
        <v>3340</v>
      </c>
      <c r="F261" s="60">
        <v>45796</v>
      </c>
      <c r="G261" s="39"/>
      <c r="H261" s="60">
        <f>tbl_die_request8[[#This Row],[REQUESTED DATE]]</f>
        <v>45796</v>
      </c>
      <c r="I261" s="60">
        <f>_xlfn.XLOOKUP(tbl_die_request8[[#This Row],[clm_support]],'Die Ordering'!C:C,'Die Ordering'!G:G,"",0)</f>
        <v>45922</v>
      </c>
      <c r="J261" s="39" t="s">
        <v>3200</v>
      </c>
      <c r="K261" s="61" t="s">
        <v>3476</v>
      </c>
      <c r="L261" s="62"/>
      <c r="M261" s="39"/>
      <c r="N261" s="67" t="s">
        <v>2225</v>
      </c>
    </row>
    <row r="262" spans="1:14" ht="15.95" customHeight="1">
      <c r="A262" s="39">
        <v>281</v>
      </c>
      <c r="B262" s="39" t="s">
        <v>2802</v>
      </c>
      <c r="C262" s="45">
        <v>26325</v>
      </c>
      <c r="D262" s="39">
        <v>505</v>
      </c>
      <c r="E262" s="59" t="s">
        <v>3230</v>
      </c>
      <c r="F262" s="60">
        <v>45796</v>
      </c>
      <c r="G262" s="39"/>
      <c r="H262" s="60">
        <f>tbl_die_request8[[#This Row],[REQUESTED DATE]]</f>
        <v>45796</v>
      </c>
      <c r="I262" s="60">
        <f>_xlfn.XLOOKUP(tbl_die_request8[[#This Row],[clm_support]],'Die Ordering'!C:C,'Die Ordering'!G:G,"",0)</f>
        <v>45812</v>
      </c>
      <c r="J262" s="39" t="s">
        <v>3200</v>
      </c>
      <c r="K262" s="61" t="s">
        <v>3476</v>
      </c>
      <c r="L262" s="62"/>
      <c r="M262" s="39"/>
      <c r="N262" s="67" t="s">
        <v>1323</v>
      </c>
    </row>
    <row r="263" spans="1:14" ht="15.95" customHeight="1">
      <c r="A263" s="39">
        <v>282</v>
      </c>
      <c r="B263" s="39" t="s">
        <v>2802</v>
      </c>
      <c r="C263" s="45">
        <v>29852</v>
      </c>
      <c r="D263" s="39">
        <v>402</v>
      </c>
      <c r="E263" s="59" t="s">
        <v>3273</v>
      </c>
      <c r="F263" s="60"/>
      <c r="G263" s="39"/>
      <c r="H263" s="60">
        <f>tbl_die_request8[[#This Row],[REQUESTED DATE]]</f>
        <v>0</v>
      </c>
      <c r="I263" s="60" t="str">
        <f>_xlfn.XLOOKUP(tbl_die_request8[[#This Row],[clm_support]],'Die Ordering'!C:C,'Die Ordering'!G:G,"",0)</f>
        <v/>
      </c>
      <c r="J263" s="39" t="s">
        <v>3201</v>
      </c>
      <c r="K263" s="61"/>
      <c r="L263" s="62"/>
      <c r="M263" s="39"/>
      <c r="N263" s="67" t="s">
        <v>3477</v>
      </c>
    </row>
    <row r="264" spans="1:14" ht="15.95" customHeight="1">
      <c r="A264" s="39">
        <v>283</v>
      </c>
      <c r="B264" s="39" t="s">
        <v>2823</v>
      </c>
      <c r="C264" s="45">
        <v>5206</v>
      </c>
      <c r="D264" s="39">
        <v>3507</v>
      </c>
      <c r="E264" s="59" t="s">
        <v>3213</v>
      </c>
      <c r="F264" s="60">
        <v>45797</v>
      </c>
      <c r="G264" s="39">
        <v>1</v>
      </c>
      <c r="H264" s="60">
        <v>45797</v>
      </c>
      <c r="I264" s="60" t="s">
        <v>86</v>
      </c>
      <c r="J264" s="39" t="s">
        <v>3200</v>
      </c>
      <c r="K264" s="61" t="s">
        <v>3478</v>
      </c>
      <c r="L264" s="62"/>
      <c r="M264" s="39"/>
      <c r="N264" s="67" t="s">
        <v>1270</v>
      </c>
    </row>
    <row r="265" spans="1:14" ht="15.95" customHeight="1">
      <c r="A265" s="39">
        <v>284</v>
      </c>
      <c r="B265" s="39" t="s">
        <v>2823</v>
      </c>
      <c r="C265" s="45">
        <v>14861</v>
      </c>
      <c r="D265" s="39">
        <v>3504</v>
      </c>
      <c r="E265" s="59" t="s">
        <v>3368</v>
      </c>
      <c r="F265" s="60">
        <v>45797</v>
      </c>
      <c r="G265" s="39">
        <v>1</v>
      </c>
      <c r="H265" s="60">
        <v>45797</v>
      </c>
      <c r="I265" s="60">
        <v>45834</v>
      </c>
      <c r="J265" s="39" t="s">
        <v>3200</v>
      </c>
      <c r="K265" s="61" t="s">
        <v>3479</v>
      </c>
      <c r="L265" s="62"/>
      <c r="M265" s="39"/>
      <c r="N265" s="67" t="s">
        <v>1477</v>
      </c>
    </row>
    <row r="266" spans="1:14" ht="15.95" customHeight="1">
      <c r="A266" s="39">
        <v>285</v>
      </c>
      <c r="B266" s="39" t="s">
        <v>2823</v>
      </c>
      <c r="C266" s="45">
        <v>14858</v>
      </c>
      <c r="D266" s="39">
        <v>3503</v>
      </c>
      <c r="E266" s="59" t="s">
        <v>3467</v>
      </c>
      <c r="F266" s="60">
        <v>45797</v>
      </c>
      <c r="G266" s="39">
        <v>2</v>
      </c>
      <c r="H266" s="60">
        <v>45797</v>
      </c>
      <c r="I266" s="60">
        <v>45803</v>
      </c>
      <c r="J266" s="39" t="s">
        <v>3200</v>
      </c>
      <c r="K266" s="61" t="s">
        <v>3480</v>
      </c>
      <c r="L266" s="62"/>
      <c r="M266" s="39"/>
      <c r="N266" s="67" t="s">
        <v>1284</v>
      </c>
    </row>
    <row r="267" spans="1:14" ht="15.95" customHeight="1">
      <c r="A267" s="39">
        <v>286</v>
      </c>
      <c r="B267" s="39" t="s">
        <v>2823</v>
      </c>
      <c r="C267" s="45">
        <v>25576</v>
      </c>
      <c r="D267" s="39">
        <v>2503</v>
      </c>
      <c r="E267" s="59" t="s">
        <v>3481</v>
      </c>
      <c r="F267" s="60">
        <v>45797</v>
      </c>
      <c r="G267" s="39">
        <v>1</v>
      </c>
      <c r="H267" s="60">
        <v>45797</v>
      </c>
      <c r="I267" s="60">
        <v>45812</v>
      </c>
      <c r="J267" s="39" t="s">
        <v>3200</v>
      </c>
      <c r="K267" s="61" t="s">
        <v>3482</v>
      </c>
      <c r="L267" s="62"/>
      <c r="M267" s="39"/>
      <c r="N267" s="67" t="s">
        <v>1353</v>
      </c>
    </row>
    <row r="268" spans="1:14" ht="15.95" customHeight="1">
      <c r="A268" s="39">
        <v>287</v>
      </c>
      <c r="B268" s="39" t="s">
        <v>2823</v>
      </c>
      <c r="C268" s="45">
        <v>51117</v>
      </c>
      <c r="D268" s="39">
        <v>3522</v>
      </c>
      <c r="E268" s="59" t="s">
        <v>3278</v>
      </c>
      <c r="F268" s="60">
        <v>45797</v>
      </c>
      <c r="G268" s="39">
        <v>7</v>
      </c>
      <c r="H268" s="60">
        <v>45797</v>
      </c>
      <c r="I268" s="60">
        <v>45803</v>
      </c>
      <c r="J268" s="39" t="s">
        <v>3200</v>
      </c>
      <c r="K268" s="61" t="s">
        <v>3483</v>
      </c>
      <c r="L268" s="62"/>
      <c r="M268" s="39"/>
      <c r="N268" s="67" t="s">
        <v>1289</v>
      </c>
    </row>
    <row r="269" spans="1:14" ht="15.95" customHeight="1">
      <c r="A269" s="39">
        <v>288</v>
      </c>
      <c r="B269" s="39" t="s">
        <v>2823</v>
      </c>
      <c r="C269" s="45">
        <v>51117</v>
      </c>
      <c r="D269" s="39">
        <v>3523</v>
      </c>
      <c r="E269" s="59" t="s">
        <v>3278</v>
      </c>
      <c r="F269" s="60">
        <v>45797</v>
      </c>
      <c r="G269" s="39">
        <v>7</v>
      </c>
      <c r="H269" s="60">
        <v>45797</v>
      </c>
      <c r="I269" s="60">
        <v>45803</v>
      </c>
      <c r="J269" s="39" t="s">
        <v>3200</v>
      </c>
      <c r="K269" s="61" t="s">
        <v>3483</v>
      </c>
      <c r="L269" s="62"/>
      <c r="M269" s="39"/>
      <c r="N269" s="67" t="s">
        <v>1292</v>
      </c>
    </row>
    <row r="270" spans="1:14" ht="15.95" customHeight="1">
      <c r="A270" s="39">
        <v>289</v>
      </c>
      <c r="B270" s="39" t="s">
        <v>2802</v>
      </c>
      <c r="C270" s="45">
        <v>12621</v>
      </c>
      <c r="D270" s="39">
        <v>202</v>
      </c>
      <c r="E270" s="59" t="s">
        <v>3484</v>
      </c>
      <c r="F270" s="60">
        <v>45798</v>
      </c>
      <c r="G270" s="39"/>
      <c r="H270" s="60">
        <f>tbl_die_request8[[#This Row],[REQUESTED DATE]]</f>
        <v>45798</v>
      </c>
      <c r="I270" s="60" t="str">
        <f>_xlfn.XLOOKUP(tbl_die_request8[[#This Row],[clm_support]],'Die Ordering'!C:C,'Die Ordering'!G:G,"",0)</f>
        <v/>
      </c>
      <c r="J270" s="39" t="s">
        <v>3201</v>
      </c>
      <c r="K270" s="61" t="s">
        <v>3485</v>
      </c>
      <c r="L270" s="62"/>
      <c r="M270" s="39"/>
      <c r="N270" s="67" t="s">
        <v>3486</v>
      </c>
    </row>
    <row r="271" spans="1:14" ht="15.95" customHeight="1">
      <c r="A271" s="39">
        <v>290</v>
      </c>
      <c r="B271" s="39" t="s">
        <v>2802</v>
      </c>
      <c r="C271" s="45">
        <v>13133</v>
      </c>
      <c r="D271" s="39">
        <v>510</v>
      </c>
      <c r="E271" s="59" t="s">
        <v>3213</v>
      </c>
      <c r="F271" s="60">
        <v>45798</v>
      </c>
      <c r="G271" s="39"/>
      <c r="H271" s="60">
        <f>tbl_die_request8[[#This Row],[REQUESTED DATE]]</f>
        <v>45798</v>
      </c>
      <c r="I271" s="60">
        <f>_xlfn.XLOOKUP(tbl_die_request8[[#This Row],[clm_support]],'Die Ordering'!C:C,'Die Ordering'!G:G,"",0)</f>
        <v>45932</v>
      </c>
      <c r="J271" s="39" t="s">
        <v>3200</v>
      </c>
      <c r="K271" s="61" t="s">
        <v>3485</v>
      </c>
      <c r="L271" s="62"/>
      <c r="M271" s="39"/>
      <c r="N271" s="67" t="s">
        <v>2300</v>
      </c>
    </row>
    <row r="272" spans="1:14" ht="15.95" customHeight="1">
      <c r="A272" s="39">
        <v>291</v>
      </c>
      <c r="B272" s="39" t="s">
        <v>2802</v>
      </c>
      <c r="C272" s="45">
        <v>15775</v>
      </c>
      <c r="D272" s="39">
        <v>511</v>
      </c>
      <c r="E272" s="59" t="s">
        <v>3213</v>
      </c>
      <c r="F272" s="60">
        <v>45798</v>
      </c>
      <c r="G272" s="39"/>
      <c r="H272" s="60">
        <f>tbl_die_request8[[#This Row],[REQUESTED DATE]]</f>
        <v>45798</v>
      </c>
      <c r="I272" s="60">
        <f>_xlfn.XLOOKUP(tbl_die_request8[[#This Row],[clm_support]],'Die Ordering'!C:C,'Die Ordering'!G:G,"",0)</f>
        <v>45828</v>
      </c>
      <c r="J272" s="39" t="s">
        <v>3200</v>
      </c>
      <c r="K272" s="61" t="s">
        <v>3487</v>
      </c>
      <c r="L272" s="62"/>
      <c r="M272" s="39"/>
      <c r="N272" s="67" t="s">
        <v>1425</v>
      </c>
    </row>
    <row r="273" spans="1:14" ht="15.95" customHeight="1">
      <c r="A273" s="39">
        <v>292</v>
      </c>
      <c r="B273" s="39" t="s">
        <v>2802</v>
      </c>
      <c r="C273" s="45">
        <v>21931</v>
      </c>
      <c r="D273" s="39">
        <v>601</v>
      </c>
      <c r="E273" s="59" t="s">
        <v>3333</v>
      </c>
      <c r="F273" s="60">
        <v>45798</v>
      </c>
      <c r="G273" s="39"/>
      <c r="H273" s="60">
        <f>tbl_die_request8[[#This Row],[REQUESTED DATE]]</f>
        <v>45798</v>
      </c>
      <c r="I273" s="60" t="str">
        <f>_xlfn.XLOOKUP(tbl_die_request8[[#This Row],[clm_support]],'Die Ordering'!C:C,'Die Ordering'!G:G,"",0)</f>
        <v/>
      </c>
      <c r="J273" s="39" t="s">
        <v>3201</v>
      </c>
      <c r="K273" s="61" t="s">
        <v>3488</v>
      </c>
      <c r="L273" s="62"/>
      <c r="M273" s="39"/>
      <c r="N273" s="67" t="s">
        <v>3489</v>
      </c>
    </row>
    <row r="274" spans="1:14" ht="15.95" customHeight="1">
      <c r="A274" s="39">
        <v>293</v>
      </c>
      <c r="B274" s="39" t="s">
        <v>2802</v>
      </c>
      <c r="C274" s="45">
        <v>26204</v>
      </c>
      <c r="D274" s="39">
        <v>603</v>
      </c>
      <c r="E274" s="59" t="s">
        <v>3230</v>
      </c>
      <c r="F274" s="60">
        <v>45798</v>
      </c>
      <c r="G274" s="39"/>
      <c r="H274" s="60">
        <f>tbl_die_request8[[#This Row],[REQUESTED DATE]]</f>
        <v>45798</v>
      </c>
      <c r="I274" s="60">
        <f>_xlfn.XLOOKUP(tbl_die_request8[[#This Row],[clm_support]],'Die Ordering'!C:C,'Die Ordering'!G:G,"",0)</f>
        <v>45903</v>
      </c>
      <c r="J274" s="39" t="s">
        <v>3200</v>
      </c>
      <c r="K274" s="61" t="s">
        <v>3490</v>
      </c>
      <c r="L274" s="62"/>
      <c r="M274" s="39"/>
      <c r="N274" s="67" t="s">
        <v>2106</v>
      </c>
    </row>
    <row r="275" spans="1:14" ht="15.95" customHeight="1">
      <c r="A275" s="39">
        <v>294</v>
      </c>
      <c r="B275" s="39" t="s">
        <v>2802</v>
      </c>
      <c r="C275" s="45">
        <v>11501</v>
      </c>
      <c r="D275" s="39">
        <v>401</v>
      </c>
      <c r="E275" s="59" t="s">
        <v>3491</v>
      </c>
      <c r="F275" s="60">
        <v>45798</v>
      </c>
      <c r="G275" s="39"/>
      <c r="H275" s="60">
        <f>tbl_die_request8[[#This Row],[REQUESTED DATE]]</f>
        <v>45798</v>
      </c>
      <c r="I275" s="60" t="str">
        <f>_xlfn.XLOOKUP(tbl_die_request8[[#This Row],[clm_support]],'Die Ordering'!C:C,'Die Ordering'!G:G,"",0)</f>
        <v/>
      </c>
      <c r="J275" s="39" t="s">
        <v>3201</v>
      </c>
      <c r="K275" s="61" t="s">
        <v>3492</v>
      </c>
      <c r="L275" s="62"/>
      <c r="M275" s="39"/>
      <c r="N275" s="67" t="s">
        <v>3493</v>
      </c>
    </row>
    <row r="276" spans="1:14" ht="15.95" customHeight="1">
      <c r="A276" s="39">
        <v>295</v>
      </c>
      <c r="B276" s="39" t="s">
        <v>2802</v>
      </c>
      <c r="C276" s="45">
        <v>11502</v>
      </c>
      <c r="D276" s="39">
        <v>401</v>
      </c>
      <c r="E276" s="59" t="s">
        <v>3491</v>
      </c>
      <c r="F276" s="60">
        <v>45798</v>
      </c>
      <c r="G276" s="39"/>
      <c r="H276" s="60">
        <f>tbl_die_request8[[#This Row],[REQUESTED DATE]]</f>
        <v>45798</v>
      </c>
      <c r="I276" s="60" t="str">
        <f>_xlfn.XLOOKUP(tbl_die_request8[[#This Row],[clm_support]],'Die Ordering'!C:C,'Die Ordering'!G:G,"",0)</f>
        <v/>
      </c>
      <c r="J276" s="39" t="s">
        <v>3201</v>
      </c>
      <c r="K276" s="61" t="s">
        <v>3494</v>
      </c>
      <c r="L276" s="62"/>
      <c r="M276" s="39"/>
      <c r="N276" s="67" t="s">
        <v>3495</v>
      </c>
    </row>
    <row r="277" spans="1:14" ht="15.95" customHeight="1">
      <c r="A277" s="39">
        <v>296</v>
      </c>
      <c r="B277" s="39" t="s">
        <v>2802</v>
      </c>
      <c r="C277" s="45">
        <v>29171</v>
      </c>
      <c r="D277" s="39">
        <v>503</v>
      </c>
      <c r="E277" s="59" t="s">
        <v>3313</v>
      </c>
      <c r="F277" s="60">
        <v>45737</v>
      </c>
      <c r="G277" s="39"/>
      <c r="H277" s="60">
        <f>tbl_die_request8[[#This Row],[REQUESTED DATE]]</f>
        <v>45737</v>
      </c>
      <c r="I277" s="60">
        <f>_xlfn.XLOOKUP(tbl_die_request8[[#This Row],[clm_support]],'Die Ordering'!C:C,'Die Ordering'!G:G,"",0)</f>
        <v>45799</v>
      </c>
      <c r="J277" s="39" t="s">
        <v>3200</v>
      </c>
      <c r="K277" s="61"/>
      <c r="L277" s="62"/>
      <c r="M277" s="39"/>
      <c r="N277" s="67" t="s">
        <v>1258</v>
      </c>
    </row>
    <row r="278" spans="1:14" ht="15.95" customHeight="1">
      <c r="A278" s="39">
        <v>297</v>
      </c>
      <c r="B278" s="39" t="s">
        <v>2802</v>
      </c>
      <c r="C278" s="45">
        <v>13474</v>
      </c>
      <c r="D278" s="39">
        <v>206</v>
      </c>
      <c r="E278" s="59" t="s">
        <v>3213</v>
      </c>
      <c r="F278" s="60">
        <v>45803</v>
      </c>
      <c r="G278" s="39"/>
      <c r="H278" s="60">
        <f>tbl_die_request8[[#This Row],[REQUESTED DATE]]</f>
        <v>45803</v>
      </c>
      <c r="I278" s="60" t="str">
        <f>_xlfn.XLOOKUP(tbl_die_request8[[#This Row],[clm_support]],'Die Ordering'!C:C,'Die Ordering'!G:G,"",0)</f>
        <v/>
      </c>
      <c r="J278" s="39" t="s">
        <v>3201</v>
      </c>
      <c r="K278" s="61"/>
      <c r="L278" s="62"/>
      <c r="M278" s="39"/>
      <c r="N278" s="67" t="s">
        <v>3496</v>
      </c>
    </row>
    <row r="279" spans="1:14" ht="15.95" customHeight="1">
      <c r="A279" s="39">
        <v>298</v>
      </c>
      <c r="B279" s="39" t="s">
        <v>2802</v>
      </c>
      <c r="C279" s="45">
        <v>19151</v>
      </c>
      <c r="D279" s="39">
        <v>502</v>
      </c>
      <c r="E279" s="59" t="s">
        <v>3343</v>
      </c>
      <c r="F279" s="60">
        <v>45803</v>
      </c>
      <c r="G279" s="39"/>
      <c r="H279" s="60">
        <f>tbl_die_request8[[#This Row],[REQUESTED DATE]]</f>
        <v>45803</v>
      </c>
      <c r="I279" s="60" t="str">
        <f>_xlfn.XLOOKUP(tbl_die_request8[[#This Row],[clm_support]],'Die Ordering'!C:C,'Die Ordering'!G:G,"",0)</f>
        <v/>
      </c>
      <c r="J279" s="39" t="s">
        <v>3201</v>
      </c>
      <c r="K279" s="61"/>
      <c r="L279" s="62"/>
      <c r="M279" s="39"/>
      <c r="N279" s="67" t="s">
        <v>3497</v>
      </c>
    </row>
    <row r="280" spans="1:14" ht="15.95" customHeight="1">
      <c r="A280" s="39">
        <v>299</v>
      </c>
      <c r="B280" s="39" t="s">
        <v>2823</v>
      </c>
      <c r="C280" s="45">
        <v>51118</v>
      </c>
      <c r="D280" s="39">
        <v>3535</v>
      </c>
      <c r="E280" s="59" t="s">
        <v>3278</v>
      </c>
      <c r="F280" s="60">
        <v>45803</v>
      </c>
      <c r="G280" s="39"/>
      <c r="H280" s="60"/>
      <c r="I280" s="60">
        <v>45803</v>
      </c>
      <c r="J280" s="39" t="s">
        <v>3200</v>
      </c>
      <c r="K280" s="61"/>
      <c r="L280" s="62"/>
      <c r="M280" s="39"/>
      <c r="N280" s="67" t="s">
        <v>1282</v>
      </c>
    </row>
    <row r="281" spans="1:14" ht="15.95" customHeight="1">
      <c r="A281" s="39">
        <v>300</v>
      </c>
      <c r="B281" s="39" t="s">
        <v>2823</v>
      </c>
      <c r="C281" s="45">
        <v>30295</v>
      </c>
      <c r="D281" s="39">
        <v>3502</v>
      </c>
      <c r="E281" s="59" t="s">
        <v>3216</v>
      </c>
      <c r="F281" s="60">
        <v>45803</v>
      </c>
      <c r="G281" s="39"/>
      <c r="H281" s="60"/>
      <c r="I281" s="60">
        <v>45803</v>
      </c>
      <c r="J281" s="39" t="s">
        <v>3200</v>
      </c>
      <c r="K281" s="61"/>
      <c r="L281" s="62"/>
      <c r="M281" s="39"/>
      <c r="N281" s="67" t="s">
        <v>1287</v>
      </c>
    </row>
    <row r="282" spans="1:14" ht="15.95" customHeight="1">
      <c r="A282" s="39">
        <v>302</v>
      </c>
      <c r="B282" s="39" t="s">
        <v>2802</v>
      </c>
      <c r="C282" s="45">
        <v>30113</v>
      </c>
      <c r="D282" s="39">
        <v>601</v>
      </c>
      <c r="E282" s="59" t="s">
        <v>3274</v>
      </c>
      <c r="F282" s="60">
        <v>45807</v>
      </c>
      <c r="G282" s="39"/>
      <c r="H282" s="60">
        <f>tbl_die_request8[[#This Row],[REQUESTED DATE]]</f>
        <v>45807</v>
      </c>
      <c r="I282" s="60" t="str">
        <f>_xlfn.XLOOKUP(tbl_die_request8[[#This Row],[clm_support]],'Die Ordering'!C:C,'Die Ordering'!G:G,"",0)</f>
        <v/>
      </c>
      <c r="J282" s="39" t="s">
        <v>3201</v>
      </c>
      <c r="K282" s="61" t="s">
        <v>3498</v>
      </c>
      <c r="L282" s="62"/>
      <c r="M282" s="39"/>
      <c r="N282" s="67" t="s">
        <v>3499</v>
      </c>
    </row>
    <row r="283" spans="1:14" ht="15.95" customHeight="1">
      <c r="A283" s="39">
        <v>303</v>
      </c>
      <c r="B283" s="39" t="s">
        <v>2802</v>
      </c>
      <c r="C283" s="45">
        <v>25910</v>
      </c>
      <c r="D283" s="39">
        <v>605</v>
      </c>
      <c r="E283" s="59" t="s">
        <v>3500</v>
      </c>
      <c r="F283" s="60">
        <v>45807</v>
      </c>
      <c r="G283" s="39"/>
      <c r="H283" s="60">
        <f>tbl_die_request8[[#This Row],[REQUESTED DATE]]</f>
        <v>45807</v>
      </c>
      <c r="I283" s="60" t="str">
        <f>_xlfn.XLOOKUP(tbl_die_request8[[#This Row],[clm_support]],'Die Ordering'!C:C,'Die Ordering'!G:G,"",0)</f>
        <v/>
      </c>
      <c r="J283" s="39" t="s">
        <v>3201</v>
      </c>
      <c r="K283" s="61" t="s">
        <v>3501</v>
      </c>
      <c r="L283" s="62"/>
      <c r="M283" s="39"/>
      <c r="N283" s="67" t="s">
        <v>3502</v>
      </c>
    </row>
    <row r="284" spans="1:14" ht="15.95" customHeight="1">
      <c r="A284" s="39">
        <v>304</v>
      </c>
      <c r="B284" s="39" t="s">
        <v>2802</v>
      </c>
      <c r="C284" s="45">
        <v>5237</v>
      </c>
      <c r="D284" s="39">
        <v>603</v>
      </c>
      <c r="E284" s="59" t="s">
        <v>3500</v>
      </c>
      <c r="F284" s="60">
        <v>45807</v>
      </c>
      <c r="G284" s="39"/>
      <c r="H284" s="60">
        <f>tbl_die_request8[[#This Row],[REQUESTED DATE]]</f>
        <v>45807</v>
      </c>
      <c r="I284" s="60" t="str">
        <f>_xlfn.XLOOKUP(tbl_die_request8[[#This Row],[clm_support]],'Die Ordering'!C:C,'Die Ordering'!G:G,"",0)</f>
        <v/>
      </c>
      <c r="J284" s="39" t="s">
        <v>3201</v>
      </c>
      <c r="K284" s="61" t="s">
        <v>3501</v>
      </c>
      <c r="L284" s="62"/>
      <c r="M284" s="39"/>
      <c r="N284" s="67" t="s">
        <v>3503</v>
      </c>
    </row>
    <row r="285" spans="1:14" ht="15.95" customHeight="1">
      <c r="A285" s="39">
        <v>305</v>
      </c>
      <c r="B285" s="39" t="s">
        <v>2802</v>
      </c>
      <c r="C285" s="45">
        <v>14689</v>
      </c>
      <c r="D285" s="39">
        <v>501</v>
      </c>
      <c r="E285" s="59" t="s">
        <v>3213</v>
      </c>
      <c r="F285" s="60">
        <v>45807</v>
      </c>
      <c r="G285" s="39"/>
      <c r="H285" s="60">
        <f>tbl_die_request8[[#This Row],[REQUESTED DATE]]</f>
        <v>45807</v>
      </c>
      <c r="I285" s="60" t="str">
        <f>_xlfn.XLOOKUP(tbl_die_request8[[#This Row],[clm_support]],'Die Ordering'!C:C,'Die Ordering'!G:G,"",0)</f>
        <v/>
      </c>
      <c r="J285" s="39" t="s">
        <v>3201</v>
      </c>
      <c r="K285" s="61" t="s">
        <v>3501</v>
      </c>
      <c r="L285" s="62"/>
      <c r="M285" s="39"/>
      <c r="N285" s="67" t="s">
        <v>3504</v>
      </c>
    </row>
    <row r="286" spans="1:14" ht="15.95" customHeight="1">
      <c r="A286" s="39">
        <v>306</v>
      </c>
      <c r="B286" s="39" t="s">
        <v>2802</v>
      </c>
      <c r="C286" s="45">
        <v>5273</v>
      </c>
      <c r="D286" s="39">
        <v>607</v>
      </c>
      <c r="E286" s="59" t="s">
        <v>3213</v>
      </c>
      <c r="F286" s="60">
        <v>45807</v>
      </c>
      <c r="G286" s="39"/>
      <c r="H286" s="60">
        <f>tbl_die_request8[[#This Row],[REQUESTED DATE]]</f>
        <v>45807</v>
      </c>
      <c r="I286" s="60">
        <f>_xlfn.XLOOKUP(tbl_die_request8[[#This Row],[clm_support]],'Die Ordering'!C:C,'Die Ordering'!G:G,"",0)</f>
        <v>45810</v>
      </c>
      <c r="J286" s="39" t="s">
        <v>3200</v>
      </c>
      <c r="K286" s="61" t="s">
        <v>3505</v>
      </c>
      <c r="L286" s="62"/>
      <c r="M286" s="39"/>
      <c r="N286" s="67" t="s">
        <v>1302</v>
      </c>
    </row>
    <row r="287" spans="1:14" ht="15.95" customHeight="1">
      <c r="A287" s="39">
        <v>307</v>
      </c>
      <c r="B287" s="39" t="s">
        <v>2802</v>
      </c>
      <c r="C287" s="45">
        <v>16875</v>
      </c>
      <c r="D287" s="39">
        <v>502</v>
      </c>
      <c r="E287" s="59" t="s">
        <v>3213</v>
      </c>
      <c r="F287" s="60">
        <v>45807</v>
      </c>
      <c r="G287" s="39"/>
      <c r="H287" s="60">
        <f>tbl_die_request8[[#This Row],[REQUESTED DATE]]</f>
        <v>45807</v>
      </c>
      <c r="I287" s="60">
        <f>_xlfn.XLOOKUP(tbl_die_request8[[#This Row],[clm_support]],'Die Ordering'!C:C,'Die Ordering'!G:G,"",0)</f>
        <v>45829</v>
      </c>
      <c r="J287" s="39" t="s">
        <v>3200</v>
      </c>
      <c r="K287" s="61" t="s">
        <v>3505</v>
      </c>
      <c r="L287" s="62"/>
      <c r="M287" s="39"/>
      <c r="N287" s="67" t="s">
        <v>1441</v>
      </c>
    </row>
    <row r="288" spans="1:14" ht="15.95" customHeight="1">
      <c r="A288" s="39">
        <v>308</v>
      </c>
      <c r="B288" s="39" t="s">
        <v>2802</v>
      </c>
      <c r="C288" s="45">
        <v>30141</v>
      </c>
      <c r="D288" s="39">
        <v>602</v>
      </c>
      <c r="E288" s="59" t="s">
        <v>3506</v>
      </c>
      <c r="F288" s="60">
        <v>45807</v>
      </c>
      <c r="G288" s="39"/>
      <c r="H288" s="60">
        <f>tbl_die_request8[[#This Row],[REQUESTED DATE]]</f>
        <v>45807</v>
      </c>
      <c r="I288" s="60" t="str">
        <f>_xlfn.XLOOKUP(tbl_die_request8[[#This Row],[clm_support]],'Die Ordering'!C:C,'Die Ordering'!G:G,"",0)</f>
        <v/>
      </c>
      <c r="J288" s="39" t="s">
        <v>3201</v>
      </c>
      <c r="K288" s="61" t="s">
        <v>3507</v>
      </c>
      <c r="L288" s="62"/>
      <c r="M288" s="39"/>
      <c r="N288" s="67" t="s">
        <v>3508</v>
      </c>
    </row>
    <row r="289" spans="1:14" ht="15.95" customHeight="1">
      <c r="A289" s="39">
        <v>309</v>
      </c>
      <c r="B289" s="39" t="s">
        <v>2802</v>
      </c>
      <c r="C289" s="45">
        <v>22386</v>
      </c>
      <c r="D289" s="39">
        <v>603</v>
      </c>
      <c r="E289" s="59" t="s">
        <v>3213</v>
      </c>
      <c r="F289" s="60">
        <v>45807</v>
      </c>
      <c r="G289" s="39"/>
      <c r="H289" s="60">
        <f>tbl_die_request8[[#This Row],[REQUESTED DATE]]</f>
        <v>45807</v>
      </c>
      <c r="I289" s="60">
        <f>_xlfn.XLOOKUP(tbl_die_request8[[#This Row],[clm_support]],'Die Ordering'!C:C,'Die Ordering'!G:G,"",0)</f>
        <v>45810</v>
      </c>
      <c r="J289" s="39" t="s">
        <v>3200</v>
      </c>
      <c r="K289" s="61" t="s">
        <v>3505</v>
      </c>
      <c r="L289" s="62"/>
      <c r="M289" s="39"/>
      <c r="N289" s="67" t="s">
        <v>1303</v>
      </c>
    </row>
    <row r="290" spans="1:14" ht="15.95" customHeight="1">
      <c r="A290" s="39">
        <v>310</v>
      </c>
      <c r="B290" s="39" t="s">
        <v>2802</v>
      </c>
      <c r="C290" s="45">
        <v>5261</v>
      </c>
      <c r="D290" s="39">
        <v>602</v>
      </c>
      <c r="E290" s="59" t="s">
        <v>3509</v>
      </c>
      <c r="F290" s="60">
        <v>45811</v>
      </c>
      <c r="G290" s="39"/>
      <c r="H290" s="60">
        <f>tbl_die_request8[[#This Row],[REQUESTED DATE]]</f>
        <v>45811</v>
      </c>
      <c r="I290" s="60" t="str">
        <f>_xlfn.XLOOKUP(tbl_die_request8[[#This Row],[clm_support]],'Die Ordering'!C:C,'Die Ordering'!G:G,"",0)</f>
        <v/>
      </c>
      <c r="J290" s="39" t="s">
        <v>3201</v>
      </c>
      <c r="K290" s="61" t="s">
        <v>3510</v>
      </c>
      <c r="L290" s="62"/>
      <c r="M290" s="39"/>
      <c r="N290" s="67" t="s">
        <v>3511</v>
      </c>
    </row>
    <row r="291" spans="1:14" ht="15.95" customHeight="1">
      <c r="A291" s="39">
        <v>311</v>
      </c>
      <c r="B291" s="39" t="s">
        <v>2802</v>
      </c>
      <c r="C291" s="45">
        <v>9269</v>
      </c>
      <c r="D291" s="39">
        <v>403</v>
      </c>
      <c r="E291" s="59" t="s">
        <v>3213</v>
      </c>
      <c r="F291" s="60">
        <v>45811</v>
      </c>
      <c r="G291" s="39"/>
      <c r="H291" s="60">
        <f>tbl_die_request8[[#This Row],[REQUESTED DATE]]</f>
        <v>45811</v>
      </c>
      <c r="I291" s="60">
        <f>_xlfn.XLOOKUP(tbl_die_request8[[#This Row],[clm_support]],'Die Ordering'!C:C,'Die Ordering'!G:G,"",0)</f>
        <v>45852</v>
      </c>
      <c r="J291" s="39" t="s">
        <v>3200</v>
      </c>
      <c r="K291" s="61" t="s">
        <v>3512</v>
      </c>
      <c r="L291" s="62"/>
      <c r="M291" s="39"/>
      <c r="N291" s="67" t="s">
        <v>1597</v>
      </c>
    </row>
    <row r="292" spans="1:14" ht="15.95" customHeight="1">
      <c r="A292" s="39">
        <v>312</v>
      </c>
      <c r="B292" s="39" t="s">
        <v>2802</v>
      </c>
      <c r="C292" s="45">
        <v>30291</v>
      </c>
      <c r="D292" s="39">
        <v>602</v>
      </c>
      <c r="E292" s="59" t="s">
        <v>3324</v>
      </c>
      <c r="F292" s="60">
        <v>45811</v>
      </c>
      <c r="G292" s="39"/>
      <c r="H292" s="60">
        <f>tbl_die_request8[[#This Row],[REQUESTED DATE]]</f>
        <v>45811</v>
      </c>
      <c r="I292" s="60">
        <f>_xlfn.XLOOKUP(tbl_die_request8[[#This Row],[clm_support]],'Die Ordering'!C:C,'Die Ordering'!G:G,"",0)</f>
        <v>45932</v>
      </c>
      <c r="J292" s="39" t="s">
        <v>3200</v>
      </c>
      <c r="K292" s="61" t="s">
        <v>3513</v>
      </c>
      <c r="L292" s="62"/>
      <c r="M292" s="39"/>
      <c r="N292" s="67" t="s">
        <v>2281</v>
      </c>
    </row>
    <row r="293" spans="1:14" ht="15.95" customHeight="1">
      <c r="A293" s="39">
        <v>313</v>
      </c>
      <c r="B293" s="39" t="s">
        <v>2802</v>
      </c>
      <c r="C293" s="45">
        <v>11358</v>
      </c>
      <c r="D293" s="39">
        <v>404</v>
      </c>
      <c r="E293" s="59" t="s">
        <v>3514</v>
      </c>
      <c r="F293" s="60">
        <v>45811</v>
      </c>
      <c r="G293" s="39"/>
      <c r="H293" s="60">
        <f>tbl_die_request8[[#This Row],[REQUESTED DATE]]</f>
        <v>45811</v>
      </c>
      <c r="I293" s="60" t="str">
        <f>_xlfn.XLOOKUP(tbl_die_request8[[#This Row],[clm_support]],'Die Ordering'!C:C,'Die Ordering'!G:G,"",0)</f>
        <v/>
      </c>
      <c r="J293" s="39" t="s">
        <v>3201</v>
      </c>
      <c r="K293" s="61" t="s">
        <v>3515</v>
      </c>
      <c r="L293" s="62"/>
      <c r="M293" s="39"/>
      <c r="N293" s="67" t="s">
        <v>3516</v>
      </c>
    </row>
    <row r="294" spans="1:14" ht="15.95" customHeight="1">
      <c r="A294" s="39">
        <v>314</v>
      </c>
      <c r="B294" s="39" t="s">
        <v>2802</v>
      </c>
      <c r="C294" s="45">
        <v>13077</v>
      </c>
      <c r="D294" s="39">
        <v>404</v>
      </c>
      <c r="E294" s="59" t="s">
        <v>3213</v>
      </c>
      <c r="F294" s="60">
        <v>45811</v>
      </c>
      <c r="G294" s="39"/>
      <c r="H294" s="60">
        <f>tbl_die_request8[[#This Row],[REQUESTED DATE]]</f>
        <v>45811</v>
      </c>
      <c r="I294" s="60" t="str">
        <f>_xlfn.XLOOKUP(tbl_die_request8[[#This Row],[clm_support]],'Die Ordering'!C:C,'Die Ordering'!G:G,"",0)</f>
        <v/>
      </c>
      <c r="J294" s="39" t="s">
        <v>3201</v>
      </c>
      <c r="K294" s="61" t="s">
        <v>3517</v>
      </c>
      <c r="L294" s="62"/>
      <c r="M294" s="39"/>
      <c r="N294" s="67" t="s">
        <v>3518</v>
      </c>
    </row>
    <row r="295" spans="1:14" ht="15.95" customHeight="1">
      <c r="A295" s="39">
        <v>315</v>
      </c>
      <c r="B295" s="39" t="s">
        <v>2802</v>
      </c>
      <c r="C295" s="45">
        <v>13793</v>
      </c>
      <c r="D295" s="39">
        <v>506</v>
      </c>
      <c r="E295" s="59" t="s">
        <v>3213</v>
      </c>
      <c r="F295" s="60">
        <v>45811</v>
      </c>
      <c r="G295" s="39"/>
      <c r="H295" s="60">
        <f>tbl_die_request8[[#This Row],[REQUESTED DATE]]</f>
        <v>45811</v>
      </c>
      <c r="I295" s="60" t="str">
        <f>_xlfn.XLOOKUP(tbl_die_request8[[#This Row],[clm_support]],'Die Ordering'!C:C,'Die Ordering'!G:G,"",0)</f>
        <v/>
      </c>
      <c r="J295" s="39" t="s">
        <v>3201</v>
      </c>
      <c r="K295" s="61" t="s">
        <v>3519</v>
      </c>
      <c r="L295" s="62"/>
      <c r="M295" s="39"/>
      <c r="N295" s="67" t="s">
        <v>3520</v>
      </c>
    </row>
    <row r="296" spans="1:14" ht="15.95" customHeight="1">
      <c r="A296" s="39">
        <v>316</v>
      </c>
      <c r="B296" s="39" t="s">
        <v>2802</v>
      </c>
      <c r="C296" s="45">
        <v>19105</v>
      </c>
      <c r="D296" s="39">
        <v>404</v>
      </c>
      <c r="E296" s="59" t="s">
        <v>3236</v>
      </c>
      <c r="F296" s="60">
        <v>45811</v>
      </c>
      <c r="G296" s="39"/>
      <c r="H296" s="60">
        <f>tbl_die_request8[[#This Row],[REQUESTED DATE]]</f>
        <v>45811</v>
      </c>
      <c r="I296" s="60" t="str">
        <f>_xlfn.XLOOKUP(tbl_die_request8[[#This Row],[clm_support]],'Die Ordering'!C:C,'Die Ordering'!G:G,"",0)</f>
        <v/>
      </c>
      <c r="J296" s="39" t="s">
        <v>3201</v>
      </c>
      <c r="K296" s="61" t="s">
        <v>3519</v>
      </c>
      <c r="L296" s="62"/>
      <c r="M296" s="39"/>
      <c r="N296" s="67" t="s">
        <v>3521</v>
      </c>
    </row>
    <row r="297" spans="1:14" ht="14.45">
      <c r="A297" s="39">
        <v>317</v>
      </c>
      <c r="B297" s="39" t="s">
        <v>2802</v>
      </c>
      <c r="C297" s="45">
        <v>26961</v>
      </c>
      <c r="D297" s="39">
        <v>502</v>
      </c>
      <c r="E297" s="59" t="s">
        <v>3313</v>
      </c>
      <c r="F297" s="60">
        <v>45811</v>
      </c>
      <c r="G297" s="39"/>
      <c r="H297" s="60">
        <f>tbl_die_request8[[#This Row],[REQUESTED DATE]]</f>
        <v>45811</v>
      </c>
      <c r="I297" s="60" t="str">
        <f>_xlfn.XLOOKUP(tbl_die_request8[[#This Row],[clm_support]],'Die Ordering'!C:C,'Die Ordering'!G:G,"",0)</f>
        <v/>
      </c>
      <c r="J297" s="39" t="s">
        <v>3201</v>
      </c>
      <c r="K297" s="61" t="s">
        <v>3522</v>
      </c>
      <c r="L297" s="62"/>
      <c r="M297" s="39"/>
      <c r="N297" s="67" t="s">
        <v>3523</v>
      </c>
    </row>
    <row r="298" spans="1:14" ht="14.45">
      <c r="A298" s="39">
        <v>318</v>
      </c>
      <c r="B298" s="39" t="s">
        <v>2802</v>
      </c>
      <c r="C298" s="45">
        <v>14488</v>
      </c>
      <c r="D298" s="39">
        <v>406</v>
      </c>
      <c r="E298" s="59" t="s">
        <v>3213</v>
      </c>
      <c r="F298" s="60">
        <v>45811</v>
      </c>
      <c r="G298" s="39"/>
      <c r="H298" s="60">
        <f>tbl_die_request8[[#This Row],[REQUESTED DATE]]</f>
        <v>45811</v>
      </c>
      <c r="I298" s="60" t="str">
        <f>_xlfn.XLOOKUP(tbl_die_request8[[#This Row],[clm_support]],'Die Ordering'!C:C,'Die Ordering'!G:G,"",0)</f>
        <v/>
      </c>
      <c r="J298" s="39" t="s">
        <v>3201</v>
      </c>
      <c r="K298" s="61" t="s">
        <v>3524</v>
      </c>
      <c r="L298" s="62"/>
      <c r="M298" s="39"/>
      <c r="N298" s="67" t="s">
        <v>3525</v>
      </c>
    </row>
    <row r="299" spans="1:14" ht="14.45">
      <c r="A299" s="39">
        <v>319</v>
      </c>
      <c r="B299" s="39" t="s">
        <v>2802</v>
      </c>
      <c r="C299" s="45">
        <v>15810</v>
      </c>
      <c r="D299" s="39">
        <v>405</v>
      </c>
      <c r="E299" s="59" t="s">
        <v>3213</v>
      </c>
      <c r="F299" s="60">
        <v>45811</v>
      </c>
      <c r="G299" s="39"/>
      <c r="H299" s="60">
        <f>tbl_die_request8[[#This Row],[REQUESTED DATE]]</f>
        <v>45811</v>
      </c>
      <c r="I299" s="60">
        <f>_xlfn.XLOOKUP(tbl_die_request8[[#This Row],[clm_support]],'Die Ordering'!C:C,'Die Ordering'!G:G,"",0)</f>
        <v>45828</v>
      </c>
      <c r="J299" s="39" t="s">
        <v>3200</v>
      </c>
      <c r="K299" s="61" t="s">
        <v>3524</v>
      </c>
      <c r="L299" s="62"/>
      <c r="M299" s="39"/>
      <c r="N299" s="67" t="s">
        <v>1428</v>
      </c>
    </row>
    <row r="300" spans="1:14" ht="14.45">
      <c r="A300" s="39">
        <v>320</v>
      </c>
      <c r="B300" s="39" t="s">
        <v>2802</v>
      </c>
      <c r="C300" s="45">
        <v>13913</v>
      </c>
      <c r="D300" s="39">
        <v>403</v>
      </c>
      <c r="E300" s="59" t="s">
        <v>3213</v>
      </c>
      <c r="F300" s="60">
        <v>45811</v>
      </c>
      <c r="G300" s="39"/>
      <c r="H300" s="60">
        <f>tbl_die_request8[[#This Row],[REQUESTED DATE]]</f>
        <v>45811</v>
      </c>
      <c r="I300" s="60" t="str">
        <f>_xlfn.XLOOKUP(tbl_die_request8[[#This Row],[clm_support]],'Die Ordering'!C:C,'Die Ordering'!G:G,"",0)</f>
        <v/>
      </c>
      <c r="J300" s="39" t="s">
        <v>3201</v>
      </c>
      <c r="K300" s="61" t="s">
        <v>3526</v>
      </c>
      <c r="L300" s="62"/>
      <c r="M300" s="39"/>
      <c r="N300" s="67" t="s">
        <v>3527</v>
      </c>
    </row>
    <row r="301" spans="1:14" ht="14.45">
      <c r="A301" s="39">
        <v>322</v>
      </c>
      <c r="B301" s="39" t="s">
        <v>2823</v>
      </c>
      <c r="C301" s="45">
        <v>5088</v>
      </c>
      <c r="D301" s="39">
        <v>2501</v>
      </c>
      <c r="E301" s="59" t="s">
        <v>3213</v>
      </c>
      <c r="F301" s="60">
        <v>45812</v>
      </c>
      <c r="G301" s="39"/>
      <c r="H301" s="63">
        <v>45888</v>
      </c>
      <c r="I301" s="60">
        <f>_xlfn.XLOOKUP(tbl_die_request8[[#This Row],[clm_support]],'Die Ordering'!C:C,'Die Ordering'!G:G,"",0)</f>
        <v>45896</v>
      </c>
      <c r="J301" s="39" t="s">
        <v>3200</v>
      </c>
      <c r="K301" s="61"/>
      <c r="L301" s="62"/>
      <c r="M301" s="39"/>
      <c r="N301" s="67" t="s">
        <v>2062</v>
      </c>
    </row>
    <row r="302" spans="1:14" ht="14.45">
      <c r="A302" s="39">
        <v>323</v>
      </c>
      <c r="B302" s="39" t="s">
        <v>2802</v>
      </c>
      <c r="C302" s="45">
        <v>5172</v>
      </c>
      <c r="D302" s="39">
        <v>608</v>
      </c>
      <c r="E302" s="59" t="s">
        <v>3213</v>
      </c>
      <c r="F302" s="60">
        <v>45812</v>
      </c>
      <c r="G302" s="39"/>
      <c r="H302" s="60">
        <f>tbl_die_request8[[#This Row],[REQUESTED DATE]]</f>
        <v>45812</v>
      </c>
      <c r="I302" s="60" t="str">
        <f>_xlfn.XLOOKUP(tbl_die_request8[[#This Row],[clm_support]],'Die Ordering'!C:C,'Die Ordering'!G:G,"",0)</f>
        <v/>
      </c>
      <c r="J302" s="39" t="s">
        <v>3201</v>
      </c>
      <c r="K302" s="61"/>
      <c r="L302" s="62"/>
      <c r="M302" s="39"/>
      <c r="N302" s="67" t="s">
        <v>3528</v>
      </c>
    </row>
    <row r="303" spans="1:14" ht="14.45">
      <c r="A303" s="39">
        <v>324</v>
      </c>
      <c r="B303" s="39" t="s">
        <v>2802</v>
      </c>
      <c r="C303" s="45">
        <v>15062</v>
      </c>
      <c r="D303" s="39">
        <v>204</v>
      </c>
      <c r="E303" s="59" t="s">
        <v>3467</v>
      </c>
      <c r="F303" s="60">
        <v>45812</v>
      </c>
      <c r="G303" s="39"/>
      <c r="H303" s="60">
        <f>tbl_die_request8[[#This Row],[REQUESTED DATE]]</f>
        <v>45812</v>
      </c>
      <c r="I303" s="60" t="str">
        <f>_xlfn.XLOOKUP(tbl_die_request8[[#This Row],[clm_support]],'Die Ordering'!C:C,'Die Ordering'!G:G,"",0)</f>
        <v/>
      </c>
      <c r="J303" s="39" t="s">
        <v>3201</v>
      </c>
      <c r="K303" s="61"/>
      <c r="L303" s="62"/>
      <c r="M303" s="39"/>
      <c r="N303" s="67" t="s">
        <v>3529</v>
      </c>
    </row>
    <row r="304" spans="1:14" ht="14.45">
      <c r="A304" s="39">
        <v>325</v>
      </c>
      <c r="B304" s="39" t="s">
        <v>2802</v>
      </c>
      <c r="C304" s="45">
        <v>5059</v>
      </c>
      <c r="D304" s="39">
        <v>503</v>
      </c>
      <c r="E304" s="59" t="s">
        <v>3213</v>
      </c>
      <c r="F304" s="60">
        <v>45812</v>
      </c>
      <c r="G304" s="39"/>
      <c r="H304" s="60">
        <f>tbl_die_request8[[#This Row],[REQUESTED DATE]]</f>
        <v>45812</v>
      </c>
      <c r="I304" s="60" t="str">
        <f>_xlfn.XLOOKUP(tbl_die_request8[[#This Row],[clm_support]],'Die Ordering'!C:C,'Die Ordering'!G:G,"",0)</f>
        <v/>
      </c>
      <c r="J304" s="39" t="s">
        <v>3201</v>
      </c>
      <c r="K304" s="61"/>
      <c r="L304" s="62"/>
      <c r="M304" s="39"/>
      <c r="N304" s="67" t="s">
        <v>3530</v>
      </c>
    </row>
    <row r="305" spans="1:14" ht="14.45">
      <c r="A305" s="39">
        <v>326</v>
      </c>
      <c r="B305" s="39" t="s">
        <v>2802</v>
      </c>
      <c r="C305" s="45">
        <v>5073</v>
      </c>
      <c r="D305" s="39">
        <v>506</v>
      </c>
      <c r="E305" s="59" t="s">
        <v>3213</v>
      </c>
      <c r="F305" s="60">
        <v>45812</v>
      </c>
      <c r="G305" s="39"/>
      <c r="H305" s="60">
        <f>tbl_die_request8[[#This Row],[REQUESTED DATE]]</f>
        <v>45812</v>
      </c>
      <c r="I305" s="60" t="str">
        <f>_xlfn.XLOOKUP(tbl_die_request8[[#This Row],[clm_support]],'Die Ordering'!C:C,'Die Ordering'!G:G,"",0)</f>
        <v/>
      </c>
      <c r="J305" s="39" t="s">
        <v>3201</v>
      </c>
      <c r="K305" s="61"/>
      <c r="L305" s="62"/>
      <c r="M305" s="39"/>
      <c r="N305" s="67" t="s">
        <v>3531</v>
      </c>
    </row>
    <row r="306" spans="1:14" ht="14.45">
      <c r="A306" s="39">
        <v>327</v>
      </c>
      <c r="B306" s="39" t="s">
        <v>2802</v>
      </c>
      <c r="C306" s="45">
        <v>18801</v>
      </c>
      <c r="D306" s="39">
        <v>505</v>
      </c>
      <c r="E306" s="59" t="s">
        <v>3213</v>
      </c>
      <c r="F306" s="60">
        <v>45812</v>
      </c>
      <c r="G306" s="39"/>
      <c r="H306" s="60">
        <f>tbl_die_request8[[#This Row],[REQUESTED DATE]]</f>
        <v>45812</v>
      </c>
      <c r="I306" s="60">
        <f>_xlfn.XLOOKUP(tbl_die_request8[[#This Row],[clm_support]],'Die Ordering'!C:C,'Die Ordering'!G:G,"",0)</f>
        <v>45828</v>
      </c>
      <c r="J306" s="39" t="s">
        <v>3200</v>
      </c>
      <c r="K306" s="61" t="s">
        <v>3532</v>
      </c>
      <c r="L306" s="62"/>
      <c r="M306" s="39"/>
      <c r="N306" s="67" t="s">
        <v>1431</v>
      </c>
    </row>
    <row r="307" spans="1:14" ht="14.45">
      <c r="A307" s="39">
        <v>328</v>
      </c>
      <c r="B307" s="39" t="s">
        <v>2802</v>
      </c>
      <c r="C307" s="45">
        <v>7208</v>
      </c>
      <c r="D307" s="39">
        <v>607</v>
      </c>
      <c r="E307" s="59" t="s">
        <v>3274</v>
      </c>
      <c r="F307" s="60">
        <v>45812</v>
      </c>
      <c r="G307" s="39"/>
      <c r="H307" s="60">
        <f>tbl_die_request8[[#This Row],[REQUESTED DATE]]</f>
        <v>45812</v>
      </c>
      <c r="I307" s="60">
        <f>_xlfn.XLOOKUP(tbl_die_request8[[#This Row],[clm_support]],'Die Ordering'!C:C,'Die Ordering'!G:G,"",0)</f>
        <v>45812</v>
      </c>
      <c r="J307" s="39" t="s">
        <v>3200</v>
      </c>
      <c r="K307" s="61"/>
      <c r="L307" s="62"/>
      <c r="M307" s="39"/>
      <c r="N307" s="67" t="s">
        <v>1320</v>
      </c>
    </row>
    <row r="308" spans="1:14" ht="14.45">
      <c r="A308" s="39">
        <v>329</v>
      </c>
      <c r="B308" s="39" t="s">
        <v>2802</v>
      </c>
      <c r="C308" s="45">
        <v>7208</v>
      </c>
      <c r="D308" s="39">
        <v>608</v>
      </c>
      <c r="E308" s="59" t="s">
        <v>3274</v>
      </c>
      <c r="F308" s="60">
        <v>45812</v>
      </c>
      <c r="G308" s="39"/>
      <c r="H308" s="60">
        <f>tbl_die_request8[[#This Row],[REQUESTED DATE]]</f>
        <v>45812</v>
      </c>
      <c r="I308" s="60">
        <f>_xlfn.XLOOKUP(tbl_die_request8[[#This Row],[clm_support]],'Die Ordering'!C:C,'Die Ordering'!G:G,"",0)</f>
        <v>45812</v>
      </c>
      <c r="J308" s="39" t="s">
        <v>3200</v>
      </c>
      <c r="K308" s="61"/>
      <c r="L308" s="62"/>
      <c r="M308" s="39"/>
      <c r="N308" s="67" t="s">
        <v>1321</v>
      </c>
    </row>
    <row r="309" spans="1:14" ht="14.45">
      <c r="A309" s="39">
        <v>330</v>
      </c>
      <c r="B309" s="39" t="s">
        <v>2802</v>
      </c>
      <c r="C309" s="45">
        <v>7208</v>
      </c>
      <c r="D309" s="39">
        <v>609</v>
      </c>
      <c r="E309" s="59" t="s">
        <v>3274</v>
      </c>
      <c r="F309" s="60">
        <v>45812</v>
      </c>
      <c r="G309" s="39"/>
      <c r="H309" s="60">
        <f>tbl_die_request8[[#This Row],[REQUESTED DATE]]</f>
        <v>45812</v>
      </c>
      <c r="I309" s="60">
        <f>_xlfn.XLOOKUP(tbl_die_request8[[#This Row],[clm_support]],'Die Ordering'!C:C,'Die Ordering'!G:G,"",0)</f>
        <v>45812</v>
      </c>
      <c r="J309" s="39" t="s">
        <v>3200</v>
      </c>
      <c r="K309" s="61"/>
      <c r="L309" s="62"/>
      <c r="M309" s="39"/>
      <c r="N309" s="67" t="s">
        <v>1322</v>
      </c>
    </row>
    <row r="310" spans="1:14" ht="14.45">
      <c r="A310" s="39">
        <v>331</v>
      </c>
      <c r="B310" s="39" t="s">
        <v>2802</v>
      </c>
      <c r="C310" s="45">
        <v>120471</v>
      </c>
      <c r="D310" s="39">
        <v>405</v>
      </c>
      <c r="E310" s="59" t="s">
        <v>3232</v>
      </c>
      <c r="F310" s="60">
        <v>45812</v>
      </c>
      <c r="G310" s="39"/>
      <c r="H310" s="60">
        <f>tbl_die_request8[[#This Row],[REQUESTED DATE]]</f>
        <v>45812</v>
      </c>
      <c r="I310" s="60">
        <f>_xlfn.XLOOKUP(tbl_die_request8[[#This Row],[clm_support]],'Die Ordering'!C:C,'Die Ordering'!G:G,"",0)</f>
        <v>45812</v>
      </c>
      <c r="J310" s="39" t="s">
        <v>3200</v>
      </c>
      <c r="K310" s="61"/>
      <c r="L310" s="62"/>
      <c r="M310" s="39"/>
      <c r="N310" s="67" t="s">
        <v>1347</v>
      </c>
    </row>
    <row r="311" spans="1:14" ht="14.45">
      <c r="A311" s="39">
        <v>332</v>
      </c>
      <c r="B311" s="39" t="s">
        <v>2802</v>
      </c>
      <c r="C311" s="45">
        <v>9371</v>
      </c>
      <c r="D311" s="39">
        <v>402</v>
      </c>
      <c r="E311" s="59" t="s">
        <v>3213</v>
      </c>
      <c r="F311" s="60">
        <v>45819</v>
      </c>
      <c r="G311" s="39"/>
      <c r="H311" s="60">
        <f>tbl_die_request8[[#This Row],[REQUESTED DATE]]</f>
        <v>45819</v>
      </c>
      <c r="I311" s="60" t="str">
        <f>_xlfn.XLOOKUP(tbl_die_request8[[#This Row],[clm_support]],'Die Ordering'!C:C,'Die Ordering'!G:G,"",0)</f>
        <v/>
      </c>
      <c r="J311" s="39" t="s">
        <v>3201</v>
      </c>
      <c r="K311" s="61"/>
      <c r="L311" s="62"/>
      <c r="M311" s="39"/>
      <c r="N311" s="67" t="s">
        <v>3533</v>
      </c>
    </row>
    <row r="312" spans="1:14" ht="14.45">
      <c r="A312" s="39">
        <v>333</v>
      </c>
      <c r="B312" s="39" t="s">
        <v>2802</v>
      </c>
      <c r="C312" s="45">
        <v>13006</v>
      </c>
      <c r="D312" s="39">
        <v>519</v>
      </c>
      <c r="E312" s="59" t="s">
        <v>3213</v>
      </c>
      <c r="F312" s="60">
        <v>45819</v>
      </c>
      <c r="G312" s="39"/>
      <c r="H312" s="60">
        <f>tbl_die_request8[[#This Row],[REQUESTED DATE]]</f>
        <v>45819</v>
      </c>
      <c r="I312" s="60">
        <f>_xlfn.XLOOKUP(tbl_die_request8[[#This Row],[clm_support]],'Die Ordering'!C:C,'Die Ordering'!G:G,"",0)</f>
        <v>45861</v>
      </c>
      <c r="J312" s="39" t="s">
        <v>3200</v>
      </c>
      <c r="K312" s="61"/>
      <c r="L312" s="62"/>
      <c r="M312" s="39"/>
      <c r="N312" s="67" t="s">
        <v>1720</v>
      </c>
    </row>
    <row r="313" spans="1:14" ht="14.45">
      <c r="A313" s="39">
        <v>334</v>
      </c>
      <c r="B313" s="39" t="s">
        <v>2802</v>
      </c>
      <c r="C313" s="45">
        <v>29892</v>
      </c>
      <c r="D313" s="39">
        <v>602</v>
      </c>
      <c r="E313" s="59" t="s">
        <v>3213</v>
      </c>
      <c r="F313" s="60">
        <v>45819</v>
      </c>
      <c r="G313" s="39"/>
      <c r="H313" s="60">
        <f>tbl_die_request8[[#This Row],[REQUESTED DATE]]</f>
        <v>45819</v>
      </c>
      <c r="I313" s="60" t="str">
        <f>_xlfn.XLOOKUP(tbl_die_request8[[#This Row],[clm_support]],'Die Ordering'!C:C,'Die Ordering'!G:G,"",0)</f>
        <v/>
      </c>
      <c r="J313" s="39" t="s">
        <v>3201</v>
      </c>
      <c r="K313" s="61"/>
      <c r="L313" s="62"/>
      <c r="M313" s="39"/>
      <c r="N313" s="67" t="s">
        <v>3534</v>
      </c>
    </row>
    <row r="314" spans="1:14" ht="14.45">
      <c r="A314" s="39">
        <v>335</v>
      </c>
      <c r="B314" s="39" t="s">
        <v>2802</v>
      </c>
      <c r="C314" s="45">
        <v>12098</v>
      </c>
      <c r="D314" s="39">
        <v>215</v>
      </c>
      <c r="E314" s="59" t="s">
        <v>3213</v>
      </c>
      <c r="F314" s="60">
        <v>45819</v>
      </c>
      <c r="G314" s="39"/>
      <c r="H314" s="60">
        <f>tbl_die_request8[[#This Row],[REQUESTED DATE]]</f>
        <v>45819</v>
      </c>
      <c r="I314" s="60">
        <f>_xlfn.XLOOKUP(tbl_die_request8[[#This Row],[clm_support]],'Die Ordering'!C:C,'Die Ordering'!G:G,"",0)</f>
        <v>45981</v>
      </c>
      <c r="J314" s="39" t="s">
        <v>3201</v>
      </c>
      <c r="K314" s="61"/>
      <c r="L314" s="62"/>
      <c r="M314" s="39"/>
      <c r="N314" s="67" t="s">
        <v>113</v>
      </c>
    </row>
    <row r="315" spans="1:14" ht="14.45">
      <c r="A315" s="39">
        <v>336</v>
      </c>
      <c r="B315" s="39" t="s">
        <v>2802</v>
      </c>
      <c r="C315" s="45">
        <v>29138</v>
      </c>
      <c r="D315" s="39">
        <v>204</v>
      </c>
      <c r="E315" s="59" t="s">
        <v>3313</v>
      </c>
      <c r="F315" s="60">
        <v>45819</v>
      </c>
      <c r="G315" s="39"/>
      <c r="H315" s="60">
        <f>tbl_die_request8[[#This Row],[REQUESTED DATE]]</f>
        <v>45819</v>
      </c>
      <c r="I315" s="60">
        <f>_xlfn.XLOOKUP(tbl_die_request8[[#This Row],[clm_support]],'Die Ordering'!C:C,'Die Ordering'!G:G,"",0)</f>
        <v>45854</v>
      </c>
      <c r="J315" s="39" t="s">
        <v>3200</v>
      </c>
      <c r="K315" s="61"/>
      <c r="L315" s="62"/>
      <c r="M315" s="39"/>
      <c r="N315" s="67" t="s">
        <v>1375</v>
      </c>
    </row>
    <row r="316" spans="1:14" ht="14.45">
      <c r="A316" s="39">
        <v>337</v>
      </c>
      <c r="B316" s="39" t="s">
        <v>2802</v>
      </c>
      <c r="C316" s="45">
        <v>120470</v>
      </c>
      <c r="D316" s="39">
        <v>505</v>
      </c>
      <c r="E316" s="59" t="s">
        <v>3232</v>
      </c>
      <c r="F316" s="60">
        <v>45819</v>
      </c>
      <c r="G316" s="39"/>
      <c r="H316" s="60">
        <f>tbl_die_request8[[#This Row],[REQUESTED DATE]]</f>
        <v>45819</v>
      </c>
      <c r="I316" s="60" t="str">
        <f>_xlfn.XLOOKUP(tbl_die_request8[[#This Row],[clm_support]],'Die Ordering'!C:C,'Die Ordering'!G:G,"",0)</f>
        <v/>
      </c>
      <c r="J316" s="39" t="s">
        <v>3201</v>
      </c>
      <c r="K316" s="61"/>
      <c r="L316" s="62"/>
      <c r="M316" s="39"/>
      <c r="N316" s="67" t="s">
        <v>3535</v>
      </c>
    </row>
    <row r="317" spans="1:14" ht="14.45">
      <c r="A317" s="39">
        <v>338</v>
      </c>
      <c r="B317" s="39" t="s">
        <v>2802</v>
      </c>
      <c r="C317" s="45">
        <v>29680</v>
      </c>
      <c r="D317" s="39">
        <v>603</v>
      </c>
      <c r="E317" s="59" t="s">
        <v>3415</v>
      </c>
      <c r="F317" s="60">
        <v>45819</v>
      </c>
      <c r="G317" s="39"/>
      <c r="H317" s="60">
        <f>tbl_die_request8[[#This Row],[REQUESTED DATE]]</f>
        <v>45819</v>
      </c>
      <c r="I317" s="60">
        <f>_xlfn.XLOOKUP(tbl_die_request8[[#This Row],[clm_support]],'Die Ordering'!C:C,'Die Ordering'!G:G,"",0)</f>
        <v>45854</v>
      </c>
      <c r="J317" s="39" t="s">
        <v>3200</v>
      </c>
      <c r="K317" s="61"/>
      <c r="L317" s="62"/>
      <c r="M317" s="39"/>
      <c r="N317" s="67" t="s">
        <v>1376</v>
      </c>
    </row>
    <row r="318" spans="1:14" ht="14.45">
      <c r="A318" s="39">
        <v>339</v>
      </c>
      <c r="B318" s="39" t="s">
        <v>2823</v>
      </c>
      <c r="C318" s="45">
        <v>26200</v>
      </c>
      <c r="D318" s="39">
        <v>3504</v>
      </c>
      <c r="E318" s="59" t="s">
        <v>3230</v>
      </c>
      <c r="F318" s="60">
        <v>45819</v>
      </c>
      <c r="G318" s="39">
        <v>2</v>
      </c>
      <c r="H318" s="60">
        <v>45819</v>
      </c>
      <c r="I318" s="60">
        <f>_xlfn.XLOOKUP(tbl_die_request8[[#This Row],[clm_support]],'Die Ordering'!C:C,'Die Ordering'!G:G,"",0)</f>
        <v>45820</v>
      </c>
      <c r="J318" s="39" t="s">
        <v>3200</v>
      </c>
      <c r="K318" s="61"/>
      <c r="L318" s="62"/>
      <c r="M318" s="39"/>
      <c r="N318" s="67" t="s">
        <v>1361</v>
      </c>
    </row>
    <row r="319" spans="1:14" ht="14.45">
      <c r="A319" s="39">
        <v>340</v>
      </c>
      <c r="B319" s="39" t="s">
        <v>2823</v>
      </c>
      <c r="C319" s="45">
        <v>14735</v>
      </c>
      <c r="D319" s="39">
        <v>2503</v>
      </c>
      <c r="E319" s="59" t="s">
        <v>3514</v>
      </c>
      <c r="F319" s="60">
        <v>45819</v>
      </c>
      <c r="G319" s="39">
        <v>1</v>
      </c>
      <c r="H319" s="60">
        <v>45819</v>
      </c>
      <c r="I319" s="60">
        <f>_xlfn.XLOOKUP(tbl_die_request8[[#This Row],[clm_support]],'Die Ordering'!C:C,'Die Ordering'!G:G,"",0)</f>
        <v>45854</v>
      </c>
      <c r="J319" s="39" t="s">
        <v>3200</v>
      </c>
      <c r="K319" s="61"/>
      <c r="L319" s="62"/>
      <c r="M319" s="39"/>
      <c r="N319" s="67" t="s">
        <v>1401</v>
      </c>
    </row>
    <row r="320" spans="1:14" ht="14.45">
      <c r="A320" s="39">
        <v>341</v>
      </c>
      <c r="B320" s="39" t="s">
        <v>2823</v>
      </c>
      <c r="C320" s="45">
        <v>51118</v>
      </c>
      <c r="D320" s="39">
        <v>3536</v>
      </c>
      <c r="E320" s="59" t="s">
        <v>3278</v>
      </c>
      <c r="F320" s="60">
        <v>45819</v>
      </c>
      <c r="G320" s="39">
        <v>10</v>
      </c>
      <c r="H320" s="60">
        <v>45819</v>
      </c>
      <c r="I320" s="60">
        <f>_xlfn.XLOOKUP(tbl_die_request8[[#This Row],[clm_support]],'Die Ordering'!C:C,'Die Ordering'!G:G,"",0)</f>
        <v>45854</v>
      </c>
      <c r="J320" s="39" t="s">
        <v>3200</v>
      </c>
      <c r="K320" s="61"/>
      <c r="L320" s="62"/>
      <c r="M320" s="39"/>
      <c r="N320" s="67" t="s">
        <v>1404</v>
      </c>
    </row>
    <row r="321" spans="1:14" ht="14.45">
      <c r="A321" s="39">
        <v>342</v>
      </c>
      <c r="B321" s="39" t="s">
        <v>2823</v>
      </c>
      <c r="C321" s="45">
        <v>14725</v>
      </c>
      <c r="D321" s="39">
        <v>3501</v>
      </c>
      <c r="E321" s="59" t="s">
        <v>3536</v>
      </c>
      <c r="F321" s="60">
        <v>45819</v>
      </c>
      <c r="G321" s="39">
        <v>2</v>
      </c>
      <c r="H321" s="60">
        <v>45819</v>
      </c>
      <c r="I321" s="60">
        <f>_xlfn.XLOOKUP(tbl_die_request8[[#This Row],[clm_support]],'Die Ordering'!C:C,'Die Ordering'!G:G,"",0)</f>
        <v>45854</v>
      </c>
      <c r="J321" s="39" t="s">
        <v>3200</v>
      </c>
      <c r="K321" s="61"/>
      <c r="L321" s="62"/>
      <c r="M321" s="39"/>
      <c r="N321" s="67" t="s">
        <v>1402</v>
      </c>
    </row>
    <row r="322" spans="1:14" ht="14.45">
      <c r="A322" s="39">
        <v>343</v>
      </c>
      <c r="B322" s="39" t="s">
        <v>2823</v>
      </c>
      <c r="C322" s="45">
        <v>30113</v>
      </c>
      <c r="D322" s="39">
        <v>3506</v>
      </c>
      <c r="E322" s="59" t="s">
        <v>3274</v>
      </c>
      <c r="F322" s="60">
        <v>45819</v>
      </c>
      <c r="G322" s="39">
        <v>4</v>
      </c>
      <c r="H322" s="60">
        <v>45819</v>
      </c>
      <c r="I322" s="60">
        <f>_xlfn.XLOOKUP(tbl_die_request8[[#This Row],[clm_support]],'Die Ordering'!C:C,'Die Ordering'!G:G,"",0)</f>
        <v>45824</v>
      </c>
      <c r="J322" s="39" t="s">
        <v>3200</v>
      </c>
      <c r="K322" s="61"/>
      <c r="L322" s="62"/>
      <c r="M322" s="39"/>
      <c r="N322" s="67" t="s">
        <v>1400</v>
      </c>
    </row>
    <row r="323" spans="1:14" ht="14.45">
      <c r="A323" s="39">
        <v>344</v>
      </c>
      <c r="B323" s="39" t="s">
        <v>2823</v>
      </c>
      <c r="C323" s="45">
        <v>15113</v>
      </c>
      <c r="D323" s="39">
        <v>2501</v>
      </c>
      <c r="E323" s="59" t="s">
        <v>3213</v>
      </c>
      <c r="F323" s="60">
        <v>45819</v>
      </c>
      <c r="G323" s="39">
        <v>1</v>
      </c>
      <c r="H323" s="60">
        <v>45819</v>
      </c>
      <c r="I323" s="60">
        <f>_xlfn.XLOOKUP(tbl_die_request8[[#This Row],[clm_support]],'Die Ordering'!C:C,'Die Ordering'!G:G,"",0)</f>
        <v>45854</v>
      </c>
      <c r="J323" s="39" t="s">
        <v>3200</v>
      </c>
      <c r="K323" s="61"/>
      <c r="L323" s="62"/>
      <c r="M323" s="39"/>
      <c r="N323" s="67" t="s">
        <v>1403</v>
      </c>
    </row>
    <row r="324" spans="1:14" ht="14.45">
      <c r="A324" s="39">
        <v>345</v>
      </c>
      <c r="B324" s="39" t="s">
        <v>2802</v>
      </c>
      <c r="C324" s="45">
        <v>27719</v>
      </c>
      <c r="D324" s="39">
        <v>501</v>
      </c>
      <c r="E324" s="59" t="s">
        <v>3274</v>
      </c>
      <c r="F324" s="60"/>
      <c r="G324" s="39"/>
      <c r="H324" s="60">
        <f>tbl_die_request8[[#This Row],[REQUESTED DATE]]</f>
        <v>0</v>
      </c>
      <c r="I324" s="60">
        <f>_xlfn.XLOOKUP(tbl_die_request8[[#This Row],[clm_support]],'Die Ordering'!C:C,'Die Ordering'!G:G,"",0)</f>
        <v>45854</v>
      </c>
      <c r="J324" s="39" t="s">
        <v>3200</v>
      </c>
      <c r="K324" s="61"/>
      <c r="L324" s="62"/>
      <c r="M324" s="39"/>
      <c r="N324" s="67" t="s">
        <v>1370</v>
      </c>
    </row>
    <row r="325" spans="1:14" ht="14.45">
      <c r="A325" s="39">
        <v>346</v>
      </c>
      <c r="B325" s="39" t="s">
        <v>2823</v>
      </c>
      <c r="C325" s="45">
        <v>27719</v>
      </c>
      <c r="D325" s="39">
        <v>2504</v>
      </c>
      <c r="E325" s="59" t="s">
        <v>3274</v>
      </c>
      <c r="F325" s="60">
        <v>45912</v>
      </c>
      <c r="G325" s="39">
        <v>3</v>
      </c>
      <c r="H325" s="60"/>
      <c r="I325" s="60">
        <f>_xlfn.XLOOKUP(tbl_die_request8[[#This Row],[clm_support]],'Die Ordering'!C:C,'Die Ordering'!G:G,"",0)</f>
        <v>45832</v>
      </c>
      <c r="J325" s="39" t="s">
        <v>3200</v>
      </c>
      <c r="K325" s="61"/>
      <c r="L325" s="62"/>
      <c r="M325" s="39"/>
      <c r="N325" s="67" t="s">
        <v>1446</v>
      </c>
    </row>
    <row r="326" spans="1:14" ht="14.45">
      <c r="A326" s="39">
        <v>347</v>
      </c>
      <c r="B326" s="39" t="s">
        <v>2802</v>
      </c>
      <c r="C326" s="45">
        <v>27719</v>
      </c>
      <c r="D326" s="39">
        <v>501</v>
      </c>
      <c r="E326" s="59" t="s">
        <v>3274</v>
      </c>
      <c r="F326" s="60">
        <v>45821</v>
      </c>
      <c r="G326" s="39"/>
      <c r="H326" s="60">
        <f>tbl_die_request8[[#This Row],[REQUESTED DATE]]</f>
        <v>45821</v>
      </c>
      <c r="I326" s="60">
        <f>_xlfn.XLOOKUP(tbl_die_request8[[#This Row],[clm_support]],'Die Ordering'!C:C,'Die Ordering'!G:G,"",0)</f>
        <v>45854</v>
      </c>
      <c r="J326" s="39" t="s">
        <v>3200</v>
      </c>
      <c r="K326" s="61"/>
      <c r="L326" s="62"/>
      <c r="M326" s="39"/>
      <c r="N326" s="67" t="s">
        <v>1370</v>
      </c>
    </row>
    <row r="327" spans="1:14" ht="14.45">
      <c r="A327" s="39">
        <v>348</v>
      </c>
      <c r="B327" s="39" t="s">
        <v>2802</v>
      </c>
      <c r="C327" s="45">
        <v>13793</v>
      </c>
      <c r="D327" s="39">
        <v>506</v>
      </c>
      <c r="E327" s="59" t="s">
        <v>3213</v>
      </c>
      <c r="F327" s="60">
        <v>45821</v>
      </c>
      <c r="G327" s="39"/>
      <c r="H327" s="60">
        <f>tbl_die_request8[[#This Row],[REQUESTED DATE]]</f>
        <v>45821</v>
      </c>
      <c r="I327" s="60" t="str">
        <f>_xlfn.XLOOKUP(tbl_die_request8[[#This Row],[clm_support]],'Die Ordering'!C:C,'Die Ordering'!G:G,"",0)</f>
        <v/>
      </c>
      <c r="J327" s="39" t="s">
        <v>3201</v>
      </c>
      <c r="K327" s="61"/>
      <c r="L327" s="62"/>
      <c r="M327" s="39"/>
      <c r="N327" s="67" t="s">
        <v>3520</v>
      </c>
    </row>
    <row r="328" spans="1:14" ht="14.45">
      <c r="A328" s="39">
        <v>349</v>
      </c>
      <c r="B328" s="39" t="s">
        <v>2802</v>
      </c>
      <c r="C328" s="45">
        <v>55048</v>
      </c>
      <c r="D328" s="39">
        <v>404</v>
      </c>
      <c r="E328" s="59" t="s">
        <v>3278</v>
      </c>
      <c r="F328" s="60">
        <v>45821</v>
      </c>
      <c r="G328" s="39"/>
      <c r="H328" s="60">
        <f>tbl_die_request8[[#This Row],[REQUESTED DATE]]</f>
        <v>45821</v>
      </c>
      <c r="I328" s="60" t="str">
        <f>_xlfn.XLOOKUP(tbl_die_request8[[#This Row],[clm_support]],'Die Ordering'!C:C,'Die Ordering'!G:G,"",0)</f>
        <v/>
      </c>
      <c r="J328" s="39" t="s">
        <v>3201</v>
      </c>
      <c r="K328" s="61"/>
      <c r="L328" s="62"/>
      <c r="M328" s="39"/>
      <c r="N328" s="67" t="s">
        <v>3537</v>
      </c>
    </row>
    <row r="329" spans="1:14" ht="14.45">
      <c r="A329" s="39">
        <v>350</v>
      </c>
      <c r="B329" s="39" t="s">
        <v>2802</v>
      </c>
      <c r="C329" s="45">
        <v>28830</v>
      </c>
      <c r="D329" s="39">
        <v>504</v>
      </c>
      <c r="E329" s="59" t="s">
        <v>3273</v>
      </c>
      <c r="F329" s="60">
        <v>45821</v>
      </c>
      <c r="G329" s="39"/>
      <c r="H329" s="60">
        <f>tbl_die_request8[[#This Row],[REQUESTED DATE]]</f>
        <v>45821</v>
      </c>
      <c r="I329" s="60">
        <f>_xlfn.XLOOKUP(tbl_die_request8[[#This Row],[clm_support]],'Die Ordering'!C:C,'Die Ordering'!G:G,"",0)</f>
        <v>45824</v>
      </c>
      <c r="J329" s="39" t="s">
        <v>3200</v>
      </c>
      <c r="K329" s="61"/>
      <c r="L329" s="62"/>
      <c r="M329" s="39"/>
      <c r="N329" s="67" t="s">
        <v>1364</v>
      </c>
    </row>
    <row r="330" spans="1:14" ht="14.45">
      <c r="A330" s="39">
        <v>351</v>
      </c>
      <c r="B330" s="39" t="s">
        <v>2823</v>
      </c>
      <c r="C330" s="45">
        <v>16441</v>
      </c>
      <c r="D330" s="39">
        <v>2503</v>
      </c>
      <c r="E330" s="59" t="s">
        <v>3213</v>
      </c>
      <c r="F330" s="60">
        <v>45821</v>
      </c>
      <c r="G330" s="39"/>
      <c r="H330" s="60"/>
      <c r="I330" s="60">
        <f>_xlfn.XLOOKUP(tbl_die_request8[[#This Row],[clm_support]],'Die Ordering'!C:C,'Die Ordering'!G:G,"",0)</f>
        <v>45828</v>
      </c>
      <c r="J330" s="39" t="s">
        <v>3200</v>
      </c>
      <c r="K330" s="61"/>
      <c r="L330" s="62"/>
      <c r="M330" s="39"/>
      <c r="N330" s="67" t="s">
        <v>1436</v>
      </c>
    </row>
    <row r="331" spans="1:14" ht="14.45">
      <c r="A331" s="39">
        <v>352</v>
      </c>
      <c r="B331" s="39" t="s">
        <v>2802</v>
      </c>
      <c r="C331" s="45">
        <v>30289</v>
      </c>
      <c r="D331" s="39">
        <v>602</v>
      </c>
      <c r="E331" s="59" t="s">
        <v>3216</v>
      </c>
      <c r="F331" s="60">
        <v>45822</v>
      </c>
      <c r="G331" s="39"/>
      <c r="H331" s="60">
        <f>tbl_die_request8[[#This Row],[REQUESTED DATE]]</f>
        <v>45822</v>
      </c>
      <c r="I331" s="60">
        <f>_xlfn.XLOOKUP(tbl_die_request8[[#This Row],[clm_support]],'Die Ordering'!C:C,'Die Ordering'!G:G,"",0)</f>
        <v>45821</v>
      </c>
      <c r="J331" s="39" t="s">
        <v>3200</v>
      </c>
      <c r="K331" s="61"/>
      <c r="L331" s="62"/>
      <c r="M331" s="39"/>
      <c r="N331" s="67" t="s">
        <v>1389</v>
      </c>
    </row>
    <row r="332" spans="1:14">
      <c r="A332" s="39">
        <v>353</v>
      </c>
      <c r="B332" s="39" t="s">
        <v>2823</v>
      </c>
      <c r="C332" s="45">
        <v>13010</v>
      </c>
      <c r="D332" s="39">
        <v>2508</v>
      </c>
      <c r="E332" s="59" t="s">
        <v>3213</v>
      </c>
      <c r="F332" s="60">
        <v>45825</v>
      </c>
      <c r="G332" s="39"/>
      <c r="H332" s="60"/>
      <c r="I332" s="60">
        <f>_xlfn.XLOOKUP(tbl_die_request8[[#This Row],[clm_support]],'Die Ordering'!C:C,'Die Ordering'!G:G,"",0)</f>
        <v>45828</v>
      </c>
      <c r="J332" s="39" t="s">
        <v>3200</v>
      </c>
      <c r="K332" s="61" t="s">
        <v>3538</v>
      </c>
      <c r="L332" s="62"/>
      <c r="M332" s="39"/>
      <c r="N332" s="67" t="s">
        <v>1434</v>
      </c>
    </row>
    <row r="333" spans="1:14" ht="14.45">
      <c r="A333" s="39">
        <v>354</v>
      </c>
      <c r="B333" s="39" t="s">
        <v>2823</v>
      </c>
      <c r="C333" s="45">
        <v>15651</v>
      </c>
      <c r="D333" s="39">
        <v>2506</v>
      </c>
      <c r="E333" s="59" t="s">
        <v>3213</v>
      </c>
      <c r="F333" s="60">
        <v>45825</v>
      </c>
      <c r="G333" s="39"/>
      <c r="H333" s="60"/>
      <c r="I333" s="60">
        <f>_xlfn.XLOOKUP(tbl_die_request8[[#This Row],[clm_support]],'Die Ordering'!C:C,'Die Ordering'!G:G,"",0)</f>
        <v>45828</v>
      </c>
      <c r="J333" s="39" t="s">
        <v>3200</v>
      </c>
      <c r="K333" s="61"/>
      <c r="L333" s="62"/>
      <c r="M333" s="39"/>
      <c r="N333" s="67" t="s">
        <v>1437</v>
      </c>
    </row>
    <row r="334" spans="1:14" ht="14.45">
      <c r="A334" s="39">
        <v>355</v>
      </c>
      <c r="B334" s="39" t="s">
        <v>2802</v>
      </c>
      <c r="C334" s="45">
        <v>15648</v>
      </c>
      <c r="D334" s="39">
        <v>241</v>
      </c>
      <c r="E334" s="59" t="s">
        <v>3213</v>
      </c>
      <c r="F334" s="60">
        <v>45825</v>
      </c>
      <c r="G334" s="39"/>
      <c r="H334" s="60">
        <f>tbl_die_request8[[#This Row],[REQUESTED DATE]]</f>
        <v>45825</v>
      </c>
      <c r="I334" s="60">
        <f>_xlfn.XLOOKUP(tbl_die_request8[[#This Row],[clm_support]],'Die Ordering'!C:C,'Die Ordering'!G:G,"",0)</f>
        <v>45829</v>
      </c>
      <c r="J334" s="39" t="s">
        <v>3200</v>
      </c>
      <c r="K334" s="61"/>
      <c r="L334" s="62"/>
      <c r="M334" s="39"/>
      <c r="N334" s="67" t="s">
        <v>1440</v>
      </c>
    </row>
    <row r="335" spans="1:14" ht="14.45">
      <c r="A335" s="39">
        <v>356</v>
      </c>
      <c r="B335" s="39" t="s">
        <v>2802</v>
      </c>
      <c r="C335" s="45">
        <v>5200</v>
      </c>
      <c r="D335" s="39">
        <v>608</v>
      </c>
      <c r="E335" s="59" t="s">
        <v>3213</v>
      </c>
      <c r="F335" s="60">
        <v>45825</v>
      </c>
      <c r="G335" s="39"/>
      <c r="H335" s="60">
        <f>tbl_die_request8[[#This Row],[REQUESTED DATE]]</f>
        <v>45825</v>
      </c>
      <c r="I335" s="60">
        <f>_xlfn.XLOOKUP(tbl_die_request8[[#This Row],[clm_support]],'Die Ordering'!C:C,'Die Ordering'!G:G,"",0)</f>
        <v>45884</v>
      </c>
      <c r="J335" s="39" t="s">
        <v>3200</v>
      </c>
      <c r="K335" s="61"/>
      <c r="L335" s="62"/>
      <c r="M335" s="39"/>
      <c r="N335" s="67" t="s">
        <v>1968</v>
      </c>
    </row>
    <row r="336" spans="1:14" ht="14.45">
      <c r="A336" s="39">
        <v>357</v>
      </c>
      <c r="B336" s="39" t="s">
        <v>2802</v>
      </c>
      <c r="C336" s="45">
        <v>29897</v>
      </c>
      <c r="D336" s="39">
        <v>504</v>
      </c>
      <c r="E336" s="59" t="s">
        <v>3236</v>
      </c>
      <c r="F336" s="60">
        <v>45825</v>
      </c>
      <c r="G336" s="39"/>
      <c r="H336" s="60">
        <f>tbl_die_request8[[#This Row],[REQUESTED DATE]]</f>
        <v>45825</v>
      </c>
      <c r="I336" s="60">
        <f>_xlfn.XLOOKUP(tbl_die_request8[[#This Row],[clm_support]],'Die Ordering'!C:C,'Die Ordering'!G:G,"",0)</f>
        <v>45828</v>
      </c>
      <c r="J336" s="39" t="s">
        <v>3200</v>
      </c>
      <c r="K336" s="61"/>
      <c r="L336" s="62"/>
      <c r="M336" s="39"/>
      <c r="N336" s="67" t="s">
        <v>1427</v>
      </c>
    </row>
    <row r="337" spans="1:14" ht="14.45">
      <c r="A337" s="39">
        <v>358</v>
      </c>
      <c r="B337" s="39" t="s">
        <v>2802</v>
      </c>
      <c r="C337" s="45">
        <v>5030</v>
      </c>
      <c r="D337" s="39">
        <v>503</v>
      </c>
      <c r="E337" s="59" t="s">
        <v>3213</v>
      </c>
      <c r="F337" s="60">
        <v>45825</v>
      </c>
      <c r="G337" s="39"/>
      <c r="H337" s="60">
        <f>tbl_die_request8[[#This Row],[REQUESTED DATE]]</f>
        <v>45825</v>
      </c>
      <c r="I337" s="60" t="str">
        <f>_xlfn.XLOOKUP(tbl_die_request8[[#This Row],[clm_support]],'Die Ordering'!C:C,'Die Ordering'!G:G,"",0)</f>
        <v/>
      </c>
      <c r="J337" s="39" t="s">
        <v>3201</v>
      </c>
      <c r="K337" s="61"/>
      <c r="L337" s="62"/>
      <c r="M337" s="39"/>
      <c r="N337" s="67" t="s">
        <v>3539</v>
      </c>
    </row>
    <row r="338" spans="1:14" ht="14.45">
      <c r="A338" s="39">
        <v>359</v>
      </c>
      <c r="B338" s="39" t="s">
        <v>2802</v>
      </c>
      <c r="C338" s="45">
        <v>14690</v>
      </c>
      <c r="D338" s="39">
        <v>405</v>
      </c>
      <c r="E338" s="59" t="s">
        <v>3213</v>
      </c>
      <c r="F338" s="60">
        <v>45825</v>
      </c>
      <c r="G338" s="39"/>
      <c r="H338" s="60">
        <f>tbl_die_request8[[#This Row],[REQUESTED DATE]]</f>
        <v>45825</v>
      </c>
      <c r="I338" s="60" t="str">
        <f>_xlfn.XLOOKUP(tbl_die_request8[[#This Row],[clm_support]],'Die Ordering'!C:C,'Die Ordering'!G:G,"",0)</f>
        <v/>
      </c>
      <c r="J338" s="39" t="s">
        <v>3201</v>
      </c>
      <c r="K338" s="61"/>
      <c r="L338" s="62"/>
      <c r="M338" s="39"/>
      <c r="N338" s="67" t="s">
        <v>3540</v>
      </c>
    </row>
    <row r="339" spans="1:14" ht="14.45">
      <c r="A339" s="39">
        <v>360</v>
      </c>
      <c r="B339" s="39" t="s">
        <v>2802</v>
      </c>
      <c r="C339" s="45">
        <v>15106</v>
      </c>
      <c r="D339" s="39">
        <v>203</v>
      </c>
      <c r="E339" s="59" t="s">
        <v>3236</v>
      </c>
      <c r="F339" s="60">
        <v>45825</v>
      </c>
      <c r="G339" s="39"/>
      <c r="H339" s="60">
        <f>tbl_die_request8[[#This Row],[REQUESTED DATE]]</f>
        <v>45825</v>
      </c>
      <c r="I339" s="60" t="str">
        <f>_xlfn.XLOOKUP(tbl_die_request8[[#This Row],[clm_support]],'Die Ordering'!C:C,'Die Ordering'!G:G,"",0)</f>
        <v/>
      </c>
      <c r="J339" s="39" t="s">
        <v>3201</v>
      </c>
      <c r="K339" s="61"/>
      <c r="L339" s="62"/>
      <c r="M339" s="39"/>
      <c r="N339" s="67" t="s">
        <v>3541</v>
      </c>
    </row>
    <row r="340" spans="1:14" ht="14.45">
      <c r="A340" s="39">
        <v>361</v>
      </c>
      <c r="B340" s="39" t="s">
        <v>2802</v>
      </c>
      <c r="C340" s="45">
        <v>15651</v>
      </c>
      <c r="D340" s="39">
        <v>271</v>
      </c>
      <c r="E340" s="59" t="s">
        <v>3213</v>
      </c>
      <c r="F340" s="60">
        <v>45825</v>
      </c>
      <c r="G340" s="39"/>
      <c r="H340" s="60">
        <f>tbl_die_request8[[#This Row],[REQUESTED DATE]]</f>
        <v>45825</v>
      </c>
      <c r="I340" s="60">
        <f>_xlfn.XLOOKUP(tbl_die_request8[[#This Row],[clm_support]],'Die Ordering'!C:C,'Die Ordering'!G:G,"",0)</f>
        <v>45842</v>
      </c>
      <c r="J340" s="39" t="s">
        <v>3200</v>
      </c>
      <c r="K340" s="61"/>
      <c r="L340" s="62"/>
      <c r="M340" s="39"/>
      <c r="N340" s="67" t="s">
        <v>1510</v>
      </c>
    </row>
    <row r="341" spans="1:14" ht="14.45">
      <c r="A341" s="39">
        <v>362</v>
      </c>
      <c r="B341" s="39" t="s">
        <v>2802</v>
      </c>
      <c r="C341" s="45">
        <v>29134</v>
      </c>
      <c r="D341" s="39">
        <v>505</v>
      </c>
      <c r="E341" s="59" t="s">
        <v>3313</v>
      </c>
      <c r="F341" s="60">
        <v>45825</v>
      </c>
      <c r="G341" s="39"/>
      <c r="H341" s="60">
        <f>tbl_die_request8[[#This Row],[REQUESTED DATE]]</f>
        <v>45825</v>
      </c>
      <c r="I341" s="60">
        <f>_xlfn.XLOOKUP(tbl_die_request8[[#This Row],[clm_support]],'Die Ordering'!C:C,'Die Ordering'!G:G,"",0)</f>
        <v>45909</v>
      </c>
      <c r="J341" s="39" t="s">
        <v>3200</v>
      </c>
      <c r="K341" s="61"/>
      <c r="L341" s="62"/>
      <c r="M341" s="39"/>
      <c r="N341" s="67" t="s">
        <v>2150</v>
      </c>
    </row>
    <row r="342" spans="1:14" ht="14.45">
      <c r="A342" s="39">
        <v>363</v>
      </c>
      <c r="B342" s="39" t="s">
        <v>2802</v>
      </c>
      <c r="C342" s="45">
        <v>7208</v>
      </c>
      <c r="D342" s="39">
        <v>610</v>
      </c>
      <c r="E342" s="59" t="s">
        <v>3274</v>
      </c>
      <c r="F342" s="60">
        <v>45825</v>
      </c>
      <c r="G342" s="39"/>
      <c r="H342" s="60">
        <f>tbl_die_request8[[#This Row],[REQUESTED DATE]]</f>
        <v>45825</v>
      </c>
      <c r="I342" s="60">
        <f>_xlfn.XLOOKUP(tbl_die_request8[[#This Row],[clm_support]],'Die Ordering'!C:C,'Die Ordering'!G:G,"",0)</f>
        <v>45827</v>
      </c>
      <c r="J342" s="39" t="s">
        <v>3200</v>
      </c>
      <c r="K342" s="61"/>
      <c r="L342" s="62"/>
      <c r="M342" s="39"/>
      <c r="N342" s="67" t="s">
        <v>1417</v>
      </c>
    </row>
    <row r="343" spans="1:14" ht="14.45">
      <c r="A343" s="39">
        <v>364</v>
      </c>
      <c r="B343" s="39" t="s">
        <v>2802</v>
      </c>
      <c r="C343" s="45">
        <v>13984</v>
      </c>
      <c r="D343" s="39">
        <v>405</v>
      </c>
      <c r="E343" s="59" t="s">
        <v>3542</v>
      </c>
      <c r="F343" s="60">
        <v>45827</v>
      </c>
      <c r="G343" s="39"/>
      <c r="H343" s="60">
        <f>tbl_die_request8[[#This Row],[REQUESTED DATE]]</f>
        <v>45827</v>
      </c>
      <c r="I343" s="60" t="str">
        <f>_xlfn.XLOOKUP(tbl_die_request8[[#This Row],[clm_support]],'Die Ordering'!C:C,'Die Ordering'!G:G,"",0)</f>
        <v/>
      </c>
      <c r="J343" s="39" t="s">
        <v>3201</v>
      </c>
      <c r="K343" s="61"/>
      <c r="L343" s="62"/>
      <c r="M343" s="39"/>
      <c r="N343" s="67" t="s">
        <v>3543</v>
      </c>
    </row>
    <row r="344" spans="1:14" ht="14.45">
      <c r="A344" s="39">
        <v>365</v>
      </c>
      <c r="B344" s="39" t="s">
        <v>2802</v>
      </c>
      <c r="C344" s="45">
        <v>19137</v>
      </c>
      <c r="D344" s="39">
        <v>406</v>
      </c>
      <c r="E344" s="59" t="s">
        <v>3544</v>
      </c>
      <c r="F344" s="60">
        <v>45827</v>
      </c>
      <c r="G344" s="39"/>
      <c r="H344" s="60">
        <f>tbl_die_request8[[#This Row],[REQUESTED DATE]]</f>
        <v>45827</v>
      </c>
      <c r="I344" s="60" t="str">
        <f>_xlfn.XLOOKUP(tbl_die_request8[[#This Row],[clm_support]],'Die Ordering'!C:C,'Die Ordering'!G:G,"",0)</f>
        <v/>
      </c>
      <c r="J344" s="39" t="s">
        <v>3201</v>
      </c>
      <c r="K344" s="61"/>
      <c r="L344" s="62"/>
      <c r="M344" s="39"/>
      <c r="N344" s="67" t="s">
        <v>3545</v>
      </c>
    </row>
    <row r="345" spans="1:14" ht="14.45">
      <c r="A345" s="39">
        <v>366</v>
      </c>
      <c r="B345" s="39" t="s">
        <v>2802</v>
      </c>
      <c r="C345" s="45">
        <v>1050</v>
      </c>
      <c r="D345" s="39">
        <v>406</v>
      </c>
      <c r="E345" s="59" t="s">
        <v>3213</v>
      </c>
      <c r="F345" s="60">
        <v>45827</v>
      </c>
      <c r="G345" s="39"/>
      <c r="H345" s="60">
        <f>tbl_die_request8[[#This Row],[REQUESTED DATE]]</f>
        <v>45827</v>
      </c>
      <c r="I345" s="60" t="str">
        <f>_xlfn.XLOOKUP(tbl_die_request8[[#This Row],[clm_support]],'Die Ordering'!C:C,'Die Ordering'!G:G,"",0)</f>
        <v/>
      </c>
      <c r="J345" s="39" t="s">
        <v>3201</v>
      </c>
      <c r="K345" s="61"/>
      <c r="L345" s="62"/>
      <c r="M345" s="39"/>
      <c r="N345" s="67" t="s">
        <v>3546</v>
      </c>
    </row>
    <row r="346" spans="1:14" ht="14.45">
      <c r="A346" s="39">
        <v>367</v>
      </c>
      <c r="B346" s="39" t="s">
        <v>2802</v>
      </c>
      <c r="C346" s="45">
        <v>6099</v>
      </c>
      <c r="D346" s="39">
        <v>212</v>
      </c>
      <c r="E346" s="59" t="s">
        <v>3384</v>
      </c>
      <c r="F346" s="60">
        <v>45827</v>
      </c>
      <c r="G346" s="39"/>
      <c r="H346" s="60">
        <f>tbl_die_request8[[#This Row],[REQUESTED DATE]]</f>
        <v>45827</v>
      </c>
      <c r="I346" s="60">
        <f>_xlfn.XLOOKUP(tbl_die_request8[[#This Row],[clm_support]],'Die Ordering'!C:C,'Die Ordering'!G:G,"",0)</f>
        <v>45842</v>
      </c>
      <c r="J346" s="39" t="s">
        <v>3200</v>
      </c>
      <c r="K346" s="61"/>
      <c r="L346" s="62"/>
      <c r="M346" s="39"/>
      <c r="N346" s="67" t="s">
        <v>1508</v>
      </c>
    </row>
    <row r="347" spans="1:14" ht="14.45">
      <c r="A347" s="39">
        <v>368</v>
      </c>
      <c r="B347" s="39" t="s">
        <v>2802</v>
      </c>
      <c r="C347" s="45">
        <v>29901</v>
      </c>
      <c r="D347" s="39">
        <v>602</v>
      </c>
      <c r="E347" s="59" t="s">
        <v>3236</v>
      </c>
      <c r="F347" s="60">
        <v>45827</v>
      </c>
      <c r="G347" s="39"/>
      <c r="H347" s="60">
        <f>tbl_die_request8[[#This Row],[REQUESTED DATE]]</f>
        <v>45827</v>
      </c>
      <c r="I347" s="60" t="str">
        <f>_xlfn.XLOOKUP(tbl_die_request8[[#This Row],[clm_support]],'Die Ordering'!C:C,'Die Ordering'!G:G,"",0)</f>
        <v/>
      </c>
      <c r="J347" s="39" t="s">
        <v>3201</v>
      </c>
      <c r="K347" s="61"/>
      <c r="L347" s="62"/>
      <c r="M347" s="39"/>
      <c r="N347" s="67" t="s">
        <v>3547</v>
      </c>
    </row>
    <row r="348" spans="1:14" ht="14.45">
      <c r="A348" s="39">
        <v>369</v>
      </c>
      <c r="B348" s="39" t="s">
        <v>2802</v>
      </c>
      <c r="C348" s="45">
        <v>30302</v>
      </c>
      <c r="D348" s="39">
        <v>502</v>
      </c>
      <c r="E348" s="59" t="s">
        <v>3462</v>
      </c>
      <c r="F348" s="60">
        <v>45827</v>
      </c>
      <c r="G348" s="39"/>
      <c r="H348" s="60">
        <f>tbl_die_request8[[#This Row],[REQUESTED DATE]]</f>
        <v>45827</v>
      </c>
      <c r="I348" s="60">
        <f>_xlfn.XLOOKUP(tbl_die_request8[[#This Row],[clm_support]],'Die Ordering'!C:C,'Die Ordering'!G:G,"",0)</f>
        <v>45855</v>
      </c>
      <c r="J348" s="39" t="s">
        <v>3200</v>
      </c>
      <c r="K348" s="61"/>
      <c r="L348" s="62"/>
      <c r="M348" s="39"/>
      <c r="N348" s="67" t="s">
        <v>1643</v>
      </c>
    </row>
    <row r="349" spans="1:14" ht="14.45">
      <c r="A349" s="39">
        <v>370</v>
      </c>
      <c r="B349" s="39" t="s">
        <v>2823</v>
      </c>
      <c r="C349" s="45">
        <v>14504</v>
      </c>
      <c r="D349" s="39">
        <v>2503</v>
      </c>
      <c r="E349" s="59" t="s">
        <v>3213</v>
      </c>
      <c r="F349" s="60">
        <v>45828</v>
      </c>
      <c r="G349" s="39"/>
      <c r="H349" s="60"/>
      <c r="I349" s="60">
        <f>_xlfn.XLOOKUP(tbl_die_request8[[#This Row],[clm_support]],'Die Ordering'!C:C,'Die Ordering'!G:G,"",0)</f>
        <v>45834</v>
      </c>
      <c r="J349" s="39" t="s">
        <v>3200</v>
      </c>
      <c r="K349" s="61" t="s">
        <v>3548</v>
      </c>
      <c r="L349" s="62"/>
      <c r="M349" s="39"/>
      <c r="N349" s="67" t="s">
        <v>1480</v>
      </c>
    </row>
    <row r="350" spans="1:14" ht="14.45">
      <c r="A350" s="39">
        <v>371</v>
      </c>
      <c r="B350" s="39" t="s">
        <v>2823</v>
      </c>
      <c r="C350" s="45">
        <v>16051</v>
      </c>
      <c r="D350" s="39">
        <v>3501</v>
      </c>
      <c r="E350" s="59" t="s">
        <v>3216</v>
      </c>
      <c r="F350" s="60">
        <v>45828</v>
      </c>
      <c r="G350" s="39"/>
      <c r="H350" s="60"/>
      <c r="I350" s="60">
        <f>_xlfn.XLOOKUP(tbl_die_request8[[#This Row],[clm_support]],'Die Ordering'!C:C,'Die Ordering'!G:G,"",0)</f>
        <v>45834</v>
      </c>
      <c r="J350" s="39" t="s">
        <v>3200</v>
      </c>
      <c r="K350" s="61" t="s">
        <v>3549</v>
      </c>
      <c r="L350" s="62"/>
      <c r="M350" s="39"/>
      <c r="N350" s="67" t="s">
        <v>1478</v>
      </c>
    </row>
    <row r="351" spans="1:14" ht="14.45">
      <c r="A351" s="39">
        <v>372</v>
      </c>
      <c r="B351" s="39" t="s">
        <v>2823</v>
      </c>
      <c r="C351" s="45">
        <v>29969</v>
      </c>
      <c r="D351" s="39">
        <v>3503</v>
      </c>
      <c r="E351" s="59" t="s">
        <v>3236</v>
      </c>
      <c r="F351" s="60">
        <v>45828</v>
      </c>
      <c r="G351" s="39"/>
      <c r="H351" s="60"/>
      <c r="I351" s="60">
        <f>_xlfn.XLOOKUP(tbl_die_request8[[#This Row],[clm_support]],'Die Ordering'!C:C,'Die Ordering'!G:G,"",0)</f>
        <v>45838</v>
      </c>
      <c r="J351" s="39" t="s">
        <v>3200</v>
      </c>
      <c r="K351" s="61" t="s">
        <v>3550</v>
      </c>
      <c r="L351" s="62"/>
      <c r="M351" s="39"/>
      <c r="N351" s="67" t="s">
        <v>1487</v>
      </c>
    </row>
    <row r="352" spans="1:14" ht="14.45">
      <c r="A352" s="39">
        <v>373</v>
      </c>
      <c r="B352" s="39" t="s">
        <v>2823</v>
      </c>
      <c r="C352" s="45">
        <v>16374</v>
      </c>
      <c r="D352" s="39">
        <v>3501</v>
      </c>
      <c r="E352" s="59" t="s">
        <v>3216</v>
      </c>
      <c r="F352" s="60">
        <v>45828</v>
      </c>
      <c r="G352" s="39"/>
      <c r="H352" s="60"/>
      <c r="I352" s="60">
        <f>_xlfn.XLOOKUP(tbl_die_request8[[#This Row],[clm_support]],'Die Ordering'!C:C,'Die Ordering'!G:G,"",0)</f>
        <v>45834</v>
      </c>
      <c r="J352" s="39" t="s">
        <v>3200</v>
      </c>
      <c r="K352" s="61" t="s">
        <v>3551</v>
      </c>
      <c r="L352" s="62"/>
      <c r="M352" s="39"/>
      <c r="N352" s="67" t="s">
        <v>1481</v>
      </c>
    </row>
    <row r="353" spans="1:14" ht="14.45">
      <c r="A353" s="39">
        <v>374</v>
      </c>
      <c r="B353" s="39" t="s">
        <v>2823</v>
      </c>
      <c r="C353" s="45">
        <v>27725</v>
      </c>
      <c r="D353" s="39">
        <v>2501</v>
      </c>
      <c r="E353" s="59" t="s">
        <v>3465</v>
      </c>
      <c r="F353" s="60">
        <v>45828</v>
      </c>
      <c r="G353" s="39"/>
      <c r="H353" s="60"/>
      <c r="I353" s="60">
        <f>_xlfn.XLOOKUP(tbl_die_request8[[#This Row],[clm_support]],'Die Ordering'!C:C,'Die Ordering'!G:G,"",0)</f>
        <v>45838</v>
      </c>
      <c r="J353" s="39" t="s">
        <v>3200</v>
      </c>
      <c r="K353" s="61" t="s">
        <v>3552</v>
      </c>
      <c r="L353" s="62"/>
      <c r="M353" s="39"/>
      <c r="N353" s="67" t="s">
        <v>1489</v>
      </c>
    </row>
    <row r="354" spans="1:14" ht="14.45">
      <c r="A354" s="39">
        <v>375</v>
      </c>
      <c r="B354" s="39" t="s">
        <v>2823</v>
      </c>
      <c r="C354" s="45">
        <v>13013</v>
      </c>
      <c r="D354" s="39">
        <v>2505</v>
      </c>
      <c r="E354" s="59" t="s">
        <v>3213</v>
      </c>
      <c r="F354" s="60">
        <v>45828</v>
      </c>
      <c r="G354" s="39"/>
      <c r="H354" s="60"/>
      <c r="I354" s="60">
        <f>_xlfn.XLOOKUP(tbl_die_request8[[#This Row],[clm_support]],'Die Ordering'!C:C,'Die Ordering'!G:G,"",0)</f>
        <v>45834</v>
      </c>
      <c r="J354" s="39" t="s">
        <v>3200</v>
      </c>
      <c r="K354" s="61" t="s">
        <v>3553</v>
      </c>
      <c r="L354" s="62"/>
      <c r="M354" s="39"/>
      <c r="N354" s="67" t="s">
        <v>1476</v>
      </c>
    </row>
    <row r="355" spans="1:14" ht="14.45">
      <c r="A355" s="39">
        <v>376</v>
      </c>
      <c r="B355" s="39" t="s">
        <v>2823</v>
      </c>
      <c r="C355" s="45">
        <v>7208</v>
      </c>
      <c r="D355" s="39">
        <v>2512</v>
      </c>
      <c r="E355" s="59" t="s">
        <v>3274</v>
      </c>
      <c r="F355" s="60">
        <v>45828</v>
      </c>
      <c r="G355" s="39"/>
      <c r="H355" s="60"/>
      <c r="I355" s="60">
        <f>_xlfn.XLOOKUP(tbl_die_request8[[#This Row],[clm_support]],'Die Ordering'!C:C,'Die Ordering'!G:G,"",0)</f>
        <v>45834</v>
      </c>
      <c r="J355" s="39" t="s">
        <v>3200</v>
      </c>
      <c r="K355" s="61" t="s">
        <v>3554</v>
      </c>
      <c r="L355" s="62"/>
      <c r="M355" s="39"/>
      <c r="N355" s="67" t="s">
        <v>1475</v>
      </c>
    </row>
    <row r="356" spans="1:14" ht="14.45">
      <c r="A356" s="39">
        <v>377</v>
      </c>
      <c r="B356" s="39" t="s">
        <v>2823</v>
      </c>
      <c r="C356" s="45">
        <v>12251</v>
      </c>
      <c r="D356" s="39">
        <v>2501</v>
      </c>
      <c r="E356" s="59" t="s">
        <v>3555</v>
      </c>
      <c r="F356" s="60">
        <v>45831</v>
      </c>
      <c r="G356" s="39"/>
      <c r="H356" s="60"/>
      <c r="I356" s="60">
        <f>_xlfn.XLOOKUP(tbl_die_request8[[#This Row],[clm_support]],'Die Ordering'!C:C,'Die Ordering'!G:G,"",0)</f>
        <v>45838</v>
      </c>
      <c r="J356" s="39" t="s">
        <v>3200</v>
      </c>
      <c r="K356" s="61" t="s">
        <v>3556</v>
      </c>
      <c r="L356" s="62"/>
      <c r="M356" s="39"/>
      <c r="N356" s="67" t="s">
        <v>1488</v>
      </c>
    </row>
    <row r="357" spans="1:14" ht="14.45">
      <c r="A357" s="39">
        <v>378</v>
      </c>
      <c r="B357" s="39" t="s">
        <v>2802</v>
      </c>
      <c r="C357" s="45">
        <v>11359</v>
      </c>
      <c r="D357" s="39">
        <v>207</v>
      </c>
      <c r="E357" s="59" t="s">
        <v>3213</v>
      </c>
      <c r="F357" s="60">
        <v>45831</v>
      </c>
      <c r="G357" s="39"/>
      <c r="H357" s="60">
        <f>tbl_die_request8[[#This Row],[REQUESTED DATE]]</f>
        <v>45831</v>
      </c>
      <c r="I357" s="60" t="str">
        <f>_xlfn.XLOOKUP(tbl_die_request8[[#This Row],[clm_support]],'Die Ordering'!C:C,'Die Ordering'!G:G,"",0)</f>
        <v/>
      </c>
      <c r="J357" s="39" t="s">
        <v>3201</v>
      </c>
      <c r="K357" s="61" t="s">
        <v>3557</v>
      </c>
      <c r="L357" s="62"/>
      <c r="M357" s="39"/>
      <c r="N357" s="67" t="s">
        <v>3558</v>
      </c>
    </row>
    <row r="358" spans="1:14" ht="14.45">
      <c r="A358" s="39">
        <v>379</v>
      </c>
      <c r="B358" s="39" t="s">
        <v>2802</v>
      </c>
      <c r="C358" s="45">
        <v>13795</v>
      </c>
      <c r="D358" s="39">
        <v>218</v>
      </c>
      <c r="E358" s="59" t="s">
        <v>3213</v>
      </c>
      <c r="F358" s="60">
        <v>45831</v>
      </c>
      <c r="G358" s="39"/>
      <c r="H358" s="60">
        <f>tbl_die_request8[[#This Row],[REQUESTED DATE]]</f>
        <v>45831</v>
      </c>
      <c r="I358" s="60" t="str">
        <f>_xlfn.XLOOKUP(tbl_die_request8[[#This Row],[clm_support]],'Die Ordering'!C:C,'Die Ordering'!G:G,"",0)</f>
        <v/>
      </c>
      <c r="J358" s="39" t="s">
        <v>3201</v>
      </c>
      <c r="K358" s="61" t="s">
        <v>3559</v>
      </c>
      <c r="L358" s="62"/>
      <c r="M358" s="39"/>
      <c r="N358" s="67" t="s">
        <v>3560</v>
      </c>
    </row>
    <row r="359" spans="1:14" ht="14.45">
      <c r="A359" s="39">
        <v>380</v>
      </c>
      <c r="B359" s="39" t="s">
        <v>2802</v>
      </c>
      <c r="C359" s="45">
        <v>28331</v>
      </c>
      <c r="D359" s="39">
        <v>501</v>
      </c>
      <c r="E359" s="59" t="s">
        <v>3395</v>
      </c>
      <c r="F359" s="60">
        <v>45831</v>
      </c>
      <c r="G359" s="39"/>
      <c r="H359" s="60">
        <f>tbl_die_request8[[#This Row],[REQUESTED DATE]]</f>
        <v>45831</v>
      </c>
      <c r="I359" s="60">
        <f>_xlfn.XLOOKUP(tbl_die_request8[[#This Row],[clm_support]],'Die Ordering'!C:C,'Die Ordering'!G:G,"",0)</f>
        <v>45861</v>
      </c>
      <c r="J359" s="39" t="s">
        <v>3200</v>
      </c>
      <c r="K359" s="61" t="s">
        <v>3561</v>
      </c>
      <c r="L359" s="62"/>
      <c r="M359" s="39"/>
      <c r="N359" s="67" t="s">
        <v>1731</v>
      </c>
    </row>
    <row r="360" spans="1:14" ht="14.45">
      <c r="A360" s="39">
        <v>381</v>
      </c>
      <c r="B360" s="39" t="s">
        <v>2802</v>
      </c>
      <c r="C360" s="45">
        <v>12251</v>
      </c>
      <c r="D360" s="39">
        <v>501</v>
      </c>
      <c r="E360" s="59" t="s">
        <v>3555</v>
      </c>
      <c r="F360" s="60">
        <v>45831</v>
      </c>
      <c r="G360" s="39"/>
      <c r="H360" s="60">
        <f>tbl_die_request8[[#This Row],[REQUESTED DATE]]</f>
        <v>45831</v>
      </c>
      <c r="I360" s="60" t="str">
        <f>_xlfn.XLOOKUP(tbl_die_request8[[#This Row],[clm_support]],'Die Ordering'!C:C,'Die Ordering'!G:G,"",0)</f>
        <v/>
      </c>
      <c r="J360" s="39" t="s">
        <v>3201</v>
      </c>
      <c r="K360" s="61" t="s">
        <v>3562</v>
      </c>
      <c r="L360" s="62"/>
      <c r="M360" s="39"/>
      <c r="N360" s="67" t="s">
        <v>3563</v>
      </c>
    </row>
    <row r="361" spans="1:14" ht="14.45">
      <c r="A361" s="39">
        <v>382</v>
      </c>
      <c r="B361" s="39" t="s">
        <v>2802</v>
      </c>
      <c r="C361" s="45">
        <v>17008</v>
      </c>
      <c r="D361" s="39">
        <v>205</v>
      </c>
      <c r="E361" s="59" t="s">
        <v>3213</v>
      </c>
      <c r="F361" s="60">
        <v>45832</v>
      </c>
      <c r="G361" s="39"/>
      <c r="H361" s="60">
        <f>tbl_die_request8[[#This Row],[REQUESTED DATE]]</f>
        <v>45832</v>
      </c>
      <c r="I361" s="60">
        <f>_xlfn.XLOOKUP(tbl_die_request8[[#This Row],[clm_support]],'Die Ordering'!C:C,'Die Ordering'!G:G,"",0)</f>
        <v>45833</v>
      </c>
      <c r="J361" s="39" t="s">
        <v>3200</v>
      </c>
      <c r="K361" s="61" t="s">
        <v>3505</v>
      </c>
      <c r="L361" s="62"/>
      <c r="M361" s="39"/>
      <c r="N361" s="67" t="s">
        <v>1453</v>
      </c>
    </row>
    <row r="362" spans="1:14" ht="14.45">
      <c r="A362" s="39">
        <v>383</v>
      </c>
      <c r="B362" s="39" t="s">
        <v>2802</v>
      </c>
      <c r="C362" s="45">
        <v>7099</v>
      </c>
      <c r="D362" s="39">
        <v>601</v>
      </c>
      <c r="E362" s="59" t="s">
        <v>3230</v>
      </c>
      <c r="F362" s="60">
        <v>45832</v>
      </c>
      <c r="G362" s="39"/>
      <c r="H362" s="60">
        <f>tbl_die_request8[[#This Row],[REQUESTED DATE]]</f>
        <v>45832</v>
      </c>
      <c r="I362" s="60">
        <f>_xlfn.XLOOKUP(tbl_die_request8[[#This Row],[clm_support]],'Die Ordering'!C:C,'Die Ordering'!G:G,"",0)</f>
        <v>45833</v>
      </c>
      <c r="J362" s="39" t="s">
        <v>3200</v>
      </c>
      <c r="K362" s="61" t="s">
        <v>3505</v>
      </c>
      <c r="L362" s="62"/>
      <c r="M362" s="39"/>
      <c r="N362" s="67" t="s">
        <v>1454</v>
      </c>
    </row>
    <row r="363" spans="1:14" ht="14.45">
      <c r="A363" s="39">
        <v>384</v>
      </c>
      <c r="B363" s="39" t="s">
        <v>2802</v>
      </c>
      <c r="C363" s="45">
        <v>13711</v>
      </c>
      <c r="D363" s="39">
        <v>419</v>
      </c>
      <c r="E363" s="59" t="s">
        <v>3213</v>
      </c>
      <c r="F363" s="60">
        <v>45833</v>
      </c>
      <c r="G363" s="39"/>
      <c r="H363" s="60">
        <f>tbl_die_request8[[#This Row],[REQUESTED DATE]]</f>
        <v>45833</v>
      </c>
      <c r="I363" s="60">
        <f>_xlfn.XLOOKUP(tbl_die_request8[[#This Row],[clm_support]],'Die Ordering'!C:C,'Die Ordering'!G:G,"",0)</f>
        <v>45838</v>
      </c>
      <c r="J363" s="39" t="s">
        <v>3200</v>
      </c>
      <c r="K363" s="61"/>
      <c r="L363" s="62"/>
      <c r="M363" s="39"/>
      <c r="N363" s="67" t="s">
        <v>1484</v>
      </c>
    </row>
    <row r="364" spans="1:14" ht="14.45">
      <c r="A364" s="39">
        <v>385</v>
      </c>
      <c r="B364" s="39" t="s">
        <v>2802</v>
      </c>
      <c r="C364" s="45">
        <v>19157</v>
      </c>
      <c r="D364" s="39">
        <v>602</v>
      </c>
      <c r="E364" s="59" t="s">
        <v>3236</v>
      </c>
      <c r="F364" s="60">
        <v>45833</v>
      </c>
      <c r="G364" s="39"/>
      <c r="H364" s="60">
        <f>tbl_die_request8[[#This Row],[REQUESTED DATE]]</f>
        <v>45833</v>
      </c>
      <c r="I364" s="60" t="str">
        <f>_xlfn.XLOOKUP(tbl_die_request8[[#This Row],[clm_support]],'Die Ordering'!C:C,'Die Ordering'!G:G,"",0)</f>
        <v/>
      </c>
      <c r="J364" s="39" t="s">
        <v>3201</v>
      </c>
      <c r="K364" s="61"/>
      <c r="L364" s="62"/>
      <c r="M364" s="39"/>
      <c r="N364" s="67" t="s">
        <v>3564</v>
      </c>
    </row>
    <row r="365" spans="1:14" ht="14.45">
      <c r="A365" s="39">
        <v>386</v>
      </c>
      <c r="B365" s="39" t="s">
        <v>2802</v>
      </c>
      <c r="C365" s="45">
        <v>27047</v>
      </c>
      <c r="D365" s="39">
        <v>202</v>
      </c>
      <c r="E365" s="59" t="s">
        <v>3230</v>
      </c>
      <c r="F365" s="60">
        <v>45833</v>
      </c>
      <c r="G365" s="39"/>
      <c r="H365" s="60">
        <f>tbl_die_request8[[#This Row],[REQUESTED DATE]]</f>
        <v>45833</v>
      </c>
      <c r="I365" s="60">
        <f>_xlfn.XLOOKUP(tbl_die_request8[[#This Row],[clm_support]],'Die Ordering'!C:C,'Die Ordering'!G:G,"",0)</f>
        <v>45842</v>
      </c>
      <c r="J365" s="39" t="s">
        <v>3200</v>
      </c>
      <c r="K365" s="61"/>
      <c r="L365" s="62"/>
      <c r="M365" s="39"/>
      <c r="N365" s="67" t="s">
        <v>1507</v>
      </c>
    </row>
    <row r="366" spans="1:14" ht="14.45">
      <c r="A366" s="39">
        <v>387</v>
      </c>
      <c r="B366" s="39" t="s">
        <v>2802</v>
      </c>
      <c r="C366" s="45">
        <v>16372</v>
      </c>
      <c r="D366" s="39">
        <v>402</v>
      </c>
      <c r="E366" s="59" t="s">
        <v>3216</v>
      </c>
      <c r="F366" s="60">
        <v>45833</v>
      </c>
      <c r="G366" s="39"/>
      <c r="H366" s="60">
        <f>tbl_die_request8[[#This Row],[REQUESTED DATE]]</f>
        <v>45833</v>
      </c>
      <c r="I366" s="60" t="str">
        <f>_xlfn.XLOOKUP(tbl_die_request8[[#This Row],[clm_support]],'Die Ordering'!C:C,'Die Ordering'!G:G,"",0)</f>
        <v/>
      </c>
      <c r="J366" s="39" t="s">
        <v>3201</v>
      </c>
      <c r="K366" s="61"/>
      <c r="L366" s="62"/>
      <c r="M366" s="39"/>
      <c r="N366" s="67" t="s">
        <v>3565</v>
      </c>
    </row>
    <row r="367" spans="1:14" ht="14.45">
      <c r="A367" s="39">
        <v>388</v>
      </c>
      <c r="B367" s="39" t="s">
        <v>2802</v>
      </c>
      <c r="C367" s="45">
        <v>26210</v>
      </c>
      <c r="D367" s="39">
        <v>503</v>
      </c>
      <c r="E367" s="59" t="s">
        <v>3230</v>
      </c>
      <c r="F367" s="60">
        <v>45833</v>
      </c>
      <c r="G367" s="39"/>
      <c r="H367" s="60">
        <f>tbl_die_request8[[#This Row],[REQUESTED DATE]]</f>
        <v>45833</v>
      </c>
      <c r="I367" s="60" t="str">
        <f>_xlfn.XLOOKUP(tbl_die_request8[[#This Row],[clm_support]],'Die Ordering'!C:C,'Die Ordering'!G:G,"",0)</f>
        <v/>
      </c>
      <c r="J367" s="39" t="s">
        <v>3201</v>
      </c>
      <c r="K367" s="61"/>
      <c r="L367" s="62"/>
      <c r="M367" s="39"/>
      <c r="N367" s="67" t="s">
        <v>3566</v>
      </c>
    </row>
    <row r="368" spans="1:14" ht="14.45">
      <c r="A368" s="39">
        <v>389</v>
      </c>
      <c r="B368" s="39" t="s">
        <v>2802</v>
      </c>
      <c r="C368" s="45">
        <v>11388</v>
      </c>
      <c r="D368" s="39">
        <v>217</v>
      </c>
      <c r="E368" s="59" t="s">
        <v>3213</v>
      </c>
      <c r="F368" s="60">
        <v>45834</v>
      </c>
      <c r="G368" s="39"/>
      <c r="H368" s="60">
        <f>tbl_die_request8[[#This Row],[REQUESTED DATE]]</f>
        <v>45834</v>
      </c>
      <c r="I368" s="60">
        <f>_xlfn.XLOOKUP(tbl_die_request8[[#This Row],[clm_support]],'Die Ordering'!C:C,'Die Ordering'!G:G,"",0)</f>
        <v>45846</v>
      </c>
      <c r="J368" s="39" t="s">
        <v>3200</v>
      </c>
      <c r="K368" s="61"/>
      <c r="L368" s="62"/>
      <c r="M368" s="39"/>
      <c r="N368" s="67" t="s">
        <v>1518</v>
      </c>
    </row>
    <row r="369" spans="1:14" ht="14.45">
      <c r="A369" s="39">
        <v>390</v>
      </c>
      <c r="B369" s="39" t="s">
        <v>2802</v>
      </c>
      <c r="C369" s="45">
        <v>1019</v>
      </c>
      <c r="D369" s="39">
        <v>501</v>
      </c>
      <c r="E369" s="59" t="s">
        <v>3213</v>
      </c>
      <c r="F369" s="60">
        <v>45834</v>
      </c>
      <c r="G369" s="39"/>
      <c r="H369" s="60">
        <f>tbl_die_request8[[#This Row],[REQUESTED DATE]]</f>
        <v>45834</v>
      </c>
      <c r="I369" s="60">
        <f>_xlfn.XLOOKUP(tbl_die_request8[[#This Row],[clm_support]],'Die Ordering'!C:C,'Die Ordering'!G:G,"",0)</f>
        <v>45852</v>
      </c>
      <c r="J369" s="39" t="s">
        <v>3200</v>
      </c>
      <c r="K369" s="61"/>
      <c r="L369" s="62"/>
      <c r="M369" s="39"/>
      <c r="N369" s="67" t="s">
        <v>1599</v>
      </c>
    </row>
    <row r="370" spans="1:14" ht="14.45">
      <c r="A370" s="39">
        <v>391</v>
      </c>
      <c r="B370" s="39" t="s">
        <v>2802</v>
      </c>
      <c r="C370" s="45">
        <v>16958</v>
      </c>
      <c r="D370" s="39">
        <v>413</v>
      </c>
      <c r="E370" s="59" t="s">
        <v>3213</v>
      </c>
      <c r="F370" s="60">
        <v>45834</v>
      </c>
      <c r="G370" s="39"/>
      <c r="H370" s="60">
        <f>tbl_die_request8[[#This Row],[REQUESTED DATE]]</f>
        <v>45834</v>
      </c>
      <c r="I370" s="60">
        <f>_xlfn.XLOOKUP(tbl_die_request8[[#This Row],[clm_support]],'Die Ordering'!C:C,'Die Ordering'!G:G,"",0)</f>
        <v>45838</v>
      </c>
      <c r="J370" s="39" t="s">
        <v>3200</v>
      </c>
      <c r="K370" s="61"/>
      <c r="L370" s="62"/>
      <c r="M370" s="39"/>
      <c r="N370" s="67" t="s">
        <v>1486</v>
      </c>
    </row>
    <row r="371" spans="1:14" ht="14.45">
      <c r="A371" s="39">
        <v>392</v>
      </c>
      <c r="B371" s="39" t="s">
        <v>2802</v>
      </c>
      <c r="C371" s="45">
        <v>28836</v>
      </c>
      <c r="D371" s="39">
        <v>513</v>
      </c>
      <c r="E371" s="59" t="s">
        <v>3273</v>
      </c>
      <c r="F371" s="60">
        <v>45834</v>
      </c>
      <c r="G371" s="39"/>
      <c r="H371" s="60">
        <f>tbl_die_request8[[#This Row],[REQUESTED DATE]]</f>
        <v>45834</v>
      </c>
      <c r="I371" s="60">
        <f>_xlfn.XLOOKUP(tbl_die_request8[[#This Row],[clm_support]],'Die Ordering'!C:C,'Die Ordering'!G:G,"",0)</f>
        <v>45861</v>
      </c>
      <c r="J371" s="39" t="s">
        <v>3200</v>
      </c>
      <c r="K371" s="61"/>
      <c r="L371" s="62"/>
      <c r="M371" s="39"/>
      <c r="N371" s="67" t="s">
        <v>1718</v>
      </c>
    </row>
    <row r="372" spans="1:14" ht="14.45">
      <c r="A372" s="39">
        <v>392</v>
      </c>
      <c r="B372" s="39" t="s">
        <v>2802</v>
      </c>
      <c r="C372" s="45">
        <v>30299</v>
      </c>
      <c r="D372" s="39">
        <v>602</v>
      </c>
      <c r="E372" s="59" t="s">
        <v>907</v>
      </c>
      <c r="F372" s="60">
        <v>45834</v>
      </c>
      <c r="G372" s="39"/>
      <c r="H372" s="60">
        <f>tbl_die_request8[[#This Row],[REQUESTED DATE]]</f>
        <v>45834</v>
      </c>
      <c r="I372" s="60" t="str">
        <f>_xlfn.XLOOKUP(tbl_die_request8[[#This Row],[clm_support]],'Die Ordering'!C:C,'Die Ordering'!G:G,"",0)</f>
        <v/>
      </c>
      <c r="J372" s="39" t="s">
        <v>3201</v>
      </c>
      <c r="K372" s="61"/>
      <c r="L372" s="62"/>
      <c r="M372" s="39"/>
      <c r="N372" s="67" t="s">
        <v>3567</v>
      </c>
    </row>
    <row r="373" spans="1:14" ht="14.45">
      <c r="A373" s="39">
        <v>392</v>
      </c>
      <c r="B373" s="39" t="s">
        <v>2802</v>
      </c>
      <c r="C373" s="45">
        <v>27350</v>
      </c>
      <c r="D373" s="39">
        <v>502</v>
      </c>
      <c r="E373" s="59" t="s">
        <v>3568</v>
      </c>
      <c r="F373" s="60">
        <v>45834</v>
      </c>
      <c r="G373" s="39"/>
      <c r="H373" s="60">
        <f>tbl_die_request8[[#This Row],[REQUESTED DATE]]</f>
        <v>45834</v>
      </c>
      <c r="I373" s="60">
        <f>_xlfn.XLOOKUP(tbl_die_request8[[#This Row],[clm_support]],'Die Ordering'!C:C,'Die Ordering'!G:G,"",0)</f>
        <v>45838</v>
      </c>
      <c r="J373" s="39" t="s">
        <v>3200</v>
      </c>
      <c r="K373" s="61"/>
      <c r="L373" s="62"/>
      <c r="M373" s="39"/>
      <c r="N373" s="67" t="s">
        <v>1485</v>
      </c>
    </row>
    <row r="374" spans="1:14" ht="14.45">
      <c r="A374" s="39">
        <v>393</v>
      </c>
      <c r="B374" s="39" t="s">
        <v>2823</v>
      </c>
      <c r="C374" s="45">
        <v>14735</v>
      </c>
      <c r="D374" s="39">
        <v>2504</v>
      </c>
      <c r="E374" s="59" t="s">
        <v>3514</v>
      </c>
      <c r="F374" s="60">
        <v>45838</v>
      </c>
      <c r="G374" s="39"/>
      <c r="H374" s="60">
        <v>45839</v>
      </c>
      <c r="I374" s="60">
        <f>_xlfn.XLOOKUP(tbl_die_request8[[#This Row],[clm_support]],'Die Ordering'!C:C,'Die Ordering'!G:G,"",0)</f>
        <v>45845</v>
      </c>
      <c r="J374" s="39" t="s">
        <v>3200</v>
      </c>
      <c r="K374" s="61" t="s">
        <v>3569</v>
      </c>
      <c r="L374" s="62"/>
      <c r="M374" s="39"/>
      <c r="N374" s="67" t="s">
        <v>1515</v>
      </c>
    </row>
    <row r="375" spans="1:14" ht="14.45">
      <c r="A375" s="39">
        <v>394</v>
      </c>
      <c r="B375" s="39" t="s">
        <v>2823</v>
      </c>
      <c r="C375" s="45">
        <v>7208</v>
      </c>
      <c r="D375" s="39">
        <v>2513</v>
      </c>
      <c r="E375" s="59" t="s">
        <v>3274</v>
      </c>
      <c r="F375" s="60">
        <v>45838</v>
      </c>
      <c r="G375" s="39"/>
      <c r="H375" s="63">
        <v>45839</v>
      </c>
      <c r="I375" s="60">
        <f>_xlfn.XLOOKUP(tbl_die_request8[[#This Row],[clm_support]],'Die Ordering'!C:C,'Die Ordering'!G:G,"",0)</f>
        <v>45852</v>
      </c>
      <c r="J375" s="39" t="s">
        <v>3200</v>
      </c>
      <c r="K375" s="61" t="s">
        <v>3570</v>
      </c>
      <c r="L375" s="62"/>
      <c r="M375" s="39"/>
      <c r="N375" s="67" t="s">
        <v>1537</v>
      </c>
    </row>
    <row r="376" spans="1:14" ht="28.9">
      <c r="A376" s="39">
        <v>395</v>
      </c>
      <c r="B376" s="39" t="s">
        <v>2823</v>
      </c>
      <c r="C376" s="45">
        <v>7208</v>
      </c>
      <c r="D376" s="39" t="s">
        <v>3571</v>
      </c>
      <c r="E376" s="59" t="s">
        <v>3274</v>
      </c>
      <c r="F376" s="60">
        <v>45838</v>
      </c>
      <c r="G376" s="39"/>
      <c r="H376" s="60"/>
      <c r="I376" s="60" t="str">
        <f>_xlfn.XLOOKUP(tbl_die_request8[[#This Row],[clm_support]],'Die Ordering'!C:C,'Die Ordering'!G:G,"",0)</f>
        <v/>
      </c>
      <c r="J376" s="39" t="s">
        <v>3200</v>
      </c>
      <c r="K376" s="61" t="s">
        <v>3572</v>
      </c>
      <c r="L376" s="62"/>
      <c r="M376" s="39"/>
      <c r="N376" s="67" t="s">
        <v>3573</v>
      </c>
    </row>
    <row r="377" spans="1:14" ht="14.45">
      <c r="A377" s="39">
        <v>396</v>
      </c>
      <c r="B377" s="39" t="s">
        <v>2823</v>
      </c>
      <c r="C377" s="45">
        <v>13794</v>
      </c>
      <c r="D377" s="39">
        <v>3510</v>
      </c>
      <c r="E377" s="59" t="s">
        <v>3213</v>
      </c>
      <c r="F377" s="60">
        <v>45839</v>
      </c>
      <c r="G377" s="39"/>
      <c r="H377" s="60">
        <v>45839</v>
      </c>
      <c r="I377" s="60">
        <f>_xlfn.XLOOKUP(tbl_die_request8[[#This Row],[clm_support]],'Die Ordering'!C:C,'Die Ordering'!G:G,"",0)</f>
        <v>45852</v>
      </c>
      <c r="J377" s="39" t="s">
        <v>3200</v>
      </c>
      <c r="K377" s="61"/>
      <c r="L377" s="62"/>
      <c r="M377" s="39"/>
      <c r="N377" s="67" t="s">
        <v>1538</v>
      </c>
    </row>
    <row r="378" spans="1:14" ht="14.45">
      <c r="A378" s="39">
        <v>397</v>
      </c>
      <c r="B378" s="39" t="s">
        <v>2802</v>
      </c>
      <c r="C378" s="45">
        <v>13012</v>
      </c>
      <c r="D378" s="39">
        <v>224</v>
      </c>
      <c r="E378" s="59" t="s">
        <v>3213</v>
      </c>
      <c r="F378" s="60">
        <v>45839</v>
      </c>
      <c r="G378" s="39"/>
      <c r="H378" s="60">
        <f>tbl_die_request8[[#This Row],[REQUESTED DATE]]</f>
        <v>45839</v>
      </c>
      <c r="I378" s="60" t="str">
        <f>_xlfn.XLOOKUP(tbl_die_request8[[#This Row],[clm_support]],'Die Ordering'!C:C,'Die Ordering'!G:G,"",0)</f>
        <v/>
      </c>
      <c r="J378" s="39" t="s">
        <v>3201</v>
      </c>
      <c r="K378" s="61"/>
      <c r="L378" s="62"/>
      <c r="M378" s="39"/>
      <c r="N378" s="67" t="s">
        <v>3574</v>
      </c>
    </row>
    <row r="379" spans="1:14" ht="14.45">
      <c r="A379" s="39">
        <v>398</v>
      </c>
      <c r="B379" s="39" t="s">
        <v>2802</v>
      </c>
      <c r="C379" s="45">
        <v>11047</v>
      </c>
      <c r="D379" s="39">
        <v>502</v>
      </c>
      <c r="E379" s="59" t="s">
        <v>3575</v>
      </c>
      <c r="F379" s="60">
        <v>45839</v>
      </c>
      <c r="G379" s="39"/>
      <c r="H379" s="60">
        <f>tbl_die_request8[[#This Row],[REQUESTED DATE]]</f>
        <v>45839</v>
      </c>
      <c r="I379" s="60">
        <f>_xlfn.XLOOKUP(tbl_die_request8[[#This Row],[clm_support]],'Die Ordering'!C:C,'Die Ordering'!G:G,"",0)</f>
        <v>45917</v>
      </c>
      <c r="J379" s="39" t="s">
        <v>3200</v>
      </c>
      <c r="K379" s="61"/>
      <c r="L379" s="62"/>
      <c r="M379" s="39" t="s">
        <v>3576</v>
      </c>
      <c r="N379" s="67" t="s">
        <v>2195</v>
      </c>
    </row>
    <row r="380" spans="1:14" ht="14.45">
      <c r="A380" s="39">
        <v>399</v>
      </c>
      <c r="B380" s="39" t="s">
        <v>2802</v>
      </c>
      <c r="C380" s="45">
        <v>12322</v>
      </c>
      <c r="D380" s="39">
        <v>212</v>
      </c>
      <c r="E380" s="59" t="s">
        <v>3213</v>
      </c>
      <c r="F380" s="60">
        <v>45839</v>
      </c>
      <c r="G380" s="39"/>
      <c r="H380" s="60">
        <f>tbl_die_request8[[#This Row],[REQUESTED DATE]]</f>
        <v>45839</v>
      </c>
      <c r="I380" s="60" t="str">
        <f>_xlfn.XLOOKUP(tbl_die_request8[[#This Row],[clm_support]],'Die Ordering'!C:C,'Die Ordering'!G:G,"",0)</f>
        <v/>
      </c>
      <c r="J380" s="39" t="s">
        <v>3201</v>
      </c>
      <c r="K380" s="61"/>
      <c r="L380" s="62"/>
      <c r="M380" s="39"/>
      <c r="N380" s="67" t="s">
        <v>3577</v>
      </c>
    </row>
    <row r="381" spans="1:14" ht="14.45">
      <c r="A381" s="39">
        <v>400</v>
      </c>
      <c r="B381" s="39" t="s">
        <v>2802</v>
      </c>
      <c r="C381" s="45">
        <v>13794</v>
      </c>
      <c r="D381" s="39">
        <v>280</v>
      </c>
      <c r="E381" s="59" t="s">
        <v>3213</v>
      </c>
      <c r="F381" s="60">
        <v>45839</v>
      </c>
      <c r="G381" s="39"/>
      <c r="H381" s="60">
        <f>tbl_die_request8[[#This Row],[REQUESTED DATE]]</f>
        <v>45839</v>
      </c>
      <c r="I381" s="60">
        <f>_xlfn.XLOOKUP(tbl_die_request8[[#This Row],[clm_support]],'Die Ordering'!C:C,'Die Ordering'!G:G,"",0)</f>
        <v>45859</v>
      </c>
      <c r="J381" s="39" t="s">
        <v>3200</v>
      </c>
      <c r="K381" s="61"/>
      <c r="L381" s="62"/>
      <c r="M381" s="39"/>
      <c r="N381" s="67" t="s">
        <v>1660</v>
      </c>
    </row>
    <row r="382" spans="1:14" ht="14.45">
      <c r="A382" s="39">
        <v>401</v>
      </c>
      <c r="B382" s="39" t="s">
        <v>2802</v>
      </c>
      <c r="C382" s="45">
        <v>5060</v>
      </c>
      <c r="D382" s="39">
        <v>402</v>
      </c>
      <c r="E382" s="59" t="s">
        <v>3578</v>
      </c>
      <c r="F382" s="60">
        <v>45839</v>
      </c>
      <c r="G382" s="39"/>
      <c r="H382" s="60">
        <f>tbl_die_request8[[#This Row],[REQUESTED DATE]]</f>
        <v>45839</v>
      </c>
      <c r="I382" s="60">
        <f>_xlfn.XLOOKUP(tbl_die_request8[[#This Row],[clm_support]],'Die Ordering'!C:C,'Die Ordering'!G:G,"",0)</f>
        <v>45842</v>
      </c>
      <c r="J382" s="39" t="s">
        <v>3200</v>
      </c>
      <c r="K382" s="61"/>
      <c r="L382" s="62"/>
      <c r="M382" s="39"/>
      <c r="N382" s="67" t="s">
        <v>1503</v>
      </c>
    </row>
    <row r="383" spans="1:14" ht="14.45">
      <c r="A383" s="39">
        <v>402</v>
      </c>
      <c r="B383" s="39" t="s">
        <v>2802</v>
      </c>
      <c r="C383" s="45">
        <v>13023</v>
      </c>
      <c r="D383" s="39">
        <v>524</v>
      </c>
      <c r="E383" s="59" t="s">
        <v>3213</v>
      </c>
      <c r="F383" s="60">
        <v>45839</v>
      </c>
      <c r="G383" s="39"/>
      <c r="H383" s="60">
        <f>tbl_die_request8[[#This Row],[REQUESTED DATE]]</f>
        <v>45839</v>
      </c>
      <c r="I383" s="60" t="str">
        <f>_xlfn.XLOOKUP(tbl_die_request8[[#This Row],[clm_support]],'Die Ordering'!C:C,'Die Ordering'!G:G,"",0)</f>
        <v/>
      </c>
      <c r="J383" s="39" t="s">
        <v>3201</v>
      </c>
      <c r="K383" s="61"/>
      <c r="L383" s="62"/>
      <c r="M383" s="39"/>
      <c r="N383" s="67" t="s">
        <v>3579</v>
      </c>
    </row>
    <row r="384" spans="1:14" ht="14.45">
      <c r="A384" s="39">
        <v>403</v>
      </c>
      <c r="B384" s="39" t="s">
        <v>2802</v>
      </c>
      <c r="C384" s="45">
        <v>14674</v>
      </c>
      <c r="D384" s="39">
        <v>516</v>
      </c>
      <c r="E384" s="59" t="s">
        <v>3213</v>
      </c>
      <c r="F384" s="60">
        <v>45839</v>
      </c>
      <c r="G384" s="39"/>
      <c r="H384" s="60">
        <f>tbl_die_request8[[#This Row],[REQUESTED DATE]]</f>
        <v>45839</v>
      </c>
      <c r="I384" s="60">
        <f>_xlfn.XLOOKUP(tbl_die_request8[[#This Row],[clm_support]],'Die Ordering'!C:C,'Die Ordering'!G:G,"",0)</f>
        <v>45861</v>
      </c>
      <c r="J384" s="39" t="s">
        <v>3200</v>
      </c>
      <c r="K384" s="61"/>
      <c r="L384" s="62"/>
      <c r="M384" s="39"/>
      <c r="N384" s="67" t="s">
        <v>1728</v>
      </c>
    </row>
    <row r="385" spans="1:14" ht="14.45">
      <c r="A385" s="39">
        <v>404</v>
      </c>
      <c r="B385" s="39" t="s">
        <v>2802</v>
      </c>
      <c r="C385" s="45">
        <v>29177</v>
      </c>
      <c r="D385" s="39">
        <v>503</v>
      </c>
      <c r="E385" s="59" t="s">
        <v>3301</v>
      </c>
      <c r="F385" s="60">
        <v>45839</v>
      </c>
      <c r="G385" s="39"/>
      <c r="H385" s="60">
        <f>tbl_die_request8[[#This Row],[REQUESTED DATE]]</f>
        <v>45839</v>
      </c>
      <c r="I385" s="60">
        <f>_xlfn.XLOOKUP(tbl_die_request8[[#This Row],[clm_support]],'Die Ordering'!C:C,'Die Ordering'!G:G,"",0)</f>
        <v>45840</v>
      </c>
      <c r="J385" s="39" t="s">
        <v>3200</v>
      </c>
      <c r="K385" s="61"/>
      <c r="L385" s="62"/>
      <c r="M385" s="39"/>
      <c r="N385" s="67" t="s">
        <v>1491</v>
      </c>
    </row>
    <row r="386" spans="1:14" ht="14.45">
      <c r="A386" s="39">
        <v>405</v>
      </c>
      <c r="B386" s="39" t="s">
        <v>2802</v>
      </c>
      <c r="C386" s="45">
        <v>13012</v>
      </c>
      <c r="D386" s="39">
        <v>234</v>
      </c>
      <c r="E386" s="59" t="s">
        <v>3213</v>
      </c>
      <c r="F386" s="60">
        <v>45841</v>
      </c>
      <c r="G386" s="39"/>
      <c r="H386" s="60">
        <f>tbl_die_request8[[#This Row],[REQUESTED DATE]]</f>
        <v>45841</v>
      </c>
      <c r="I386" s="60" t="str">
        <f>_xlfn.XLOOKUP(tbl_die_request8[[#This Row],[clm_support]],'Die Ordering'!C:C,'Die Ordering'!G:G,"",0)</f>
        <v/>
      </c>
      <c r="J386" s="39" t="s">
        <v>3201</v>
      </c>
      <c r="K386" s="61"/>
      <c r="L386" s="62"/>
      <c r="M386" s="39"/>
      <c r="N386" s="67" t="s">
        <v>3580</v>
      </c>
    </row>
    <row r="387" spans="1:14" ht="14.45">
      <c r="A387" s="39">
        <v>406</v>
      </c>
      <c r="B387" s="39" t="s">
        <v>2802</v>
      </c>
      <c r="C387" s="45">
        <v>5370</v>
      </c>
      <c r="D387" s="39">
        <v>603</v>
      </c>
      <c r="E387" s="59" t="str">
        <f>_xlfn.XLOOKUP(tbl_die_request8[[#This Row],[PROFILE NO]],Data!S:S,Data!T:T,"",0)</f>
        <v>Gulf Extrusions Co .(L.L.C)</v>
      </c>
      <c r="F387" s="60">
        <v>45841</v>
      </c>
      <c r="G387" s="39"/>
      <c r="H387" s="60">
        <f>tbl_die_request8[[#This Row],[REQUESTED DATE]]</f>
        <v>45841</v>
      </c>
      <c r="I387" s="60">
        <f>_xlfn.XLOOKUP(tbl_die_request8[[#This Row],[clm_support]],'Die Ordering'!C:C,'Die Ordering'!G:G,"",0)</f>
        <v>45852</v>
      </c>
      <c r="J387" s="39" t="s">
        <v>3200</v>
      </c>
      <c r="K387" s="61"/>
      <c r="L387" s="62"/>
      <c r="M387" s="39"/>
      <c r="N387" s="67" t="s">
        <v>1596</v>
      </c>
    </row>
    <row r="388" spans="1:14" ht="14.45">
      <c r="A388" s="39">
        <v>407</v>
      </c>
      <c r="B388" s="39" t="s">
        <v>2802</v>
      </c>
      <c r="C388" s="45">
        <v>18466</v>
      </c>
      <c r="D388" s="39">
        <v>418</v>
      </c>
      <c r="E388" s="59" t="str">
        <f>_xlfn.XLOOKUP(tbl_die_request8[[#This Row],[PROFILE NO]],Data!S:S,Data!T:T,"",0)</f>
        <v>Gulf Extrusions Co .(L.L.C)</v>
      </c>
      <c r="F388" s="60">
        <v>45841</v>
      </c>
      <c r="G388" s="39"/>
      <c r="H388" s="60">
        <f>tbl_die_request8[[#This Row],[REQUESTED DATE]]</f>
        <v>45841</v>
      </c>
      <c r="I388" s="60">
        <f>_xlfn.XLOOKUP(tbl_die_request8[[#This Row],[clm_support]],'Die Ordering'!C:C,'Die Ordering'!G:G,"",0)</f>
        <v>45876</v>
      </c>
      <c r="J388" s="39" t="s">
        <v>3200</v>
      </c>
      <c r="K388" s="61"/>
      <c r="L388" s="62"/>
      <c r="M388" s="39"/>
      <c r="N388" s="67" t="s">
        <v>1904</v>
      </c>
    </row>
    <row r="389" spans="1:14" ht="14.45">
      <c r="A389" s="39">
        <v>408</v>
      </c>
      <c r="B389" s="39" t="s">
        <v>2802</v>
      </c>
      <c r="C389" s="45">
        <v>5215</v>
      </c>
      <c r="D389" s="39">
        <v>507</v>
      </c>
      <c r="E389" s="59" t="str">
        <f>_xlfn.XLOOKUP(tbl_die_request8[[#This Row],[PROFILE NO]],Data!S:S,Data!T:T,"",0)</f>
        <v>Gulf Extrusions Co .(L.L.C)</v>
      </c>
      <c r="F389" s="60">
        <v>45841</v>
      </c>
      <c r="G389" s="39"/>
      <c r="H389" s="60">
        <f>tbl_die_request8[[#This Row],[REQUESTED DATE]]</f>
        <v>45841</v>
      </c>
      <c r="I389" s="60">
        <f>_xlfn.XLOOKUP(tbl_die_request8[[#This Row],[clm_support]],'Die Ordering'!C:C,'Die Ordering'!G:G,"",0)</f>
        <v>45852</v>
      </c>
      <c r="J389" s="39" t="s">
        <v>3200</v>
      </c>
      <c r="K389" s="61"/>
      <c r="L389" s="62"/>
      <c r="M389" s="39"/>
      <c r="N389" s="67" t="s">
        <v>1603</v>
      </c>
    </row>
    <row r="390" spans="1:14" ht="14.45">
      <c r="A390" s="39">
        <v>409</v>
      </c>
      <c r="B390" s="39" t="s">
        <v>2802</v>
      </c>
      <c r="C390" s="45">
        <v>5405</v>
      </c>
      <c r="D390" s="39">
        <v>602</v>
      </c>
      <c r="E390" s="59" t="str">
        <f>_xlfn.XLOOKUP(tbl_die_request8[[#This Row],[PROFILE NO]],Data!S:S,Data!T:T,"",0)</f>
        <v>Gulf Extrusions Co .(L.L.C)</v>
      </c>
      <c r="F390" s="60">
        <v>45841</v>
      </c>
      <c r="G390" s="39"/>
      <c r="H390" s="60">
        <f>tbl_die_request8[[#This Row],[REQUESTED DATE]]</f>
        <v>45841</v>
      </c>
      <c r="I390" s="60">
        <f>_xlfn.XLOOKUP(tbl_die_request8[[#This Row],[clm_support]],'Die Ordering'!C:C,'Die Ordering'!G:G,"",0)</f>
        <v>45932</v>
      </c>
      <c r="J390" s="39" t="s">
        <v>3200</v>
      </c>
      <c r="K390" s="61"/>
      <c r="L390" s="62"/>
      <c r="M390" s="39"/>
      <c r="N390" s="67" t="s">
        <v>2266</v>
      </c>
    </row>
    <row r="391" spans="1:14" ht="14.45">
      <c r="A391" s="39">
        <v>410</v>
      </c>
      <c r="B391" s="39" t="s">
        <v>2802</v>
      </c>
      <c r="C391" s="45">
        <v>9014</v>
      </c>
      <c r="D391" s="39">
        <v>502</v>
      </c>
      <c r="E391" s="59" t="str">
        <f>_xlfn.XLOOKUP(tbl_die_request8[[#This Row],[PROFILE NO]],Data!S:S,Data!T:T,"",0)</f>
        <v>Gulf Extrusions Co .(L.L.C)</v>
      </c>
      <c r="F391" s="60">
        <v>45841</v>
      </c>
      <c r="G391" s="39"/>
      <c r="H391" s="60">
        <f>tbl_die_request8[[#This Row],[REQUESTED DATE]]</f>
        <v>45841</v>
      </c>
      <c r="I391" s="60" t="str">
        <f>_xlfn.XLOOKUP(tbl_die_request8[[#This Row],[clm_support]],'Die Ordering'!C:C,'Die Ordering'!G:G,"",0)</f>
        <v/>
      </c>
      <c r="J391" s="39" t="s">
        <v>3201</v>
      </c>
      <c r="K391" s="61"/>
      <c r="L391" s="62"/>
      <c r="M391" s="39"/>
      <c r="N391" s="67" t="s">
        <v>3581</v>
      </c>
    </row>
    <row r="392" spans="1:14" ht="14.45">
      <c r="A392" s="39">
        <v>411</v>
      </c>
      <c r="B392" s="39" t="s">
        <v>2802</v>
      </c>
      <c r="C392" s="45">
        <v>12535</v>
      </c>
      <c r="D392" s="39">
        <v>410</v>
      </c>
      <c r="E392" s="59" t="str">
        <f>_xlfn.XLOOKUP(tbl_die_request8[[#This Row],[PROFILE NO]],Data!S:S,Data!T:T,"",0)</f>
        <v>Gulf Extrusions Co .(L.L.C)</v>
      </c>
      <c r="F392" s="60">
        <v>45841</v>
      </c>
      <c r="G392" s="39"/>
      <c r="H392" s="60">
        <f>tbl_die_request8[[#This Row],[REQUESTED DATE]]</f>
        <v>45841</v>
      </c>
      <c r="I392" s="60">
        <f>_xlfn.XLOOKUP(tbl_die_request8[[#This Row],[clm_support]],'Die Ordering'!C:C,'Die Ordering'!G:G,"",0)</f>
        <v>45968</v>
      </c>
      <c r="J392" s="39" t="s">
        <v>3201</v>
      </c>
      <c r="K392" s="61"/>
      <c r="L392" s="62"/>
      <c r="M392" s="39"/>
      <c r="N392" s="67" t="s">
        <v>2494</v>
      </c>
    </row>
    <row r="393" spans="1:14" ht="14.45">
      <c r="A393" s="39">
        <v>412</v>
      </c>
      <c r="B393" s="39" t="s">
        <v>2802</v>
      </c>
      <c r="C393" s="45">
        <v>21494</v>
      </c>
      <c r="D393" s="39">
        <v>412</v>
      </c>
      <c r="E393" s="59" t="str">
        <f>_xlfn.XLOOKUP(tbl_die_request8[[#This Row],[PROFILE NO]],Data!S:S,Data!T:T,"",0)</f>
        <v>Gulf Extrusions Co .(L.L.C)</v>
      </c>
      <c r="F393" s="60">
        <v>45841</v>
      </c>
      <c r="G393" s="39"/>
      <c r="H393" s="60">
        <f>tbl_die_request8[[#This Row],[REQUESTED DATE]]</f>
        <v>45841</v>
      </c>
      <c r="I393" s="60">
        <f>_xlfn.XLOOKUP(tbl_die_request8[[#This Row],[clm_support]],'Die Ordering'!C:C,'Die Ordering'!G:G,"",0)</f>
        <v>45847</v>
      </c>
      <c r="J393" s="39" t="s">
        <v>3200</v>
      </c>
      <c r="K393" s="61"/>
      <c r="L393" s="62"/>
      <c r="M393" s="39"/>
      <c r="N393" s="67" t="s">
        <v>1527</v>
      </c>
    </row>
    <row r="394" spans="1:14" ht="14.45">
      <c r="A394" s="39">
        <v>413</v>
      </c>
      <c r="B394" s="39" t="s">
        <v>2802</v>
      </c>
      <c r="C394" s="45">
        <v>23766</v>
      </c>
      <c r="D394" s="39">
        <v>405</v>
      </c>
      <c r="E394" s="59" t="str">
        <f>_xlfn.XLOOKUP(tbl_die_request8[[#This Row],[PROFILE NO]],Data!S:S,Data!T:T,"",0)</f>
        <v>Gulf Extrusions Co .(L.L.C)</v>
      </c>
      <c r="F394" s="60">
        <v>45841</v>
      </c>
      <c r="G394" s="39"/>
      <c r="H394" s="60">
        <f>tbl_die_request8[[#This Row],[REQUESTED DATE]]</f>
        <v>45841</v>
      </c>
      <c r="I394" s="60" t="str">
        <f>_xlfn.XLOOKUP(tbl_die_request8[[#This Row],[clm_support]],'Die Ordering'!C:C,'Die Ordering'!G:G,"",0)</f>
        <v/>
      </c>
      <c r="J394" s="39" t="s">
        <v>3201</v>
      </c>
      <c r="K394" s="61"/>
      <c r="L394" s="62"/>
      <c r="M394" s="39"/>
      <c r="N394" s="67" t="s">
        <v>3582</v>
      </c>
    </row>
    <row r="395" spans="1:14" ht="14.45">
      <c r="A395" s="39">
        <v>414</v>
      </c>
      <c r="B395" s="39" t="s">
        <v>2802</v>
      </c>
      <c r="C395" s="45">
        <v>26238</v>
      </c>
      <c r="D395" s="39">
        <v>204</v>
      </c>
      <c r="E395" s="59" t="str">
        <f>_xlfn.XLOOKUP(tbl_die_request8[[#This Row],[PROFILE NO]],Data!S:S,Data!T:T,"",0)</f>
        <v>Powerbar Gulf L.L.C</v>
      </c>
      <c r="F395" s="60">
        <v>45841</v>
      </c>
      <c r="G395" s="39"/>
      <c r="H395" s="60">
        <f>tbl_die_request8[[#This Row],[REQUESTED DATE]]</f>
        <v>45841</v>
      </c>
      <c r="I395" s="60">
        <f>_xlfn.XLOOKUP(tbl_die_request8[[#This Row],[clm_support]],'Die Ordering'!C:C,'Die Ordering'!G:G,"",0)</f>
        <v>45759</v>
      </c>
      <c r="J395" s="39" t="s">
        <v>3200</v>
      </c>
      <c r="K395" s="61"/>
      <c r="L395" s="62"/>
      <c r="M395" s="39"/>
      <c r="N395" s="67" t="s">
        <v>957</v>
      </c>
    </row>
    <row r="396" spans="1:14" ht="14.45">
      <c r="A396" s="39">
        <v>415</v>
      </c>
      <c r="B396" s="39" t="s">
        <v>2802</v>
      </c>
      <c r="C396" s="45">
        <v>27048</v>
      </c>
      <c r="D396" s="39">
        <v>502</v>
      </c>
      <c r="E396" s="59" t="str">
        <f>_xlfn.XLOOKUP(tbl_die_request8[[#This Row],[PROFILE NO]],Data!S:S,Data!T:T,"",0)</f>
        <v>Powerbar Gulf L.L.C</v>
      </c>
      <c r="F396" s="60">
        <v>45841</v>
      </c>
      <c r="G396" s="39"/>
      <c r="H396" s="60">
        <f>tbl_die_request8[[#This Row],[REQUESTED DATE]]</f>
        <v>45841</v>
      </c>
      <c r="I396" s="60">
        <f>_xlfn.XLOOKUP(tbl_die_request8[[#This Row],[clm_support]],'Die Ordering'!C:C,'Die Ordering'!G:G,"",0)</f>
        <v>45852</v>
      </c>
      <c r="J396" s="39" t="s">
        <v>3200</v>
      </c>
      <c r="K396" s="61"/>
      <c r="L396" s="62"/>
      <c r="M396" s="39"/>
      <c r="N396" s="67" t="s">
        <v>1598</v>
      </c>
    </row>
    <row r="397" spans="1:14" ht="14.45">
      <c r="A397" s="39">
        <v>416</v>
      </c>
      <c r="B397" s="39" t="s">
        <v>2802</v>
      </c>
      <c r="C397" s="45">
        <v>1024</v>
      </c>
      <c r="D397" s="39">
        <v>502</v>
      </c>
      <c r="E397" s="59" t="str">
        <f>_xlfn.XLOOKUP(tbl_die_request8[[#This Row],[PROFILE NO]],Data!S:S,Data!T:T,"",0)</f>
        <v>Gulf Extrusions Co .(L.L.C)</v>
      </c>
      <c r="F397" s="60">
        <v>45841</v>
      </c>
      <c r="G397" s="39"/>
      <c r="H397" s="60">
        <f>tbl_die_request8[[#This Row],[REQUESTED DATE]]</f>
        <v>45841</v>
      </c>
      <c r="I397" s="60" t="str">
        <f>_xlfn.XLOOKUP(tbl_die_request8[[#This Row],[clm_support]],'Die Ordering'!C:C,'Die Ordering'!G:G,"",0)</f>
        <v/>
      </c>
      <c r="J397" s="39" t="s">
        <v>3201</v>
      </c>
      <c r="K397" s="61"/>
      <c r="L397" s="62"/>
      <c r="M397" s="39"/>
      <c r="N397" s="67" t="s">
        <v>3583</v>
      </c>
    </row>
    <row r="398" spans="1:14" ht="14.45">
      <c r="A398" s="39">
        <v>417</v>
      </c>
      <c r="B398" s="39" t="s">
        <v>2802</v>
      </c>
      <c r="C398" s="45">
        <v>10047</v>
      </c>
      <c r="D398" s="39">
        <v>503</v>
      </c>
      <c r="E398" s="59" t="str">
        <f>_xlfn.XLOOKUP(tbl_die_request8[[#This Row],[PROFILE NO]],Data!S:S,Data!T:T,"",0)</f>
        <v>Gulf Extrusions Co .(L.L.C)</v>
      </c>
      <c r="F398" s="60">
        <v>45841</v>
      </c>
      <c r="G398" s="39"/>
      <c r="H398" s="60">
        <f>tbl_die_request8[[#This Row],[REQUESTED DATE]]</f>
        <v>45841</v>
      </c>
      <c r="I398" s="60" t="str">
        <f>_xlfn.XLOOKUP(tbl_die_request8[[#This Row],[clm_support]],'Die Ordering'!C:C,'Die Ordering'!G:G,"",0)</f>
        <v/>
      </c>
      <c r="J398" s="39" t="s">
        <v>3201</v>
      </c>
      <c r="K398" s="61"/>
      <c r="L398" s="62"/>
      <c r="M398" s="39"/>
      <c r="N398" s="67" t="s">
        <v>3584</v>
      </c>
    </row>
    <row r="399" spans="1:14" ht="14.45">
      <c r="A399" s="39">
        <v>418</v>
      </c>
      <c r="B399" s="39" t="s">
        <v>2802</v>
      </c>
      <c r="C399" s="45">
        <v>28923</v>
      </c>
      <c r="D399" s="39">
        <v>403</v>
      </c>
      <c r="E399" s="59" t="str">
        <f>_xlfn.XLOOKUP(tbl_die_request8[[#This Row],[PROFILE NO]],Data!S:S,Data!T:T,"",0)</f>
        <v>Al Saho General Trading and Construction</v>
      </c>
      <c r="F399" s="60">
        <v>45841</v>
      </c>
      <c r="G399" s="39"/>
      <c r="H399" s="60">
        <f>tbl_die_request8[[#This Row],[REQUESTED DATE]]</f>
        <v>45841</v>
      </c>
      <c r="I399" s="60">
        <f>_xlfn.XLOOKUP(tbl_die_request8[[#This Row],[clm_support]],'Die Ordering'!C:C,'Die Ordering'!G:G,"",0)</f>
        <v>45842</v>
      </c>
      <c r="J399" s="39" t="s">
        <v>3200</v>
      </c>
      <c r="K399" s="61"/>
      <c r="L399" s="62"/>
      <c r="M399" s="39"/>
      <c r="N399" s="67" t="s">
        <v>1511</v>
      </c>
    </row>
    <row r="400" spans="1:14" ht="14.45">
      <c r="A400" s="39">
        <v>418</v>
      </c>
      <c r="B400" s="39" t="s">
        <v>2823</v>
      </c>
      <c r="C400" s="45">
        <v>24216</v>
      </c>
      <c r="D400" s="39">
        <v>3504</v>
      </c>
      <c r="E400" s="59" t="str">
        <f>_xlfn.XLOOKUP(tbl_die_request8[[#This Row],[PROFILE NO]],Data!S:S,Data!T:T,"",0)</f>
        <v>Gulf Extrusions Co .(L.L.C)</v>
      </c>
      <c r="F400" s="60">
        <v>45842</v>
      </c>
      <c r="G400" s="39"/>
      <c r="H400" s="60">
        <v>45842</v>
      </c>
      <c r="I400" s="60">
        <f>_xlfn.XLOOKUP(tbl_die_request8[[#This Row],[clm_support]],'Die Ordering'!C:C,'Die Ordering'!G:G,"",0)</f>
        <v>45852</v>
      </c>
      <c r="J400" s="39" t="s">
        <v>3200</v>
      </c>
      <c r="K400" s="61" t="s">
        <v>3585</v>
      </c>
      <c r="L400" s="62"/>
      <c r="M400" s="39"/>
      <c r="N400" s="67" t="s">
        <v>1608</v>
      </c>
    </row>
    <row r="401" spans="1:14" ht="14.45">
      <c r="A401" s="39">
        <v>419</v>
      </c>
      <c r="B401" s="39" t="s">
        <v>2823</v>
      </c>
      <c r="C401" s="45">
        <v>29780</v>
      </c>
      <c r="D401" s="39">
        <v>2506</v>
      </c>
      <c r="E401" s="59" t="str">
        <f>_xlfn.XLOOKUP(tbl_die_request8[[#This Row],[PROFILE NO]],Data!S:S,Data!T:T,"",0)</f>
        <v>Gulf Extrusions Co .(L.L.C)</v>
      </c>
      <c r="F401" s="60">
        <v>45842</v>
      </c>
      <c r="G401" s="39"/>
      <c r="H401" s="60">
        <v>45842</v>
      </c>
      <c r="I401" s="60">
        <f>_xlfn.XLOOKUP(tbl_die_request8[[#This Row],[clm_support]],'Die Ordering'!C:C,'Die Ordering'!G:G,"",0)</f>
        <v>45855</v>
      </c>
      <c r="J401" s="39" t="s">
        <v>3200</v>
      </c>
      <c r="K401" s="61" t="s">
        <v>3586</v>
      </c>
      <c r="L401" s="62"/>
      <c r="M401" s="39"/>
      <c r="N401" s="67" t="s">
        <v>1646</v>
      </c>
    </row>
    <row r="402" spans="1:14" ht="14.45">
      <c r="A402" s="39">
        <v>420</v>
      </c>
      <c r="B402" s="39" t="s">
        <v>2823</v>
      </c>
      <c r="C402" s="45">
        <v>19479</v>
      </c>
      <c r="D402" s="39">
        <v>2503</v>
      </c>
      <c r="E402" s="59" t="str">
        <f>_xlfn.XLOOKUP(tbl_die_request8[[#This Row],[PROFILE NO]],Data!S:S,Data!T:T,"",0)</f>
        <v>Gulf Extrusions Co .(L.L.C)</v>
      </c>
      <c r="F402" s="60">
        <v>45842</v>
      </c>
      <c r="G402" s="39"/>
      <c r="H402" s="60">
        <v>45842</v>
      </c>
      <c r="I402" s="60">
        <f>_xlfn.XLOOKUP(tbl_die_request8[[#This Row],[clm_support]],'Die Ordering'!C:C,'Die Ordering'!G:G,"",0)</f>
        <v>45852</v>
      </c>
      <c r="J402" s="39" t="s">
        <v>3200</v>
      </c>
      <c r="K402" s="61" t="s">
        <v>3587</v>
      </c>
      <c r="L402" s="62"/>
      <c r="M402" s="39"/>
      <c r="N402" s="67" t="s">
        <v>1606</v>
      </c>
    </row>
    <row r="403" spans="1:14" ht="14.45">
      <c r="A403" s="39">
        <v>421</v>
      </c>
      <c r="B403" s="39" t="s">
        <v>2823</v>
      </c>
      <c r="C403" s="45">
        <v>5172</v>
      </c>
      <c r="D403" s="39">
        <v>3502</v>
      </c>
      <c r="E403" s="59" t="str">
        <f>_xlfn.XLOOKUP(tbl_die_request8[[#This Row],[PROFILE NO]],Data!S:S,Data!T:T,"",0)</f>
        <v>Gulf Extrusions Co .(L.L.C)</v>
      </c>
      <c r="F403" s="60">
        <v>45842</v>
      </c>
      <c r="G403" s="39"/>
      <c r="H403" s="60">
        <v>45842</v>
      </c>
      <c r="I403" s="60">
        <f>_xlfn.XLOOKUP(tbl_die_request8[[#This Row],[clm_support]],'Die Ordering'!C:C,'Die Ordering'!G:G,"",0)</f>
        <v>45852</v>
      </c>
      <c r="J403" s="39" t="s">
        <v>3200</v>
      </c>
      <c r="K403" s="61" t="s">
        <v>3588</v>
      </c>
      <c r="L403" s="62"/>
      <c r="M403" s="39"/>
      <c r="N403" s="67" t="s">
        <v>1611</v>
      </c>
    </row>
    <row r="404" spans="1:14" ht="14.45">
      <c r="A404" s="39">
        <v>423</v>
      </c>
      <c r="B404" s="39" t="s">
        <v>2823</v>
      </c>
      <c r="C404" s="45">
        <v>120531</v>
      </c>
      <c r="D404" s="39">
        <v>3504</v>
      </c>
      <c r="E404" s="59" t="str">
        <f>_xlfn.XLOOKUP(tbl_die_request8[[#This Row],[PROFILE NO]],Data!S:S,Data!T:T,"",0)</f>
        <v>S.K.M AIR CONDITIONING LLC</v>
      </c>
      <c r="F404" s="60">
        <v>45842</v>
      </c>
      <c r="G404" s="39"/>
      <c r="H404" s="60">
        <v>45842</v>
      </c>
      <c r="I404" s="60">
        <f>_xlfn.XLOOKUP(tbl_die_request8[[#This Row],[clm_support]],'Die Ordering'!C:C,'Die Ordering'!G:G,"",0)</f>
        <v>45855</v>
      </c>
      <c r="J404" s="39" t="s">
        <v>3200</v>
      </c>
      <c r="K404" s="61" t="s">
        <v>3589</v>
      </c>
      <c r="L404" s="62"/>
      <c r="M404" s="39"/>
      <c r="N404" s="67" t="s">
        <v>1654</v>
      </c>
    </row>
    <row r="405" spans="1:14" ht="14.45">
      <c r="A405" s="39">
        <v>423</v>
      </c>
      <c r="B405" s="39" t="s">
        <v>2823</v>
      </c>
      <c r="C405" s="45">
        <v>5151</v>
      </c>
      <c r="D405" s="39">
        <v>2506</v>
      </c>
      <c r="E405" s="59" t="str">
        <f>_xlfn.XLOOKUP(tbl_die_request8[[#This Row],[PROFILE NO]],Data!S:S,Data!T:T,"",0)</f>
        <v>Gulf Extrusions Co .(L.L.C)</v>
      </c>
      <c r="F405" s="60">
        <v>45842</v>
      </c>
      <c r="G405" s="39"/>
      <c r="H405" s="60">
        <v>45842</v>
      </c>
      <c r="I405" s="60">
        <f>_xlfn.XLOOKUP(tbl_die_request8[[#This Row],[clm_support]],'Die Ordering'!C:C,'Die Ordering'!G:G,"",0)</f>
        <v>45852</v>
      </c>
      <c r="J405" s="39" t="s">
        <v>3200</v>
      </c>
      <c r="K405" s="61" t="s">
        <v>3590</v>
      </c>
      <c r="L405" s="62"/>
      <c r="M405" s="39"/>
      <c r="N405" s="67" t="s">
        <v>1613</v>
      </c>
    </row>
    <row r="406" spans="1:14" ht="14.45">
      <c r="A406" s="39">
        <v>424</v>
      </c>
      <c r="B406" s="39" t="s">
        <v>2823</v>
      </c>
      <c r="C406" s="45">
        <v>10487</v>
      </c>
      <c r="D406" s="39">
        <v>2502</v>
      </c>
      <c r="E406" s="59" t="str">
        <f>_xlfn.XLOOKUP(tbl_die_request8[[#This Row],[PROFILE NO]],Data!S:S,Data!T:T,"",0)</f>
        <v>Gulf Extrusions Co .(L.L.C)</v>
      </c>
      <c r="F406" s="60">
        <v>45842</v>
      </c>
      <c r="G406" s="39"/>
      <c r="H406" s="60">
        <v>45842</v>
      </c>
      <c r="I406" s="60">
        <f>_xlfn.XLOOKUP(tbl_die_request8[[#This Row],[clm_support]],'Die Ordering'!C:C,'Die Ordering'!G:G,"",0)</f>
        <v>45852</v>
      </c>
      <c r="J406" s="39" t="s">
        <v>3200</v>
      </c>
      <c r="K406" s="61" t="s">
        <v>3591</v>
      </c>
      <c r="L406" s="62"/>
      <c r="M406" s="39"/>
      <c r="N406" s="67" t="s">
        <v>1614</v>
      </c>
    </row>
    <row r="407" spans="1:14" ht="14.45">
      <c r="A407" s="39">
        <v>425</v>
      </c>
      <c r="B407" s="39" t="s">
        <v>2802</v>
      </c>
      <c r="C407" s="45">
        <v>15776</v>
      </c>
      <c r="D407" s="39">
        <v>410</v>
      </c>
      <c r="E407" s="59" t="str">
        <f>_xlfn.XLOOKUP(tbl_die_request8[[#This Row],[PROFILE NO]],Data!S:S,Data!T:T,"",0)</f>
        <v>Gulf Extrusions Co .(L.L.C)</v>
      </c>
      <c r="F407" s="60">
        <v>45845</v>
      </c>
      <c r="G407" s="39"/>
      <c r="H407" s="60">
        <f>tbl_die_request8[[#This Row],[REQUESTED DATE]]</f>
        <v>45845</v>
      </c>
      <c r="I407" s="60">
        <f>_xlfn.XLOOKUP(tbl_die_request8[[#This Row],[clm_support]],'Die Ordering'!C:C,'Die Ordering'!G:G,"",0)</f>
        <v>45847</v>
      </c>
      <c r="J407" s="39" t="s">
        <v>3200</v>
      </c>
      <c r="K407" s="61"/>
      <c r="L407" s="62"/>
      <c r="M407" s="39"/>
      <c r="N407" s="67" t="s">
        <v>1529</v>
      </c>
    </row>
    <row r="408" spans="1:14" ht="14.45">
      <c r="A408" s="39">
        <v>427</v>
      </c>
      <c r="B408" s="39" t="s">
        <v>2802</v>
      </c>
      <c r="C408" s="45">
        <v>15647</v>
      </c>
      <c r="D408" s="39">
        <v>234</v>
      </c>
      <c r="E408" s="59" t="str">
        <f>_xlfn.XLOOKUP(tbl_die_request8[[#This Row],[PROFILE NO]],Data!S:S,Data!T:T,"",0)</f>
        <v>Gulf Extrusions Co .(L.L.C)</v>
      </c>
      <c r="F408" s="60">
        <v>45845</v>
      </c>
      <c r="G408" s="39"/>
      <c r="H408" s="60">
        <f>tbl_die_request8[[#This Row],[REQUESTED DATE]]</f>
        <v>45845</v>
      </c>
      <c r="I408" s="60" t="str">
        <f>_xlfn.XLOOKUP(tbl_die_request8[[#This Row],[clm_support]],'Die Ordering'!C:C,'Die Ordering'!G:G,"",0)</f>
        <v/>
      </c>
      <c r="J408" s="39" t="s">
        <v>3201</v>
      </c>
      <c r="K408" s="61"/>
      <c r="L408" s="62"/>
      <c r="M408" s="39"/>
      <c r="N408" s="67" t="s">
        <v>3592</v>
      </c>
    </row>
    <row r="409" spans="1:14" ht="14.45">
      <c r="A409" s="39">
        <v>431</v>
      </c>
      <c r="B409" s="39" t="s">
        <v>2802</v>
      </c>
      <c r="C409" s="45">
        <v>16687</v>
      </c>
      <c r="D409" s="39">
        <v>503</v>
      </c>
      <c r="E409" s="59" t="str">
        <f>_xlfn.XLOOKUP(tbl_die_request8[[#This Row],[PROFILE NO]],Data!S:S,Data!T:T,"",0)</f>
        <v>Gulf Extrusions Co .(L.L.C)</v>
      </c>
      <c r="F409" s="60">
        <v>45845</v>
      </c>
      <c r="G409" s="39"/>
      <c r="H409" s="60">
        <f>tbl_die_request8[[#This Row],[REQUESTED DATE]]</f>
        <v>45845</v>
      </c>
      <c r="I409" s="60" t="str">
        <f>_xlfn.XLOOKUP(tbl_die_request8[[#This Row],[clm_support]],'Die Ordering'!C:C,'Die Ordering'!G:G,"",0)</f>
        <v/>
      </c>
      <c r="J409" s="39" t="s">
        <v>3201</v>
      </c>
      <c r="K409" s="61"/>
      <c r="L409" s="62"/>
      <c r="M409" s="39"/>
      <c r="N409" s="67" t="s">
        <v>3593</v>
      </c>
    </row>
    <row r="410" spans="1:14" ht="14.45">
      <c r="A410" s="39">
        <v>432</v>
      </c>
      <c r="B410" s="39" t="s">
        <v>2802</v>
      </c>
      <c r="C410" s="45">
        <v>21494</v>
      </c>
      <c r="D410" s="39">
        <v>536</v>
      </c>
      <c r="E410" s="59" t="str">
        <f>_xlfn.XLOOKUP(tbl_die_request8[[#This Row],[PROFILE NO]],Data!S:S,Data!T:T,"",0)</f>
        <v>Gulf Extrusions Co .(L.L.C)</v>
      </c>
      <c r="F410" s="60">
        <v>45845</v>
      </c>
      <c r="G410" s="39"/>
      <c r="H410" s="60">
        <f>tbl_die_request8[[#This Row],[REQUESTED DATE]]</f>
        <v>45845</v>
      </c>
      <c r="I410" s="60">
        <f>_xlfn.XLOOKUP(tbl_die_request8[[#This Row],[clm_support]],'Die Ordering'!C:C,'Die Ordering'!G:G,"",0)</f>
        <v>45847</v>
      </c>
      <c r="J410" s="39" t="s">
        <v>3200</v>
      </c>
      <c r="K410" s="61"/>
      <c r="L410" s="62"/>
      <c r="M410" s="39"/>
      <c r="N410" s="67" t="s">
        <v>1528</v>
      </c>
    </row>
    <row r="411" spans="1:14" ht="14.45">
      <c r="A411" s="39">
        <v>433</v>
      </c>
      <c r="B411" s="39" t="s">
        <v>2802</v>
      </c>
      <c r="C411" s="45">
        <v>23546</v>
      </c>
      <c r="D411" s="39">
        <v>407</v>
      </c>
      <c r="E411" s="59" t="str">
        <f>_xlfn.XLOOKUP(tbl_die_request8[[#This Row],[PROFILE NO]],Data!S:S,Data!T:T,"",0)</f>
        <v>Gulf Extrusions Co .(L.L.C)</v>
      </c>
      <c r="F411" s="60">
        <v>45845</v>
      </c>
      <c r="G411" s="39"/>
      <c r="H411" s="60">
        <f>tbl_die_request8[[#This Row],[REQUESTED DATE]]</f>
        <v>45845</v>
      </c>
      <c r="I411" s="60" t="str">
        <f>_xlfn.XLOOKUP(tbl_die_request8[[#This Row],[clm_support]],'Die Ordering'!C:C,'Die Ordering'!G:G,"",0)</f>
        <v/>
      </c>
      <c r="J411" s="39" t="s">
        <v>3201</v>
      </c>
      <c r="K411" s="61"/>
      <c r="L411" s="62"/>
      <c r="M411" s="39"/>
      <c r="N411" s="67" t="s">
        <v>3594</v>
      </c>
    </row>
    <row r="412" spans="1:14" ht="14.45">
      <c r="A412" s="39">
        <v>434</v>
      </c>
      <c r="B412" s="39" t="s">
        <v>2802</v>
      </c>
      <c r="C412" s="45">
        <v>23546</v>
      </c>
      <c r="D412" s="39">
        <v>203</v>
      </c>
      <c r="E412" s="59" t="str">
        <f>_xlfn.XLOOKUP(tbl_die_request8[[#This Row],[PROFILE NO]],Data!S:S,Data!T:T,"",0)</f>
        <v>Gulf Extrusions Co .(L.L.C)</v>
      </c>
      <c r="F412" s="60">
        <v>45845</v>
      </c>
      <c r="G412" s="39"/>
      <c r="H412" s="60">
        <f>tbl_die_request8[[#This Row],[REQUESTED DATE]]</f>
        <v>45845</v>
      </c>
      <c r="I412" s="60">
        <f>_xlfn.XLOOKUP(tbl_die_request8[[#This Row],[clm_support]],'Die Ordering'!C:C,'Die Ordering'!G:G,"",0)</f>
        <v>45863</v>
      </c>
      <c r="J412" s="39" t="s">
        <v>3200</v>
      </c>
      <c r="K412" s="61"/>
      <c r="L412" s="62"/>
      <c r="M412" s="39"/>
      <c r="N412" s="67" t="s">
        <v>1814</v>
      </c>
    </row>
    <row r="413" spans="1:14" ht="14.45">
      <c r="A413" s="39">
        <v>435</v>
      </c>
      <c r="B413" s="39" t="s">
        <v>2802</v>
      </c>
      <c r="C413" s="45">
        <v>24817</v>
      </c>
      <c r="D413" s="39">
        <v>502</v>
      </c>
      <c r="E413" s="59" t="str">
        <f>_xlfn.XLOOKUP(tbl_die_request8[[#This Row],[PROFILE NO]],Data!S:S,Data!T:T,"",0)</f>
        <v>Gulf Extrusions Co .(L.L.C)</v>
      </c>
      <c r="F413" s="60">
        <v>45845</v>
      </c>
      <c r="G413" s="39"/>
      <c r="H413" s="60">
        <f>tbl_die_request8[[#This Row],[REQUESTED DATE]]</f>
        <v>45845</v>
      </c>
      <c r="I413" s="60" t="str">
        <f>_xlfn.XLOOKUP(tbl_die_request8[[#This Row],[clm_support]],'Die Ordering'!C:C,'Die Ordering'!G:G,"",0)</f>
        <v/>
      </c>
      <c r="J413" s="39" t="s">
        <v>3201</v>
      </c>
      <c r="K413" s="61"/>
      <c r="L413" s="62"/>
      <c r="M413" s="39"/>
      <c r="N413" s="67" t="s">
        <v>3595</v>
      </c>
    </row>
    <row r="414" spans="1:14" ht="14.45">
      <c r="A414" s="39">
        <v>436</v>
      </c>
      <c r="B414" s="39" t="s">
        <v>2802</v>
      </c>
      <c r="C414" s="45">
        <v>26771</v>
      </c>
      <c r="D414" s="39">
        <v>402</v>
      </c>
      <c r="E414" s="59" t="str">
        <f>_xlfn.XLOOKUP(tbl_die_request8[[#This Row],[PROFILE NO]],Data!S:S,Data!T:T,"",0)</f>
        <v>Al Saho General Trading and Construction</v>
      </c>
      <c r="F414" s="60">
        <v>45845</v>
      </c>
      <c r="G414" s="39"/>
      <c r="H414" s="60">
        <f>tbl_die_request8[[#This Row],[REQUESTED DATE]]</f>
        <v>45845</v>
      </c>
      <c r="I414" s="60">
        <f>_xlfn.XLOOKUP(tbl_die_request8[[#This Row],[clm_support]],'Die Ordering'!C:C,'Die Ordering'!G:G,"",0)</f>
        <v>45863</v>
      </c>
      <c r="J414" s="39" t="s">
        <v>3200</v>
      </c>
      <c r="K414" s="61"/>
      <c r="L414" s="62"/>
      <c r="M414" s="39"/>
      <c r="N414" s="67" t="s">
        <v>1803</v>
      </c>
    </row>
    <row r="415" spans="1:14" ht="14.45">
      <c r="A415" s="39">
        <v>437</v>
      </c>
      <c r="B415" s="39" t="s">
        <v>2802</v>
      </c>
      <c r="C415" s="45">
        <v>28897</v>
      </c>
      <c r="D415" s="39">
        <v>202</v>
      </c>
      <c r="E415" s="59" t="str">
        <f>_xlfn.XLOOKUP(tbl_die_request8[[#This Row],[PROFILE NO]],Data!S:S,Data!T:T,"",0)</f>
        <v>Al Saho General Trading and Construction</v>
      </c>
      <c r="F415" s="60">
        <v>45845</v>
      </c>
      <c r="G415" s="39"/>
      <c r="H415" s="60">
        <f>tbl_die_request8[[#This Row],[REQUESTED DATE]]</f>
        <v>45845</v>
      </c>
      <c r="I415" s="60" t="str">
        <f>_xlfn.XLOOKUP(tbl_die_request8[[#This Row],[clm_support]],'Die Ordering'!C:C,'Die Ordering'!G:G,"",0)</f>
        <v/>
      </c>
      <c r="J415" s="39" t="s">
        <v>3201</v>
      </c>
      <c r="K415" s="61"/>
      <c r="L415" s="62"/>
      <c r="M415" s="39"/>
      <c r="N415" s="67" t="s">
        <v>3596</v>
      </c>
    </row>
    <row r="416" spans="1:14" ht="14.45">
      <c r="A416" s="39">
        <v>438</v>
      </c>
      <c r="B416" s="39" t="s">
        <v>2802</v>
      </c>
      <c r="C416" s="45">
        <v>29663</v>
      </c>
      <c r="D416" s="39">
        <v>209</v>
      </c>
      <c r="E416" s="59" t="str">
        <f>_xlfn.XLOOKUP(tbl_die_request8[[#This Row],[PROFILE NO]],Data!S:S,Data!T:T,"",0)</f>
        <v>Gulf Extrusions Co .(L.L.C)</v>
      </c>
      <c r="F416" s="60">
        <v>45845</v>
      </c>
      <c r="G416" s="39"/>
      <c r="H416" s="60">
        <f>tbl_die_request8[[#This Row],[REQUESTED DATE]]</f>
        <v>45845</v>
      </c>
      <c r="I416" s="60">
        <f>_xlfn.XLOOKUP(tbl_die_request8[[#This Row],[clm_support]],'Die Ordering'!C:C,'Die Ordering'!G:G,"",0)</f>
        <v>45852</v>
      </c>
      <c r="J416" s="39" t="s">
        <v>3200</v>
      </c>
      <c r="K416" s="61"/>
      <c r="L416" s="62"/>
      <c r="M416" s="39"/>
      <c r="N416" s="67" t="s">
        <v>1602</v>
      </c>
    </row>
    <row r="417" spans="1:14" ht="14.45">
      <c r="A417" s="39">
        <v>439</v>
      </c>
      <c r="B417" s="39" t="s">
        <v>2823</v>
      </c>
      <c r="C417" s="45">
        <v>7099</v>
      </c>
      <c r="D417" s="39">
        <v>2503</v>
      </c>
      <c r="E417" s="59" t="str">
        <f>_xlfn.XLOOKUP(tbl_die_request8[[#This Row],[PROFILE NO]],Data!S:S,Data!T:T,"",0)</f>
        <v>Powerbar Gulf L.L.C</v>
      </c>
      <c r="F417" s="60">
        <v>45845</v>
      </c>
      <c r="G417" s="39"/>
      <c r="H417" s="60">
        <v>45846</v>
      </c>
      <c r="I417" s="60">
        <f>_xlfn.XLOOKUP(tbl_die_request8[[#This Row],[clm_support]],'Die Ordering'!C:C,'Die Ordering'!G:G,"",0)</f>
        <v>45855</v>
      </c>
      <c r="J417" s="39" t="s">
        <v>3200</v>
      </c>
      <c r="K417" s="61" t="s">
        <v>3597</v>
      </c>
      <c r="L417" s="62"/>
      <c r="M417" s="39"/>
      <c r="N417" s="67" t="s">
        <v>1649</v>
      </c>
    </row>
    <row r="418" spans="1:14" ht="14.45">
      <c r="A418" s="39">
        <v>440</v>
      </c>
      <c r="B418" s="39" t="s">
        <v>2823</v>
      </c>
      <c r="C418" s="45">
        <v>55028</v>
      </c>
      <c r="D418" s="39">
        <v>2504</v>
      </c>
      <c r="E418" s="59" t="str">
        <f>_xlfn.XLOOKUP(tbl_die_request8[[#This Row],[PROFILE NO]],Data!S:S,Data!T:T,"",0)</f>
        <v>Automotive Precision Technology</v>
      </c>
      <c r="F418" s="60">
        <v>45845</v>
      </c>
      <c r="G418" s="39"/>
      <c r="H418" s="60">
        <v>45846</v>
      </c>
      <c r="I418" s="60">
        <f>_xlfn.XLOOKUP(tbl_die_request8[[#This Row],[clm_support]],'Die Ordering'!C:C,'Die Ordering'!G:G,"",0)</f>
        <v>45855</v>
      </c>
      <c r="J418" s="39" t="s">
        <v>3200</v>
      </c>
      <c r="K418" s="61" t="s">
        <v>3598</v>
      </c>
      <c r="L418" s="62"/>
      <c r="M418" s="39"/>
      <c r="N418" s="67" t="s">
        <v>1648</v>
      </c>
    </row>
    <row r="419" spans="1:14" ht="14.45">
      <c r="A419" s="39">
        <v>441</v>
      </c>
      <c r="B419" s="39" t="s">
        <v>2823</v>
      </c>
      <c r="C419" s="45">
        <v>14861</v>
      </c>
      <c r="D419" s="39">
        <v>3505</v>
      </c>
      <c r="E419" s="59" t="str">
        <f>_xlfn.XLOOKUP(tbl_die_request8[[#This Row],[PROFILE NO]],Data!S:S,Data!T:T,"",0)</f>
        <v>ALUMINIUM &amp; LIGHT IND. CO. ALICO LLC</v>
      </c>
      <c r="F419" s="60">
        <v>45846</v>
      </c>
      <c r="G419" s="39"/>
      <c r="H419" s="60">
        <v>45846</v>
      </c>
      <c r="I419" s="60">
        <f>_xlfn.XLOOKUP(tbl_die_request8[[#This Row],[clm_support]],'Die Ordering'!C:C,'Die Ordering'!G:G,"",0)</f>
        <v>45863</v>
      </c>
      <c r="J419" s="39" t="s">
        <v>3200</v>
      </c>
      <c r="K419" s="61" t="s">
        <v>3599</v>
      </c>
      <c r="L419" s="62"/>
      <c r="M419" s="39"/>
      <c r="N419" s="67" t="s">
        <v>1817</v>
      </c>
    </row>
    <row r="420" spans="1:14" ht="14.45">
      <c r="A420" s="39">
        <v>442</v>
      </c>
      <c r="B420" s="39" t="s">
        <v>2823</v>
      </c>
      <c r="C420" s="45">
        <v>15651</v>
      </c>
      <c r="D420" s="39">
        <v>2507</v>
      </c>
      <c r="E420" s="59" t="str">
        <f>_xlfn.XLOOKUP(tbl_die_request8[[#This Row],[PROFILE NO]],Data!S:S,Data!T:T,"",0)</f>
        <v>Gulf Extrusions Co .(L.L.C)</v>
      </c>
      <c r="F420" s="60">
        <v>45846</v>
      </c>
      <c r="G420" s="39"/>
      <c r="H420" s="60">
        <v>45846</v>
      </c>
      <c r="I420" s="60">
        <f>_xlfn.XLOOKUP(tbl_die_request8[[#This Row],[clm_support]],'Die Ordering'!C:C,'Die Ordering'!G:G,"",0)</f>
        <v>45863</v>
      </c>
      <c r="J420" s="39" t="s">
        <v>3200</v>
      </c>
      <c r="K420" s="61" t="s">
        <v>3600</v>
      </c>
      <c r="L420" s="62"/>
      <c r="M420" s="39"/>
      <c r="N420" s="67" t="s">
        <v>1819</v>
      </c>
    </row>
    <row r="421" spans="1:14" ht="14.45">
      <c r="A421" s="39">
        <v>443</v>
      </c>
      <c r="B421" s="39" t="s">
        <v>2823</v>
      </c>
      <c r="C421" s="45">
        <v>5350</v>
      </c>
      <c r="D421" s="39">
        <v>3504</v>
      </c>
      <c r="E421" s="59" t="str">
        <f>_xlfn.XLOOKUP(tbl_die_request8[[#This Row],[PROFILE NO]],Data!S:S,Data!T:T,"",0)</f>
        <v>Aluminium Trade Centre</v>
      </c>
      <c r="F421" s="60">
        <v>45846</v>
      </c>
      <c r="G421" s="39"/>
      <c r="H421" s="60">
        <v>45846</v>
      </c>
      <c r="I421" s="60">
        <f>_xlfn.XLOOKUP(tbl_die_request8[[#This Row],[clm_support]],'Die Ordering'!C:C,'Die Ordering'!G:G,"",0)</f>
        <v>45855</v>
      </c>
      <c r="J421" s="39" t="s">
        <v>3200</v>
      </c>
      <c r="K421" s="61" t="s">
        <v>3601</v>
      </c>
      <c r="L421" s="62"/>
      <c r="M421" s="39"/>
      <c r="N421" s="67" t="s">
        <v>1645</v>
      </c>
    </row>
    <row r="422" spans="1:14" ht="14.45">
      <c r="A422" s="39">
        <v>444</v>
      </c>
      <c r="B422" s="39" t="s">
        <v>2823</v>
      </c>
      <c r="C422" s="45">
        <v>30296</v>
      </c>
      <c r="D422" s="39">
        <v>3502</v>
      </c>
      <c r="E422" s="59" t="str">
        <f>_xlfn.XLOOKUP(tbl_die_request8[[#This Row],[PROFILE NO]],Data!S:S,Data!T:T,"",0)</f>
        <v>Schuco Middle East Windows &amp; Facade Systems L.L.C.</v>
      </c>
      <c r="F422" s="60">
        <v>45846</v>
      </c>
      <c r="G422" s="39"/>
      <c r="H422" s="60">
        <v>45846</v>
      </c>
      <c r="I422" s="60">
        <f>_xlfn.XLOOKUP(tbl_die_request8[[#This Row],[clm_support]],'Die Ordering'!C:C,'Die Ordering'!G:G,"",0)</f>
        <v>45882</v>
      </c>
      <c r="J422" s="39" t="s">
        <v>3200</v>
      </c>
      <c r="K422" s="61" t="s">
        <v>3602</v>
      </c>
      <c r="L422" s="62"/>
      <c r="M422" s="39"/>
      <c r="N422" s="67" t="s">
        <v>1950</v>
      </c>
    </row>
    <row r="423" spans="1:14" ht="14.45">
      <c r="A423" s="39">
        <v>445</v>
      </c>
      <c r="B423" s="39" t="s">
        <v>2802</v>
      </c>
      <c r="C423" s="45">
        <v>19789</v>
      </c>
      <c r="D423" s="39">
        <v>602</v>
      </c>
      <c r="E423" s="59" t="str">
        <f>_xlfn.XLOOKUP(tbl_die_request8[[#This Row],[PROFILE NO]],Data!S:S,Data!T:T,"",0)</f>
        <v>Obex Systems Ltd.</v>
      </c>
      <c r="F423" s="60">
        <v>45848</v>
      </c>
      <c r="G423" s="39"/>
      <c r="H423" s="60">
        <f>tbl_die_request8[[#This Row],[REQUESTED DATE]]</f>
        <v>45848</v>
      </c>
      <c r="I423" s="60" t="str">
        <f>_xlfn.XLOOKUP(tbl_die_request8[[#This Row],[clm_support]],'Die Ordering'!C:C,'Die Ordering'!G:G,"",0)</f>
        <v/>
      </c>
      <c r="J423" s="39" t="s">
        <v>3201</v>
      </c>
      <c r="K423" s="61" t="s">
        <v>3603</v>
      </c>
      <c r="L423" s="62"/>
      <c r="M423" s="39"/>
      <c r="N423" s="67" t="s">
        <v>3604</v>
      </c>
    </row>
    <row r="424" spans="1:14" ht="14.45">
      <c r="A424" s="39">
        <v>446</v>
      </c>
      <c r="B424" s="39" t="s">
        <v>2802</v>
      </c>
      <c r="C424" s="45">
        <v>26077</v>
      </c>
      <c r="D424" s="39">
        <v>401</v>
      </c>
      <c r="E424" s="59" t="str">
        <f>_xlfn.XLOOKUP(tbl_die_request8[[#This Row],[PROFILE NO]],Data!S:S,Data!T:T,"",0)</f>
        <v>DURALL SYSTEMS INDIA PRIVATE LIMITED</v>
      </c>
      <c r="F424" s="60">
        <v>45848</v>
      </c>
      <c r="G424" s="39"/>
      <c r="H424" s="60">
        <f>tbl_die_request8[[#This Row],[REQUESTED DATE]]</f>
        <v>45848</v>
      </c>
      <c r="I424" s="60" t="str">
        <f>_xlfn.XLOOKUP(tbl_die_request8[[#This Row],[clm_support]],'Die Ordering'!C:C,'Die Ordering'!G:G,"",0)</f>
        <v/>
      </c>
      <c r="J424" s="39" t="s">
        <v>3201</v>
      </c>
      <c r="K424" s="61" t="s">
        <v>3605</v>
      </c>
      <c r="L424" s="62"/>
      <c r="M424" s="39"/>
      <c r="N424" s="67" t="s">
        <v>3606</v>
      </c>
    </row>
    <row r="425" spans="1:14" ht="14.45">
      <c r="A425" s="39">
        <v>447</v>
      </c>
      <c r="B425" s="39" t="s">
        <v>2802</v>
      </c>
      <c r="C425" s="45">
        <v>12745</v>
      </c>
      <c r="D425" s="39">
        <v>510</v>
      </c>
      <c r="E425" s="59" t="str">
        <f>_xlfn.XLOOKUP(tbl_die_request8[[#This Row],[PROFILE NO]],Data!S:S,Data!T:T,"",0)</f>
        <v>Gulf Extrusions Co .(L.L.C)</v>
      </c>
      <c r="F425" s="60">
        <v>45848</v>
      </c>
      <c r="G425" s="39"/>
      <c r="H425" s="60">
        <f>tbl_die_request8[[#This Row],[REQUESTED DATE]]</f>
        <v>45848</v>
      </c>
      <c r="I425" s="60" t="str">
        <f>_xlfn.XLOOKUP(tbl_die_request8[[#This Row],[clm_support]],'Die Ordering'!C:C,'Die Ordering'!G:G,"",0)</f>
        <v/>
      </c>
      <c r="J425" s="39" t="s">
        <v>3201</v>
      </c>
      <c r="K425" s="61" t="s">
        <v>3607</v>
      </c>
      <c r="L425" s="62"/>
      <c r="M425" s="39"/>
      <c r="N425" s="67" t="str">
        <f t="shared" ref="N425:N442" si="0">IF(B425="GEX-1",(IF(LEN(C425)=4,"0"&amp;C425&amp;"-"&amp;D425,C425&amp;"-"&amp;D425)),IF(LEN(C425)=5,"0"&amp;C425&amp;"-"&amp;D425,"00"&amp;C425&amp;"-"&amp;D425))</f>
        <v>12745-510</v>
      </c>
    </row>
    <row r="426" spans="1:14" ht="14.45">
      <c r="A426" s="39">
        <v>448</v>
      </c>
      <c r="B426" s="39" t="s">
        <v>2802</v>
      </c>
      <c r="C426" s="45">
        <v>14752</v>
      </c>
      <c r="D426" s="39">
        <v>217</v>
      </c>
      <c r="E426" s="59" t="str">
        <f>_xlfn.XLOOKUP(tbl_die_request8[[#This Row],[PROFILE NO]],Data!S:S,Data!T:T,"",0)</f>
        <v>Gutmann Systems Middle East FZCO</v>
      </c>
      <c r="F426" s="60">
        <v>45848</v>
      </c>
      <c r="G426" s="39"/>
      <c r="H426" s="60">
        <f>tbl_die_request8[[#This Row],[REQUESTED DATE]]</f>
        <v>45848</v>
      </c>
      <c r="I426" s="60">
        <f>_xlfn.XLOOKUP(tbl_die_request8[[#This Row],[clm_support]],'Die Ordering'!C:C,'Die Ordering'!G:G,"",0)</f>
        <v>45883</v>
      </c>
      <c r="J426" s="39" t="s">
        <v>3200</v>
      </c>
      <c r="K426" s="61" t="s">
        <v>3608</v>
      </c>
      <c r="L426" s="62"/>
      <c r="M426" s="39"/>
      <c r="N426" s="67" t="str">
        <f t="shared" si="0"/>
        <v>14752-217</v>
      </c>
    </row>
    <row r="427" spans="1:14" ht="14.45">
      <c r="A427" s="39">
        <v>449</v>
      </c>
      <c r="B427" s="39" t="s">
        <v>2802</v>
      </c>
      <c r="C427" s="45">
        <v>14854</v>
      </c>
      <c r="D427" s="39">
        <v>206</v>
      </c>
      <c r="E427" s="59" t="str">
        <f>_xlfn.XLOOKUP(tbl_die_request8[[#This Row],[PROFILE NO]],Data!S:S,Data!T:T,"",0)</f>
        <v>Schuco Middle East Windows &amp; Facade Systems L.L.C.</v>
      </c>
      <c r="F427" s="60">
        <v>45848</v>
      </c>
      <c r="G427" s="39"/>
      <c r="H427" s="60">
        <f>tbl_die_request8[[#This Row],[REQUESTED DATE]]</f>
        <v>45848</v>
      </c>
      <c r="I427" s="60">
        <f>_xlfn.XLOOKUP(tbl_die_request8[[#This Row],[clm_support]],'Die Ordering'!C:C,'Die Ordering'!G:G,"",0)</f>
        <v>45863</v>
      </c>
      <c r="J427" s="39" t="s">
        <v>3200</v>
      </c>
      <c r="K427" s="61" t="s">
        <v>3608</v>
      </c>
      <c r="L427" s="62"/>
      <c r="M427" s="39"/>
      <c r="N427" s="67" t="str">
        <f t="shared" si="0"/>
        <v>14854-206</v>
      </c>
    </row>
    <row r="428" spans="1:14" ht="14.45">
      <c r="A428" s="39">
        <v>450</v>
      </c>
      <c r="B428" s="39" t="s">
        <v>2802</v>
      </c>
      <c r="C428" s="45">
        <v>14504</v>
      </c>
      <c r="D428" s="39">
        <v>421</v>
      </c>
      <c r="E428" s="59" t="str">
        <f>_xlfn.XLOOKUP(tbl_die_request8[[#This Row],[PROFILE NO]],Data!S:S,Data!T:T,"",0)</f>
        <v>Gulf Extrusions Co .(L.L.C)</v>
      </c>
      <c r="F428" s="60">
        <v>45848</v>
      </c>
      <c r="G428" s="39"/>
      <c r="H428" s="60">
        <f>tbl_die_request8[[#This Row],[REQUESTED DATE]]</f>
        <v>45848</v>
      </c>
      <c r="I428" s="60" t="str">
        <f>_xlfn.XLOOKUP(tbl_die_request8[[#This Row],[clm_support]],'Die Ordering'!C:C,'Die Ordering'!G:G,"",0)</f>
        <v/>
      </c>
      <c r="J428" s="39" t="s">
        <v>3201</v>
      </c>
      <c r="K428" s="61" t="s">
        <v>3609</v>
      </c>
      <c r="L428" s="62"/>
      <c r="M428" s="39"/>
      <c r="N428" s="67" t="str">
        <f t="shared" si="0"/>
        <v>14504-421</v>
      </c>
    </row>
    <row r="429" spans="1:14" ht="14.45">
      <c r="A429" s="39">
        <v>451</v>
      </c>
      <c r="B429" s="39" t="s">
        <v>2802</v>
      </c>
      <c r="C429" s="45">
        <v>14956</v>
      </c>
      <c r="D429" s="39">
        <v>202</v>
      </c>
      <c r="E429" s="59" t="str">
        <f>_xlfn.XLOOKUP(tbl_die_request8[[#This Row],[PROFILE NO]],Data!S:S,Data!T:T,"",0)</f>
        <v>Lada Aluminium Factory</v>
      </c>
      <c r="F429" s="60">
        <v>45848</v>
      </c>
      <c r="G429" s="39"/>
      <c r="H429" s="60">
        <f>tbl_die_request8[[#This Row],[REQUESTED DATE]]</f>
        <v>45848</v>
      </c>
      <c r="I429" s="60" t="str">
        <f>_xlfn.XLOOKUP(tbl_die_request8[[#This Row],[clm_support]],'Die Ordering'!C:C,'Die Ordering'!G:G,"",0)</f>
        <v/>
      </c>
      <c r="J429" s="39" t="s">
        <v>3201</v>
      </c>
      <c r="K429" s="61" t="s">
        <v>3610</v>
      </c>
      <c r="L429" s="62"/>
      <c r="M429" s="39"/>
      <c r="N429" s="67" t="str">
        <f t="shared" si="0"/>
        <v>14956-202</v>
      </c>
    </row>
    <row r="430" spans="1:14" ht="14.45">
      <c r="A430" s="39">
        <v>452</v>
      </c>
      <c r="B430" s="39" t="s">
        <v>2802</v>
      </c>
      <c r="C430" s="45">
        <v>15811</v>
      </c>
      <c r="D430" s="39">
        <v>207</v>
      </c>
      <c r="E430" s="59" t="str">
        <f>_xlfn.XLOOKUP(tbl_die_request8[[#This Row],[PROFILE NO]],Data!S:S,Data!T:T,"",0)</f>
        <v>Gulf Extrusions Co .(L.L.C)</v>
      </c>
      <c r="F430" s="60">
        <v>45848</v>
      </c>
      <c r="G430" s="39"/>
      <c r="H430" s="60">
        <f>tbl_die_request8[[#This Row],[REQUESTED DATE]]</f>
        <v>45848</v>
      </c>
      <c r="I430" s="60">
        <f>_xlfn.XLOOKUP(tbl_die_request8[[#This Row],[clm_support]],'Die Ordering'!C:C,'Die Ordering'!G:G,"",0)</f>
        <v>45876</v>
      </c>
      <c r="J430" s="39" t="s">
        <v>3200</v>
      </c>
      <c r="K430" s="61" t="s">
        <v>3603</v>
      </c>
      <c r="L430" s="62"/>
      <c r="M430" s="39"/>
      <c r="N430" s="67" t="str">
        <f t="shared" si="0"/>
        <v>15811-207</v>
      </c>
    </row>
    <row r="431" spans="1:14" ht="14.45">
      <c r="A431" s="39">
        <v>453</v>
      </c>
      <c r="B431" s="39" t="s">
        <v>2802</v>
      </c>
      <c r="C431" s="45">
        <v>21313</v>
      </c>
      <c r="D431" s="39">
        <v>402</v>
      </c>
      <c r="E431" s="59" t="str">
        <f>_xlfn.XLOOKUP(tbl_die_request8[[#This Row],[PROFILE NO]],Data!S:S,Data!T:T,"",0)</f>
        <v>GUTMANN INDUSTRIES L.L.C</v>
      </c>
      <c r="F431" s="60">
        <v>45848</v>
      </c>
      <c r="G431" s="39"/>
      <c r="H431" s="60">
        <f>tbl_die_request8[[#This Row],[REQUESTED DATE]]</f>
        <v>45848</v>
      </c>
      <c r="I431" s="60" t="str">
        <f>_xlfn.XLOOKUP(tbl_die_request8[[#This Row],[clm_support]],'Die Ordering'!C:C,'Die Ordering'!G:G,"",0)</f>
        <v/>
      </c>
      <c r="J431" s="39" t="s">
        <v>3201</v>
      </c>
      <c r="K431" s="61" t="s">
        <v>3603</v>
      </c>
      <c r="L431" s="62"/>
      <c r="M431" s="39"/>
      <c r="N431" s="67" t="str">
        <f t="shared" si="0"/>
        <v>21313-402</v>
      </c>
    </row>
    <row r="432" spans="1:14" ht="14.45">
      <c r="A432" s="39">
        <v>455</v>
      </c>
      <c r="B432" s="39" t="s">
        <v>2802</v>
      </c>
      <c r="C432" s="45">
        <v>5019</v>
      </c>
      <c r="D432" s="39">
        <v>407</v>
      </c>
      <c r="E432" s="59" t="str">
        <f>_xlfn.XLOOKUP(tbl_die_request8[[#This Row],[PROFILE NO]],Data!S:S,Data!T:T,"",0)</f>
        <v>Gulf Extrusions Co .(L.L.C)</v>
      </c>
      <c r="F432" s="60">
        <v>45848</v>
      </c>
      <c r="G432" s="39"/>
      <c r="H432" s="60">
        <f>tbl_die_request8[[#This Row],[REQUESTED DATE]]</f>
        <v>45848</v>
      </c>
      <c r="I432" s="60">
        <f>_xlfn.XLOOKUP(tbl_die_request8[[#This Row],[clm_support]],'Die Ordering'!C:C,'Die Ordering'!G:G,"",0)</f>
        <v>45876</v>
      </c>
      <c r="J432" s="39" t="s">
        <v>3200</v>
      </c>
      <c r="K432" s="61" t="s">
        <v>3006</v>
      </c>
      <c r="L432" s="62"/>
      <c r="M432" s="39"/>
      <c r="N432" s="67" t="str">
        <f t="shared" si="0"/>
        <v>05019-407</v>
      </c>
    </row>
    <row r="433" spans="1:14" ht="14.45">
      <c r="A433" s="39">
        <v>456</v>
      </c>
      <c r="B433" s="39" t="s">
        <v>2802</v>
      </c>
      <c r="C433" s="45">
        <v>6098</v>
      </c>
      <c r="D433" s="39">
        <v>409</v>
      </c>
      <c r="E433" s="59" t="str">
        <f>_xlfn.XLOOKUP(tbl_die_request8[[#This Row],[PROFILE NO]],Data!S:S,Data!T:T,"",0)</f>
        <v>Norgren GmbH</v>
      </c>
      <c r="F433" s="60">
        <v>45848</v>
      </c>
      <c r="G433" s="39"/>
      <c r="H433" s="60">
        <f>tbl_die_request8[[#This Row],[REQUESTED DATE]]</f>
        <v>45848</v>
      </c>
      <c r="I433" s="60">
        <f>_xlfn.XLOOKUP(tbl_die_request8[[#This Row],[clm_support]],'Die Ordering'!C:C,'Die Ordering'!G:G,"",0)</f>
        <v>45855</v>
      </c>
      <c r="J433" s="39" t="s">
        <v>3200</v>
      </c>
      <c r="K433" s="61" t="s">
        <v>3524</v>
      </c>
      <c r="L433" s="62"/>
      <c r="M433" s="39"/>
      <c r="N433" s="67" t="str">
        <f t="shared" si="0"/>
        <v>06098-409</v>
      </c>
    </row>
    <row r="434" spans="1:14" ht="14.45">
      <c r="A434" s="39">
        <v>457</v>
      </c>
      <c r="B434" s="39" t="s">
        <v>2802</v>
      </c>
      <c r="C434" s="45">
        <v>15825</v>
      </c>
      <c r="D434" s="39">
        <v>410</v>
      </c>
      <c r="E434" s="59" t="str">
        <f>_xlfn.XLOOKUP(tbl_die_request8[[#This Row],[PROFILE NO]],Data!S:S,Data!T:T,"",0)</f>
        <v>Gulf Extrusions Co .(L.L.C)</v>
      </c>
      <c r="F434" s="60">
        <v>45848</v>
      </c>
      <c r="G434" s="39"/>
      <c r="H434" s="60">
        <f>tbl_die_request8[[#This Row],[REQUESTED DATE]]</f>
        <v>45848</v>
      </c>
      <c r="I434" s="60">
        <f>_xlfn.XLOOKUP(tbl_die_request8[[#This Row],[clm_support]],'Die Ordering'!C:C,'Die Ordering'!G:G,"",0)</f>
        <v>45863</v>
      </c>
      <c r="J434" s="39" t="s">
        <v>3200</v>
      </c>
      <c r="K434" s="61" t="s">
        <v>3524</v>
      </c>
      <c r="L434" s="62"/>
      <c r="M434" s="39"/>
      <c r="N434" s="67" t="str">
        <f t="shared" si="0"/>
        <v>15825-410</v>
      </c>
    </row>
    <row r="435" spans="1:14" ht="14.45">
      <c r="A435" s="39">
        <v>458</v>
      </c>
      <c r="B435" s="39" t="s">
        <v>2802</v>
      </c>
      <c r="C435" s="45">
        <v>1029</v>
      </c>
      <c r="D435" s="39">
        <v>402</v>
      </c>
      <c r="E435" s="59" t="str">
        <f>_xlfn.XLOOKUP(tbl_die_request8[[#This Row],[PROFILE NO]],Data!S:S,Data!T:T,"",0)</f>
        <v>Naji Ali Bo Srour Est</v>
      </c>
      <c r="F435" s="60">
        <v>45848</v>
      </c>
      <c r="G435" s="39"/>
      <c r="H435" s="60">
        <f>tbl_die_request8[[#This Row],[REQUESTED DATE]]</f>
        <v>45848</v>
      </c>
      <c r="I435" s="60" t="str">
        <f>_xlfn.XLOOKUP(tbl_die_request8[[#This Row],[clm_support]],'Die Ordering'!C:C,'Die Ordering'!G:G,"",0)</f>
        <v/>
      </c>
      <c r="J435" s="39" t="s">
        <v>3201</v>
      </c>
      <c r="K435" s="61" t="s">
        <v>3524</v>
      </c>
      <c r="L435" s="62"/>
      <c r="M435" s="39"/>
      <c r="N435" s="67" t="str">
        <f t="shared" si="0"/>
        <v>01029-402</v>
      </c>
    </row>
    <row r="436" spans="1:14" ht="14.45">
      <c r="A436" s="39">
        <v>460</v>
      </c>
      <c r="B436" s="39" t="s">
        <v>2802</v>
      </c>
      <c r="C436" s="45">
        <v>13984</v>
      </c>
      <c r="D436" s="39">
        <v>406</v>
      </c>
      <c r="E436" s="59" t="str">
        <f>_xlfn.XLOOKUP(tbl_die_request8[[#This Row],[PROFILE NO]],Data!S:S,Data!T:T,"",0)</f>
        <v>Al Jazira W. Shop &amp; Al Fty</v>
      </c>
      <c r="F436" s="60">
        <v>45848</v>
      </c>
      <c r="G436" s="39"/>
      <c r="H436" s="60">
        <f>tbl_die_request8[[#This Row],[REQUESTED DATE]]</f>
        <v>45848</v>
      </c>
      <c r="I436" s="60" t="str">
        <f>_xlfn.XLOOKUP(tbl_die_request8[[#This Row],[clm_support]],'Die Ordering'!C:C,'Die Ordering'!G:G,"",0)</f>
        <v/>
      </c>
      <c r="J436" s="39" t="s">
        <v>3201</v>
      </c>
      <c r="K436" s="61" t="s">
        <v>3524</v>
      </c>
      <c r="L436" s="62"/>
      <c r="M436" s="39"/>
      <c r="N436" s="67" t="str">
        <f t="shared" si="0"/>
        <v>13984-406</v>
      </c>
    </row>
    <row r="437" spans="1:14" ht="14.45">
      <c r="A437" s="39">
        <v>462</v>
      </c>
      <c r="B437" s="39" t="s">
        <v>2802</v>
      </c>
      <c r="C437" s="45">
        <v>12952</v>
      </c>
      <c r="D437" s="39">
        <v>402</v>
      </c>
      <c r="E437" s="59" t="str">
        <f>_xlfn.XLOOKUP(tbl_die_request8[[#This Row],[PROFILE NO]],Data!S:S,Data!T:T,"",0)</f>
        <v>Sedam Aluminium</v>
      </c>
      <c r="F437" s="60">
        <v>45848</v>
      </c>
      <c r="G437" s="39"/>
      <c r="H437" s="60">
        <f>tbl_die_request8[[#This Row],[REQUESTED DATE]]</f>
        <v>45848</v>
      </c>
      <c r="I437" s="60" t="str">
        <f>_xlfn.XLOOKUP(tbl_die_request8[[#This Row],[clm_support]],'Die Ordering'!C:C,'Die Ordering'!G:G,"",0)</f>
        <v/>
      </c>
      <c r="J437" s="39" t="s">
        <v>3201</v>
      </c>
      <c r="K437" s="61" t="s">
        <v>3524</v>
      </c>
      <c r="L437" s="62"/>
      <c r="M437" s="39"/>
      <c r="N437" s="67" t="str">
        <f t="shared" si="0"/>
        <v>12952-402</v>
      </c>
    </row>
    <row r="438" spans="1:14" ht="14.45">
      <c r="A438" s="39">
        <v>463</v>
      </c>
      <c r="B438" s="39" t="s">
        <v>2802</v>
      </c>
      <c r="C438" s="45">
        <v>12251</v>
      </c>
      <c r="D438" s="39">
        <v>408</v>
      </c>
      <c r="E438" s="59" t="str">
        <f>_xlfn.XLOOKUP(tbl_die_request8[[#This Row],[PROFILE NO]],Data!S:S,Data!T:T,"",0)</f>
        <v>Al Nahda Omian Co</v>
      </c>
      <c r="F438" s="60">
        <v>45848</v>
      </c>
      <c r="G438" s="39"/>
      <c r="H438" s="60">
        <f>tbl_die_request8[[#This Row],[REQUESTED DATE]]</f>
        <v>45848</v>
      </c>
      <c r="I438" s="60" t="str">
        <f>_xlfn.XLOOKUP(tbl_die_request8[[#This Row],[clm_support]],'Die Ordering'!C:C,'Die Ordering'!G:G,"",0)</f>
        <v/>
      </c>
      <c r="J438" s="39" t="s">
        <v>3201</v>
      </c>
      <c r="K438" s="61" t="s">
        <v>3524</v>
      </c>
      <c r="L438" s="62"/>
      <c r="M438" s="39"/>
      <c r="N438" s="67" t="str">
        <f t="shared" si="0"/>
        <v>12251-408</v>
      </c>
    </row>
    <row r="439" spans="1:14" ht="14.45">
      <c r="A439" s="39">
        <v>464</v>
      </c>
      <c r="B439" s="39" t="s">
        <v>2802</v>
      </c>
      <c r="C439" s="45">
        <v>2001</v>
      </c>
      <c r="D439" s="39">
        <v>401</v>
      </c>
      <c r="E439" s="59" t="str">
        <f>_xlfn.XLOOKUP(tbl_die_request8[[#This Row],[PROFILE NO]],Data!S:S,Data!T:T,"",0)</f>
        <v>Gulf Extrusions Co .(L.L.C)</v>
      </c>
      <c r="F439" s="60">
        <v>45848</v>
      </c>
      <c r="G439" s="39"/>
      <c r="H439" s="60">
        <f>tbl_die_request8[[#This Row],[REQUESTED DATE]]</f>
        <v>45848</v>
      </c>
      <c r="I439" s="60" t="str">
        <f>_xlfn.XLOOKUP(tbl_die_request8[[#This Row],[clm_support]],'Die Ordering'!C:C,'Die Ordering'!G:G,"",0)</f>
        <v/>
      </c>
      <c r="J439" s="39" t="s">
        <v>3201</v>
      </c>
      <c r="K439" s="61" t="s">
        <v>3524</v>
      </c>
      <c r="L439" s="62"/>
      <c r="M439" s="39"/>
      <c r="N439" s="67" t="str">
        <f t="shared" si="0"/>
        <v>02001-401</v>
      </c>
    </row>
    <row r="440" spans="1:14" ht="14.45">
      <c r="A440" s="39">
        <v>465</v>
      </c>
      <c r="B440" s="39" t="s">
        <v>2802</v>
      </c>
      <c r="C440" s="45">
        <v>28547</v>
      </c>
      <c r="D440" s="39">
        <v>602</v>
      </c>
      <c r="E440" s="59" t="str">
        <f>_xlfn.XLOOKUP(tbl_die_request8[[#This Row],[PROFILE NO]],Data!S:S,Data!T:T,"",0)</f>
        <v>OpenAire Inc</v>
      </c>
      <c r="F440" s="60">
        <v>45848</v>
      </c>
      <c r="G440" s="39"/>
      <c r="H440" s="60">
        <f>tbl_die_request8[[#This Row],[REQUESTED DATE]]</f>
        <v>45848</v>
      </c>
      <c r="I440" s="60">
        <f>_xlfn.XLOOKUP(tbl_die_request8[[#This Row],[clm_support]],'Die Ordering'!C:C,'Die Ordering'!G:G,"",0)</f>
        <v>45855</v>
      </c>
      <c r="J440" s="39" t="s">
        <v>3200</v>
      </c>
      <c r="K440" s="61" t="s">
        <v>2921</v>
      </c>
      <c r="L440" s="62"/>
      <c r="M440" s="39"/>
      <c r="N440" s="67" t="str">
        <f t="shared" si="0"/>
        <v>28547-602</v>
      </c>
    </row>
    <row r="441" spans="1:14" ht="14.45">
      <c r="A441" s="39">
        <v>466</v>
      </c>
      <c r="B441" s="39" t="s">
        <v>2802</v>
      </c>
      <c r="C441" s="45">
        <v>13023</v>
      </c>
      <c r="D441" s="39">
        <v>524</v>
      </c>
      <c r="E441" s="59" t="str">
        <f>_xlfn.XLOOKUP(tbl_die_request8[[#This Row],[PROFILE NO]],Data!S:S,Data!T:T,"",0)</f>
        <v>Gulf Extrusions Co .(L.L.C)</v>
      </c>
      <c r="F441" s="60">
        <v>45849</v>
      </c>
      <c r="G441" s="39"/>
      <c r="H441" s="60">
        <f>tbl_die_request8[[#This Row],[REQUESTED DATE]]</f>
        <v>45849</v>
      </c>
      <c r="I441" s="60" t="str">
        <f>_xlfn.XLOOKUP(tbl_die_request8[[#This Row],[clm_support]],'Die Ordering'!C:C,'Die Ordering'!G:G,"",0)</f>
        <v/>
      </c>
      <c r="J441" s="39" t="s">
        <v>3201</v>
      </c>
      <c r="K441" s="61" t="s">
        <v>3611</v>
      </c>
      <c r="L441" s="62"/>
      <c r="M441" s="39"/>
      <c r="N441" s="67" t="str">
        <f t="shared" si="0"/>
        <v>13023-524</v>
      </c>
    </row>
    <row r="442" spans="1:14" ht="14.45">
      <c r="A442" s="39">
        <v>467</v>
      </c>
      <c r="B442" s="39" t="s">
        <v>2802</v>
      </c>
      <c r="C442" s="45">
        <v>28895</v>
      </c>
      <c r="D442" s="39">
        <v>402</v>
      </c>
      <c r="E442" s="59" t="str">
        <f>_xlfn.XLOOKUP(tbl_die_request8[[#This Row],[PROFILE NO]],Data!S:S,Data!T:T,"",0)</f>
        <v>Al Saho General Trading and Construction</v>
      </c>
      <c r="F442" s="60">
        <v>45849</v>
      </c>
      <c r="G442" s="39"/>
      <c r="H442" s="60">
        <f>tbl_die_request8[[#This Row],[REQUESTED DATE]]</f>
        <v>45849</v>
      </c>
      <c r="I442" s="60">
        <f>_xlfn.XLOOKUP(tbl_die_request8[[#This Row],[clm_support]],'Die Ordering'!C:C,'Die Ordering'!G:G,"",0)</f>
        <v>45861</v>
      </c>
      <c r="J442" s="39" t="s">
        <v>3200</v>
      </c>
      <c r="K442" s="61" t="s">
        <v>3611</v>
      </c>
      <c r="L442" s="62"/>
      <c r="M442" s="39"/>
      <c r="N442" s="67" t="str">
        <f t="shared" si="0"/>
        <v>28895-402</v>
      </c>
    </row>
    <row r="443" spans="1:14" ht="14.45">
      <c r="A443" s="39">
        <v>468</v>
      </c>
      <c r="B443" s="39" t="s">
        <v>2802</v>
      </c>
      <c r="C443" s="45">
        <v>51085</v>
      </c>
      <c r="D443" s="39">
        <v>602</v>
      </c>
      <c r="E443" s="59" t="str">
        <f>_xlfn.XLOOKUP(tbl_die_request8[[#This Row],[PROFILE NO]],Data!S:S,Data!T:T,"",0)</f>
        <v>Worthington Cylinders GmbH</v>
      </c>
      <c r="F443" s="60">
        <v>45849</v>
      </c>
      <c r="G443" s="39"/>
      <c r="H443" s="60">
        <f>tbl_die_request8[[#This Row],[REQUESTED DATE]]</f>
        <v>45849</v>
      </c>
      <c r="I443" s="60">
        <f>_xlfn.XLOOKUP(tbl_die_request8[[#This Row],[clm_support]],'Die Ordering'!C:C,'Die Ordering'!G:G,"",0)</f>
        <v>45852</v>
      </c>
      <c r="J443" s="39" t="s">
        <v>3200</v>
      </c>
      <c r="K443" s="61" t="s">
        <v>3605</v>
      </c>
      <c r="L443" s="62"/>
      <c r="M443" s="39"/>
      <c r="N443" s="67" t="str">
        <f t="shared" ref="N443:N449" si="1">IF(B443="GEX-1",(IF(LEN(C443)=4,"0"&amp;C443&amp;"-"&amp;D443,C443&amp;"-"&amp;D443)),IF(LEN(C443)=5,"0"&amp;C443&amp;"-"&amp;D443,"00"&amp;C443&amp;"-"&amp;D443))</f>
        <v>51085-602</v>
      </c>
    </row>
    <row r="444" spans="1:14" ht="14.45">
      <c r="A444" s="39">
        <v>469</v>
      </c>
      <c r="B444" s="39" t="s">
        <v>2802</v>
      </c>
      <c r="C444" s="45">
        <v>120471</v>
      </c>
      <c r="D444" s="39">
        <v>406</v>
      </c>
      <c r="E444" s="59" t="str">
        <f>_xlfn.XLOOKUP(tbl_die_request8[[#This Row],[PROFILE NO]],Data!S:S,Data!T:T,"",0)</f>
        <v>FENPLAST</v>
      </c>
      <c r="F444" s="60">
        <v>45849</v>
      </c>
      <c r="G444" s="39"/>
      <c r="H444" s="60">
        <f>tbl_die_request8[[#This Row],[REQUESTED DATE]]</f>
        <v>45849</v>
      </c>
      <c r="I444" s="60">
        <f>_xlfn.XLOOKUP(tbl_die_request8[[#This Row],[clm_support]],'Die Ordering'!C:C,'Die Ordering'!G:G,"",0)</f>
        <v>45853</v>
      </c>
      <c r="J444" s="39" t="s">
        <v>3200</v>
      </c>
      <c r="K444" s="61" t="s">
        <v>3612</v>
      </c>
      <c r="L444" s="62"/>
      <c r="M444" s="39"/>
      <c r="N444" s="67" t="str">
        <f t="shared" si="1"/>
        <v>120471-406</v>
      </c>
    </row>
    <row r="445" spans="1:14" ht="14.45">
      <c r="A445" s="39">
        <v>470</v>
      </c>
      <c r="B445" s="39" t="s">
        <v>2802</v>
      </c>
      <c r="C445" s="45">
        <v>14735</v>
      </c>
      <c r="D445" s="39">
        <v>509</v>
      </c>
      <c r="E445" s="59" t="str">
        <f>_xlfn.XLOOKUP(tbl_die_request8[[#This Row],[PROFILE NO]],Data!S:S,Data!T:T,"",0)</f>
        <v>Al Ghurair Construction-Aluminium L.L.C</v>
      </c>
      <c r="F445" s="60">
        <v>45849</v>
      </c>
      <c r="G445" s="39"/>
      <c r="H445" s="60">
        <f>tbl_die_request8[[#This Row],[REQUESTED DATE]]</f>
        <v>45849</v>
      </c>
      <c r="I445" s="60">
        <f>_xlfn.XLOOKUP(tbl_die_request8[[#This Row],[clm_support]],'Die Ordering'!C:C,'Die Ordering'!G:G,"",0)</f>
        <v>45852</v>
      </c>
      <c r="J445" s="39" t="s">
        <v>3200</v>
      </c>
      <c r="K445" s="61" t="s">
        <v>3612</v>
      </c>
      <c r="L445" s="62"/>
      <c r="M445" s="39"/>
      <c r="N445" s="67" t="str">
        <f t="shared" si="1"/>
        <v>14735-509</v>
      </c>
    </row>
    <row r="446" spans="1:14" ht="14.45">
      <c r="A446" s="39">
        <v>471</v>
      </c>
      <c r="B446" s="39" t="s">
        <v>2802</v>
      </c>
      <c r="C446" s="45">
        <v>14735</v>
      </c>
      <c r="D446" s="39">
        <v>510</v>
      </c>
      <c r="E446" s="59" t="str">
        <f>_xlfn.XLOOKUP(tbl_die_request8[[#This Row],[PROFILE NO]],Data!S:S,Data!T:T,"",0)</f>
        <v>Al Ghurair Construction-Aluminium L.L.C</v>
      </c>
      <c r="F446" s="60">
        <v>45849</v>
      </c>
      <c r="G446" s="39"/>
      <c r="H446" s="60">
        <f>tbl_die_request8[[#This Row],[REQUESTED DATE]]</f>
        <v>45849</v>
      </c>
      <c r="I446" s="60">
        <f>_xlfn.XLOOKUP(tbl_die_request8[[#This Row],[clm_support]],'Die Ordering'!C:C,'Die Ordering'!G:G,"",0)</f>
        <v>45852</v>
      </c>
      <c r="J446" s="39" t="s">
        <v>3200</v>
      </c>
      <c r="K446" s="61" t="s">
        <v>3612</v>
      </c>
      <c r="L446" s="62"/>
      <c r="M446" s="39"/>
      <c r="N446" s="67" t="str">
        <f t="shared" si="1"/>
        <v>14735-510</v>
      </c>
    </row>
    <row r="447" spans="1:14" ht="14.45">
      <c r="A447" s="39">
        <v>472</v>
      </c>
      <c r="B447" s="39" t="s">
        <v>2802</v>
      </c>
      <c r="C447" s="45">
        <v>21032</v>
      </c>
      <c r="D447" s="39">
        <v>401</v>
      </c>
      <c r="E447" s="59" t="str">
        <f>_xlfn.XLOOKUP(tbl_die_request8[[#This Row],[PROFILE NO]],Data!S:S,Data!T:T,"",0)</f>
        <v>Al Rubaidi For Aluminium &amp; Appliances</v>
      </c>
      <c r="F447" s="60">
        <v>45849</v>
      </c>
      <c r="G447" s="39"/>
      <c r="H447" s="60">
        <f>tbl_die_request8[[#This Row],[REQUESTED DATE]]</f>
        <v>45849</v>
      </c>
      <c r="I447" s="60">
        <f>_xlfn.XLOOKUP(tbl_die_request8[[#This Row],[clm_support]],'Die Ordering'!C:C,'Die Ordering'!G:G,"",0)</f>
        <v>45852</v>
      </c>
      <c r="J447" s="39" t="s">
        <v>3200</v>
      </c>
      <c r="K447" s="61" t="s">
        <v>3612</v>
      </c>
      <c r="L447" s="62"/>
      <c r="M447" s="39"/>
      <c r="N447" s="67" t="str">
        <f t="shared" si="1"/>
        <v>21032-401</v>
      </c>
    </row>
    <row r="448" spans="1:14" ht="14.45">
      <c r="A448" s="39">
        <v>473</v>
      </c>
      <c r="B448" s="39" t="s">
        <v>2802</v>
      </c>
      <c r="C448" s="45">
        <v>21033</v>
      </c>
      <c r="D448" s="39">
        <v>401</v>
      </c>
      <c r="E448" s="59" t="str">
        <f>_xlfn.XLOOKUP(tbl_die_request8[[#This Row],[PROFILE NO]],Data!S:S,Data!T:T,"",0)</f>
        <v>Al Rubaidi For Aluminium &amp; Appliances</v>
      </c>
      <c r="F448" s="60">
        <v>45849</v>
      </c>
      <c r="G448" s="39"/>
      <c r="H448" s="60">
        <f>tbl_die_request8[[#This Row],[REQUESTED DATE]]</f>
        <v>45849</v>
      </c>
      <c r="I448" s="60">
        <f>_xlfn.XLOOKUP(tbl_die_request8[[#This Row],[clm_support]],'Die Ordering'!C:C,'Die Ordering'!G:G,"",0)</f>
        <v>45852</v>
      </c>
      <c r="J448" s="39" t="s">
        <v>3200</v>
      </c>
      <c r="K448" s="61" t="s">
        <v>3612</v>
      </c>
      <c r="L448" s="62"/>
      <c r="M448" s="39"/>
      <c r="N448" s="67" t="str">
        <f t="shared" si="1"/>
        <v>21033-401</v>
      </c>
    </row>
    <row r="449" spans="1:14" ht="14.45">
      <c r="A449" s="39">
        <v>474</v>
      </c>
      <c r="B449" s="39" t="s">
        <v>2802</v>
      </c>
      <c r="C449" s="45">
        <v>28639</v>
      </c>
      <c r="D449" s="39">
        <v>502</v>
      </c>
      <c r="E449" s="59" t="str">
        <f>_xlfn.XLOOKUP(tbl_die_request8[[#This Row],[PROFILE NO]],Data!S:S,Data!T:T,"",0)</f>
        <v>Schuco Middle East Windows &amp; Facade Systems L.L.C.</v>
      </c>
      <c r="F449" s="60">
        <v>45849</v>
      </c>
      <c r="G449" s="39"/>
      <c r="H449" s="60">
        <f>tbl_die_request8[[#This Row],[REQUESTED DATE]]</f>
        <v>45849</v>
      </c>
      <c r="I449" s="60">
        <f>_xlfn.XLOOKUP(tbl_die_request8[[#This Row],[clm_support]],'Die Ordering'!C:C,'Die Ordering'!G:G,"",0)</f>
        <v>45852</v>
      </c>
      <c r="J449" s="39" t="s">
        <v>3200</v>
      </c>
      <c r="K449" s="61" t="s">
        <v>3612</v>
      </c>
      <c r="L449" s="62"/>
      <c r="M449" s="39"/>
      <c r="N449" s="67" t="str">
        <f t="shared" si="1"/>
        <v>28639-502</v>
      </c>
    </row>
    <row r="450" spans="1:14" ht="14.45">
      <c r="A450" s="39">
        <v>475</v>
      </c>
      <c r="B450" s="39" t="s">
        <v>2823</v>
      </c>
      <c r="C450" s="45">
        <v>11057</v>
      </c>
      <c r="D450" s="39">
        <v>2503</v>
      </c>
      <c r="E450" s="59" t="str">
        <f>_xlfn.XLOOKUP(tbl_die_request8[[#This Row],[PROFILE NO]],Data!S:S,Data!T:T,"",0)</f>
        <v>Gulf Extrusions Co .(L.L.C)</v>
      </c>
      <c r="F450" s="60">
        <v>45852</v>
      </c>
      <c r="G450" s="39"/>
      <c r="H450" s="60"/>
      <c r="I450" s="60">
        <f>_xlfn.XLOOKUP(tbl_die_request8[[#This Row],[clm_support]],'Die Ordering'!C:C,'Die Ordering'!G:G,"",0)</f>
        <v>45883</v>
      </c>
      <c r="J450" s="39" t="s">
        <v>3200</v>
      </c>
      <c r="K450" s="61" t="s">
        <v>3613</v>
      </c>
      <c r="L450" s="62"/>
      <c r="M450" s="39"/>
      <c r="N450" s="67" t="str">
        <f t="shared" ref="N450:N472" si="2">IF(B450="GEX-1",(IF(LEN(C450)=4,"0"&amp;C450&amp;"-"&amp;D450,C450&amp;"-"&amp;D450)),IF(LEN(C450)=5,"0"&amp;C450&amp;"-"&amp;D450,"00"&amp;C450&amp;"-"&amp;D450))</f>
        <v>011057-2503</v>
      </c>
    </row>
    <row r="451" spans="1:14" ht="14.45">
      <c r="A451" s="39">
        <v>476</v>
      </c>
      <c r="B451" s="39" t="s">
        <v>2823</v>
      </c>
      <c r="C451" s="45">
        <v>51141</v>
      </c>
      <c r="D451" s="39">
        <v>2504</v>
      </c>
      <c r="E451" s="59" t="str">
        <f>_xlfn.XLOOKUP(tbl_die_request8[[#This Row],[PROFILE NO]],Data!S:S,Data!T:T,"",0)</f>
        <v>Automotive Precision Technology</v>
      </c>
      <c r="F451" s="60">
        <v>45852</v>
      </c>
      <c r="G451" s="39"/>
      <c r="H451" s="60"/>
      <c r="I451" s="60">
        <f>_xlfn.XLOOKUP(tbl_die_request8[[#This Row],[clm_support]],'Die Ordering'!C:C,'Die Ordering'!G:G,"",0)</f>
        <v>45855</v>
      </c>
      <c r="J451" s="39" t="s">
        <v>3200</v>
      </c>
      <c r="K451" s="61" t="s">
        <v>3614</v>
      </c>
      <c r="L451" s="62"/>
      <c r="M451" s="39"/>
      <c r="N451" s="67" t="str">
        <f t="shared" si="2"/>
        <v>051141-2504</v>
      </c>
    </row>
    <row r="452" spans="1:14" ht="14.45">
      <c r="A452" s="39">
        <v>477</v>
      </c>
      <c r="B452" s="39" t="s">
        <v>2802</v>
      </c>
      <c r="C452" s="45">
        <v>27751</v>
      </c>
      <c r="D452" s="39">
        <v>202</v>
      </c>
      <c r="E452" s="59" t="str">
        <f>_xlfn.XLOOKUP(tbl_die_request8[[#This Row],[PROFILE NO]],Data!S:S,Data!T:T,"",0)</f>
        <v>VERTIV GULF LLC OPC</v>
      </c>
      <c r="F452" s="60">
        <v>45852</v>
      </c>
      <c r="G452" s="39"/>
      <c r="H452" s="60">
        <f>tbl_die_request8[[#This Row],[REQUESTED DATE]]</f>
        <v>45852</v>
      </c>
      <c r="I452" s="60">
        <f>_xlfn.XLOOKUP(tbl_die_request8[[#This Row],[clm_support]],'Die Ordering'!C:C,'Die Ordering'!G:G,"",0)</f>
        <v>45887</v>
      </c>
      <c r="J452" s="39" t="s">
        <v>3200</v>
      </c>
      <c r="K452" s="61" t="s">
        <v>3615</v>
      </c>
      <c r="L452" s="62"/>
      <c r="M452" s="39"/>
      <c r="N452" s="67" t="str">
        <f t="shared" si="2"/>
        <v>27751-202</v>
      </c>
    </row>
    <row r="453" spans="1:14" ht="14.45">
      <c r="A453" s="39">
        <v>478</v>
      </c>
      <c r="B453" s="39" t="s">
        <v>2802</v>
      </c>
      <c r="C453" s="45">
        <v>29714</v>
      </c>
      <c r="D453" s="39">
        <v>506</v>
      </c>
      <c r="E453" s="59" t="str">
        <f>_xlfn.XLOOKUP(tbl_die_request8[[#This Row],[PROFILE NO]],Data!S:S,Data!T:T,"",0)</f>
        <v>GUTMANN INDUSTRIES L.L.C</v>
      </c>
      <c r="F453" s="60">
        <v>45852</v>
      </c>
      <c r="G453" s="39"/>
      <c r="H453" s="60">
        <f>tbl_die_request8[[#This Row],[REQUESTED DATE]]</f>
        <v>45852</v>
      </c>
      <c r="I453" s="60">
        <f>_xlfn.XLOOKUP(tbl_die_request8[[#This Row],[clm_support]],'Die Ordering'!C:C,'Die Ordering'!G:G,"",0)</f>
        <v>45861</v>
      </c>
      <c r="J453" s="39" t="s">
        <v>3200</v>
      </c>
      <c r="K453" s="61" t="s">
        <v>3616</v>
      </c>
      <c r="L453" s="62"/>
      <c r="M453" s="39"/>
      <c r="N453" s="67" t="str">
        <f t="shared" si="2"/>
        <v>29714-506</v>
      </c>
    </row>
    <row r="454" spans="1:14" ht="14.45">
      <c r="A454" s="39">
        <v>479</v>
      </c>
      <c r="B454" s="39" t="s">
        <v>2802</v>
      </c>
      <c r="C454" s="45">
        <v>24112</v>
      </c>
      <c r="D454" s="39">
        <v>602</v>
      </c>
      <c r="E454" s="59" t="str">
        <f>_xlfn.XLOOKUP(tbl_die_request8[[#This Row],[PROFILE NO]],Data!S:S,Data!T:T,"",0)</f>
        <v>Gulf Extrusions Co .(L.L.C)</v>
      </c>
      <c r="F454" s="60">
        <v>45852</v>
      </c>
      <c r="G454" s="39"/>
      <c r="H454" s="60">
        <f>tbl_die_request8[[#This Row],[REQUESTED DATE]]</f>
        <v>45852</v>
      </c>
      <c r="I454" s="60">
        <f>_xlfn.XLOOKUP(tbl_die_request8[[#This Row],[clm_support]],'Die Ordering'!C:C,'Die Ordering'!G:G,"",0)</f>
        <v>45855</v>
      </c>
      <c r="J454" s="39" t="s">
        <v>3200</v>
      </c>
      <c r="K454" s="61" t="s">
        <v>3617</v>
      </c>
      <c r="L454" s="62"/>
      <c r="M454" s="39"/>
      <c r="N454" s="67" t="str">
        <f t="shared" si="2"/>
        <v>24112-602</v>
      </c>
    </row>
    <row r="455" spans="1:14" ht="14.45">
      <c r="A455" s="39">
        <v>480</v>
      </c>
      <c r="B455" s="39" t="s">
        <v>2802</v>
      </c>
      <c r="C455" s="45">
        <v>9029</v>
      </c>
      <c r="D455" s="39">
        <v>511</v>
      </c>
      <c r="E455" s="59" t="str">
        <f>_xlfn.XLOOKUP(tbl_die_request8[[#This Row],[PROFILE NO]],Data!S:S,Data!T:T,"",0)</f>
        <v>Gulf Extrusions Co .(L.L.C)</v>
      </c>
      <c r="F455" s="60">
        <v>45852</v>
      </c>
      <c r="G455" s="39"/>
      <c r="H455" s="60">
        <f>tbl_die_request8[[#This Row],[REQUESTED DATE]]</f>
        <v>45852</v>
      </c>
      <c r="I455" s="60" t="str">
        <f>_xlfn.XLOOKUP(tbl_die_request8[[#This Row],[clm_support]],'Die Ordering'!C:C,'Die Ordering'!G:G,"",0)</f>
        <v/>
      </c>
      <c r="J455" s="39" t="s">
        <v>3201</v>
      </c>
      <c r="K455" s="61" t="s">
        <v>3618</v>
      </c>
      <c r="L455" s="62"/>
      <c r="M455" s="39"/>
      <c r="N455" s="67" t="str">
        <f t="shared" si="2"/>
        <v>09029-511</v>
      </c>
    </row>
    <row r="456" spans="1:14" ht="14.45">
      <c r="A456" s="39">
        <v>482</v>
      </c>
      <c r="B456" s="39" t="s">
        <v>2802</v>
      </c>
      <c r="C456" s="45">
        <v>13940</v>
      </c>
      <c r="D456" s="39">
        <v>621</v>
      </c>
      <c r="E456" s="59" t="str">
        <f>_xlfn.XLOOKUP(tbl_die_request8[[#This Row],[PROFILE NO]],Data!S:S,Data!T:T,"",0)</f>
        <v>Gulf Extrusions Co .(L.L.C)</v>
      </c>
      <c r="F456" s="60">
        <v>45852</v>
      </c>
      <c r="G456" s="39"/>
      <c r="H456" s="60">
        <f>tbl_die_request8[[#This Row],[REQUESTED DATE]]</f>
        <v>45852</v>
      </c>
      <c r="I456" s="60">
        <f>_xlfn.XLOOKUP(tbl_die_request8[[#This Row],[clm_support]],'Die Ordering'!C:C,'Die Ordering'!G:G,"",0)</f>
        <v>45859</v>
      </c>
      <c r="J456" s="39" t="s">
        <v>3200</v>
      </c>
      <c r="K456" s="61" t="s">
        <v>3618</v>
      </c>
      <c r="L456" s="62"/>
      <c r="M456" s="39"/>
      <c r="N456" s="67" t="str">
        <f t="shared" si="2"/>
        <v>13940-621</v>
      </c>
    </row>
    <row r="457" spans="1:14" ht="14.45">
      <c r="A457" s="39">
        <v>483</v>
      </c>
      <c r="B457" s="39" t="s">
        <v>2802</v>
      </c>
      <c r="C457" s="45">
        <v>13940</v>
      </c>
      <c r="D457" s="39">
        <v>622</v>
      </c>
      <c r="E457" s="59" t="str">
        <f>_xlfn.XLOOKUP(tbl_die_request8[[#This Row],[PROFILE NO]],Data!S:S,Data!T:T,"",0)</f>
        <v>Gulf Extrusions Co .(L.L.C)</v>
      </c>
      <c r="F457" s="60">
        <v>45852</v>
      </c>
      <c r="G457" s="39"/>
      <c r="H457" s="60">
        <f>tbl_die_request8[[#This Row],[REQUESTED DATE]]</f>
        <v>45852</v>
      </c>
      <c r="I457" s="60">
        <f>_xlfn.XLOOKUP(tbl_die_request8[[#This Row],[clm_support]],'Die Ordering'!C:C,'Die Ordering'!G:G,"",0)</f>
        <v>45861</v>
      </c>
      <c r="J457" s="39" t="s">
        <v>3200</v>
      </c>
      <c r="K457" s="61" t="s">
        <v>3618</v>
      </c>
      <c r="L457" s="62"/>
      <c r="M457" s="39"/>
      <c r="N457" s="67" t="str">
        <f t="shared" si="2"/>
        <v>13940-622</v>
      </c>
    </row>
    <row r="458" spans="1:14" ht="14.45">
      <c r="A458" s="39">
        <v>485</v>
      </c>
      <c r="B458" s="39" t="s">
        <v>2802</v>
      </c>
      <c r="C458" s="45">
        <v>13794</v>
      </c>
      <c r="D458" s="39">
        <v>281</v>
      </c>
      <c r="E458" s="59" t="str">
        <f>_xlfn.XLOOKUP(tbl_die_request8[[#This Row],[PROFILE NO]],Data!S:S,Data!T:T,"",0)</f>
        <v>Gulf Extrusions Co .(L.L.C)</v>
      </c>
      <c r="F458" s="60">
        <v>45852</v>
      </c>
      <c r="G458" s="39"/>
      <c r="H458" s="60">
        <f>tbl_die_request8[[#This Row],[REQUESTED DATE]]</f>
        <v>45852</v>
      </c>
      <c r="I458" s="60">
        <f>_xlfn.XLOOKUP(tbl_die_request8[[#This Row],[clm_support]],'Die Ordering'!C:C,'Die Ordering'!G:G,"",0)</f>
        <v>45859</v>
      </c>
      <c r="J458" s="39" t="s">
        <v>3200</v>
      </c>
      <c r="K458" s="61" t="s">
        <v>3618</v>
      </c>
      <c r="L458" s="62"/>
      <c r="M458" s="39"/>
      <c r="N458" s="67" t="str">
        <f t="shared" si="2"/>
        <v>13794-281</v>
      </c>
    </row>
    <row r="459" spans="1:14" ht="14.45">
      <c r="A459" s="39">
        <v>487</v>
      </c>
      <c r="B459" s="39" t="s">
        <v>2802</v>
      </c>
      <c r="C459" s="45">
        <v>29663</v>
      </c>
      <c r="D459" s="39">
        <v>210</v>
      </c>
      <c r="E459" s="59" t="str">
        <f>_xlfn.XLOOKUP(tbl_die_request8[[#This Row],[PROFILE NO]],Data!S:S,Data!T:T,"",0)</f>
        <v>Gulf Extrusions Co .(L.L.C)</v>
      </c>
      <c r="F459" s="60">
        <v>45852</v>
      </c>
      <c r="G459" s="39"/>
      <c r="H459" s="60">
        <f>tbl_die_request8[[#This Row],[REQUESTED DATE]]</f>
        <v>45852</v>
      </c>
      <c r="I459" s="60">
        <f>_xlfn.XLOOKUP(tbl_die_request8[[#This Row],[clm_support]],'Die Ordering'!C:C,'Die Ordering'!G:G,"",0)</f>
        <v>45940</v>
      </c>
      <c r="J459" s="39" t="s">
        <v>3200</v>
      </c>
      <c r="K459" s="61" t="s">
        <v>3618</v>
      </c>
      <c r="L459" s="62"/>
      <c r="M459" s="39"/>
      <c r="N459" s="67" t="str">
        <f t="shared" si="2"/>
        <v>29663-210</v>
      </c>
    </row>
    <row r="460" spans="1:14" ht="14.45">
      <c r="A460" s="39">
        <v>488</v>
      </c>
      <c r="B460" s="39" t="s">
        <v>2802</v>
      </c>
      <c r="C460" s="45">
        <v>15647</v>
      </c>
      <c r="D460" s="39">
        <v>244</v>
      </c>
      <c r="E460" s="59" t="str">
        <f>_xlfn.XLOOKUP(tbl_die_request8[[#This Row],[PROFILE NO]],Data!S:S,Data!T:T,"",0)</f>
        <v>Gulf Extrusions Co .(L.L.C)</v>
      </c>
      <c r="F460" s="60">
        <v>45852</v>
      </c>
      <c r="G460" s="39"/>
      <c r="H460" s="60">
        <f>tbl_die_request8[[#This Row],[REQUESTED DATE]]</f>
        <v>45852</v>
      </c>
      <c r="I460" s="60" t="str">
        <f>_xlfn.XLOOKUP(tbl_die_request8[[#This Row],[clm_support]],'Die Ordering'!C:C,'Die Ordering'!G:G,"",0)</f>
        <v/>
      </c>
      <c r="J460" s="39" t="s">
        <v>3201</v>
      </c>
      <c r="K460" s="61" t="s">
        <v>3618</v>
      </c>
      <c r="L460" s="62"/>
      <c r="M460" s="39"/>
      <c r="N460" s="67" t="str">
        <f t="shared" si="2"/>
        <v>15647-244</v>
      </c>
    </row>
    <row r="461" spans="1:14" ht="14.45">
      <c r="A461" s="39">
        <v>489</v>
      </c>
      <c r="B461" s="39" t="s">
        <v>2802</v>
      </c>
      <c r="C461" s="45">
        <v>15647</v>
      </c>
      <c r="D461" s="39">
        <v>245</v>
      </c>
      <c r="E461" s="59" t="str">
        <f>_xlfn.XLOOKUP(tbl_die_request8[[#This Row],[PROFILE NO]],Data!S:S,Data!T:T,"",0)</f>
        <v>Gulf Extrusions Co .(L.L.C)</v>
      </c>
      <c r="F461" s="60">
        <v>45852</v>
      </c>
      <c r="G461" s="39"/>
      <c r="H461" s="60">
        <f>tbl_die_request8[[#This Row],[REQUESTED DATE]]</f>
        <v>45852</v>
      </c>
      <c r="I461" s="60">
        <f>_xlfn.XLOOKUP(tbl_die_request8[[#This Row],[clm_support]],'Die Ordering'!C:C,'Die Ordering'!G:G,"",0)</f>
        <v>45859</v>
      </c>
      <c r="J461" s="39" t="s">
        <v>3200</v>
      </c>
      <c r="K461" s="61" t="s">
        <v>3618</v>
      </c>
      <c r="L461" s="62"/>
      <c r="M461" s="39"/>
      <c r="N461" s="67" t="str">
        <f t="shared" si="2"/>
        <v>15647-245</v>
      </c>
    </row>
    <row r="462" spans="1:14" ht="14.45">
      <c r="A462" s="39">
        <v>490</v>
      </c>
      <c r="B462" s="39" t="s">
        <v>2802</v>
      </c>
      <c r="C462" s="45">
        <v>16441</v>
      </c>
      <c r="D462" s="39">
        <v>603</v>
      </c>
      <c r="E462" s="59" t="str">
        <f>_xlfn.XLOOKUP(tbl_die_request8[[#This Row],[PROFILE NO]],Data!S:S,Data!T:T,"",0)</f>
        <v>Gulf Extrusions Co .(L.L.C)</v>
      </c>
      <c r="F462" s="60">
        <v>45852</v>
      </c>
      <c r="G462" s="39"/>
      <c r="H462" s="60">
        <f>tbl_die_request8[[#This Row],[REQUESTED DATE]]</f>
        <v>45852</v>
      </c>
      <c r="I462" s="60">
        <f>_xlfn.XLOOKUP(tbl_die_request8[[#This Row],[clm_support]],'Die Ordering'!C:C,'Die Ordering'!G:G,"",0)</f>
        <v>45884</v>
      </c>
      <c r="J462" s="39" t="s">
        <v>3200</v>
      </c>
      <c r="K462" s="61" t="s">
        <v>3618</v>
      </c>
      <c r="L462" s="62"/>
      <c r="M462" s="39"/>
      <c r="N462" s="67" t="str">
        <f t="shared" si="2"/>
        <v>16441-603</v>
      </c>
    </row>
    <row r="463" spans="1:14" ht="14.45">
      <c r="A463" s="39">
        <v>491</v>
      </c>
      <c r="B463" s="39" t="s">
        <v>2802</v>
      </c>
      <c r="C463" s="45">
        <v>16441</v>
      </c>
      <c r="D463" s="39">
        <v>604</v>
      </c>
      <c r="E463" s="59" t="str">
        <f>_xlfn.XLOOKUP(tbl_die_request8[[#This Row],[PROFILE NO]],Data!S:S,Data!T:T,"",0)</f>
        <v>Gulf Extrusions Co .(L.L.C)</v>
      </c>
      <c r="F463" s="60">
        <v>45852</v>
      </c>
      <c r="G463" s="39"/>
      <c r="H463" s="60">
        <f>tbl_die_request8[[#This Row],[REQUESTED DATE]]</f>
        <v>45852</v>
      </c>
      <c r="I463" s="60">
        <f>_xlfn.XLOOKUP(tbl_die_request8[[#This Row],[clm_support]],'Die Ordering'!C:C,'Die Ordering'!G:G,"",0)</f>
        <v>45884</v>
      </c>
      <c r="J463" s="39" t="s">
        <v>3200</v>
      </c>
      <c r="K463" s="61" t="s">
        <v>3618</v>
      </c>
      <c r="L463" s="62"/>
      <c r="M463" s="39"/>
      <c r="N463" s="67" t="str">
        <f t="shared" si="2"/>
        <v>16441-604</v>
      </c>
    </row>
    <row r="464" spans="1:14" ht="14.45">
      <c r="A464" s="39">
        <v>492</v>
      </c>
      <c r="B464" s="39" t="s">
        <v>2802</v>
      </c>
      <c r="C464" s="45">
        <v>15651</v>
      </c>
      <c r="D464" s="39">
        <v>272</v>
      </c>
      <c r="E464" s="59" t="str">
        <f>_xlfn.XLOOKUP(tbl_die_request8[[#This Row],[PROFILE NO]],Data!S:S,Data!T:T,"",0)</f>
        <v>Gulf Extrusions Co .(L.L.C)</v>
      </c>
      <c r="F464" s="60">
        <v>45852</v>
      </c>
      <c r="G464" s="39"/>
      <c r="H464" s="60">
        <f>tbl_die_request8[[#This Row],[REQUESTED DATE]]</f>
        <v>45852</v>
      </c>
      <c r="I464" s="60">
        <f>_xlfn.XLOOKUP(tbl_die_request8[[#This Row],[clm_support]],'Die Ordering'!C:C,'Die Ordering'!G:G,"",0)</f>
        <v>45859</v>
      </c>
      <c r="J464" s="39" t="s">
        <v>3200</v>
      </c>
      <c r="K464" s="61" t="s">
        <v>3618</v>
      </c>
      <c r="L464" s="62"/>
      <c r="M464" s="39"/>
      <c r="N464" s="67" t="str">
        <f t="shared" si="2"/>
        <v>15651-272</v>
      </c>
    </row>
    <row r="465" spans="1:14" ht="14.45">
      <c r="A465" s="39">
        <v>493</v>
      </c>
      <c r="B465" s="39" t="s">
        <v>2802</v>
      </c>
      <c r="C465" s="45">
        <v>15651</v>
      </c>
      <c r="D465" s="39">
        <v>273</v>
      </c>
      <c r="E465" s="59" t="str">
        <f>_xlfn.XLOOKUP(tbl_die_request8[[#This Row],[PROFILE NO]],Data!S:S,Data!T:T,"",0)</f>
        <v>Gulf Extrusions Co .(L.L.C)</v>
      </c>
      <c r="F465" s="60">
        <v>45852</v>
      </c>
      <c r="G465" s="39"/>
      <c r="H465" s="60">
        <f>tbl_die_request8[[#This Row],[REQUESTED DATE]]</f>
        <v>45852</v>
      </c>
      <c r="I465" s="60">
        <f>_xlfn.XLOOKUP(tbl_die_request8[[#This Row],[clm_support]],'Die Ordering'!C:C,'Die Ordering'!G:G,"",0)</f>
        <v>45859</v>
      </c>
      <c r="J465" s="39" t="s">
        <v>3200</v>
      </c>
      <c r="K465" s="61" t="s">
        <v>3618</v>
      </c>
      <c r="L465" s="62"/>
      <c r="M465" s="39"/>
      <c r="N465" s="67" t="str">
        <f t="shared" si="2"/>
        <v>15651-273</v>
      </c>
    </row>
    <row r="466" spans="1:14" ht="14.45">
      <c r="A466" s="39">
        <v>494</v>
      </c>
      <c r="B466" s="39" t="s">
        <v>2802</v>
      </c>
      <c r="C466" s="45">
        <v>19972</v>
      </c>
      <c r="D466" s="39">
        <v>602</v>
      </c>
      <c r="E466" s="59" t="str">
        <f>_xlfn.XLOOKUP(tbl_die_request8[[#This Row],[PROFILE NO]],Data!S:S,Data!T:T,"",0)</f>
        <v>Gulf Extrusions Co .(L.L.C)</v>
      </c>
      <c r="F466" s="60">
        <v>45852</v>
      </c>
      <c r="G466" s="39"/>
      <c r="H466" s="60">
        <f>tbl_die_request8[[#This Row],[REQUESTED DATE]]</f>
        <v>45852</v>
      </c>
      <c r="I466" s="60">
        <f>_xlfn.XLOOKUP(tbl_die_request8[[#This Row],[clm_support]],'Die Ordering'!C:C,'Die Ordering'!G:G,"",0)</f>
        <v>45884</v>
      </c>
      <c r="J466" s="39" t="s">
        <v>3200</v>
      </c>
      <c r="K466" s="61" t="s">
        <v>3505</v>
      </c>
      <c r="L466" s="62"/>
      <c r="M466" s="39"/>
      <c r="N466" s="67" t="str">
        <f t="shared" si="2"/>
        <v>19972-602</v>
      </c>
    </row>
    <row r="467" spans="1:14" ht="14.45">
      <c r="A467" s="39">
        <v>495</v>
      </c>
      <c r="B467" s="39" t="s">
        <v>2802</v>
      </c>
      <c r="C467" s="45">
        <v>90424</v>
      </c>
      <c r="D467" s="39">
        <v>502</v>
      </c>
      <c r="E467" s="59" t="str">
        <f>_xlfn.XLOOKUP(tbl_die_request8[[#This Row],[PROFILE NO]],Data!S:S,Data!T:T,"",0)</f>
        <v>FENPLAST</v>
      </c>
      <c r="F467" s="60">
        <v>45852</v>
      </c>
      <c r="G467" s="39"/>
      <c r="H467" s="60">
        <f>tbl_die_request8[[#This Row],[REQUESTED DATE]]</f>
        <v>45852</v>
      </c>
      <c r="I467" s="60" t="str">
        <f>_xlfn.XLOOKUP(tbl_die_request8[[#This Row],[clm_support]],'Die Ordering'!C:C,'Die Ordering'!G:G,"",0)</f>
        <v/>
      </c>
      <c r="J467" s="39" t="s">
        <v>3201</v>
      </c>
      <c r="K467" s="61" t="s">
        <v>3612</v>
      </c>
      <c r="L467" s="62"/>
      <c r="M467" s="39"/>
      <c r="N467" s="67" t="str">
        <f t="shared" si="2"/>
        <v>90424-502</v>
      </c>
    </row>
    <row r="468" spans="1:14" ht="14.45">
      <c r="A468" s="39">
        <v>496</v>
      </c>
      <c r="B468" s="39" t="s">
        <v>2802</v>
      </c>
      <c r="C468" s="45">
        <v>9593</v>
      </c>
      <c r="D468" s="39">
        <v>504</v>
      </c>
      <c r="E468" s="59" t="str">
        <f>_xlfn.XLOOKUP(tbl_die_request8[[#This Row],[PROFILE NO]],Data!S:S,Data!T:T,"",0)</f>
        <v>Om Aluminium Co.</v>
      </c>
      <c r="F468" s="60">
        <v>45852</v>
      </c>
      <c r="G468" s="39"/>
      <c r="H468" s="60">
        <f>tbl_die_request8[[#This Row],[REQUESTED DATE]]</f>
        <v>45852</v>
      </c>
      <c r="I468" s="60">
        <f>_xlfn.XLOOKUP(tbl_die_request8[[#This Row],[clm_support]],'Die Ordering'!C:C,'Die Ordering'!G:G,"",0)</f>
        <v>45861</v>
      </c>
      <c r="J468" s="39" t="s">
        <v>3200</v>
      </c>
      <c r="K468" s="61" t="s">
        <v>3498</v>
      </c>
      <c r="L468" s="62"/>
      <c r="M468" s="39"/>
      <c r="N468" s="67" t="str">
        <f t="shared" si="2"/>
        <v>09593-504</v>
      </c>
    </row>
    <row r="469" spans="1:14" ht="14.45">
      <c r="A469" s="39">
        <v>498</v>
      </c>
      <c r="B469" s="39" t="s">
        <v>2802</v>
      </c>
      <c r="C469" s="45">
        <v>11057</v>
      </c>
      <c r="D469" s="39">
        <v>407</v>
      </c>
      <c r="E469" s="59" t="str">
        <f>_xlfn.XLOOKUP(tbl_die_request8[[#This Row],[PROFILE NO]],Data!S:S,Data!T:T,"",0)</f>
        <v>Gulf Extrusions Co .(L.L.C)</v>
      </c>
      <c r="F469" s="60">
        <v>45852</v>
      </c>
      <c r="G469" s="39"/>
      <c r="H469" s="60">
        <f>tbl_die_request8[[#This Row],[REQUESTED DATE]]</f>
        <v>45852</v>
      </c>
      <c r="I469" s="60">
        <f>_xlfn.XLOOKUP(tbl_die_request8[[#This Row],[clm_support]],'Die Ordering'!C:C,'Die Ordering'!G:G,"",0)</f>
        <v>45903</v>
      </c>
      <c r="J469" s="39" t="s">
        <v>3200</v>
      </c>
      <c r="K469" s="61" t="s">
        <v>3610</v>
      </c>
      <c r="L469" s="62"/>
      <c r="M469" s="39" t="s">
        <v>3619</v>
      </c>
      <c r="N469" s="67" t="str">
        <f t="shared" si="2"/>
        <v>11057-407</v>
      </c>
    </row>
    <row r="470" spans="1:14" ht="14.45">
      <c r="A470" s="39">
        <v>500</v>
      </c>
      <c r="B470" s="39" t="s">
        <v>2802</v>
      </c>
      <c r="C470" s="45">
        <v>21313</v>
      </c>
      <c r="D470" s="39">
        <v>501</v>
      </c>
      <c r="E470" s="59" t="str">
        <f>_xlfn.XLOOKUP(tbl_die_request8[[#This Row],[PROFILE NO]],Data!S:S,Data!T:T,"",0)</f>
        <v>GUTMANN INDUSTRIES L.L.C</v>
      </c>
      <c r="F470" s="60">
        <v>45852</v>
      </c>
      <c r="G470" s="39"/>
      <c r="H470" s="60">
        <f>tbl_die_request8[[#This Row],[REQUESTED DATE]]</f>
        <v>45852</v>
      </c>
      <c r="I470" s="60">
        <f>_xlfn.XLOOKUP(tbl_die_request8[[#This Row],[clm_support]],'Die Ordering'!C:C,'Die Ordering'!G:G,"",0)</f>
        <v>45855</v>
      </c>
      <c r="J470" s="39" t="s">
        <v>3200</v>
      </c>
      <c r="K470" s="61" t="s">
        <v>3610</v>
      </c>
      <c r="L470" s="62"/>
      <c r="M470" s="39"/>
      <c r="N470" s="67" t="str">
        <f t="shared" si="2"/>
        <v>21313-501</v>
      </c>
    </row>
    <row r="471" spans="1:14" ht="14.45">
      <c r="A471" s="39">
        <v>501</v>
      </c>
      <c r="B471" s="39" t="s">
        <v>2823</v>
      </c>
      <c r="C471" s="45">
        <v>51143</v>
      </c>
      <c r="D471" s="39">
        <v>3502</v>
      </c>
      <c r="E471" s="59" t="str">
        <f>_xlfn.XLOOKUP(tbl_die_request8[[#This Row],[PROFILE NO]],Data!S:S,Data!T:T,"",0)</f>
        <v>Automotive Precision Technology</v>
      </c>
      <c r="F471" s="60">
        <v>45852</v>
      </c>
      <c r="G471" s="39"/>
      <c r="H471" s="60"/>
      <c r="I471" s="60" t="str">
        <f>_xlfn.XLOOKUP(tbl_die_request8[[#This Row],[clm_support]],'Die Ordering'!C:C,'Die Ordering'!G:G,"",0)</f>
        <v/>
      </c>
      <c r="J471" s="39" t="s">
        <v>30</v>
      </c>
      <c r="K471" s="61" t="s">
        <v>3620</v>
      </c>
      <c r="L471" s="62"/>
      <c r="M471" s="39"/>
      <c r="N471" s="67" t="str">
        <f t="shared" si="2"/>
        <v>051143-3502</v>
      </c>
    </row>
    <row r="472" spans="1:14" ht="14.45">
      <c r="A472" s="39">
        <v>502</v>
      </c>
      <c r="B472" s="39" t="s">
        <v>2823</v>
      </c>
      <c r="C472" s="45">
        <v>51143</v>
      </c>
      <c r="D472" s="39">
        <v>3503</v>
      </c>
      <c r="E472" s="59" t="str">
        <f>_xlfn.XLOOKUP(tbl_die_request8[[#This Row],[PROFILE NO]],Data!S:S,Data!T:T,"",0)</f>
        <v>Automotive Precision Technology</v>
      </c>
      <c r="F472" s="60">
        <v>45852</v>
      </c>
      <c r="G472" s="39"/>
      <c r="H472" s="60"/>
      <c r="I472" s="60" t="str">
        <f>_xlfn.XLOOKUP(tbl_die_request8[[#This Row],[clm_support]],'Die Ordering'!C:C,'Die Ordering'!G:G,"",0)</f>
        <v/>
      </c>
      <c r="J472" s="39" t="s">
        <v>30</v>
      </c>
      <c r="K472" s="61" t="s">
        <v>3620</v>
      </c>
      <c r="L472" s="62"/>
      <c r="M472" s="39"/>
      <c r="N472" s="67" t="str">
        <f t="shared" si="2"/>
        <v>051143-3503</v>
      </c>
    </row>
    <row r="473" spans="1:14" ht="14.45">
      <c r="A473" s="39">
        <v>503</v>
      </c>
      <c r="B473" s="39" t="s">
        <v>2802</v>
      </c>
      <c r="C473" s="45">
        <v>29177</v>
      </c>
      <c r="D473" s="39">
        <v>201</v>
      </c>
      <c r="E473" s="59" t="str">
        <f>_xlfn.XLOOKUP(tbl_die_request8[[#This Row],[PROFILE NO]],Data!S:S,Data!T:T,"",0)</f>
        <v>S.K.M AIR CONDITIONING LLC</v>
      </c>
      <c r="F473" s="60">
        <v>45853</v>
      </c>
      <c r="G473" s="39"/>
      <c r="H473" s="60">
        <f>tbl_die_request8[[#This Row],[REQUESTED DATE]]</f>
        <v>45853</v>
      </c>
      <c r="I473" s="60">
        <f>_xlfn.XLOOKUP(tbl_die_request8[[#This Row],[clm_support]],'Die Ordering'!C:C,'Die Ordering'!G:G,"",0)</f>
        <v>45854</v>
      </c>
      <c r="J473" s="39" t="s">
        <v>3200</v>
      </c>
      <c r="K473" s="61" t="s">
        <v>3621</v>
      </c>
      <c r="L473" s="62"/>
      <c r="M473" s="39"/>
      <c r="N473" s="67" t="str">
        <f t="shared" ref="N473:N478" si="3">IF(B473="GEX-1",(IF(LEN(C473)=4,"0"&amp;C473&amp;"-"&amp;D473,C473&amp;"-"&amp;D473)),IF(LEN(C473)=5,"0"&amp;C473&amp;"-"&amp;D473,"00"&amp;C473&amp;"-"&amp;D473))</f>
        <v>29177-201</v>
      </c>
    </row>
    <row r="474" spans="1:14" ht="14.45">
      <c r="A474" s="39">
        <v>504</v>
      </c>
      <c r="B474" s="39" t="s">
        <v>2802</v>
      </c>
      <c r="C474" s="45">
        <v>22015</v>
      </c>
      <c r="D474" s="39">
        <v>202</v>
      </c>
      <c r="E474" s="59" t="str">
        <f>_xlfn.XLOOKUP(tbl_die_request8[[#This Row],[PROFILE NO]],Data!S:S,Data!T:T,"",0)</f>
        <v>Gutmann Systems Middle East FZCO</v>
      </c>
      <c r="F474" s="60">
        <v>45853</v>
      </c>
      <c r="G474" s="39"/>
      <c r="H474" s="60">
        <f>tbl_die_request8[[#This Row],[REQUESTED DATE]]</f>
        <v>45853</v>
      </c>
      <c r="I474" s="60" t="str">
        <f>_xlfn.XLOOKUP(tbl_die_request8[[#This Row],[clm_support]],'Die Ordering'!C:C,'Die Ordering'!G:G,"",0)</f>
        <v/>
      </c>
      <c r="J474" s="39" t="s">
        <v>3201</v>
      </c>
      <c r="K474" s="61" t="s">
        <v>3622</v>
      </c>
      <c r="L474" s="62"/>
      <c r="M474" s="39"/>
      <c r="N474" s="67" t="str">
        <f t="shared" si="3"/>
        <v>22015-202</v>
      </c>
    </row>
    <row r="475" spans="1:14" ht="14.45">
      <c r="A475" s="39">
        <v>505</v>
      </c>
      <c r="B475" s="39" t="s">
        <v>2802</v>
      </c>
      <c r="C475" s="45">
        <v>27911</v>
      </c>
      <c r="D475" s="39">
        <v>602</v>
      </c>
      <c r="E475" s="59" t="s">
        <v>3623</v>
      </c>
      <c r="F475" s="60">
        <v>45853</v>
      </c>
      <c r="G475" s="39"/>
      <c r="H475" s="60">
        <f>tbl_die_request8[[#This Row],[REQUESTED DATE]]</f>
        <v>45853</v>
      </c>
      <c r="I475" s="60">
        <f>_xlfn.XLOOKUP(tbl_die_request8[[#This Row],[clm_support]],'Die Ordering'!C:C,'Die Ordering'!G:G,"",0)</f>
        <v>45859</v>
      </c>
      <c r="J475" s="39" t="s">
        <v>3200</v>
      </c>
      <c r="K475" s="61" t="s">
        <v>3498</v>
      </c>
      <c r="L475" s="62"/>
      <c r="M475" s="39"/>
      <c r="N475" s="67" t="str">
        <f t="shared" si="3"/>
        <v>27911-602</v>
      </c>
    </row>
    <row r="476" spans="1:14" ht="14.45">
      <c r="A476" s="39">
        <v>506</v>
      </c>
      <c r="B476" s="39" t="s">
        <v>2802</v>
      </c>
      <c r="C476" s="45">
        <v>14504</v>
      </c>
      <c r="D476" s="39">
        <v>505</v>
      </c>
      <c r="E476" s="59" t="str">
        <f>_xlfn.XLOOKUP(tbl_die_request8[[#This Row],[PROFILE NO]],Data!S:S,Data!T:T,"",0)</f>
        <v>Gulf Extrusions Co .(L.L.C)</v>
      </c>
      <c r="F476" s="60">
        <v>45853</v>
      </c>
      <c r="G476" s="39"/>
      <c r="H476" s="60">
        <f>tbl_die_request8[[#This Row],[REQUESTED DATE]]</f>
        <v>45853</v>
      </c>
      <c r="I476" s="60">
        <f>_xlfn.XLOOKUP(tbl_die_request8[[#This Row],[clm_support]],'Die Ordering'!C:C,'Die Ordering'!G:G,"",0)</f>
        <v>45884</v>
      </c>
      <c r="J476" s="39" t="s">
        <v>3200</v>
      </c>
      <c r="K476" s="61" t="s">
        <v>3624</v>
      </c>
      <c r="L476" s="62"/>
      <c r="M476" s="39"/>
      <c r="N476" s="67" t="str">
        <f t="shared" si="3"/>
        <v>14504-505</v>
      </c>
    </row>
    <row r="477" spans="1:14" ht="14.45">
      <c r="A477" s="39">
        <v>507</v>
      </c>
      <c r="B477" s="39" t="s">
        <v>2802</v>
      </c>
      <c r="C477" s="45">
        <v>29663</v>
      </c>
      <c r="D477" s="39">
        <v>602</v>
      </c>
      <c r="E477" s="59" t="str">
        <f>_xlfn.XLOOKUP(tbl_die_request8[[#This Row],[PROFILE NO]],Data!S:S,Data!T:T,"",0)</f>
        <v>Gulf Extrusions Co .(L.L.C)</v>
      </c>
      <c r="F477" s="60">
        <v>45853</v>
      </c>
      <c r="G477" s="39"/>
      <c r="H477" s="60">
        <f>tbl_die_request8[[#This Row],[REQUESTED DATE]]</f>
        <v>45853</v>
      </c>
      <c r="I477" s="60">
        <f>_xlfn.XLOOKUP(tbl_die_request8[[#This Row],[clm_support]],'Die Ordering'!C:C,'Die Ordering'!G:G,"",0)</f>
        <v>45859</v>
      </c>
      <c r="J477" s="39" t="s">
        <v>3200</v>
      </c>
      <c r="K477" s="61" t="s">
        <v>3625</v>
      </c>
      <c r="L477" s="62"/>
      <c r="M477" s="39"/>
      <c r="N477" s="67" t="str">
        <f t="shared" si="3"/>
        <v>29663-602</v>
      </c>
    </row>
    <row r="478" spans="1:14" ht="14.45">
      <c r="A478" s="39">
        <v>508</v>
      </c>
      <c r="B478" s="39" t="s">
        <v>2802</v>
      </c>
      <c r="C478" s="45">
        <v>15452</v>
      </c>
      <c r="D478" s="39">
        <v>205</v>
      </c>
      <c r="E478" s="59" t="str">
        <f>_xlfn.XLOOKUP(tbl_die_request8[[#This Row],[PROFILE NO]],Data!S:S,Data!T:T,"",0)</f>
        <v>Gulf Extrusions Co .(L.L.C)</v>
      </c>
      <c r="F478" s="60">
        <v>45853</v>
      </c>
      <c r="G478" s="39"/>
      <c r="H478" s="60">
        <f>tbl_die_request8[[#This Row],[REQUESTED DATE]]</f>
        <v>45853</v>
      </c>
      <c r="I478" s="60" t="str">
        <f>_xlfn.XLOOKUP(tbl_die_request8[[#This Row],[clm_support]],'Die Ordering'!C:C,'Die Ordering'!G:G,"",0)</f>
        <v/>
      </c>
      <c r="J478" s="39" t="s">
        <v>3201</v>
      </c>
      <c r="K478" s="61" t="s">
        <v>3626</v>
      </c>
      <c r="L478" s="62"/>
      <c r="M478" s="39"/>
      <c r="N478" s="67" t="str">
        <f t="shared" si="3"/>
        <v>15452-205</v>
      </c>
    </row>
    <row r="479" spans="1:14" ht="14.45">
      <c r="A479" s="39">
        <v>509</v>
      </c>
      <c r="B479" s="39" t="s">
        <v>2802</v>
      </c>
      <c r="C479" s="45">
        <v>30304</v>
      </c>
      <c r="D479" s="39">
        <v>501</v>
      </c>
      <c r="E479" s="59" t="str">
        <f>_xlfn.XLOOKUP(tbl_die_request8[[#This Row],[PROFILE NO]],Data!S:S,Data!T:T,"",0)</f>
        <v>Alumil SA</v>
      </c>
      <c r="F479" s="60">
        <v>45855</v>
      </c>
      <c r="G479" s="39"/>
      <c r="H479" s="60">
        <f>tbl_die_request8[[#This Row],[REQUESTED DATE]]</f>
        <v>45855</v>
      </c>
      <c r="I479" s="60" t="str">
        <f>_xlfn.XLOOKUP(tbl_die_request8[[#This Row],[clm_support]],'Die Ordering'!C:C,'Die Ordering'!G:G,"",0)</f>
        <v/>
      </c>
      <c r="J479" s="39" t="s">
        <v>3201</v>
      </c>
      <c r="K479" s="61" t="s">
        <v>3627</v>
      </c>
      <c r="L479" s="62"/>
      <c r="M479" s="39"/>
      <c r="N479" s="67" t="str">
        <f t="shared" ref="N479:N484" si="4">IF(B479="GEX-1",(IF(LEN(C479)=4,"0"&amp;C479&amp;"-"&amp;D479,C479&amp;"-"&amp;D479)),IF(LEN(C479)=5,"0"&amp;C479&amp;"-"&amp;D479,"00"&amp;C479&amp;"-"&amp;D479))</f>
        <v>30304-501</v>
      </c>
    </row>
    <row r="480" spans="1:14" ht="14.45">
      <c r="A480" s="39">
        <v>510</v>
      </c>
      <c r="B480" s="39" t="s">
        <v>2802</v>
      </c>
      <c r="C480" s="45">
        <v>90209</v>
      </c>
      <c r="D480" s="39">
        <v>402</v>
      </c>
      <c r="E480" s="59" t="str">
        <f>_xlfn.XLOOKUP(tbl_die_request8[[#This Row],[PROFILE NO]],Data!S:S,Data!T:T,"",0)</f>
        <v>FENPLAST</v>
      </c>
      <c r="F480" s="60">
        <v>45855</v>
      </c>
      <c r="G480" s="39"/>
      <c r="H480" s="60">
        <f>tbl_die_request8[[#This Row],[REQUESTED DATE]]</f>
        <v>45855</v>
      </c>
      <c r="I480" s="60" t="str">
        <f>_xlfn.XLOOKUP(tbl_die_request8[[#This Row],[clm_support]],'Die Ordering'!C:C,'Die Ordering'!G:G,"",0)</f>
        <v/>
      </c>
      <c r="J480" s="39" t="s">
        <v>3201</v>
      </c>
      <c r="K480" s="61" t="s">
        <v>3498</v>
      </c>
      <c r="L480" s="62"/>
      <c r="M480" s="39"/>
      <c r="N480" s="67" t="str">
        <f t="shared" si="4"/>
        <v>90209-402</v>
      </c>
    </row>
    <row r="481" spans="1:14" ht="14.45">
      <c r="A481" s="39">
        <v>511</v>
      </c>
      <c r="B481" s="39" t="s">
        <v>2802</v>
      </c>
      <c r="C481" s="45">
        <v>15616</v>
      </c>
      <c r="D481" s="39">
        <v>501</v>
      </c>
      <c r="E481" s="59" t="str">
        <f>_xlfn.XLOOKUP(tbl_die_request8[[#This Row],[PROFILE NO]],Data!S:S,Data!T:T,"",0)</f>
        <v>GUTMANN INDUSTRIES L.L.C</v>
      </c>
      <c r="F481" s="60">
        <v>45855</v>
      </c>
      <c r="G481" s="39"/>
      <c r="H481" s="60">
        <f>tbl_die_request8[[#This Row],[REQUESTED DATE]]</f>
        <v>45855</v>
      </c>
      <c r="I481" s="60" t="str">
        <f>_xlfn.XLOOKUP(tbl_die_request8[[#This Row],[clm_support]],'Die Ordering'!C:C,'Die Ordering'!G:G,"",0)</f>
        <v/>
      </c>
      <c r="J481" s="39" t="s">
        <v>3201</v>
      </c>
      <c r="K481" s="61" t="s">
        <v>3498</v>
      </c>
      <c r="L481" s="62"/>
      <c r="M481" s="39"/>
      <c r="N481" s="67" t="str">
        <f t="shared" si="4"/>
        <v>15616-501</v>
      </c>
    </row>
    <row r="482" spans="1:14" ht="14.45">
      <c r="A482" s="39">
        <v>512</v>
      </c>
      <c r="B482" s="39" t="s">
        <v>2802</v>
      </c>
      <c r="C482" s="45">
        <v>15616</v>
      </c>
      <c r="D482" s="39">
        <v>405</v>
      </c>
      <c r="E482" s="59" t="str">
        <f>_xlfn.XLOOKUP(tbl_die_request8[[#This Row],[PROFILE NO]],Data!S:S,Data!T:T,"",0)</f>
        <v>GUTMANN INDUSTRIES L.L.C</v>
      </c>
      <c r="F482" s="60">
        <v>45855</v>
      </c>
      <c r="G482" s="39"/>
      <c r="H482" s="60">
        <f>tbl_die_request8[[#This Row],[REQUESTED DATE]]</f>
        <v>45855</v>
      </c>
      <c r="I482" s="60">
        <f>_xlfn.XLOOKUP(tbl_die_request8[[#This Row],[clm_support]],'Die Ordering'!C:C,'Die Ordering'!G:G,"",0)</f>
        <v>45968</v>
      </c>
      <c r="J482" s="39" t="s">
        <v>3201</v>
      </c>
      <c r="K482" s="61" t="s">
        <v>3498</v>
      </c>
      <c r="L482" s="62"/>
      <c r="M482" s="39"/>
      <c r="N482" s="67" t="str">
        <f t="shared" si="4"/>
        <v>15616-405</v>
      </c>
    </row>
    <row r="483" spans="1:14" ht="14.45">
      <c r="A483" s="39">
        <v>513</v>
      </c>
      <c r="B483" s="39" t="s">
        <v>2802</v>
      </c>
      <c r="C483" s="45">
        <v>15617</v>
      </c>
      <c r="D483" s="39">
        <v>501</v>
      </c>
      <c r="E483" s="59" t="str">
        <f>_xlfn.XLOOKUP(tbl_die_request8[[#This Row],[PROFILE NO]],Data!S:S,Data!T:T,"",0)</f>
        <v>GUTMANN INDUSTRIES L.L.C</v>
      </c>
      <c r="F483" s="60">
        <v>45855</v>
      </c>
      <c r="G483" s="39"/>
      <c r="H483" s="60">
        <f>tbl_die_request8[[#This Row],[REQUESTED DATE]]</f>
        <v>45855</v>
      </c>
      <c r="I483" s="60" t="str">
        <f>_xlfn.XLOOKUP(tbl_die_request8[[#This Row],[clm_support]],'Die Ordering'!C:C,'Die Ordering'!G:G,"",0)</f>
        <v/>
      </c>
      <c r="J483" s="39" t="s">
        <v>3201</v>
      </c>
      <c r="K483" s="61" t="s">
        <v>3628</v>
      </c>
      <c r="L483" s="62"/>
      <c r="M483" s="39"/>
      <c r="N483" s="67" t="str">
        <f t="shared" si="4"/>
        <v>15617-501</v>
      </c>
    </row>
    <row r="484" spans="1:14" ht="14.45">
      <c r="A484" s="39">
        <v>514</v>
      </c>
      <c r="B484" s="39" t="s">
        <v>2802</v>
      </c>
      <c r="C484" s="45">
        <v>5123</v>
      </c>
      <c r="D484" s="39">
        <v>519</v>
      </c>
      <c r="E484" s="59" t="str">
        <f>_xlfn.XLOOKUP(tbl_die_request8[[#This Row],[PROFILE NO]],Data!S:S,Data!T:T,"",0)</f>
        <v>Gulf Extrusions Co .(L.L.C)</v>
      </c>
      <c r="F484" s="60">
        <v>45855</v>
      </c>
      <c r="G484" s="39"/>
      <c r="H484" s="60">
        <f>tbl_die_request8[[#This Row],[REQUESTED DATE]]</f>
        <v>45855</v>
      </c>
      <c r="I484" s="60">
        <f>_xlfn.XLOOKUP(tbl_die_request8[[#This Row],[clm_support]],'Die Ordering'!C:C,'Die Ordering'!G:G,"",0)</f>
        <v>45876</v>
      </c>
      <c r="J484" s="39" t="s">
        <v>3200</v>
      </c>
      <c r="K484" s="61" t="s">
        <v>3629</v>
      </c>
      <c r="L484" s="62"/>
      <c r="M484" s="39"/>
      <c r="N484" s="67" t="str">
        <f t="shared" si="4"/>
        <v>05123-519</v>
      </c>
    </row>
    <row r="485" spans="1:14" ht="14.45">
      <c r="A485" s="39">
        <v>515</v>
      </c>
      <c r="B485" s="39" t="s">
        <v>2823</v>
      </c>
      <c r="C485" s="45">
        <v>5501</v>
      </c>
      <c r="D485" s="39">
        <v>3513</v>
      </c>
      <c r="E485" s="59" t="str">
        <f>_xlfn.XLOOKUP(tbl_die_request8[[#This Row],[PROFILE NO]],Data!S:S,Data!T:T,"",0)</f>
        <v>Gulf Extrusions Co .(L.L.C)</v>
      </c>
      <c r="F485" s="60">
        <v>45856</v>
      </c>
      <c r="G485" s="39"/>
      <c r="H485" s="60">
        <v>45856</v>
      </c>
      <c r="I485" s="60">
        <f>_xlfn.XLOOKUP(tbl_die_request8[[#This Row],[clm_support]],'Die Ordering'!C:C,'Die Ordering'!G:G,"",0)</f>
        <v>45861</v>
      </c>
      <c r="J485" s="39" t="s">
        <v>3200</v>
      </c>
      <c r="K485" s="61"/>
      <c r="L485" s="62"/>
      <c r="M485" s="39"/>
      <c r="N485" s="67" t="str">
        <f t="shared" ref="N485:N492" si="5">IF(B485="GEX-1",(IF(LEN(C485)=4,"0"&amp;C485&amp;"-"&amp;D485,C485&amp;"-"&amp;D485)),IF(LEN(C485)=5,"0"&amp;C485&amp;"-"&amp;D485,"00"&amp;C485&amp;"-"&amp;D485))</f>
        <v>005501-3513</v>
      </c>
    </row>
    <row r="486" spans="1:14" ht="14.45">
      <c r="A486" s="39">
        <v>516</v>
      </c>
      <c r="B486" s="39" t="s">
        <v>2823</v>
      </c>
      <c r="C486" s="45">
        <v>26238</v>
      </c>
      <c r="D486" s="39">
        <v>3501</v>
      </c>
      <c r="E486" s="59" t="str">
        <f>_xlfn.XLOOKUP(tbl_die_request8[[#This Row],[PROFILE NO]],Data!S:S,Data!T:T,"",0)</f>
        <v>Powerbar Gulf L.L.C</v>
      </c>
      <c r="F486" s="60">
        <v>45856</v>
      </c>
      <c r="G486" s="39"/>
      <c r="H486" s="60">
        <v>45856</v>
      </c>
      <c r="I486" s="60">
        <f>_xlfn.XLOOKUP(tbl_die_request8[[#This Row],[clm_support]],'Die Ordering'!C:C,'Die Ordering'!G:G,"",0)</f>
        <v>45863</v>
      </c>
      <c r="J486" s="39" t="s">
        <v>3200</v>
      </c>
      <c r="K486" s="61"/>
      <c r="L486" s="62"/>
      <c r="M486" s="39"/>
      <c r="N486" s="67" t="str">
        <f t="shared" si="5"/>
        <v>026238-3501</v>
      </c>
    </row>
    <row r="487" spans="1:14" ht="14.45">
      <c r="A487" s="39">
        <v>517</v>
      </c>
      <c r="B487" s="39" t="s">
        <v>2823</v>
      </c>
      <c r="C487" s="45">
        <v>27047</v>
      </c>
      <c r="D487" s="39">
        <v>3502</v>
      </c>
      <c r="E487" s="59" t="str">
        <f>_xlfn.XLOOKUP(tbl_die_request8[[#This Row],[PROFILE NO]],Data!S:S,Data!T:T,"",0)</f>
        <v>Powerbar Gulf L.L.C</v>
      </c>
      <c r="F487" s="60">
        <v>45856</v>
      </c>
      <c r="G487" s="39"/>
      <c r="H487" s="60">
        <v>45856</v>
      </c>
      <c r="I487" s="60">
        <f>_xlfn.XLOOKUP(tbl_die_request8[[#This Row],[clm_support]],'Die Ordering'!C:C,'Die Ordering'!G:G,"",0)</f>
        <v>45863</v>
      </c>
      <c r="J487" s="39" t="s">
        <v>3200</v>
      </c>
      <c r="K487" s="61"/>
      <c r="L487" s="62"/>
      <c r="M487" s="39"/>
      <c r="N487" s="67" t="str">
        <f t="shared" si="5"/>
        <v>027047-3502</v>
      </c>
    </row>
    <row r="488" spans="1:14" ht="14.45">
      <c r="A488" s="39">
        <v>518</v>
      </c>
      <c r="B488" s="39" t="s">
        <v>2802</v>
      </c>
      <c r="C488" s="45">
        <v>15647</v>
      </c>
      <c r="D488" s="39">
        <v>246</v>
      </c>
      <c r="E488" s="59" t="str">
        <f>_xlfn.XLOOKUP(tbl_die_request8[[#This Row],[PROFILE NO]],Data!S:S,Data!T:T,"",0)</f>
        <v>Gulf Extrusions Co .(L.L.C)</v>
      </c>
      <c r="F488" s="60">
        <v>45856</v>
      </c>
      <c r="G488" s="39"/>
      <c r="H488" s="60">
        <f>tbl_die_request8[[#This Row],[REQUESTED DATE]]</f>
        <v>45856</v>
      </c>
      <c r="I488" s="60">
        <f>_xlfn.XLOOKUP(tbl_die_request8[[#This Row],[clm_support]],'Die Ordering'!C:C,'Die Ordering'!G:G,"",0)</f>
        <v>45859</v>
      </c>
      <c r="J488" s="39" t="s">
        <v>3200</v>
      </c>
      <c r="K488" s="61" t="s">
        <v>3498</v>
      </c>
      <c r="L488" s="62"/>
      <c r="M488" s="39"/>
      <c r="N488" s="67" t="str">
        <f t="shared" si="5"/>
        <v>15647-246</v>
      </c>
    </row>
    <row r="489" spans="1:14" ht="14.45">
      <c r="A489" s="39">
        <v>521</v>
      </c>
      <c r="B489" s="39" t="s">
        <v>2802</v>
      </c>
      <c r="C489" s="45">
        <v>14940</v>
      </c>
      <c r="D489" s="39">
        <v>511</v>
      </c>
      <c r="E489" s="59" t="str">
        <f>_xlfn.XLOOKUP(tbl_die_request8[[#This Row],[PROFILE NO]],Data!S:S,Data!T:T,"",0)</f>
        <v>GUTMANN INDUSTRIES L.L.C</v>
      </c>
      <c r="F489" s="60">
        <v>45856</v>
      </c>
      <c r="G489" s="39"/>
      <c r="H489" s="60">
        <f>tbl_die_request8[[#This Row],[REQUESTED DATE]]</f>
        <v>45856</v>
      </c>
      <c r="I489" s="60">
        <f>_xlfn.XLOOKUP(tbl_die_request8[[#This Row],[clm_support]],'Die Ordering'!C:C,'Die Ordering'!G:G,"",0)</f>
        <v>45859</v>
      </c>
      <c r="J489" s="39" t="s">
        <v>3200</v>
      </c>
      <c r="K489" s="61" t="s">
        <v>3498</v>
      </c>
      <c r="L489" s="62"/>
      <c r="M489" s="39"/>
      <c r="N489" s="67" t="str">
        <f t="shared" si="5"/>
        <v>14940-511</v>
      </c>
    </row>
    <row r="490" spans="1:14" ht="14.45">
      <c r="A490" s="39">
        <v>522</v>
      </c>
      <c r="B490" s="39" t="s">
        <v>2802</v>
      </c>
      <c r="C490" s="45">
        <v>28117</v>
      </c>
      <c r="D490" s="39">
        <v>504</v>
      </c>
      <c r="E490" s="59" t="str">
        <f>_xlfn.XLOOKUP(tbl_die_request8[[#This Row],[PROFILE NO]],Data!S:S,Data!T:T,"",0)</f>
        <v>Gulf Extrusions Co .(L.L.C)</v>
      </c>
      <c r="F490" s="60">
        <v>45859</v>
      </c>
      <c r="G490" s="39"/>
      <c r="H490" s="60">
        <f>tbl_die_request8[[#This Row],[REQUESTED DATE]]</f>
        <v>45859</v>
      </c>
      <c r="I490" s="60">
        <f>_xlfn.XLOOKUP(tbl_die_request8[[#This Row],[clm_support]],'Die Ordering'!C:C,'Die Ordering'!G:G,"",0)</f>
        <v>45863</v>
      </c>
      <c r="J490" s="39" t="s">
        <v>3200</v>
      </c>
      <c r="K490" s="61" t="s">
        <v>3498</v>
      </c>
      <c r="L490" s="62"/>
      <c r="M490" s="39"/>
      <c r="N490" s="67" t="str">
        <f t="shared" si="5"/>
        <v>28117-504</v>
      </c>
    </row>
    <row r="491" spans="1:14" ht="14.45">
      <c r="A491" s="39">
        <v>523</v>
      </c>
      <c r="B491" s="39" t="s">
        <v>2823</v>
      </c>
      <c r="C491" s="45">
        <v>30330</v>
      </c>
      <c r="D491" s="39">
        <v>3502</v>
      </c>
      <c r="E491" s="59" t="s">
        <v>3216</v>
      </c>
      <c r="F491" s="60">
        <v>45859</v>
      </c>
      <c r="G491" s="39"/>
      <c r="H491" s="60">
        <v>45859</v>
      </c>
      <c r="I491" s="60">
        <f>_xlfn.XLOOKUP(tbl_die_request8[[#This Row],[clm_support]],'Die Ordering'!C:C,'Die Ordering'!G:G,"",0)</f>
        <v>45861</v>
      </c>
      <c r="J491" s="39" t="s">
        <v>3200</v>
      </c>
      <c r="K491" s="61"/>
      <c r="L491" s="62"/>
      <c r="M491" s="39"/>
      <c r="N491" s="67" t="str">
        <f t="shared" si="5"/>
        <v>030330-3502</v>
      </c>
    </row>
    <row r="492" spans="1:14" ht="14.45">
      <c r="A492" s="39">
        <v>524</v>
      </c>
      <c r="B492" s="39" t="s">
        <v>2823</v>
      </c>
      <c r="C492" s="45">
        <v>30331</v>
      </c>
      <c r="D492" s="39">
        <v>3502</v>
      </c>
      <c r="E492" s="59" t="s">
        <v>3216</v>
      </c>
      <c r="F492" s="60">
        <v>45859</v>
      </c>
      <c r="G492" s="39"/>
      <c r="H492" s="60">
        <v>45859</v>
      </c>
      <c r="I492" s="60">
        <f>_xlfn.XLOOKUP(tbl_die_request8[[#This Row],[clm_support]],'Die Ordering'!C:C,'Die Ordering'!G:G,"",0)</f>
        <v>45861</v>
      </c>
      <c r="J492" s="39" t="s">
        <v>3200</v>
      </c>
      <c r="K492" s="61"/>
      <c r="L492" s="62"/>
      <c r="M492" s="39"/>
      <c r="N492" s="67" t="str">
        <f t="shared" si="5"/>
        <v>030331-3502</v>
      </c>
    </row>
    <row r="493" spans="1:14" ht="14.45">
      <c r="A493" s="39">
        <v>525</v>
      </c>
      <c r="B493" s="39" t="s">
        <v>2823</v>
      </c>
      <c r="C493" s="45">
        <v>30332</v>
      </c>
      <c r="D493" s="39">
        <v>3502</v>
      </c>
      <c r="E493" s="59" t="s">
        <v>3216</v>
      </c>
      <c r="F493" s="60">
        <v>45859</v>
      </c>
      <c r="G493" s="39"/>
      <c r="H493" s="60">
        <v>45859</v>
      </c>
      <c r="I493" s="60">
        <f>_xlfn.XLOOKUP(tbl_die_request8[[#This Row],[clm_support]],'Die Ordering'!C:C,'Die Ordering'!G:G,"",0)</f>
        <v>45861</v>
      </c>
      <c r="J493" s="39" t="s">
        <v>3200</v>
      </c>
      <c r="K493" s="61"/>
      <c r="L493" s="62"/>
      <c r="M493" s="39"/>
      <c r="N493" s="67" t="str">
        <f>IF(B493="GEX-1",(IF(LEN(C493)=4,"0"&amp;C493&amp;"-"&amp;D493,C493&amp;"-"&amp;D493)),IF(LEN(C493)=5,"0"&amp;C493&amp;"-"&amp;D493,"00"&amp;C493&amp;"-"&amp;D493))</f>
        <v>030332-3502</v>
      </c>
    </row>
    <row r="494" spans="1:14" ht="14.45">
      <c r="A494" s="39">
        <v>526</v>
      </c>
      <c r="B494" s="39" t="s">
        <v>2823</v>
      </c>
      <c r="C494" s="45">
        <v>30333</v>
      </c>
      <c r="D494" s="39">
        <v>3502</v>
      </c>
      <c r="E494" s="59" t="s">
        <v>3216</v>
      </c>
      <c r="F494" s="60">
        <v>45859</v>
      </c>
      <c r="G494" s="39"/>
      <c r="H494" s="60">
        <v>45859</v>
      </c>
      <c r="I494" s="60">
        <f>_xlfn.XLOOKUP(tbl_die_request8[[#This Row],[clm_support]],'Die Ordering'!C:C,'Die Ordering'!G:G,"",0)</f>
        <v>45861</v>
      </c>
      <c r="J494" s="39" t="s">
        <v>3200</v>
      </c>
      <c r="K494" s="61"/>
      <c r="L494" s="62"/>
      <c r="M494" s="39"/>
      <c r="N494" s="67" t="str">
        <f t="shared" ref="N494:N557" si="6">IF(B494="GEX-1",(IF(LEN(C494)=4,"0"&amp;C494&amp;"-"&amp;D494,C494&amp;"-"&amp;D494)),IF(LEN(C494)=5,"0"&amp;C494&amp;"-"&amp;D494,"00"&amp;C494&amp;"-"&amp;D494))</f>
        <v>030333-3502</v>
      </c>
    </row>
    <row r="495" spans="1:14" ht="14.45">
      <c r="A495" s="39">
        <v>527</v>
      </c>
      <c r="B495" s="39" t="s">
        <v>2823</v>
      </c>
      <c r="C495" s="45">
        <v>5063</v>
      </c>
      <c r="D495" s="39">
        <v>2501</v>
      </c>
      <c r="E495" s="59" t="str">
        <f>_xlfn.XLOOKUP(tbl_die_request8[[#This Row],[PROFILE NO]],Data!S:S,Data!T:T,"",0)</f>
        <v>Arabian Industrials</v>
      </c>
      <c r="F495" s="60">
        <v>45860</v>
      </c>
      <c r="G495" s="39"/>
      <c r="H495" s="60"/>
      <c r="I495" s="60">
        <f>_xlfn.XLOOKUP(tbl_die_request8[[#This Row],[clm_support]],'Die Ordering'!C:C,'Die Ordering'!G:G,"",0)</f>
        <v>45936</v>
      </c>
      <c r="J495" s="39" t="s">
        <v>3200</v>
      </c>
      <c r="K495" s="61"/>
      <c r="L495" s="62"/>
      <c r="M495" s="39"/>
      <c r="N495" s="67" t="str">
        <f t="shared" si="6"/>
        <v>005063-2501</v>
      </c>
    </row>
    <row r="496" spans="1:14" ht="14.45">
      <c r="A496" s="39">
        <v>528</v>
      </c>
      <c r="B496" s="39" t="s">
        <v>2802</v>
      </c>
      <c r="C496" s="45">
        <v>13677</v>
      </c>
      <c r="D496" s="39">
        <v>407</v>
      </c>
      <c r="E496" s="59" t="str">
        <f>_xlfn.XLOOKUP(tbl_die_request8[[#This Row],[PROFILE NO]],Data!S:S,Data!T:T,"",0)</f>
        <v>Gulf Extrusions Co .(L.L.C)</v>
      </c>
      <c r="F496" s="60">
        <v>45861</v>
      </c>
      <c r="G496" s="39"/>
      <c r="H496" s="60">
        <f>tbl_die_request8[[#This Row],[REQUESTED DATE]]</f>
        <v>45861</v>
      </c>
      <c r="I496" s="60">
        <f>_xlfn.XLOOKUP(tbl_die_request8[[#This Row],[clm_support]],'Die Ordering'!C:C,'Die Ordering'!G:G,"",0)</f>
        <v>45861</v>
      </c>
      <c r="J496" s="39" t="s">
        <v>3200</v>
      </c>
      <c r="K496" s="61"/>
      <c r="L496" s="62"/>
      <c r="M496" s="39"/>
      <c r="N496" s="67" t="str">
        <f t="shared" si="6"/>
        <v>13677-407</v>
      </c>
    </row>
    <row r="497" spans="1:14" ht="14.45">
      <c r="A497" s="39">
        <v>529</v>
      </c>
      <c r="B497" s="39" t="s">
        <v>2802</v>
      </c>
      <c r="C497" s="45">
        <v>15953</v>
      </c>
      <c r="D497" s="39">
        <v>416</v>
      </c>
      <c r="E497" s="59" t="str">
        <f>_xlfn.XLOOKUP(tbl_die_request8[[#This Row],[PROFILE NO]],Data!S:S,Data!T:T,"",0)</f>
        <v>Gulf Extrusions Co .(L.L.C)</v>
      </c>
      <c r="F497" s="60">
        <v>45861</v>
      </c>
      <c r="G497" s="39"/>
      <c r="H497" s="60">
        <f>tbl_die_request8[[#This Row],[REQUESTED DATE]]</f>
        <v>45861</v>
      </c>
      <c r="I497" s="60">
        <f>_xlfn.XLOOKUP(tbl_die_request8[[#This Row],[clm_support]],'Die Ordering'!C:C,'Die Ordering'!G:G,"",0)</f>
        <v>45863</v>
      </c>
      <c r="J497" s="39" t="s">
        <v>3200</v>
      </c>
      <c r="K497" s="61"/>
      <c r="L497" s="62"/>
      <c r="M497" s="39"/>
      <c r="N497" s="67" t="str">
        <f t="shared" si="6"/>
        <v>15953-416</v>
      </c>
    </row>
    <row r="498" spans="1:14" ht="14.45">
      <c r="A498" s="39">
        <v>530</v>
      </c>
      <c r="B498" s="39" t="s">
        <v>2802</v>
      </c>
      <c r="C498" s="45">
        <v>23485</v>
      </c>
      <c r="D498" s="39">
        <v>209</v>
      </c>
      <c r="E498" s="59" t="str">
        <f>_xlfn.XLOOKUP(tbl_die_request8[[#This Row],[PROFILE NO]],Data!S:S,Data!T:T,"",0)</f>
        <v>Gulf Extrusions Co .(L.L.C)</v>
      </c>
      <c r="F498" s="60">
        <v>45861</v>
      </c>
      <c r="G498" s="39"/>
      <c r="H498" s="60">
        <f>tbl_die_request8[[#This Row],[REQUESTED DATE]]</f>
        <v>45861</v>
      </c>
      <c r="I498" s="60">
        <f>_xlfn.XLOOKUP(tbl_die_request8[[#This Row],[clm_support]],'Die Ordering'!C:C,'Die Ordering'!G:G,"",0)</f>
        <v>45863</v>
      </c>
      <c r="J498" s="39" t="s">
        <v>3200</v>
      </c>
      <c r="K498" s="61"/>
      <c r="L498" s="62"/>
      <c r="M498" s="39"/>
      <c r="N498" s="67" t="str">
        <f t="shared" si="6"/>
        <v>23485-209</v>
      </c>
    </row>
    <row r="499" spans="1:14" ht="14.45">
      <c r="A499" s="39">
        <v>531</v>
      </c>
      <c r="B499" s="39" t="s">
        <v>2802</v>
      </c>
      <c r="C499" s="45">
        <v>16051</v>
      </c>
      <c r="D499" s="39">
        <v>217</v>
      </c>
      <c r="E499" s="59" t="str">
        <f>_xlfn.XLOOKUP(tbl_die_request8[[#This Row],[PROFILE NO]],Data!S:S,Data!T:T,"",0)</f>
        <v>Schuco Middle East Windows &amp; Facade Systems L.L.C.</v>
      </c>
      <c r="F499" s="60">
        <v>45861</v>
      </c>
      <c r="G499" s="39"/>
      <c r="H499" s="60">
        <f>tbl_die_request8[[#This Row],[REQUESTED DATE]]</f>
        <v>45861</v>
      </c>
      <c r="I499" s="60">
        <f>_xlfn.XLOOKUP(tbl_die_request8[[#This Row],[clm_support]],'Die Ordering'!C:C,'Die Ordering'!G:G,"",0)</f>
        <v>45876</v>
      </c>
      <c r="J499" s="39" t="s">
        <v>3200</v>
      </c>
      <c r="K499" s="61"/>
      <c r="L499" s="62"/>
      <c r="M499" s="39"/>
      <c r="N499" s="67" t="str">
        <f t="shared" si="6"/>
        <v>16051-217</v>
      </c>
    </row>
    <row r="500" spans="1:14" ht="14.45">
      <c r="A500" s="39">
        <v>532</v>
      </c>
      <c r="B500" s="39" t="s">
        <v>2802</v>
      </c>
      <c r="C500" s="45">
        <v>26325</v>
      </c>
      <c r="D500" s="39">
        <v>506</v>
      </c>
      <c r="E500" s="59" t="str">
        <f>_xlfn.XLOOKUP(tbl_die_request8[[#This Row],[PROFILE NO]],Data!S:S,Data!T:T,"",0)</f>
        <v>Powerbar Gulf L.L.C</v>
      </c>
      <c r="F500" s="60">
        <v>45861</v>
      </c>
      <c r="G500" s="39"/>
      <c r="H500" s="60">
        <f>tbl_die_request8[[#This Row],[REQUESTED DATE]]</f>
        <v>45861</v>
      </c>
      <c r="I500" s="60">
        <f>_xlfn.XLOOKUP(tbl_die_request8[[#This Row],[clm_support]],'Die Ordering'!C:C,'Die Ordering'!G:G,"",0)</f>
        <v>45876</v>
      </c>
      <c r="J500" s="39" t="s">
        <v>3200</v>
      </c>
      <c r="K500" s="61"/>
      <c r="L500" s="62"/>
      <c r="M500" s="39"/>
      <c r="N500" s="67" t="str">
        <f t="shared" si="6"/>
        <v>26325-506</v>
      </c>
    </row>
    <row r="501" spans="1:14" ht="14.45">
      <c r="A501" s="39">
        <v>533</v>
      </c>
      <c r="B501" s="39" t="s">
        <v>2802</v>
      </c>
      <c r="C501" s="45">
        <v>29825</v>
      </c>
      <c r="D501" s="39">
        <v>503</v>
      </c>
      <c r="E501" s="59" t="str">
        <f>_xlfn.XLOOKUP(tbl_die_request8[[#This Row],[PROFILE NO]],Data!S:S,Data!T:T,"",0)</f>
        <v>Schuco Middle East Windows &amp; Facade Systems L.L.C.</v>
      </c>
      <c r="F501" s="60">
        <v>45861</v>
      </c>
      <c r="G501" s="39"/>
      <c r="H501" s="60">
        <f>tbl_die_request8[[#This Row],[REQUESTED DATE]]</f>
        <v>45861</v>
      </c>
      <c r="I501" s="60">
        <f>_xlfn.XLOOKUP(tbl_die_request8[[#This Row],[clm_support]],'Die Ordering'!C:C,'Die Ordering'!G:G,"",0)</f>
        <v>45876</v>
      </c>
      <c r="J501" s="39" t="s">
        <v>3200</v>
      </c>
      <c r="K501" s="61"/>
      <c r="L501" s="62"/>
      <c r="M501" s="39"/>
      <c r="N501" s="67" t="str">
        <f t="shared" si="6"/>
        <v>29825-503</v>
      </c>
    </row>
    <row r="502" spans="1:14" ht="14.45">
      <c r="A502" s="39">
        <v>535</v>
      </c>
      <c r="B502" s="39" t="s">
        <v>2802</v>
      </c>
      <c r="C502" s="45">
        <v>14725</v>
      </c>
      <c r="D502" s="39">
        <v>209</v>
      </c>
      <c r="E502" s="59" t="str">
        <f>_xlfn.XLOOKUP(tbl_die_request8[[#This Row],[PROFILE NO]],Data!S:S,Data!T:T,"",0)</f>
        <v>Schuco International</v>
      </c>
      <c r="F502" s="60">
        <v>45863</v>
      </c>
      <c r="G502" s="39"/>
      <c r="H502" s="60">
        <f>tbl_die_request8[[#This Row],[REQUESTED DATE]]</f>
        <v>45863</v>
      </c>
      <c r="I502" s="60">
        <f>_xlfn.XLOOKUP(tbl_die_request8[[#This Row],[clm_support]],'Die Ordering'!C:C,'Die Ordering'!G:G,"",0)</f>
        <v>45876</v>
      </c>
      <c r="J502" s="39" t="s">
        <v>3200</v>
      </c>
      <c r="K502" s="61"/>
      <c r="L502" s="62"/>
      <c r="M502" s="39"/>
      <c r="N502" s="67" t="str">
        <f t="shared" si="6"/>
        <v>14725-209</v>
      </c>
    </row>
    <row r="503" spans="1:14" ht="14.45">
      <c r="A503" s="39">
        <v>536</v>
      </c>
      <c r="B503" s="39" t="s">
        <v>2802</v>
      </c>
      <c r="C503" s="45">
        <v>29826</v>
      </c>
      <c r="D503" s="39">
        <v>209</v>
      </c>
      <c r="E503" s="59" t="str">
        <f>_xlfn.XLOOKUP(tbl_die_request8[[#This Row],[PROFILE NO]],Data!S:S,Data!T:T,"",0)</f>
        <v>Schuco Middle East Windows &amp; Facade Systems L.L.C.</v>
      </c>
      <c r="F503" s="60">
        <v>45863</v>
      </c>
      <c r="G503" s="39"/>
      <c r="H503" s="60">
        <f>tbl_die_request8[[#This Row],[REQUESTED DATE]]</f>
        <v>45863</v>
      </c>
      <c r="I503" s="60">
        <f>_xlfn.XLOOKUP(tbl_die_request8[[#This Row],[clm_support]],'Die Ordering'!C:C,'Die Ordering'!G:G,"",0)</f>
        <v>45863</v>
      </c>
      <c r="J503" s="39" t="s">
        <v>3200</v>
      </c>
      <c r="K503" s="61"/>
      <c r="L503" s="62"/>
      <c r="M503" s="39"/>
      <c r="N503" s="67" t="str">
        <f t="shared" si="6"/>
        <v>29826-209</v>
      </c>
    </row>
    <row r="504" spans="1:14" ht="14.45">
      <c r="A504" s="39">
        <v>537</v>
      </c>
      <c r="B504" s="39" t="s">
        <v>2823</v>
      </c>
      <c r="C504" s="45">
        <v>29990</v>
      </c>
      <c r="D504" s="39">
        <v>3502</v>
      </c>
      <c r="E504" s="59" t="str">
        <f>_xlfn.XLOOKUP(tbl_die_request8[[#This Row],[PROFILE NO]],Data!S:S,Data!T:T,"",0)</f>
        <v>Flynn Canada Ltd.</v>
      </c>
      <c r="F504" s="60">
        <v>45866</v>
      </c>
      <c r="G504" s="39"/>
      <c r="H504" s="60"/>
      <c r="I504" s="60">
        <f>_xlfn.XLOOKUP(tbl_die_request8[[#This Row],[clm_support]],'Die Ordering'!C:C,'Die Ordering'!G:G,"",0)</f>
        <v>45876</v>
      </c>
      <c r="J504" s="39" t="s">
        <v>3200</v>
      </c>
      <c r="K504" s="61"/>
      <c r="L504" s="62"/>
      <c r="M504" s="39"/>
      <c r="N504" s="67" t="str">
        <f t="shared" si="6"/>
        <v>029990-3502</v>
      </c>
    </row>
    <row r="505" spans="1:14" ht="14.45">
      <c r="A505" s="39">
        <v>538</v>
      </c>
      <c r="B505" s="39" t="s">
        <v>2823</v>
      </c>
      <c r="C505" s="45">
        <v>21494</v>
      </c>
      <c r="D505" s="39">
        <v>2503</v>
      </c>
      <c r="E505" s="59" t="str">
        <f>_xlfn.XLOOKUP(tbl_die_request8[[#This Row],[PROFILE NO]],Data!S:S,Data!T:T,"",0)</f>
        <v>Gulf Extrusions Co .(L.L.C)</v>
      </c>
      <c r="F505" s="60">
        <v>45866</v>
      </c>
      <c r="G505" s="39"/>
      <c r="H505" s="60"/>
      <c r="I505" s="60">
        <f>_xlfn.XLOOKUP(tbl_die_request8[[#This Row],[clm_support]],'Die Ordering'!C:C,'Die Ordering'!G:G,"",0)</f>
        <v>45883</v>
      </c>
      <c r="J505" s="39" t="s">
        <v>3200</v>
      </c>
      <c r="K505" s="61"/>
      <c r="L505" s="62"/>
      <c r="M505" s="39"/>
      <c r="N505" s="67" t="str">
        <f t="shared" si="6"/>
        <v>021494-2503</v>
      </c>
    </row>
    <row r="506" spans="1:14" ht="14.45">
      <c r="A506" s="39">
        <v>539</v>
      </c>
      <c r="B506" s="39" t="s">
        <v>2802</v>
      </c>
      <c r="C506" s="45">
        <v>29164</v>
      </c>
      <c r="D506" s="39">
        <v>502</v>
      </c>
      <c r="E506" s="59" t="str">
        <f>_xlfn.XLOOKUP(tbl_die_request8[[#This Row],[PROFILE NO]],Data!S:S,Data!T:T,"",0)</f>
        <v>Al Saho General Trading and Construction</v>
      </c>
      <c r="F506" s="60">
        <v>45866</v>
      </c>
      <c r="G506" s="39"/>
      <c r="H506" s="60">
        <f>tbl_die_request8[[#This Row],[REQUESTED DATE]]</f>
        <v>45866</v>
      </c>
      <c r="I506" s="60" t="str">
        <f>_xlfn.XLOOKUP(tbl_die_request8[[#This Row],[clm_support]],'Die Ordering'!C:C,'Die Ordering'!G:G,"",0)</f>
        <v/>
      </c>
      <c r="J506" s="39" t="s">
        <v>3201</v>
      </c>
      <c r="K506" s="61"/>
      <c r="L506" s="62"/>
      <c r="M506" s="39"/>
      <c r="N506" s="67" t="str">
        <f t="shared" si="6"/>
        <v>29164-502</v>
      </c>
    </row>
    <row r="507" spans="1:14" ht="14.45">
      <c r="A507" s="39">
        <v>540</v>
      </c>
      <c r="B507" s="39" t="s">
        <v>2823</v>
      </c>
      <c r="C507" s="45">
        <v>29991</v>
      </c>
      <c r="D507" s="39">
        <v>3502</v>
      </c>
      <c r="E507" s="59" t="str">
        <f>_xlfn.XLOOKUP(tbl_die_request8[[#This Row],[PROFILE NO]],Data!S:S,Data!T:T,"",0)</f>
        <v>Flynn Canada Ltd.</v>
      </c>
      <c r="F507" s="60">
        <v>45868</v>
      </c>
      <c r="G507" s="39"/>
      <c r="H507" s="60"/>
      <c r="I507" s="60">
        <f>_xlfn.XLOOKUP(tbl_die_request8[[#This Row],[clm_support]],'Die Ordering'!C:C,'Die Ordering'!G:G,"",0)</f>
        <v>45876</v>
      </c>
      <c r="J507" s="39" t="s">
        <v>3200</v>
      </c>
      <c r="K507" s="61"/>
      <c r="L507" s="62"/>
      <c r="M507" s="39"/>
      <c r="N507" s="67" t="str">
        <f t="shared" si="6"/>
        <v>029991-3502</v>
      </c>
    </row>
    <row r="508" spans="1:14" ht="14.45">
      <c r="A508" s="39">
        <v>541</v>
      </c>
      <c r="B508" s="39" t="s">
        <v>2802</v>
      </c>
      <c r="C508" s="45">
        <v>9724</v>
      </c>
      <c r="D508" s="39">
        <v>202</v>
      </c>
      <c r="E508" s="59" t="str">
        <f>_xlfn.XLOOKUP(tbl_die_request8[[#This Row],[PROFILE NO]],Data!S:S,Data!T:T,"",0)</f>
        <v>Gulf Extrusions Co .(L.L.C)</v>
      </c>
      <c r="F508" s="60">
        <v>45868</v>
      </c>
      <c r="G508" s="39"/>
      <c r="H508" s="60">
        <f>tbl_die_request8[[#This Row],[REQUESTED DATE]]</f>
        <v>45868</v>
      </c>
      <c r="I508" s="60">
        <f>_xlfn.XLOOKUP(tbl_die_request8[[#This Row],[clm_support]],'Die Ordering'!C:C,'Die Ordering'!G:G,"",0)</f>
        <v>45884</v>
      </c>
      <c r="J508" s="39" t="s">
        <v>3200</v>
      </c>
      <c r="K508" s="61"/>
      <c r="L508" s="62"/>
      <c r="M508" s="39"/>
      <c r="N508" s="67" t="str">
        <f t="shared" si="6"/>
        <v>09724-202</v>
      </c>
    </row>
    <row r="509" spans="1:14" ht="14.45">
      <c r="A509" s="39">
        <v>542</v>
      </c>
      <c r="B509" s="39" t="s">
        <v>2802</v>
      </c>
      <c r="C509" s="45">
        <v>29897</v>
      </c>
      <c r="D509" s="39">
        <v>505</v>
      </c>
      <c r="E509" s="59" t="str">
        <f>_xlfn.XLOOKUP(tbl_die_request8[[#This Row],[PROFILE NO]],Data!S:S,Data!T:T,"",0)</f>
        <v>GUTMANN INDUSTRIES L.L.C</v>
      </c>
      <c r="F509" s="60">
        <v>45868</v>
      </c>
      <c r="G509" s="39"/>
      <c r="H509" s="60">
        <f>tbl_die_request8[[#This Row],[REQUESTED DATE]]</f>
        <v>45868</v>
      </c>
      <c r="I509" s="60">
        <f>_xlfn.XLOOKUP(tbl_die_request8[[#This Row],[clm_support]],'Die Ordering'!C:C,'Die Ordering'!G:G,"",0)</f>
        <v>45876</v>
      </c>
      <c r="J509" s="39" t="s">
        <v>3200</v>
      </c>
      <c r="K509" s="61"/>
      <c r="L509" s="62"/>
      <c r="M509" s="39"/>
      <c r="N509" s="67" t="str">
        <f t="shared" si="6"/>
        <v>29897-505</v>
      </c>
    </row>
    <row r="510" spans="1:14" ht="14.45">
      <c r="A510" s="39">
        <v>543</v>
      </c>
      <c r="B510" s="39" t="s">
        <v>2802</v>
      </c>
      <c r="C510" s="45">
        <v>5069</v>
      </c>
      <c r="D510" s="39">
        <v>224</v>
      </c>
      <c r="E510" s="59" t="str">
        <f>_xlfn.XLOOKUP(tbl_die_request8[[#This Row],[PROFILE NO]],Data!S:S,Data!T:T,"",0)</f>
        <v>Gulf Extrusions Co .(L.L.C)</v>
      </c>
      <c r="F510" s="60">
        <v>45868</v>
      </c>
      <c r="G510" s="39"/>
      <c r="H510" s="60">
        <f>tbl_die_request8[[#This Row],[REQUESTED DATE]]</f>
        <v>45868</v>
      </c>
      <c r="I510" s="60">
        <f>_xlfn.XLOOKUP(tbl_die_request8[[#This Row],[clm_support]],'Die Ordering'!C:C,'Die Ordering'!G:G,"",0)</f>
        <v>45876</v>
      </c>
      <c r="J510" s="39" t="s">
        <v>3200</v>
      </c>
      <c r="K510" s="61"/>
      <c r="L510" s="62"/>
      <c r="M510" s="39"/>
      <c r="N510" s="67" t="str">
        <f t="shared" si="6"/>
        <v>05069-224</v>
      </c>
    </row>
    <row r="511" spans="1:14" ht="14.45">
      <c r="A511" s="39">
        <v>544</v>
      </c>
      <c r="B511" s="39" t="s">
        <v>2823</v>
      </c>
      <c r="C511" s="45">
        <v>29870</v>
      </c>
      <c r="D511" s="39">
        <v>2501</v>
      </c>
      <c r="E511" s="59" t="str">
        <f>_xlfn.XLOOKUP(tbl_die_request8[[#This Row],[PROFILE NO]],Data!S:S,Data!T:T,"",0)</f>
        <v>Brothers Steel Industry LLC.</v>
      </c>
      <c r="F511" s="60">
        <v>45868</v>
      </c>
      <c r="G511" s="39"/>
      <c r="H511" s="60"/>
      <c r="I511" s="60" t="str">
        <f>_xlfn.XLOOKUP(tbl_die_request8[[#This Row],[clm_support]],'Die Ordering'!C:C,'Die Ordering'!G:G,"",0)</f>
        <v/>
      </c>
      <c r="J511" s="39" t="s">
        <v>3260</v>
      </c>
      <c r="K511" s="61"/>
      <c r="L511" s="62"/>
      <c r="M511" s="39"/>
      <c r="N511" s="67" t="str">
        <f t="shared" si="6"/>
        <v>029870-2501</v>
      </c>
    </row>
    <row r="512" spans="1:14" ht="14.45">
      <c r="A512" s="39">
        <v>545</v>
      </c>
      <c r="B512" s="39" t="s">
        <v>2802</v>
      </c>
      <c r="C512" s="45">
        <v>10266</v>
      </c>
      <c r="D512" s="39">
        <v>551</v>
      </c>
      <c r="E512" s="59" t="str">
        <f>_xlfn.XLOOKUP(tbl_die_request8[[#This Row],[PROFILE NO]],Data!S:S,Data!T:T,"",0)</f>
        <v>Gulf Extrusions Co .(L.L.C)</v>
      </c>
      <c r="F512" s="60">
        <v>45868</v>
      </c>
      <c r="G512" s="39"/>
      <c r="H512" s="60">
        <f>tbl_die_request8[[#This Row],[REQUESTED DATE]]</f>
        <v>45868</v>
      </c>
      <c r="I512" s="60">
        <f>_xlfn.XLOOKUP(tbl_die_request8[[#This Row],[clm_support]],'Die Ordering'!C:C,'Die Ordering'!G:G,"",0)</f>
        <v>45884</v>
      </c>
      <c r="J512" s="39" t="s">
        <v>3200</v>
      </c>
      <c r="K512" s="61"/>
      <c r="L512" s="62"/>
      <c r="M512" s="39"/>
      <c r="N512" s="67" t="str">
        <f t="shared" si="6"/>
        <v>10266-551</v>
      </c>
    </row>
    <row r="513" spans="1:14" ht="14.45">
      <c r="A513" s="39">
        <v>547</v>
      </c>
      <c r="B513" s="39" t="s">
        <v>2802</v>
      </c>
      <c r="C513" s="45">
        <v>29177</v>
      </c>
      <c r="D513" s="39">
        <v>504</v>
      </c>
      <c r="E513" s="59" t="str">
        <f>_xlfn.XLOOKUP(tbl_die_request8[[#This Row],[PROFILE NO]],Data!S:S,Data!T:T,"",0)</f>
        <v>S.K.M AIR CONDITIONING LLC</v>
      </c>
      <c r="F513" s="60">
        <v>45868</v>
      </c>
      <c r="G513" s="39"/>
      <c r="H513" s="60">
        <f>tbl_die_request8[[#This Row],[REQUESTED DATE]]</f>
        <v>45868</v>
      </c>
      <c r="I513" s="60" t="str">
        <f>_xlfn.XLOOKUP(tbl_die_request8[[#This Row],[clm_support]],'Die Ordering'!C:C,'Die Ordering'!G:G,"",0)</f>
        <v/>
      </c>
      <c r="J513" s="39" t="s">
        <v>3201</v>
      </c>
      <c r="K513" s="61"/>
      <c r="L513" s="62"/>
      <c r="M513" s="39"/>
      <c r="N513" s="67" t="str">
        <f t="shared" si="6"/>
        <v>29177-504</v>
      </c>
    </row>
    <row r="514" spans="1:14" ht="14.45">
      <c r="A514" s="39">
        <v>548</v>
      </c>
      <c r="B514" s="39" t="s">
        <v>2802</v>
      </c>
      <c r="C514" s="45">
        <v>13794</v>
      </c>
      <c r="D514" s="39">
        <v>282</v>
      </c>
      <c r="E514" s="59" t="str">
        <f>_xlfn.XLOOKUP(tbl_die_request8[[#This Row],[PROFILE NO]],Data!S:S,Data!T:T,"",0)</f>
        <v>Gulf Extrusions Co .(L.L.C)</v>
      </c>
      <c r="F514" s="60">
        <v>45868</v>
      </c>
      <c r="G514" s="39"/>
      <c r="H514" s="60">
        <f>tbl_die_request8[[#This Row],[REQUESTED DATE]]</f>
        <v>45868</v>
      </c>
      <c r="I514" s="60">
        <f>_xlfn.XLOOKUP(tbl_die_request8[[#This Row],[clm_support]],'Die Ordering'!C:C,'Die Ordering'!G:G,"",0)</f>
        <v>45955</v>
      </c>
      <c r="J514" s="39" t="s">
        <v>3201</v>
      </c>
      <c r="K514" s="61"/>
      <c r="L514" s="62"/>
      <c r="M514" s="39"/>
      <c r="N514" s="67" t="str">
        <f t="shared" si="6"/>
        <v>13794-282</v>
      </c>
    </row>
    <row r="515" spans="1:14" ht="14.45">
      <c r="A515" s="39">
        <v>549</v>
      </c>
      <c r="B515" s="39" t="s">
        <v>2802</v>
      </c>
      <c r="C515" s="45">
        <v>15925</v>
      </c>
      <c r="D515" s="39">
        <v>504</v>
      </c>
      <c r="E515" s="59" t="str">
        <f>_xlfn.XLOOKUP(tbl_die_request8[[#This Row],[PROFILE NO]],Data!S:S,Data!T:T,"",0)</f>
        <v>Gulf Extrusions Co .(L.L.C)</v>
      </c>
      <c r="F515" s="60">
        <v>45868</v>
      </c>
      <c r="G515" s="39"/>
      <c r="H515" s="60">
        <f>tbl_die_request8[[#This Row],[REQUESTED DATE]]</f>
        <v>45868</v>
      </c>
      <c r="I515" s="60">
        <f>_xlfn.XLOOKUP(tbl_die_request8[[#This Row],[clm_support]],'Die Ordering'!C:C,'Die Ordering'!G:G,"",0)</f>
        <v>45884</v>
      </c>
      <c r="J515" s="39" t="s">
        <v>3200</v>
      </c>
      <c r="K515" s="61"/>
      <c r="L515" s="62"/>
      <c r="M515" s="39"/>
      <c r="N515" s="67" t="str">
        <f t="shared" si="6"/>
        <v>15925-504</v>
      </c>
    </row>
    <row r="516" spans="1:14" ht="14.45">
      <c r="A516" s="39">
        <v>550</v>
      </c>
      <c r="B516" s="39" t="s">
        <v>2802</v>
      </c>
      <c r="C516" s="45">
        <v>16748</v>
      </c>
      <c r="D516" s="39">
        <v>516</v>
      </c>
      <c r="E516" s="59" t="str">
        <f>_xlfn.XLOOKUP(tbl_die_request8[[#This Row],[PROFILE NO]],Data!S:S,Data!T:T,"",0)</f>
        <v>Gulf Extrusions Co .(L.L.C)</v>
      </c>
      <c r="F516" s="60">
        <v>45868</v>
      </c>
      <c r="G516" s="39"/>
      <c r="H516" s="60">
        <f>tbl_die_request8[[#This Row],[REQUESTED DATE]]</f>
        <v>45868</v>
      </c>
      <c r="I516" s="60">
        <f>_xlfn.XLOOKUP(tbl_die_request8[[#This Row],[clm_support]],'Die Ordering'!C:C,'Die Ordering'!G:G,"",0)</f>
        <v>45884</v>
      </c>
      <c r="J516" s="39" t="s">
        <v>3200</v>
      </c>
      <c r="K516" s="61"/>
      <c r="L516" s="62"/>
      <c r="M516" s="39"/>
      <c r="N516" s="67" t="str">
        <f t="shared" si="6"/>
        <v>16748-516</v>
      </c>
    </row>
    <row r="517" spans="1:14" ht="14.45">
      <c r="A517" s="39">
        <v>551</v>
      </c>
      <c r="B517" s="39" t="s">
        <v>2802</v>
      </c>
      <c r="C517" s="45">
        <v>28424</v>
      </c>
      <c r="D517" s="39">
        <v>203</v>
      </c>
      <c r="E517" s="59" t="str">
        <f>_xlfn.XLOOKUP(tbl_die_request8[[#This Row],[PROFILE NO]],Data!S:S,Data!T:T,"",0)</f>
        <v>HUECK MIDDLE EAST ALUMINIUM SYSTEMS LLC</v>
      </c>
      <c r="F517" s="60">
        <v>45868</v>
      </c>
      <c r="G517" s="39"/>
      <c r="H517" s="60">
        <f>tbl_die_request8[[#This Row],[REQUESTED DATE]]</f>
        <v>45868</v>
      </c>
      <c r="I517" s="60" t="str">
        <f>_xlfn.XLOOKUP(tbl_die_request8[[#This Row],[clm_support]],'Die Ordering'!C:C,'Die Ordering'!G:G,"",0)</f>
        <v/>
      </c>
      <c r="J517" s="39" t="s">
        <v>3201</v>
      </c>
      <c r="K517" s="61"/>
      <c r="L517" s="62"/>
      <c r="M517" s="39"/>
      <c r="N517" s="67" t="str">
        <f t="shared" si="6"/>
        <v>28424-203</v>
      </c>
    </row>
    <row r="518" spans="1:14" ht="14.45">
      <c r="A518" s="39">
        <v>552</v>
      </c>
      <c r="B518" s="39" t="s">
        <v>2802</v>
      </c>
      <c r="C518" s="45">
        <v>29714</v>
      </c>
      <c r="D518" s="39">
        <v>507</v>
      </c>
      <c r="E518" s="59" t="str">
        <f>_xlfn.XLOOKUP(tbl_die_request8[[#This Row],[PROFILE NO]],Data!S:S,Data!T:T,"",0)</f>
        <v>GUTMANN INDUSTRIES L.L.C</v>
      </c>
      <c r="F518" s="60">
        <v>45868</v>
      </c>
      <c r="G518" s="39"/>
      <c r="H518" s="60">
        <f>tbl_die_request8[[#This Row],[REQUESTED DATE]]</f>
        <v>45868</v>
      </c>
      <c r="I518" s="60">
        <f>_xlfn.XLOOKUP(tbl_die_request8[[#This Row],[clm_support]],'Die Ordering'!C:C,'Die Ordering'!G:G,"",0)</f>
        <v>45884</v>
      </c>
      <c r="J518" s="39" t="s">
        <v>3200</v>
      </c>
      <c r="K518" s="61"/>
      <c r="L518" s="62"/>
      <c r="M518" s="39"/>
      <c r="N518" s="67" t="str">
        <f t="shared" si="6"/>
        <v>29714-507</v>
      </c>
    </row>
    <row r="519" spans="1:14" ht="14.45">
      <c r="A519" s="39">
        <v>553</v>
      </c>
      <c r="B519" s="39" t="s">
        <v>2802</v>
      </c>
      <c r="C519" s="45">
        <v>55028</v>
      </c>
      <c r="D519" s="39">
        <v>407</v>
      </c>
      <c r="E519" s="59" t="str">
        <f>_xlfn.XLOOKUP(tbl_die_request8[[#This Row],[PROFILE NO]],Data!S:S,Data!T:T,"",0)</f>
        <v>Automotive Precision Technology</v>
      </c>
      <c r="F519" s="60">
        <v>45868</v>
      </c>
      <c r="G519" s="39"/>
      <c r="H519" s="60">
        <f>tbl_die_request8[[#This Row],[REQUESTED DATE]]</f>
        <v>45868</v>
      </c>
      <c r="I519" s="60">
        <f>_xlfn.XLOOKUP(tbl_die_request8[[#This Row],[clm_support]],'Die Ordering'!C:C,'Die Ordering'!G:G,"",0)</f>
        <v>45876</v>
      </c>
      <c r="J519" s="39" t="s">
        <v>3200</v>
      </c>
      <c r="K519" s="61"/>
      <c r="L519" s="62"/>
      <c r="M519" s="39"/>
      <c r="N519" s="67" t="str">
        <f t="shared" si="6"/>
        <v>55028-407</v>
      </c>
    </row>
    <row r="520" spans="1:14" ht="14.45">
      <c r="A520" s="39">
        <v>554</v>
      </c>
      <c r="B520" s="39" t="s">
        <v>2802</v>
      </c>
      <c r="C520" s="45">
        <v>28401</v>
      </c>
      <c r="D520" s="39">
        <v>603</v>
      </c>
      <c r="E520" s="59" t="str">
        <f>_xlfn.XLOOKUP(tbl_die_request8[[#This Row],[PROFILE NO]],Data!S:S,Data!T:T,"",0)</f>
        <v>Gulf Extrusions Co .(L.L.C)</v>
      </c>
      <c r="F520" s="60">
        <v>45868</v>
      </c>
      <c r="G520" s="39"/>
      <c r="H520" s="60">
        <f>tbl_die_request8[[#This Row],[REQUESTED DATE]]</f>
        <v>45868</v>
      </c>
      <c r="I520" s="60" t="str">
        <f>_xlfn.XLOOKUP(tbl_die_request8[[#This Row],[clm_support]],'Die Ordering'!C:C,'Die Ordering'!G:G,"",0)</f>
        <v/>
      </c>
      <c r="J520" s="39" t="s">
        <v>3201</v>
      </c>
      <c r="K520" s="61"/>
      <c r="L520" s="62"/>
      <c r="M520" s="39"/>
      <c r="N520" s="67" t="str">
        <f t="shared" si="6"/>
        <v>28401-603</v>
      </c>
    </row>
    <row r="521" spans="1:14" ht="14.45">
      <c r="A521" s="39">
        <v>555</v>
      </c>
      <c r="B521" s="39" t="s">
        <v>2802</v>
      </c>
      <c r="C521" s="45">
        <v>11597</v>
      </c>
      <c r="D521" s="39">
        <v>526</v>
      </c>
      <c r="E521" s="59" t="str">
        <f>_xlfn.XLOOKUP(tbl_die_request8[[#This Row],[PROFILE NO]],Data!S:S,Data!T:T,"",0)</f>
        <v>Gulf Extrusions Co .(L.L.C)</v>
      </c>
      <c r="F521" s="60">
        <v>45868</v>
      </c>
      <c r="G521" s="39"/>
      <c r="H521" s="60">
        <f>tbl_die_request8[[#This Row],[REQUESTED DATE]]</f>
        <v>45868</v>
      </c>
      <c r="I521" s="60">
        <f>_xlfn.XLOOKUP(tbl_die_request8[[#This Row],[clm_support]],'Die Ordering'!C:C,'Die Ordering'!G:G,"",0)</f>
        <v>45884</v>
      </c>
      <c r="J521" s="39" t="s">
        <v>3200</v>
      </c>
      <c r="K521" s="61"/>
      <c r="L521" s="62"/>
      <c r="M521" s="39"/>
      <c r="N521" s="67" t="str">
        <f t="shared" si="6"/>
        <v>11597-526</v>
      </c>
    </row>
    <row r="522" spans="1:14" ht="14.45">
      <c r="A522" s="39">
        <v>558</v>
      </c>
      <c r="B522" s="39" t="s">
        <v>2802</v>
      </c>
      <c r="C522" s="45">
        <v>10372</v>
      </c>
      <c r="D522" s="39">
        <v>411</v>
      </c>
      <c r="E522" s="59" t="str">
        <f>_xlfn.XLOOKUP(tbl_die_request8[[#This Row],[PROFILE NO]],Data!S:S,Data!T:T,"",0)</f>
        <v>Gulf Extrusions Co .(L.L.C)</v>
      </c>
      <c r="F522" s="60">
        <v>45868</v>
      </c>
      <c r="G522" s="39"/>
      <c r="H522" s="60">
        <f>tbl_die_request8[[#This Row],[REQUESTED DATE]]</f>
        <v>45868</v>
      </c>
      <c r="I522" s="60">
        <f>_xlfn.XLOOKUP(tbl_die_request8[[#This Row],[clm_support]],'Die Ordering'!C:C,'Die Ordering'!G:G,"",0)</f>
        <v>45884</v>
      </c>
      <c r="J522" s="39" t="s">
        <v>3200</v>
      </c>
      <c r="K522" s="61"/>
      <c r="L522" s="62"/>
      <c r="M522" s="39"/>
      <c r="N522" s="67" t="str">
        <f t="shared" si="6"/>
        <v>10372-411</v>
      </c>
    </row>
    <row r="523" spans="1:14" ht="14.45">
      <c r="A523" s="39">
        <v>560</v>
      </c>
      <c r="B523" s="39" t="s">
        <v>2823</v>
      </c>
      <c r="C523" s="45">
        <v>30113</v>
      </c>
      <c r="D523" s="39">
        <v>3507</v>
      </c>
      <c r="E523" s="59" t="str">
        <f>_xlfn.XLOOKUP(tbl_die_request8[[#This Row],[PROFILE NO]],Data!S:S,Data!T:T,"",0)</f>
        <v>EAE ELEKTRIK ASANSOR ENDUSTRISI</v>
      </c>
      <c r="F523" s="60">
        <v>45870</v>
      </c>
      <c r="G523" s="39"/>
      <c r="H523" s="60"/>
      <c r="I523" s="60">
        <f>_xlfn.XLOOKUP(tbl_die_request8[[#This Row],[clm_support]],'Die Ordering'!C:C,'Die Ordering'!G:G,"",0)</f>
        <v>45882</v>
      </c>
      <c r="J523" s="39" t="s">
        <v>3200</v>
      </c>
      <c r="K523" s="61"/>
      <c r="L523" s="62"/>
      <c r="M523" s="39"/>
      <c r="N523" s="67" t="str">
        <f t="shared" si="6"/>
        <v>030113-3507</v>
      </c>
    </row>
    <row r="524" spans="1:14" ht="14.45">
      <c r="A524" s="39">
        <v>561</v>
      </c>
      <c r="B524" s="39" t="s">
        <v>2823</v>
      </c>
      <c r="C524" s="45">
        <v>9029</v>
      </c>
      <c r="D524" s="39">
        <v>2504</v>
      </c>
      <c r="E524" s="59" t="str">
        <f>_xlfn.XLOOKUP(tbl_die_request8[[#This Row],[PROFILE NO]],Data!S:S,Data!T:T,"",0)</f>
        <v>Gulf Extrusions Co .(L.L.C)</v>
      </c>
      <c r="F524" s="60">
        <v>45870</v>
      </c>
      <c r="G524" s="39"/>
      <c r="H524" s="60"/>
      <c r="I524" s="60">
        <f>_xlfn.XLOOKUP(tbl_die_request8[[#This Row],[clm_support]],'Die Ordering'!C:C,'Die Ordering'!G:G,"",0)</f>
        <v>45916</v>
      </c>
      <c r="J524" s="39" t="s">
        <v>3200</v>
      </c>
      <c r="K524" s="61"/>
      <c r="L524" s="62"/>
      <c r="M524" s="39"/>
      <c r="N524" s="67" t="str">
        <f t="shared" si="6"/>
        <v>009029-2504</v>
      </c>
    </row>
    <row r="525" spans="1:14" ht="14.45">
      <c r="A525" s="39">
        <v>562</v>
      </c>
      <c r="B525" s="39" t="s">
        <v>2823</v>
      </c>
      <c r="C525" s="45">
        <v>29780</v>
      </c>
      <c r="D525" s="39">
        <v>2507</v>
      </c>
      <c r="E525" s="59" t="str">
        <f>_xlfn.XLOOKUP(tbl_die_request8[[#This Row],[PROFILE NO]],Data!S:S,Data!T:T,"",0)</f>
        <v>Gulf Extrusions Co .(L.L.C)</v>
      </c>
      <c r="F525" s="60">
        <v>45870</v>
      </c>
      <c r="G525" s="39"/>
      <c r="H525" s="60"/>
      <c r="I525" s="60">
        <f>_xlfn.XLOOKUP(tbl_die_request8[[#This Row],[clm_support]],'Die Ordering'!C:C,'Die Ordering'!G:G,"",0)</f>
        <v>45882</v>
      </c>
      <c r="J525" s="39" t="s">
        <v>3200</v>
      </c>
      <c r="K525" s="61"/>
      <c r="L525" s="62"/>
      <c r="M525" s="39"/>
      <c r="N525" s="67" t="str">
        <f t="shared" si="6"/>
        <v>029780-2507</v>
      </c>
    </row>
    <row r="526" spans="1:14" ht="14.45">
      <c r="A526" s="39">
        <v>563</v>
      </c>
      <c r="B526" s="39" t="s">
        <v>2823</v>
      </c>
      <c r="C526" s="45">
        <v>5158</v>
      </c>
      <c r="D526" s="39">
        <v>3507</v>
      </c>
      <c r="E526" s="59" t="str">
        <f>_xlfn.XLOOKUP(tbl_die_request8[[#This Row],[PROFILE NO]],Data!S:S,Data!T:T,"",0)</f>
        <v>Gulf Extrusions Co .(L.L.C)</v>
      </c>
      <c r="F526" s="60">
        <v>45870</v>
      </c>
      <c r="G526" s="39"/>
      <c r="H526" s="60"/>
      <c r="I526" s="60">
        <f>_xlfn.XLOOKUP(tbl_die_request8[[#This Row],[clm_support]],'Die Ordering'!C:C,'Die Ordering'!G:G,"",0)</f>
        <v>45890</v>
      </c>
      <c r="J526" s="39" t="s">
        <v>3200</v>
      </c>
      <c r="K526" s="61"/>
      <c r="L526" s="62"/>
      <c r="M526" s="39"/>
      <c r="N526" s="67" t="str">
        <f t="shared" si="6"/>
        <v>005158-3507</v>
      </c>
    </row>
    <row r="527" spans="1:14" ht="14.45">
      <c r="A527" s="39">
        <v>566</v>
      </c>
      <c r="B527" s="39" t="s">
        <v>2802</v>
      </c>
      <c r="C527" s="45">
        <v>5201</v>
      </c>
      <c r="D527" s="39">
        <v>602</v>
      </c>
      <c r="E527" s="59" t="str">
        <f>_xlfn.XLOOKUP(tbl_die_request8[[#This Row],[PROFILE NO]],Data!S:S,Data!T:T,"",0)</f>
        <v>Gulf Extrusions Co .(L.L.C)</v>
      </c>
      <c r="F527" s="60">
        <v>45870</v>
      </c>
      <c r="G527" s="39"/>
      <c r="H527" s="60">
        <f>tbl_die_request8[[#This Row],[REQUESTED DATE]]</f>
        <v>45870</v>
      </c>
      <c r="I527" s="60">
        <f>_xlfn.XLOOKUP(tbl_die_request8[[#This Row],[clm_support]],'Die Ordering'!C:C,'Die Ordering'!G:G,"",0)</f>
        <v>45876</v>
      </c>
      <c r="J527" s="39" t="s">
        <v>3200</v>
      </c>
      <c r="K527" s="61"/>
      <c r="L527" s="62"/>
      <c r="M527" s="39"/>
      <c r="N527" s="67" t="str">
        <f t="shared" si="6"/>
        <v>05201-602</v>
      </c>
    </row>
    <row r="528" spans="1:14" ht="14.45">
      <c r="A528" s="39">
        <v>567</v>
      </c>
      <c r="B528" s="39" t="s">
        <v>2802</v>
      </c>
      <c r="C528" s="45">
        <v>5201</v>
      </c>
      <c r="D528" s="39">
        <v>507</v>
      </c>
      <c r="E528" s="59" t="str">
        <f>_xlfn.XLOOKUP(tbl_die_request8[[#This Row],[PROFILE NO]],Data!S:S,Data!T:T,"",0)</f>
        <v>Gulf Extrusions Co .(L.L.C)</v>
      </c>
      <c r="F528" s="60">
        <v>45870</v>
      </c>
      <c r="G528" s="39"/>
      <c r="H528" s="60">
        <f>tbl_die_request8[[#This Row],[REQUESTED DATE]]</f>
        <v>45870</v>
      </c>
      <c r="I528" s="60">
        <f>_xlfn.XLOOKUP(tbl_die_request8[[#This Row],[clm_support]],'Die Ordering'!C:C,'Die Ordering'!G:G,"",0)</f>
        <v>45876</v>
      </c>
      <c r="J528" s="39" t="s">
        <v>3200</v>
      </c>
      <c r="K528" s="61"/>
      <c r="L528" s="62"/>
      <c r="M528" s="39"/>
      <c r="N528" s="67" t="str">
        <f t="shared" si="6"/>
        <v>05201-507</v>
      </c>
    </row>
    <row r="529" spans="1:14" ht="14.45">
      <c r="A529" s="39">
        <v>568</v>
      </c>
      <c r="B529" s="39" t="s">
        <v>2802</v>
      </c>
      <c r="C529" s="45">
        <v>10744</v>
      </c>
      <c r="D529" s="39">
        <v>208</v>
      </c>
      <c r="E529" s="59" t="str">
        <f>_xlfn.XLOOKUP(tbl_die_request8[[#This Row],[PROFILE NO]],Data!S:S,Data!T:T,"",0)</f>
        <v>Gulf Extrusions Co .(L.L.C)</v>
      </c>
      <c r="F529" s="60">
        <v>45870</v>
      </c>
      <c r="G529" s="39"/>
      <c r="H529" s="60">
        <f>tbl_die_request8[[#This Row],[REQUESTED DATE]]</f>
        <v>45870</v>
      </c>
      <c r="I529" s="60">
        <f>_xlfn.XLOOKUP(tbl_die_request8[[#This Row],[clm_support]],'Die Ordering'!C:C,'Die Ordering'!G:G,"",0)</f>
        <v>45884</v>
      </c>
      <c r="J529" s="39" t="s">
        <v>3200</v>
      </c>
      <c r="K529" s="61"/>
      <c r="L529" s="62"/>
      <c r="M529" s="39"/>
      <c r="N529" s="67" t="str">
        <f t="shared" si="6"/>
        <v>10744-208</v>
      </c>
    </row>
    <row r="530" spans="1:14" ht="14.45">
      <c r="A530" s="39">
        <v>569</v>
      </c>
      <c r="B530" s="39" t="s">
        <v>2802</v>
      </c>
      <c r="C530" s="45">
        <v>15926</v>
      </c>
      <c r="D530" s="39">
        <v>407</v>
      </c>
      <c r="E530" s="59" t="str">
        <f>_xlfn.XLOOKUP(tbl_die_request8[[#This Row],[PROFILE NO]],Data!S:S,Data!T:T,"",0)</f>
        <v>Gulf Extrusions Co .(L.L.C)</v>
      </c>
      <c r="F530" s="60">
        <v>45870</v>
      </c>
      <c r="G530" s="39"/>
      <c r="H530" s="60">
        <f>tbl_die_request8[[#This Row],[REQUESTED DATE]]</f>
        <v>45870</v>
      </c>
      <c r="I530" s="60">
        <f>_xlfn.XLOOKUP(tbl_die_request8[[#This Row],[clm_support]],'Die Ordering'!C:C,'Die Ordering'!G:G,"",0)</f>
        <v>45884</v>
      </c>
      <c r="J530" s="39" t="s">
        <v>3200</v>
      </c>
      <c r="K530" s="61"/>
      <c r="L530" s="62"/>
      <c r="M530" s="39"/>
      <c r="N530" s="67" t="str">
        <f t="shared" si="6"/>
        <v>15926-407</v>
      </c>
    </row>
    <row r="531" spans="1:14" ht="14.45">
      <c r="A531" s="39">
        <v>570</v>
      </c>
      <c r="B531" s="39" t="s">
        <v>2802</v>
      </c>
      <c r="C531" s="45">
        <v>28180</v>
      </c>
      <c r="D531" s="39">
        <v>502</v>
      </c>
      <c r="E531" s="59" t="str">
        <f>_xlfn.XLOOKUP(tbl_die_request8[[#This Row],[PROFILE NO]],Data!S:S,Data!T:T,"",0)</f>
        <v>ETS Choix Services</v>
      </c>
      <c r="F531" s="60">
        <v>45870</v>
      </c>
      <c r="G531" s="39"/>
      <c r="H531" s="60">
        <f>tbl_die_request8[[#This Row],[REQUESTED DATE]]</f>
        <v>45870</v>
      </c>
      <c r="I531" s="60">
        <f>_xlfn.XLOOKUP(tbl_die_request8[[#This Row],[clm_support]],'Die Ordering'!C:C,'Die Ordering'!G:G,"",0)</f>
        <v>45882</v>
      </c>
      <c r="J531" s="39" t="s">
        <v>3200</v>
      </c>
      <c r="K531" s="61"/>
      <c r="L531" s="62"/>
      <c r="M531" s="39"/>
      <c r="N531" s="67" t="str">
        <f t="shared" si="6"/>
        <v>28180-502</v>
      </c>
    </row>
    <row r="532" spans="1:14" ht="14.45">
      <c r="A532" s="39">
        <v>571</v>
      </c>
      <c r="B532" s="39" t="s">
        <v>2802</v>
      </c>
      <c r="C532" s="45">
        <v>29135</v>
      </c>
      <c r="D532" s="39">
        <v>503</v>
      </c>
      <c r="E532" s="59" t="str">
        <f>_xlfn.XLOOKUP(tbl_die_request8[[#This Row],[PROFILE NO]],Data!S:S,Data!T:T,"",0)</f>
        <v>Gulf Extrusions- L.L.C - O.P.C - Abudhabi Branch</v>
      </c>
      <c r="F532" s="60">
        <v>45870</v>
      </c>
      <c r="G532" s="39"/>
      <c r="H532" s="60">
        <f>tbl_die_request8[[#This Row],[REQUESTED DATE]]</f>
        <v>45870</v>
      </c>
      <c r="I532" s="60">
        <f>_xlfn.XLOOKUP(tbl_die_request8[[#This Row],[clm_support]],'Die Ordering'!C:C,'Die Ordering'!G:G,"",0)</f>
        <v>45903</v>
      </c>
      <c r="J532" s="39" t="s">
        <v>3200</v>
      </c>
      <c r="K532" s="61"/>
      <c r="L532" s="62"/>
      <c r="M532" s="39" t="s">
        <v>3619</v>
      </c>
      <c r="N532" s="67" t="str">
        <f t="shared" si="6"/>
        <v>29135-503</v>
      </c>
    </row>
    <row r="533" spans="1:14" ht="14.45">
      <c r="A533" s="39">
        <v>572</v>
      </c>
      <c r="B533" s="39" t="s">
        <v>2802</v>
      </c>
      <c r="C533" s="45">
        <v>13640</v>
      </c>
      <c r="D533" s="39">
        <v>201</v>
      </c>
      <c r="E533" s="59" t="str">
        <f>_xlfn.XLOOKUP(tbl_die_request8[[#This Row],[PROFILE NO]],Data!S:S,Data!T:T,"",0)</f>
        <v>Gulf Extrusions Co .(L.L.C)</v>
      </c>
      <c r="F533" s="60">
        <v>45875</v>
      </c>
      <c r="G533" s="39"/>
      <c r="H533" s="60">
        <f>tbl_die_request8[[#This Row],[REQUESTED DATE]]</f>
        <v>45875</v>
      </c>
      <c r="I533" s="60">
        <f>_xlfn.XLOOKUP(tbl_die_request8[[#This Row],[clm_support]],'Die Ordering'!C:C,'Die Ordering'!G:G,"",0)</f>
        <v>45932</v>
      </c>
      <c r="J533" s="39" t="s">
        <v>3200</v>
      </c>
      <c r="K533" s="61"/>
      <c r="L533" s="62"/>
      <c r="M533" s="39" t="s">
        <v>3630</v>
      </c>
      <c r="N533" s="67" t="str">
        <f t="shared" si="6"/>
        <v>13640-201</v>
      </c>
    </row>
    <row r="534" spans="1:14" ht="14.45">
      <c r="A534" s="39">
        <v>573</v>
      </c>
      <c r="B534" s="39" t="s">
        <v>2802</v>
      </c>
      <c r="C534" s="45">
        <v>14500</v>
      </c>
      <c r="D534" s="39">
        <v>202</v>
      </c>
      <c r="E534" s="59" t="str">
        <f>_xlfn.XLOOKUP(tbl_die_request8[[#This Row],[PROFILE NO]],Data!S:S,Data!T:T,"",0)</f>
        <v>Gulf Extrusions Co .(L.L.C)</v>
      </c>
      <c r="F534" s="60">
        <v>45875</v>
      </c>
      <c r="G534" s="39"/>
      <c r="H534" s="60">
        <f>tbl_die_request8[[#This Row],[REQUESTED DATE]]</f>
        <v>45875</v>
      </c>
      <c r="I534" s="60">
        <f>_xlfn.XLOOKUP(tbl_die_request8[[#This Row],[clm_support]],'Die Ordering'!C:C,'Die Ordering'!G:G,"",0)</f>
        <v>45884</v>
      </c>
      <c r="J534" s="39" t="s">
        <v>3200</v>
      </c>
      <c r="K534" s="61"/>
      <c r="L534" s="62"/>
      <c r="M534" s="39"/>
      <c r="N534" s="67" t="str">
        <f t="shared" si="6"/>
        <v>14500-202</v>
      </c>
    </row>
    <row r="535" spans="1:14" ht="14.45">
      <c r="A535" s="39">
        <v>574</v>
      </c>
      <c r="B535" s="39" t="s">
        <v>2802</v>
      </c>
      <c r="C535" s="45">
        <v>17928</v>
      </c>
      <c r="D535" s="39">
        <v>538</v>
      </c>
      <c r="E535" s="59" t="str">
        <f>_xlfn.XLOOKUP(tbl_die_request8[[#This Row],[PROFILE NO]],Data!S:S,Data!T:T,"",0)</f>
        <v>Gulf Extrusions Co .(L.L.C)</v>
      </c>
      <c r="F535" s="60">
        <v>45875</v>
      </c>
      <c r="G535" s="39"/>
      <c r="H535" s="60">
        <f>tbl_die_request8[[#This Row],[REQUESTED DATE]]</f>
        <v>45875</v>
      </c>
      <c r="I535" s="60">
        <f>_xlfn.XLOOKUP(tbl_die_request8[[#This Row],[clm_support]],'Die Ordering'!C:C,'Die Ordering'!G:G,"",0)</f>
        <v>45884</v>
      </c>
      <c r="J535" s="39" t="s">
        <v>3200</v>
      </c>
      <c r="K535" s="61"/>
      <c r="L535" s="62"/>
      <c r="M535" s="39"/>
      <c r="N535" s="67" t="str">
        <f t="shared" si="6"/>
        <v>17928-538</v>
      </c>
    </row>
    <row r="536" spans="1:14" ht="14.45">
      <c r="A536" s="39">
        <v>575</v>
      </c>
      <c r="B536" s="39" t="s">
        <v>2802</v>
      </c>
      <c r="C536" s="45">
        <v>29150</v>
      </c>
      <c r="D536" s="39">
        <v>405</v>
      </c>
      <c r="E536" s="59" t="str">
        <f>_xlfn.XLOOKUP(tbl_die_request8[[#This Row],[PROFILE NO]],Data!S:S,Data!T:T,"",0)</f>
        <v>Al Saho General Trading and Construction</v>
      </c>
      <c r="F536" s="60">
        <v>45875</v>
      </c>
      <c r="G536" s="39"/>
      <c r="H536" s="60">
        <f>tbl_die_request8[[#This Row],[REQUESTED DATE]]</f>
        <v>45875</v>
      </c>
      <c r="I536" s="60">
        <f>_xlfn.XLOOKUP(tbl_die_request8[[#This Row],[clm_support]],'Die Ordering'!C:C,'Die Ordering'!G:G,"",0)</f>
        <v>45876</v>
      </c>
      <c r="J536" s="39" t="s">
        <v>3200</v>
      </c>
      <c r="K536" s="61"/>
      <c r="L536" s="62"/>
      <c r="M536" s="39"/>
      <c r="N536" s="67" t="str">
        <f t="shared" si="6"/>
        <v>29150-405</v>
      </c>
    </row>
    <row r="537" spans="1:14" ht="14.45">
      <c r="A537" s="39">
        <v>576</v>
      </c>
      <c r="B537" s="39" t="s">
        <v>2823</v>
      </c>
      <c r="C537" s="45">
        <v>13938</v>
      </c>
      <c r="D537" s="39">
        <v>3502</v>
      </c>
      <c r="E537" s="59" t="str">
        <f>_xlfn.XLOOKUP(tbl_die_request8[[#This Row],[PROFILE NO]],Data!S:S,Data!T:T,"",0)</f>
        <v>Gulf Extrusions Co .(L.L.C)</v>
      </c>
      <c r="F537" s="60">
        <v>45875</v>
      </c>
      <c r="G537" s="39"/>
      <c r="H537" s="60"/>
      <c r="I537" s="60" t="str">
        <f>_xlfn.XLOOKUP(tbl_die_request8[[#This Row],[clm_support]],'Die Ordering'!C:C,'Die Ordering'!G:G,"",0)</f>
        <v/>
      </c>
      <c r="J537" s="39" t="s">
        <v>3200</v>
      </c>
      <c r="K537" s="61"/>
      <c r="L537" s="62"/>
      <c r="M537" s="39"/>
      <c r="N537" s="67" t="str">
        <f t="shared" si="6"/>
        <v>013938-3502</v>
      </c>
    </row>
    <row r="538" spans="1:14" ht="14.45">
      <c r="A538" s="39">
        <v>577</v>
      </c>
      <c r="B538" s="39" t="s">
        <v>2802</v>
      </c>
      <c r="C538" s="45">
        <v>5235</v>
      </c>
      <c r="D538" s="39">
        <v>503</v>
      </c>
      <c r="E538" s="59" t="str">
        <f>_xlfn.XLOOKUP(tbl_die_request8[[#This Row],[PROFILE NO]],Data!S:S,Data!T:T,"",0)</f>
        <v>Gulf Extrusions Co .(L.L.C)</v>
      </c>
      <c r="F538" s="60">
        <v>45875</v>
      </c>
      <c r="G538" s="39"/>
      <c r="H538" s="60">
        <f>tbl_die_request8[[#This Row],[REQUESTED DATE]]</f>
        <v>45875</v>
      </c>
      <c r="I538" s="60">
        <f>_xlfn.XLOOKUP(tbl_die_request8[[#This Row],[clm_support]],'Die Ordering'!C:C,'Die Ordering'!G:G,"",0)</f>
        <v>45876</v>
      </c>
      <c r="J538" s="39" t="s">
        <v>3200</v>
      </c>
      <c r="K538" s="61"/>
      <c r="L538" s="62"/>
      <c r="M538" s="39"/>
      <c r="N538" s="67" t="str">
        <f t="shared" si="6"/>
        <v>05235-503</v>
      </c>
    </row>
    <row r="539" spans="1:14" ht="14.45">
      <c r="A539" s="39">
        <v>578</v>
      </c>
      <c r="B539" s="39" t="s">
        <v>2802</v>
      </c>
      <c r="C539" s="45">
        <v>5113</v>
      </c>
      <c r="D539" s="39">
        <v>505</v>
      </c>
      <c r="E539" s="59" t="str">
        <f>_xlfn.XLOOKUP(tbl_die_request8[[#This Row],[PROFILE NO]],Data!S:S,Data!T:T,"",0)</f>
        <v>Gulf Extrusions Co .(L.L.C)</v>
      </c>
      <c r="F539" s="60">
        <v>45875</v>
      </c>
      <c r="G539" s="39"/>
      <c r="H539" s="60">
        <f>tbl_die_request8[[#This Row],[REQUESTED DATE]]</f>
        <v>45875</v>
      </c>
      <c r="I539" s="60">
        <f>_xlfn.XLOOKUP(tbl_die_request8[[#This Row],[clm_support]],'Die Ordering'!C:C,'Die Ordering'!G:G,"",0)</f>
        <v>45884</v>
      </c>
      <c r="J539" s="39" t="s">
        <v>3200</v>
      </c>
      <c r="K539" s="61"/>
      <c r="L539" s="62"/>
      <c r="M539" s="39"/>
      <c r="N539" s="67" t="str">
        <f t="shared" si="6"/>
        <v>05113-505</v>
      </c>
    </row>
    <row r="540" spans="1:14" ht="14.45">
      <c r="A540" s="39">
        <v>579</v>
      </c>
      <c r="B540" s="39" t="s">
        <v>2802</v>
      </c>
      <c r="C540" s="45">
        <v>13872</v>
      </c>
      <c r="D540" s="39">
        <v>209</v>
      </c>
      <c r="E540" s="59" t="str">
        <f>_xlfn.XLOOKUP(tbl_die_request8[[#This Row],[PROFILE NO]],Data!S:S,Data!T:T,"",0)</f>
        <v>Bosco Aluminium Glass Co</v>
      </c>
      <c r="F540" s="60">
        <v>45875</v>
      </c>
      <c r="G540" s="39"/>
      <c r="H540" s="60">
        <f>tbl_die_request8[[#This Row],[REQUESTED DATE]]</f>
        <v>45875</v>
      </c>
      <c r="I540" s="60">
        <f>_xlfn.XLOOKUP(tbl_die_request8[[#This Row],[clm_support]],'Die Ordering'!C:C,'Die Ordering'!G:G,"",0)</f>
        <v>45884</v>
      </c>
      <c r="J540" s="39" t="s">
        <v>3200</v>
      </c>
      <c r="K540" s="61"/>
      <c r="L540" s="62"/>
      <c r="M540" s="39"/>
      <c r="N540" s="67" t="str">
        <f t="shared" si="6"/>
        <v>13872-209</v>
      </c>
    </row>
    <row r="541" spans="1:14" ht="14.45">
      <c r="A541" s="39">
        <v>580</v>
      </c>
      <c r="B541" s="39" t="s">
        <v>2802</v>
      </c>
      <c r="C541" s="45">
        <v>16441</v>
      </c>
      <c r="D541" s="39">
        <v>227</v>
      </c>
      <c r="E541" s="59" t="str">
        <f>_xlfn.XLOOKUP(tbl_die_request8[[#This Row],[PROFILE NO]],Data!S:S,Data!T:T,"",0)</f>
        <v>Gulf Extrusions Co .(L.L.C)</v>
      </c>
      <c r="F541" s="60">
        <v>45875</v>
      </c>
      <c r="G541" s="39"/>
      <c r="H541" s="60">
        <f>tbl_die_request8[[#This Row],[REQUESTED DATE]]</f>
        <v>45875</v>
      </c>
      <c r="I541" s="60">
        <f>_xlfn.XLOOKUP(tbl_die_request8[[#This Row],[clm_support]],'Die Ordering'!C:C,'Die Ordering'!G:G,"",0)</f>
        <v>45884</v>
      </c>
      <c r="J541" s="39" t="s">
        <v>3200</v>
      </c>
      <c r="K541" s="61"/>
      <c r="L541" s="62"/>
      <c r="M541" s="39"/>
      <c r="N541" s="67" t="str">
        <f t="shared" si="6"/>
        <v>16441-227</v>
      </c>
    </row>
    <row r="542" spans="1:14" ht="14.45">
      <c r="A542" s="39">
        <v>581</v>
      </c>
      <c r="B542" s="39" t="s">
        <v>2802</v>
      </c>
      <c r="C542" s="45">
        <v>18802</v>
      </c>
      <c r="D542" s="39">
        <v>503</v>
      </c>
      <c r="E542" s="59" t="str">
        <f>_xlfn.XLOOKUP(tbl_die_request8[[#This Row],[PROFILE NO]],Data!S:S,Data!T:T,"",0)</f>
        <v>Gulf Extrusions Co .(L.L.C)</v>
      </c>
      <c r="F542" s="60">
        <v>45875</v>
      </c>
      <c r="G542" s="39"/>
      <c r="H542" s="60">
        <f>tbl_die_request8[[#This Row],[REQUESTED DATE]]</f>
        <v>45875</v>
      </c>
      <c r="I542" s="60">
        <f>_xlfn.XLOOKUP(tbl_die_request8[[#This Row],[clm_support]],'Die Ordering'!C:C,'Die Ordering'!G:G,"",0)</f>
        <v>45884</v>
      </c>
      <c r="J542" s="39" t="s">
        <v>3200</v>
      </c>
      <c r="K542" s="61"/>
      <c r="L542" s="62"/>
      <c r="M542" s="39"/>
      <c r="N542" s="67" t="str">
        <f t="shared" si="6"/>
        <v>18802-503</v>
      </c>
    </row>
    <row r="543" spans="1:14" ht="14.45">
      <c r="A543" s="39">
        <v>582</v>
      </c>
      <c r="B543" s="39" t="s">
        <v>2802</v>
      </c>
      <c r="C543" s="45">
        <v>29466</v>
      </c>
      <c r="D543" s="39">
        <v>205</v>
      </c>
      <c r="E543" s="59" t="str">
        <f>_xlfn.XLOOKUP(tbl_die_request8[[#This Row],[PROFILE NO]],Data!S:S,Data!T:T,"",0)</f>
        <v>Gulf Extrusions Co .(L.L.C)</v>
      </c>
      <c r="F543" s="60">
        <v>45875</v>
      </c>
      <c r="G543" s="39"/>
      <c r="H543" s="60">
        <f>tbl_die_request8[[#This Row],[REQUESTED DATE]]</f>
        <v>45875</v>
      </c>
      <c r="I543" s="60">
        <f>_xlfn.XLOOKUP(tbl_die_request8[[#This Row],[clm_support]],'Die Ordering'!C:C,'Die Ordering'!G:G,"",0)</f>
        <v>45884</v>
      </c>
      <c r="J543" s="39" t="s">
        <v>3200</v>
      </c>
      <c r="K543" s="61"/>
      <c r="L543" s="62"/>
      <c r="M543" s="39"/>
      <c r="N543" s="67" t="str">
        <f t="shared" si="6"/>
        <v>29466-205</v>
      </c>
    </row>
    <row r="544" spans="1:14" ht="14.45">
      <c r="A544" s="39">
        <v>583</v>
      </c>
      <c r="B544" s="39" t="s">
        <v>2802</v>
      </c>
      <c r="C544" s="45">
        <v>30353</v>
      </c>
      <c r="D544" s="39">
        <v>501</v>
      </c>
      <c r="E544" s="59" t="s">
        <v>3213</v>
      </c>
      <c r="F544" s="60">
        <v>45875</v>
      </c>
      <c r="G544" s="39"/>
      <c r="H544" s="60">
        <f>tbl_die_request8[[#This Row],[REQUESTED DATE]]</f>
        <v>45875</v>
      </c>
      <c r="I544" s="60">
        <f>_xlfn.XLOOKUP(tbl_die_request8[[#This Row],[clm_support]],'Die Ordering'!C:C,'Die Ordering'!G:G,"",0)</f>
        <v>45876</v>
      </c>
      <c r="J544" s="39" t="s">
        <v>3200</v>
      </c>
      <c r="K544" s="61"/>
      <c r="L544" s="62"/>
      <c r="M544" s="39"/>
      <c r="N544" s="67" t="str">
        <f t="shared" si="6"/>
        <v>30353-501</v>
      </c>
    </row>
    <row r="545" spans="1:14" ht="14.45">
      <c r="A545" s="39">
        <v>584</v>
      </c>
      <c r="B545" s="39" t="s">
        <v>2802</v>
      </c>
      <c r="C545" s="45">
        <v>28112</v>
      </c>
      <c r="D545" s="39">
        <v>208</v>
      </c>
      <c r="E545" s="59" t="str">
        <f>_xlfn.XLOOKUP(tbl_die_request8[[#This Row],[PROFILE NO]],Data!S:S,Data!T:T,"",0)</f>
        <v>Gulf Extrusions Co .(L.L.C)</v>
      </c>
      <c r="F545" s="60">
        <v>45875</v>
      </c>
      <c r="G545" s="39"/>
      <c r="H545" s="60">
        <f>tbl_die_request8[[#This Row],[REQUESTED DATE]]</f>
        <v>45875</v>
      </c>
      <c r="I545" s="60">
        <f>_xlfn.XLOOKUP(tbl_die_request8[[#This Row],[clm_support]],'Die Ordering'!C:C,'Die Ordering'!G:G,"",0)</f>
        <v>45884</v>
      </c>
      <c r="J545" s="39" t="s">
        <v>3200</v>
      </c>
      <c r="K545" s="61"/>
      <c r="L545" s="62"/>
      <c r="M545" s="39"/>
      <c r="N545" s="67" t="str">
        <f t="shared" si="6"/>
        <v>28112-208</v>
      </c>
    </row>
    <row r="546" spans="1:14" ht="14.45">
      <c r="A546" s="39">
        <v>585</v>
      </c>
      <c r="B546" s="39" t="s">
        <v>2823</v>
      </c>
      <c r="C546" s="45">
        <v>13938</v>
      </c>
      <c r="D546" s="39">
        <v>3503</v>
      </c>
      <c r="E546" s="59" t="str">
        <f>_xlfn.XLOOKUP(tbl_die_request8[[#This Row],[PROFILE NO]],Data!S:S,Data!T:T,"",0)</f>
        <v>Gulf Extrusions Co .(L.L.C)</v>
      </c>
      <c r="F546" s="60">
        <v>45875</v>
      </c>
      <c r="G546" s="39"/>
      <c r="H546" s="60"/>
      <c r="I546" s="60">
        <f>_xlfn.XLOOKUP(tbl_die_request8[[#This Row],[clm_support]],'Die Ordering'!C:C,'Die Ordering'!G:G,"",0)</f>
        <v>45883</v>
      </c>
      <c r="J546" s="39" t="s">
        <v>3200</v>
      </c>
      <c r="K546" s="61"/>
      <c r="L546" s="62"/>
      <c r="M546" s="39"/>
      <c r="N546" s="67" t="str">
        <f t="shared" si="6"/>
        <v>013938-3503</v>
      </c>
    </row>
    <row r="547" spans="1:14" ht="14.45">
      <c r="A547" s="39">
        <v>586</v>
      </c>
      <c r="B547" s="39" t="s">
        <v>2823</v>
      </c>
      <c r="C547" s="45">
        <v>16124</v>
      </c>
      <c r="D547" s="39">
        <v>3504</v>
      </c>
      <c r="E547" s="59" t="str">
        <f>_xlfn.XLOOKUP(tbl_die_request8[[#This Row],[PROFILE NO]],Data!S:S,Data!T:T,"",0)</f>
        <v>Gutmann Systems Middle East FZCO</v>
      </c>
      <c r="F547" s="60">
        <v>45875</v>
      </c>
      <c r="G547" s="39"/>
      <c r="H547" s="60"/>
      <c r="I547" s="60">
        <f>_xlfn.XLOOKUP(tbl_die_request8[[#This Row],[clm_support]],'Die Ordering'!C:C,'Die Ordering'!G:G,"",0)</f>
        <v>45896</v>
      </c>
      <c r="J547" s="39" t="s">
        <v>3200</v>
      </c>
      <c r="K547" s="61"/>
      <c r="L547" s="62"/>
      <c r="M547" s="39"/>
      <c r="N547" s="67" t="str">
        <f t="shared" si="6"/>
        <v>016124-3504</v>
      </c>
    </row>
    <row r="548" spans="1:14" ht="14.45">
      <c r="A548" s="39">
        <v>587</v>
      </c>
      <c r="B548" s="39" t="s">
        <v>2823</v>
      </c>
      <c r="C548" s="45">
        <v>27716</v>
      </c>
      <c r="D548" s="39">
        <v>3501</v>
      </c>
      <c r="E548" s="59" t="str">
        <f>_xlfn.XLOOKUP(tbl_die_request8[[#This Row],[PROFILE NO]],Data!S:S,Data!T:T,"",0)</f>
        <v>GEZE GULF (L.L.C)</v>
      </c>
      <c r="F548" s="60">
        <v>45875</v>
      </c>
      <c r="G548" s="39"/>
      <c r="H548" s="60"/>
      <c r="I548" s="60">
        <f>_xlfn.XLOOKUP(tbl_die_request8[[#This Row],[clm_support]],'Die Ordering'!C:C,'Die Ordering'!G:G,"",0)</f>
        <v>45876</v>
      </c>
      <c r="J548" s="39" t="s">
        <v>3200</v>
      </c>
      <c r="K548" s="61"/>
      <c r="L548" s="62"/>
      <c r="M548" s="39"/>
      <c r="N548" s="67" t="str">
        <f t="shared" si="6"/>
        <v>027716-3501</v>
      </c>
    </row>
    <row r="549" spans="1:14" ht="14.45">
      <c r="A549" s="39">
        <v>588</v>
      </c>
      <c r="B549" s="39" t="s">
        <v>2823</v>
      </c>
      <c r="C549" s="45">
        <v>24216</v>
      </c>
      <c r="D549" s="39">
        <v>2501</v>
      </c>
      <c r="E549" s="59" t="str">
        <f>_xlfn.XLOOKUP(tbl_die_request8[[#This Row],[PROFILE NO]],Data!S:S,Data!T:T,"",0)</f>
        <v>Gulf Extrusions Co .(L.L.C)</v>
      </c>
      <c r="F549" s="60">
        <v>45875</v>
      </c>
      <c r="G549" s="39"/>
      <c r="H549" s="60"/>
      <c r="I549" s="60">
        <f>_xlfn.XLOOKUP(tbl_die_request8[[#This Row],[clm_support]],'Die Ordering'!C:C,'Die Ordering'!G:G,"",0)</f>
        <v>45892</v>
      </c>
      <c r="J549" s="39" t="s">
        <v>3200</v>
      </c>
      <c r="K549" s="61"/>
      <c r="L549" s="62"/>
      <c r="M549" s="39"/>
      <c r="N549" s="67" t="str">
        <f t="shared" si="6"/>
        <v>024216-2501</v>
      </c>
    </row>
    <row r="550" spans="1:14" ht="14.45">
      <c r="A550" s="39">
        <v>589</v>
      </c>
      <c r="B550" s="39" t="s">
        <v>2823</v>
      </c>
      <c r="C550" s="45">
        <v>7099</v>
      </c>
      <c r="D550" s="39">
        <v>2504</v>
      </c>
      <c r="E550" s="59" t="str">
        <f>_xlfn.XLOOKUP(tbl_die_request8[[#This Row],[PROFILE NO]],Data!S:S,Data!T:T,"",0)</f>
        <v>Powerbar Gulf L.L.C</v>
      </c>
      <c r="F550" s="60">
        <v>45875</v>
      </c>
      <c r="G550" s="39"/>
      <c r="H550" s="60"/>
      <c r="I550" s="60">
        <f>_xlfn.XLOOKUP(tbl_die_request8[[#This Row],[clm_support]],'Die Ordering'!C:C,'Die Ordering'!G:G,"",0)</f>
        <v>45896</v>
      </c>
      <c r="J550" s="39" t="s">
        <v>3200</v>
      </c>
      <c r="K550" s="61"/>
      <c r="L550" s="62"/>
      <c r="M550" s="39"/>
      <c r="N550" s="67" t="str">
        <f t="shared" si="6"/>
        <v>007099-2504</v>
      </c>
    </row>
    <row r="551" spans="1:14" ht="14.45">
      <c r="A551" s="39">
        <v>590</v>
      </c>
      <c r="B551" s="39" t="s">
        <v>2802</v>
      </c>
      <c r="C551" s="45">
        <v>5076</v>
      </c>
      <c r="D551" s="39">
        <v>403</v>
      </c>
      <c r="E551" s="59" t="str">
        <f>_xlfn.XLOOKUP(tbl_die_request8[[#This Row],[PROFILE NO]],Data!S:S,Data!T:T,"",0)</f>
        <v>Gulf Extrusions Co .(L.L.C)</v>
      </c>
      <c r="F551" s="60">
        <v>45880</v>
      </c>
      <c r="G551" s="39"/>
      <c r="H551" s="60">
        <f>tbl_die_request8[[#This Row],[REQUESTED DATE]]</f>
        <v>45880</v>
      </c>
      <c r="I551" s="60">
        <f>_xlfn.XLOOKUP(tbl_die_request8[[#This Row],[clm_support]],'Die Ordering'!C:C,'Die Ordering'!G:G,"",0)</f>
        <v>45884</v>
      </c>
      <c r="J551" s="39" t="s">
        <v>3200</v>
      </c>
      <c r="K551" s="61"/>
      <c r="L551" s="62"/>
      <c r="M551" s="39"/>
      <c r="N551" s="67" t="str">
        <f t="shared" si="6"/>
        <v>05076-403</v>
      </c>
    </row>
    <row r="552" spans="1:14" ht="28.9">
      <c r="A552" s="39">
        <v>591</v>
      </c>
      <c r="B552" s="39" t="s">
        <v>2802</v>
      </c>
      <c r="C552" s="45">
        <v>28055</v>
      </c>
      <c r="D552" s="39">
        <v>602</v>
      </c>
      <c r="E552" s="59" t="str">
        <f>_xlfn.XLOOKUP(tbl_die_request8[[#This Row],[PROFILE NO]],Data!S:S,Data!T:T,"",0)</f>
        <v>AL FARES INTERNATIONAL TENTS SOLE PROPRIETORSHIP LLC - FOREIGN OWNERSHIP</v>
      </c>
      <c r="F552" s="60">
        <v>45880</v>
      </c>
      <c r="G552" s="39"/>
      <c r="H552" s="60">
        <f>tbl_die_request8[[#This Row],[REQUESTED DATE]]</f>
        <v>45880</v>
      </c>
      <c r="I552" s="60">
        <f>_xlfn.XLOOKUP(tbl_die_request8[[#This Row],[clm_support]],'Die Ordering'!C:C,'Die Ordering'!G:G,"",0)</f>
        <v>45890</v>
      </c>
      <c r="J552" s="39" t="s">
        <v>3200</v>
      </c>
      <c r="K552" s="61"/>
      <c r="L552" s="62"/>
      <c r="M552" s="39"/>
      <c r="N552" s="67" t="str">
        <f t="shared" si="6"/>
        <v>28055-602</v>
      </c>
    </row>
    <row r="553" spans="1:14" ht="14.45">
      <c r="A553" s="39">
        <v>592</v>
      </c>
      <c r="B553" s="39" t="s">
        <v>2802</v>
      </c>
      <c r="C553" s="45">
        <v>27751</v>
      </c>
      <c r="D553" s="39">
        <v>201</v>
      </c>
      <c r="E553" s="59" t="str">
        <f>_xlfn.XLOOKUP(tbl_die_request8[[#This Row],[PROFILE NO]],Data!S:S,Data!T:T,"",0)</f>
        <v>VERTIV GULF LLC OPC</v>
      </c>
      <c r="F553" s="60">
        <v>45881</v>
      </c>
      <c r="G553" s="39"/>
      <c r="H553" s="60">
        <f>tbl_die_request8[[#This Row],[REQUESTED DATE]]</f>
        <v>45881</v>
      </c>
      <c r="I553" s="60" t="str">
        <f>_xlfn.XLOOKUP(tbl_die_request8[[#This Row],[clm_support]],'Die Ordering'!C:C,'Die Ordering'!G:G,"",0)</f>
        <v/>
      </c>
      <c r="J553" s="39" t="s">
        <v>3200</v>
      </c>
      <c r="K553" s="61"/>
      <c r="L553" s="62"/>
      <c r="M553" s="39"/>
      <c r="N553" s="67" t="str">
        <f t="shared" si="6"/>
        <v>27751-201</v>
      </c>
    </row>
    <row r="554" spans="1:14" ht="14.45">
      <c r="A554" s="39">
        <v>593</v>
      </c>
      <c r="B554" s="39" t="s">
        <v>2802</v>
      </c>
      <c r="C554" s="45">
        <v>12014</v>
      </c>
      <c r="D554" s="39">
        <v>208</v>
      </c>
      <c r="E554" s="59" t="str">
        <f>_xlfn.XLOOKUP(tbl_die_request8[[#This Row],[PROFILE NO]],Data!S:S,Data!T:T,"",0)</f>
        <v>Gulf Extrusions Co .(L.L.C)</v>
      </c>
      <c r="F554" s="60">
        <v>45881</v>
      </c>
      <c r="G554" s="39"/>
      <c r="H554" s="60">
        <f>tbl_die_request8[[#This Row],[REQUESTED DATE]]</f>
        <v>45881</v>
      </c>
      <c r="I554" s="60">
        <f>_xlfn.XLOOKUP(tbl_die_request8[[#This Row],[clm_support]],'Die Ordering'!C:C,'Die Ordering'!G:G,"",0)</f>
        <v>45884</v>
      </c>
      <c r="J554" s="39" t="s">
        <v>3200</v>
      </c>
      <c r="K554" s="61"/>
      <c r="L554" s="62"/>
      <c r="M554" s="39"/>
      <c r="N554" s="67" t="str">
        <f t="shared" si="6"/>
        <v>12014-208</v>
      </c>
    </row>
    <row r="555" spans="1:14" ht="14.45">
      <c r="A555" s="39">
        <v>594</v>
      </c>
      <c r="B555" s="39" t="s">
        <v>2802</v>
      </c>
      <c r="C555" s="45">
        <v>27550</v>
      </c>
      <c r="D555" s="39">
        <v>602</v>
      </c>
      <c r="E555" s="59" t="str">
        <f>_xlfn.XLOOKUP(tbl_die_request8[[#This Row],[PROFILE NO]],Data!S:S,Data!T:T,"",0)</f>
        <v>Gulf Extrusions Co .(L.L.C)</v>
      </c>
      <c r="F555" s="60">
        <v>45881</v>
      </c>
      <c r="G555" s="39"/>
      <c r="H555" s="60">
        <f>tbl_die_request8[[#This Row],[REQUESTED DATE]]</f>
        <v>45881</v>
      </c>
      <c r="I555" s="60">
        <f>_xlfn.XLOOKUP(tbl_die_request8[[#This Row],[clm_support]],'Die Ordering'!C:C,'Die Ordering'!G:G,"",0)</f>
        <v>45888</v>
      </c>
      <c r="J555" s="39" t="s">
        <v>3200</v>
      </c>
      <c r="K555" s="61"/>
      <c r="L555" s="62"/>
      <c r="M555" s="39"/>
      <c r="N555" s="67" t="str">
        <f t="shared" si="6"/>
        <v>27550-602</v>
      </c>
    </row>
    <row r="556" spans="1:14" ht="14.45">
      <c r="A556" s="39">
        <v>595</v>
      </c>
      <c r="B556" s="39" t="s">
        <v>2802</v>
      </c>
      <c r="C556" s="45">
        <v>30296</v>
      </c>
      <c r="D556" s="39">
        <v>3502</v>
      </c>
      <c r="E556" s="59" t="str">
        <f>_xlfn.XLOOKUP(tbl_die_request8[[#This Row],[PROFILE NO]],Data!S:S,Data!T:T,"",0)</f>
        <v>Schuco Middle East Windows &amp; Facade Systems L.L.C.</v>
      </c>
      <c r="F556" s="60">
        <v>45883</v>
      </c>
      <c r="G556" s="39"/>
      <c r="H556" s="60">
        <f>tbl_die_request8[[#This Row],[REQUESTED DATE]]</f>
        <v>45883</v>
      </c>
      <c r="I556" s="60" t="str">
        <f>_xlfn.XLOOKUP(tbl_die_request8[[#This Row],[clm_support]],'Die Ordering'!C:C,'Die Ordering'!G:G,"",0)</f>
        <v/>
      </c>
      <c r="J556" s="39" t="s">
        <v>3201</v>
      </c>
      <c r="K556" s="61"/>
      <c r="L556" s="62"/>
      <c r="M556" s="39"/>
      <c r="N556" s="67" t="str">
        <f t="shared" si="6"/>
        <v>30296-3502</v>
      </c>
    </row>
    <row r="557" spans="1:14" ht="14.45">
      <c r="A557" s="39">
        <v>596</v>
      </c>
      <c r="B557" s="39" t="s">
        <v>2802</v>
      </c>
      <c r="C557" s="45">
        <v>5077</v>
      </c>
      <c r="D557" s="39">
        <v>216</v>
      </c>
      <c r="E557" s="59" t="str">
        <f>_xlfn.XLOOKUP(tbl_die_request8[[#This Row],[PROFILE NO]],Data!S:S,Data!T:T,"",0)</f>
        <v>Gulf Extrusions Co .(L.L.C)</v>
      </c>
      <c r="F557" s="60">
        <v>45883</v>
      </c>
      <c r="G557" s="39"/>
      <c r="H557" s="60">
        <f>tbl_die_request8[[#This Row],[REQUESTED DATE]]</f>
        <v>45883</v>
      </c>
      <c r="I557" s="60">
        <f>_xlfn.XLOOKUP(tbl_die_request8[[#This Row],[clm_support]],'Die Ordering'!C:C,'Die Ordering'!G:G,"",0)</f>
        <v>45932</v>
      </c>
      <c r="J557" s="39" t="s">
        <v>3200</v>
      </c>
      <c r="K557" s="61"/>
      <c r="L557" s="62"/>
      <c r="M557" s="39" t="s">
        <v>3631</v>
      </c>
      <c r="N557" s="67" t="str">
        <f t="shared" si="6"/>
        <v>05077-216</v>
      </c>
    </row>
    <row r="558" spans="1:14" ht="14.45">
      <c r="A558" s="39">
        <v>597</v>
      </c>
      <c r="B558" s="39" t="s">
        <v>2802</v>
      </c>
      <c r="C558" s="45">
        <v>7099</v>
      </c>
      <c r="D558" s="39">
        <v>602</v>
      </c>
      <c r="E558" s="59" t="str">
        <f>_xlfn.XLOOKUP(tbl_die_request8[[#This Row],[PROFILE NO]],Data!S:S,Data!T:T,"",0)</f>
        <v>Powerbar Gulf L.L.C</v>
      </c>
      <c r="F558" s="60">
        <v>45883</v>
      </c>
      <c r="G558" s="39"/>
      <c r="H558" s="60">
        <f>tbl_die_request8[[#This Row],[REQUESTED DATE]]</f>
        <v>45883</v>
      </c>
      <c r="I558" s="60">
        <f>_xlfn.XLOOKUP(tbl_die_request8[[#This Row],[clm_support]],'Die Ordering'!C:C,'Die Ordering'!G:G,"",0)</f>
        <v>45882</v>
      </c>
      <c r="J558" s="39" t="s">
        <v>3200</v>
      </c>
      <c r="K558" s="61"/>
      <c r="L558" s="62"/>
      <c r="M558" s="39"/>
      <c r="N558" s="67" t="str">
        <f t="shared" ref="N558:N615" si="7">IF(B558="GEX-1",(IF(LEN(C558)=4,"0"&amp;C558&amp;"-"&amp;D558,C558&amp;"-"&amp;D558)),IF(LEN(C558)=5,"0"&amp;C558&amp;"-"&amp;D558,"00"&amp;C558&amp;"-"&amp;D558))</f>
        <v>07099-602</v>
      </c>
    </row>
    <row r="559" spans="1:14" ht="14.45">
      <c r="A559" s="39">
        <v>598</v>
      </c>
      <c r="B559" s="39" t="s">
        <v>2802</v>
      </c>
      <c r="C559" s="45">
        <v>19100</v>
      </c>
      <c r="D559" s="39">
        <v>603</v>
      </c>
      <c r="E559" s="59" t="str">
        <f>_xlfn.XLOOKUP(tbl_die_request8[[#This Row],[PROFILE NO]],Data!S:S,Data!T:T,"",0)</f>
        <v>Gutmann Middle East LLC</v>
      </c>
      <c r="F559" s="60">
        <v>45883</v>
      </c>
      <c r="G559" s="39"/>
      <c r="H559" s="60">
        <f>tbl_die_request8[[#This Row],[REQUESTED DATE]]</f>
        <v>45883</v>
      </c>
      <c r="I559" s="60" t="str">
        <f>_xlfn.XLOOKUP(tbl_die_request8[[#This Row],[clm_support]],'Die Ordering'!C:C,'Die Ordering'!G:G,"",0)</f>
        <v/>
      </c>
      <c r="J559" s="39" t="s">
        <v>3201</v>
      </c>
      <c r="K559" s="61"/>
      <c r="L559" s="62"/>
      <c r="M559" s="39"/>
      <c r="N559" s="67" t="str">
        <f t="shared" si="7"/>
        <v>19100-603</v>
      </c>
    </row>
    <row r="560" spans="1:14" ht="14.45">
      <c r="A560" s="39">
        <v>599</v>
      </c>
      <c r="B560" s="39" t="s">
        <v>2802</v>
      </c>
      <c r="C560" s="45">
        <v>11546</v>
      </c>
      <c r="D560" s="39">
        <v>501</v>
      </c>
      <c r="E560" s="59" t="str">
        <f>_xlfn.XLOOKUP(tbl_die_request8[[#This Row],[PROFILE NO]],Data!S:S,Data!T:T,"",0)</f>
        <v>Gulf Extrusions Co .(L.L.C)</v>
      </c>
      <c r="F560" s="60">
        <v>45883</v>
      </c>
      <c r="G560" s="39"/>
      <c r="H560" s="60">
        <f>tbl_die_request8[[#This Row],[REQUESTED DATE]]</f>
        <v>45883</v>
      </c>
      <c r="I560" s="60">
        <f>_xlfn.XLOOKUP(tbl_die_request8[[#This Row],[clm_support]],'Die Ordering'!C:C,'Die Ordering'!G:G,"",0)</f>
        <v>45903</v>
      </c>
      <c r="J560" s="39" t="s">
        <v>3200</v>
      </c>
      <c r="K560" s="61"/>
      <c r="L560" s="62"/>
      <c r="M560" s="39" t="s">
        <v>3619</v>
      </c>
      <c r="N560" s="67" t="str">
        <f t="shared" si="7"/>
        <v>11546-501</v>
      </c>
    </row>
    <row r="561" spans="1:14" ht="14.45">
      <c r="A561" s="39">
        <v>600</v>
      </c>
      <c r="B561" s="39" t="s">
        <v>2802</v>
      </c>
      <c r="C561" s="45">
        <v>11618</v>
      </c>
      <c r="D561" s="39">
        <v>402</v>
      </c>
      <c r="E561" s="59" t="str">
        <f>_xlfn.XLOOKUP(tbl_die_request8[[#This Row],[PROFILE NO]],Data!S:S,Data!T:T,"",0)</f>
        <v>Gulf Extrusions Co .(L.L.C)</v>
      </c>
      <c r="F561" s="60">
        <v>45883</v>
      </c>
      <c r="G561" s="39"/>
      <c r="H561" s="60">
        <f>tbl_die_request8[[#This Row],[REQUESTED DATE]]</f>
        <v>45883</v>
      </c>
      <c r="I561" s="60">
        <f>_xlfn.XLOOKUP(tbl_die_request8[[#This Row],[clm_support]],'Die Ordering'!C:C,'Die Ordering'!G:G,"",0)</f>
        <v>45903</v>
      </c>
      <c r="J561" s="39" t="s">
        <v>3200</v>
      </c>
      <c r="K561" s="61"/>
      <c r="L561" s="62"/>
      <c r="M561" s="39" t="s">
        <v>3619</v>
      </c>
      <c r="N561" s="67" t="str">
        <f t="shared" si="7"/>
        <v>11618-402</v>
      </c>
    </row>
    <row r="562" spans="1:14" ht="14.45">
      <c r="A562" s="39">
        <v>601</v>
      </c>
      <c r="B562" s="39" t="s">
        <v>2802</v>
      </c>
      <c r="C562" s="45">
        <v>30346</v>
      </c>
      <c r="D562" s="39">
        <v>402</v>
      </c>
      <c r="E562" s="59" t="s">
        <v>3213</v>
      </c>
      <c r="F562" s="60">
        <v>45883</v>
      </c>
      <c r="G562" s="39"/>
      <c r="H562" s="60">
        <f>tbl_die_request8[[#This Row],[REQUESTED DATE]]</f>
        <v>45883</v>
      </c>
      <c r="I562" s="60">
        <f>_xlfn.XLOOKUP(tbl_die_request8[[#This Row],[clm_support]],'Die Ordering'!C:C,'Die Ordering'!G:G,"",0)</f>
        <v>45892</v>
      </c>
      <c r="J562" s="39" t="s">
        <v>3200</v>
      </c>
      <c r="K562" s="61"/>
      <c r="L562" s="62"/>
      <c r="M562" s="39"/>
      <c r="N562" s="67" t="str">
        <f t="shared" si="7"/>
        <v>30346-402</v>
      </c>
    </row>
    <row r="563" spans="1:14" ht="14.45">
      <c r="A563" s="39">
        <v>602</v>
      </c>
      <c r="B563" s="39" t="s">
        <v>2802</v>
      </c>
      <c r="C563" s="45">
        <v>29780</v>
      </c>
      <c r="D563" s="39">
        <v>523</v>
      </c>
      <c r="E563" s="59" t="str">
        <f>_xlfn.XLOOKUP(tbl_die_request8[[#This Row],[PROFILE NO]],Data!S:S,Data!T:T,"",0)</f>
        <v>Gulf Extrusions Co .(L.L.C)</v>
      </c>
      <c r="F563" s="60">
        <v>45883</v>
      </c>
      <c r="G563" s="39"/>
      <c r="H563" s="60">
        <f>tbl_die_request8[[#This Row],[REQUESTED DATE]]</f>
        <v>45883</v>
      </c>
      <c r="I563" s="60">
        <f>_xlfn.XLOOKUP(tbl_die_request8[[#This Row],[clm_support]],'Die Ordering'!C:C,'Die Ordering'!G:G,"",0)</f>
        <v>45888</v>
      </c>
      <c r="J563" s="39" t="s">
        <v>3200</v>
      </c>
      <c r="K563" s="61"/>
      <c r="L563" s="62"/>
      <c r="M563" s="39"/>
      <c r="N563" s="67" t="str">
        <f t="shared" si="7"/>
        <v>29780-523</v>
      </c>
    </row>
    <row r="564" spans="1:14" ht="14.45">
      <c r="A564" s="39">
        <v>603</v>
      </c>
      <c r="B564" s="39" t="s">
        <v>2802</v>
      </c>
      <c r="C564" s="45">
        <v>29780</v>
      </c>
      <c r="D564" s="39">
        <v>525</v>
      </c>
      <c r="E564" s="59" t="str">
        <f>_xlfn.XLOOKUP(tbl_die_request8[[#This Row],[PROFILE NO]],Data!S:S,Data!T:T,"",0)</f>
        <v>Gulf Extrusions Co .(L.L.C)</v>
      </c>
      <c r="F564" s="60">
        <v>45883</v>
      </c>
      <c r="G564" s="39"/>
      <c r="H564" s="60">
        <f>tbl_die_request8[[#This Row],[REQUESTED DATE]]</f>
        <v>45883</v>
      </c>
      <c r="I564" s="60">
        <f>_xlfn.XLOOKUP(tbl_die_request8[[#This Row],[clm_support]],'Die Ordering'!C:C,'Die Ordering'!G:G,"",0)</f>
        <v>45903</v>
      </c>
      <c r="J564" s="39" t="s">
        <v>3200</v>
      </c>
      <c r="K564" s="61"/>
      <c r="L564" s="62"/>
      <c r="M564" s="39" t="s">
        <v>3619</v>
      </c>
      <c r="N564" s="67" t="str">
        <f t="shared" si="7"/>
        <v>29780-525</v>
      </c>
    </row>
    <row r="565" spans="1:14" ht="14.45">
      <c r="A565" s="39">
        <v>605</v>
      </c>
      <c r="B565" s="39" t="s">
        <v>2802</v>
      </c>
      <c r="C565" s="45">
        <v>16441</v>
      </c>
      <c r="D565" s="39">
        <v>228</v>
      </c>
      <c r="E565" s="59" t="str">
        <f>_xlfn.XLOOKUP(tbl_die_request8[[#This Row],[PROFILE NO]],Data!S:S,Data!T:T,"",0)</f>
        <v>Gulf Extrusions Co .(L.L.C)</v>
      </c>
      <c r="F565" s="60">
        <v>45884</v>
      </c>
      <c r="G565" s="39"/>
      <c r="H565" s="60">
        <f>tbl_die_request8[[#This Row],[REQUESTED DATE]]</f>
        <v>45884</v>
      </c>
      <c r="I565" s="60">
        <f>_xlfn.XLOOKUP(tbl_die_request8[[#This Row],[clm_support]],'Die Ordering'!C:C,'Die Ordering'!G:G,"",0)</f>
        <v>45884</v>
      </c>
      <c r="J565" s="39" t="s">
        <v>3200</v>
      </c>
      <c r="K565" s="61"/>
      <c r="L565" s="62"/>
      <c r="M565" s="39"/>
      <c r="N565" s="67" t="str">
        <f t="shared" si="7"/>
        <v>16441-228</v>
      </c>
    </row>
    <row r="566" spans="1:14" ht="14.45">
      <c r="A566" s="39">
        <v>606</v>
      </c>
      <c r="B566" s="39" t="s">
        <v>2802</v>
      </c>
      <c r="C566" s="45">
        <v>16441</v>
      </c>
      <c r="D566" s="39">
        <v>229</v>
      </c>
      <c r="E566" s="59" t="str">
        <f>_xlfn.XLOOKUP(tbl_die_request8[[#This Row],[PROFILE NO]],Data!S:S,Data!T:T,"",0)</f>
        <v>Gulf Extrusions Co .(L.L.C)</v>
      </c>
      <c r="F566" s="60">
        <v>45884</v>
      </c>
      <c r="G566" s="39"/>
      <c r="H566" s="60">
        <f>tbl_die_request8[[#This Row],[REQUESTED DATE]]</f>
        <v>45884</v>
      </c>
      <c r="I566" s="60" t="str">
        <f>_xlfn.XLOOKUP(tbl_die_request8[[#This Row],[clm_support]],'Die Ordering'!C:C,'Die Ordering'!G:G,"",0)</f>
        <v/>
      </c>
      <c r="J566" s="39" t="s">
        <v>3200</v>
      </c>
      <c r="K566" s="61"/>
      <c r="L566" s="62"/>
      <c r="M566" s="39"/>
      <c r="N566" s="67" t="str">
        <f t="shared" si="7"/>
        <v>16441-229</v>
      </c>
    </row>
    <row r="567" spans="1:14" ht="14.45">
      <c r="A567" s="39">
        <v>607</v>
      </c>
      <c r="B567" s="39" t="s">
        <v>2823</v>
      </c>
      <c r="C567" s="45">
        <v>16441</v>
      </c>
      <c r="D567" s="39">
        <v>3511</v>
      </c>
      <c r="E567" s="59" t="str">
        <f>_xlfn.XLOOKUP(tbl_die_request8[[#This Row],[PROFILE NO]],Data!S:S,Data!T:T,"",0)</f>
        <v>Gulf Extrusions Co .(L.L.C)</v>
      </c>
      <c r="F567" s="60">
        <v>45884</v>
      </c>
      <c r="G567" s="39"/>
      <c r="H567" s="60"/>
      <c r="I567" s="60" t="str">
        <f>_xlfn.XLOOKUP(tbl_die_request8[[#This Row],[clm_support]],'Die Ordering'!C:C,'Die Ordering'!G:G,"",0)</f>
        <v/>
      </c>
      <c r="J567" s="39" t="s">
        <v>3201</v>
      </c>
      <c r="K567" s="61"/>
      <c r="L567" s="62"/>
      <c r="M567" s="39"/>
      <c r="N567" s="67" t="str">
        <f t="shared" si="7"/>
        <v>016441-3511</v>
      </c>
    </row>
    <row r="568" spans="1:14" ht="14.45">
      <c r="A568" s="39">
        <v>608</v>
      </c>
      <c r="B568" s="39" t="s">
        <v>2823</v>
      </c>
      <c r="C568" s="45">
        <v>29986</v>
      </c>
      <c r="D568" s="39">
        <v>3504</v>
      </c>
      <c r="E568" s="59" t="str">
        <f>_xlfn.XLOOKUP(tbl_die_request8[[#This Row],[PROFILE NO]],Data!S:S,Data!T:T,"",0)</f>
        <v>Flynn Canada Ltd.</v>
      </c>
      <c r="F568" s="60">
        <v>45884</v>
      </c>
      <c r="G568" s="39"/>
      <c r="H568" s="60"/>
      <c r="I568" s="60">
        <f>_xlfn.XLOOKUP(tbl_die_request8[[#This Row],[clm_support]],'Die Ordering'!C:C,'Die Ordering'!G:G,"",0)</f>
        <v>45892</v>
      </c>
      <c r="J568" s="39" t="s">
        <v>3200</v>
      </c>
      <c r="K568" s="61"/>
      <c r="L568" s="62"/>
      <c r="M568" s="39"/>
      <c r="N568" s="67" t="str">
        <f t="shared" si="7"/>
        <v>029986-3504</v>
      </c>
    </row>
    <row r="569" spans="1:14" ht="14.45">
      <c r="A569" s="39">
        <v>610</v>
      </c>
      <c r="B569" s="39" t="s">
        <v>2823</v>
      </c>
      <c r="C569" s="45">
        <v>55055</v>
      </c>
      <c r="D569" s="39">
        <v>2518</v>
      </c>
      <c r="E569" s="59" t="str">
        <f>_xlfn.XLOOKUP(tbl_die_request8[[#This Row],[PROFILE NO]],Data!S:S,Data!T:T,"",0)</f>
        <v>Automotive Precision Technology</v>
      </c>
      <c r="F569" s="60">
        <v>45884</v>
      </c>
      <c r="G569" s="39"/>
      <c r="H569" s="60"/>
      <c r="I569" s="60">
        <f>_xlfn.XLOOKUP(tbl_die_request8[[#This Row],[clm_support]],'Die Ordering'!C:C,'Die Ordering'!G:G,"",0)</f>
        <v>45896</v>
      </c>
      <c r="J569" s="39" t="s">
        <v>3200</v>
      </c>
      <c r="K569" s="61"/>
      <c r="L569" s="62"/>
      <c r="M569" s="39"/>
      <c r="N569" s="67" t="str">
        <f t="shared" si="7"/>
        <v>055055-2518</v>
      </c>
    </row>
    <row r="570" spans="1:14" ht="14.45">
      <c r="A570" s="39">
        <v>612</v>
      </c>
      <c r="B570" s="39" t="s">
        <v>2823</v>
      </c>
      <c r="C570" s="45">
        <v>30113</v>
      </c>
      <c r="D570" s="39">
        <v>3508</v>
      </c>
      <c r="E570" s="59" t="str">
        <f>_xlfn.XLOOKUP(tbl_die_request8[[#This Row],[PROFILE NO]],Data!S:S,Data!T:T,"",0)</f>
        <v>EAE ELEKTRIK ASANSOR ENDUSTRISI</v>
      </c>
      <c r="F570" s="60">
        <v>45887</v>
      </c>
      <c r="G570" s="39"/>
      <c r="H570" s="60"/>
      <c r="I570" s="60">
        <f>_xlfn.XLOOKUP(tbl_die_request8[[#This Row],[clm_support]],'Die Ordering'!C:C,'Die Ordering'!G:G,"",0)</f>
        <v>45892</v>
      </c>
      <c r="J570" s="39" t="s">
        <v>3200</v>
      </c>
      <c r="K570" s="61"/>
      <c r="L570" s="62"/>
      <c r="M570" s="39"/>
      <c r="N570" s="67" t="str">
        <f t="shared" si="7"/>
        <v>030113-3508</v>
      </c>
    </row>
    <row r="571" spans="1:14" ht="14.45">
      <c r="A571" s="39">
        <v>614</v>
      </c>
      <c r="B571" s="39" t="s">
        <v>2802</v>
      </c>
      <c r="C571" s="45">
        <v>6097</v>
      </c>
      <c r="D571" s="39">
        <v>406</v>
      </c>
      <c r="E571" s="59" t="str">
        <f>_xlfn.XLOOKUP(tbl_die_request8[[#This Row],[PROFILE NO]],Data!S:S,Data!T:T,"",0)</f>
        <v>Norgren GmbH</v>
      </c>
      <c r="F571" s="60">
        <v>45887</v>
      </c>
      <c r="G571" s="39"/>
      <c r="H571" s="60">
        <f>tbl_die_request8[[#This Row],[REQUESTED DATE]]</f>
        <v>45887</v>
      </c>
      <c r="I571" s="60" t="str">
        <f>_xlfn.XLOOKUP(tbl_die_request8[[#This Row],[clm_support]],'Die Ordering'!C:C,'Die Ordering'!G:G,"",0)</f>
        <v/>
      </c>
      <c r="J571" s="39" t="s">
        <v>3201</v>
      </c>
      <c r="K571" s="61"/>
      <c r="L571" s="62"/>
      <c r="M571" s="39"/>
      <c r="N571" s="67" t="str">
        <f t="shared" si="7"/>
        <v>06097-406</v>
      </c>
    </row>
    <row r="572" spans="1:14" ht="14.45">
      <c r="A572" s="39">
        <v>615</v>
      </c>
      <c r="B572" s="39" t="s">
        <v>2802</v>
      </c>
      <c r="C572" s="45">
        <v>55042</v>
      </c>
      <c r="D572" s="39">
        <v>410</v>
      </c>
      <c r="E572" s="59" t="str">
        <f>_xlfn.XLOOKUP(tbl_die_request8[[#This Row],[PROFILE NO]],Data!S:S,Data!T:T,"",0)</f>
        <v>Automotive Precision Technology</v>
      </c>
      <c r="F572" s="60">
        <v>45887</v>
      </c>
      <c r="G572" s="39"/>
      <c r="H572" s="60">
        <f>tbl_die_request8[[#This Row],[REQUESTED DATE]]</f>
        <v>45887</v>
      </c>
      <c r="I572" s="60">
        <f>_xlfn.XLOOKUP(tbl_die_request8[[#This Row],[clm_support]],'Die Ordering'!C:C,'Die Ordering'!G:G,"",0)</f>
        <v>45892</v>
      </c>
      <c r="J572" s="39" t="s">
        <v>3200</v>
      </c>
      <c r="K572" s="61"/>
      <c r="L572" s="62"/>
      <c r="M572" s="39"/>
      <c r="N572" s="67" t="str">
        <f t="shared" si="7"/>
        <v>55042-410</v>
      </c>
    </row>
    <row r="573" spans="1:14" ht="14.45">
      <c r="A573" s="39">
        <v>616</v>
      </c>
      <c r="B573" s="39" t="s">
        <v>2802</v>
      </c>
      <c r="C573" s="45">
        <v>30344</v>
      </c>
      <c r="D573" s="39">
        <v>402</v>
      </c>
      <c r="E573" s="200" t="s">
        <v>3213</v>
      </c>
      <c r="F573" s="199">
        <v>45890</v>
      </c>
      <c r="G573" s="198"/>
      <c r="H573" s="60">
        <f>tbl_die_request8[[#This Row],[REQUESTED DATE]]</f>
        <v>45890</v>
      </c>
      <c r="I573" s="60">
        <f>_xlfn.XLOOKUP(tbl_die_request8[[#This Row],[clm_support]],'Die Ordering'!C:C,'Die Ordering'!G:G,"",0)</f>
        <v>45903</v>
      </c>
      <c r="J573" s="39" t="s">
        <v>3200</v>
      </c>
      <c r="K573" s="198"/>
      <c r="L573" s="198"/>
      <c r="M573" s="198"/>
      <c r="N573" s="67" t="str">
        <f t="shared" si="7"/>
        <v>30344-402</v>
      </c>
    </row>
    <row r="574" spans="1:14" ht="14.45">
      <c r="A574" s="39">
        <v>617</v>
      </c>
      <c r="B574" s="39" t="s">
        <v>2802</v>
      </c>
      <c r="C574" s="45">
        <v>30345</v>
      </c>
      <c r="D574" s="39">
        <v>501</v>
      </c>
      <c r="E574" s="200" t="s">
        <v>3213</v>
      </c>
      <c r="F574" s="199">
        <v>45890</v>
      </c>
      <c r="G574" s="198"/>
      <c r="H574" s="60">
        <f>tbl_die_request8[[#This Row],[REQUESTED DATE]]</f>
        <v>45890</v>
      </c>
      <c r="I574" s="60">
        <f>_xlfn.XLOOKUP(tbl_die_request8[[#This Row],[clm_support]],'Die Ordering'!C:C,'Die Ordering'!G:G,"",0)</f>
        <v>45903</v>
      </c>
      <c r="J574" s="39" t="s">
        <v>3200</v>
      </c>
      <c r="K574" s="198"/>
      <c r="L574" s="198"/>
      <c r="M574" s="198"/>
      <c r="N574" s="67" t="str">
        <f t="shared" si="7"/>
        <v>30345-501</v>
      </c>
    </row>
    <row r="575" spans="1:14" ht="14.45">
      <c r="A575" s="39">
        <v>618</v>
      </c>
      <c r="B575" s="39" t="s">
        <v>2802</v>
      </c>
      <c r="C575" s="45">
        <v>30346</v>
      </c>
      <c r="D575" s="39">
        <v>402</v>
      </c>
      <c r="E575" s="59" t="s">
        <v>3213</v>
      </c>
      <c r="F575" s="60">
        <v>45890</v>
      </c>
      <c r="G575" s="39"/>
      <c r="H575" s="60">
        <f>tbl_die_request8[[#This Row],[REQUESTED DATE]]</f>
        <v>45890</v>
      </c>
      <c r="I575" s="60">
        <f>_xlfn.XLOOKUP(tbl_die_request8[[#This Row],[clm_support]],'Die Ordering'!C:C,'Die Ordering'!G:G,"",0)</f>
        <v>45892</v>
      </c>
      <c r="J575" s="39" t="s">
        <v>3200</v>
      </c>
      <c r="K575" s="61"/>
      <c r="L575" s="62"/>
      <c r="M575" s="39"/>
      <c r="N575" s="67" t="str">
        <f t="shared" si="7"/>
        <v>30346-402</v>
      </c>
    </row>
    <row r="576" spans="1:14" ht="14.45">
      <c r="A576" s="39">
        <v>619</v>
      </c>
      <c r="B576" s="39" t="s">
        <v>2802</v>
      </c>
      <c r="C576" s="45">
        <v>30347</v>
      </c>
      <c r="D576" s="39">
        <v>501</v>
      </c>
      <c r="E576" s="200" t="s">
        <v>3213</v>
      </c>
      <c r="F576" s="199">
        <v>45890</v>
      </c>
      <c r="G576" s="198"/>
      <c r="H576" s="60">
        <f>tbl_die_request8[[#This Row],[REQUESTED DATE]]</f>
        <v>45890</v>
      </c>
      <c r="I576" s="60" t="str">
        <f>_xlfn.XLOOKUP(tbl_die_request8[[#This Row],[clm_support]],'Die Ordering'!C:C,'Die Ordering'!G:G,"",0)</f>
        <v/>
      </c>
      <c r="J576" s="39" t="s">
        <v>3200</v>
      </c>
      <c r="K576" s="198"/>
      <c r="L576" s="198"/>
      <c r="M576" s="198"/>
      <c r="N576" s="67" t="str">
        <f t="shared" si="7"/>
        <v>30347-501</v>
      </c>
    </row>
    <row r="577" spans="1:14" ht="14.45">
      <c r="A577" s="39">
        <v>620</v>
      </c>
      <c r="B577" s="39" t="s">
        <v>2802</v>
      </c>
      <c r="C577" s="45">
        <v>30348</v>
      </c>
      <c r="D577" s="39">
        <v>501</v>
      </c>
      <c r="E577" s="200" t="s">
        <v>3213</v>
      </c>
      <c r="F577" s="199">
        <v>45890</v>
      </c>
      <c r="G577" s="198"/>
      <c r="H577" s="60">
        <f>tbl_die_request8[[#This Row],[REQUESTED DATE]]</f>
        <v>45890</v>
      </c>
      <c r="I577" s="60">
        <f>_xlfn.XLOOKUP(tbl_die_request8[[#This Row],[clm_support]],'Die Ordering'!C:C,'Die Ordering'!G:G,"",0)</f>
        <v>45903</v>
      </c>
      <c r="J577" s="39" t="s">
        <v>3200</v>
      </c>
      <c r="K577" s="198"/>
      <c r="L577" s="198"/>
      <c r="M577" s="198"/>
      <c r="N577" s="67" t="str">
        <f t="shared" si="7"/>
        <v>30348-501</v>
      </c>
    </row>
    <row r="578" spans="1:14" ht="14.45">
      <c r="A578" s="39">
        <v>621</v>
      </c>
      <c r="B578" s="39" t="s">
        <v>2802</v>
      </c>
      <c r="C578" s="45">
        <v>15954</v>
      </c>
      <c r="D578" s="39">
        <v>202</v>
      </c>
      <c r="E578" s="59" t="s">
        <v>3405</v>
      </c>
      <c r="F578" s="60">
        <v>45890</v>
      </c>
      <c r="G578" s="39"/>
      <c r="H578" s="60">
        <f>tbl_die_request8[[#This Row],[REQUESTED DATE]]</f>
        <v>45890</v>
      </c>
      <c r="I578" s="60">
        <f>_xlfn.XLOOKUP(tbl_die_request8[[#This Row],[clm_support]],'Die Ordering'!C:C,'Die Ordering'!G:G,"",0)</f>
        <v>45888</v>
      </c>
      <c r="J578" s="39" t="s">
        <v>3200</v>
      </c>
      <c r="K578" s="61"/>
      <c r="L578" s="62"/>
      <c r="M578" s="39"/>
      <c r="N578" s="67" t="str">
        <f t="shared" si="7"/>
        <v>15954-202</v>
      </c>
    </row>
    <row r="579" spans="1:14" ht="14.45">
      <c r="A579" s="39">
        <v>622</v>
      </c>
      <c r="B579" s="39" t="s">
        <v>2802</v>
      </c>
      <c r="C579" s="45">
        <v>17928</v>
      </c>
      <c r="D579" s="39">
        <v>538</v>
      </c>
      <c r="E579" s="59" t="s">
        <v>3213</v>
      </c>
      <c r="F579" s="60">
        <v>45890</v>
      </c>
      <c r="G579" s="39"/>
      <c r="H579" s="60">
        <f>tbl_die_request8[[#This Row],[REQUESTED DATE]]</f>
        <v>45890</v>
      </c>
      <c r="I579" s="60">
        <f>_xlfn.XLOOKUP(tbl_die_request8[[#This Row],[clm_support]],'Die Ordering'!C:C,'Die Ordering'!G:G,"",0)</f>
        <v>45884</v>
      </c>
      <c r="J579" s="39" t="s">
        <v>3200</v>
      </c>
      <c r="K579" s="61"/>
      <c r="L579" s="62"/>
      <c r="M579" s="39"/>
      <c r="N579" s="67" t="str">
        <f t="shared" si="7"/>
        <v>17928-538</v>
      </c>
    </row>
    <row r="580" spans="1:14" ht="14.45">
      <c r="A580" s="39">
        <v>623</v>
      </c>
      <c r="B580" s="39" t="s">
        <v>2802</v>
      </c>
      <c r="C580" s="45">
        <v>17928</v>
      </c>
      <c r="D580" s="39">
        <v>539</v>
      </c>
      <c r="E580" s="59" t="s">
        <v>3213</v>
      </c>
      <c r="F580" s="60">
        <v>45890</v>
      </c>
      <c r="G580" s="39"/>
      <c r="H580" s="60">
        <f>tbl_die_request8[[#This Row],[REQUESTED DATE]]</f>
        <v>45890</v>
      </c>
      <c r="I580" s="60">
        <f>_xlfn.XLOOKUP(tbl_die_request8[[#This Row],[clm_support]],'Die Ordering'!C:C,'Die Ordering'!G:G,"",0)</f>
        <v>45932</v>
      </c>
      <c r="J580" s="39" t="s">
        <v>3200</v>
      </c>
      <c r="K580" s="61"/>
      <c r="L580" s="62"/>
      <c r="M580" s="39" t="s">
        <v>3631</v>
      </c>
      <c r="N580" s="67" t="str">
        <f t="shared" si="7"/>
        <v>17928-539</v>
      </c>
    </row>
    <row r="581" spans="1:14" ht="14.45">
      <c r="A581" s="39">
        <v>624</v>
      </c>
      <c r="B581" s="39" t="s">
        <v>2802</v>
      </c>
      <c r="C581" s="45">
        <v>2058</v>
      </c>
      <c r="D581" s="39">
        <v>202</v>
      </c>
      <c r="E581" s="59" t="s">
        <v>3213</v>
      </c>
      <c r="F581" s="60">
        <v>45890</v>
      </c>
      <c r="G581" s="39"/>
      <c r="H581" s="60">
        <f>tbl_die_request8[[#This Row],[REQUESTED DATE]]</f>
        <v>45890</v>
      </c>
      <c r="I581" s="60" t="str">
        <f>_xlfn.XLOOKUP(tbl_die_request8[[#This Row],[clm_support]],'Die Ordering'!C:C,'Die Ordering'!G:G,"",0)</f>
        <v/>
      </c>
      <c r="J581" s="39" t="s">
        <v>3201</v>
      </c>
      <c r="K581" s="61"/>
      <c r="L581" s="62"/>
      <c r="M581" s="39"/>
      <c r="N581" s="67" t="str">
        <f t="shared" si="7"/>
        <v>02058-202</v>
      </c>
    </row>
    <row r="582" spans="1:14" ht="14.45">
      <c r="A582" s="39">
        <v>625</v>
      </c>
      <c r="B582" s="39" t="s">
        <v>2802</v>
      </c>
      <c r="C582" s="45">
        <v>7108</v>
      </c>
      <c r="D582" s="39">
        <v>502</v>
      </c>
      <c r="E582" s="59" t="s">
        <v>3230</v>
      </c>
      <c r="F582" s="60">
        <v>45890</v>
      </c>
      <c r="G582" s="39"/>
      <c r="H582" s="60">
        <f>tbl_die_request8[[#This Row],[REQUESTED DATE]]</f>
        <v>45890</v>
      </c>
      <c r="I582" s="60">
        <f>_xlfn.XLOOKUP(tbl_die_request8[[#This Row],[clm_support]],'Die Ordering'!C:C,'Die Ordering'!G:G,"",0)</f>
        <v>45932</v>
      </c>
      <c r="J582" s="39" t="s">
        <v>3200</v>
      </c>
      <c r="K582" s="61"/>
      <c r="L582" s="62"/>
      <c r="M582" s="39" t="s">
        <v>3619</v>
      </c>
      <c r="N582" s="67" t="str">
        <f t="shared" si="7"/>
        <v>07108-502</v>
      </c>
    </row>
    <row r="583" spans="1:14" ht="14.45">
      <c r="A583" s="39">
        <v>626</v>
      </c>
      <c r="B583" s="39" t="s">
        <v>2802</v>
      </c>
      <c r="C583" s="45">
        <v>12265</v>
      </c>
      <c r="D583" s="39">
        <v>201</v>
      </c>
      <c r="E583" s="59" t="s">
        <v>3213</v>
      </c>
      <c r="F583" s="60">
        <v>45890</v>
      </c>
      <c r="G583" s="39"/>
      <c r="H583" s="60">
        <f>tbl_die_request8[[#This Row],[REQUESTED DATE]]</f>
        <v>45890</v>
      </c>
      <c r="I583" s="60">
        <f>_xlfn.XLOOKUP(tbl_die_request8[[#This Row],[clm_support]],'Die Ordering'!C:C,'Die Ordering'!G:G,"",0)</f>
        <v>45903</v>
      </c>
      <c r="J583" s="39" t="s">
        <v>3200</v>
      </c>
      <c r="K583" s="61"/>
      <c r="L583" s="62"/>
      <c r="M583" s="39" t="s">
        <v>3619</v>
      </c>
      <c r="N583" s="67" t="str">
        <f t="shared" si="7"/>
        <v>12265-201</v>
      </c>
    </row>
    <row r="584" spans="1:14" ht="14.45">
      <c r="A584" s="39">
        <v>627</v>
      </c>
      <c r="B584" s="39" t="s">
        <v>2802</v>
      </c>
      <c r="C584" s="45">
        <v>18006</v>
      </c>
      <c r="D584" s="39">
        <v>608</v>
      </c>
      <c r="E584" s="59" t="s">
        <v>3213</v>
      </c>
      <c r="F584" s="60">
        <v>45890</v>
      </c>
      <c r="G584" s="39"/>
      <c r="H584" s="60">
        <f>tbl_die_request8[[#This Row],[REQUESTED DATE]]</f>
        <v>45890</v>
      </c>
      <c r="I584" s="60" t="str">
        <f>_xlfn.XLOOKUP(tbl_die_request8[[#This Row],[clm_support]],'Die Ordering'!C:C,'Die Ordering'!G:G,"",0)</f>
        <v/>
      </c>
      <c r="J584" s="39" t="s">
        <v>3201</v>
      </c>
      <c r="K584" s="61"/>
      <c r="L584" s="62"/>
      <c r="M584" s="39"/>
      <c r="N584" s="67" t="str">
        <f t="shared" si="7"/>
        <v>18006-608</v>
      </c>
    </row>
    <row r="585" spans="1:14" ht="14.45">
      <c r="A585" s="39">
        <v>628</v>
      </c>
      <c r="B585" s="39" t="s">
        <v>2802</v>
      </c>
      <c r="C585" s="45">
        <v>13823</v>
      </c>
      <c r="D585" s="39">
        <v>202</v>
      </c>
      <c r="E585" s="59" t="s">
        <v>3632</v>
      </c>
      <c r="F585" s="60">
        <v>45890</v>
      </c>
      <c r="G585" s="39"/>
      <c r="H585" s="60">
        <f>tbl_die_request8[[#This Row],[REQUESTED DATE]]</f>
        <v>45890</v>
      </c>
      <c r="I585" s="60">
        <f>_xlfn.XLOOKUP(tbl_die_request8[[#This Row],[clm_support]],'Die Ordering'!C:C,'Die Ordering'!G:G,"",0)</f>
        <v>45915</v>
      </c>
      <c r="J585" s="39" t="s">
        <v>3200</v>
      </c>
      <c r="K585" s="61"/>
      <c r="L585" s="62"/>
      <c r="M585" s="39" t="s">
        <v>3619</v>
      </c>
      <c r="N585" s="67" t="str">
        <f t="shared" si="7"/>
        <v>13823-202</v>
      </c>
    </row>
    <row r="586" spans="1:14" ht="14.45">
      <c r="A586" s="39">
        <v>629</v>
      </c>
      <c r="B586" s="39" t="s">
        <v>2802</v>
      </c>
      <c r="C586" s="45">
        <v>15125</v>
      </c>
      <c r="D586" s="39">
        <v>405</v>
      </c>
      <c r="E586" s="59" t="s">
        <v>3213</v>
      </c>
      <c r="F586" s="60">
        <v>45890</v>
      </c>
      <c r="G586" s="39"/>
      <c r="H586" s="60">
        <f>tbl_die_request8[[#This Row],[REQUESTED DATE]]</f>
        <v>45890</v>
      </c>
      <c r="I586" s="60">
        <f>_xlfn.XLOOKUP(tbl_die_request8[[#This Row],[clm_support]],'Die Ordering'!C:C,'Die Ordering'!G:G,"",0)</f>
        <v>45903</v>
      </c>
      <c r="J586" s="39" t="s">
        <v>3200</v>
      </c>
      <c r="K586" s="61"/>
      <c r="L586" s="62"/>
      <c r="M586" s="39" t="s">
        <v>3619</v>
      </c>
      <c r="N586" s="67" t="str">
        <f t="shared" si="7"/>
        <v>15125-405</v>
      </c>
    </row>
    <row r="587" spans="1:14" ht="14.45">
      <c r="A587" s="39">
        <v>630</v>
      </c>
      <c r="B587" s="39" t="s">
        <v>2802</v>
      </c>
      <c r="C587" s="45">
        <v>28884</v>
      </c>
      <c r="D587" s="39">
        <v>202</v>
      </c>
      <c r="E587" s="59" t="s">
        <v>3213</v>
      </c>
      <c r="F587" s="60">
        <v>45890</v>
      </c>
      <c r="G587" s="39"/>
      <c r="H587" s="60">
        <f>tbl_die_request8[[#This Row],[REQUESTED DATE]]</f>
        <v>45890</v>
      </c>
      <c r="I587" s="60" t="str">
        <f>_xlfn.XLOOKUP(tbl_die_request8[[#This Row],[clm_support]],'Die Ordering'!C:C,'Die Ordering'!G:G,"",0)</f>
        <v/>
      </c>
      <c r="J587" s="39" t="s">
        <v>3201</v>
      </c>
      <c r="K587" s="61"/>
      <c r="L587" s="62"/>
      <c r="M587" s="39" t="s">
        <v>3619</v>
      </c>
      <c r="N587" s="67" t="str">
        <f t="shared" si="7"/>
        <v>28884-202</v>
      </c>
    </row>
    <row r="588" spans="1:14" ht="14.45">
      <c r="A588" s="39">
        <v>631</v>
      </c>
      <c r="B588" s="39" t="s">
        <v>2802</v>
      </c>
      <c r="C588" s="45">
        <v>30355</v>
      </c>
      <c r="D588" s="39">
        <v>502</v>
      </c>
      <c r="E588" s="59" t="s">
        <v>3213</v>
      </c>
      <c r="F588" s="60">
        <v>45890</v>
      </c>
      <c r="G588" s="39"/>
      <c r="H588" s="60">
        <f>tbl_die_request8[[#This Row],[REQUESTED DATE]]</f>
        <v>45890</v>
      </c>
      <c r="I588" s="60" t="str">
        <f>_xlfn.XLOOKUP(tbl_die_request8[[#This Row],[clm_support]],'Die Ordering'!C:C,'Die Ordering'!G:G,"",0)</f>
        <v/>
      </c>
      <c r="J588" s="39" t="s">
        <v>3201</v>
      </c>
      <c r="K588" s="61"/>
      <c r="L588" s="62"/>
      <c r="M588" s="39" t="s">
        <v>3619</v>
      </c>
      <c r="N588" s="67" t="str">
        <f t="shared" si="7"/>
        <v>30355-502</v>
      </c>
    </row>
    <row r="589" spans="1:14" ht="14.45">
      <c r="A589" s="39">
        <v>632</v>
      </c>
      <c r="B589" s="39" t="s">
        <v>2802</v>
      </c>
      <c r="C589" s="45">
        <v>12893</v>
      </c>
      <c r="D589" s="39">
        <v>429</v>
      </c>
      <c r="E589" s="59" t="s">
        <v>3213</v>
      </c>
      <c r="F589" s="60">
        <v>45890</v>
      </c>
      <c r="G589" s="39"/>
      <c r="H589" s="60">
        <f>tbl_die_request8[[#This Row],[REQUESTED DATE]]</f>
        <v>45890</v>
      </c>
      <c r="I589" s="60">
        <f>_xlfn.XLOOKUP(tbl_die_request8[[#This Row],[clm_support]],'Die Ordering'!C:C,'Die Ordering'!G:G,"",0)</f>
        <v>45903</v>
      </c>
      <c r="J589" s="39" t="s">
        <v>3200</v>
      </c>
      <c r="K589" s="61"/>
      <c r="L589" s="62"/>
      <c r="M589" s="39" t="s">
        <v>3619</v>
      </c>
      <c r="N589" s="67" t="str">
        <f t="shared" si="7"/>
        <v>12893-429</v>
      </c>
    </row>
    <row r="590" spans="1:14" ht="14.45">
      <c r="A590" s="39">
        <v>633</v>
      </c>
      <c r="B590" s="39" t="s">
        <v>2802</v>
      </c>
      <c r="C590" s="45">
        <v>15126</v>
      </c>
      <c r="D590" s="39">
        <v>204</v>
      </c>
      <c r="E590" s="59" t="s">
        <v>3213</v>
      </c>
      <c r="F590" s="60">
        <v>45890</v>
      </c>
      <c r="G590" s="39"/>
      <c r="H590" s="60">
        <f>tbl_die_request8[[#This Row],[REQUESTED DATE]]</f>
        <v>45890</v>
      </c>
      <c r="I590" s="60"/>
      <c r="J590" s="39" t="s">
        <v>3201</v>
      </c>
      <c r="K590" s="61"/>
      <c r="L590" s="62"/>
      <c r="M590" s="39"/>
      <c r="N590" s="67" t="str">
        <f t="shared" si="7"/>
        <v>15126-204</v>
      </c>
    </row>
    <row r="591" spans="1:14" ht="14.45">
      <c r="A591" s="39">
        <v>635</v>
      </c>
      <c r="B591" s="39" t="s">
        <v>2802</v>
      </c>
      <c r="C591" s="45">
        <v>55042</v>
      </c>
      <c r="D591" s="39">
        <v>411</v>
      </c>
      <c r="E591" s="59" t="s">
        <v>3633</v>
      </c>
      <c r="F591" s="60">
        <v>45891</v>
      </c>
      <c r="G591" s="39"/>
      <c r="H591" s="60">
        <f>tbl_die_request8[[#This Row],[REQUESTED DATE]]</f>
        <v>45891</v>
      </c>
      <c r="I591" s="60">
        <f>_xlfn.XLOOKUP(tbl_die_request8[[#This Row],[clm_support]],'Die Ordering'!C:C,'Die Ordering'!G:G,"",0)</f>
        <v>45892</v>
      </c>
      <c r="J591" s="39" t="s">
        <v>3200</v>
      </c>
      <c r="K591" s="61"/>
      <c r="L591" s="62"/>
      <c r="M591" s="39"/>
      <c r="N591" s="67" t="str">
        <f t="shared" si="7"/>
        <v>55042-411</v>
      </c>
    </row>
    <row r="592" spans="1:14" ht="14.45">
      <c r="A592" s="39">
        <v>636</v>
      </c>
      <c r="B592" s="39" t="s">
        <v>2802</v>
      </c>
      <c r="C592" s="45">
        <v>29780</v>
      </c>
      <c r="D592" s="39">
        <v>524</v>
      </c>
      <c r="E592" s="59" t="s">
        <v>3213</v>
      </c>
      <c r="F592" s="60">
        <v>45891</v>
      </c>
      <c r="G592" s="39"/>
      <c r="H592" s="60">
        <f>tbl_die_request8[[#This Row],[REQUESTED DATE]]</f>
        <v>45891</v>
      </c>
      <c r="I592" s="60">
        <f>_xlfn.XLOOKUP(tbl_die_request8[[#This Row],[clm_support]],'Die Ordering'!C:C,'Die Ordering'!G:G,"",0)</f>
        <v>45924</v>
      </c>
      <c r="J592" s="39" t="s">
        <v>3200</v>
      </c>
      <c r="K592" s="61"/>
      <c r="L592" s="62"/>
      <c r="M592" s="39"/>
      <c r="N592" s="67" t="str">
        <f t="shared" si="7"/>
        <v>29780-524</v>
      </c>
    </row>
    <row r="593" spans="1:14" ht="14.45">
      <c r="A593" s="39">
        <v>637</v>
      </c>
      <c r="B593" s="39" t="s">
        <v>2823</v>
      </c>
      <c r="C593" s="45">
        <v>30124</v>
      </c>
      <c r="D593" s="39">
        <v>3502</v>
      </c>
      <c r="E593" s="59" t="str">
        <f>_xlfn.XLOOKUP(tbl_die_request8[[#This Row],[PROFILE NO]],Data!S:S,Data!T:T,"",0)</f>
        <v>Flynn Canada Ltd.</v>
      </c>
      <c r="F593" s="60">
        <v>45891</v>
      </c>
      <c r="G593" s="39"/>
      <c r="H593" s="60">
        <v>45891</v>
      </c>
      <c r="I593" s="60">
        <f>_xlfn.XLOOKUP(tbl_die_request8[[#This Row],[clm_support]],'Die Ordering'!C:C,'Die Ordering'!G:G,"",0)</f>
        <v>45896</v>
      </c>
      <c r="J593" s="39" t="s">
        <v>3200</v>
      </c>
      <c r="K593" s="61"/>
      <c r="L593" s="62"/>
      <c r="M593" s="39"/>
      <c r="N593" s="67" t="str">
        <f t="shared" si="7"/>
        <v>030124-3502</v>
      </c>
    </row>
    <row r="594" spans="1:14" ht="14.45">
      <c r="A594" s="39">
        <v>638</v>
      </c>
      <c r="B594" s="39" t="s">
        <v>2823</v>
      </c>
      <c r="C594" s="45">
        <v>15936</v>
      </c>
      <c r="D594" s="39">
        <v>2501</v>
      </c>
      <c r="E594" s="59" t="str">
        <f>_xlfn.XLOOKUP(tbl_die_request8[[#This Row],[PROFILE NO]],Data!S:S,Data!T:T,"",0)</f>
        <v>Schuco Middle East Windows &amp; Facade Systems L.L.C.</v>
      </c>
      <c r="F594" s="60">
        <v>45891</v>
      </c>
      <c r="G594" s="39"/>
      <c r="H594" s="60">
        <v>45891</v>
      </c>
      <c r="I594" s="60">
        <f>_xlfn.XLOOKUP(tbl_die_request8[[#This Row],[clm_support]],'Die Ordering'!C:C,'Die Ordering'!G:G,"",0)</f>
        <v>45896</v>
      </c>
      <c r="J594" s="39" t="s">
        <v>3200</v>
      </c>
      <c r="K594" s="61"/>
      <c r="L594" s="62"/>
      <c r="M594" s="39"/>
      <c r="N594" s="67" t="str">
        <f t="shared" si="7"/>
        <v>015936-2501</v>
      </c>
    </row>
    <row r="595" spans="1:14" ht="15" customHeight="1">
      <c r="A595" s="39">
        <v>639</v>
      </c>
      <c r="B595" s="39" t="s">
        <v>2802</v>
      </c>
      <c r="C595" s="45">
        <v>27273</v>
      </c>
      <c r="D595" s="39">
        <v>203</v>
      </c>
      <c r="E595" s="59" t="s">
        <v>3230</v>
      </c>
      <c r="F595" s="60">
        <v>45892</v>
      </c>
      <c r="G595" s="39"/>
      <c r="H595" s="60">
        <v>45892</v>
      </c>
      <c r="I595" s="60">
        <f>_xlfn.XLOOKUP(tbl_die_request8[[#This Row],[clm_support]],'Die Ordering'!C:C,'Die Ordering'!G:G,"",0)</f>
        <v>45903</v>
      </c>
      <c r="J595" s="39" t="s">
        <v>3200</v>
      </c>
      <c r="K595" s="61" t="s">
        <v>3634</v>
      </c>
      <c r="L595" s="62"/>
      <c r="M595" s="39" t="s">
        <v>3619</v>
      </c>
      <c r="N595" s="67" t="str">
        <f t="shared" si="7"/>
        <v>27273-203</v>
      </c>
    </row>
    <row r="596" spans="1:14" ht="15" customHeight="1">
      <c r="A596" s="39">
        <v>640</v>
      </c>
      <c r="B596" s="39" t="s">
        <v>2802</v>
      </c>
      <c r="C596" s="45">
        <v>3161</v>
      </c>
      <c r="D596" s="39">
        <v>501</v>
      </c>
      <c r="E596" s="59" t="s">
        <v>3230</v>
      </c>
      <c r="F596" s="60">
        <v>45892</v>
      </c>
      <c r="G596" s="39"/>
      <c r="H596" s="60">
        <v>45892</v>
      </c>
      <c r="I596" s="60">
        <f>_xlfn.XLOOKUP(tbl_die_request8[[#This Row],[clm_support]],'Die Ordering'!C:C,'Die Ordering'!G:G,"",0)</f>
        <v>45903</v>
      </c>
      <c r="J596" s="39" t="s">
        <v>3200</v>
      </c>
      <c r="K596" s="61" t="s">
        <v>3634</v>
      </c>
      <c r="L596" s="62"/>
      <c r="M596" s="39" t="s">
        <v>3619</v>
      </c>
      <c r="N596" s="67" t="str">
        <f t="shared" si="7"/>
        <v>03161-501</v>
      </c>
    </row>
    <row r="597" spans="1:14" ht="15" customHeight="1">
      <c r="A597" s="39">
        <v>641</v>
      </c>
      <c r="B597" s="39" t="s">
        <v>2802</v>
      </c>
      <c r="C597" s="45">
        <v>26287</v>
      </c>
      <c r="D597" s="39">
        <v>203</v>
      </c>
      <c r="E597" s="59" t="s">
        <v>3230</v>
      </c>
      <c r="F597" s="60">
        <v>45892</v>
      </c>
      <c r="G597" s="39"/>
      <c r="H597" s="60">
        <v>45892</v>
      </c>
      <c r="I597" s="60">
        <f>_xlfn.XLOOKUP(tbl_die_request8[[#This Row],[clm_support]],'Die Ordering'!C:C,'Die Ordering'!G:G,"",0)</f>
        <v>45903</v>
      </c>
      <c r="J597" s="39" t="s">
        <v>3200</v>
      </c>
      <c r="K597" s="61" t="s">
        <v>3634</v>
      </c>
      <c r="L597" s="62"/>
      <c r="M597" s="39" t="s">
        <v>3619</v>
      </c>
      <c r="N597" s="67" t="str">
        <f t="shared" si="7"/>
        <v>26287-203</v>
      </c>
    </row>
    <row r="598" spans="1:14" ht="15" customHeight="1">
      <c r="A598" s="39">
        <v>642</v>
      </c>
      <c r="B598" s="39" t="s">
        <v>2802</v>
      </c>
      <c r="C598" s="45">
        <v>26290</v>
      </c>
      <c r="D598" s="39">
        <v>203</v>
      </c>
      <c r="E598" s="59" t="s">
        <v>3230</v>
      </c>
      <c r="F598" s="60">
        <v>45892</v>
      </c>
      <c r="G598" s="39"/>
      <c r="H598" s="60">
        <v>45892</v>
      </c>
      <c r="I598" s="60" t="str">
        <f>_xlfn.XLOOKUP(tbl_die_request8[[#This Row],[clm_support]],'Die Ordering'!C:C,'Die Ordering'!G:G,"",0)</f>
        <v/>
      </c>
      <c r="J598" s="39" t="s">
        <v>30</v>
      </c>
      <c r="K598" s="61" t="s">
        <v>3634</v>
      </c>
      <c r="L598" s="62"/>
      <c r="M598" s="39" t="s">
        <v>3619</v>
      </c>
      <c r="N598" s="67" t="str">
        <f t="shared" si="7"/>
        <v>26290-203</v>
      </c>
    </row>
    <row r="599" spans="1:14" ht="15" customHeight="1">
      <c r="A599" s="39">
        <v>643</v>
      </c>
      <c r="B599" s="39" t="s">
        <v>2802</v>
      </c>
      <c r="C599" s="45">
        <v>28775</v>
      </c>
      <c r="D599" s="39">
        <v>602</v>
      </c>
      <c r="E599" s="59" t="s">
        <v>3230</v>
      </c>
      <c r="F599" s="60">
        <v>45892</v>
      </c>
      <c r="G599" s="39"/>
      <c r="H599" s="60">
        <v>45892</v>
      </c>
      <c r="I599" s="60">
        <f>_xlfn.XLOOKUP(tbl_die_request8[[#This Row],[clm_support]],'Die Ordering'!C:C,'Die Ordering'!G:G,"",0)</f>
        <v>45903</v>
      </c>
      <c r="J599" s="39" t="s">
        <v>3200</v>
      </c>
      <c r="K599" s="61" t="s">
        <v>3634</v>
      </c>
      <c r="L599" s="62"/>
      <c r="M599" s="39" t="s">
        <v>3619</v>
      </c>
      <c r="N599" s="67" t="str">
        <f t="shared" si="7"/>
        <v>28775-602</v>
      </c>
    </row>
    <row r="600" spans="1:14" ht="15" customHeight="1">
      <c r="A600" s="39">
        <v>644</v>
      </c>
      <c r="B600" s="39" t="s">
        <v>2802</v>
      </c>
      <c r="C600" s="45">
        <v>26267</v>
      </c>
      <c r="D600" s="39">
        <v>203</v>
      </c>
      <c r="E600" s="59" t="s">
        <v>3230</v>
      </c>
      <c r="F600" s="60">
        <v>45892</v>
      </c>
      <c r="G600" s="39"/>
      <c r="H600" s="60">
        <v>45892</v>
      </c>
      <c r="I600" s="60">
        <f>_xlfn.XLOOKUP(tbl_die_request8[[#This Row],[clm_support]],'Die Ordering'!C:C,'Die Ordering'!G:G,"",0)</f>
        <v>45903</v>
      </c>
      <c r="J600" s="39" t="s">
        <v>3200</v>
      </c>
      <c r="K600" s="61" t="s">
        <v>3634</v>
      </c>
      <c r="L600" s="62"/>
      <c r="M600" s="39" t="s">
        <v>3619</v>
      </c>
      <c r="N600" s="67" t="str">
        <f t="shared" si="7"/>
        <v>26267-203</v>
      </c>
    </row>
    <row r="601" spans="1:14" ht="15" customHeight="1">
      <c r="A601" s="39">
        <v>645</v>
      </c>
      <c r="B601" s="39" t="s">
        <v>2802</v>
      </c>
      <c r="C601" s="45">
        <v>26327</v>
      </c>
      <c r="D601" s="39">
        <v>203</v>
      </c>
      <c r="E601" s="59" t="s">
        <v>3230</v>
      </c>
      <c r="F601" s="60">
        <v>45892</v>
      </c>
      <c r="G601" s="39"/>
      <c r="H601" s="60">
        <v>45892</v>
      </c>
      <c r="I601" s="60" t="str">
        <f>_xlfn.XLOOKUP(tbl_die_request8[[#This Row],[clm_support]],'Die Ordering'!C:C,'Die Ordering'!G:G,"",0)</f>
        <v/>
      </c>
      <c r="J601" s="39" t="s">
        <v>30</v>
      </c>
      <c r="K601" s="61" t="s">
        <v>3634</v>
      </c>
      <c r="L601" s="62"/>
      <c r="M601" s="39" t="s">
        <v>3619</v>
      </c>
      <c r="N601" s="67" t="str">
        <f t="shared" si="7"/>
        <v>26327-203</v>
      </c>
    </row>
    <row r="602" spans="1:14" ht="15" customHeight="1">
      <c r="A602" s="39">
        <v>646</v>
      </c>
      <c r="B602" s="39" t="s">
        <v>2802</v>
      </c>
      <c r="C602" s="45">
        <v>26295</v>
      </c>
      <c r="D602" s="39">
        <v>203</v>
      </c>
      <c r="E602" s="59" t="s">
        <v>3230</v>
      </c>
      <c r="F602" s="60">
        <v>45892</v>
      </c>
      <c r="G602" s="39"/>
      <c r="H602" s="60">
        <v>45892</v>
      </c>
      <c r="I602" s="60" t="str">
        <f>_xlfn.XLOOKUP(tbl_die_request8[[#This Row],[clm_support]],'Die Ordering'!C:C,'Die Ordering'!G:G,"",0)</f>
        <v/>
      </c>
      <c r="J602" s="39" t="s">
        <v>30</v>
      </c>
      <c r="K602" s="61" t="s">
        <v>3634</v>
      </c>
      <c r="L602" s="62"/>
      <c r="M602" s="39" t="s">
        <v>3619</v>
      </c>
      <c r="N602" s="67" t="str">
        <f t="shared" si="7"/>
        <v>26295-203</v>
      </c>
    </row>
    <row r="603" spans="1:14" ht="15" customHeight="1">
      <c r="A603" s="39">
        <v>647</v>
      </c>
      <c r="B603" s="39" t="s">
        <v>2802</v>
      </c>
      <c r="C603" s="45">
        <v>28360</v>
      </c>
      <c r="D603" s="39">
        <v>502</v>
      </c>
      <c r="E603" s="59" t="s">
        <v>3230</v>
      </c>
      <c r="F603" s="60">
        <v>45892</v>
      </c>
      <c r="G603" s="39"/>
      <c r="H603" s="60">
        <v>45892</v>
      </c>
      <c r="I603" s="60">
        <f>_xlfn.XLOOKUP(tbl_die_request8[[#This Row],[clm_support]],'Die Ordering'!C:C,'Die Ordering'!G:G,"",0)</f>
        <v>45903</v>
      </c>
      <c r="J603" s="39" t="s">
        <v>3200</v>
      </c>
      <c r="K603" s="61" t="s">
        <v>3634</v>
      </c>
      <c r="L603" s="62"/>
      <c r="M603" s="39" t="s">
        <v>3619</v>
      </c>
      <c r="N603" s="67" t="str">
        <f t="shared" si="7"/>
        <v>28360-502</v>
      </c>
    </row>
    <row r="604" spans="1:14" ht="15" customHeight="1">
      <c r="A604" s="39">
        <v>648</v>
      </c>
      <c r="B604" s="39" t="s">
        <v>2802</v>
      </c>
      <c r="C604" s="45">
        <v>27274</v>
      </c>
      <c r="D604" s="39">
        <v>503</v>
      </c>
      <c r="E604" s="59" t="s">
        <v>3230</v>
      </c>
      <c r="F604" s="60">
        <v>45892</v>
      </c>
      <c r="G604" s="39"/>
      <c r="H604" s="60">
        <v>45892</v>
      </c>
      <c r="I604" s="60">
        <f>_xlfn.XLOOKUP(tbl_die_request8[[#This Row],[clm_support]],'Die Ordering'!C:C,'Die Ordering'!G:G,"",0)</f>
        <v>45903</v>
      </c>
      <c r="J604" s="39" t="s">
        <v>3200</v>
      </c>
      <c r="K604" s="61" t="s">
        <v>3634</v>
      </c>
      <c r="L604" s="62"/>
      <c r="M604" s="39" t="s">
        <v>3619</v>
      </c>
      <c r="N604" s="67" t="str">
        <f t="shared" si="7"/>
        <v>27274-503</v>
      </c>
    </row>
    <row r="605" spans="1:14" ht="15" customHeight="1">
      <c r="A605" s="39">
        <v>649</v>
      </c>
      <c r="B605" s="39" t="s">
        <v>2802</v>
      </c>
      <c r="C605" s="45">
        <v>26204</v>
      </c>
      <c r="D605" s="39">
        <v>603</v>
      </c>
      <c r="E605" s="59" t="s">
        <v>3230</v>
      </c>
      <c r="F605" s="60">
        <v>45892</v>
      </c>
      <c r="G605" s="39"/>
      <c r="H605" s="60">
        <v>45892</v>
      </c>
      <c r="I605" s="60">
        <f>_xlfn.XLOOKUP(tbl_die_request8[[#This Row],[clm_support]],'Die Ordering'!C:C,'Die Ordering'!G:G,"",0)</f>
        <v>45903</v>
      </c>
      <c r="J605" s="39" t="s">
        <v>3200</v>
      </c>
      <c r="K605" s="61" t="s">
        <v>3634</v>
      </c>
      <c r="L605" s="62"/>
      <c r="M605" s="39" t="s">
        <v>3619</v>
      </c>
      <c r="N605" s="67" t="str">
        <f t="shared" si="7"/>
        <v>26204-603</v>
      </c>
    </row>
    <row r="606" spans="1:14" ht="15" customHeight="1">
      <c r="A606" s="39">
        <v>650</v>
      </c>
      <c r="B606" s="39" t="s">
        <v>2802</v>
      </c>
      <c r="C606" s="45">
        <v>28293</v>
      </c>
      <c r="D606" s="39">
        <v>202</v>
      </c>
      <c r="E606" s="59" t="s">
        <v>3230</v>
      </c>
      <c r="F606" s="60">
        <v>45892</v>
      </c>
      <c r="G606" s="39"/>
      <c r="H606" s="60">
        <v>45892</v>
      </c>
      <c r="I606" s="60">
        <f>_xlfn.XLOOKUP(tbl_die_request8[[#This Row],[clm_support]],'Die Ordering'!C:C,'Die Ordering'!G:G,"",0)</f>
        <v>45903</v>
      </c>
      <c r="J606" s="39" t="s">
        <v>3200</v>
      </c>
      <c r="K606" s="61" t="s">
        <v>3634</v>
      </c>
      <c r="L606" s="62"/>
      <c r="M606" s="39" t="s">
        <v>3619</v>
      </c>
      <c r="N606" s="67" t="str">
        <f t="shared" si="7"/>
        <v>28293-202</v>
      </c>
    </row>
    <row r="607" spans="1:14" ht="15" customHeight="1">
      <c r="A607" s="39">
        <v>651</v>
      </c>
      <c r="B607" s="39" t="s">
        <v>2802</v>
      </c>
      <c r="C607" s="45">
        <v>26286</v>
      </c>
      <c r="D607" s="39">
        <v>202</v>
      </c>
      <c r="E607" s="59" t="s">
        <v>3230</v>
      </c>
      <c r="F607" s="60">
        <v>45892</v>
      </c>
      <c r="G607" s="39"/>
      <c r="H607" s="60">
        <v>45892</v>
      </c>
      <c r="I607" s="60">
        <f>_xlfn.XLOOKUP(tbl_die_request8[[#This Row],[clm_support]],'Die Ordering'!C:C,'Die Ordering'!G:G,"",0)</f>
        <v>45903</v>
      </c>
      <c r="J607" s="39" t="s">
        <v>3200</v>
      </c>
      <c r="K607" s="61" t="s">
        <v>3634</v>
      </c>
      <c r="L607" s="62"/>
      <c r="M607" s="39" t="s">
        <v>3619</v>
      </c>
      <c r="N607" s="67" t="str">
        <f>IF(B607="GEX-1",(IF(LEN(C607)=4,"0"&amp;C607&amp;"-"&amp;D607,C607&amp;"-"&amp;D607)),IF(LEN(C607)=5,"0"&amp;C607&amp;"-"&amp;D607,"00"&amp;C607&amp;"-"&amp;D607))</f>
        <v>26286-202</v>
      </c>
    </row>
    <row r="608" spans="1:14" ht="15" customHeight="1">
      <c r="A608" s="39">
        <v>652</v>
      </c>
      <c r="B608" s="39" t="s">
        <v>2802</v>
      </c>
      <c r="C608" s="45">
        <v>28294</v>
      </c>
      <c r="D608" s="39">
        <v>502</v>
      </c>
      <c r="E608" s="59" t="s">
        <v>3230</v>
      </c>
      <c r="F608" s="60">
        <v>45892</v>
      </c>
      <c r="G608" s="39"/>
      <c r="H608" s="60">
        <v>45892</v>
      </c>
      <c r="I608" s="60">
        <f>_xlfn.XLOOKUP(tbl_die_request8[[#This Row],[clm_support]],'Die Ordering'!C:C,'Die Ordering'!G:G,"",0)</f>
        <v>45903</v>
      </c>
      <c r="J608" s="39" t="s">
        <v>3200</v>
      </c>
      <c r="K608" s="61" t="s">
        <v>3634</v>
      </c>
      <c r="L608" s="62"/>
      <c r="M608" s="39" t="s">
        <v>3619</v>
      </c>
      <c r="N608" s="67" t="str">
        <f t="shared" si="7"/>
        <v>28294-502</v>
      </c>
    </row>
    <row r="609" spans="1:14" ht="15" customHeight="1">
      <c r="A609" s="39">
        <v>653</v>
      </c>
      <c r="B609" s="39" t="s">
        <v>2802</v>
      </c>
      <c r="C609" s="45">
        <v>26323</v>
      </c>
      <c r="D609" s="39">
        <v>503</v>
      </c>
      <c r="E609" s="59" t="s">
        <v>3230</v>
      </c>
      <c r="F609" s="60">
        <v>45892</v>
      </c>
      <c r="G609" s="39"/>
      <c r="H609" s="60">
        <v>45892</v>
      </c>
      <c r="I609" s="60">
        <f>_xlfn.XLOOKUP(tbl_die_request8[[#This Row],[clm_support]],'Die Ordering'!C:C,'Die Ordering'!G:G,"",0)</f>
        <v>45903</v>
      </c>
      <c r="J609" s="39" t="s">
        <v>3200</v>
      </c>
      <c r="K609" s="61" t="s">
        <v>3634</v>
      </c>
      <c r="L609" s="62"/>
      <c r="M609" s="39" t="s">
        <v>3619</v>
      </c>
      <c r="N609" s="67" t="str">
        <f t="shared" si="7"/>
        <v>26323-503</v>
      </c>
    </row>
    <row r="610" spans="1:14" ht="15" customHeight="1">
      <c r="A610" s="39">
        <v>654</v>
      </c>
      <c r="B610" s="39" t="s">
        <v>2802</v>
      </c>
      <c r="C610" s="45">
        <v>26283</v>
      </c>
      <c r="D610" s="39">
        <v>502</v>
      </c>
      <c r="E610" s="59" t="s">
        <v>3230</v>
      </c>
      <c r="F610" s="60">
        <v>45892</v>
      </c>
      <c r="G610" s="39"/>
      <c r="H610" s="60">
        <v>45892</v>
      </c>
      <c r="I610" s="60">
        <f>_xlfn.XLOOKUP(tbl_die_request8[[#This Row],[clm_support]],'Die Ordering'!C:C,'Die Ordering'!G:G,"",0)</f>
        <v>45903</v>
      </c>
      <c r="J610" s="39" t="s">
        <v>3200</v>
      </c>
      <c r="K610" s="61" t="s">
        <v>3634</v>
      </c>
      <c r="L610" s="62"/>
      <c r="M610" s="39" t="s">
        <v>3619</v>
      </c>
      <c r="N610" s="67" t="str">
        <f t="shared" si="7"/>
        <v>26283-502</v>
      </c>
    </row>
    <row r="611" spans="1:14" ht="15" customHeight="1">
      <c r="A611" s="39">
        <v>655</v>
      </c>
      <c r="B611" s="39" t="s">
        <v>2802</v>
      </c>
      <c r="C611" s="45">
        <v>26281</v>
      </c>
      <c r="D611" s="39">
        <v>502</v>
      </c>
      <c r="E611" s="59" t="s">
        <v>3230</v>
      </c>
      <c r="F611" s="60">
        <v>45892</v>
      </c>
      <c r="G611" s="39"/>
      <c r="H611" s="60">
        <v>45892</v>
      </c>
      <c r="I611" s="60">
        <f>_xlfn.XLOOKUP(tbl_die_request8[[#This Row],[clm_support]],'Die Ordering'!C:C,'Die Ordering'!G:G,"",0)</f>
        <v>45903</v>
      </c>
      <c r="J611" s="39" t="s">
        <v>3200</v>
      </c>
      <c r="K611" s="61" t="s">
        <v>3634</v>
      </c>
      <c r="L611" s="62"/>
      <c r="M611" s="39" t="s">
        <v>3619</v>
      </c>
      <c r="N611" s="67" t="str">
        <f t="shared" si="7"/>
        <v>26281-502</v>
      </c>
    </row>
    <row r="612" spans="1:14" ht="15" customHeight="1">
      <c r="A612" s="39">
        <v>656</v>
      </c>
      <c r="B612" s="39" t="s">
        <v>2802</v>
      </c>
      <c r="C612" s="45">
        <v>26280</v>
      </c>
      <c r="D612" s="39">
        <v>502</v>
      </c>
      <c r="E612" s="59" t="s">
        <v>3230</v>
      </c>
      <c r="F612" s="60">
        <v>45892</v>
      </c>
      <c r="G612" s="39"/>
      <c r="H612" s="60">
        <v>45892</v>
      </c>
      <c r="I612" s="60">
        <f>_xlfn.XLOOKUP(tbl_die_request8[[#This Row],[clm_support]],'Die Ordering'!C:C,'Die Ordering'!G:G,"",0)</f>
        <v>45903</v>
      </c>
      <c r="J612" s="39" t="s">
        <v>3200</v>
      </c>
      <c r="K612" s="61" t="s">
        <v>3634</v>
      </c>
      <c r="L612" s="62"/>
      <c r="M612" s="39" t="s">
        <v>3619</v>
      </c>
      <c r="N612" s="67" t="str">
        <f t="shared" si="7"/>
        <v>26280-502</v>
      </c>
    </row>
    <row r="613" spans="1:14" ht="15" customHeight="1">
      <c r="A613" s="39">
        <v>657</v>
      </c>
      <c r="B613" s="39" t="s">
        <v>2802</v>
      </c>
      <c r="C613" s="45">
        <v>27752</v>
      </c>
      <c r="D613" s="39">
        <v>502</v>
      </c>
      <c r="E613" s="59" t="s">
        <v>223</v>
      </c>
      <c r="F613" s="60">
        <v>45892</v>
      </c>
      <c r="G613" s="39"/>
      <c r="H613" s="60">
        <v>45892</v>
      </c>
      <c r="I613" s="60">
        <f>_xlfn.XLOOKUP(tbl_die_request8[[#This Row],[clm_support]],'Die Ordering'!C:C,'Die Ordering'!G:G,"",0)</f>
        <v>45903</v>
      </c>
      <c r="J613" s="39" t="s">
        <v>3200</v>
      </c>
      <c r="K613" s="61" t="s">
        <v>3634</v>
      </c>
      <c r="L613" s="62"/>
      <c r="M613" s="39" t="s">
        <v>3619</v>
      </c>
      <c r="N613" s="67" t="str">
        <f t="shared" si="7"/>
        <v>27752-502</v>
      </c>
    </row>
    <row r="614" spans="1:14" ht="15" customHeight="1">
      <c r="A614" s="39">
        <v>658</v>
      </c>
      <c r="B614" s="39" t="s">
        <v>2802</v>
      </c>
      <c r="C614" s="45">
        <v>27753</v>
      </c>
      <c r="D614" s="39">
        <v>502</v>
      </c>
      <c r="E614" s="59" t="s">
        <v>223</v>
      </c>
      <c r="F614" s="60">
        <v>45892</v>
      </c>
      <c r="G614" s="39"/>
      <c r="H614" s="60">
        <v>45892</v>
      </c>
      <c r="I614" s="60">
        <f>_xlfn.XLOOKUP(tbl_die_request8[[#This Row],[clm_support]],'Die Ordering'!C:C,'Die Ordering'!G:G,"",0)</f>
        <v>45903</v>
      </c>
      <c r="J614" s="39" t="s">
        <v>3200</v>
      </c>
      <c r="K614" s="61" t="s">
        <v>3634</v>
      </c>
      <c r="L614" s="62"/>
      <c r="M614" s="39" t="s">
        <v>3619</v>
      </c>
      <c r="N614" s="67" t="str">
        <f t="shared" si="7"/>
        <v>27753-502</v>
      </c>
    </row>
    <row r="615" spans="1:14" ht="15" customHeight="1">
      <c r="A615" s="39">
        <v>659</v>
      </c>
      <c r="B615" s="39" t="s">
        <v>2802</v>
      </c>
      <c r="C615" s="45">
        <v>30201</v>
      </c>
      <c r="D615" s="39">
        <v>602</v>
      </c>
      <c r="E615" s="59" t="s">
        <v>223</v>
      </c>
      <c r="F615" s="60">
        <v>45892</v>
      </c>
      <c r="G615" s="39"/>
      <c r="H615" s="60">
        <v>45892</v>
      </c>
      <c r="I615" s="60">
        <f>_xlfn.XLOOKUP(tbl_die_request8[[#This Row],[clm_support]],'Die Ordering'!C:C,'Die Ordering'!G:G,"",0)</f>
        <v>45903</v>
      </c>
      <c r="J615" s="39" t="s">
        <v>3200</v>
      </c>
      <c r="K615" s="61" t="s">
        <v>3634</v>
      </c>
      <c r="L615" s="62"/>
      <c r="M615" s="39" t="s">
        <v>3619</v>
      </c>
      <c r="N615" s="67" t="str">
        <f t="shared" si="7"/>
        <v>30201-602</v>
      </c>
    </row>
    <row r="616" spans="1:14" ht="15" customHeight="1">
      <c r="A616" s="39">
        <v>660</v>
      </c>
      <c r="B616" s="39" t="s">
        <v>2802</v>
      </c>
      <c r="C616" s="45">
        <v>90407</v>
      </c>
      <c r="D616" s="39">
        <v>401</v>
      </c>
      <c r="E616" s="59" t="s">
        <v>3232</v>
      </c>
      <c r="F616" s="60">
        <v>45894</v>
      </c>
      <c r="G616" s="39"/>
      <c r="H616" s="60">
        <v>45894</v>
      </c>
      <c r="I616" s="60" t="str">
        <f>_xlfn.XLOOKUP(tbl_die_request8[[#This Row],[clm_support]],'Die Ordering'!C:C,'Die Ordering'!G:G,"",0)</f>
        <v/>
      </c>
      <c r="J616" s="39" t="s">
        <v>3200</v>
      </c>
      <c r="K616" s="61" t="s">
        <v>3635</v>
      </c>
      <c r="L616" s="62"/>
      <c r="M616" s="39"/>
      <c r="N616" s="67" t="str">
        <f t="shared" ref="N616:N624" si="8">IF(B616="GEX-1",(IF(LEN(C616)=4,"0"&amp;C616&amp;"-"&amp;D616,C616&amp;"-"&amp;D616)),IF(LEN(C616)=5,"0"&amp;C616&amp;"-"&amp;D616,"00"&amp;C616&amp;"-"&amp;D616))</f>
        <v>90407-401</v>
      </c>
    </row>
    <row r="617" spans="1:14" ht="15" customHeight="1">
      <c r="A617" s="39">
        <v>661</v>
      </c>
      <c r="B617" s="39" t="s">
        <v>2802</v>
      </c>
      <c r="C617" s="45">
        <v>28484</v>
      </c>
      <c r="D617" s="39">
        <v>507</v>
      </c>
      <c r="E617" s="59" t="s">
        <v>3242</v>
      </c>
      <c r="F617" s="60">
        <v>45894</v>
      </c>
      <c r="G617" s="39"/>
      <c r="H617" s="60">
        <v>45894</v>
      </c>
      <c r="I617" s="60">
        <f>_xlfn.XLOOKUP(tbl_die_request8[[#This Row],[clm_support]],'Die Ordering'!C:C,'Die Ordering'!G:G,"",0)</f>
        <v>45915</v>
      </c>
      <c r="J617" s="39" t="s">
        <v>3200</v>
      </c>
      <c r="K617" s="61" t="s">
        <v>3636</v>
      </c>
      <c r="L617" s="62"/>
      <c r="M617" s="39" t="s">
        <v>3619</v>
      </c>
      <c r="N617" s="67" t="str">
        <f t="shared" si="8"/>
        <v>28484-507</v>
      </c>
    </row>
    <row r="618" spans="1:14" ht="15" customHeight="1">
      <c r="A618" s="39">
        <v>662</v>
      </c>
      <c r="B618" s="39" t="s">
        <v>2802</v>
      </c>
      <c r="C618" s="45">
        <v>29171</v>
      </c>
      <c r="D618" s="39">
        <v>504</v>
      </c>
      <c r="E618" s="59" t="s">
        <v>661</v>
      </c>
      <c r="F618" s="60">
        <v>45894</v>
      </c>
      <c r="G618" s="39"/>
      <c r="H618" s="60">
        <v>45894</v>
      </c>
      <c r="I618" s="60">
        <f>_xlfn.XLOOKUP(tbl_die_request8[[#This Row],[clm_support]],'Die Ordering'!C:C,'Die Ordering'!G:G,"",0)</f>
        <v>45903</v>
      </c>
      <c r="J618" s="39" t="s">
        <v>3200</v>
      </c>
      <c r="K618" s="61" t="s">
        <v>3637</v>
      </c>
      <c r="L618" s="62"/>
      <c r="M618" s="39" t="s">
        <v>3619</v>
      </c>
      <c r="N618" s="67" t="str">
        <f t="shared" si="8"/>
        <v>29171-504</v>
      </c>
    </row>
    <row r="619" spans="1:14" ht="15" customHeight="1">
      <c r="A619" s="39">
        <v>663</v>
      </c>
      <c r="B619" s="39" t="s">
        <v>2802</v>
      </c>
      <c r="C619" s="45">
        <v>5038</v>
      </c>
      <c r="D619" s="39">
        <v>504</v>
      </c>
      <c r="E619" s="59" t="s">
        <v>661</v>
      </c>
      <c r="F619" s="60">
        <v>45894</v>
      </c>
      <c r="G619" s="39"/>
      <c r="H619" s="60">
        <v>45894</v>
      </c>
      <c r="I619" s="60">
        <f>_xlfn.XLOOKUP(tbl_die_request8[[#This Row],[clm_support]],'Die Ordering'!C:C,'Die Ordering'!G:G,"",0)</f>
        <v>45903</v>
      </c>
      <c r="J619" s="39" t="s">
        <v>3200</v>
      </c>
      <c r="K619" s="61" t="s">
        <v>3637</v>
      </c>
      <c r="L619" s="62"/>
      <c r="M619" s="39" t="s">
        <v>3619</v>
      </c>
      <c r="N619" s="67" t="str">
        <f t="shared" si="8"/>
        <v>05038-504</v>
      </c>
    </row>
    <row r="620" spans="1:14" ht="15" customHeight="1">
      <c r="A620" s="39">
        <v>664</v>
      </c>
      <c r="B620" s="39" t="s">
        <v>2802</v>
      </c>
      <c r="C620" s="45">
        <v>5411</v>
      </c>
      <c r="D620" s="39">
        <v>504</v>
      </c>
      <c r="E620" s="59" t="s">
        <v>3638</v>
      </c>
      <c r="F620" s="60">
        <v>45894</v>
      </c>
      <c r="G620" s="39"/>
      <c r="H620" s="60">
        <v>45894</v>
      </c>
      <c r="I620" s="60">
        <f>_xlfn.XLOOKUP(tbl_die_request8[[#This Row],[clm_support]],'Die Ordering'!C:C,'Die Ordering'!G:G,"",0)</f>
        <v>45896</v>
      </c>
      <c r="J620" s="39" t="s">
        <v>3200</v>
      </c>
      <c r="K620" s="61" t="s">
        <v>3637</v>
      </c>
      <c r="L620" s="62"/>
      <c r="M620" s="39"/>
      <c r="N620" s="67" t="str">
        <f t="shared" si="8"/>
        <v>05411-504</v>
      </c>
    </row>
    <row r="621" spans="1:14" ht="15" customHeight="1">
      <c r="A621" s="39">
        <v>665</v>
      </c>
      <c r="B621" s="39" t="s">
        <v>2802</v>
      </c>
      <c r="C621" s="45">
        <v>6177</v>
      </c>
      <c r="D621" s="39">
        <v>503</v>
      </c>
      <c r="E621" s="59" t="s">
        <v>3242</v>
      </c>
      <c r="F621" s="60">
        <v>45894</v>
      </c>
      <c r="G621" s="39"/>
      <c r="H621" s="60">
        <v>45894</v>
      </c>
      <c r="I621" s="60">
        <f>_xlfn.XLOOKUP(tbl_die_request8[[#This Row],[clm_support]],'Die Ordering'!C:C,'Die Ordering'!G:G,"",0)</f>
        <v>45903</v>
      </c>
      <c r="J621" s="39" t="s">
        <v>3200</v>
      </c>
      <c r="K621" s="61" t="s">
        <v>3637</v>
      </c>
      <c r="L621" s="62"/>
      <c r="M621" s="39" t="s">
        <v>3619</v>
      </c>
      <c r="N621" s="67" t="str">
        <f t="shared" si="8"/>
        <v>06177-503</v>
      </c>
    </row>
    <row r="622" spans="1:14" ht="15" customHeight="1">
      <c r="A622" s="39">
        <v>666</v>
      </c>
      <c r="B622" s="39" t="s">
        <v>2802</v>
      </c>
      <c r="C622" s="45">
        <v>11057</v>
      </c>
      <c r="D622" s="39">
        <v>407</v>
      </c>
      <c r="E622" s="59" t="s">
        <v>661</v>
      </c>
      <c r="F622" s="60">
        <v>45894</v>
      </c>
      <c r="G622" s="39"/>
      <c r="H622" s="60">
        <v>45894</v>
      </c>
      <c r="I622" s="60">
        <f>_xlfn.XLOOKUP(tbl_die_request8[[#This Row],[clm_support]],'Die Ordering'!C:C,'Die Ordering'!G:G,"",0)</f>
        <v>45903</v>
      </c>
      <c r="J622" s="39" t="s">
        <v>3200</v>
      </c>
      <c r="K622" s="61" t="s">
        <v>3637</v>
      </c>
      <c r="L622" s="62"/>
      <c r="M622" s="39" t="s">
        <v>3619</v>
      </c>
      <c r="N622" s="67" t="str">
        <f t="shared" si="8"/>
        <v>11057-407</v>
      </c>
    </row>
    <row r="623" spans="1:14" ht="15" customHeight="1">
      <c r="A623" s="39">
        <v>667</v>
      </c>
      <c r="B623" s="39" t="s">
        <v>2802</v>
      </c>
      <c r="C623" s="45">
        <v>11618</v>
      </c>
      <c r="D623" s="39">
        <v>402</v>
      </c>
      <c r="E623" s="59" t="str">
        <f>_xlfn.XLOOKUP(tbl_die_request8[[#This Row],[PROFILE NO]],Data!S:S,Data!T:T,"",0)</f>
        <v>Gulf Extrusions Co .(L.L.C)</v>
      </c>
      <c r="F623" s="60">
        <v>45894</v>
      </c>
      <c r="G623" s="39"/>
      <c r="H623" s="60">
        <v>45894</v>
      </c>
      <c r="I623" s="60">
        <f>_xlfn.XLOOKUP(tbl_die_request8[[#This Row],[clm_support]],'Die Ordering'!C:C,'Die Ordering'!G:G,"",0)</f>
        <v>45903</v>
      </c>
      <c r="J623" s="39" t="s">
        <v>3200</v>
      </c>
      <c r="K623" s="61" t="s">
        <v>3637</v>
      </c>
      <c r="L623" s="62"/>
      <c r="M623" s="39" t="s">
        <v>3619</v>
      </c>
      <c r="N623" s="67" t="str">
        <f t="shared" si="8"/>
        <v>11618-402</v>
      </c>
    </row>
    <row r="624" spans="1:14" ht="15" customHeight="1">
      <c r="A624" s="39">
        <v>668</v>
      </c>
      <c r="B624" s="39" t="s">
        <v>2802</v>
      </c>
      <c r="C624" s="45">
        <v>19482</v>
      </c>
      <c r="D624" s="39">
        <v>501</v>
      </c>
      <c r="E624" s="59" t="str">
        <f>_xlfn.XLOOKUP(tbl_die_request8[[#This Row],[PROFILE NO]],Data!S:S,Data!T:T,"",0)</f>
        <v>Gulf Extrusions Co .(L.L.C)</v>
      </c>
      <c r="F624" s="60">
        <v>45894</v>
      </c>
      <c r="G624" s="39"/>
      <c r="H624" s="60">
        <v>45894</v>
      </c>
      <c r="I624" s="60">
        <f>_xlfn.XLOOKUP(tbl_die_request8[[#This Row],[clm_support]],'Die Ordering'!C:C,'Die Ordering'!G:G,"",0)</f>
        <v>45903</v>
      </c>
      <c r="J624" s="39" t="s">
        <v>3200</v>
      </c>
      <c r="K624" s="61" t="s">
        <v>3637</v>
      </c>
      <c r="L624" s="62"/>
      <c r="M624" s="39"/>
      <c r="N624" s="67" t="str">
        <f t="shared" si="8"/>
        <v>19482-501</v>
      </c>
    </row>
    <row r="625" spans="1:14" ht="14.45">
      <c r="A625" s="39">
        <v>669</v>
      </c>
      <c r="B625" s="39" t="s">
        <v>2802</v>
      </c>
      <c r="C625" s="45">
        <v>5158</v>
      </c>
      <c r="D625" s="39">
        <v>212</v>
      </c>
      <c r="E625" s="59" t="str">
        <f>_xlfn.XLOOKUP(tbl_die_request8[[#This Row],[PROFILE NO]],Data!S:S,Data!T:T,"",0)</f>
        <v>Gulf Extrusions Co .(L.L.C)</v>
      </c>
      <c r="F625" s="60">
        <v>45897</v>
      </c>
      <c r="G625" s="39"/>
      <c r="H625" s="60"/>
      <c r="I625" s="60">
        <f>_xlfn.XLOOKUP(tbl_die_request8[[#This Row],[clm_support]],'Die Ordering'!C:C,'Die Ordering'!G:G,"",0)</f>
        <v>45898</v>
      </c>
      <c r="J625" s="39" t="s">
        <v>3200</v>
      </c>
      <c r="K625" s="61"/>
      <c r="L625" s="62"/>
      <c r="M625" s="39"/>
      <c r="N625" s="67" t="str">
        <f t="shared" ref="N625:N631" si="9">IF(B625="GEX-1",(IF(LEN(C625)=4,"0"&amp;C625&amp;"-"&amp;D625,C625&amp;"-"&amp;D625)),IF(LEN(C625)=5,"0"&amp;C625&amp;"-"&amp;D625,"00"&amp;C625&amp;"-"&amp;D625))</f>
        <v>05158-212</v>
      </c>
    </row>
    <row r="626" spans="1:14" ht="14.45">
      <c r="A626" s="39">
        <v>670</v>
      </c>
      <c r="B626" s="39" t="s">
        <v>2823</v>
      </c>
      <c r="C626" s="45">
        <v>27604</v>
      </c>
      <c r="D626" s="39">
        <v>2502</v>
      </c>
      <c r="E626" s="59" t="str">
        <f>_xlfn.XLOOKUP(tbl_die_request8[[#This Row],[PROFILE NO]],Data!S:S,Data!T:T,"",0)</f>
        <v>EAE ELEKTRIK ASANSOR ENDUSTRISI</v>
      </c>
      <c r="F626" s="60">
        <v>45897</v>
      </c>
      <c r="G626" s="39"/>
      <c r="H626" s="60">
        <v>45897</v>
      </c>
      <c r="I626" s="60">
        <f>_xlfn.XLOOKUP(tbl_die_request8[[#This Row],[clm_support]],'Die Ordering'!C:C,'Die Ordering'!G:G,"",0)</f>
        <v>45900</v>
      </c>
      <c r="J626" s="39" t="s">
        <v>3200</v>
      </c>
      <c r="K626" s="61"/>
      <c r="L626" s="62"/>
      <c r="M626" s="39"/>
      <c r="N626" s="67" t="str">
        <f t="shared" si="9"/>
        <v>027604-2502</v>
      </c>
    </row>
    <row r="627" spans="1:14" ht="14.45">
      <c r="A627" s="39">
        <v>671</v>
      </c>
      <c r="B627" s="39" t="s">
        <v>2823</v>
      </c>
      <c r="C627" s="45">
        <v>27603</v>
      </c>
      <c r="D627" s="39">
        <v>2502</v>
      </c>
      <c r="E627" s="59" t="str">
        <f>_xlfn.XLOOKUP(tbl_die_request8[[#This Row],[PROFILE NO]],Data!S:S,Data!T:T,"",0)</f>
        <v>EAE ELEKTRIK ASANSOR ENDUSTRISI</v>
      </c>
      <c r="F627" s="60">
        <v>45897</v>
      </c>
      <c r="G627" s="39"/>
      <c r="H627" s="60">
        <v>45897</v>
      </c>
      <c r="I627" s="60">
        <f>_xlfn.XLOOKUP(tbl_die_request8[[#This Row],[clm_support]],'Die Ordering'!C:C,'Die Ordering'!G:G,"",0)</f>
        <v>45936</v>
      </c>
      <c r="J627" s="39" t="s">
        <v>3201</v>
      </c>
      <c r="K627" s="61"/>
      <c r="L627" s="62"/>
      <c r="M627" s="39"/>
      <c r="N627" s="67" t="str">
        <f t="shared" si="9"/>
        <v>027603-2502</v>
      </c>
    </row>
    <row r="628" spans="1:14" ht="14.45">
      <c r="A628" s="39">
        <v>672</v>
      </c>
      <c r="B628" s="39" t="s">
        <v>2823</v>
      </c>
      <c r="C628" s="45">
        <v>5350</v>
      </c>
      <c r="D628" s="39">
        <v>3505</v>
      </c>
      <c r="E628" s="59" t="str">
        <f>_xlfn.XLOOKUP(tbl_die_request8[[#This Row],[PROFILE NO]],Data!S:S,Data!T:T,"",0)</f>
        <v>Aluminium Trade Centre</v>
      </c>
      <c r="F628" s="60">
        <v>45897</v>
      </c>
      <c r="G628" s="39"/>
      <c r="H628" s="60">
        <v>45897</v>
      </c>
      <c r="I628" s="60">
        <f>_xlfn.XLOOKUP(tbl_die_request8[[#This Row],[clm_support]],'Die Ordering'!C:C,'Die Ordering'!G:G,"",0)</f>
        <v>45900</v>
      </c>
      <c r="J628" s="39" t="s">
        <v>3200</v>
      </c>
      <c r="K628" s="61"/>
      <c r="L628" s="62"/>
      <c r="M628" s="39"/>
      <c r="N628" s="67" t="str">
        <f t="shared" si="9"/>
        <v>005350-3505</v>
      </c>
    </row>
    <row r="629" spans="1:14" ht="14.45">
      <c r="A629" s="39">
        <v>673</v>
      </c>
      <c r="B629" s="39" t="s">
        <v>2823</v>
      </c>
      <c r="C629" s="45">
        <v>51004</v>
      </c>
      <c r="D629" s="39">
        <v>2503</v>
      </c>
      <c r="E629" s="59" t="str">
        <f>_xlfn.XLOOKUP(tbl_die_request8[[#This Row],[PROFILE NO]],Data!S:S,Data!T:T,"",0)</f>
        <v>Automotive Precision Technology</v>
      </c>
      <c r="F629" s="60">
        <v>45897</v>
      </c>
      <c r="G629" s="39"/>
      <c r="H629" s="60">
        <v>45897</v>
      </c>
      <c r="I629" s="60">
        <f>_xlfn.XLOOKUP(tbl_die_request8[[#This Row],[clm_support]],'Die Ordering'!C:C,'Die Ordering'!G:G,"",0)</f>
        <v>45900</v>
      </c>
      <c r="J629" s="39" t="s">
        <v>3200</v>
      </c>
      <c r="K629" s="61"/>
      <c r="L629" s="62"/>
      <c r="M629" s="39"/>
      <c r="N629" s="67" t="str">
        <f t="shared" si="9"/>
        <v>051004-2503</v>
      </c>
    </row>
    <row r="630" spans="1:14" ht="14.45">
      <c r="A630" s="39">
        <v>674</v>
      </c>
      <c r="B630" s="39" t="s">
        <v>2823</v>
      </c>
      <c r="C630" s="45">
        <v>51110</v>
      </c>
      <c r="D630" s="39">
        <v>3507</v>
      </c>
      <c r="E630" s="59" t="str">
        <f>_xlfn.XLOOKUP(tbl_die_request8[[#This Row],[PROFILE NO]],Data!S:S,Data!T:T,"",0)</f>
        <v>Automotive Precision Technology</v>
      </c>
      <c r="F630" s="60">
        <v>45898</v>
      </c>
      <c r="G630" s="39"/>
      <c r="H630" s="60">
        <v>45898</v>
      </c>
      <c r="I630" s="60">
        <f>_xlfn.XLOOKUP(tbl_die_request8[[#This Row],[clm_support]],'Die Ordering'!C:C,'Die Ordering'!G:G,"",0)</f>
        <v>45900</v>
      </c>
      <c r="J630" s="39" t="s">
        <v>3200</v>
      </c>
      <c r="K630" s="61"/>
      <c r="L630" s="62"/>
      <c r="M630" s="39"/>
      <c r="N630" s="67" t="str">
        <f t="shared" si="9"/>
        <v>051110-3507</v>
      </c>
    </row>
    <row r="631" spans="1:14" ht="14.45">
      <c r="A631" s="39">
        <v>676</v>
      </c>
      <c r="B631" s="39" t="s">
        <v>2823</v>
      </c>
      <c r="C631" s="45">
        <v>13010</v>
      </c>
      <c r="D631" s="39">
        <v>2509</v>
      </c>
      <c r="E631" s="59" t="str">
        <f>_xlfn.XLOOKUP(tbl_die_request8[[#This Row],[PROFILE NO]],Data!S:S,Data!T:T,"",0)</f>
        <v>Gulf Extrusions Co .(L.L.C)</v>
      </c>
      <c r="F631" s="60">
        <v>45898</v>
      </c>
      <c r="G631" s="39"/>
      <c r="H631" s="60">
        <v>45898</v>
      </c>
      <c r="I631" s="60">
        <f>_xlfn.XLOOKUP(tbl_die_request8[[#This Row],[clm_support]],'Die Ordering'!C:C,'Die Ordering'!G:G,"",0)</f>
        <v>45900</v>
      </c>
      <c r="J631" s="39" t="s">
        <v>3200</v>
      </c>
      <c r="K631" s="61"/>
      <c r="L631" s="62"/>
      <c r="M631" s="39"/>
      <c r="N631" s="67" t="str">
        <f t="shared" si="9"/>
        <v>013010-2509</v>
      </c>
    </row>
    <row r="632" spans="1:14" ht="14.45">
      <c r="A632" s="39">
        <v>677</v>
      </c>
      <c r="B632" s="39" t="s">
        <v>2802</v>
      </c>
      <c r="C632" s="45">
        <v>28239</v>
      </c>
      <c r="D632" s="39">
        <v>608</v>
      </c>
      <c r="E632" s="59" t="s">
        <v>3639</v>
      </c>
      <c r="F632" s="60">
        <v>45898</v>
      </c>
      <c r="G632" s="39"/>
      <c r="H632" s="60">
        <v>45898</v>
      </c>
      <c r="I632" s="60">
        <f>_xlfn.XLOOKUP(tbl_die_request8[[#This Row],[clm_support]],'Die Ordering'!C:C,'Die Ordering'!G:G,"",0)</f>
        <v>45940</v>
      </c>
      <c r="J632" s="39" t="s">
        <v>3200</v>
      </c>
      <c r="K632" s="61" t="s">
        <v>3640</v>
      </c>
      <c r="L632" s="62"/>
      <c r="M632" s="39" t="s">
        <v>3641</v>
      </c>
      <c r="N632" s="67" t="str">
        <f t="shared" ref="N632:N653" si="10">IF(B632="GEX-1",(IF(LEN(C632)=4,"0"&amp;C632&amp;"-"&amp;D632,C632&amp;"-"&amp;D632)),IF(LEN(C632)=5,"0"&amp;C632&amp;"-"&amp;D632,"00"&amp;C632&amp;"-"&amp;D632))</f>
        <v>28239-608</v>
      </c>
    </row>
    <row r="633" spans="1:14" ht="14.45">
      <c r="A633" s="39">
        <v>678</v>
      </c>
      <c r="B633" s="39" t="s">
        <v>2802</v>
      </c>
      <c r="C633" s="45">
        <v>30291</v>
      </c>
      <c r="D633" s="39">
        <v>602</v>
      </c>
      <c r="E633" s="59" t="s">
        <v>3324</v>
      </c>
      <c r="F633" s="60">
        <v>45898</v>
      </c>
      <c r="G633" s="39"/>
      <c r="H633" s="60">
        <v>45898</v>
      </c>
      <c r="I633" s="60">
        <f>_xlfn.XLOOKUP(tbl_die_request8[[#This Row],[clm_support]],'Die Ordering'!C:C,'Die Ordering'!G:G,"",0)</f>
        <v>45932</v>
      </c>
      <c r="J633" s="39" t="s">
        <v>3200</v>
      </c>
      <c r="K633" s="61" t="s">
        <v>3642</v>
      </c>
      <c r="L633" s="62"/>
      <c r="M633" s="39" t="s">
        <v>3641</v>
      </c>
      <c r="N633" s="67" t="str">
        <f t="shared" si="10"/>
        <v>30291-602</v>
      </c>
    </row>
    <row r="634" spans="1:14" ht="14.45">
      <c r="A634" s="39">
        <v>679</v>
      </c>
      <c r="B634" s="39" t="s">
        <v>2802</v>
      </c>
      <c r="C634" s="45">
        <v>28112</v>
      </c>
      <c r="D634" s="39">
        <v>209</v>
      </c>
      <c r="E634" s="59" t="str">
        <f>_xlfn.XLOOKUP(tbl_die_request8[[#This Row],[PROFILE NO]],Data!S:S,Data!T:T,"",0)</f>
        <v>Gulf Extrusions Co .(L.L.C)</v>
      </c>
      <c r="F634" s="60">
        <v>45898</v>
      </c>
      <c r="G634" s="39"/>
      <c r="H634" s="60">
        <v>45898</v>
      </c>
      <c r="I634" s="60">
        <f>_xlfn.XLOOKUP(tbl_die_request8[[#This Row],[clm_support]],'Die Ordering'!C:C,'Die Ordering'!G:G,"",0)</f>
        <v>45932</v>
      </c>
      <c r="J634" s="39" t="s">
        <v>3200</v>
      </c>
      <c r="K634" s="61" t="s">
        <v>3643</v>
      </c>
      <c r="L634" s="62"/>
      <c r="M634" s="39" t="s">
        <v>3641</v>
      </c>
      <c r="N634" s="67" t="str">
        <f t="shared" si="10"/>
        <v>28112-209</v>
      </c>
    </row>
    <row r="635" spans="1:14" ht="14.45">
      <c r="A635" s="39">
        <v>680</v>
      </c>
      <c r="B635" s="39" t="s">
        <v>2802</v>
      </c>
      <c r="C635" s="45">
        <v>13940</v>
      </c>
      <c r="D635" s="39">
        <v>623</v>
      </c>
      <c r="E635" s="59" t="str">
        <f>_xlfn.XLOOKUP(tbl_die_request8[[#This Row],[PROFILE NO]],Data!S:S,Data!T:T,"",0)</f>
        <v>Gulf Extrusions Co .(L.L.C)</v>
      </c>
      <c r="F635" s="60">
        <v>45898</v>
      </c>
      <c r="G635" s="39"/>
      <c r="H635" s="60">
        <v>45898</v>
      </c>
      <c r="I635" s="60">
        <f>_xlfn.XLOOKUP(tbl_die_request8[[#This Row],[clm_support]],'Die Ordering'!C:C,'Die Ordering'!G:G,"",0)</f>
        <v>45932</v>
      </c>
      <c r="J635" s="39" t="s">
        <v>3200</v>
      </c>
      <c r="K635" s="61" t="s">
        <v>3644</v>
      </c>
      <c r="L635" s="62"/>
      <c r="M635" s="39" t="s">
        <v>3641</v>
      </c>
      <c r="N635" s="67" t="str">
        <f t="shared" si="10"/>
        <v>13940-623</v>
      </c>
    </row>
    <row r="636" spans="1:14" ht="14.45">
      <c r="A636" s="39">
        <v>681</v>
      </c>
      <c r="B636" s="39" t="s">
        <v>2802</v>
      </c>
      <c r="C636" s="45">
        <v>5273</v>
      </c>
      <c r="D636" s="39">
        <v>608</v>
      </c>
      <c r="E636" s="59" t="str">
        <f>_xlfn.XLOOKUP(tbl_die_request8[[#This Row],[PROFILE NO]],Data!S:S,Data!T:T,"",0)</f>
        <v>Gulf Extrusions Co .(L.L.C)</v>
      </c>
      <c r="F636" s="60">
        <v>45898</v>
      </c>
      <c r="G636" s="39"/>
      <c r="H636" s="60">
        <v>45898</v>
      </c>
      <c r="I636" s="60">
        <f>_xlfn.XLOOKUP(tbl_die_request8[[#This Row],[clm_support]],'Die Ordering'!C:C,'Die Ordering'!G:G,"",0)</f>
        <v>45932</v>
      </c>
      <c r="J636" s="39" t="s">
        <v>3200</v>
      </c>
      <c r="K636" s="61" t="s">
        <v>3645</v>
      </c>
      <c r="L636" s="62"/>
      <c r="M636" s="39" t="s">
        <v>3630</v>
      </c>
      <c r="N636" s="67" t="str">
        <f t="shared" si="10"/>
        <v>05273-608</v>
      </c>
    </row>
    <row r="637" spans="1:14" ht="14.45">
      <c r="A637" s="39">
        <v>682</v>
      </c>
      <c r="B637" s="39" t="s">
        <v>2802</v>
      </c>
      <c r="C637" s="45">
        <v>13640</v>
      </c>
      <c r="D637" s="39">
        <v>507</v>
      </c>
      <c r="E637" s="59" t="str">
        <f>_xlfn.XLOOKUP(tbl_die_request8[[#This Row],[PROFILE NO]],Data!S:S,Data!T:T,"",0)</f>
        <v>Gulf Extrusions Co .(L.L.C)</v>
      </c>
      <c r="F637" s="60">
        <v>45898</v>
      </c>
      <c r="G637" s="39"/>
      <c r="H637" s="60">
        <v>45898</v>
      </c>
      <c r="I637" s="60">
        <f>_xlfn.XLOOKUP(tbl_die_request8[[#This Row],[clm_support]],'Die Ordering'!C:C,'Die Ordering'!G:G,"",0)</f>
        <v>45932</v>
      </c>
      <c r="J637" s="39" t="s">
        <v>3200</v>
      </c>
      <c r="K637" s="61" t="s">
        <v>3646</v>
      </c>
      <c r="L637" s="62"/>
      <c r="M637" s="39" t="s">
        <v>3630</v>
      </c>
      <c r="N637" s="67" t="str">
        <f t="shared" si="10"/>
        <v>13640-507</v>
      </c>
    </row>
    <row r="638" spans="1:14" ht="14.45">
      <c r="A638" s="39">
        <v>683</v>
      </c>
      <c r="B638" s="39" t="s">
        <v>2802</v>
      </c>
      <c r="C638" s="45">
        <v>29780</v>
      </c>
      <c r="D638" s="39">
        <v>525</v>
      </c>
      <c r="E638" s="59" t="str">
        <f>_xlfn.XLOOKUP(tbl_die_request8[[#This Row],[PROFILE NO]],Data!S:S,Data!T:T,"",0)</f>
        <v>Gulf Extrusions Co .(L.L.C)</v>
      </c>
      <c r="F638" s="60">
        <v>45898</v>
      </c>
      <c r="G638" s="39"/>
      <c r="H638" s="60">
        <v>45898</v>
      </c>
      <c r="I638" s="60">
        <f>_xlfn.XLOOKUP(tbl_die_request8[[#This Row],[clm_support]],'Die Ordering'!C:C,'Die Ordering'!G:G,"",0)</f>
        <v>45903</v>
      </c>
      <c r="J638" s="39" t="s">
        <v>3200</v>
      </c>
      <c r="K638" s="61" t="s">
        <v>3647</v>
      </c>
      <c r="L638" s="62"/>
      <c r="M638" s="39" t="s">
        <v>3619</v>
      </c>
      <c r="N638" s="67" t="str">
        <f t="shared" si="10"/>
        <v>29780-525</v>
      </c>
    </row>
    <row r="639" spans="1:14" ht="28.9">
      <c r="A639" s="39">
        <v>684</v>
      </c>
      <c r="B639" s="39" t="s">
        <v>2802</v>
      </c>
      <c r="C639" s="45">
        <v>29780</v>
      </c>
      <c r="D639" s="39">
        <v>526</v>
      </c>
      <c r="E639" s="59" t="str">
        <f>_xlfn.XLOOKUP(tbl_die_request8[[#This Row],[PROFILE NO]],Data!S:S,Data!T:T,"",0)</f>
        <v>Gulf Extrusions Co .(L.L.C)</v>
      </c>
      <c r="F639" s="60">
        <v>45898</v>
      </c>
      <c r="G639" s="39"/>
      <c r="H639" s="60">
        <v>45898</v>
      </c>
      <c r="I639" s="60">
        <f>_xlfn.XLOOKUP(tbl_die_request8[[#This Row],[clm_support]],'Die Ordering'!C:C,'Die Ordering'!G:G,"",0)</f>
        <v>45917</v>
      </c>
      <c r="J639" s="39" t="s">
        <v>3200</v>
      </c>
      <c r="K639" s="61" t="s">
        <v>3647</v>
      </c>
      <c r="L639" s="62"/>
      <c r="M639" s="235" t="s">
        <v>3648</v>
      </c>
      <c r="N639" s="67" t="str">
        <f t="shared" si="10"/>
        <v>29780-526</v>
      </c>
    </row>
    <row r="640" spans="1:14" ht="14.45">
      <c r="A640" s="39">
        <v>685</v>
      </c>
      <c r="B640" s="39" t="s">
        <v>2802</v>
      </c>
      <c r="C640" s="45">
        <v>14298</v>
      </c>
      <c r="D640" s="39">
        <v>512</v>
      </c>
      <c r="E640" s="59" t="str">
        <f>_xlfn.XLOOKUP(tbl_die_request8[[#This Row],[PROFILE NO]],Data!S:S,Data!T:T,"",0)</f>
        <v>Gulf Extrusions Co .(L.L.C)</v>
      </c>
      <c r="F640" s="60">
        <v>45898</v>
      </c>
      <c r="G640" s="39"/>
      <c r="H640" s="60">
        <v>45898</v>
      </c>
      <c r="I640" s="60" t="str">
        <f>_xlfn.XLOOKUP(tbl_die_request8[[#This Row],[clm_support]],'Die Ordering'!C:C,'Die Ordering'!G:G,"",0)</f>
        <v/>
      </c>
      <c r="J640" s="39" t="s">
        <v>3201</v>
      </c>
      <c r="K640" s="61" t="s">
        <v>3649</v>
      </c>
      <c r="L640" s="62"/>
      <c r="M640" s="39"/>
      <c r="N640" s="67" t="str">
        <f t="shared" si="10"/>
        <v>14298-512</v>
      </c>
    </row>
    <row r="641" spans="1:14" ht="14.45">
      <c r="A641" s="39">
        <v>686</v>
      </c>
      <c r="B641" s="39" t="s">
        <v>2802</v>
      </c>
      <c r="C641" s="45">
        <v>12893</v>
      </c>
      <c r="D641" s="39">
        <v>429</v>
      </c>
      <c r="E641" s="59" t="str">
        <f>_xlfn.XLOOKUP(tbl_die_request8[[#This Row],[PROFILE NO]],Data!S:S,Data!T:T,"",0)</f>
        <v>Gulf Extrusions Co .(L.L.C)</v>
      </c>
      <c r="F641" s="60">
        <v>45898</v>
      </c>
      <c r="G641" s="39"/>
      <c r="H641" s="60">
        <v>45898</v>
      </c>
      <c r="I641" s="60">
        <f>_xlfn.XLOOKUP(tbl_die_request8[[#This Row],[clm_support]],'Die Ordering'!C:C,'Die Ordering'!G:G,"",0)</f>
        <v>45903</v>
      </c>
      <c r="J641" s="39" t="s">
        <v>3200</v>
      </c>
      <c r="K641" s="61" t="s">
        <v>3650</v>
      </c>
      <c r="L641" s="62"/>
      <c r="M641" s="39"/>
      <c r="N641" s="67" t="str">
        <f t="shared" si="10"/>
        <v>12893-429</v>
      </c>
    </row>
    <row r="642" spans="1:14" ht="14.45">
      <c r="A642" s="39">
        <v>687</v>
      </c>
      <c r="B642" s="39" t="s">
        <v>2802</v>
      </c>
      <c r="C642" s="45">
        <v>12987</v>
      </c>
      <c r="D642" s="39">
        <v>511</v>
      </c>
      <c r="E642" s="59" t="str">
        <f>_xlfn.XLOOKUP(tbl_die_request8[[#This Row],[PROFILE NO]],Data!S:S,Data!T:T,"",0)</f>
        <v>Gulf Extrusions Co .(L.L.C)</v>
      </c>
      <c r="F642" s="60">
        <v>45898</v>
      </c>
      <c r="G642" s="39"/>
      <c r="H642" s="60">
        <v>45898</v>
      </c>
      <c r="I642" s="60">
        <f>_xlfn.XLOOKUP(tbl_die_request8[[#This Row],[clm_support]],'Die Ordering'!C:C,'Die Ordering'!G:G,"",0)</f>
        <v>45973</v>
      </c>
      <c r="J642" s="39" t="s">
        <v>3201</v>
      </c>
      <c r="K642" s="61" t="s">
        <v>3651</v>
      </c>
      <c r="L642" s="62"/>
      <c r="M642" s="39"/>
      <c r="N642" s="67" t="str">
        <f t="shared" si="10"/>
        <v>12987-511</v>
      </c>
    </row>
    <row r="643" spans="1:14" ht="14.45">
      <c r="A643" s="39">
        <v>688</v>
      </c>
      <c r="B643" s="39" t="s">
        <v>2802</v>
      </c>
      <c r="C643" s="45">
        <v>5190</v>
      </c>
      <c r="D643" s="39">
        <v>503</v>
      </c>
      <c r="E643" s="59" t="str">
        <f>_xlfn.XLOOKUP(tbl_die_request8[[#This Row],[PROFILE NO]],Data!S:S,Data!T:T,"",0)</f>
        <v>Gulf Extrusions Co .(L.L.C)</v>
      </c>
      <c r="F643" s="60">
        <v>45898</v>
      </c>
      <c r="G643" s="39"/>
      <c r="H643" s="60">
        <v>45898</v>
      </c>
      <c r="I643" s="60">
        <f>_xlfn.XLOOKUP(tbl_die_request8[[#This Row],[clm_support]],'Die Ordering'!C:C,'Die Ordering'!G:G,"",0)</f>
        <v>45932</v>
      </c>
      <c r="J643" s="39" t="s">
        <v>3200</v>
      </c>
      <c r="K643" s="61" t="s">
        <v>3652</v>
      </c>
      <c r="L643" s="62"/>
      <c r="M643" s="39"/>
      <c r="N643" s="67" t="str">
        <f t="shared" si="10"/>
        <v>05190-503</v>
      </c>
    </row>
    <row r="644" spans="1:14" ht="14.45">
      <c r="A644" s="39">
        <v>689</v>
      </c>
      <c r="B644" s="39" t="s">
        <v>2802</v>
      </c>
      <c r="C644" s="45">
        <v>17928</v>
      </c>
      <c r="D644" s="39">
        <v>539</v>
      </c>
      <c r="E644" s="59" t="str">
        <f>_xlfn.XLOOKUP(tbl_die_request8[[#This Row],[PROFILE NO]],Data!S:S,Data!T:T,"",0)</f>
        <v>Gulf Extrusions Co .(L.L.C)</v>
      </c>
      <c r="F644" s="60">
        <v>45898</v>
      </c>
      <c r="G644" s="39"/>
      <c r="H644" s="60">
        <v>45898</v>
      </c>
      <c r="I644" s="60">
        <f>_xlfn.XLOOKUP(tbl_die_request8[[#This Row],[clm_support]],'Die Ordering'!C:C,'Die Ordering'!G:G,"",0)</f>
        <v>45932</v>
      </c>
      <c r="J644" s="39" t="s">
        <v>3200</v>
      </c>
      <c r="K644" s="61" t="s">
        <v>3653</v>
      </c>
      <c r="L644" s="62"/>
      <c r="M644" s="39" t="s">
        <v>3641</v>
      </c>
      <c r="N644" s="67" t="str">
        <f t="shared" si="10"/>
        <v>17928-539</v>
      </c>
    </row>
    <row r="645" spans="1:14" ht="14.45">
      <c r="A645" s="39">
        <v>690</v>
      </c>
      <c r="B645" s="39" t="s">
        <v>2802</v>
      </c>
      <c r="C645" s="45">
        <v>17928</v>
      </c>
      <c r="D645" s="39">
        <v>540</v>
      </c>
      <c r="E645" s="59" t="str">
        <f>_xlfn.XLOOKUP(tbl_die_request8[[#This Row],[PROFILE NO]],Data!S:S,Data!T:T,"",0)</f>
        <v>Gulf Extrusions Co .(L.L.C)</v>
      </c>
      <c r="F645" s="60">
        <v>45898</v>
      </c>
      <c r="G645" s="39"/>
      <c r="H645" s="60">
        <v>45898</v>
      </c>
      <c r="I645" s="60">
        <f>_xlfn.XLOOKUP(tbl_die_request8[[#This Row],[clm_support]],'Die Ordering'!C:C,'Die Ordering'!G:G,"",0)</f>
        <v>45968</v>
      </c>
      <c r="J645" s="39" t="s">
        <v>3201</v>
      </c>
      <c r="K645" s="61" t="s">
        <v>3653</v>
      </c>
      <c r="L645" s="62"/>
      <c r="M645" s="39"/>
      <c r="N645" s="67" t="str">
        <f t="shared" si="10"/>
        <v>17928-540</v>
      </c>
    </row>
    <row r="646" spans="1:14" ht="28.9">
      <c r="A646" s="39">
        <v>691</v>
      </c>
      <c r="B646" s="39" t="s">
        <v>2802</v>
      </c>
      <c r="C646" s="45">
        <v>28055</v>
      </c>
      <c r="D646" s="39">
        <v>602</v>
      </c>
      <c r="E646" s="59" t="str">
        <f>_xlfn.XLOOKUP(tbl_die_request8[[#This Row],[PROFILE NO]],Data!S:S,Data!T:T,"",0)</f>
        <v>AL FARES INTERNATIONAL TENTS SOLE PROPRIETORSHIP LLC - FOREIGN OWNERSHIP</v>
      </c>
      <c r="F646" s="60">
        <v>45898</v>
      </c>
      <c r="G646" s="39"/>
      <c r="H646" s="60">
        <v>45898</v>
      </c>
      <c r="I646" s="60">
        <f>_xlfn.XLOOKUP(tbl_die_request8[[#This Row],[clm_support]],'Die Ordering'!C:C,'Die Ordering'!G:G,"",0)</f>
        <v>45890</v>
      </c>
      <c r="J646" s="39" t="s">
        <v>3200</v>
      </c>
      <c r="K646" s="61" t="s">
        <v>3654</v>
      </c>
      <c r="L646" s="62"/>
      <c r="M646" s="39"/>
      <c r="N646" s="67" t="str">
        <f t="shared" si="10"/>
        <v>28055-602</v>
      </c>
    </row>
    <row r="647" spans="1:14">
      <c r="A647" s="39">
        <v>692</v>
      </c>
      <c r="B647" s="39" t="s">
        <v>2802</v>
      </c>
      <c r="C647" s="45">
        <v>5154</v>
      </c>
      <c r="D647" s="39">
        <v>207</v>
      </c>
      <c r="E647" s="59" t="str">
        <f>_xlfn.XLOOKUP(tbl_die_request8[[#This Row],[PROFILE NO]],Data!S:S,Data!T:T,"",0)</f>
        <v>Gulf Extrusions Co .(L.L.C)</v>
      </c>
      <c r="F647" s="60">
        <v>45898</v>
      </c>
      <c r="G647" s="39"/>
      <c r="H647" s="60">
        <v>45898</v>
      </c>
      <c r="I647" s="60">
        <f>_xlfn.XLOOKUP(tbl_die_request8[[#This Row],[clm_support]],'Die Ordering'!C:C,'Die Ordering'!G:G,"",0)</f>
        <v>45932</v>
      </c>
      <c r="J647" s="39" t="s">
        <v>3200</v>
      </c>
      <c r="K647" s="61" t="s">
        <v>3655</v>
      </c>
      <c r="L647" s="62"/>
      <c r="M647" s="39"/>
      <c r="N647" s="67" t="str">
        <f t="shared" si="10"/>
        <v>05154-207</v>
      </c>
    </row>
    <row r="648" spans="1:14" ht="14.45">
      <c r="A648" s="39">
        <v>693</v>
      </c>
      <c r="B648" s="39" t="s">
        <v>2802</v>
      </c>
      <c r="C648" s="45">
        <v>13978</v>
      </c>
      <c r="D648" s="39">
        <v>406</v>
      </c>
      <c r="E648" s="59" t="str">
        <f>_xlfn.XLOOKUP(tbl_die_request8[[#This Row],[PROFILE NO]],Data!S:S,Data!T:T,"",0)</f>
        <v>Gulf Extrusions Co .(L.L.C)</v>
      </c>
      <c r="F648" s="60">
        <v>45898</v>
      </c>
      <c r="G648" s="39"/>
      <c r="H648" s="60">
        <v>45898</v>
      </c>
      <c r="I648" s="60">
        <f>_xlfn.XLOOKUP(tbl_die_request8[[#This Row],[clm_support]],'Die Ordering'!C:C,'Die Ordering'!G:G,"",0)</f>
        <v>45932</v>
      </c>
      <c r="J648" s="39" t="s">
        <v>3200</v>
      </c>
      <c r="K648" s="61" t="s">
        <v>3656</v>
      </c>
      <c r="L648" s="62"/>
      <c r="M648" s="39" t="s">
        <v>3630</v>
      </c>
      <c r="N648" s="67" t="str">
        <f t="shared" si="10"/>
        <v>13978-406</v>
      </c>
    </row>
    <row r="649" spans="1:14" ht="14.45">
      <c r="A649" s="39">
        <v>694</v>
      </c>
      <c r="B649" s="39" t="s">
        <v>2802</v>
      </c>
      <c r="C649" s="45">
        <v>15651</v>
      </c>
      <c r="D649" s="39">
        <v>274</v>
      </c>
      <c r="E649" s="59" t="str">
        <f>_xlfn.XLOOKUP(tbl_die_request8[[#This Row],[PROFILE NO]],Data!S:S,Data!T:T,"",0)</f>
        <v>Gulf Extrusions Co .(L.L.C)</v>
      </c>
      <c r="F649" s="60">
        <v>45898</v>
      </c>
      <c r="G649" s="39"/>
      <c r="H649" s="60">
        <v>45898</v>
      </c>
      <c r="I649" s="60">
        <f>_xlfn.XLOOKUP(tbl_die_request8[[#This Row],[clm_support]],'Die Ordering'!C:C,'Die Ordering'!G:G,"",0)</f>
        <v>45911</v>
      </c>
      <c r="J649" s="39" t="s">
        <v>3200</v>
      </c>
      <c r="K649" s="61" t="s">
        <v>3657</v>
      </c>
      <c r="L649" s="62"/>
      <c r="M649" s="39" t="s">
        <v>3641</v>
      </c>
      <c r="N649" s="67" t="str">
        <f t="shared" si="10"/>
        <v>15651-274</v>
      </c>
    </row>
    <row r="650" spans="1:14" ht="14.45">
      <c r="A650" s="39">
        <v>695</v>
      </c>
      <c r="B650" s="39" t="s">
        <v>2802</v>
      </c>
      <c r="C650" s="45">
        <v>15651</v>
      </c>
      <c r="D650" s="39">
        <v>275</v>
      </c>
      <c r="E650" s="59" t="str">
        <f>_xlfn.XLOOKUP(tbl_die_request8[[#This Row],[PROFILE NO]],Data!S:S,Data!T:T,"",0)</f>
        <v>Gulf Extrusions Co .(L.L.C)</v>
      </c>
      <c r="F650" s="60">
        <v>45898</v>
      </c>
      <c r="G650" s="39"/>
      <c r="H650" s="60">
        <v>45898</v>
      </c>
      <c r="I650" s="60">
        <f>_xlfn.XLOOKUP(tbl_die_request8[[#This Row],[clm_support]],'Die Ordering'!C:C,'Die Ordering'!G:G,"",0)</f>
        <v>45968</v>
      </c>
      <c r="J650" s="39" t="s">
        <v>3201</v>
      </c>
      <c r="K650" s="61" t="s">
        <v>3657</v>
      </c>
      <c r="L650" s="62"/>
      <c r="M650" s="39" t="s">
        <v>3641</v>
      </c>
      <c r="N650" s="67" t="str">
        <f t="shared" si="10"/>
        <v>15651-275</v>
      </c>
    </row>
    <row r="651" spans="1:14" ht="14.45">
      <c r="A651" s="39">
        <v>696</v>
      </c>
      <c r="B651" s="39" t="s">
        <v>2802</v>
      </c>
      <c r="C651" s="45">
        <v>29466</v>
      </c>
      <c r="D651" s="39">
        <v>504</v>
      </c>
      <c r="E651" s="59" t="str">
        <f>_xlfn.XLOOKUP(tbl_die_request8[[#This Row],[PROFILE NO]],Data!S:S,Data!T:T,"",0)</f>
        <v>Gulf Extrusions Co .(L.L.C)</v>
      </c>
      <c r="F651" s="60">
        <v>45898</v>
      </c>
      <c r="G651" s="39"/>
      <c r="H651" s="60">
        <v>45898</v>
      </c>
      <c r="I651" s="60">
        <f>_xlfn.XLOOKUP(tbl_die_request8[[#This Row],[clm_support]],'Die Ordering'!C:C,'Die Ordering'!G:G,"",0)</f>
        <v>45932</v>
      </c>
      <c r="J651" s="39" t="s">
        <v>3200</v>
      </c>
      <c r="K651" s="61" t="s">
        <v>3658</v>
      </c>
      <c r="L651" s="62"/>
      <c r="M651" s="39" t="s">
        <v>3641</v>
      </c>
      <c r="N651" s="67" t="str">
        <f t="shared" si="10"/>
        <v>29466-504</v>
      </c>
    </row>
    <row r="652" spans="1:14" ht="14.45">
      <c r="A652" s="39">
        <v>697</v>
      </c>
      <c r="B652" s="39" t="s">
        <v>2802</v>
      </c>
      <c r="C652" s="45">
        <v>7097</v>
      </c>
      <c r="D652" s="39">
        <v>503</v>
      </c>
      <c r="E652" s="59" t="str">
        <f>_xlfn.XLOOKUP(tbl_die_request8[[#This Row],[PROFILE NO]],Data!S:S,Data!T:T,"",0)</f>
        <v>Powerbar Gulf L.L.C</v>
      </c>
      <c r="F652" s="60">
        <v>45898</v>
      </c>
      <c r="G652" s="39"/>
      <c r="H652" s="60">
        <v>45898</v>
      </c>
      <c r="I652" s="60" t="str">
        <f>_xlfn.XLOOKUP(tbl_die_request8[[#This Row],[clm_support]],'Die Ordering'!C:C,'Die Ordering'!G:G,"",0)</f>
        <v/>
      </c>
      <c r="J652" s="39" t="s">
        <v>3201</v>
      </c>
      <c r="K652" s="61" t="s">
        <v>3659</v>
      </c>
      <c r="L652" s="62"/>
      <c r="M652" s="39"/>
      <c r="N652" s="67" t="str">
        <f t="shared" si="10"/>
        <v>07097-503</v>
      </c>
    </row>
    <row r="653" spans="1:14" ht="14.45">
      <c r="A653" s="39">
        <v>698</v>
      </c>
      <c r="B653" s="39" t="s">
        <v>2802</v>
      </c>
      <c r="C653" s="45">
        <v>26326</v>
      </c>
      <c r="D653" s="39">
        <v>502</v>
      </c>
      <c r="E653" s="59" t="str">
        <f>_xlfn.XLOOKUP(tbl_die_request8[[#This Row],[PROFILE NO]],Data!S:S,Data!T:T,"",0)</f>
        <v>Powerbar Gulf L.L.C</v>
      </c>
      <c r="F653" s="60">
        <v>45898</v>
      </c>
      <c r="G653" s="39"/>
      <c r="H653" s="60">
        <v>45898</v>
      </c>
      <c r="I653" s="60">
        <f>_xlfn.XLOOKUP(tbl_die_request8[[#This Row],[clm_support]],'Die Ordering'!C:C,'Die Ordering'!G:G,"",0)</f>
        <v>45932</v>
      </c>
      <c r="J653" s="39" t="s">
        <v>3200</v>
      </c>
      <c r="K653" s="61" t="s">
        <v>3659</v>
      </c>
      <c r="L653" s="62"/>
      <c r="M653" s="39" t="s">
        <v>3641</v>
      </c>
      <c r="N653" s="67" t="str">
        <f t="shared" si="10"/>
        <v>26326-502</v>
      </c>
    </row>
    <row r="654" spans="1:14" ht="14.45">
      <c r="A654" s="39">
        <v>699</v>
      </c>
      <c r="B654" s="39" t="s">
        <v>2823</v>
      </c>
      <c r="C654" s="45">
        <v>55049</v>
      </c>
      <c r="D654" s="39">
        <v>2504</v>
      </c>
      <c r="E654" s="59" t="str">
        <f>_xlfn.XLOOKUP(tbl_die_request8[[#This Row],[PROFILE NO]],Data!S:S,Data!T:T,"",0)</f>
        <v>Automotive Precision Technology</v>
      </c>
      <c r="F654" s="60" t="s">
        <v>3660</v>
      </c>
      <c r="G654" s="39"/>
      <c r="H654" s="60" t="s">
        <v>3660</v>
      </c>
      <c r="I654" s="60">
        <f>_xlfn.XLOOKUP(tbl_die_request8[[#This Row],[clm_support]],'Die Ordering'!C:C,'Die Ordering'!G:G,"",0)</f>
        <v>45906</v>
      </c>
      <c r="J654" s="39" t="s">
        <v>3200</v>
      </c>
      <c r="K654" s="61" t="s">
        <v>3661</v>
      </c>
      <c r="L654" s="62"/>
      <c r="M654" s="39"/>
      <c r="N654" s="67" t="str">
        <f t="shared" ref="N654:N660" si="11">IF(B654="GEX-1",(IF(LEN(C654)=4,"0"&amp;C654&amp;"-"&amp;D654,C654&amp;"-"&amp;D654)),IF(LEN(C654)=5,"0"&amp;C654&amp;"-"&amp;D654,"00"&amp;C654&amp;"-"&amp;D654))</f>
        <v>055049-2504</v>
      </c>
    </row>
    <row r="655" spans="1:14" ht="14.45">
      <c r="A655" s="39">
        <v>700</v>
      </c>
      <c r="B655" s="39" t="s">
        <v>2823</v>
      </c>
      <c r="C655" s="45">
        <v>15617</v>
      </c>
      <c r="D655" s="39">
        <v>2502</v>
      </c>
      <c r="E655" s="59" t="str">
        <f>_xlfn.XLOOKUP(tbl_die_request8[[#This Row],[PROFILE NO]],Data!S:S,Data!T:T,"",0)</f>
        <v>GUTMANN INDUSTRIES L.L.C</v>
      </c>
      <c r="F655" s="60" t="s">
        <v>3660</v>
      </c>
      <c r="G655" s="39"/>
      <c r="H655" s="60" t="s">
        <v>3660</v>
      </c>
      <c r="I655" s="60">
        <f>_xlfn.XLOOKUP(tbl_die_request8[[#This Row],[clm_support]],'Die Ordering'!C:C,'Die Ordering'!G:G,"",0)</f>
        <v>45906</v>
      </c>
      <c r="J655" s="39" t="s">
        <v>3200</v>
      </c>
      <c r="K655" s="61" t="s">
        <v>3662</v>
      </c>
      <c r="L655" s="62"/>
      <c r="M655" s="39"/>
      <c r="N655" s="67" t="str">
        <f t="shared" si="11"/>
        <v>015617-2502</v>
      </c>
    </row>
    <row r="656" spans="1:14" ht="14.45">
      <c r="A656" s="39">
        <v>701</v>
      </c>
      <c r="B656" s="39" t="s">
        <v>2823</v>
      </c>
      <c r="C656" s="45">
        <v>29969</v>
      </c>
      <c r="D656" s="39">
        <v>3504</v>
      </c>
      <c r="E656" s="59" t="str">
        <f>_xlfn.XLOOKUP(tbl_die_request8[[#This Row],[PROFILE NO]],Data!S:S,Data!T:T,"",0)</f>
        <v>GUTMANN INDUSTRIES L.L.C</v>
      </c>
      <c r="F656" s="60" t="s">
        <v>3660</v>
      </c>
      <c r="G656" s="39"/>
      <c r="H656" s="60" t="s">
        <v>3660</v>
      </c>
      <c r="I656" s="60">
        <f>_xlfn.XLOOKUP(tbl_die_request8[[#This Row],[clm_support]],'Die Ordering'!C:C,'Die Ordering'!G:G,"",0)</f>
        <v>45906</v>
      </c>
      <c r="J656" s="39" t="s">
        <v>3200</v>
      </c>
      <c r="K656" s="61" t="s">
        <v>3663</v>
      </c>
      <c r="L656" s="62"/>
      <c r="M656" s="39"/>
      <c r="N656" s="67" t="str">
        <f t="shared" si="11"/>
        <v>029969-3504</v>
      </c>
    </row>
    <row r="657" spans="1:14" ht="14.45">
      <c r="A657" s="39">
        <v>702</v>
      </c>
      <c r="B657" s="39" t="s">
        <v>2823</v>
      </c>
      <c r="C657" s="45">
        <v>15808</v>
      </c>
      <c r="D657" s="39">
        <v>2502</v>
      </c>
      <c r="E657" s="59" t="str">
        <f>_xlfn.XLOOKUP(tbl_die_request8[[#This Row],[PROFILE NO]],Data!S:S,Data!T:T,"",0)</f>
        <v>Gulf Extrusions Co .(L.L.C)</v>
      </c>
      <c r="F657" s="60" t="s">
        <v>3660</v>
      </c>
      <c r="G657" s="39"/>
      <c r="H657" s="60" t="s">
        <v>3660</v>
      </c>
      <c r="I657" s="60">
        <f>_xlfn.XLOOKUP(tbl_die_request8[[#This Row],[clm_support]],'Die Ordering'!C:C,'Die Ordering'!G:G,"",0)</f>
        <v>45906</v>
      </c>
      <c r="J657" s="39" t="s">
        <v>3200</v>
      </c>
      <c r="K657" s="61"/>
      <c r="L657" s="62"/>
      <c r="M657" s="39"/>
      <c r="N657" s="67" t="str">
        <f t="shared" si="11"/>
        <v>015808-2502</v>
      </c>
    </row>
    <row r="658" spans="1:14" ht="14.45">
      <c r="A658" s="39">
        <v>703</v>
      </c>
      <c r="B658" s="39" t="s">
        <v>2823</v>
      </c>
      <c r="C658" s="45">
        <v>55030</v>
      </c>
      <c r="D658" s="39">
        <v>2503</v>
      </c>
      <c r="E658" s="59" t="str">
        <f>_xlfn.XLOOKUP(tbl_die_request8[[#This Row],[PROFILE NO]],Data!S:S,Data!T:T,"",0)</f>
        <v>Automotive Precision Technology</v>
      </c>
      <c r="F658" s="60" t="s">
        <v>3660</v>
      </c>
      <c r="G658" s="39"/>
      <c r="H658" s="60" t="s">
        <v>3660</v>
      </c>
      <c r="I658" s="60">
        <f>_xlfn.XLOOKUP(tbl_die_request8[[#This Row],[clm_support]],'Die Ordering'!C:C,'Die Ordering'!G:G,"",0)</f>
        <v>45916</v>
      </c>
      <c r="J658" s="39" t="s">
        <v>3200</v>
      </c>
      <c r="K658" s="61" t="s">
        <v>3664</v>
      </c>
      <c r="L658" s="62"/>
      <c r="M658" s="39"/>
      <c r="N658" s="67" t="str">
        <f t="shared" si="11"/>
        <v>055030-2503</v>
      </c>
    </row>
    <row r="659" spans="1:14" ht="14.45">
      <c r="A659" s="39">
        <v>704</v>
      </c>
      <c r="B659" s="39" t="s">
        <v>2823</v>
      </c>
      <c r="C659" s="45">
        <v>13237</v>
      </c>
      <c r="D659" s="39">
        <v>2502</v>
      </c>
      <c r="E659" s="59" t="str">
        <f>_xlfn.XLOOKUP(tbl_die_request8[[#This Row],[PROFILE NO]],Data!S:S,Data!T:T,"",0)</f>
        <v>Gulf Extrusions Co .(L.L.C)</v>
      </c>
      <c r="F659" s="60" t="s">
        <v>3660</v>
      </c>
      <c r="G659" s="39"/>
      <c r="H659" s="60" t="s">
        <v>3660</v>
      </c>
      <c r="I659" s="60">
        <f>_xlfn.XLOOKUP(tbl_die_request8[[#This Row],[clm_support]],'Die Ordering'!C:C,'Die Ordering'!G:G,"",0)</f>
        <v>45906</v>
      </c>
      <c r="J659" s="39" t="s">
        <v>3200</v>
      </c>
      <c r="K659" s="61" t="s">
        <v>3665</v>
      </c>
      <c r="L659" s="62"/>
      <c r="M659" s="39"/>
      <c r="N659" s="67" t="str">
        <f t="shared" si="11"/>
        <v>013237-2502</v>
      </c>
    </row>
    <row r="660" spans="1:14" ht="14.45">
      <c r="A660" s="39">
        <v>705</v>
      </c>
      <c r="B660" s="39" t="s">
        <v>2823</v>
      </c>
      <c r="C660" s="45">
        <v>15106</v>
      </c>
      <c r="D660" s="39">
        <v>3501</v>
      </c>
      <c r="E660" s="59" t="str">
        <f>_xlfn.XLOOKUP(tbl_die_request8[[#This Row],[PROFILE NO]],Data!S:S,Data!T:T,"",0)</f>
        <v>GUTMANN INDUSTRIES L.L.C</v>
      </c>
      <c r="F660" s="60" t="s">
        <v>3660</v>
      </c>
      <c r="G660" s="39"/>
      <c r="H660" s="60" t="s">
        <v>3660</v>
      </c>
      <c r="I660" s="60">
        <f>_xlfn.XLOOKUP(tbl_die_request8[[#This Row],[clm_support]],'Die Ordering'!C:C,'Die Ordering'!G:G,"",0)</f>
        <v>45906</v>
      </c>
      <c r="J660" s="39" t="s">
        <v>3200</v>
      </c>
      <c r="K660" s="61" t="s">
        <v>3666</v>
      </c>
      <c r="L660" s="62"/>
      <c r="M660" s="39"/>
      <c r="N660" s="67" t="str">
        <f t="shared" si="11"/>
        <v>015106-3501</v>
      </c>
    </row>
    <row r="661" spans="1:14" ht="14.45">
      <c r="A661" s="39">
        <v>707</v>
      </c>
      <c r="B661" s="39" t="s">
        <v>2802</v>
      </c>
      <c r="C661" s="45">
        <v>120469</v>
      </c>
      <c r="D661" s="39">
        <v>404</v>
      </c>
      <c r="E661" s="59" t="str">
        <f>_xlfn.XLOOKUP(tbl_die_request8[[#This Row],[PROFILE NO]],Data!S:S,Data!T:T,"",0)</f>
        <v>FENPLAST</v>
      </c>
      <c r="F661" s="199">
        <v>45904</v>
      </c>
      <c r="G661" s="39"/>
      <c r="H661" s="199">
        <v>45904</v>
      </c>
      <c r="I661" s="60">
        <f>_xlfn.XLOOKUP(tbl_die_request8[[#This Row],[clm_support]],'Die Ordering'!C:C,'Die Ordering'!G:G,"",0)</f>
        <v>45932</v>
      </c>
      <c r="J661" s="39" t="s">
        <v>3200</v>
      </c>
      <c r="K661" s="61" t="s">
        <v>3667</v>
      </c>
      <c r="L661" s="62"/>
      <c r="M661" s="39" t="s">
        <v>3641</v>
      </c>
      <c r="N661" s="67" t="str">
        <f t="shared" ref="N661:N664" si="12">IF(B661="GEX-1",(IF(LEN(C661)=4,"0"&amp;C661&amp;"-"&amp;D661,C661&amp;"-"&amp;D661)),IF(LEN(C661)=5,"0"&amp;C661&amp;"-"&amp;D661,"00"&amp;C661&amp;"-"&amp;D661))</f>
        <v>120469-404</v>
      </c>
    </row>
    <row r="662" spans="1:14" ht="14.45">
      <c r="A662" s="39">
        <v>708</v>
      </c>
      <c r="B662" s="39" t="s">
        <v>2802</v>
      </c>
      <c r="C662" s="45">
        <v>26196</v>
      </c>
      <c r="D662" s="39">
        <v>502</v>
      </c>
      <c r="E662" s="59" t="s">
        <v>3668</v>
      </c>
      <c r="F662" s="199">
        <v>45904</v>
      </c>
      <c r="G662" s="39"/>
      <c r="H662" s="199">
        <v>45904</v>
      </c>
      <c r="I662" s="60">
        <f>_xlfn.XLOOKUP(tbl_die_request8[[#This Row],[clm_support]],'Die Ordering'!C:C,'Die Ordering'!G:G,"",0)</f>
        <v>45932</v>
      </c>
      <c r="J662" s="39" t="s">
        <v>3200</v>
      </c>
      <c r="K662" s="61" t="s">
        <v>3667</v>
      </c>
      <c r="L662" s="62"/>
      <c r="M662" s="39" t="s">
        <v>3641</v>
      </c>
      <c r="N662" s="67" t="str">
        <f t="shared" si="12"/>
        <v>26196-502</v>
      </c>
    </row>
    <row r="663" spans="1:14" ht="14.45">
      <c r="A663" s="39">
        <v>709</v>
      </c>
      <c r="B663" s="39" t="s">
        <v>2802</v>
      </c>
      <c r="C663" s="45">
        <v>26257</v>
      </c>
      <c r="D663" s="39">
        <v>503</v>
      </c>
      <c r="E663" s="59" t="str">
        <f>_xlfn.XLOOKUP(tbl_die_request8[[#This Row],[PROFILE NO]],Data!S:S,Data!T:T,"",0)</f>
        <v>Powerbar Gulf L.L.C</v>
      </c>
      <c r="F663" s="199">
        <v>45904</v>
      </c>
      <c r="G663" s="39"/>
      <c r="H663" s="199">
        <v>45904</v>
      </c>
      <c r="I663" s="60">
        <f>_xlfn.XLOOKUP(tbl_die_request8[[#This Row],[clm_support]],'Die Ordering'!C:C,'Die Ordering'!G:G,"",0)</f>
        <v>45932</v>
      </c>
      <c r="J663" s="39" t="s">
        <v>3200</v>
      </c>
      <c r="K663" s="61" t="s">
        <v>3667</v>
      </c>
      <c r="L663" s="62"/>
      <c r="M663" s="39" t="s">
        <v>3641</v>
      </c>
      <c r="N663" s="67" t="str">
        <f t="shared" si="12"/>
        <v>26257-503</v>
      </c>
    </row>
    <row r="664" spans="1:14" ht="14.45">
      <c r="A664" s="39">
        <v>710</v>
      </c>
      <c r="B664" s="39" t="s">
        <v>2802</v>
      </c>
      <c r="C664" s="45">
        <v>29903</v>
      </c>
      <c r="D664" s="39">
        <v>604</v>
      </c>
      <c r="E664" s="59" t="str">
        <f>_xlfn.XLOOKUP(tbl_die_request8[[#This Row],[PROFILE NO]],Data!S:S,Data!T:T,"",0)</f>
        <v>GUTMANN INDUSTRIES L.L.C</v>
      </c>
      <c r="F664" s="199">
        <v>45904</v>
      </c>
      <c r="G664" s="39"/>
      <c r="H664" s="199">
        <v>45904</v>
      </c>
      <c r="I664" s="60">
        <f>_xlfn.XLOOKUP(tbl_die_request8[[#This Row],[clm_support]],'Die Ordering'!C:C,'Die Ordering'!G:G,"",0)</f>
        <v>45909</v>
      </c>
      <c r="J664" s="39" t="s">
        <v>3200</v>
      </c>
      <c r="K664" s="61" t="s">
        <v>3667</v>
      </c>
      <c r="L664" s="62"/>
      <c r="M664" s="39"/>
      <c r="N664" s="67" t="str">
        <f t="shared" si="12"/>
        <v>29903-604</v>
      </c>
    </row>
    <row r="665" spans="1:14" ht="14.45">
      <c r="A665" s="39">
        <v>711</v>
      </c>
      <c r="B665" s="39" t="s">
        <v>2802</v>
      </c>
      <c r="C665" s="45">
        <v>14699</v>
      </c>
      <c r="D665" s="39">
        <v>208</v>
      </c>
      <c r="E665" s="59" t="str">
        <f>_xlfn.XLOOKUP(tbl_die_request8[[#This Row],[PROFILE NO]],Data!S:S,Data!T:T,"",0)</f>
        <v>Gulf Extrusions Co .(L.L.C)</v>
      </c>
      <c r="F665" s="199">
        <v>45904</v>
      </c>
      <c r="G665" s="39"/>
      <c r="H665" s="199">
        <v>45904</v>
      </c>
      <c r="I665" s="60">
        <f>_xlfn.XLOOKUP(tbl_die_request8[[#This Row],[clm_support]],'Die Ordering'!C:C,'Die Ordering'!G:G,"",0)</f>
        <v>45932</v>
      </c>
      <c r="J665" s="39" t="s">
        <v>3200</v>
      </c>
      <c r="K665" s="61" t="s">
        <v>3667</v>
      </c>
      <c r="L665" s="62"/>
      <c r="M665" s="39" t="s">
        <v>3641</v>
      </c>
      <c r="N665" s="67" t="str">
        <f t="shared" ref="N665:N671" si="13">IF(B665="GEX-1",(IF(LEN(C665)=4,"0"&amp;C665&amp;"-"&amp;D665,C665&amp;"-"&amp;D665)),IF(LEN(C665)=5,"0"&amp;C665&amp;"-"&amp;D665,"00"&amp;C665&amp;"-"&amp;D665))</f>
        <v>14699-208</v>
      </c>
    </row>
    <row r="666" spans="1:14" ht="14.45">
      <c r="A666" s="39">
        <v>712</v>
      </c>
      <c r="B666" s="39" t="s">
        <v>2802</v>
      </c>
      <c r="C666" s="45">
        <v>15617</v>
      </c>
      <c r="D666" s="39">
        <v>404</v>
      </c>
      <c r="E666" s="59" t="str">
        <f>_xlfn.XLOOKUP(tbl_die_request8[[#This Row],[PROFILE NO]],Data!S:S,Data!T:T,"",0)</f>
        <v>GUTMANN INDUSTRIES L.L.C</v>
      </c>
      <c r="F666" s="199">
        <v>45904</v>
      </c>
      <c r="G666" s="39"/>
      <c r="H666" s="199">
        <v>45904</v>
      </c>
      <c r="I666" s="60">
        <f>_xlfn.XLOOKUP(tbl_die_request8[[#This Row],[clm_support]],'Die Ordering'!C:C,'Die Ordering'!G:G,"",0)</f>
        <v>45932</v>
      </c>
      <c r="J666" s="39" t="s">
        <v>3200</v>
      </c>
      <c r="K666" s="61" t="s">
        <v>3667</v>
      </c>
      <c r="L666" s="62"/>
      <c r="M666" s="39" t="s">
        <v>3641</v>
      </c>
      <c r="N666" s="67" t="str">
        <f t="shared" si="13"/>
        <v>15617-404</v>
      </c>
    </row>
    <row r="667" spans="1:14" ht="29.25" customHeight="1">
      <c r="A667" s="39">
        <v>713</v>
      </c>
      <c r="B667" s="39" t="s">
        <v>2802</v>
      </c>
      <c r="C667" s="45">
        <v>29240</v>
      </c>
      <c r="D667" s="39">
        <v>202</v>
      </c>
      <c r="E667" s="59" t="str">
        <f>_xlfn.XLOOKUP(tbl_die_request8[[#This Row],[PROFILE NO]],Data!S:S,Data!T:T,"",0)</f>
        <v>Sherwood Windows Limited</v>
      </c>
      <c r="F667" s="199">
        <v>45904</v>
      </c>
      <c r="G667" s="39"/>
      <c r="H667" s="199">
        <v>45904</v>
      </c>
      <c r="I667" s="60">
        <f>_xlfn.XLOOKUP(tbl_die_request8[[#This Row],[clm_support]],'Die Ordering'!C:C,'Die Ordering'!G:G,"",0)</f>
        <v>45909</v>
      </c>
      <c r="J667" s="39" t="s">
        <v>3200</v>
      </c>
      <c r="K667" s="61" t="s">
        <v>3667</v>
      </c>
      <c r="L667" s="62"/>
      <c r="M667" s="39"/>
      <c r="N667" s="67" t="str">
        <f t="shared" si="13"/>
        <v>29240-202</v>
      </c>
    </row>
    <row r="668" spans="1:14" ht="14.45">
      <c r="A668" s="39">
        <v>714</v>
      </c>
      <c r="B668" s="39" t="s">
        <v>2802</v>
      </c>
      <c r="C668" s="45">
        <v>13711</v>
      </c>
      <c r="D668" s="39">
        <v>201</v>
      </c>
      <c r="E668" s="59" t="str">
        <f>_xlfn.XLOOKUP(tbl_die_request8[[#This Row],[PROFILE NO]],Data!S:S,Data!T:T,"",0)</f>
        <v>Gulf Extrusions Co .(L.L.C)</v>
      </c>
      <c r="F668" s="199">
        <v>45908</v>
      </c>
      <c r="G668" s="39"/>
      <c r="H668" s="199">
        <f>tbl_die_request8[[#This Row],[REQUESTED DATE]]</f>
        <v>45908</v>
      </c>
      <c r="I668" s="60">
        <f>_xlfn.XLOOKUP(tbl_die_request8[[#This Row],[clm_support]],'Die Ordering'!C:C,'Die Ordering'!G:G,"",0)</f>
        <v>45932</v>
      </c>
      <c r="J668" s="39" t="s">
        <v>3200</v>
      </c>
      <c r="K668" s="61" t="s">
        <v>3669</v>
      </c>
      <c r="L668" s="62"/>
      <c r="M668" s="39"/>
      <c r="N668" s="67" t="str">
        <f t="shared" si="13"/>
        <v>13711-201</v>
      </c>
    </row>
    <row r="669" spans="1:14" ht="14.45">
      <c r="A669" s="39">
        <v>715</v>
      </c>
      <c r="B669" s="39" t="s">
        <v>2802</v>
      </c>
      <c r="C669" s="45">
        <v>13711</v>
      </c>
      <c r="D669" s="39">
        <v>420</v>
      </c>
      <c r="E669" s="59" t="str">
        <f>_xlfn.XLOOKUP(tbl_die_request8[[#This Row],[PROFILE NO]],Data!S:S,Data!T:T,"",0)</f>
        <v>Gulf Extrusions Co .(L.L.C)</v>
      </c>
      <c r="F669" s="199">
        <v>45908</v>
      </c>
      <c r="G669" s="39"/>
      <c r="H669" s="199">
        <f>tbl_die_request8[[#This Row],[REQUESTED DATE]]</f>
        <v>45908</v>
      </c>
      <c r="I669" s="60">
        <f>_xlfn.XLOOKUP(tbl_die_request8[[#This Row],[clm_support]],'Die Ordering'!C:C,'Die Ordering'!G:G,"",0)</f>
        <v>45932</v>
      </c>
      <c r="J669" s="39" t="s">
        <v>3200</v>
      </c>
      <c r="K669" s="61" t="s">
        <v>3670</v>
      </c>
      <c r="L669" s="62"/>
      <c r="M669" s="39"/>
      <c r="N669" s="67" t="str">
        <f t="shared" si="13"/>
        <v>13711-420</v>
      </c>
    </row>
    <row r="670" spans="1:14" ht="14.45">
      <c r="A670" s="39">
        <v>716</v>
      </c>
      <c r="B670" s="39" t="s">
        <v>2802</v>
      </c>
      <c r="C670" s="45">
        <v>11388</v>
      </c>
      <c r="D670" s="39">
        <v>505</v>
      </c>
      <c r="E670" s="59" t="str">
        <f>_xlfn.XLOOKUP(tbl_die_request8[[#This Row],[PROFILE NO]],Data!S:S,Data!T:T,"",0)</f>
        <v>Gulf Extrusions Co .(L.L.C)</v>
      </c>
      <c r="F670" s="199">
        <v>45908</v>
      </c>
      <c r="G670" s="39"/>
      <c r="H670" s="199">
        <f>tbl_die_request8[[#This Row],[REQUESTED DATE]]</f>
        <v>45908</v>
      </c>
      <c r="I670" s="60">
        <f>_xlfn.XLOOKUP(tbl_die_request8[[#This Row],[clm_support]],'Die Ordering'!C:C,'Die Ordering'!G:G,"",0)</f>
        <v>45932</v>
      </c>
      <c r="J670" s="39" t="s">
        <v>3200</v>
      </c>
      <c r="K670" s="61" t="s">
        <v>3671</v>
      </c>
      <c r="L670" s="62"/>
      <c r="M670" s="39"/>
      <c r="N670" s="67" t="str">
        <f t="shared" si="13"/>
        <v>11388-505</v>
      </c>
    </row>
    <row r="671" spans="1:14" ht="14.45">
      <c r="A671" s="39">
        <v>717</v>
      </c>
      <c r="B671" s="39" t="s">
        <v>2802</v>
      </c>
      <c r="C671" s="45">
        <v>29443</v>
      </c>
      <c r="D671" s="39">
        <v>402</v>
      </c>
      <c r="E671" s="59" t="str">
        <f>_xlfn.XLOOKUP(tbl_die_request8[[#This Row],[PROFILE NO]],Data!S:S,Data!T:T,"",0)</f>
        <v>Gutmann Systems Middle East FZCO</v>
      </c>
      <c r="F671" s="199">
        <v>45908</v>
      </c>
      <c r="G671" s="39"/>
      <c r="H671" s="199">
        <f>tbl_die_request8[[#This Row],[REQUESTED DATE]]</f>
        <v>45908</v>
      </c>
      <c r="I671" s="60">
        <f>_xlfn.XLOOKUP(tbl_die_request8[[#This Row],[clm_support]],'Die Ordering'!C:C,'Die Ordering'!G:G,"",0)</f>
        <v>45932</v>
      </c>
      <c r="J671" s="39" t="s">
        <v>3200</v>
      </c>
      <c r="K671" s="61" t="s">
        <v>3667</v>
      </c>
      <c r="L671" s="62"/>
      <c r="M671" s="39" t="s">
        <v>3630</v>
      </c>
      <c r="N671" s="67" t="str">
        <f t="shared" si="13"/>
        <v>29443-402</v>
      </c>
    </row>
    <row r="672" spans="1:14" ht="14.45">
      <c r="A672" s="39">
        <v>718</v>
      </c>
      <c r="B672" s="39" t="s">
        <v>2802</v>
      </c>
      <c r="C672" s="45">
        <v>29608</v>
      </c>
      <c r="D672" s="39">
        <v>602</v>
      </c>
      <c r="E672" s="59" t="str">
        <f>_xlfn.XLOOKUP(tbl_die_request8[[#This Row],[PROFILE NO]],Data!S:S,Data!T:T,"",0)</f>
        <v>Gulf Extrusions Co .(L.L.C)</v>
      </c>
      <c r="F672" s="199">
        <v>45910</v>
      </c>
      <c r="G672" s="39"/>
      <c r="H672" s="199">
        <f>tbl_die_request8[[#This Row],[REQUESTED DATE]]</f>
        <v>45910</v>
      </c>
      <c r="I672" s="60">
        <f>_xlfn.XLOOKUP(tbl_die_request8[[#This Row],[clm_support]],'Die Ordering'!C:C,'Die Ordering'!G:G,"",0)</f>
        <v>45911</v>
      </c>
      <c r="J672" s="39" t="s">
        <v>3200</v>
      </c>
      <c r="K672" s="61" t="s">
        <v>3672</v>
      </c>
      <c r="L672" s="62"/>
      <c r="M672" s="39" t="s">
        <v>3630</v>
      </c>
      <c r="N672" s="67" t="str">
        <f t="shared" ref="N672:N685" si="14">IF(B672="GEX-1",(IF(LEN(C672)=4,"0"&amp;C672&amp;"-"&amp;D672,C672&amp;"-"&amp;D672)),IF(LEN(C672)=5,"0"&amp;C672&amp;"-"&amp;D672,"00"&amp;C672&amp;"-"&amp;D672))</f>
        <v>29608-602</v>
      </c>
    </row>
    <row r="673" spans="1:14" ht="14.45">
      <c r="A673" s="39">
        <v>719</v>
      </c>
      <c r="B673" s="39" t="s">
        <v>2802</v>
      </c>
      <c r="C673" s="45">
        <v>28117</v>
      </c>
      <c r="D673" s="39">
        <v>435</v>
      </c>
      <c r="E673" s="59" t="str">
        <f>_xlfn.XLOOKUP(tbl_die_request8[[#This Row],[PROFILE NO]],Data!S:S,Data!T:T,"",0)</f>
        <v>Gulf Extrusions Co .(L.L.C)</v>
      </c>
      <c r="F673" s="199">
        <v>45910</v>
      </c>
      <c r="G673" s="39"/>
      <c r="H673" s="199">
        <f>tbl_die_request8[[#This Row],[REQUESTED DATE]]</f>
        <v>45910</v>
      </c>
      <c r="I673" s="60">
        <f>_xlfn.XLOOKUP(tbl_die_request8[[#This Row],[clm_support]],'Die Ordering'!C:C,'Die Ordering'!G:G,"",0)</f>
        <v>45932</v>
      </c>
      <c r="J673" s="39" t="s">
        <v>3200</v>
      </c>
      <c r="K673" s="61" t="s">
        <v>3667</v>
      </c>
      <c r="L673" s="62"/>
      <c r="M673" s="39" t="s">
        <v>3673</v>
      </c>
      <c r="N673" s="67" t="str">
        <f t="shared" si="14"/>
        <v>28117-435</v>
      </c>
    </row>
    <row r="674" spans="1:14" ht="14.45">
      <c r="A674" s="39">
        <v>720</v>
      </c>
      <c r="B674" s="39" t="s">
        <v>2802</v>
      </c>
      <c r="C674" s="45">
        <v>25124</v>
      </c>
      <c r="D674" s="39">
        <v>604</v>
      </c>
      <c r="E674" s="59" t="str">
        <f>_xlfn.XLOOKUP(tbl_die_request8[[#This Row],[PROFILE NO]],Data!S:S,Data!T:T,"",0)</f>
        <v>Gulf Extrusions Co .(L.L.C)</v>
      </c>
      <c r="F674" s="199">
        <v>45910</v>
      </c>
      <c r="G674" s="39"/>
      <c r="H674" s="199">
        <f>tbl_die_request8[[#This Row],[REQUESTED DATE]]</f>
        <v>45910</v>
      </c>
      <c r="I674" s="60" t="str">
        <f>_xlfn.XLOOKUP(tbl_die_request8[[#This Row],[clm_support]],'Die Ordering'!C:C,'Die Ordering'!G:G,"",0)</f>
        <v/>
      </c>
      <c r="J674" s="39" t="s">
        <v>3201</v>
      </c>
      <c r="K674" s="61" t="s">
        <v>3667</v>
      </c>
      <c r="L674" s="62"/>
      <c r="M674" s="39"/>
      <c r="N674" s="67" t="str">
        <f t="shared" si="14"/>
        <v>25124-604</v>
      </c>
    </row>
    <row r="675" spans="1:14" ht="14.45">
      <c r="A675" s="39">
        <v>721</v>
      </c>
      <c r="B675" s="39" t="s">
        <v>2802</v>
      </c>
      <c r="C675" s="45">
        <v>5171</v>
      </c>
      <c r="D675" s="39">
        <v>608</v>
      </c>
      <c r="E675" s="59" t="str">
        <f>_xlfn.XLOOKUP(tbl_die_request8[[#This Row],[PROFILE NO]],Data!S:S,Data!T:T,"",0)</f>
        <v>Arabian Aluminium Co. LLC - FEA Joint  Venture Pro</v>
      </c>
      <c r="F675" s="199">
        <v>45910</v>
      </c>
      <c r="G675" s="39"/>
      <c r="H675" s="199">
        <f>tbl_die_request8[[#This Row],[REQUESTED DATE]]</f>
        <v>45910</v>
      </c>
      <c r="I675" s="60">
        <f>_xlfn.XLOOKUP(tbl_die_request8[[#This Row],[clm_support]],'Die Ordering'!C:C,'Die Ordering'!G:G,"",0)</f>
        <v>45911</v>
      </c>
      <c r="J675" s="39" t="s">
        <v>3200</v>
      </c>
      <c r="K675" s="61" t="s">
        <v>3667</v>
      </c>
      <c r="L675" s="62"/>
      <c r="M675" s="39" t="s">
        <v>3630</v>
      </c>
      <c r="N675" s="67" t="str">
        <f t="shared" si="14"/>
        <v>05171-608</v>
      </c>
    </row>
    <row r="676" spans="1:14" ht="14.45">
      <c r="A676" s="39">
        <v>722</v>
      </c>
      <c r="B676" s="39" t="s">
        <v>2802</v>
      </c>
      <c r="C676" s="45">
        <v>16686</v>
      </c>
      <c r="D676" s="39">
        <v>502</v>
      </c>
      <c r="E676" s="59" t="str">
        <f>_xlfn.XLOOKUP(tbl_die_request8[[#This Row],[PROFILE NO]],Data!S:S,Data!T:T,"",0)</f>
        <v>Gulf Extrusions Co .(L.L.C)</v>
      </c>
      <c r="F676" s="199">
        <v>45910</v>
      </c>
      <c r="G676" s="39"/>
      <c r="H676" s="199">
        <f>tbl_die_request8[[#This Row],[REQUESTED DATE]]</f>
        <v>45910</v>
      </c>
      <c r="I676" s="60">
        <f>_xlfn.XLOOKUP(tbl_die_request8[[#This Row],[clm_support]],'Die Ordering'!C:C,'Die Ordering'!G:G,"",0)</f>
        <v>45932</v>
      </c>
      <c r="J676" s="39" t="s">
        <v>3200</v>
      </c>
      <c r="K676" s="61" t="s">
        <v>3667</v>
      </c>
      <c r="L676" s="62"/>
      <c r="M676" s="39" t="s">
        <v>3630</v>
      </c>
      <c r="N676" s="67" t="str">
        <f t="shared" si="14"/>
        <v>16686-502</v>
      </c>
    </row>
    <row r="677" spans="1:14" ht="14.45">
      <c r="A677" s="39">
        <v>723</v>
      </c>
      <c r="B677" s="39" t="s">
        <v>2802</v>
      </c>
      <c r="C677" s="45">
        <v>11053</v>
      </c>
      <c r="D677" s="39">
        <v>403</v>
      </c>
      <c r="E677" s="59" t="str">
        <f>_xlfn.XLOOKUP(tbl_die_request8[[#This Row],[PROFILE NO]],Data!S:S,Data!T:T,"",0)</f>
        <v>Cedar Aluminium Co</v>
      </c>
      <c r="F677" s="199">
        <v>45910</v>
      </c>
      <c r="G677" s="39"/>
      <c r="H677" s="199">
        <f>tbl_die_request8[[#This Row],[REQUESTED DATE]]</f>
        <v>45910</v>
      </c>
      <c r="I677" s="60">
        <f>_xlfn.XLOOKUP(tbl_die_request8[[#This Row],[clm_support]],'Die Ordering'!C:C,'Die Ordering'!G:G,"",0)</f>
        <v>45911</v>
      </c>
      <c r="J677" s="39" t="s">
        <v>3200</v>
      </c>
      <c r="K677" s="61" t="s">
        <v>3674</v>
      </c>
      <c r="L677" s="62"/>
      <c r="M677" s="39" t="s">
        <v>3630</v>
      </c>
      <c r="N677" s="67" t="str">
        <f t="shared" si="14"/>
        <v>11053-403</v>
      </c>
    </row>
    <row r="678" spans="1:14" ht="14.45">
      <c r="A678" s="39">
        <v>724</v>
      </c>
      <c r="B678" s="39" t="s">
        <v>2823</v>
      </c>
      <c r="C678" s="45">
        <v>15907</v>
      </c>
      <c r="D678" s="39">
        <v>2502</v>
      </c>
      <c r="E678" s="59" t="str">
        <f>_xlfn.XLOOKUP(tbl_die_request8[[#This Row],[PROFILE NO]],Data!S:S,Data!T:T,"",0)</f>
        <v>Gulf Extrusions Co .(L.L.C)</v>
      </c>
      <c r="F678" s="199">
        <v>45910</v>
      </c>
      <c r="G678" s="39"/>
      <c r="H678" s="199">
        <f>tbl_die_request8[[#This Row],[REQUESTED DATE]]</f>
        <v>45910</v>
      </c>
      <c r="I678" s="60">
        <f>_xlfn.XLOOKUP(tbl_die_request8[[#This Row],[clm_support]],'Die Ordering'!C:C,'Die Ordering'!G:G,"",0)</f>
        <v>45936</v>
      </c>
      <c r="J678" s="39" t="s">
        <v>3200</v>
      </c>
      <c r="K678" s="61"/>
      <c r="L678" s="62"/>
      <c r="M678" s="39"/>
      <c r="N678" s="67" t="str">
        <f t="shared" si="14"/>
        <v>015907-2502</v>
      </c>
    </row>
    <row r="679" spans="1:14" ht="14.45">
      <c r="A679" s="39">
        <v>725</v>
      </c>
      <c r="B679" s="39" t="s">
        <v>2823</v>
      </c>
      <c r="C679" s="45">
        <v>12535</v>
      </c>
      <c r="D679" s="39">
        <v>2502</v>
      </c>
      <c r="E679" s="59" t="str">
        <f>_xlfn.XLOOKUP(tbl_die_request8[[#This Row],[PROFILE NO]],Data!S:S,Data!T:T,"",0)</f>
        <v>Gulf Extrusions Co .(L.L.C)</v>
      </c>
      <c r="F679" s="199">
        <v>45910</v>
      </c>
      <c r="G679" s="39"/>
      <c r="H679" s="199">
        <f>tbl_die_request8[[#This Row],[REQUESTED DATE]]</f>
        <v>45910</v>
      </c>
      <c r="I679" s="60">
        <f>_xlfn.XLOOKUP(tbl_die_request8[[#This Row],[clm_support]],'Die Ordering'!C:C,'Die Ordering'!G:G,"",0)</f>
        <v>45916</v>
      </c>
      <c r="J679" s="39" t="s">
        <v>3200</v>
      </c>
      <c r="K679" s="61"/>
      <c r="L679" s="62"/>
      <c r="M679" s="39"/>
      <c r="N679" s="67" t="str">
        <f t="shared" si="14"/>
        <v>012535-2502</v>
      </c>
    </row>
    <row r="680" spans="1:14" ht="14.45">
      <c r="A680" s="39">
        <v>726</v>
      </c>
      <c r="B680" s="39" t="s">
        <v>2823</v>
      </c>
      <c r="C680" s="45">
        <v>15811</v>
      </c>
      <c r="D680" s="39">
        <v>3502</v>
      </c>
      <c r="E680" s="59" t="str">
        <f>_xlfn.XLOOKUP(tbl_die_request8[[#This Row],[PROFILE NO]],Data!S:S,Data!T:T,"",0)</f>
        <v>Gulf Extrusions Co .(L.L.C)</v>
      </c>
      <c r="F680" s="199">
        <v>45910</v>
      </c>
      <c r="G680" s="39"/>
      <c r="H680" s="199">
        <f>tbl_die_request8[[#This Row],[REQUESTED DATE]]</f>
        <v>45910</v>
      </c>
      <c r="I680" s="60">
        <f>_xlfn.XLOOKUP(tbl_die_request8[[#This Row],[clm_support]],'Die Ordering'!C:C,'Die Ordering'!G:G,"",0)</f>
        <v>45916</v>
      </c>
      <c r="J680" s="39" t="s">
        <v>3200</v>
      </c>
      <c r="K680" s="61"/>
      <c r="L680" s="62"/>
      <c r="M680" s="39"/>
      <c r="N680" s="67" t="str">
        <f t="shared" si="14"/>
        <v>015811-3502</v>
      </c>
    </row>
    <row r="681" spans="1:14" ht="14.45">
      <c r="A681" s="39">
        <v>727</v>
      </c>
      <c r="B681" s="39" t="s">
        <v>2823</v>
      </c>
      <c r="C681" s="45">
        <v>15113</v>
      </c>
      <c r="D681" s="39">
        <v>2502</v>
      </c>
      <c r="E681" s="59" t="str">
        <f>_xlfn.XLOOKUP(tbl_die_request8[[#This Row],[PROFILE NO]],Data!S:S,Data!T:T,"",0)</f>
        <v>Gulf Extrusions Co .(L.L.C)</v>
      </c>
      <c r="F681" s="199">
        <v>45910</v>
      </c>
      <c r="G681" s="39"/>
      <c r="H681" s="199">
        <f>tbl_die_request8[[#This Row],[REQUESTED DATE]]</f>
        <v>45910</v>
      </c>
      <c r="I681" s="60">
        <f>_xlfn.XLOOKUP(tbl_die_request8[[#This Row],[clm_support]],'Die Ordering'!C:C,'Die Ordering'!G:G,"",0)</f>
        <v>45936</v>
      </c>
      <c r="J681" s="39" t="s">
        <v>3200</v>
      </c>
      <c r="K681" s="61"/>
      <c r="L681" s="62"/>
      <c r="M681" s="39"/>
      <c r="N681" s="67" t="str">
        <f t="shared" si="14"/>
        <v>015113-2502</v>
      </c>
    </row>
    <row r="682" spans="1:14" ht="14.45">
      <c r="A682" s="39">
        <v>728</v>
      </c>
      <c r="B682" s="39" t="s">
        <v>2823</v>
      </c>
      <c r="C682" s="45">
        <v>5151</v>
      </c>
      <c r="D682" s="39">
        <v>3508</v>
      </c>
      <c r="E682" s="59" t="str">
        <f>_xlfn.XLOOKUP(tbl_die_request8[[#This Row],[PROFILE NO]],Data!S:S,Data!T:T,"",0)</f>
        <v>Gulf Extrusions Co .(L.L.C)</v>
      </c>
      <c r="F682" s="199">
        <v>45910</v>
      </c>
      <c r="G682" s="39"/>
      <c r="H682" s="199">
        <f>tbl_die_request8[[#This Row],[REQUESTED DATE]]</f>
        <v>45910</v>
      </c>
      <c r="I682" s="60">
        <f>_xlfn.XLOOKUP(tbl_die_request8[[#This Row],[clm_support]],'Die Ordering'!C:C,'Die Ordering'!G:G,"",0)</f>
        <v>45916</v>
      </c>
      <c r="J682" s="39" t="s">
        <v>3200</v>
      </c>
      <c r="K682" s="61"/>
      <c r="L682" s="62"/>
      <c r="M682" s="39"/>
      <c r="N682" s="67" t="str">
        <f t="shared" si="14"/>
        <v>005151-3508</v>
      </c>
    </row>
    <row r="683" spans="1:14" ht="14.45">
      <c r="A683" s="39">
        <v>729</v>
      </c>
      <c r="B683" s="39" t="s">
        <v>2823</v>
      </c>
      <c r="C683" s="45">
        <v>25576</v>
      </c>
      <c r="D683" s="39">
        <v>2504</v>
      </c>
      <c r="E683" s="59" t="str">
        <f>_xlfn.XLOOKUP(tbl_die_request8[[#This Row],[PROFILE NO]],Data!S:S,Data!T:T,"",0)</f>
        <v>Gorica Industries L.L.C.</v>
      </c>
      <c r="F683" s="199">
        <v>45910</v>
      </c>
      <c r="G683" s="39"/>
      <c r="H683" s="199">
        <f>tbl_die_request8[[#This Row],[REQUESTED DATE]]</f>
        <v>45910</v>
      </c>
      <c r="I683" s="60">
        <f>_xlfn.XLOOKUP(tbl_die_request8[[#This Row],[clm_support]],'Die Ordering'!C:C,'Die Ordering'!G:G,"",0)</f>
        <v>45916</v>
      </c>
      <c r="J683" s="39" t="s">
        <v>3200</v>
      </c>
      <c r="K683" s="61"/>
      <c r="L683" s="62"/>
      <c r="M683" s="39"/>
      <c r="N683" s="67" t="str">
        <f t="shared" si="14"/>
        <v>025576-2504</v>
      </c>
    </row>
    <row r="684" spans="1:14" ht="14.45">
      <c r="A684" s="39">
        <v>730</v>
      </c>
      <c r="B684" s="39" t="s">
        <v>2823</v>
      </c>
      <c r="C684" s="45">
        <v>12991</v>
      </c>
      <c r="D684" s="39">
        <v>3502</v>
      </c>
      <c r="E684" s="59" t="str">
        <f>_xlfn.XLOOKUP(tbl_die_request8[[#This Row],[PROFILE NO]],Data!S:S,Data!T:T,"",0)</f>
        <v>Gulf Extrusions Co .(L.L.C)</v>
      </c>
      <c r="F684" s="199">
        <v>45910</v>
      </c>
      <c r="G684" s="39"/>
      <c r="H684" s="199">
        <f>tbl_die_request8[[#This Row],[REQUESTED DATE]]</f>
        <v>45910</v>
      </c>
      <c r="I684" s="60">
        <f>_xlfn.XLOOKUP(tbl_die_request8[[#This Row],[clm_support]],'Die Ordering'!C:C,'Die Ordering'!G:G,"",0)</f>
        <v>45916</v>
      </c>
      <c r="J684" s="39" t="s">
        <v>3200</v>
      </c>
      <c r="K684" s="61"/>
      <c r="L684" s="62"/>
      <c r="M684" s="39"/>
      <c r="N684" s="67" t="str">
        <f t="shared" si="14"/>
        <v>012991-3502</v>
      </c>
    </row>
    <row r="685" spans="1:14" ht="14.45">
      <c r="A685" s="39">
        <v>731</v>
      </c>
      <c r="B685" s="39" t="s">
        <v>2823</v>
      </c>
      <c r="C685" s="45">
        <v>5058</v>
      </c>
      <c r="D685" s="39">
        <v>3502</v>
      </c>
      <c r="E685" s="59" t="str">
        <f>_xlfn.XLOOKUP(tbl_die_request8[[#This Row],[PROFILE NO]],Data!S:S,Data!T:T,"",0)</f>
        <v>Gulf Extrusions Co .(L.L.C)</v>
      </c>
      <c r="F685" s="199">
        <v>45910</v>
      </c>
      <c r="G685" s="39"/>
      <c r="H685" s="199">
        <f>tbl_die_request8[[#This Row],[REQUESTED DATE]]</f>
        <v>45910</v>
      </c>
      <c r="I685" s="60">
        <f>_xlfn.XLOOKUP(tbl_die_request8[[#This Row],[clm_support]],'Die Ordering'!C:C,'Die Ordering'!G:G,"",0)</f>
        <v>45922</v>
      </c>
      <c r="J685" s="39" t="s">
        <v>3200</v>
      </c>
      <c r="K685" s="61"/>
      <c r="L685" s="62"/>
      <c r="M685" s="39"/>
      <c r="N685" s="67" t="str">
        <f t="shared" si="14"/>
        <v>005058-3502</v>
      </c>
    </row>
    <row r="686" spans="1:14" ht="14.45">
      <c r="A686" s="39">
        <v>732</v>
      </c>
      <c r="B686" s="39" t="s">
        <v>2823</v>
      </c>
      <c r="C686" s="45">
        <v>9504</v>
      </c>
      <c r="D686" s="39">
        <v>2502</v>
      </c>
      <c r="E686" s="59" t="str">
        <f>_xlfn.XLOOKUP(tbl_die_request8[[#This Row],[PROFILE NO]],Data!S:S,Data!T:T,"",0)</f>
        <v>Gulf Extrusions Co .(L.L.C)</v>
      </c>
      <c r="F686" s="199">
        <v>45912</v>
      </c>
      <c r="G686" s="39"/>
      <c r="H686" s="199">
        <f>tbl_die_request8[[#This Row],[REQUESTED DATE]]</f>
        <v>45912</v>
      </c>
      <c r="I686" s="60">
        <f>_xlfn.XLOOKUP(tbl_die_request8[[#This Row],[clm_support]],'Die Ordering'!C:C,'Die Ordering'!G:G,"",0)</f>
        <v>45916</v>
      </c>
      <c r="J686" s="39" t="s">
        <v>3200</v>
      </c>
      <c r="K686" s="61"/>
      <c r="L686" s="62"/>
      <c r="M686" s="39"/>
      <c r="N686" s="67" t="str">
        <f t="shared" ref="N686:N691" si="15">IF(B686="GEX-1",(IF(LEN(C686)=4,"0"&amp;C686&amp;"-"&amp;D686,C686&amp;"-"&amp;D686)),IF(LEN(C686)=5,"0"&amp;C686&amp;"-"&amp;D686,"00"&amp;C686&amp;"-"&amp;D686))</f>
        <v>009504-2502</v>
      </c>
    </row>
    <row r="687" spans="1:14" ht="14.45">
      <c r="A687" s="39">
        <v>733</v>
      </c>
      <c r="B687" s="39" t="s">
        <v>2823</v>
      </c>
      <c r="C687" s="45">
        <v>5345</v>
      </c>
      <c r="D687" s="39">
        <v>2502</v>
      </c>
      <c r="E687" s="59" t="str">
        <f>_xlfn.XLOOKUP(tbl_die_request8[[#This Row],[PROFILE NO]],Data!S:S,Data!T:T,"",0)</f>
        <v>Taweelah Aluminium Extrusion Co. (TALEX) LLC</v>
      </c>
      <c r="F687" s="199">
        <v>45912</v>
      </c>
      <c r="G687" s="39"/>
      <c r="H687" s="199">
        <f>tbl_die_request8[[#This Row],[REQUESTED DATE]]</f>
        <v>45912</v>
      </c>
      <c r="I687" s="60">
        <f>_xlfn.XLOOKUP(tbl_die_request8[[#This Row],[clm_support]],'Die Ordering'!C:C,'Die Ordering'!G:G,"",0)</f>
        <v>45916</v>
      </c>
      <c r="J687" s="39" t="s">
        <v>3200</v>
      </c>
      <c r="K687" s="61"/>
      <c r="L687" s="62"/>
      <c r="M687" s="39"/>
      <c r="N687" s="67" t="str">
        <f t="shared" si="15"/>
        <v>005345-2502</v>
      </c>
    </row>
    <row r="688" spans="1:14" ht="14.45">
      <c r="A688" s="39">
        <v>734</v>
      </c>
      <c r="B688" s="39" t="s">
        <v>2823</v>
      </c>
      <c r="C688" s="45">
        <v>14857</v>
      </c>
      <c r="D688" s="39">
        <v>3501</v>
      </c>
      <c r="E688" s="59" t="str">
        <f>_xlfn.XLOOKUP(tbl_die_request8[[#This Row],[PROFILE NO]],Data!S:S,Data!T:T,"",0)</f>
        <v>ALUMINIUM &amp; LIGHT IND. CO. ALICO LLC</v>
      </c>
      <c r="F688" s="199">
        <v>45912</v>
      </c>
      <c r="G688" s="39"/>
      <c r="H688" s="199">
        <f>tbl_die_request8[[#This Row],[REQUESTED DATE]]</f>
        <v>45912</v>
      </c>
      <c r="I688" s="60">
        <f>_xlfn.XLOOKUP(tbl_die_request8[[#This Row],[clm_support]],'Die Ordering'!C:C,'Die Ordering'!G:G,"",0)</f>
        <v>45916</v>
      </c>
      <c r="J688" s="39" t="s">
        <v>3200</v>
      </c>
      <c r="K688" s="61"/>
      <c r="L688" s="62"/>
      <c r="M688" s="39"/>
      <c r="N688" s="67" t="str">
        <f t="shared" si="15"/>
        <v>014857-3501</v>
      </c>
    </row>
    <row r="689" spans="1:14" ht="14.45">
      <c r="A689" s="39">
        <v>735</v>
      </c>
      <c r="B689" s="39" t="s">
        <v>2823</v>
      </c>
      <c r="C689" s="45">
        <v>5030</v>
      </c>
      <c r="D689" s="39">
        <v>2502</v>
      </c>
      <c r="E689" s="59" t="str">
        <f>_xlfn.XLOOKUP(tbl_die_request8[[#This Row],[PROFILE NO]],Data!S:S,Data!T:T,"",0)</f>
        <v>Gulf Extrusions Co .(L.L.C)</v>
      </c>
      <c r="F689" s="199">
        <v>45912</v>
      </c>
      <c r="G689" s="39"/>
      <c r="H689" s="199">
        <f>tbl_die_request8[[#This Row],[REQUESTED DATE]]</f>
        <v>45912</v>
      </c>
      <c r="I689" s="60">
        <f>_xlfn.XLOOKUP(tbl_die_request8[[#This Row],[clm_support]],'Die Ordering'!C:C,'Die Ordering'!G:G,"",0)</f>
        <v>45922</v>
      </c>
      <c r="J689" s="39" t="s">
        <v>3200</v>
      </c>
      <c r="K689" s="61"/>
      <c r="L689" s="62"/>
      <c r="M689" s="39"/>
      <c r="N689" s="67" t="str">
        <f t="shared" si="15"/>
        <v>005030-2502</v>
      </c>
    </row>
    <row r="690" spans="1:14" ht="14.45">
      <c r="A690" s="39">
        <v>736</v>
      </c>
      <c r="B690" s="39" t="s">
        <v>2823</v>
      </c>
      <c r="C690" s="45">
        <v>5040</v>
      </c>
      <c r="D690" s="39">
        <v>2502</v>
      </c>
      <c r="E690" s="59" t="str">
        <f>_xlfn.XLOOKUP(tbl_die_request8[[#This Row],[PROFILE NO]],Data!S:S,Data!T:T,"",0)</f>
        <v>Gulf Extrusions Co .(L.L.C)</v>
      </c>
      <c r="F690" s="199">
        <v>45912</v>
      </c>
      <c r="G690" s="39"/>
      <c r="H690" s="199">
        <f>tbl_die_request8[[#This Row],[REQUESTED DATE]]</f>
        <v>45912</v>
      </c>
      <c r="I690" s="60">
        <f>_xlfn.XLOOKUP(tbl_die_request8[[#This Row],[clm_support]],'Die Ordering'!C:C,'Die Ordering'!G:G,"",0)</f>
        <v>45922</v>
      </c>
      <c r="J690" s="39" t="s">
        <v>3200</v>
      </c>
      <c r="K690" s="61"/>
      <c r="L690" s="62"/>
      <c r="M690" s="39"/>
      <c r="N690" s="67" t="str">
        <f t="shared" si="15"/>
        <v>005040-2502</v>
      </c>
    </row>
    <row r="691" spans="1:14" ht="14.45">
      <c r="A691" s="39">
        <v>737</v>
      </c>
      <c r="B691" s="39" t="s">
        <v>2823</v>
      </c>
      <c r="C691" s="45">
        <v>30295</v>
      </c>
      <c r="D691" s="39">
        <v>3503</v>
      </c>
      <c r="E691" s="59" t="str">
        <f>_xlfn.XLOOKUP(tbl_die_request8[[#This Row],[PROFILE NO]],Data!S:S,Data!T:T,"",0)</f>
        <v>Schuco Middle East Windows &amp; Facade Systems L.L.C.</v>
      </c>
      <c r="F691" s="199">
        <v>45912</v>
      </c>
      <c r="G691" s="39"/>
      <c r="H691" s="199">
        <f>tbl_die_request8[[#This Row],[REQUESTED DATE]]</f>
        <v>45912</v>
      </c>
      <c r="I691" s="60">
        <f>_xlfn.XLOOKUP(tbl_die_request8[[#This Row],[clm_support]],'Die Ordering'!C:C,'Die Ordering'!G:G,"",0)</f>
        <v>45918</v>
      </c>
      <c r="J691" s="39" t="s">
        <v>3200</v>
      </c>
      <c r="K691" s="61"/>
      <c r="L691" s="62"/>
      <c r="M691" s="39"/>
      <c r="N691" s="67" t="str">
        <f t="shared" si="15"/>
        <v>030295-3503</v>
      </c>
    </row>
    <row r="692" spans="1:14" ht="14.45">
      <c r="A692" s="39">
        <v>724</v>
      </c>
      <c r="B692" s="39" t="s">
        <v>2802</v>
      </c>
      <c r="C692" s="45">
        <v>27751</v>
      </c>
      <c r="D692" s="39">
        <v>203</v>
      </c>
      <c r="E692" s="59" t="str">
        <f>_xlfn.XLOOKUP(tbl_die_request8[[#This Row],[PROFILE NO]],Data!S:S,Data!T:T,"",0)</f>
        <v>VERTIV GULF LLC OPC</v>
      </c>
      <c r="F692" s="199">
        <v>45913</v>
      </c>
      <c r="G692" s="39"/>
      <c r="H692" s="199">
        <f>tbl_die_request8[[#This Row],[REQUESTED DATE]]</f>
        <v>45913</v>
      </c>
      <c r="I692" s="60">
        <f>_xlfn.XLOOKUP(tbl_die_request8[[#This Row],[clm_support]],'Die Ordering'!C:C,'Die Ordering'!G:G,"",0)</f>
        <v>45913</v>
      </c>
      <c r="J692" s="39" t="s">
        <v>3200</v>
      </c>
      <c r="K692" s="61" t="s">
        <v>3675</v>
      </c>
      <c r="L692" s="62"/>
      <c r="M692" s="39" t="s">
        <v>3676</v>
      </c>
      <c r="N692" s="67" t="str">
        <f>IF(B692="GEX-1",(IF(LEN(C692)=4,"0"&amp;C692&amp;"-"&amp;D692,C692&amp;"-"&amp;D692)),IF(LEN(C692)=5,"0"&amp;C692&amp;"-"&amp;D692,"00"&amp;C692&amp;"-"&amp;D692))</f>
        <v>27751-203</v>
      </c>
    </row>
    <row r="693" spans="1:14" ht="14.45">
      <c r="A693" s="39">
        <v>725</v>
      </c>
      <c r="B693" s="39" t="s">
        <v>2802</v>
      </c>
      <c r="C693" s="45">
        <v>26325</v>
      </c>
      <c r="D693" s="39">
        <v>507</v>
      </c>
      <c r="E693" s="59" t="str">
        <f>_xlfn.XLOOKUP(tbl_die_request8[[#This Row],[PROFILE NO]],Data!S:S,Data!T:T,"",0)</f>
        <v>Powerbar Gulf L.L.C</v>
      </c>
      <c r="F693" s="199">
        <v>45913</v>
      </c>
      <c r="G693" s="39"/>
      <c r="H693" s="199">
        <f>tbl_die_request8[[#This Row],[REQUESTED DATE]]</f>
        <v>45913</v>
      </c>
      <c r="I693" s="60">
        <f>_xlfn.XLOOKUP(tbl_die_request8[[#This Row],[clm_support]],'Die Ordering'!C:C,'Die Ordering'!G:G,"",0)</f>
        <v>45913</v>
      </c>
      <c r="J693" s="39" t="s">
        <v>3200</v>
      </c>
      <c r="K693" s="61" t="s">
        <v>3675</v>
      </c>
      <c r="L693" s="62"/>
      <c r="M693" s="39" t="s">
        <v>3676</v>
      </c>
      <c r="N693" s="67" t="str">
        <f>IF(B693="GEX-1",(IF(LEN(C693)=4,"0"&amp;C693&amp;"-"&amp;D693,C693&amp;"-"&amp;D693)),IF(LEN(C693)=5,"0"&amp;C693&amp;"-"&amp;D693,"00"&amp;C693&amp;"-"&amp;D693))</f>
        <v>26325-507</v>
      </c>
    </row>
    <row r="694" spans="1:14" ht="14.45">
      <c r="A694" s="39">
        <v>726</v>
      </c>
      <c r="B694" s="39" t="s">
        <v>2802</v>
      </c>
      <c r="C694" s="45">
        <v>27751</v>
      </c>
      <c r="D694" s="39">
        <v>204</v>
      </c>
      <c r="E694" s="59" t="str">
        <f>_xlfn.XLOOKUP(tbl_die_request8[[#This Row],[PROFILE NO]],Data!S:S,Data!T:T,"",0)</f>
        <v>VERTIV GULF LLC OPC</v>
      </c>
      <c r="F694" s="199">
        <v>45913</v>
      </c>
      <c r="G694" s="39"/>
      <c r="H694" s="199">
        <f>tbl_die_request8[[#This Row],[REQUESTED DATE]]</f>
        <v>45913</v>
      </c>
      <c r="I694" s="60">
        <f>_xlfn.XLOOKUP(tbl_die_request8[[#This Row],[clm_support]],'Die Ordering'!C:C,'Die Ordering'!G:G,"",0)</f>
        <v>45915</v>
      </c>
      <c r="J694" s="39" t="s">
        <v>3200</v>
      </c>
      <c r="K694" s="61" t="s">
        <v>3675</v>
      </c>
      <c r="L694" s="62"/>
      <c r="M694" s="39" t="s">
        <v>3676</v>
      </c>
      <c r="N694" s="67" t="str">
        <f>IF(B694="GEX-1",(IF(LEN(C694)=4,"0"&amp;C694&amp;"-"&amp;D694,C694&amp;"-"&amp;D694)),IF(LEN(C694)=5,"0"&amp;C694&amp;"-"&amp;D694,"00"&amp;C694&amp;"-"&amp;D694))</f>
        <v>27751-204</v>
      </c>
    </row>
    <row r="695" spans="1:14" ht="14.45">
      <c r="A695" s="39">
        <v>727</v>
      </c>
      <c r="B695" s="39" t="s">
        <v>2802</v>
      </c>
      <c r="C695" s="45">
        <v>26325</v>
      </c>
      <c r="D695" s="39">
        <v>508</v>
      </c>
      <c r="E695" s="59" t="str">
        <f>_xlfn.XLOOKUP(tbl_die_request8[[#This Row],[PROFILE NO]],Data!S:S,Data!T:T,"",0)</f>
        <v>Powerbar Gulf L.L.C</v>
      </c>
      <c r="F695" s="199">
        <v>45915</v>
      </c>
      <c r="G695" s="39"/>
      <c r="H695" s="199">
        <f>tbl_die_request8[[#This Row],[REQUESTED DATE]]</f>
        <v>45915</v>
      </c>
      <c r="I695" s="60">
        <f>_xlfn.XLOOKUP(tbl_die_request8[[#This Row],[clm_support]],'Die Ordering'!C:C,'Die Ordering'!G:G,"",0)</f>
        <v>45916</v>
      </c>
      <c r="J695" s="39" t="s">
        <v>3200</v>
      </c>
      <c r="K695" s="61" t="s">
        <v>3677</v>
      </c>
      <c r="L695" s="62"/>
      <c r="M695" s="39" t="s">
        <v>3678</v>
      </c>
      <c r="N695" s="67" t="str">
        <f t="shared" ref="N695:N700" si="16">IF(B695="GEX-1",(IF(LEN(C695)=4,"0"&amp;C695&amp;"-"&amp;D695,C695&amp;"-"&amp;D695)),IF(LEN(C695)=5,"0"&amp;C695&amp;"-"&amp;D695,"00"&amp;C695&amp;"-"&amp;D695))</f>
        <v>26325-508</v>
      </c>
    </row>
    <row r="696" spans="1:14" ht="14.45">
      <c r="A696" s="39">
        <v>728</v>
      </c>
      <c r="B696" s="39" t="s">
        <v>2802</v>
      </c>
      <c r="C696" s="45">
        <v>14488</v>
      </c>
      <c r="D696" s="39">
        <v>501</v>
      </c>
      <c r="E696" s="59" t="str">
        <f>_xlfn.XLOOKUP(tbl_die_request8[[#This Row],[PROFILE NO]],Data!S:S,Data!T:T,"",0)</f>
        <v>Gulf Extrusions Co .(L.L.C)</v>
      </c>
      <c r="F696" s="199">
        <v>45915</v>
      </c>
      <c r="G696" s="39"/>
      <c r="H696" s="199">
        <f>tbl_die_request8[[#This Row],[REQUESTED DATE]]</f>
        <v>45915</v>
      </c>
      <c r="I696" s="60" t="str">
        <f>_xlfn.XLOOKUP(tbl_die_request8[[#This Row],[clm_support]],'Die Ordering'!C:C,'Die Ordering'!G:G,"",0)</f>
        <v/>
      </c>
      <c r="J696" s="39" t="s">
        <v>3201</v>
      </c>
      <c r="K696" s="61" t="s">
        <v>3679</v>
      </c>
      <c r="L696" s="62"/>
      <c r="M696" s="39"/>
      <c r="N696" s="67" t="str">
        <f t="shared" si="16"/>
        <v>14488-501</v>
      </c>
    </row>
    <row r="697" spans="1:14" ht="14.45">
      <c r="A697" s="39">
        <v>729</v>
      </c>
      <c r="B697" s="39" t="s">
        <v>2802</v>
      </c>
      <c r="C697" s="45">
        <v>14956</v>
      </c>
      <c r="D697" s="39">
        <v>501</v>
      </c>
      <c r="E697" s="59" t="str">
        <f>_xlfn.XLOOKUP(tbl_die_request8[[#This Row],[PROFILE NO]],Data!S:S,Data!T:T,"",0)</f>
        <v>Lada Aluminium Factory</v>
      </c>
      <c r="F697" s="199">
        <v>45915</v>
      </c>
      <c r="G697" s="39"/>
      <c r="H697" s="199">
        <f>tbl_die_request8[[#This Row],[REQUESTED DATE]]</f>
        <v>45915</v>
      </c>
      <c r="I697" s="60" t="str">
        <f>_xlfn.XLOOKUP(tbl_die_request8[[#This Row],[clm_support]],'Die Ordering'!C:C,'Die Ordering'!G:G,"",0)</f>
        <v/>
      </c>
      <c r="J697" s="39" t="s">
        <v>3201</v>
      </c>
      <c r="K697" s="61" t="s">
        <v>3680</v>
      </c>
      <c r="L697" s="62"/>
      <c r="M697" s="39"/>
      <c r="N697" s="67" t="str">
        <f t="shared" si="16"/>
        <v>14956-501</v>
      </c>
    </row>
    <row r="698" spans="1:14" ht="14.45">
      <c r="A698" s="39">
        <v>730</v>
      </c>
      <c r="B698" s="39" t="s">
        <v>2802</v>
      </c>
      <c r="C698" s="45">
        <v>29171</v>
      </c>
      <c r="D698" s="39">
        <v>504</v>
      </c>
      <c r="E698" s="59" t="str">
        <f>_xlfn.XLOOKUP(tbl_die_request8[[#This Row],[PROFILE NO]],Data!S:S,Data!T:T,"",0)</f>
        <v>Gulf Extrusions- L.L.C - O.P.C - Abudhabi Branch</v>
      </c>
      <c r="F698" s="199">
        <v>45915</v>
      </c>
      <c r="G698" s="39"/>
      <c r="H698" s="199">
        <f>tbl_die_request8[[#This Row],[REQUESTED DATE]]</f>
        <v>45915</v>
      </c>
      <c r="I698" s="60">
        <f>_xlfn.XLOOKUP(tbl_die_request8[[#This Row],[clm_support]],'Die Ordering'!C:C,'Die Ordering'!G:G,"",0)</f>
        <v>45903</v>
      </c>
      <c r="J698" s="39" t="s">
        <v>3200</v>
      </c>
      <c r="K698" s="61" t="s">
        <v>3667</v>
      </c>
      <c r="L698" s="62"/>
      <c r="M698" s="39"/>
      <c r="N698" s="67" t="str">
        <f t="shared" si="16"/>
        <v>29171-504</v>
      </c>
    </row>
    <row r="699" spans="1:14" ht="14.45">
      <c r="A699" s="39">
        <v>731</v>
      </c>
      <c r="B699" s="39" t="s">
        <v>2802</v>
      </c>
      <c r="C699" s="45">
        <v>7045</v>
      </c>
      <c r="D699" s="39">
        <v>402</v>
      </c>
      <c r="E699" s="59" t="str">
        <f>_xlfn.XLOOKUP(tbl_die_request8[[#This Row],[PROFILE NO]],Data!S:S,Data!T:T,"",0)</f>
        <v>Hunter Douglas Middle East FZE</v>
      </c>
      <c r="F699" s="199">
        <v>45915</v>
      </c>
      <c r="G699" s="39"/>
      <c r="H699" s="199">
        <f>tbl_die_request8[[#This Row],[REQUESTED DATE]]</f>
        <v>45915</v>
      </c>
      <c r="I699" s="60">
        <f>_xlfn.XLOOKUP(tbl_die_request8[[#This Row],[clm_support]],'Die Ordering'!C:C,'Die Ordering'!G:G,"",0)</f>
        <v>45932</v>
      </c>
      <c r="J699" s="39" t="s">
        <v>3200</v>
      </c>
      <c r="K699" s="61" t="s">
        <v>3681</v>
      </c>
      <c r="L699" s="62"/>
      <c r="M699" s="39" t="s">
        <v>3673</v>
      </c>
      <c r="N699" s="67" t="str">
        <f t="shared" si="16"/>
        <v>07045-402</v>
      </c>
    </row>
    <row r="700" spans="1:14" ht="14.45">
      <c r="A700" s="39">
        <v>732</v>
      </c>
      <c r="B700" s="39" t="s">
        <v>2802</v>
      </c>
      <c r="C700" s="45">
        <v>3041</v>
      </c>
      <c r="D700" s="39">
        <v>502</v>
      </c>
      <c r="E700" s="59" t="str">
        <f>_xlfn.XLOOKUP(tbl_die_request8[[#This Row],[PROFILE NO]],Data!S:S,Data!T:T,"",0)</f>
        <v>Gulf Extrusions Co .(L.L.C)</v>
      </c>
      <c r="F700" s="199">
        <v>45915</v>
      </c>
      <c r="G700" s="39"/>
      <c r="H700" s="199">
        <f>tbl_die_request8[[#This Row],[REQUESTED DATE]]</f>
        <v>45915</v>
      </c>
      <c r="I700" s="60">
        <f>_xlfn.XLOOKUP(tbl_die_request8[[#This Row],[clm_support]],'Die Ordering'!C:C,'Die Ordering'!G:G,"",0)</f>
        <v>45932</v>
      </c>
      <c r="J700" s="39" t="s">
        <v>3200</v>
      </c>
      <c r="K700" s="61" t="s">
        <v>3682</v>
      </c>
      <c r="L700" s="62"/>
      <c r="M700" s="39"/>
      <c r="N700" s="67" t="str">
        <f t="shared" si="16"/>
        <v>03041-502</v>
      </c>
    </row>
    <row r="701" spans="1:14" ht="14.45">
      <c r="A701" s="39">
        <v>733</v>
      </c>
      <c r="B701" s="39" t="s">
        <v>2823</v>
      </c>
      <c r="C701" s="45">
        <v>5037</v>
      </c>
      <c r="D701" s="39">
        <v>2502</v>
      </c>
      <c r="E701" s="59" t="str">
        <f>_xlfn.XLOOKUP(tbl_die_request8[[#This Row],[PROFILE NO]],Data!S:S,Data!T:T,"",0)</f>
        <v>Gulf Extrusions Co .(L.L.C)</v>
      </c>
      <c r="F701" s="199">
        <v>45916</v>
      </c>
      <c r="G701" s="39"/>
      <c r="H701" s="199">
        <f>tbl_die_request8[[#This Row],[REQUESTED DATE]]</f>
        <v>45916</v>
      </c>
      <c r="I701" s="60">
        <f>_xlfn.XLOOKUP(tbl_die_request8[[#This Row],[clm_support]],'Die Ordering'!C:C,'Die Ordering'!G:G,"",0)</f>
        <v>45922</v>
      </c>
      <c r="J701" s="39" t="s">
        <v>3200</v>
      </c>
      <c r="K701" s="61" t="s">
        <v>3591</v>
      </c>
      <c r="L701" s="62"/>
      <c r="M701" s="39"/>
      <c r="N701" s="67" t="str">
        <f t="shared" ref="N701:N709" si="17">IF(B701="GEX-1",(IF(LEN(C701)=4,"0"&amp;C701&amp;"-"&amp;D701,C701&amp;"-"&amp;D701)),IF(LEN(C701)=5,"0"&amp;C701&amp;"-"&amp;D701,"00"&amp;C701&amp;"-"&amp;D701))</f>
        <v>005037-2502</v>
      </c>
    </row>
    <row r="702" spans="1:14" ht="14.45">
      <c r="A702" s="39">
        <v>734</v>
      </c>
      <c r="B702" s="39" t="s">
        <v>2823</v>
      </c>
      <c r="C702" s="45">
        <v>22153</v>
      </c>
      <c r="D702" s="39">
        <v>2503</v>
      </c>
      <c r="E702" s="59" t="str">
        <f>_xlfn.XLOOKUP(tbl_die_request8[[#This Row],[PROFILE NO]],Data!S:S,Data!T:T,"",0)</f>
        <v>Gulf Extrusions Co .(L.L.C)</v>
      </c>
      <c r="F702" s="199">
        <v>45916</v>
      </c>
      <c r="G702" s="39"/>
      <c r="H702" s="199">
        <f>tbl_die_request8[[#This Row],[REQUESTED DATE]]</f>
        <v>45916</v>
      </c>
      <c r="I702" s="60">
        <f>_xlfn.XLOOKUP(tbl_die_request8[[#This Row],[clm_support]],'Die Ordering'!C:C,'Die Ordering'!G:G,"",0)</f>
        <v>45936</v>
      </c>
      <c r="J702" s="39" t="s">
        <v>3200</v>
      </c>
      <c r="K702" s="61" t="s">
        <v>3683</v>
      </c>
      <c r="L702" s="62"/>
      <c r="M702" s="39"/>
      <c r="N702" s="67" t="str">
        <f t="shared" si="17"/>
        <v>022153-2503</v>
      </c>
    </row>
    <row r="703" spans="1:14" ht="14.45">
      <c r="A703" s="39">
        <v>735</v>
      </c>
      <c r="B703" s="39" t="s">
        <v>2802</v>
      </c>
      <c r="C703" s="45">
        <v>27912</v>
      </c>
      <c r="D703" s="39">
        <v>602</v>
      </c>
      <c r="E703" s="59" t="s">
        <v>3623</v>
      </c>
      <c r="F703" s="199">
        <v>45918</v>
      </c>
      <c r="G703" s="39"/>
      <c r="H703" s="199">
        <f>tbl_die_request8[[#This Row],[REQUESTED DATE]]</f>
        <v>45918</v>
      </c>
      <c r="I703" s="60">
        <f>_xlfn.XLOOKUP(tbl_die_request8[[#This Row],[clm_support]],'Die Ordering'!C:C,'Die Ordering'!G:G,"",0)</f>
        <v>45918</v>
      </c>
      <c r="J703" s="39" t="s">
        <v>3200</v>
      </c>
      <c r="K703" s="61" t="s">
        <v>3684</v>
      </c>
      <c r="L703" s="62"/>
      <c r="M703" s="39"/>
      <c r="N703" s="67" t="str">
        <f t="shared" si="17"/>
        <v>27912-602</v>
      </c>
    </row>
    <row r="704" spans="1:14" ht="14.45">
      <c r="A704" s="39">
        <v>736</v>
      </c>
      <c r="B704" s="39" t="s">
        <v>2802</v>
      </c>
      <c r="C704" s="45">
        <v>28825</v>
      </c>
      <c r="D704" s="39">
        <v>202</v>
      </c>
      <c r="E704" s="59" t="s">
        <v>3273</v>
      </c>
      <c r="F704" s="199">
        <v>45918</v>
      </c>
      <c r="G704" s="39"/>
      <c r="H704" s="199">
        <f>tbl_die_request8[[#This Row],[REQUESTED DATE]]</f>
        <v>45918</v>
      </c>
      <c r="I704" s="60">
        <f>_xlfn.XLOOKUP(tbl_die_request8[[#This Row],[clm_support]],'Die Ordering'!C:C,'Die Ordering'!G:G,"",0)</f>
        <v>45932</v>
      </c>
      <c r="J704" s="39" t="s">
        <v>3200</v>
      </c>
      <c r="K704" s="61" t="s">
        <v>3685</v>
      </c>
      <c r="L704" s="62"/>
      <c r="M704" s="39" t="s">
        <v>3673</v>
      </c>
      <c r="N704" s="67" t="str">
        <f t="shared" si="17"/>
        <v>28825-202</v>
      </c>
    </row>
    <row r="705" spans="1:14" ht="14.45">
      <c r="A705" s="39">
        <v>737</v>
      </c>
      <c r="B705" s="39" t="s">
        <v>2802</v>
      </c>
      <c r="C705" s="45">
        <v>29466</v>
      </c>
      <c r="D705" s="39">
        <v>206</v>
      </c>
      <c r="E705" s="59" t="str">
        <f>_xlfn.XLOOKUP(tbl_die_request8[[#This Row],[PROFILE NO]],Data!S:S,Data!T:T,"",0)</f>
        <v>Gulf Extrusions Co .(L.L.C)</v>
      </c>
      <c r="F705" s="199">
        <v>45918</v>
      </c>
      <c r="G705" s="39"/>
      <c r="H705" s="199">
        <f>tbl_die_request8[[#This Row],[REQUESTED DATE]]</f>
        <v>45918</v>
      </c>
      <c r="I705" s="60">
        <f>_xlfn.XLOOKUP(tbl_die_request8[[#This Row],[clm_support]],'Die Ordering'!C:C,'Die Ordering'!G:G,"",0)</f>
        <v>45932</v>
      </c>
      <c r="J705" s="39" t="s">
        <v>3200</v>
      </c>
      <c r="K705" s="61" t="s">
        <v>3685</v>
      </c>
      <c r="L705" s="62"/>
      <c r="M705" s="39" t="s">
        <v>3673</v>
      </c>
      <c r="N705" s="67" t="str">
        <f t="shared" si="17"/>
        <v>29466-206</v>
      </c>
    </row>
    <row r="706" spans="1:14" ht="14.45">
      <c r="A706" s="39">
        <v>738</v>
      </c>
      <c r="B706" s="39" t="s">
        <v>2802</v>
      </c>
      <c r="C706" s="45">
        <v>29466</v>
      </c>
      <c r="D706" s="39">
        <v>207</v>
      </c>
      <c r="E706" s="59" t="str">
        <f>_xlfn.XLOOKUP(tbl_die_request8[[#This Row],[PROFILE NO]],Data!S:S,Data!T:T,"",0)</f>
        <v>Gulf Extrusions Co .(L.L.C)</v>
      </c>
      <c r="F706" s="199">
        <v>45918</v>
      </c>
      <c r="G706" s="39"/>
      <c r="H706" s="199">
        <f>tbl_die_request8[[#This Row],[REQUESTED DATE]]</f>
        <v>45918</v>
      </c>
      <c r="I706" s="60">
        <f>_xlfn.XLOOKUP(tbl_die_request8[[#This Row],[clm_support]],'Die Ordering'!C:C,'Die Ordering'!G:G,"",0)</f>
        <v>45932</v>
      </c>
      <c r="J706" s="39" t="s">
        <v>3200</v>
      </c>
      <c r="K706" s="61" t="s">
        <v>3685</v>
      </c>
      <c r="L706" s="62"/>
      <c r="M706" s="39" t="s">
        <v>3673</v>
      </c>
      <c r="N706" s="67" t="str">
        <f t="shared" si="17"/>
        <v>29466-207</v>
      </c>
    </row>
    <row r="707" spans="1:14" ht="14.45">
      <c r="A707" s="39">
        <v>739</v>
      </c>
      <c r="B707" s="39" t="s">
        <v>2802</v>
      </c>
      <c r="C707" s="45">
        <v>13133</v>
      </c>
      <c r="D707" s="39">
        <v>510</v>
      </c>
      <c r="E707" s="59" t="str">
        <f>_xlfn.XLOOKUP(tbl_die_request8[[#This Row],[PROFILE NO]],Data!S:S,Data!T:T,"",0)</f>
        <v>Gulf Extrusions Co .(L.L.C)</v>
      </c>
      <c r="F707" s="199">
        <v>45918</v>
      </c>
      <c r="G707" s="39"/>
      <c r="H707" s="199">
        <f>tbl_die_request8[[#This Row],[REQUESTED DATE]]</f>
        <v>45918</v>
      </c>
      <c r="I707" s="60">
        <f>_xlfn.XLOOKUP(tbl_die_request8[[#This Row],[clm_support]],'Die Ordering'!C:C,'Die Ordering'!G:G,"",0)</f>
        <v>45932</v>
      </c>
      <c r="J707" s="39" t="s">
        <v>3200</v>
      </c>
      <c r="K707" s="61" t="s">
        <v>3685</v>
      </c>
      <c r="L707" s="62"/>
      <c r="M707" s="39" t="s">
        <v>3673</v>
      </c>
      <c r="N707" s="67" t="str">
        <f t="shared" si="17"/>
        <v>13133-510</v>
      </c>
    </row>
    <row r="708" spans="1:14" ht="14.45">
      <c r="A708" s="39">
        <v>740</v>
      </c>
      <c r="B708" s="39" t="s">
        <v>2802</v>
      </c>
      <c r="C708" s="45">
        <v>90425</v>
      </c>
      <c r="D708" s="39">
        <v>503</v>
      </c>
      <c r="E708" s="59" t="str">
        <f>_xlfn.XLOOKUP(tbl_die_request8[[#This Row],[PROFILE NO]],Data!S:S,Data!T:T,"",0)</f>
        <v>FENPLAST</v>
      </c>
      <c r="F708" s="199">
        <v>45918</v>
      </c>
      <c r="G708" s="39"/>
      <c r="H708" s="199">
        <f>tbl_die_request8[[#This Row],[REQUESTED DATE]]</f>
        <v>45918</v>
      </c>
      <c r="I708" s="60" t="str">
        <f>_xlfn.XLOOKUP(tbl_die_request8[[#This Row],[clm_support]],'Die Ordering'!C:C,'Die Ordering'!G:G,"",0)</f>
        <v/>
      </c>
      <c r="J708" s="39" t="s">
        <v>3201</v>
      </c>
      <c r="K708" s="61" t="s">
        <v>3685</v>
      </c>
      <c r="L708" s="62"/>
      <c r="M708" s="39" t="s">
        <v>3673</v>
      </c>
      <c r="N708" s="67" t="str">
        <f t="shared" si="17"/>
        <v>90425-503</v>
      </c>
    </row>
    <row r="709" spans="1:14" ht="14.45">
      <c r="A709" s="39">
        <v>741</v>
      </c>
      <c r="B709" s="39" t="s">
        <v>2802</v>
      </c>
      <c r="C709" s="45">
        <v>5204</v>
      </c>
      <c r="D709" s="39">
        <v>504</v>
      </c>
      <c r="E709" s="59" t="str">
        <f>_xlfn.XLOOKUP(tbl_die_request8[[#This Row],[PROFILE NO]],Data!S:S,Data!T:T,"",0)</f>
        <v>Folcra Beach Industrial Co W.L.L.</v>
      </c>
      <c r="F709" s="199">
        <v>45918</v>
      </c>
      <c r="G709" s="39"/>
      <c r="H709" s="199">
        <f>tbl_die_request8[[#This Row],[REQUESTED DATE]]</f>
        <v>45918</v>
      </c>
      <c r="I709" s="60" t="str">
        <f>_xlfn.XLOOKUP(tbl_die_request8[[#This Row],[clm_support]],'Die Ordering'!C:C,'Die Ordering'!G:G,"",0)</f>
        <v/>
      </c>
      <c r="J709" s="39" t="s">
        <v>3201</v>
      </c>
      <c r="K709" s="61" t="s">
        <v>3685</v>
      </c>
      <c r="L709" s="62"/>
      <c r="M709" s="39"/>
      <c r="N709" s="67" t="str">
        <f t="shared" si="17"/>
        <v>05204-504</v>
      </c>
    </row>
    <row r="710" spans="1:14" ht="14.45">
      <c r="A710" s="39">
        <v>742</v>
      </c>
      <c r="B710" s="39" t="s">
        <v>2823</v>
      </c>
      <c r="C710" s="45">
        <v>5333</v>
      </c>
      <c r="D710" s="39">
        <v>2504</v>
      </c>
      <c r="E710" s="59" t="str">
        <f>_xlfn.XLOOKUP(tbl_die_request8[[#This Row],[PROFILE NO]],Data!S:S,Data!T:T,"",0)</f>
        <v>Gulf Extrusions Co .(L.L.C)</v>
      </c>
      <c r="F710" s="199">
        <v>45919</v>
      </c>
      <c r="G710" s="39"/>
      <c r="H710" s="199">
        <f>tbl_die_request8[[#This Row],[REQUESTED DATE]]</f>
        <v>45919</v>
      </c>
      <c r="I710" s="60">
        <f>_xlfn.XLOOKUP(tbl_die_request8[[#This Row],[clm_support]],'Die Ordering'!C:C,'Die Ordering'!G:G,"",0)</f>
        <v>45922</v>
      </c>
      <c r="J710" s="39" t="s">
        <v>3200</v>
      </c>
      <c r="K710" s="61"/>
      <c r="L710" s="62"/>
      <c r="M710" s="39"/>
      <c r="N710" s="67" t="str">
        <f t="shared" ref="N710:N719" si="18">IF(B710="GEX-1",(IF(LEN(C710)=4,"0"&amp;C710&amp;"-"&amp;D710,C710&amp;"-"&amp;D710)),IF(LEN(C710)=5,"0"&amp;C710&amp;"-"&amp;D710,"00"&amp;C710&amp;"-"&amp;D710))</f>
        <v>005333-2504</v>
      </c>
    </row>
    <row r="711" spans="1:14" ht="14.45">
      <c r="A711" s="39">
        <v>743</v>
      </c>
      <c r="B711" s="39" t="s">
        <v>2823</v>
      </c>
      <c r="C711" s="45">
        <v>15860</v>
      </c>
      <c r="D711" s="39">
        <v>2502</v>
      </c>
      <c r="E711" s="59" t="str">
        <f>_xlfn.XLOOKUP(tbl_die_request8[[#This Row],[PROFILE NO]],Data!S:S,Data!T:T,"",0)</f>
        <v>Gulf Extrusions Co .(L.L.C)</v>
      </c>
      <c r="F711" s="199">
        <v>45919</v>
      </c>
      <c r="G711" s="39"/>
      <c r="H711" s="199">
        <f>tbl_die_request8[[#This Row],[REQUESTED DATE]]</f>
        <v>45919</v>
      </c>
      <c r="I711" s="60">
        <f>_xlfn.XLOOKUP(tbl_die_request8[[#This Row],[clm_support]],'Die Ordering'!C:C,'Die Ordering'!G:G,"",0)</f>
        <v>45936</v>
      </c>
      <c r="J711" s="39" t="s">
        <v>3200</v>
      </c>
      <c r="K711" s="61"/>
      <c r="L711" s="62"/>
      <c r="M711" s="39"/>
      <c r="N711" s="67" t="str">
        <f t="shared" si="18"/>
        <v>015860-2502</v>
      </c>
    </row>
    <row r="712" spans="1:14" ht="14.45">
      <c r="A712" s="39">
        <v>744</v>
      </c>
      <c r="B712" s="39" t="s">
        <v>2823</v>
      </c>
      <c r="C712" s="45">
        <v>11321</v>
      </c>
      <c r="D712" s="39">
        <v>2503</v>
      </c>
      <c r="E712" s="59" t="str">
        <f>_xlfn.XLOOKUP(tbl_die_request8[[#This Row],[PROFILE NO]],Data!S:S,Data!T:T,"",0)</f>
        <v>Gulf Extrusions Co .(L.L.C)</v>
      </c>
      <c r="F712" s="199">
        <v>45919</v>
      </c>
      <c r="G712" s="39"/>
      <c r="H712" s="199">
        <f>tbl_die_request8[[#This Row],[REQUESTED DATE]]</f>
        <v>45919</v>
      </c>
      <c r="I712" s="60">
        <f>_xlfn.XLOOKUP(tbl_die_request8[[#This Row],[clm_support]],'Die Ordering'!C:C,'Die Ordering'!G:G,"",0)</f>
        <v>45937</v>
      </c>
      <c r="J712" s="39" t="s">
        <v>3200</v>
      </c>
      <c r="K712" s="61"/>
      <c r="L712" s="62"/>
      <c r="M712" s="39"/>
      <c r="N712" s="67" t="str">
        <f t="shared" si="18"/>
        <v>011321-2503</v>
      </c>
    </row>
    <row r="713" spans="1:14" ht="14.45">
      <c r="A713" s="39">
        <v>745</v>
      </c>
      <c r="B713" s="39" t="s">
        <v>2823</v>
      </c>
      <c r="C713" s="45">
        <v>27048</v>
      </c>
      <c r="D713" s="39">
        <v>2502</v>
      </c>
      <c r="E713" s="59" t="str">
        <f>_xlfn.XLOOKUP(tbl_die_request8[[#This Row],[PROFILE NO]],Data!S:S,Data!T:T,"",0)</f>
        <v>Powerbar Gulf L.L.C</v>
      </c>
      <c r="F713" s="199">
        <v>45919</v>
      </c>
      <c r="G713" s="39"/>
      <c r="H713" s="199">
        <f>tbl_die_request8[[#This Row],[REQUESTED DATE]]</f>
        <v>45919</v>
      </c>
      <c r="I713" s="60">
        <f>_xlfn.XLOOKUP(tbl_die_request8[[#This Row],[clm_support]],'Die Ordering'!C:C,'Die Ordering'!G:G,"",0)</f>
        <v>45936</v>
      </c>
      <c r="J713" s="39" t="s">
        <v>3200</v>
      </c>
      <c r="K713" s="61"/>
      <c r="L713" s="62"/>
      <c r="M713" s="39"/>
      <c r="N713" s="67" t="str">
        <f t="shared" si="18"/>
        <v>027048-2502</v>
      </c>
    </row>
    <row r="714" spans="1:14" ht="14.45">
      <c r="A714" s="39">
        <v>746</v>
      </c>
      <c r="B714" s="39" t="s">
        <v>2823</v>
      </c>
      <c r="C714" s="45">
        <v>13009</v>
      </c>
      <c r="D714" s="39">
        <v>2518</v>
      </c>
      <c r="E714" s="59" t="str">
        <f>_xlfn.XLOOKUP(tbl_die_request8[[#This Row],[PROFILE NO]],Data!S:S,Data!T:T,"",0)</f>
        <v>Gulf Extrusions Co .(L.L.C)</v>
      </c>
      <c r="F714" s="199">
        <v>45919</v>
      </c>
      <c r="G714" s="39"/>
      <c r="H714" s="199">
        <f>tbl_die_request8[[#This Row],[REQUESTED DATE]]</f>
        <v>45919</v>
      </c>
      <c r="I714" s="60">
        <f>_xlfn.XLOOKUP(tbl_die_request8[[#This Row],[clm_support]],'Die Ordering'!C:C,'Die Ordering'!G:G,"",0)</f>
        <v>45936</v>
      </c>
      <c r="J714" s="39" t="s">
        <v>3200</v>
      </c>
      <c r="K714" s="61"/>
      <c r="L714" s="62"/>
      <c r="M714" s="39"/>
      <c r="N714" s="67" t="str">
        <f t="shared" si="18"/>
        <v>013009-2518</v>
      </c>
    </row>
    <row r="715" spans="1:14" ht="14.45">
      <c r="A715" s="39">
        <v>747</v>
      </c>
      <c r="B715" s="39" t="s">
        <v>2802</v>
      </c>
      <c r="C715" s="45">
        <v>24216</v>
      </c>
      <c r="D715" s="39">
        <v>605</v>
      </c>
      <c r="E715" s="59" t="str">
        <f>_xlfn.XLOOKUP(tbl_die_request8[[#This Row],[PROFILE NO]],Data!S:S,Data!T:T,"",0)</f>
        <v>Gulf Extrusions Co .(L.L.C)</v>
      </c>
      <c r="F715" s="199">
        <v>45919</v>
      </c>
      <c r="G715" s="39"/>
      <c r="H715" s="199">
        <f>tbl_die_request8[[#This Row],[REQUESTED DATE]]</f>
        <v>45919</v>
      </c>
      <c r="I715" s="60">
        <f>_xlfn.XLOOKUP(tbl_die_request8[[#This Row],[clm_support]],'Die Ordering'!C:C,'Die Ordering'!G:G,"",0)</f>
        <v>45919</v>
      </c>
      <c r="J715" s="39" t="s">
        <v>3200</v>
      </c>
      <c r="K715" s="61" t="s">
        <v>3667</v>
      </c>
      <c r="L715" s="62"/>
      <c r="M715" s="39"/>
      <c r="N715" s="67" t="str">
        <f t="shared" si="18"/>
        <v>24216-605</v>
      </c>
    </row>
    <row r="716" spans="1:14" ht="14.45">
      <c r="A716" s="39">
        <v>748</v>
      </c>
      <c r="B716" s="39" t="s">
        <v>2802</v>
      </c>
      <c r="C716" s="45">
        <v>24216</v>
      </c>
      <c r="D716" s="39">
        <v>606</v>
      </c>
      <c r="E716" s="59" t="str">
        <f>_xlfn.XLOOKUP(tbl_die_request8[[#This Row],[PROFILE NO]],Data!S:S,Data!T:T,"",0)</f>
        <v>Gulf Extrusions Co .(L.L.C)</v>
      </c>
      <c r="F716" s="199">
        <v>45919</v>
      </c>
      <c r="G716" s="39"/>
      <c r="H716" s="199">
        <f>tbl_die_request8[[#This Row],[REQUESTED DATE]]</f>
        <v>45919</v>
      </c>
      <c r="I716" s="60">
        <f>_xlfn.XLOOKUP(tbl_die_request8[[#This Row],[clm_support]],'Die Ordering'!C:C,'Die Ordering'!G:G,"",0)</f>
        <v>45932</v>
      </c>
      <c r="J716" s="39" t="s">
        <v>3200</v>
      </c>
      <c r="K716" s="61" t="s">
        <v>3667</v>
      </c>
      <c r="L716" s="62"/>
      <c r="M716" s="39" t="s">
        <v>3686</v>
      </c>
      <c r="N716" s="67" t="str">
        <f t="shared" si="18"/>
        <v>24216-606</v>
      </c>
    </row>
    <row r="717" spans="1:14" ht="14.45">
      <c r="A717" s="39">
        <v>749</v>
      </c>
      <c r="B717" s="39" t="s">
        <v>2802</v>
      </c>
      <c r="C717" s="45">
        <v>5405</v>
      </c>
      <c r="D717" s="39">
        <v>602</v>
      </c>
      <c r="E717" s="59" t="str">
        <f>_xlfn.XLOOKUP(tbl_die_request8[[#This Row],[PROFILE NO]],Data!S:S,Data!T:T,"",0)</f>
        <v>Gulf Extrusions Co .(L.L.C)</v>
      </c>
      <c r="F717" s="199">
        <v>45919</v>
      </c>
      <c r="G717" s="39"/>
      <c r="H717" s="199">
        <f>tbl_die_request8[[#This Row],[REQUESTED DATE]]</f>
        <v>45919</v>
      </c>
      <c r="I717" s="60">
        <f>_xlfn.XLOOKUP(tbl_die_request8[[#This Row],[clm_support]],'Die Ordering'!C:C,'Die Ordering'!G:G,"",0)</f>
        <v>45932</v>
      </c>
      <c r="J717" s="39" t="s">
        <v>3200</v>
      </c>
      <c r="K717" s="61" t="s">
        <v>3667</v>
      </c>
      <c r="L717" s="62"/>
      <c r="M717" s="39" t="s">
        <v>3687</v>
      </c>
      <c r="N717" s="67" t="str">
        <f t="shared" si="18"/>
        <v>05405-602</v>
      </c>
    </row>
    <row r="718" spans="1:14" ht="14.45">
      <c r="A718" s="39">
        <v>750</v>
      </c>
      <c r="B718" s="39" t="s">
        <v>2802</v>
      </c>
      <c r="C718" s="45">
        <v>28115</v>
      </c>
      <c r="D718" s="39">
        <v>602</v>
      </c>
      <c r="E718" s="59" t="str">
        <f>_xlfn.XLOOKUP(tbl_die_request8[[#This Row],[PROFILE NO]],Data!S:S,Data!T:T,"",0)</f>
        <v>Al Kharusi International L.L.C</v>
      </c>
      <c r="F718" s="199">
        <v>45919</v>
      </c>
      <c r="G718" s="39"/>
      <c r="H718" s="199">
        <f>tbl_die_request8[[#This Row],[REQUESTED DATE]]</f>
        <v>45919</v>
      </c>
      <c r="I718" s="60">
        <f>_xlfn.XLOOKUP(tbl_die_request8[[#This Row],[clm_support]],'Die Ordering'!C:C,'Die Ordering'!G:G,"",0)</f>
        <v>45922</v>
      </c>
      <c r="J718" s="39" t="s">
        <v>3200</v>
      </c>
      <c r="K718" s="61" t="s">
        <v>3667</v>
      </c>
      <c r="L718" s="62"/>
      <c r="M718" s="39" t="s">
        <v>3687</v>
      </c>
      <c r="N718" s="67" t="str">
        <f t="shared" si="18"/>
        <v>28115-602</v>
      </c>
    </row>
    <row r="719" spans="1:14" ht="14.45">
      <c r="A719" s="39">
        <v>751</v>
      </c>
      <c r="B719" s="39" t="s">
        <v>2802</v>
      </c>
      <c r="C719" s="45">
        <v>28238</v>
      </c>
      <c r="D719" s="39">
        <v>606</v>
      </c>
      <c r="E719" s="59" t="str">
        <f>_xlfn.XLOOKUP(tbl_die_request8[[#This Row],[PROFILE NO]],Data!S:S,Data!T:T,"",0)</f>
        <v>Q-railing Europe GmbH &amp; Co. KG</v>
      </c>
      <c r="F719" s="199">
        <v>45919</v>
      </c>
      <c r="G719" s="39"/>
      <c r="H719" s="199">
        <f>tbl_die_request8[[#This Row],[REQUESTED DATE]]</f>
        <v>45919</v>
      </c>
      <c r="I719" s="60">
        <f>_xlfn.XLOOKUP(tbl_die_request8[[#This Row],[clm_support]],'Die Ordering'!C:C,'Die Ordering'!G:G,"",0)</f>
        <v>45940</v>
      </c>
      <c r="J719" s="39" t="s">
        <v>3200</v>
      </c>
      <c r="K719" s="61" t="s">
        <v>3667</v>
      </c>
      <c r="L719" s="62"/>
      <c r="M719" s="39" t="s">
        <v>3687</v>
      </c>
      <c r="N719" s="67" t="str">
        <f t="shared" si="18"/>
        <v>28238-606</v>
      </c>
    </row>
    <row r="720" spans="1:14" ht="14.45">
      <c r="A720" s="39">
        <v>752</v>
      </c>
      <c r="B720" s="39" t="s">
        <v>2823</v>
      </c>
      <c r="C720" s="45">
        <v>120507</v>
      </c>
      <c r="D720" s="39">
        <v>2503</v>
      </c>
      <c r="E720" s="59" t="str">
        <f>_xlfn.XLOOKUP(tbl_die_request8[[#This Row],[PROFILE NO]],Data!S:S,Data!T:T,"",0)</f>
        <v>Alumil Systems India Pvt Ltd.</v>
      </c>
      <c r="F720" s="199">
        <v>45922</v>
      </c>
      <c r="G720" s="39"/>
      <c r="H720" s="199"/>
      <c r="I720" s="60">
        <f>_xlfn.XLOOKUP(tbl_die_request8[[#This Row],[clm_support]],'Die Ordering'!C:C,'Die Ordering'!G:G,"",0)</f>
        <v>45986</v>
      </c>
      <c r="J720" s="39" t="s">
        <v>3200</v>
      </c>
      <c r="K720" s="61"/>
      <c r="L720" s="62"/>
      <c r="M720" s="39"/>
      <c r="N720" s="67" t="s">
        <v>134</v>
      </c>
    </row>
    <row r="721" spans="1:14" ht="14.45">
      <c r="A721" s="39">
        <v>753</v>
      </c>
      <c r="B721" s="39" t="s">
        <v>2823</v>
      </c>
      <c r="C721" s="45">
        <v>24216</v>
      </c>
      <c r="D721" s="39">
        <v>3505</v>
      </c>
      <c r="E721" s="59" t="str">
        <f>_xlfn.XLOOKUP(tbl_die_request8[[#This Row],[PROFILE NO]],Data!S:S,Data!T:T,"",0)</f>
        <v>Gulf Extrusions Co .(L.L.C)</v>
      </c>
      <c r="F721" s="199">
        <v>45922</v>
      </c>
      <c r="G721" s="39"/>
      <c r="H721" s="199"/>
      <c r="I721" s="60">
        <f>_xlfn.XLOOKUP(tbl_die_request8[[#This Row],[clm_support]],'Die Ordering'!C:C,'Die Ordering'!G:G,"",0)</f>
        <v>45936</v>
      </c>
      <c r="J721" s="39" t="s">
        <v>3200</v>
      </c>
      <c r="K721" s="61"/>
      <c r="L721" s="62"/>
      <c r="M721" s="39"/>
      <c r="N721" s="67" t="str">
        <f t="shared" ref="N721:N726" si="19">IF(B721="GEX-1",(IF(LEN(C721)=4,"0"&amp;C721&amp;"-"&amp;D721,C721&amp;"-"&amp;D721)),IF(LEN(C721)=5,"0"&amp;C721&amp;"-"&amp;D721,"00"&amp;C721&amp;"-"&amp;D721))</f>
        <v>024216-3505</v>
      </c>
    </row>
    <row r="722" spans="1:14" ht="14.45">
      <c r="A722" s="39">
        <v>754</v>
      </c>
      <c r="B722" s="39" t="s">
        <v>2823</v>
      </c>
      <c r="C722" s="45">
        <v>14858</v>
      </c>
      <c r="D722" s="39">
        <v>3504</v>
      </c>
      <c r="E722" s="59" t="str">
        <f>_xlfn.XLOOKUP(tbl_die_request8[[#This Row],[PROFILE NO]],Data!S:S,Data!T:T,"",0)</f>
        <v>Aluminium And Light Industries Co. (Alico) Ltd</v>
      </c>
      <c r="F722" s="199">
        <v>45922</v>
      </c>
      <c r="G722" s="39"/>
      <c r="H722" s="199"/>
      <c r="I722" s="60">
        <f>_xlfn.XLOOKUP(tbl_die_request8[[#This Row],[clm_support]],'Die Ordering'!C:C,'Die Ordering'!G:G,"",0)</f>
        <v>45924</v>
      </c>
      <c r="J722" s="39" t="s">
        <v>3200</v>
      </c>
      <c r="K722" s="61"/>
      <c r="L722" s="62"/>
      <c r="M722" s="39"/>
      <c r="N722" s="67" t="str">
        <f t="shared" si="19"/>
        <v>014858-3504</v>
      </c>
    </row>
    <row r="723" spans="1:14" ht="14.45">
      <c r="A723" s="39">
        <v>755</v>
      </c>
      <c r="B723" s="39" t="s">
        <v>2823</v>
      </c>
      <c r="C723" s="45">
        <v>27557</v>
      </c>
      <c r="D723" s="39">
        <v>2502</v>
      </c>
      <c r="E723" s="59" t="str">
        <f>_xlfn.XLOOKUP(tbl_die_request8[[#This Row],[PROFILE NO]],Data!S:S,Data!T:T,"",0)</f>
        <v>Scaffco FZCO</v>
      </c>
      <c r="F723" s="199">
        <v>45922</v>
      </c>
      <c r="G723" s="39"/>
      <c r="H723" s="199"/>
      <c r="I723" s="60">
        <f>_xlfn.XLOOKUP(tbl_die_request8[[#This Row],[clm_support]],'Die Ordering'!C:C,'Die Ordering'!G:G,"",0)</f>
        <v>45924</v>
      </c>
      <c r="J723" s="39" t="s">
        <v>3200</v>
      </c>
      <c r="K723" s="61"/>
      <c r="L723" s="62"/>
      <c r="M723" s="39"/>
      <c r="N723" s="67" t="str">
        <f t="shared" si="19"/>
        <v>027557-2502</v>
      </c>
    </row>
    <row r="724" spans="1:14" ht="14.45">
      <c r="A724" s="39">
        <v>756</v>
      </c>
      <c r="B724" s="39" t="s">
        <v>2823</v>
      </c>
      <c r="C724" s="45">
        <v>5151</v>
      </c>
      <c r="D724" s="39">
        <v>2507</v>
      </c>
      <c r="E724" s="59" t="str">
        <f>_xlfn.XLOOKUP(tbl_die_request8[[#This Row],[PROFILE NO]],Data!S:S,Data!T:T,"",0)</f>
        <v>Gulf Extrusions Co .(L.L.C)</v>
      </c>
      <c r="F724" s="199">
        <v>45922</v>
      </c>
      <c r="G724" s="39"/>
      <c r="H724" s="199"/>
      <c r="I724" s="60">
        <f>_xlfn.XLOOKUP(tbl_die_request8[[#This Row],[clm_support]],'Die Ordering'!C:C,'Die Ordering'!G:G,"",0)</f>
        <v>45924</v>
      </c>
      <c r="J724" s="39" t="s">
        <v>3200</v>
      </c>
      <c r="K724" s="61"/>
      <c r="L724" s="62"/>
      <c r="M724" s="39"/>
      <c r="N724" s="67" t="str">
        <f t="shared" si="19"/>
        <v>005151-2507</v>
      </c>
    </row>
    <row r="725" spans="1:14" ht="14.45">
      <c r="A725" s="39">
        <v>757</v>
      </c>
      <c r="B725" s="39" t="s">
        <v>2823</v>
      </c>
      <c r="C725" s="45">
        <v>14806</v>
      </c>
      <c r="D725" s="39">
        <v>3503</v>
      </c>
      <c r="E725" s="59" t="str">
        <f>_xlfn.XLOOKUP(tbl_die_request8[[#This Row],[PROFILE NO]],Data!S:S,Data!T:T,"",0)</f>
        <v>GUTMANN INDUSTRIES L.L.C</v>
      </c>
      <c r="F725" s="199">
        <v>45922</v>
      </c>
      <c r="G725" s="39"/>
      <c r="H725" s="199"/>
      <c r="I725" s="60">
        <f>_xlfn.XLOOKUP(tbl_die_request8[[#This Row],[clm_support]],'Die Ordering'!C:C,'Die Ordering'!G:G,"",0)</f>
        <v>45936</v>
      </c>
      <c r="J725" s="39" t="s">
        <v>3200</v>
      </c>
      <c r="K725" s="61"/>
      <c r="L725" s="62"/>
      <c r="M725" s="39"/>
      <c r="N725" s="67" t="str">
        <f t="shared" si="19"/>
        <v>014806-3503</v>
      </c>
    </row>
    <row r="726" spans="1:14" ht="14.45">
      <c r="A726" s="39">
        <v>758</v>
      </c>
      <c r="B726" s="39" t="s">
        <v>2823</v>
      </c>
      <c r="C726" s="45">
        <v>13036</v>
      </c>
      <c r="D726" s="39">
        <v>2504</v>
      </c>
      <c r="E726" s="59" t="str">
        <f>_xlfn.XLOOKUP(tbl_die_request8[[#This Row],[PROFILE NO]],Data!S:S,Data!T:T,"",0)</f>
        <v>Gulf Extrusions Co .(L.L.C)</v>
      </c>
      <c r="F726" s="199">
        <v>45922</v>
      </c>
      <c r="G726" s="39"/>
      <c r="H726" s="199"/>
      <c r="I726" s="60">
        <f>_xlfn.XLOOKUP(tbl_die_request8[[#This Row],[clm_support]],'Die Ordering'!C:C,'Die Ordering'!G:G,"",0)</f>
        <v>45936</v>
      </c>
      <c r="J726" s="39" t="s">
        <v>3200</v>
      </c>
      <c r="K726" s="61"/>
      <c r="L726" s="62"/>
      <c r="M726" s="39"/>
      <c r="N726" s="67" t="str">
        <f t="shared" si="19"/>
        <v>013036-2504</v>
      </c>
    </row>
    <row r="727" spans="1:14" ht="14.45">
      <c r="A727" s="39">
        <v>759</v>
      </c>
      <c r="B727" s="39" t="s">
        <v>2802</v>
      </c>
      <c r="C727" s="45">
        <v>9047</v>
      </c>
      <c r="D727" s="39">
        <v>601</v>
      </c>
      <c r="E727" s="59" t="str">
        <f>_xlfn.XLOOKUP(tbl_die_request8[[#This Row],[PROFILE NO]],Data!S:S,Data!T:T,"",0)</f>
        <v>Gulf Extrusions Co .(L.L.C)</v>
      </c>
      <c r="F727" s="199">
        <v>45922</v>
      </c>
      <c r="G727" s="39"/>
      <c r="H727" s="199"/>
      <c r="I727" s="60">
        <f>_xlfn.XLOOKUP(tbl_die_request8[[#This Row],[clm_support]],'Die Ordering'!C:C,'Die Ordering'!G:G,"",0)</f>
        <v>45924</v>
      </c>
      <c r="J727" s="39" t="s">
        <v>3200</v>
      </c>
      <c r="K727" s="61" t="s">
        <v>3667</v>
      </c>
      <c r="L727" s="62"/>
      <c r="M727" s="39"/>
      <c r="N727" s="67" t="str">
        <f t="shared" ref="N727:N732" si="20">IF(B727="GEX-1",(IF(LEN(C727)=4,"0"&amp;C727&amp;"-"&amp;D727,C727&amp;"-"&amp;D727)),IF(LEN(C727)=5,"0"&amp;C727&amp;"-"&amp;D727,"00"&amp;C727&amp;"-"&amp;D727))</f>
        <v>09047-601</v>
      </c>
    </row>
    <row r="728" spans="1:14" ht="14.45">
      <c r="A728" s="39">
        <v>760</v>
      </c>
      <c r="B728" s="39" t="s">
        <v>2802</v>
      </c>
      <c r="C728" s="45">
        <v>2058</v>
      </c>
      <c r="D728" s="39">
        <v>502</v>
      </c>
      <c r="E728" s="59" t="str">
        <f>_xlfn.XLOOKUP(tbl_die_request8[[#This Row],[PROFILE NO]],Data!S:S,Data!T:T,"",0)</f>
        <v>Gulf Extrusions Co .(L.L.C)</v>
      </c>
      <c r="F728" s="199">
        <v>45923</v>
      </c>
      <c r="G728" s="39"/>
      <c r="H728" s="199"/>
      <c r="I728" s="60" t="str">
        <f>_xlfn.XLOOKUP(tbl_die_request8[[#This Row],[clm_support]],'Die Ordering'!C:C,'Die Ordering'!G:G,"",0)</f>
        <v/>
      </c>
      <c r="J728" s="39" t="s">
        <v>3201</v>
      </c>
      <c r="K728" s="61"/>
      <c r="L728" s="62"/>
      <c r="M728" s="39"/>
      <c r="N728" s="67" t="str">
        <f t="shared" si="20"/>
        <v>02058-502</v>
      </c>
    </row>
    <row r="729" spans="1:14" ht="14.45">
      <c r="A729" s="39">
        <v>761</v>
      </c>
      <c r="B729" s="39" t="s">
        <v>2823</v>
      </c>
      <c r="C729" s="45">
        <v>14855</v>
      </c>
      <c r="D729" s="39">
        <v>3505</v>
      </c>
      <c r="E729" s="59" t="str">
        <f>_xlfn.XLOOKUP(tbl_die_request8[[#This Row],[PROFILE NO]],Data!S:S,Data!T:T,"",0)</f>
        <v>ALUMINIUM &amp; LIGHT IND. CO. ALICO LLC</v>
      </c>
      <c r="F729" s="199">
        <v>45923</v>
      </c>
      <c r="G729" s="39"/>
      <c r="H729" s="199"/>
      <c r="I729" s="60">
        <f>_xlfn.XLOOKUP(tbl_die_request8[[#This Row],[clm_support]],'Die Ordering'!C:C,'Die Ordering'!G:G,"",0)</f>
        <v>45924</v>
      </c>
      <c r="J729" s="39" t="s">
        <v>3200</v>
      </c>
      <c r="K729" s="61"/>
      <c r="L729" s="62"/>
      <c r="M729" s="39"/>
      <c r="N729" s="67" t="str">
        <f t="shared" si="20"/>
        <v>014855-3505</v>
      </c>
    </row>
    <row r="730" spans="1:14" ht="14.45">
      <c r="A730" s="39">
        <v>762</v>
      </c>
      <c r="B730" s="39" t="s">
        <v>2823</v>
      </c>
      <c r="C730" s="45">
        <v>14854</v>
      </c>
      <c r="D730" s="39">
        <v>3502</v>
      </c>
      <c r="E730" s="59" t="str">
        <f>_xlfn.XLOOKUP(tbl_die_request8[[#This Row],[PROFILE NO]],Data!S:S,Data!T:T,"",0)</f>
        <v>Schuco Middle East Windows &amp; Facade Systems L.L.C.</v>
      </c>
      <c r="F730" s="199">
        <v>45923</v>
      </c>
      <c r="G730" s="39"/>
      <c r="H730" s="199"/>
      <c r="I730" s="60">
        <f>_xlfn.XLOOKUP(tbl_die_request8[[#This Row],[clm_support]],'Die Ordering'!C:C,'Die Ordering'!G:G,"",0)</f>
        <v>45924</v>
      </c>
      <c r="J730" s="39" t="s">
        <v>3200</v>
      </c>
      <c r="K730" s="61"/>
      <c r="L730" s="62"/>
      <c r="M730" s="39"/>
      <c r="N730" s="67" t="str">
        <f t="shared" si="20"/>
        <v>014854-3502</v>
      </c>
    </row>
    <row r="731" spans="1:14" ht="14.45">
      <c r="A731" s="39">
        <v>763</v>
      </c>
      <c r="B731" s="39" t="s">
        <v>2823</v>
      </c>
      <c r="C731" s="45">
        <v>13036</v>
      </c>
      <c r="D731" s="39">
        <v>2504</v>
      </c>
      <c r="E731" s="59" t="str">
        <f>_xlfn.XLOOKUP(tbl_die_request8[[#This Row],[PROFILE NO]],Data!S:S,Data!T:T,"",0)</f>
        <v>Gulf Extrusions Co .(L.L.C)</v>
      </c>
      <c r="F731" s="199">
        <v>45923</v>
      </c>
      <c r="G731" s="39"/>
      <c r="H731" s="199"/>
      <c r="I731" s="60">
        <f>_xlfn.XLOOKUP(tbl_die_request8[[#This Row],[clm_support]],'Die Ordering'!C:C,'Die Ordering'!G:G,"",0)</f>
        <v>45936</v>
      </c>
      <c r="J731" s="39" t="s">
        <v>3200</v>
      </c>
      <c r="K731" s="61"/>
      <c r="L731" s="62"/>
      <c r="M731" s="39"/>
      <c r="N731" s="67" t="str">
        <f t="shared" si="20"/>
        <v>013036-2504</v>
      </c>
    </row>
    <row r="732" spans="1:14" ht="14.45">
      <c r="A732" s="39">
        <v>764</v>
      </c>
      <c r="B732" s="39" t="s">
        <v>2823</v>
      </c>
      <c r="C732" s="45">
        <v>12164</v>
      </c>
      <c r="D732" s="39">
        <v>2503</v>
      </c>
      <c r="E732" s="59" t="str">
        <f>_xlfn.XLOOKUP(tbl_die_request8[[#This Row],[PROFILE NO]],Data!S:S,Data!T:T,"",0)</f>
        <v>Gulf Extrusions Co .(L.L.C)</v>
      </c>
      <c r="F732" s="199">
        <v>45923</v>
      </c>
      <c r="G732" s="39"/>
      <c r="H732" s="199"/>
      <c r="I732" s="60">
        <f>_xlfn.XLOOKUP(tbl_die_request8[[#This Row],[clm_support]],'Die Ordering'!C:C,'Die Ordering'!G:G,"",0)</f>
        <v>45936</v>
      </c>
      <c r="J732" s="39" t="s">
        <v>3200</v>
      </c>
      <c r="K732" s="61"/>
      <c r="L732" s="62"/>
      <c r="M732" s="39"/>
      <c r="N732" s="67" t="str">
        <f t="shared" si="20"/>
        <v>012164-2503</v>
      </c>
    </row>
    <row r="733" spans="1:14" ht="14.45">
      <c r="A733" s="39">
        <v>765</v>
      </c>
      <c r="B733" s="39" t="s">
        <v>2802</v>
      </c>
      <c r="C733" s="45">
        <v>29663</v>
      </c>
      <c r="D733" s="39">
        <v>210</v>
      </c>
      <c r="E733" s="59" t="str">
        <f>_xlfn.XLOOKUP(tbl_die_request8[[#This Row],[PROFILE NO]],Data!S:S,Data!T:T,"",0)</f>
        <v>Gulf Extrusions Co .(L.L.C)</v>
      </c>
      <c r="F733" s="199">
        <v>45924</v>
      </c>
      <c r="G733" s="39"/>
      <c r="H733" s="199"/>
      <c r="I733" s="60">
        <f>_xlfn.XLOOKUP(tbl_die_request8[[#This Row],[clm_support]],'Die Ordering'!C:C,'Die Ordering'!G:G,"",0)</f>
        <v>45940</v>
      </c>
      <c r="J733" s="39" t="s">
        <v>3200</v>
      </c>
      <c r="K733" s="61"/>
      <c r="L733" s="62"/>
      <c r="M733" s="39"/>
      <c r="N733" s="67" t="str">
        <f t="shared" ref="N733:N737" si="21">IF(B733="GEX-1",(IF(LEN(C733)=4,"0"&amp;C733&amp;"-"&amp;D733,C733&amp;"-"&amp;D733)),IF(LEN(C733)=5,"0"&amp;C733&amp;"-"&amp;D733,"00"&amp;C733&amp;"-"&amp;D733))</f>
        <v>29663-210</v>
      </c>
    </row>
    <row r="734" spans="1:14" ht="14.45">
      <c r="A734" s="39">
        <v>766</v>
      </c>
      <c r="B734" s="39" t="s">
        <v>2802</v>
      </c>
      <c r="C734" s="45">
        <v>26204</v>
      </c>
      <c r="D734" s="39">
        <v>604</v>
      </c>
      <c r="E734" s="59" t="str">
        <f>_xlfn.XLOOKUP(tbl_die_request8[[#This Row],[PROFILE NO]],Data!S:S,Data!T:T,"",0)</f>
        <v>Powerbar Gulf L.L.C</v>
      </c>
      <c r="F734" s="199">
        <v>45924</v>
      </c>
      <c r="G734" s="39"/>
      <c r="H734" s="199"/>
      <c r="I734" s="60">
        <f>_xlfn.XLOOKUP(tbl_die_request8[[#This Row],[clm_support]],'Die Ordering'!C:C,'Die Ordering'!G:G,"",0)</f>
        <v>45924</v>
      </c>
      <c r="J734" s="39" t="s">
        <v>3200</v>
      </c>
      <c r="K734" s="61"/>
      <c r="L734" s="62"/>
      <c r="M734" s="39"/>
      <c r="N734" s="67" t="str">
        <f t="shared" si="21"/>
        <v>26204-604</v>
      </c>
    </row>
    <row r="735" spans="1:14" ht="14.45">
      <c r="A735" s="39">
        <v>767</v>
      </c>
      <c r="B735" s="39" t="s">
        <v>2823</v>
      </c>
      <c r="C735" s="45">
        <v>5067</v>
      </c>
      <c r="D735" s="39">
        <v>2503</v>
      </c>
      <c r="E735" s="59" t="str">
        <f>_xlfn.XLOOKUP(tbl_die_request8[[#This Row],[PROFILE NO]],Data!S:S,Data!T:T,"",0)</f>
        <v>Gulf Extrusions Co .(L.L.C)</v>
      </c>
      <c r="F735" s="199" t="s">
        <v>3688</v>
      </c>
      <c r="G735" s="39"/>
      <c r="H735" s="199"/>
      <c r="I735" s="60" t="str">
        <f>_xlfn.XLOOKUP(tbl_die_request8[[#This Row],[clm_support]],'Die Ordering'!C:C,'Die Ordering'!G:G,"",0)</f>
        <v/>
      </c>
      <c r="J735" s="39" t="s">
        <v>3201</v>
      </c>
      <c r="K735" s="61" t="s">
        <v>3689</v>
      </c>
      <c r="L735" s="62"/>
      <c r="M735" s="39"/>
      <c r="N735" s="67" t="str">
        <f t="shared" si="21"/>
        <v>005067-2503</v>
      </c>
    </row>
    <row r="736" spans="1:14" ht="14.45">
      <c r="A736" s="39">
        <v>768</v>
      </c>
      <c r="B736" s="39" t="s">
        <v>2823</v>
      </c>
      <c r="C736" s="45">
        <v>120506</v>
      </c>
      <c r="D736" s="39">
        <v>2502</v>
      </c>
      <c r="E736" s="59" t="str">
        <f>_xlfn.XLOOKUP(tbl_die_request8[[#This Row],[PROFILE NO]],Data!S:S,Data!T:T,"",0)</f>
        <v>Alumil Systems India Pvt Ltd.</v>
      </c>
      <c r="F736" s="199" t="s">
        <v>3688</v>
      </c>
      <c r="G736" s="60">
        <v>45936</v>
      </c>
      <c r="H736" s="199"/>
      <c r="I736" s="60" t="str">
        <f>_xlfn.XLOOKUP(tbl_die_request8[[#This Row],[clm_support]],'Die Ordering'!C:C,'Die Ordering'!G:G,"",0)</f>
        <v/>
      </c>
      <c r="J736" s="39" t="s">
        <v>3201</v>
      </c>
      <c r="K736" s="61" t="s">
        <v>3690</v>
      </c>
      <c r="L736" s="62"/>
      <c r="M736" s="39"/>
      <c r="N736" s="67" t="s">
        <v>3691</v>
      </c>
    </row>
    <row r="737" spans="1:14" ht="14.45">
      <c r="A737" s="39">
        <v>770</v>
      </c>
      <c r="B737" s="39" t="s">
        <v>2802</v>
      </c>
      <c r="C737" s="45">
        <v>27720</v>
      </c>
      <c r="D737" s="39">
        <v>501</v>
      </c>
      <c r="E737" s="59" t="str">
        <f>_xlfn.XLOOKUP(tbl_die_request8[[#This Row],[PROFILE NO]],Data!S:S,Data!T:T,"",0)</f>
        <v>EAE ELEKTRIK ASANSOR ENDUSTRISI</v>
      </c>
      <c r="F737" s="199">
        <v>45926</v>
      </c>
      <c r="G737" s="39"/>
      <c r="H737" s="199"/>
      <c r="I737" s="60">
        <f>_xlfn.XLOOKUP(tbl_die_request8[[#This Row],[clm_support]],'Die Ordering'!C:C,'Die Ordering'!G:G,"",0)</f>
        <v>45924</v>
      </c>
      <c r="J737" s="39" t="s">
        <v>3200</v>
      </c>
      <c r="K737" s="61"/>
      <c r="L737" s="62"/>
      <c r="M737" s="39"/>
      <c r="N737" s="67" t="str">
        <f t="shared" si="21"/>
        <v>27720-501</v>
      </c>
    </row>
    <row r="738" spans="1:14" ht="14.45">
      <c r="A738" s="39">
        <v>771</v>
      </c>
      <c r="B738" s="39" t="s">
        <v>2823</v>
      </c>
      <c r="C738" s="45">
        <v>27556</v>
      </c>
      <c r="D738" s="39">
        <v>3501</v>
      </c>
      <c r="E738" s="59" t="str">
        <f>_xlfn.XLOOKUP(tbl_die_request8[[#This Row],[PROFILE NO]],Data!S:S,Data!T:T,"",0)</f>
        <v>Scaffco FZCO</v>
      </c>
      <c r="F738" s="199">
        <v>45930</v>
      </c>
      <c r="G738" s="60">
        <v>45936</v>
      </c>
      <c r="H738" s="199"/>
      <c r="I738" s="60" t="str">
        <f>_xlfn.XLOOKUP(tbl_die_request8[[#This Row],[clm_support]],'Die Ordering'!C:C,'Die Ordering'!G:G,"",0)</f>
        <v/>
      </c>
      <c r="J738" s="39" t="s">
        <v>3201</v>
      </c>
      <c r="K738" s="61" t="s">
        <v>3692</v>
      </c>
      <c r="L738" s="62"/>
      <c r="M738" s="39"/>
      <c r="N738" s="67" t="str">
        <f t="shared" ref="N738:N780" si="22">IF(B738="GEX-1",(IF(LEN(C738)=4,"0"&amp;C738&amp;"-"&amp;D738,C738&amp;"-"&amp;D738)),IF(LEN(C738)=5,"0"&amp;C738&amp;"-"&amp;D738,"00"&amp;C738&amp;"-"&amp;D738))</f>
        <v>027556-3501</v>
      </c>
    </row>
    <row r="739" spans="1:14" ht="14.45">
      <c r="A739" s="39">
        <v>772</v>
      </c>
      <c r="B739" s="39" t="s">
        <v>2802</v>
      </c>
      <c r="C739" s="45">
        <v>5004</v>
      </c>
      <c r="D739" s="39">
        <v>206</v>
      </c>
      <c r="E739" s="59" t="str">
        <f>_xlfn.XLOOKUP(tbl_die_request8[[#This Row],[PROFILE NO]],Data!S:S,Data!T:T,"",0)</f>
        <v>Gulf Extrusions Co .(L.L.C)</v>
      </c>
      <c r="F739" s="199">
        <v>45930</v>
      </c>
      <c r="G739" s="39"/>
      <c r="H739" s="199"/>
      <c r="I739" s="60" t="str">
        <f>_xlfn.XLOOKUP(tbl_die_request8[[#This Row],[clm_support]],'Die Ordering'!C:C,'Die Ordering'!G:G,"",0)</f>
        <v/>
      </c>
      <c r="J739" s="39" t="s">
        <v>3201</v>
      </c>
      <c r="K739" s="61"/>
      <c r="L739" s="62"/>
      <c r="M739" s="39"/>
      <c r="N739" s="67" t="str">
        <f t="shared" si="22"/>
        <v>05004-206</v>
      </c>
    </row>
    <row r="740" spans="1:14" ht="14.45">
      <c r="A740" s="39">
        <v>773</v>
      </c>
      <c r="B740" s="39" t="s">
        <v>2802</v>
      </c>
      <c r="C740" s="45">
        <v>5060</v>
      </c>
      <c r="D740" s="39">
        <v>501</v>
      </c>
      <c r="E740" s="59" t="str">
        <f>_xlfn.XLOOKUP(tbl_die_request8[[#This Row],[PROFILE NO]],Data!S:S,Data!T:T,"",0)</f>
        <v>Gulf Co  For Conts Gen Ent.</v>
      </c>
      <c r="F740" s="199">
        <v>45930</v>
      </c>
      <c r="G740" s="39"/>
      <c r="H740" s="199"/>
      <c r="I740" s="60">
        <f>_xlfn.XLOOKUP(tbl_die_request8[[#This Row],[clm_support]],'Die Ordering'!C:C,'Die Ordering'!G:G,"",0)</f>
        <v>45974</v>
      </c>
      <c r="J740" s="39" t="s">
        <v>3201</v>
      </c>
      <c r="K740" s="61"/>
      <c r="L740" s="62"/>
      <c r="M740" s="39"/>
      <c r="N740" s="67" t="str">
        <f t="shared" si="22"/>
        <v>05060-501</v>
      </c>
    </row>
    <row r="741" spans="1:14" ht="14.45">
      <c r="A741" s="39">
        <v>775</v>
      </c>
      <c r="B741" s="39" t="s">
        <v>2802</v>
      </c>
      <c r="C741" s="45">
        <v>13979</v>
      </c>
      <c r="D741" s="39">
        <v>514</v>
      </c>
      <c r="E741" s="59" t="str">
        <f>_xlfn.XLOOKUP(tbl_die_request8[[#This Row],[PROFILE NO]],Data!S:S,Data!T:T,"",0)</f>
        <v>Gulf Extrusions Co .(L.L.C)</v>
      </c>
      <c r="F741" s="199">
        <v>45930</v>
      </c>
      <c r="G741" s="39"/>
      <c r="H741" s="199"/>
      <c r="I741" s="60" t="str">
        <f>_xlfn.XLOOKUP(tbl_die_request8[[#This Row],[clm_support]],'Die Ordering'!C:C,'Die Ordering'!G:G,"",0)</f>
        <v/>
      </c>
      <c r="J741" s="39" t="s">
        <v>3201</v>
      </c>
      <c r="K741" s="61"/>
      <c r="L741" s="62"/>
      <c r="M741" s="39"/>
      <c r="N741" s="67" t="str">
        <f t="shared" si="22"/>
        <v>13979-514</v>
      </c>
    </row>
    <row r="742" spans="1:14" ht="14.45">
      <c r="A742" s="39">
        <v>776</v>
      </c>
      <c r="B742" s="39" t="s">
        <v>2802</v>
      </c>
      <c r="C742" s="45">
        <v>15927</v>
      </c>
      <c r="D742" s="39">
        <v>410</v>
      </c>
      <c r="E742" s="59" t="str">
        <f>_xlfn.XLOOKUP(tbl_die_request8[[#This Row],[PROFILE NO]],Data!S:S,Data!T:T,"",0)</f>
        <v>Gulf Extrusions Co .(L.L.C)</v>
      </c>
      <c r="F742" s="199">
        <v>45930</v>
      </c>
      <c r="G742" s="39"/>
      <c r="H742" s="199"/>
      <c r="I742" s="60">
        <f>_xlfn.XLOOKUP(tbl_die_request8[[#This Row],[clm_support]],'Die Ordering'!C:C,'Die Ordering'!G:G,"",0)</f>
        <v>45999</v>
      </c>
      <c r="J742" s="39" t="s">
        <v>3201</v>
      </c>
      <c r="K742" s="61"/>
      <c r="L742" s="62"/>
      <c r="M742" s="39"/>
      <c r="N742" s="67" t="str">
        <f t="shared" si="22"/>
        <v>15927-410</v>
      </c>
    </row>
    <row r="743" spans="1:14" ht="14.45">
      <c r="A743" s="39">
        <v>777</v>
      </c>
      <c r="B743" s="39" t="s">
        <v>2802</v>
      </c>
      <c r="C743" s="45">
        <v>29504</v>
      </c>
      <c r="D743" s="39">
        <v>504</v>
      </c>
      <c r="E743" s="59" t="str">
        <f>_xlfn.XLOOKUP(tbl_die_request8[[#This Row],[PROFILE NO]],Data!S:S,Data!T:T,"",0)</f>
        <v>Al Saho General Trading and Construction</v>
      </c>
      <c r="F743" s="199">
        <v>45930</v>
      </c>
      <c r="G743" s="39"/>
      <c r="H743" s="199"/>
      <c r="I743" s="60">
        <f>_xlfn.XLOOKUP(tbl_die_request8[[#This Row],[clm_support]],'Die Ordering'!C:C,'Die Ordering'!G:G,"",0)</f>
        <v>45968</v>
      </c>
      <c r="J743" s="39" t="s">
        <v>3201</v>
      </c>
      <c r="K743" s="61"/>
      <c r="L743" s="62"/>
      <c r="M743" s="39"/>
      <c r="N743" s="67" t="str">
        <f t="shared" si="22"/>
        <v>29504-504</v>
      </c>
    </row>
    <row r="744" spans="1:14" ht="14.45">
      <c r="A744" s="39">
        <v>778</v>
      </c>
      <c r="B744" s="39" t="s">
        <v>2802</v>
      </c>
      <c r="C744" s="45">
        <v>29826</v>
      </c>
      <c r="D744" s="39">
        <v>210</v>
      </c>
      <c r="E744" s="59" t="str">
        <f>_xlfn.XLOOKUP(tbl_die_request8[[#This Row],[PROFILE NO]],Data!S:S,Data!T:T,"",0)</f>
        <v>Schuco Middle East Windows &amp; Facade Systems L.L.C.</v>
      </c>
      <c r="F744" s="199">
        <v>45930</v>
      </c>
      <c r="G744" s="39"/>
      <c r="H744" s="199"/>
      <c r="I744" s="60">
        <f>_xlfn.XLOOKUP(tbl_die_request8[[#This Row],[clm_support]],'Die Ordering'!C:C,'Die Ordering'!G:G,"",0)</f>
        <v>45940</v>
      </c>
      <c r="J744" s="39" t="s">
        <v>3201</v>
      </c>
      <c r="K744" s="61"/>
      <c r="L744" s="62"/>
      <c r="M744" s="39"/>
      <c r="N744" s="67" t="str">
        <f t="shared" si="22"/>
        <v>29826-210</v>
      </c>
    </row>
    <row r="745" spans="1:14" ht="14.45">
      <c r="A745" s="39">
        <v>779</v>
      </c>
      <c r="B745" s="39" t="s">
        <v>2802</v>
      </c>
      <c r="C745" s="45">
        <v>29826</v>
      </c>
      <c r="D745" s="39">
        <v>211</v>
      </c>
      <c r="E745" s="59" t="str">
        <f>_xlfn.XLOOKUP(tbl_die_request8[[#This Row],[PROFILE NO]],Data!S:S,Data!T:T,"",0)</f>
        <v>Schuco Middle East Windows &amp; Facade Systems L.L.C.</v>
      </c>
      <c r="F745" s="199">
        <v>45930</v>
      </c>
      <c r="G745" s="39"/>
      <c r="H745" s="199"/>
      <c r="I745" s="60">
        <f>_xlfn.XLOOKUP(tbl_die_request8[[#This Row],[clm_support]],'Die Ordering'!C:C,'Die Ordering'!G:G,"",0)</f>
        <v>45955</v>
      </c>
      <c r="J745" s="39" t="s">
        <v>3201</v>
      </c>
      <c r="K745" s="61"/>
      <c r="L745" s="62"/>
      <c r="M745" s="39"/>
      <c r="N745" s="67" t="str">
        <f t="shared" si="22"/>
        <v>29826-211</v>
      </c>
    </row>
    <row r="746" spans="1:14" ht="14.45">
      <c r="A746" s="39">
        <v>780</v>
      </c>
      <c r="B746" s="39" t="s">
        <v>2802</v>
      </c>
      <c r="C746" s="45">
        <v>29466</v>
      </c>
      <c r="D746" s="39">
        <v>504</v>
      </c>
      <c r="E746" s="59" t="str">
        <f>_xlfn.XLOOKUP(tbl_die_request8[[#This Row],[PROFILE NO]],Data!S:S,Data!T:T,"",0)</f>
        <v>Gulf Extrusions Co .(L.L.C)</v>
      </c>
      <c r="F746" s="199">
        <v>45930</v>
      </c>
      <c r="G746" s="39"/>
      <c r="H746" s="199"/>
      <c r="I746" s="60">
        <f>_xlfn.XLOOKUP(tbl_die_request8[[#This Row],[clm_support]],'Die Ordering'!C:C,'Die Ordering'!G:G,"",0)</f>
        <v>45932</v>
      </c>
      <c r="J746" s="39" t="s">
        <v>3200</v>
      </c>
      <c r="K746" s="61"/>
      <c r="L746" s="62"/>
      <c r="M746" s="39"/>
      <c r="N746" s="67" t="str">
        <f t="shared" si="22"/>
        <v>29466-504</v>
      </c>
    </row>
    <row r="747" spans="1:14" ht="14.45">
      <c r="A747" s="39">
        <v>781</v>
      </c>
      <c r="B747" s="39" t="s">
        <v>2802</v>
      </c>
      <c r="C747" s="45">
        <v>5273</v>
      </c>
      <c r="D747" s="39">
        <v>608</v>
      </c>
      <c r="E747" s="59" t="str">
        <f>_xlfn.XLOOKUP(tbl_die_request8[[#This Row],[PROFILE NO]],Data!S:S,Data!T:T,"",0)</f>
        <v>Gulf Extrusions Co .(L.L.C)</v>
      </c>
      <c r="F747" s="199">
        <v>45930</v>
      </c>
      <c r="G747" s="39"/>
      <c r="H747" s="199"/>
      <c r="I747" s="60">
        <f>_xlfn.XLOOKUP(tbl_die_request8[[#This Row],[clm_support]],'Die Ordering'!C:C,'Die Ordering'!G:G,"",0)</f>
        <v>45932</v>
      </c>
      <c r="J747" s="39" t="s">
        <v>3200</v>
      </c>
      <c r="K747" s="61"/>
      <c r="L747" s="62"/>
      <c r="M747" s="39"/>
      <c r="N747" s="67" t="str">
        <f t="shared" si="22"/>
        <v>05273-608</v>
      </c>
    </row>
    <row r="748" spans="1:14" ht="14.45">
      <c r="A748" s="39">
        <v>782</v>
      </c>
      <c r="B748" s="39" t="s">
        <v>2802</v>
      </c>
      <c r="C748" s="45">
        <v>15698</v>
      </c>
      <c r="D748" s="39">
        <v>604</v>
      </c>
      <c r="E748" s="59" t="str">
        <f>_xlfn.XLOOKUP(tbl_die_request8[[#This Row],[PROFILE NO]],Data!S:S,Data!T:T,"",0)</f>
        <v>Gutmann Systems Middle East FZCO</v>
      </c>
      <c r="F748" s="199">
        <v>45930</v>
      </c>
      <c r="G748" s="39"/>
      <c r="H748" s="199"/>
      <c r="I748" s="60">
        <f>_xlfn.XLOOKUP(tbl_die_request8[[#This Row],[clm_support]],'Die Ordering'!C:C,'Die Ordering'!G:G,"",0)</f>
        <v>45955</v>
      </c>
      <c r="J748" s="39" t="s">
        <v>3201</v>
      </c>
      <c r="K748" s="61"/>
      <c r="L748" s="62"/>
      <c r="M748" s="39"/>
      <c r="N748" s="67" t="str">
        <f t="shared" si="22"/>
        <v>15698-604</v>
      </c>
    </row>
    <row r="749" spans="1:14" ht="14.45">
      <c r="A749" s="39">
        <v>783</v>
      </c>
      <c r="B749" s="39" t="s">
        <v>2802</v>
      </c>
      <c r="C749" s="45">
        <v>5123</v>
      </c>
      <c r="D749" s="39">
        <v>520</v>
      </c>
      <c r="E749" s="59" t="str">
        <f>_xlfn.XLOOKUP(tbl_die_request8[[#This Row],[PROFILE NO]],Data!S:S,Data!T:T,"",0)</f>
        <v>Gulf Extrusions Co .(L.L.C)</v>
      </c>
      <c r="F749" s="199">
        <v>45930</v>
      </c>
      <c r="G749" s="39"/>
      <c r="H749" s="199"/>
      <c r="I749" s="60" t="str">
        <f>_xlfn.XLOOKUP(tbl_die_request8[[#This Row],[clm_support]],'Die Ordering'!C:C,'Die Ordering'!G:G,"",0)</f>
        <v/>
      </c>
      <c r="J749" s="39" t="s">
        <v>3201</v>
      </c>
      <c r="K749" s="61"/>
      <c r="L749" s="62"/>
      <c r="M749" s="39"/>
      <c r="N749" s="67" t="str">
        <f t="shared" si="22"/>
        <v>05123-520</v>
      </c>
    </row>
    <row r="750" spans="1:14" ht="14.45">
      <c r="A750" s="39">
        <v>784</v>
      </c>
      <c r="B750" s="39" t="s">
        <v>2802</v>
      </c>
      <c r="C750" s="45">
        <v>29268</v>
      </c>
      <c r="D750" s="39">
        <v>503</v>
      </c>
      <c r="E750" s="59" t="str">
        <f>_xlfn.XLOOKUP(tbl_die_request8[[#This Row],[PROFILE NO]],Data!S:S,Data!T:T,"",0)</f>
        <v>Al Saho General Trading and Construction</v>
      </c>
      <c r="F750" s="199">
        <v>45930</v>
      </c>
      <c r="G750" s="39"/>
      <c r="H750" s="199"/>
      <c r="I750" s="60" t="str">
        <f>_xlfn.XLOOKUP(tbl_die_request8[[#This Row],[clm_support]],'Die Ordering'!C:C,'Die Ordering'!G:G,"",0)</f>
        <v/>
      </c>
      <c r="J750" s="39" t="s">
        <v>3201</v>
      </c>
      <c r="K750" s="61"/>
      <c r="L750" s="62"/>
      <c r="M750" s="39"/>
      <c r="N750" s="67" t="str">
        <f t="shared" si="22"/>
        <v>29268-503</v>
      </c>
    </row>
    <row r="751" spans="1:14" ht="14.45">
      <c r="A751" s="39">
        <v>785</v>
      </c>
      <c r="B751" s="39" t="s">
        <v>2802</v>
      </c>
      <c r="C751" s="45">
        <v>19782</v>
      </c>
      <c r="D751" s="39">
        <v>406</v>
      </c>
      <c r="E751" s="59" t="str">
        <f>_xlfn.XLOOKUP(tbl_die_request8[[#This Row],[PROFILE NO]],Data!S:S,Data!T:T,"",0)</f>
        <v>Comhan Holland B.V.</v>
      </c>
      <c r="F751" s="199">
        <v>45930</v>
      </c>
      <c r="G751" s="39"/>
      <c r="H751" s="199"/>
      <c r="I751" s="60">
        <f>_xlfn.XLOOKUP(tbl_die_request8[[#This Row],[clm_support]],'Die Ordering'!C:C,'Die Ordering'!G:G,"",0)</f>
        <v>45940</v>
      </c>
      <c r="J751" s="39" t="s">
        <v>3200</v>
      </c>
      <c r="K751" s="61"/>
      <c r="L751" s="62"/>
      <c r="M751" s="39"/>
      <c r="N751" s="67" t="str">
        <f t="shared" si="22"/>
        <v>19782-406</v>
      </c>
    </row>
    <row r="752" spans="1:14" ht="14.45">
      <c r="A752" s="39">
        <v>786</v>
      </c>
      <c r="B752" s="39" t="s">
        <v>2802</v>
      </c>
      <c r="C752" s="45">
        <v>90330</v>
      </c>
      <c r="D752" s="39">
        <v>502</v>
      </c>
      <c r="E752" s="59" t="str">
        <f>_xlfn.XLOOKUP(tbl_die_request8[[#This Row],[PROFILE NO]],Data!S:S,Data!T:T,"",0)</f>
        <v>WINDOWS LAJEUNESSE</v>
      </c>
      <c r="F752" s="199">
        <v>45930</v>
      </c>
      <c r="G752" s="39"/>
      <c r="H752" s="199"/>
      <c r="I752" s="60" t="str">
        <f>_xlfn.XLOOKUP(tbl_die_request8[[#This Row],[clm_support]],'Die Ordering'!C:C,'Die Ordering'!G:G,"",0)</f>
        <v/>
      </c>
      <c r="J752" s="39" t="s">
        <v>3201</v>
      </c>
      <c r="K752" s="61"/>
      <c r="L752" s="62"/>
      <c r="M752" s="39"/>
      <c r="N752" s="67" t="str">
        <f t="shared" si="22"/>
        <v>90330-502</v>
      </c>
    </row>
    <row r="753" spans="1:14" ht="14.45">
      <c r="A753" s="39">
        <v>787</v>
      </c>
      <c r="B753" s="39" t="s">
        <v>2802</v>
      </c>
      <c r="C753" s="45">
        <v>13938</v>
      </c>
      <c r="D753" s="39">
        <v>223</v>
      </c>
      <c r="E753" s="59" t="str">
        <f>_xlfn.XLOOKUP(tbl_die_request8[[#This Row],[PROFILE NO]],Data!S:S,Data!T:T,"",0)</f>
        <v>Gulf Extrusions Co .(L.L.C)</v>
      </c>
      <c r="F753" s="199">
        <v>45930</v>
      </c>
      <c r="G753" s="39"/>
      <c r="H753" s="199"/>
      <c r="I753" s="60">
        <f>_xlfn.XLOOKUP(tbl_die_request8[[#This Row],[clm_support]],'Die Ordering'!C:C,'Die Ordering'!G:G,"",0)</f>
        <v>45945</v>
      </c>
      <c r="J753" s="39" t="s">
        <v>3201</v>
      </c>
      <c r="K753" s="61"/>
      <c r="L753" s="62"/>
      <c r="M753" s="39"/>
      <c r="N753" s="67" t="str">
        <f t="shared" si="22"/>
        <v>13938-223</v>
      </c>
    </row>
    <row r="754" spans="1:14" ht="14.45">
      <c r="A754" s="39">
        <v>788</v>
      </c>
      <c r="B754" s="39" t="s">
        <v>2802</v>
      </c>
      <c r="C754" s="45">
        <v>14855</v>
      </c>
      <c r="D754" s="39">
        <v>208</v>
      </c>
      <c r="E754" s="59" t="str">
        <f>_xlfn.XLOOKUP(tbl_die_request8[[#This Row],[PROFILE NO]],Data!S:S,Data!T:T,"",0)</f>
        <v>ALUMINIUM &amp; LIGHT IND. CO. ALICO LLC</v>
      </c>
      <c r="F754" s="199">
        <v>45930</v>
      </c>
      <c r="G754" s="39"/>
      <c r="H754" s="199"/>
      <c r="I754" s="60">
        <f>_xlfn.XLOOKUP(tbl_die_request8[[#This Row],[clm_support]],'Die Ordering'!C:C,'Die Ordering'!G:G,"",0)</f>
        <v>45961</v>
      </c>
      <c r="J754" s="39" t="s">
        <v>3201</v>
      </c>
      <c r="K754" s="61"/>
      <c r="L754" s="62"/>
      <c r="M754" s="39"/>
      <c r="N754" s="67" t="str">
        <f t="shared" si="22"/>
        <v>14855-208</v>
      </c>
    </row>
    <row r="755" spans="1:14" ht="14.45">
      <c r="A755" s="39">
        <v>789</v>
      </c>
      <c r="B755" s="39" t="s">
        <v>2802</v>
      </c>
      <c r="C755" s="45">
        <v>15803</v>
      </c>
      <c r="D755" s="39">
        <v>209</v>
      </c>
      <c r="E755" s="59" t="str">
        <f>_xlfn.XLOOKUP(tbl_die_request8[[#This Row],[PROFILE NO]],Data!S:S,Data!T:T,"",0)</f>
        <v>Gulf Extrusions Co .(L.L.C)</v>
      </c>
      <c r="F755" s="199">
        <v>45930</v>
      </c>
      <c r="G755" s="39"/>
      <c r="H755" s="199"/>
      <c r="I755" s="60" t="str">
        <f>_xlfn.XLOOKUP(tbl_die_request8[[#This Row],[clm_support]],'Die Ordering'!C:C,'Die Ordering'!G:G,"",0)</f>
        <v/>
      </c>
      <c r="J755" s="39" t="s">
        <v>3201</v>
      </c>
      <c r="K755" s="61"/>
      <c r="L755" s="62"/>
      <c r="M755" s="39"/>
      <c r="N755" s="67" t="str">
        <f t="shared" si="22"/>
        <v>15803-209</v>
      </c>
    </row>
    <row r="756" spans="1:14" ht="14.45">
      <c r="A756" s="39">
        <v>790</v>
      </c>
      <c r="B756" s="39" t="s">
        <v>2802</v>
      </c>
      <c r="C756" s="45">
        <v>13794</v>
      </c>
      <c r="D756" s="39">
        <v>282</v>
      </c>
      <c r="E756" s="59" t="str">
        <f>_xlfn.XLOOKUP(tbl_die_request8[[#This Row],[PROFILE NO]],Data!S:S,Data!T:T,"",0)</f>
        <v>Gulf Extrusions Co .(L.L.C)</v>
      </c>
      <c r="F756" s="199">
        <v>45930</v>
      </c>
      <c r="G756" s="39"/>
      <c r="H756" s="199"/>
      <c r="I756" s="60">
        <f>_xlfn.XLOOKUP(tbl_die_request8[[#This Row],[clm_support]],'Die Ordering'!C:C,'Die Ordering'!G:G,"",0)</f>
        <v>45955</v>
      </c>
      <c r="J756" s="39" t="s">
        <v>3201</v>
      </c>
      <c r="K756" s="61"/>
      <c r="L756" s="62"/>
      <c r="M756" s="39"/>
      <c r="N756" s="67" t="str">
        <f t="shared" si="22"/>
        <v>13794-282</v>
      </c>
    </row>
    <row r="757" spans="1:14" ht="14.45">
      <c r="A757" s="39">
        <v>791</v>
      </c>
      <c r="B757" s="39" t="s">
        <v>2802</v>
      </c>
      <c r="C757" s="45">
        <v>29897</v>
      </c>
      <c r="D757" s="39">
        <v>506</v>
      </c>
      <c r="E757" s="59" t="str">
        <f>_xlfn.XLOOKUP(tbl_die_request8[[#This Row],[PROFILE NO]],Data!S:S,Data!T:T,"",0)</f>
        <v>GUTMANN INDUSTRIES L.L.C</v>
      </c>
      <c r="F757" s="199">
        <v>45930</v>
      </c>
      <c r="G757" s="39"/>
      <c r="H757" s="199"/>
      <c r="I757" s="60">
        <f>_xlfn.XLOOKUP(tbl_die_request8[[#This Row],[clm_support]],'Die Ordering'!C:C,'Die Ordering'!G:G,"",0)</f>
        <v>45940</v>
      </c>
      <c r="J757" s="39" t="s">
        <v>3201</v>
      </c>
      <c r="K757" s="61"/>
      <c r="L757" s="62"/>
      <c r="M757" s="39"/>
      <c r="N757" s="67" t="str">
        <f t="shared" si="22"/>
        <v>29897-506</v>
      </c>
    </row>
    <row r="758" spans="1:14" ht="14.45">
      <c r="A758" s="39">
        <v>792</v>
      </c>
      <c r="B758" s="39" t="s">
        <v>2802</v>
      </c>
      <c r="C758" s="45">
        <v>29435</v>
      </c>
      <c r="D758" s="39">
        <v>403</v>
      </c>
      <c r="E758" s="59" t="str">
        <f>_xlfn.XLOOKUP(tbl_die_request8[[#This Row],[PROFILE NO]],Data!S:S,Data!T:T,"",0)</f>
        <v>Gutmann Systems Middle East FZCO</v>
      </c>
      <c r="F758" s="199">
        <v>45930</v>
      </c>
      <c r="G758" s="39"/>
      <c r="H758" s="199"/>
      <c r="I758" s="60" t="str">
        <f>_xlfn.XLOOKUP(tbl_die_request8[[#This Row],[clm_support]],'Die Ordering'!C:C,'Die Ordering'!G:G,"",0)</f>
        <v/>
      </c>
      <c r="J758" s="39" t="s">
        <v>3201</v>
      </c>
      <c r="K758" s="61"/>
      <c r="L758" s="62"/>
      <c r="M758" s="39"/>
      <c r="N758" s="67" t="str">
        <f t="shared" si="22"/>
        <v>29435-403</v>
      </c>
    </row>
    <row r="759" spans="1:14" ht="14.45">
      <c r="A759" s="39">
        <v>793</v>
      </c>
      <c r="B759" s="39" t="s">
        <v>2802</v>
      </c>
      <c r="C759" s="45">
        <v>13126</v>
      </c>
      <c r="D759" s="39">
        <v>247</v>
      </c>
      <c r="E759" s="59" t="str">
        <f>_xlfn.XLOOKUP(tbl_die_request8[[#This Row],[PROFILE NO]],Data!S:S,Data!T:T,"",0)</f>
        <v>Gulf Extrusions Co .(L.L.C)</v>
      </c>
      <c r="F759" s="199">
        <v>45930</v>
      </c>
      <c r="G759" s="39"/>
      <c r="H759" s="199"/>
      <c r="I759" s="60" t="str">
        <f>_xlfn.XLOOKUP(tbl_die_request8[[#This Row],[clm_support]],'Die Ordering'!C:C,'Die Ordering'!G:G,"",0)</f>
        <v/>
      </c>
      <c r="J759" s="39" t="s">
        <v>3201</v>
      </c>
      <c r="K759" s="61"/>
      <c r="L759" s="62"/>
      <c r="M759" s="39"/>
      <c r="N759" s="67" t="str">
        <f t="shared" si="22"/>
        <v>13126-247</v>
      </c>
    </row>
    <row r="760" spans="1:14" ht="14.45">
      <c r="A760" s="39">
        <v>794</v>
      </c>
      <c r="B760" s="39" t="s">
        <v>2802</v>
      </c>
      <c r="C760" s="45">
        <v>19479</v>
      </c>
      <c r="D760" s="39">
        <v>516</v>
      </c>
      <c r="E760" s="59" t="str">
        <f>_xlfn.XLOOKUP(tbl_die_request8[[#This Row],[PROFILE NO]],Data!S:S,Data!T:T,"",0)</f>
        <v>Gulf Extrusions Co .(L.L.C)</v>
      </c>
      <c r="F760" s="199">
        <v>45930</v>
      </c>
      <c r="G760" s="39"/>
      <c r="H760" s="199"/>
      <c r="I760" s="60">
        <f>_xlfn.XLOOKUP(tbl_die_request8[[#This Row],[clm_support]],'Die Ordering'!C:C,'Die Ordering'!G:G,"",0)</f>
        <v>45986</v>
      </c>
      <c r="J760" s="39" t="s">
        <v>3201</v>
      </c>
      <c r="K760" s="61"/>
      <c r="L760" s="62"/>
      <c r="M760" s="39"/>
      <c r="N760" s="67" t="str">
        <f t="shared" si="22"/>
        <v>19479-516</v>
      </c>
    </row>
    <row r="761" spans="1:14" ht="28.9">
      <c r="A761" s="39">
        <v>795</v>
      </c>
      <c r="B761" s="39" t="s">
        <v>2802</v>
      </c>
      <c r="C761" s="45">
        <v>6162</v>
      </c>
      <c r="D761" s="39">
        <v>605</v>
      </c>
      <c r="E761" s="59" t="str">
        <f>_xlfn.XLOOKUP(tbl_die_request8[[#This Row],[PROFILE NO]],Data!S:S,Data!T:T,"",0)</f>
        <v>AL FARES INTERNATIONAL TENTS SOLE PROPRIETORSHIP LLC - FOREIGN OWNERSHIP</v>
      </c>
      <c r="F761" s="199">
        <v>45930</v>
      </c>
      <c r="G761" s="39"/>
      <c r="H761" s="199"/>
      <c r="I761" s="60" t="str">
        <f>_xlfn.XLOOKUP(tbl_die_request8[[#This Row],[clm_support]],'Die Ordering'!C:C,'Die Ordering'!G:G,"",0)</f>
        <v/>
      </c>
      <c r="J761" s="39" t="s">
        <v>3201</v>
      </c>
      <c r="K761" s="61"/>
      <c r="L761" s="62"/>
      <c r="M761" s="39"/>
      <c r="N761" s="67" t="str">
        <f t="shared" si="22"/>
        <v>06162-605</v>
      </c>
    </row>
    <row r="762" spans="1:14" ht="14.45">
      <c r="A762" s="39">
        <v>796</v>
      </c>
      <c r="B762" s="39" t="s">
        <v>2802</v>
      </c>
      <c r="C762" s="45">
        <v>12745</v>
      </c>
      <c r="D762" s="39">
        <v>407</v>
      </c>
      <c r="E762" s="59" t="str">
        <f>_xlfn.XLOOKUP(tbl_die_request8[[#This Row],[PROFILE NO]],Data!S:S,Data!T:T,"",0)</f>
        <v>Gulf Extrusions Co .(L.L.C)</v>
      </c>
      <c r="F762" s="199">
        <v>45930</v>
      </c>
      <c r="G762" s="39"/>
      <c r="H762" s="199"/>
      <c r="I762" s="60" t="str">
        <f>_xlfn.XLOOKUP(tbl_die_request8[[#This Row],[clm_support]],'Die Ordering'!C:C,'Die Ordering'!G:G,"",0)</f>
        <v/>
      </c>
      <c r="J762" s="39" t="s">
        <v>3201</v>
      </c>
      <c r="K762" s="61"/>
      <c r="L762" s="62"/>
      <c r="M762" s="39"/>
      <c r="N762" s="67" t="str">
        <f t="shared" si="22"/>
        <v>12745-407</v>
      </c>
    </row>
    <row r="763" spans="1:14" ht="14.45">
      <c r="A763" s="39">
        <v>797</v>
      </c>
      <c r="B763" s="39" t="s">
        <v>2802</v>
      </c>
      <c r="C763" s="45">
        <v>11598</v>
      </c>
      <c r="D763" s="39">
        <v>422</v>
      </c>
      <c r="E763" s="59" t="str">
        <f>_xlfn.XLOOKUP(tbl_die_request8[[#This Row],[PROFILE NO]],Data!S:S,Data!T:T,"",0)</f>
        <v>Gulf Extrusions Co .(L.L.C)</v>
      </c>
      <c r="F763" s="199">
        <v>45930</v>
      </c>
      <c r="G763" s="39"/>
      <c r="H763" s="199"/>
      <c r="I763" s="60" t="str">
        <f>_xlfn.XLOOKUP(tbl_die_request8[[#This Row],[clm_support]],'Die Ordering'!C:C,'Die Ordering'!G:G,"",0)</f>
        <v/>
      </c>
      <c r="J763" s="39" t="s">
        <v>3201</v>
      </c>
      <c r="K763" s="61"/>
      <c r="L763" s="62"/>
      <c r="M763" s="39"/>
      <c r="N763" s="67" t="str">
        <f t="shared" si="22"/>
        <v>11598-422</v>
      </c>
    </row>
    <row r="764" spans="1:14" ht="14.45">
      <c r="A764" s="39">
        <v>798</v>
      </c>
      <c r="B764" s="39" t="s">
        <v>2802</v>
      </c>
      <c r="C764" s="45">
        <v>28117</v>
      </c>
      <c r="D764" s="39">
        <v>436</v>
      </c>
      <c r="E764" s="59" t="str">
        <f>_xlfn.XLOOKUP(tbl_die_request8[[#This Row],[PROFILE NO]],Data!S:S,Data!T:T,"",0)</f>
        <v>Gulf Extrusions Co .(L.L.C)</v>
      </c>
      <c r="F764" s="199">
        <v>45930</v>
      </c>
      <c r="G764" s="39"/>
      <c r="H764" s="199"/>
      <c r="I764" s="60">
        <f>_xlfn.XLOOKUP(tbl_die_request8[[#This Row],[clm_support]],'Die Ordering'!C:C,'Die Ordering'!G:G,"",0)</f>
        <v>45941</v>
      </c>
      <c r="J764" s="39" t="s">
        <v>3200</v>
      </c>
      <c r="K764" s="61"/>
      <c r="L764" s="62"/>
      <c r="M764" s="39"/>
      <c r="N764" s="67" t="str">
        <f t="shared" si="22"/>
        <v>28117-436</v>
      </c>
    </row>
    <row r="765" spans="1:14" ht="14.45">
      <c r="A765" s="39">
        <v>799</v>
      </c>
      <c r="B765" s="39" t="s">
        <v>2802</v>
      </c>
      <c r="C765" s="45">
        <v>28117</v>
      </c>
      <c r="D765" s="39">
        <v>505</v>
      </c>
      <c r="E765" s="59" t="str">
        <f>_xlfn.XLOOKUP(tbl_die_request8[[#This Row],[PROFILE NO]],Data!S:S,Data!T:T,"",0)</f>
        <v>Gulf Extrusions Co .(L.L.C)</v>
      </c>
      <c r="F765" s="199">
        <v>45930</v>
      </c>
      <c r="G765" s="39"/>
      <c r="H765" s="199"/>
      <c r="I765" s="60">
        <f>_xlfn.XLOOKUP(tbl_die_request8[[#This Row],[clm_support]],'Die Ordering'!C:C,'Die Ordering'!G:G,"",0)</f>
        <v>45940</v>
      </c>
      <c r="J765" s="39" t="s">
        <v>3200</v>
      </c>
      <c r="K765" s="61"/>
      <c r="L765" s="62"/>
      <c r="M765" s="39"/>
      <c r="N765" s="67" t="str">
        <f t="shared" si="22"/>
        <v>28117-505</v>
      </c>
    </row>
    <row r="766" spans="1:14" ht="14.45">
      <c r="A766" s="39">
        <v>800</v>
      </c>
      <c r="B766" s="39" t="s">
        <v>2802</v>
      </c>
      <c r="C766" s="45">
        <v>14716</v>
      </c>
      <c r="D766" s="39">
        <v>231</v>
      </c>
      <c r="E766" s="59" t="str">
        <f>_xlfn.XLOOKUP(tbl_die_request8[[#This Row],[PROFILE NO]],Data!S:S,Data!T:T,"",0)</f>
        <v>GUTMANN INDUSTRIES L.L.C</v>
      </c>
      <c r="F766" s="199">
        <v>45930</v>
      </c>
      <c r="G766" s="39"/>
      <c r="H766" s="199"/>
      <c r="I766" s="60" t="str">
        <f>_xlfn.XLOOKUP(tbl_die_request8[[#This Row],[clm_support]],'Die Ordering'!C:C,'Die Ordering'!G:G,"",0)</f>
        <v/>
      </c>
      <c r="J766" s="39" t="s">
        <v>3201</v>
      </c>
      <c r="K766" s="61"/>
      <c r="L766" s="62"/>
      <c r="M766" s="39"/>
      <c r="N766" s="67" t="str">
        <f t="shared" si="22"/>
        <v>14716-231</v>
      </c>
    </row>
    <row r="767" spans="1:14" ht="14.45">
      <c r="A767" s="39">
        <v>801</v>
      </c>
      <c r="B767" s="39" t="s">
        <v>2802</v>
      </c>
      <c r="C767" s="45">
        <v>5018</v>
      </c>
      <c r="D767" s="39">
        <v>405</v>
      </c>
      <c r="E767" s="59" t="str">
        <f>_xlfn.XLOOKUP(tbl_die_request8[[#This Row],[PROFILE NO]],Data!S:S,Data!T:T,"",0)</f>
        <v>Gulf Extrusions Co .(L.L.C)</v>
      </c>
      <c r="F767" s="199">
        <v>45930</v>
      </c>
      <c r="G767" s="39"/>
      <c r="H767" s="199"/>
      <c r="I767" s="60" t="str">
        <f>_xlfn.XLOOKUP(tbl_die_request8[[#This Row],[clm_support]],'Die Ordering'!C:C,'Die Ordering'!G:G,"",0)</f>
        <v/>
      </c>
      <c r="J767" s="39" t="s">
        <v>3201</v>
      </c>
      <c r="K767" s="61"/>
      <c r="L767" s="62"/>
      <c r="M767" s="39"/>
      <c r="N767" s="67" t="str">
        <f t="shared" si="22"/>
        <v>05018-405</v>
      </c>
    </row>
    <row r="768" spans="1:14" ht="14.45">
      <c r="A768" s="39">
        <v>802</v>
      </c>
      <c r="B768" s="39" t="s">
        <v>2802</v>
      </c>
      <c r="C768" s="45">
        <v>15839</v>
      </c>
      <c r="D768" s="39">
        <v>211</v>
      </c>
      <c r="E768" s="59" t="str">
        <f>_xlfn.XLOOKUP(tbl_die_request8[[#This Row],[PROFILE NO]],Data!S:S,Data!T:T,"",0)</f>
        <v>Norgren GmbH</v>
      </c>
      <c r="F768" s="199">
        <v>45930</v>
      </c>
      <c r="G768" s="39"/>
      <c r="H768" s="199"/>
      <c r="I768" s="60" t="str">
        <f>_xlfn.XLOOKUP(tbl_die_request8[[#This Row],[clm_support]],'Die Ordering'!C:C,'Die Ordering'!G:G,"",0)</f>
        <v/>
      </c>
      <c r="J768" s="39" t="s">
        <v>3201</v>
      </c>
      <c r="K768" s="61"/>
      <c r="L768" s="62"/>
      <c r="M768" s="39"/>
      <c r="N768" s="67" t="str">
        <f t="shared" si="22"/>
        <v>15839-211</v>
      </c>
    </row>
    <row r="769" spans="1:14" ht="14.45">
      <c r="A769" s="39">
        <v>803</v>
      </c>
      <c r="B769" s="39" t="s">
        <v>2802</v>
      </c>
      <c r="C769" s="45">
        <v>14973</v>
      </c>
      <c r="D769" s="39">
        <v>223</v>
      </c>
      <c r="E769" s="59" t="str">
        <f>_xlfn.XLOOKUP(tbl_die_request8[[#This Row],[PROFILE NO]],Data!S:S,Data!T:T,"",0)</f>
        <v>Gutmann Systems Middle East FZCO</v>
      </c>
      <c r="F769" s="199">
        <v>45930</v>
      </c>
      <c r="G769" s="39"/>
      <c r="H769" s="199"/>
      <c r="I769" s="60" t="str">
        <f>_xlfn.XLOOKUP(tbl_die_request8[[#This Row],[clm_support]],'Die Ordering'!C:C,'Die Ordering'!G:G,"",0)</f>
        <v/>
      </c>
      <c r="J769" s="39" t="s">
        <v>3201</v>
      </c>
      <c r="K769" s="61"/>
      <c r="L769" s="62"/>
      <c r="M769" s="39"/>
      <c r="N769" s="67" t="str">
        <f t="shared" si="22"/>
        <v>14973-223</v>
      </c>
    </row>
    <row r="770" spans="1:14" ht="14.45">
      <c r="A770" s="39">
        <v>804</v>
      </c>
      <c r="B770" s="39" t="s">
        <v>2802</v>
      </c>
      <c r="C770" s="45">
        <v>21008</v>
      </c>
      <c r="D770" s="39">
        <v>404</v>
      </c>
      <c r="E770" s="59" t="str">
        <f>_xlfn.XLOOKUP(tbl_die_request8[[#This Row],[PROFILE NO]],Data!S:S,Data!T:T,"",0)</f>
        <v>Al Andalus Trading Co</v>
      </c>
      <c r="F770" s="199">
        <v>45930</v>
      </c>
      <c r="G770" s="39"/>
      <c r="H770" s="199"/>
      <c r="I770" s="60" t="str">
        <f>_xlfn.XLOOKUP(tbl_die_request8[[#This Row],[clm_support]],'Die Ordering'!C:C,'Die Ordering'!G:G,"",0)</f>
        <v/>
      </c>
      <c r="J770" s="39" t="s">
        <v>3201</v>
      </c>
      <c r="K770" s="61"/>
      <c r="L770" s="62"/>
      <c r="M770" s="39"/>
      <c r="N770" s="67" t="str">
        <f t="shared" si="22"/>
        <v>21008-404</v>
      </c>
    </row>
    <row r="771" spans="1:14" ht="14.45">
      <c r="A771" s="39">
        <v>805</v>
      </c>
      <c r="B771" s="39" t="s">
        <v>2802</v>
      </c>
      <c r="C771" s="45">
        <v>16056</v>
      </c>
      <c r="D771" s="39">
        <v>206</v>
      </c>
      <c r="E771" s="59" t="str">
        <f>_xlfn.XLOOKUP(tbl_die_request8[[#This Row],[PROFILE NO]],Data!S:S,Data!T:T,"",0)</f>
        <v>Schuco Middle East Windows &amp; Facade Systems L.L.C.</v>
      </c>
      <c r="F771" s="199">
        <v>45930</v>
      </c>
      <c r="G771" s="39"/>
      <c r="H771" s="199"/>
      <c r="I771" s="60" t="str">
        <f>_xlfn.XLOOKUP(tbl_die_request8[[#This Row],[clm_support]],'Die Ordering'!C:C,'Die Ordering'!G:G,"",0)</f>
        <v/>
      </c>
      <c r="J771" s="39" t="s">
        <v>3201</v>
      </c>
      <c r="K771" s="61"/>
      <c r="L771" s="62"/>
      <c r="M771" s="39"/>
      <c r="N771" s="67" t="str">
        <f t="shared" si="22"/>
        <v>16056-206</v>
      </c>
    </row>
    <row r="772" spans="1:14" ht="14.45">
      <c r="A772" s="39">
        <v>806</v>
      </c>
      <c r="B772" s="39" t="s">
        <v>2802</v>
      </c>
      <c r="C772" s="45">
        <v>13013</v>
      </c>
      <c r="D772" s="39">
        <v>209</v>
      </c>
      <c r="E772" s="59" t="str">
        <f>_xlfn.XLOOKUP(tbl_die_request8[[#This Row],[PROFILE NO]],Data!S:S,Data!T:T,"",0)</f>
        <v>Gulf Extrusions Co .(L.L.C)</v>
      </c>
      <c r="F772" s="199">
        <v>45930</v>
      </c>
      <c r="G772" s="39"/>
      <c r="H772" s="199"/>
      <c r="I772" s="60">
        <f>_xlfn.XLOOKUP(tbl_die_request8[[#This Row],[clm_support]],'Die Ordering'!C:C,'Die Ordering'!G:G,"",0)</f>
        <v>45955</v>
      </c>
      <c r="J772" s="39" t="s">
        <v>3201</v>
      </c>
      <c r="K772" s="61"/>
      <c r="L772" s="62"/>
      <c r="M772" s="39"/>
      <c r="N772" s="67" t="str">
        <f t="shared" si="22"/>
        <v>13013-209</v>
      </c>
    </row>
    <row r="773" spans="1:14" ht="14.45">
      <c r="A773" s="39">
        <v>807</v>
      </c>
      <c r="B773" s="39" t="s">
        <v>2802</v>
      </c>
      <c r="C773" s="45">
        <v>13013</v>
      </c>
      <c r="D773" s="39">
        <v>519</v>
      </c>
      <c r="E773" s="59" t="str">
        <f>_xlfn.XLOOKUP(tbl_die_request8[[#This Row],[PROFILE NO]],Data!S:S,Data!T:T,"",0)</f>
        <v>Gulf Extrusions Co .(L.L.C)</v>
      </c>
      <c r="F773" s="199">
        <v>45930</v>
      </c>
      <c r="G773" s="39"/>
      <c r="H773" s="199"/>
      <c r="I773" s="60" t="str">
        <f>_xlfn.XLOOKUP(tbl_die_request8[[#This Row],[clm_support]],'Die Ordering'!C:C,'Die Ordering'!G:G,"",0)</f>
        <v/>
      </c>
      <c r="J773" s="39" t="s">
        <v>3201</v>
      </c>
      <c r="K773" s="61"/>
      <c r="L773" s="62"/>
      <c r="M773" s="39"/>
      <c r="N773" s="67" t="str">
        <f t="shared" si="22"/>
        <v>13013-519</v>
      </c>
    </row>
    <row r="774" spans="1:14" ht="14.45">
      <c r="A774" s="39">
        <v>808</v>
      </c>
      <c r="B774" s="39" t="s">
        <v>2802</v>
      </c>
      <c r="C774" s="45">
        <v>28911</v>
      </c>
      <c r="D774" s="39">
        <v>203</v>
      </c>
      <c r="E774" s="59" t="str">
        <f>_xlfn.XLOOKUP(tbl_die_request8[[#This Row],[PROFILE NO]],Data!S:S,Data!T:T,"",0)</f>
        <v>Al Saho General Trading and Construction</v>
      </c>
      <c r="F774" s="199">
        <v>45930</v>
      </c>
      <c r="G774" s="39"/>
      <c r="H774" s="199"/>
      <c r="I774" s="60" t="str">
        <f>_xlfn.XLOOKUP(tbl_die_request8[[#This Row],[clm_support]],'Die Ordering'!C:C,'Die Ordering'!G:G,"",0)</f>
        <v/>
      </c>
      <c r="J774" s="39" t="s">
        <v>3201</v>
      </c>
      <c r="K774" s="61"/>
      <c r="L774" s="62"/>
      <c r="M774" s="39"/>
      <c r="N774" s="67" t="str">
        <f t="shared" si="22"/>
        <v>28911-203</v>
      </c>
    </row>
    <row r="775" spans="1:14" ht="14.45">
      <c r="A775" s="39">
        <v>809</v>
      </c>
      <c r="B775" s="39" t="s">
        <v>2802</v>
      </c>
      <c r="C775" s="45">
        <v>5085</v>
      </c>
      <c r="D775" s="39">
        <v>208</v>
      </c>
      <c r="E775" s="59" t="str">
        <f>_xlfn.XLOOKUP(tbl_die_request8[[#This Row],[PROFILE NO]],Data!S:S,Data!T:T,"",0)</f>
        <v>Gulf Extrusions Co .(L.L.C)</v>
      </c>
      <c r="F775" s="199">
        <v>45930</v>
      </c>
      <c r="G775" s="39"/>
      <c r="H775" s="199"/>
      <c r="I775" s="60" t="str">
        <f>_xlfn.XLOOKUP(tbl_die_request8[[#This Row],[clm_support]],'Die Ordering'!C:C,'Die Ordering'!G:G,"",0)</f>
        <v/>
      </c>
      <c r="J775" s="39" t="s">
        <v>3201</v>
      </c>
      <c r="K775" s="61"/>
      <c r="L775" s="62"/>
      <c r="M775" s="39"/>
      <c r="N775" s="67" t="str">
        <f t="shared" si="22"/>
        <v>05085-208</v>
      </c>
    </row>
    <row r="776" spans="1:14" ht="14.45">
      <c r="A776" s="39">
        <v>810</v>
      </c>
      <c r="B776" s="39" t="s">
        <v>2802</v>
      </c>
      <c r="C776" s="45">
        <v>15807</v>
      </c>
      <c r="D776" s="39">
        <v>204</v>
      </c>
      <c r="E776" s="59" t="str">
        <f>_xlfn.XLOOKUP(tbl_die_request8[[#This Row],[PROFILE NO]],Data!S:S,Data!T:T,"",0)</f>
        <v>Gulf Extrusions Co .(L.L.C)</v>
      </c>
      <c r="F776" s="199">
        <v>45930</v>
      </c>
      <c r="G776" s="39"/>
      <c r="H776" s="199"/>
      <c r="I776" s="60" t="str">
        <f>_xlfn.XLOOKUP(tbl_die_request8[[#This Row],[clm_support]],'Die Ordering'!C:C,'Die Ordering'!G:G,"",0)</f>
        <v/>
      </c>
      <c r="J776" s="39" t="s">
        <v>3201</v>
      </c>
      <c r="K776" s="61"/>
      <c r="L776" s="62"/>
      <c r="M776" s="39"/>
      <c r="N776" s="67" t="str">
        <f t="shared" si="22"/>
        <v>15807-204</v>
      </c>
    </row>
    <row r="777" spans="1:14" ht="14.45">
      <c r="A777" s="39">
        <v>811</v>
      </c>
      <c r="B777" s="39" t="s">
        <v>2802</v>
      </c>
      <c r="C777" s="45">
        <v>16050</v>
      </c>
      <c r="D777" s="39">
        <v>213</v>
      </c>
      <c r="E777" s="59" t="str">
        <f>_xlfn.XLOOKUP(tbl_die_request8[[#This Row],[PROFILE NO]],Data!S:S,Data!T:T,"",0)</f>
        <v>Schuco Middle East Windows &amp; Facade Systems L.L.C.</v>
      </c>
      <c r="F777" s="199">
        <v>45930</v>
      </c>
      <c r="G777" s="39"/>
      <c r="H777" s="199"/>
      <c r="I777" s="60" t="str">
        <f>_xlfn.XLOOKUP(tbl_die_request8[[#This Row],[clm_support]],'Die Ordering'!C:C,'Die Ordering'!G:G,"",0)</f>
        <v/>
      </c>
      <c r="J777" s="39" t="s">
        <v>3201</v>
      </c>
      <c r="K777" s="61"/>
      <c r="L777" s="62"/>
      <c r="M777" s="39"/>
      <c r="N777" s="67" t="str">
        <f t="shared" si="22"/>
        <v>16050-213</v>
      </c>
    </row>
    <row r="778" spans="1:14" ht="14.45">
      <c r="A778" s="39">
        <v>812</v>
      </c>
      <c r="B778" s="39" t="s">
        <v>2802</v>
      </c>
      <c r="C778" s="45">
        <v>12042</v>
      </c>
      <c r="D778" s="39">
        <v>214</v>
      </c>
      <c r="E778" s="59" t="str">
        <f>_xlfn.XLOOKUP(tbl_die_request8[[#This Row],[PROFILE NO]],Data!S:S,Data!T:T,"",0)</f>
        <v>Gulf Extrusions Co .(L.L.C)</v>
      </c>
      <c r="F778" s="199">
        <v>45930</v>
      </c>
      <c r="G778" s="39"/>
      <c r="H778" s="199"/>
      <c r="I778" s="60" t="str">
        <f>_xlfn.XLOOKUP(tbl_die_request8[[#This Row],[clm_support]],'Die Ordering'!C:C,'Die Ordering'!G:G,"",0)</f>
        <v/>
      </c>
      <c r="J778" s="39" t="s">
        <v>3201</v>
      </c>
      <c r="K778" s="61"/>
      <c r="L778" s="62"/>
      <c r="M778" s="39"/>
      <c r="N778" s="67" t="str">
        <f t="shared" si="22"/>
        <v>12042-214</v>
      </c>
    </row>
    <row r="779" spans="1:14" ht="14.45">
      <c r="A779" s="39">
        <v>813</v>
      </c>
      <c r="B779" s="39" t="s">
        <v>2802</v>
      </c>
      <c r="C779" s="45">
        <v>11598</v>
      </c>
      <c r="D779" s="39">
        <v>438</v>
      </c>
      <c r="E779" s="59" t="str">
        <f>_xlfn.XLOOKUP(tbl_die_request8[[#This Row],[PROFILE NO]],Data!S:S,Data!T:T,"",0)</f>
        <v>Gulf Extrusions Co .(L.L.C)</v>
      </c>
      <c r="F779" s="199">
        <v>45930</v>
      </c>
      <c r="G779" s="39"/>
      <c r="H779" s="199"/>
      <c r="I779" s="60" t="str">
        <f>_xlfn.XLOOKUP(tbl_die_request8[[#This Row],[clm_support]],'Die Ordering'!C:C,'Die Ordering'!G:G,"",0)</f>
        <v/>
      </c>
      <c r="J779" s="39" t="s">
        <v>3201</v>
      </c>
      <c r="K779" s="61"/>
      <c r="L779" s="62"/>
      <c r="M779" s="39"/>
      <c r="N779" s="67" t="str">
        <f t="shared" si="22"/>
        <v>11598-438</v>
      </c>
    </row>
    <row r="780" spans="1:14" ht="14.45">
      <c r="A780" s="39">
        <v>814</v>
      </c>
      <c r="B780" s="39" t="s">
        <v>2802</v>
      </c>
      <c r="C780" s="45">
        <v>5190</v>
      </c>
      <c r="D780" s="39">
        <v>201</v>
      </c>
      <c r="E780" s="59" t="str">
        <f>_xlfn.XLOOKUP(tbl_die_request8[[#This Row],[PROFILE NO]],Data!S:S,Data!T:T,"",0)</f>
        <v>Gulf Extrusions Co .(L.L.C)</v>
      </c>
      <c r="F780" s="199">
        <v>45930</v>
      </c>
      <c r="G780" s="39"/>
      <c r="H780" s="199"/>
      <c r="I780" s="60" t="str">
        <f>_xlfn.XLOOKUP(tbl_die_request8[[#This Row],[clm_support]],'Die Ordering'!C:C,'Die Ordering'!G:G,"",0)</f>
        <v/>
      </c>
      <c r="J780" s="39" t="s">
        <v>3201</v>
      </c>
      <c r="K780" s="61"/>
      <c r="L780" s="62"/>
      <c r="M780" s="39"/>
      <c r="N780" s="67" t="str">
        <f t="shared" si="22"/>
        <v>05190-201</v>
      </c>
    </row>
    <row r="781" spans="1:14" ht="14.45">
      <c r="A781" s="39">
        <v>815</v>
      </c>
      <c r="B781" s="39" t="s">
        <v>2802</v>
      </c>
      <c r="C781" s="45">
        <v>29663</v>
      </c>
      <c r="D781" s="39">
        <v>210</v>
      </c>
      <c r="E781" s="59" t="str">
        <f>_xlfn.XLOOKUP(tbl_die_request8[[#This Row],[PROFILE NO]],Data!S:S,Data!T:T,"",0)</f>
        <v>Gulf Extrusions Co .(L.L.C)</v>
      </c>
      <c r="F781" s="199">
        <v>45930</v>
      </c>
      <c r="G781" s="39"/>
      <c r="H781" s="199"/>
      <c r="I781" s="60">
        <f>_xlfn.XLOOKUP(tbl_die_request8[[#This Row],[clm_support]],'Die Ordering'!C:C,'Die Ordering'!G:G,"",0)</f>
        <v>45940</v>
      </c>
      <c r="J781" s="39" t="s">
        <v>3200</v>
      </c>
      <c r="K781" s="61"/>
      <c r="L781" s="62"/>
      <c r="M781" s="39"/>
      <c r="N781" s="67" t="str">
        <f t="shared" ref="N781:N787" si="23">IF(B781="GEX-1",(IF(LEN(C781)=4,"0"&amp;C781&amp;"-"&amp;D781,C781&amp;"-"&amp;D781)),IF(LEN(C781)=5,"0"&amp;C781&amp;"-"&amp;D781,"00"&amp;C781&amp;"-"&amp;D781))</f>
        <v>29663-210</v>
      </c>
    </row>
    <row r="782" spans="1:14" ht="14.45">
      <c r="A782" s="39">
        <v>816</v>
      </c>
      <c r="B782" s="39" t="s">
        <v>2802</v>
      </c>
      <c r="C782" s="45">
        <v>3053</v>
      </c>
      <c r="D782" s="39">
        <v>402</v>
      </c>
      <c r="E782" s="59" t="str">
        <f>_xlfn.XLOOKUP(tbl_die_request8[[#This Row],[PROFILE NO]],Data!S:S,Data!T:T,"",0)</f>
        <v>Gulf Extrusions Co .(L.L.C)</v>
      </c>
      <c r="F782" s="199">
        <v>45930</v>
      </c>
      <c r="G782" s="39"/>
      <c r="H782" s="199"/>
      <c r="I782" s="60" t="str">
        <f>_xlfn.XLOOKUP(tbl_die_request8[[#This Row],[clm_support]],'Die Ordering'!C:C,'Die Ordering'!G:G,"",0)</f>
        <v/>
      </c>
      <c r="J782" s="39" t="s">
        <v>3201</v>
      </c>
      <c r="K782" s="61"/>
      <c r="L782" s="62"/>
      <c r="M782" s="39"/>
      <c r="N782" s="67" t="str">
        <f t="shared" si="23"/>
        <v>03053-402</v>
      </c>
    </row>
    <row r="783" spans="1:14" ht="14.45">
      <c r="A783" s="39">
        <v>817</v>
      </c>
      <c r="B783" s="39" t="s">
        <v>2802</v>
      </c>
      <c r="C783" s="45">
        <v>12725</v>
      </c>
      <c r="D783" s="39">
        <v>503</v>
      </c>
      <c r="E783" s="59" t="str">
        <f>_xlfn.XLOOKUP(tbl_die_request8[[#This Row],[PROFILE NO]],Data!S:S,Data!T:T,"",0)</f>
        <v>Gulf Extrusions Co .(L.L.C)</v>
      </c>
      <c r="F783" s="199">
        <v>45930</v>
      </c>
      <c r="G783" s="39"/>
      <c r="H783" s="199"/>
      <c r="I783" s="60">
        <f>_xlfn.XLOOKUP(tbl_die_request8[[#This Row],[clm_support]],'Die Ordering'!C:C,'Die Ordering'!G:G,"",0)</f>
        <v>45981</v>
      </c>
      <c r="J783" s="39" t="s">
        <v>3201</v>
      </c>
      <c r="K783" s="61"/>
      <c r="L783" s="62"/>
      <c r="M783" s="39"/>
      <c r="N783" s="67" t="str">
        <f t="shared" si="23"/>
        <v>12725-503</v>
      </c>
    </row>
    <row r="784" spans="1:14" ht="14.45">
      <c r="A784" s="39">
        <v>819</v>
      </c>
      <c r="B784" s="39" t="s">
        <v>2802</v>
      </c>
      <c r="C784" s="45">
        <v>13163</v>
      </c>
      <c r="D784" s="39">
        <v>232</v>
      </c>
      <c r="E784" s="59" t="str">
        <f>_xlfn.XLOOKUP(tbl_die_request8[[#This Row],[PROFILE NO]],Data!S:S,Data!T:T,"",0)</f>
        <v>Gulf Extrusions Co .(L.L.C)</v>
      </c>
      <c r="F784" s="199">
        <v>45930</v>
      </c>
      <c r="G784" s="39"/>
      <c r="H784" s="199"/>
      <c r="I784" s="60" t="str">
        <f>_xlfn.XLOOKUP(tbl_die_request8[[#This Row],[clm_support]],'Die Ordering'!C:C,'Die Ordering'!G:G,"",0)</f>
        <v/>
      </c>
      <c r="J784" s="39" t="s">
        <v>3201</v>
      </c>
      <c r="K784" s="61"/>
      <c r="L784" s="62"/>
      <c r="M784" s="39"/>
      <c r="N784" s="67" t="str">
        <f t="shared" si="23"/>
        <v>13163-232</v>
      </c>
    </row>
    <row r="785" spans="1:14" ht="14.45">
      <c r="A785" s="39">
        <v>820</v>
      </c>
      <c r="B785" s="39" t="s">
        <v>2802</v>
      </c>
      <c r="C785" s="45">
        <v>13794</v>
      </c>
      <c r="D785" s="39">
        <v>624</v>
      </c>
      <c r="E785" s="59" t="str">
        <f>_xlfn.XLOOKUP(tbl_die_request8[[#This Row],[PROFILE NO]],Data!S:S,Data!T:T,"",0)</f>
        <v>Gulf Extrusions Co .(L.L.C)</v>
      </c>
      <c r="F785" s="199">
        <v>45931</v>
      </c>
      <c r="G785" s="39"/>
      <c r="H785" s="199"/>
      <c r="I785" s="60">
        <f>_xlfn.XLOOKUP(tbl_die_request8[[#This Row],[clm_support]],'Die Ordering'!C:C,'Die Ordering'!G:G,"",0)</f>
        <v>45955</v>
      </c>
      <c r="J785" s="39" t="s">
        <v>3201</v>
      </c>
      <c r="K785" s="61"/>
      <c r="L785" s="62"/>
      <c r="M785" s="39"/>
      <c r="N785" s="67" t="str">
        <f t="shared" si="23"/>
        <v>13794-624</v>
      </c>
    </row>
    <row r="786" spans="1:14" ht="14.45">
      <c r="A786" s="39">
        <v>821</v>
      </c>
      <c r="B786" s="39" t="s">
        <v>2802</v>
      </c>
      <c r="C786" s="45">
        <v>5225</v>
      </c>
      <c r="D786" s="39">
        <v>608</v>
      </c>
      <c r="E786" s="59" t="str">
        <f>_xlfn.XLOOKUP(tbl_die_request8[[#This Row],[PROFILE NO]],Data!S:S,Data!T:T,"",0)</f>
        <v>Gulf Extrusions Co .(L.L.C)</v>
      </c>
      <c r="F786" s="199">
        <v>45931</v>
      </c>
      <c r="G786" s="39"/>
      <c r="H786" s="199"/>
      <c r="I786" s="60">
        <f>_xlfn.XLOOKUP(tbl_die_request8[[#This Row],[clm_support]],'Die Ordering'!C:C,'Die Ordering'!G:G,"",0)</f>
        <v>45932</v>
      </c>
      <c r="J786" s="39" t="s">
        <v>3200</v>
      </c>
      <c r="K786" s="61"/>
      <c r="L786" s="62"/>
      <c r="M786" s="39"/>
      <c r="N786" s="67" t="str">
        <f t="shared" si="23"/>
        <v>05225-608</v>
      </c>
    </row>
    <row r="787" spans="1:14" ht="14.45">
      <c r="A787" s="233">
        <v>822</v>
      </c>
      <c r="B787" s="233" t="s">
        <v>2802</v>
      </c>
      <c r="C787" s="239">
        <v>6176</v>
      </c>
      <c r="D787" s="233">
        <v>404</v>
      </c>
      <c r="E787" s="200" t="str">
        <f>_xlfn.XLOOKUP(tbl_die_request8[[#This Row],[PROFILE NO]],Data!S:S,Data!T:T,"",0)</f>
        <v>JANATIC INDIA PVT LTD.</v>
      </c>
      <c r="F787" s="199">
        <v>45931</v>
      </c>
      <c r="G787" s="233"/>
      <c r="H787" s="199"/>
      <c r="I787" s="60" t="str">
        <f>_xlfn.XLOOKUP(tbl_die_request8[[#This Row],[clm_support]],'Die Ordering'!C:C,'Die Ordering'!G:G,"",0)</f>
        <v/>
      </c>
      <c r="J787" s="233" t="s">
        <v>3201</v>
      </c>
      <c r="K787" s="240"/>
      <c r="L787" s="241"/>
      <c r="M787" s="233"/>
      <c r="N787" s="242" t="str">
        <f t="shared" si="23"/>
        <v>06176-404</v>
      </c>
    </row>
    <row r="788" spans="1:14" s="14" customFormat="1" ht="14.45">
      <c r="A788" s="39">
        <v>823</v>
      </c>
      <c r="B788" s="39" t="s">
        <v>2823</v>
      </c>
      <c r="C788" s="141">
        <v>120528</v>
      </c>
      <c r="D788" s="8">
        <v>2509</v>
      </c>
      <c r="E788" s="59" t="str">
        <f>_xlfn.XLOOKUP(tbl_die_request8[[#This Row],[PROFILE NO]],Data!S:S,Data!T:T,"",0)</f>
        <v>S.K.M AIR CONDITIONING LLC</v>
      </c>
      <c r="F788" s="60">
        <v>45933</v>
      </c>
      <c r="G788" s="60">
        <v>45936</v>
      </c>
      <c r="I788" s="60" t="str">
        <f>_xlfn.XLOOKUP(tbl_die_request8[[#This Row],[clm_support]],'Die Ordering'!C:C,'Die Ordering'!G:G,"",0)</f>
        <v/>
      </c>
      <c r="J788" s="39" t="s">
        <v>3201</v>
      </c>
      <c r="N788" s="14" t="s">
        <v>3693</v>
      </c>
    </row>
    <row r="789" spans="1:14" s="14" customFormat="1" ht="14.45">
      <c r="A789" s="39">
        <v>824</v>
      </c>
      <c r="B789" s="39" t="s">
        <v>2823</v>
      </c>
      <c r="C789" s="141">
        <v>7040</v>
      </c>
      <c r="D789" s="8">
        <v>3501</v>
      </c>
      <c r="E789" s="59" t="str">
        <f>_xlfn.XLOOKUP(tbl_die_request8[[#This Row],[PROFILE NO]],Data!S:S,Data!T:T,"",0)</f>
        <v>Gulf Extrusions Co .(L.L.C)</v>
      </c>
      <c r="F789" s="60">
        <v>45936</v>
      </c>
      <c r="G789" s="60">
        <v>45936</v>
      </c>
      <c r="I789" s="60">
        <f>_xlfn.XLOOKUP(tbl_die_request8[[#This Row],[clm_support]],'Die Ordering'!C:C,'Die Ordering'!G:G,"",0)</f>
        <v>45939</v>
      </c>
      <c r="J789" s="39" t="s">
        <v>3200</v>
      </c>
      <c r="N789" s="14" t="str">
        <f t="shared" ref="N789:N796" si="24">IF(B789="GEX-1",(IF(LEN(C789)=4,"0"&amp;C789&amp;"-"&amp;D789,C789&amp;"-"&amp;D789)),IF(LEN(C789)=5,"0"&amp;C789&amp;"-"&amp;D789,"00"&amp;C789&amp;"-"&amp;D789))</f>
        <v>007040-3501</v>
      </c>
    </row>
    <row r="790" spans="1:14" s="14" customFormat="1" ht="14.45">
      <c r="A790" s="39">
        <v>825</v>
      </c>
      <c r="B790" s="39" t="s">
        <v>2823</v>
      </c>
      <c r="C790" s="141">
        <v>13640</v>
      </c>
      <c r="D790" s="8">
        <v>2502</v>
      </c>
      <c r="E790" s="59" t="str">
        <f>_xlfn.XLOOKUP(tbl_die_request8[[#This Row],[PROFILE NO]],Data!S:S,Data!T:T,"",0)</f>
        <v>Gulf Extrusions Co .(L.L.C)</v>
      </c>
      <c r="F790" s="60">
        <v>45936</v>
      </c>
      <c r="G790" s="60">
        <v>45936</v>
      </c>
      <c r="I790" s="60">
        <f>_xlfn.XLOOKUP(tbl_die_request8[[#This Row],[clm_support]],'Die Ordering'!C:C,'Die Ordering'!G:G,"",0)</f>
        <v>45945</v>
      </c>
      <c r="J790" s="39" t="s">
        <v>3200</v>
      </c>
      <c r="N790" s="14" t="str">
        <f t="shared" si="24"/>
        <v>013640-2502</v>
      </c>
    </row>
    <row r="791" spans="1:14" s="14" customFormat="1" ht="14.45">
      <c r="A791" s="39">
        <v>826</v>
      </c>
      <c r="B791" s="39" t="s">
        <v>2823</v>
      </c>
      <c r="C791" s="141">
        <v>5329</v>
      </c>
      <c r="D791" s="8">
        <v>3503</v>
      </c>
      <c r="E791" s="59" t="str">
        <f>_xlfn.XLOOKUP(tbl_die_request8[[#This Row],[PROFILE NO]],Data!S:S,Data!T:T,"",0)</f>
        <v>Taweelah Aluminium Extrusion Co. (TALEX) LLC</v>
      </c>
      <c r="F791" s="60">
        <v>45936</v>
      </c>
      <c r="G791" s="60">
        <v>45936</v>
      </c>
      <c r="I791" s="60">
        <f>_xlfn.XLOOKUP(tbl_die_request8[[#This Row],[clm_support]],'Die Ordering'!C:C,'Die Ordering'!G:G,"",0)</f>
        <v>45945</v>
      </c>
      <c r="J791" s="39" t="s">
        <v>3200</v>
      </c>
      <c r="N791" s="14" t="str">
        <f t="shared" si="24"/>
        <v>005329-3503</v>
      </c>
    </row>
    <row r="792" spans="1:14" s="14" customFormat="1" ht="14.45">
      <c r="A792" s="39">
        <v>827</v>
      </c>
      <c r="B792" s="39" t="s">
        <v>2823</v>
      </c>
      <c r="C792" s="141">
        <v>30110</v>
      </c>
      <c r="D792" s="8">
        <v>2501</v>
      </c>
      <c r="E792" s="59" t="str">
        <f>_xlfn.XLOOKUP(tbl_die_request8[[#This Row],[PROFILE NO]],Data!S:S,Data!T:T,"",0)</f>
        <v>GEZE GULF (L.L.C)</v>
      </c>
      <c r="F792" s="60">
        <v>45936</v>
      </c>
      <c r="G792" s="60">
        <v>45936</v>
      </c>
      <c r="I792" s="60">
        <f>_xlfn.XLOOKUP(tbl_die_request8[[#This Row],[clm_support]],'Die Ordering'!C:C,'Die Ordering'!G:G,"",0)</f>
        <v>45965</v>
      </c>
      <c r="J792" s="39" t="s">
        <v>3200</v>
      </c>
      <c r="N792" s="14" t="str">
        <f t="shared" si="24"/>
        <v>030110-2501</v>
      </c>
    </row>
    <row r="793" spans="1:14" s="14" customFormat="1" ht="14.45">
      <c r="A793" s="39">
        <v>828</v>
      </c>
      <c r="B793" s="39" t="s">
        <v>2823</v>
      </c>
      <c r="C793" s="141">
        <v>11443</v>
      </c>
      <c r="D793" s="8">
        <v>2504</v>
      </c>
      <c r="E793" s="59" t="str">
        <f>_xlfn.XLOOKUP(tbl_die_request8[[#This Row],[PROFILE NO]],Data!S:S,Data!T:T,"",0)</f>
        <v>Gulf Extrusions Co .(L.L.C)</v>
      </c>
      <c r="F793" s="60">
        <v>45936</v>
      </c>
      <c r="G793" s="60"/>
      <c r="I793" s="60">
        <f>_xlfn.XLOOKUP(tbl_die_request8[[#This Row],[clm_support]],'Die Ordering'!C:C,'Die Ordering'!G:G,"",0)</f>
        <v>45945</v>
      </c>
      <c r="J793" s="39" t="s">
        <v>3200</v>
      </c>
      <c r="N793" s="14" t="str">
        <f t="shared" si="24"/>
        <v>011443-2504</v>
      </c>
    </row>
    <row r="794" spans="1:14" ht="14.45">
      <c r="A794" s="233">
        <v>829</v>
      </c>
      <c r="B794" s="233" t="s">
        <v>2823</v>
      </c>
      <c r="C794" s="239">
        <v>30287</v>
      </c>
      <c r="D794" s="233">
        <v>3503</v>
      </c>
      <c r="E794" s="200" t="str">
        <f>_xlfn.XLOOKUP(tbl_die_request8[[#This Row],[PROFILE NO]],Data!S:S,Data!T:T,"",0)</f>
        <v>Schuco Middle East Windows &amp; Facade Systems L.L.C.</v>
      </c>
      <c r="F794" s="199">
        <v>45936</v>
      </c>
      <c r="G794" s="233"/>
      <c r="H794" s="199"/>
      <c r="I794" s="60">
        <f>_xlfn.XLOOKUP(tbl_die_request8[[#This Row],[clm_support]],'Die Ordering'!C:C,'Die Ordering'!G:G,"",0)</f>
        <v>45937</v>
      </c>
      <c r="J794" s="233" t="s">
        <v>3200</v>
      </c>
      <c r="K794" s="240"/>
      <c r="L794" s="241"/>
      <c r="M794" s="233"/>
      <c r="N794" s="242" t="str">
        <f t="shared" si="24"/>
        <v>030287-3503</v>
      </c>
    </row>
    <row r="795" spans="1:14" ht="14.45">
      <c r="A795" s="233">
        <v>831</v>
      </c>
      <c r="B795" s="233" t="s">
        <v>2802</v>
      </c>
      <c r="C795" s="239">
        <v>9723</v>
      </c>
      <c r="D795" s="233">
        <v>401</v>
      </c>
      <c r="E795" s="200" t="str">
        <f>_xlfn.XLOOKUP(tbl_die_request8[[#This Row],[PROFILE NO]],Data!S:S,Data!T:T,"",0)</f>
        <v>Al Ghurair Construction-Aluminium L.L.C</v>
      </c>
      <c r="F795" s="199">
        <v>45936</v>
      </c>
      <c r="G795" s="233"/>
      <c r="H795" s="199"/>
      <c r="I795" s="60">
        <f>_xlfn.XLOOKUP(tbl_die_request8[[#This Row],[clm_support]],'Die Ordering'!C:C,'Die Ordering'!G:G,"",0)</f>
        <v>45968</v>
      </c>
      <c r="J795" s="233" t="s">
        <v>3201</v>
      </c>
      <c r="K795" s="240"/>
      <c r="L795" s="241"/>
      <c r="M795" s="233"/>
      <c r="N795" s="242" t="str">
        <f t="shared" si="24"/>
        <v>09723-401</v>
      </c>
    </row>
    <row r="796" spans="1:14" ht="14.45">
      <c r="A796" s="233">
        <v>835</v>
      </c>
      <c r="B796" s="233" t="s">
        <v>2802</v>
      </c>
      <c r="C796" s="239">
        <v>5188</v>
      </c>
      <c r="D796" s="233">
        <v>203</v>
      </c>
      <c r="E796" s="200" t="str">
        <f>_xlfn.XLOOKUP(tbl_die_request8[[#This Row],[PROFILE NO]],Data!S:S,Data!T:T,"",0)</f>
        <v>Gulf Extrusions Co .(L.L.C)</v>
      </c>
      <c r="F796" s="199">
        <v>45936</v>
      </c>
      <c r="G796" s="233"/>
      <c r="H796" s="199"/>
      <c r="I796" s="60">
        <f>_xlfn.XLOOKUP(tbl_die_request8[[#This Row],[clm_support]],'Die Ordering'!C:C,'Die Ordering'!G:G,"",0)</f>
        <v>45940</v>
      </c>
      <c r="J796" s="233" t="s">
        <v>3200</v>
      </c>
      <c r="K796" s="240"/>
      <c r="L796" s="241"/>
      <c r="M796" s="233"/>
      <c r="N796" s="242" t="str">
        <f t="shared" si="24"/>
        <v>05188-203</v>
      </c>
    </row>
    <row r="797" spans="1:14" ht="28.9">
      <c r="A797" s="233">
        <v>836</v>
      </c>
      <c r="B797" s="233" t="s">
        <v>2802</v>
      </c>
      <c r="C797" s="239">
        <v>19887</v>
      </c>
      <c r="D797" s="233">
        <v>603</v>
      </c>
      <c r="E797" s="200" t="str">
        <f>_xlfn.XLOOKUP(tbl_die_request8[[#This Row],[PROFILE NO]],Data!S:S,Data!T:T,"",0)</f>
        <v>ALFARES INTERNATIONAL TENTS AND CONSTRUCTION METAL L.L.C</v>
      </c>
      <c r="F797" s="199">
        <v>45939</v>
      </c>
      <c r="G797" s="233"/>
      <c r="H797" s="199"/>
      <c r="I797" s="60" t="str">
        <f>_xlfn.XLOOKUP(tbl_die_request8[[#This Row],[clm_support]],'Die Ordering'!C:C,'Die Ordering'!G:G,"",0)</f>
        <v/>
      </c>
      <c r="J797" s="233" t="s">
        <v>3201</v>
      </c>
      <c r="K797" s="240" t="s">
        <v>3694</v>
      </c>
      <c r="L797" s="241"/>
      <c r="M797" s="233"/>
      <c r="N797" s="242" t="str">
        <f t="shared" ref="N797:N804" si="25">IF(B797="GEX-1",(IF(LEN(C797)=4,"0"&amp;C797&amp;"-"&amp;D797,C797&amp;"-"&amp;D797)),IF(LEN(C797)=5,"0"&amp;C797&amp;"-"&amp;D797,"00"&amp;C797&amp;"-"&amp;D797))</f>
        <v>19887-603</v>
      </c>
    </row>
    <row r="798" spans="1:14" ht="14.45">
      <c r="A798" s="233">
        <v>839</v>
      </c>
      <c r="B798" s="233" t="s">
        <v>2802</v>
      </c>
      <c r="C798" s="239">
        <v>29812</v>
      </c>
      <c r="D798" s="233">
        <v>602</v>
      </c>
      <c r="E798" s="200" t="str">
        <f>_xlfn.XLOOKUP(tbl_die_request8[[#This Row],[PROFILE NO]],Data!S:S,Data!T:T,"",0)</f>
        <v>Al DAR INT TENTS IND. LLC</v>
      </c>
      <c r="F798" s="199">
        <v>45939</v>
      </c>
      <c r="G798" s="233"/>
      <c r="H798" s="199"/>
      <c r="I798" s="60">
        <f>_xlfn.XLOOKUP(tbl_die_request8[[#This Row],[clm_support]],'Die Ordering'!C:C,'Die Ordering'!G:G,"",0)</f>
        <v>45945</v>
      </c>
      <c r="J798" s="233" t="s">
        <v>3201</v>
      </c>
      <c r="K798" s="240" t="s">
        <v>3694</v>
      </c>
      <c r="L798" s="241"/>
      <c r="M798" s="233"/>
      <c r="N798" s="242" t="str">
        <f t="shared" si="25"/>
        <v>29812-602</v>
      </c>
    </row>
    <row r="799" spans="1:14" ht="14.45">
      <c r="A799" s="233">
        <v>840</v>
      </c>
      <c r="B799" s="233" t="s">
        <v>2802</v>
      </c>
      <c r="C799" s="239">
        <v>13794</v>
      </c>
      <c r="D799" s="233">
        <v>412</v>
      </c>
      <c r="E799" s="200" t="str">
        <f>_xlfn.XLOOKUP(tbl_die_request8[[#This Row],[PROFILE NO]],Data!S:S,Data!T:T,"",0)</f>
        <v>Gulf Extrusions Co .(L.L.C)</v>
      </c>
      <c r="F799" s="199">
        <v>45939</v>
      </c>
      <c r="G799" s="233"/>
      <c r="H799" s="199"/>
      <c r="I799" s="60">
        <f>_xlfn.XLOOKUP(tbl_die_request8[[#This Row],[clm_support]],'Die Ordering'!C:C,'Die Ordering'!G:G,"",0)</f>
        <v>45968</v>
      </c>
      <c r="J799" s="233" t="s">
        <v>3201</v>
      </c>
      <c r="K799" s="240" t="s">
        <v>3694</v>
      </c>
      <c r="L799" s="241"/>
      <c r="M799" s="233"/>
      <c r="N799" s="242" t="str">
        <f t="shared" si="25"/>
        <v>13794-412</v>
      </c>
    </row>
    <row r="800" spans="1:14" ht="14.45">
      <c r="A800" s="233">
        <v>841</v>
      </c>
      <c r="B800" s="233" t="s">
        <v>2802</v>
      </c>
      <c r="C800" s="239">
        <v>5116</v>
      </c>
      <c r="D800" s="233">
        <v>207</v>
      </c>
      <c r="E800" s="200" t="str">
        <f>_xlfn.XLOOKUP(tbl_die_request8[[#This Row],[PROFILE NO]],Data!S:S,Data!T:T,"",0)</f>
        <v>Gulf Extrusions Co .(L.L.C)</v>
      </c>
      <c r="F800" s="199">
        <v>45939</v>
      </c>
      <c r="G800" s="233"/>
      <c r="H800" s="199"/>
      <c r="I800" s="60" t="str">
        <f>_xlfn.XLOOKUP(tbl_die_request8[[#This Row],[clm_support]],'Die Ordering'!C:C,'Die Ordering'!G:G,"",0)</f>
        <v/>
      </c>
      <c r="J800" s="233" t="s">
        <v>3201</v>
      </c>
      <c r="K800" s="240" t="s">
        <v>3694</v>
      </c>
      <c r="L800" s="241"/>
      <c r="M800" s="233"/>
      <c r="N800" s="242" t="str">
        <f t="shared" si="25"/>
        <v>05116-207</v>
      </c>
    </row>
    <row r="801" spans="1:14" ht="14.45">
      <c r="A801" s="233">
        <v>842</v>
      </c>
      <c r="B801" s="233" t="s">
        <v>2802</v>
      </c>
      <c r="C801" s="239">
        <v>5016</v>
      </c>
      <c r="D801" s="233">
        <v>408</v>
      </c>
      <c r="E801" s="200" t="str">
        <f>_xlfn.XLOOKUP(tbl_die_request8[[#This Row],[PROFILE NO]],Data!S:S,Data!T:T,"",0)</f>
        <v>Gulf Extrusions Co .(L.L.C)</v>
      </c>
      <c r="F801" s="199">
        <v>45939</v>
      </c>
      <c r="G801" s="233"/>
      <c r="H801" s="199"/>
      <c r="I801" s="60">
        <f>_xlfn.XLOOKUP(tbl_die_request8[[#This Row],[clm_support]],'Die Ordering'!C:C,'Die Ordering'!G:G,"",0)</f>
        <v>45974</v>
      </c>
      <c r="J801" s="233" t="s">
        <v>3201</v>
      </c>
      <c r="K801" s="240" t="s">
        <v>3694</v>
      </c>
      <c r="L801" s="241"/>
      <c r="M801" s="233"/>
      <c r="N801" s="242" t="str">
        <f t="shared" si="25"/>
        <v>05016-408</v>
      </c>
    </row>
    <row r="802" spans="1:14" ht="14.45">
      <c r="A802" s="233">
        <v>844</v>
      </c>
      <c r="B802" s="233" t="s">
        <v>2802</v>
      </c>
      <c r="C802" s="239">
        <v>18109</v>
      </c>
      <c r="D802" s="233">
        <v>612</v>
      </c>
      <c r="E802" s="200" t="str">
        <f>_xlfn.XLOOKUP(tbl_die_request8[[#This Row],[PROFILE NO]],Data!S:S,Data!T:T,"",0)</f>
        <v>Al Baddad Capital</v>
      </c>
      <c r="F802" s="199">
        <v>45939</v>
      </c>
      <c r="G802" s="233"/>
      <c r="H802" s="199"/>
      <c r="I802" s="60">
        <f>_xlfn.XLOOKUP(tbl_die_request8[[#This Row],[clm_support]],'Die Ordering'!C:C,'Die Ordering'!G:G,"",0)</f>
        <v>45939</v>
      </c>
      <c r="J802" s="233" t="s">
        <v>3200</v>
      </c>
      <c r="K802" s="240" t="s">
        <v>3695</v>
      </c>
      <c r="L802" s="241"/>
      <c r="M802" s="233"/>
      <c r="N802" s="242" t="str">
        <f t="shared" si="25"/>
        <v>18109-612</v>
      </c>
    </row>
    <row r="803" spans="1:14" ht="14.45">
      <c r="A803" s="233">
        <v>845</v>
      </c>
      <c r="B803" s="233" t="s">
        <v>2823</v>
      </c>
      <c r="C803" s="239">
        <v>14855</v>
      </c>
      <c r="D803" s="233">
        <v>3506</v>
      </c>
      <c r="E803" s="200" t="str">
        <f>_xlfn.XLOOKUP(tbl_die_request8[[#This Row],[PROFILE NO]],Data!S:S,Data!T:T,"",0)</f>
        <v>ALUMINIUM &amp; LIGHT IND. CO. ALICO LLC</v>
      </c>
      <c r="F803" s="199">
        <v>45940</v>
      </c>
      <c r="G803" s="233"/>
      <c r="H803" s="199"/>
      <c r="I803" s="60">
        <f>_xlfn.XLOOKUP(tbl_die_request8[[#This Row],[clm_support]],'Die Ordering'!C:C,'Die Ordering'!G:G,"",0)</f>
        <v>45941</v>
      </c>
      <c r="J803" s="39" t="s">
        <v>3200</v>
      </c>
      <c r="K803" s="240" t="s">
        <v>3696</v>
      </c>
      <c r="L803" s="241"/>
      <c r="M803" s="233"/>
      <c r="N803" s="242" t="str">
        <f t="shared" si="25"/>
        <v>014855-3506</v>
      </c>
    </row>
    <row r="804" spans="1:14" ht="14.45">
      <c r="A804" s="233">
        <v>846</v>
      </c>
      <c r="B804" s="233" t="s">
        <v>2823</v>
      </c>
      <c r="C804" s="239">
        <v>14858</v>
      </c>
      <c r="D804" s="233">
        <v>3505</v>
      </c>
      <c r="E804" s="200" t="str">
        <f>_xlfn.XLOOKUP(tbl_die_request8[[#This Row],[PROFILE NO]],Data!S:S,Data!T:T,"",0)</f>
        <v>Aluminium And Light Industries Co. (Alico) Ltd</v>
      </c>
      <c r="F804" s="199">
        <v>45940</v>
      </c>
      <c r="G804" s="233"/>
      <c r="H804" s="199"/>
      <c r="I804" s="60">
        <f>_xlfn.XLOOKUP(tbl_die_request8[[#This Row],[clm_support]],'Die Ordering'!C:C,'Die Ordering'!G:G,"",0)</f>
        <v>45941</v>
      </c>
      <c r="J804" s="39" t="s">
        <v>3200</v>
      </c>
      <c r="K804" s="240" t="s">
        <v>3696</v>
      </c>
      <c r="L804" s="241"/>
      <c r="M804" s="233"/>
      <c r="N804" s="242" t="str">
        <f t="shared" si="25"/>
        <v>014858-3505</v>
      </c>
    </row>
    <row r="805" spans="1:14" ht="14.45">
      <c r="A805" s="233">
        <v>848</v>
      </c>
      <c r="B805" s="233" t="s">
        <v>2823</v>
      </c>
      <c r="C805" s="239">
        <v>5054</v>
      </c>
      <c r="D805" s="233">
        <v>2508</v>
      </c>
      <c r="E805" s="200" t="str">
        <f>_xlfn.XLOOKUP(tbl_die_request8[[#This Row],[PROFILE NO]],Data!S:S,Data!T:T,"",0)</f>
        <v>Gulf Extrusions Co .(L.L.C)</v>
      </c>
      <c r="F805" s="199">
        <v>45940</v>
      </c>
      <c r="G805" s="233"/>
      <c r="H805" s="199"/>
      <c r="I805" s="60" t="str">
        <f>_xlfn.XLOOKUP(tbl_die_request8[[#This Row],[clm_support]],'Die Ordering'!C:C,'Die Ordering'!G:G,"",0)</f>
        <v/>
      </c>
      <c r="J805" s="233" t="s">
        <v>3201</v>
      </c>
      <c r="K805" s="240" t="s">
        <v>3697</v>
      </c>
      <c r="L805" s="241"/>
      <c r="M805" s="233"/>
      <c r="N805" s="242" t="str">
        <f t="shared" ref="N805:N810" si="26">IF(B805="GEX-1",(IF(LEN(C805)=4,"0"&amp;C805&amp;"-"&amp;D805,C805&amp;"-"&amp;D805)),IF(LEN(C805)=5,"0"&amp;C805&amp;"-"&amp;D805,"00"&amp;C805&amp;"-"&amp;D805))</f>
        <v>005054-2508</v>
      </c>
    </row>
    <row r="806" spans="1:14" ht="14.45">
      <c r="A806" s="233">
        <v>849</v>
      </c>
      <c r="B806" s="233" t="s">
        <v>2823</v>
      </c>
      <c r="C806" s="239">
        <v>5158</v>
      </c>
      <c r="D806" s="233">
        <v>3508</v>
      </c>
      <c r="E806" s="200" t="str">
        <f>_xlfn.XLOOKUP(tbl_die_request8[[#This Row],[PROFILE NO]],Data!S:S,Data!T:T,"",0)</f>
        <v>Gulf Extrusions Co .(L.L.C)</v>
      </c>
      <c r="F806" s="199">
        <v>45940</v>
      </c>
      <c r="G806" s="233"/>
      <c r="H806" s="199"/>
      <c r="I806" s="60" t="str">
        <f>_xlfn.XLOOKUP(tbl_die_request8[[#This Row],[clm_support]],'Die Ordering'!C:C,'Die Ordering'!G:G,"",0)</f>
        <v/>
      </c>
      <c r="J806" s="233" t="s">
        <v>3201</v>
      </c>
      <c r="K806" s="240" t="s">
        <v>3698</v>
      </c>
      <c r="L806" s="241"/>
      <c r="M806" s="233"/>
      <c r="N806" s="242" t="str">
        <f t="shared" si="26"/>
        <v>005158-3508</v>
      </c>
    </row>
    <row r="807" spans="1:14" ht="14.45">
      <c r="A807" s="233">
        <v>850</v>
      </c>
      <c r="B807" s="233" t="s">
        <v>2802</v>
      </c>
      <c r="C807" s="239">
        <v>28238</v>
      </c>
      <c r="D807" s="233">
        <v>607</v>
      </c>
      <c r="E807" s="200" t="str">
        <f>_xlfn.XLOOKUP(tbl_die_request8[[#This Row],[PROFILE NO]],Data!S:S,Data!T:T,"",0)</f>
        <v>Q-railing Europe GmbH &amp; Co. KG</v>
      </c>
      <c r="F807" s="199">
        <v>45940</v>
      </c>
      <c r="G807" s="233"/>
      <c r="H807" s="199"/>
      <c r="I807" s="60"/>
      <c r="J807" s="233" t="s">
        <v>3201</v>
      </c>
      <c r="K807" s="240" t="s">
        <v>3505</v>
      </c>
      <c r="L807" s="241"/>
      <c r="M807" s="233"/>
      <c r="N807" s="242" t="str">
        <f t="shared" si="26"/>
        <v>28238-607</v>
      </c>
    </row>
    <row r="808" spans="1:14" ht="14.45">
      <c r="A808" s="233">
        <v>851</v>
      </c>
      <c r="B808" s="233" t="s">
        <v>2802</v>
      </c>
      <c r="C808" s="239">
        <v>28238</v>
      </c>
      <c r="D808" s="233">
        <v>608</v>
      </c>
      <c r="E808" s="200" t="str">
        <f>_xlfn.XLOOKUP(tbl_die_request8[[#This Row],[PROFILE NO]],Data!S:S,Data!T:T,"",0)</f>
        <v>Q-railing Europe GmbH &amp; Co. KG</v>
      </c>
      <c r="F808" s="199">
        <v>45940</v>
      </c>
      <c r="G808" s="233"/>
      <c r="H808" s="199"/>
      <c r="I808" s="60"/>
      <c r="J808" s="233" t="s">
        <v>3201</v>
      </c>
      <c r="K808" s="240" t="s">
        <v>3505</v>
      </c>
      <c r="L808" s="241"/>
      <c r="M808" s="233"/>
      <c r="N808" s="242" t="str">
        <f t="shared" si="26"/>
        <v>28238-608</v>
      </c>
    </row>
    <row r="809" spans="1:14" ht="14.45">
      <c r="A809" s="233">
        <v>852</v>
      </c>
      <c r="B809" s="233" t="s">
        <v>2802</v>
      </c>
      <c r="C809" s="239">
        <v>28239</v>
      </c>
      <c r="D809" s="233">
        <v>609</v>
      </c>
      <c r="E809" s="200" t="str">
        <f>_xlfn.XLOOKUP(tbl_die_request8[[#This Row],[PROFILE NO]],Data!S:S,Data!T:T,"",0)</f>
        <v>Q-railing Europe GmbH &amp; Co. KG</v>
      </c>
      <c r="F809" s="199">
        <v>45940</v>
      </c>
      <c r="G809" s="233"/>
      <c r="H809" s="199"/>
      <c r="I809" s="60"/>
      <c r="J809" s="233" t="s">
        <v>3201</v>
      </c>
      <c r="K809" s="240" t="s">
        <v>3505</v>
      </c>
      <c r="L809" s="241"/>
      <c r="M809" s="233"/>
      <c r="N809" s="242" t="str">
        <f t="shared" si="26"/>
        <v>28239-609</v>
      </c>
    </row>
    <row r="810" spans="1:14" ht="14.45">
      <c r="A810" s="233">
        <v>853</v>
      </c>
      <c r="B810" s="233" t="s">
        <v>2802</v>
      </c>
      <c r="C810" s="239">
        <v>28239</v>
      </c>
      <c r="D810" s="233">
        <v>610</v>
      </c>
      <c r="E810" s="200" t="str">
        <f>_xlfn.XLOOKUP(tbl_die_request8[[#This Row],[PROFILE NO]],Data!S:S,Data!T:T,"",0)</f>
        <v>Q-railing Europe GmbH &amp; Co. KG</v>
      </c>
      <c r="F810" s="199">
        <v>45940</v>
      </c>
      <c r="G810" s="233"/>
      <c r="H810" s="199"/>
      <c r="I810" s="60"/>
      <c r="J810" s="233" t="s">
        <v>3201</v>
      </c>
      <c r="K810" s="240" t="s">
        <v>3505</v>
      </c>
      <c r="L810" s="241"/>
      <c r="M810" s="233"/>
      <c r="N810" s="242" t="str">
        <f t="shared" si="26"/>
        <v>28239-610</v>
      </c>
    </row>
    <row r="811" spans="1:14" ht="14.45">
      <c r="A811" s="233">
        <v>855</v>
      </c>
      <c r="B811" s="233" t="s">
        <v>2802</v>
      </c>
      <c r="C811" s="239">
        <v>30288</v>
      </c>
      <c r="D811" s="233">
        <v>602</v>
      </c>
      <c r="E811" s="200" t="str">
        <f>_xlfn.XLOOKUP(tbl_die_request8[[#This Row],[PROFILE NO]],Data!S:S,Data!T:T,"",0)</f>
        <v>Schuco Middle East Windows &amp; Facade Systems L.L.C.</v>
      </c>
      <c r="F811" s="199">
        <v>45943</v>
      </c>
      <c r="G811" s="233"/>
      <c r="H811" s="199"/>
      <c r="I811" s="60"/>
      <c r="J811" s="233" t="s">
        <v>3201</v>
      </c>
      <c r="K811" s="240" t="s">
        <v>3699</v>
      </c>
      <c r="L811" s="241"/>
      <c r="M811" s="233"/>
      <c r="N811" s="242" t="str">
        <f t="shared" ref="N811:N817" si="27">IF(B811="GEX-1",(IF(LEN(C811)=4,"0"&amp;C811&amp;"-"&amp;D811,C811&amp;"-"&amp;D811)),IF(LEN(C811)=5,"0"&amp;C811&amp;"-"&amp;D811,"00"&amp;C811&amp;"-"&amp;D811))</f>
        <v>30288-602</v>
      </c>
    </row>
    <row r="812" spans="1:14" ht="14.45">
      <c r="A812" s="233">
        <v>856</v>
      </c>
      <c r="B812" s="233" t="s">
        <v>2802</v>
      </c>
      <c r="C812" s="239">
        <v>29810</v>
      </c>
      <c r="D812" s="233">
        <v>602</v>
      </c>
      <c r="E812" s="200" t="str">
        <f>_xlfn.XLOOKUP(tbl_die_request8[[#This Row],[PROFILE NO]],Data!S:S,Data!T:T,"",0)</f>
        <v>Al DAR INT TENTS IND. LLC</v>
      </c>
      <c r="F812" s="199">
        <v>45943</v>
      </c>
      <c r="G812" s="233"/>
      <c r="H812" s="199"/>
      <c r="I812" s="60"/>
      <c r="J812" s="233" t="s">
        <v>3201</v>
      </c>
      <c r="K812" s="240" t="s">
        <v>3700</v>
      </c>
      <c r="L812" s="241"/>
      <c r="M812" s="233"/>
      <c r="N812" s="242" t="str">
        <f t="shared" si="27"/>
        <v>29810-602</v>
      </c>
    </row>
    <row r="813" spans="1:14" ht="14.45">
      <c r="A813" s="233">
        <v>857</v>
      </c>
      <c r="B813" s="233" t="s">
        <v>2802</v>
      </c>
      <c r="C813" s="239">
        <v>19329</v>
      </c>
      <c r="D813" s="233">
        <v>602</v>
      </c>
      <c r="E813" s="200" t="str">
        <f>_xlfn.XLOOKUP(tbl_die_request8[[#This Row],[PROFILE NO]],Data!S:S,Data!T:T,"",0)</f>
        <v>Schuco Middle East Windows &amp; Facade Systems L.L.C.</v>
      </c>
      <c r="F813" s="199">
        <v>45944</v>
      </c>
      <c r="G813" s="233"/>
      <c r="H813" s="199"/>
      <c r="I813" s="60"/>
      <c r="J813" s="233" t="s">
        <v>3201</v>
      </c>
      <c r="K813" s="240" t="s">
        <v>3701</v>
      </c>
      <c r="L813" s="241"/>
      <c r="M813" s="233"/>
      <c r="N813" s="242" t="str">
        <f t="shared" si="27"/>
        <v>19329-602</v>
      </c>
    </row>
    <row r="814" spans="1:14" ht="14.45">
      <c r="A814" s="233">
        <v>858</v>
      </c>
      <c r="B814" s="233" t="s">
        <v>2802</v>
      </c>
      <c r="C814" s="239">
        <v>27720</v>
      </c>
      <c r="D814" s="233">
        <v>502</v>
      </c>
      <c r="E814" s="200" t="str">
        <f>_xlfn.XLOOKUP(tbl_die_request8[[#This Row],[PROFILE NO]],Data!S:S,Data!T:T,"",0)</f>
        <v>EAE ELEKTRIK ASANSOR ENDUSTRISI</v>
      </c>
      <c r="F814" s="199">
        <v>45944</v>
      </c>
      <c r="G814" s="233"/>
      <c r="H814" s="199"/>
      <c r="I814" s="60"/>
      <c r="J814" s="233" t="s">
        <v>3201</v>
      </c>
      <c r="K814" s="240" t="s">
        <v>3702</v>
      </c>
      <c r="L814" s="241"/>
      <c r="M814" s="233"/>
      <c r="N814" s="242" t="str">
        <f t="shared" si="27"/>
        <v>27720-502</v>
      </c>
    </row>
    <row r="815" spans="1:14" ht="14.45">
      <c r="A815" s="233">
        <v>860</v>
      </c>
      <c r="B815" s="233" t="s">
        <v>2802</v>
      </c>
      <c r="C815" s="239">
        <v>29897</v>
      </c>
      <c r="D815" s="233">
        <v>507</v>
      </c>
      <c r="E815" s="200" t="str">
        <f>_xlfn.XLOOKUP(tbl_die_request8[[#This Row],[PROFILE NO]],Data!S:S,Data!T:T,"",0)</f>
        <v>GUTMANN INDUSTRIES L.L.C</v>
      </c>
      <c r="F815" s="199">
        <v>45944</v>
      </c>
      <c r="G815" s="233"/>
      <c r="H815" s="199"/>
      <c r="I815" s="60"/>
      <c r="J815" s="233" t="s">
        <v>3201</v>
      </c>
      <c r="K815" s="240" t="s">
        <v>3702</v>
      </c>
      <c r="L815" s="241"/>
      <c r="M815" s="233"/>
      <c r="N815" s="242" t="str">
        <f t="shared" si="27"/>
        <v>29897-507</v>
      </c>
    </row>
    <row r="816" spans="1:14" ht="14.45">
      <c r="A816" s="233">
        <v>861</v>
      </c>
      <c r="B816" s="233" t="s">
        <v>2802</v>
      </c>
      <c r="C816" s="239">
        <v>18466</v>
      </c>
      <c r="D816" s="233">
        <v>419</v>
      </c>
      <c r="E816" s="200" t="str">
        <f>_xlfn.XLOOKUP(tbl_die_request8[[#This Row],[PROFILE NO]],Data!S:S,Data!T:T,"",0)</f>
        <v>Gulf Extrusions Co .(L.L.C)</v>
      </c>
      <c r="F816" s="199">
        <v>45944</v>
      </c>
      <c r="G816" s="233"/>
      <c r="H816" s="199"/>
      <c r="I816" s="60"/>
      <c r="J816" s="233" t="s">
        <v>3201</v>
      </c>
      <c r="K816" s="240" t="s">
        <v>3703</v>
      </c>
      <c r="L816" s="241"/>
      <c r="M816" s="233"/>
      <c r="N816" s="242" t="str">
        <f t="shared" si="27"/>
        <v>18466-419</v>
      </c>
    </row>
    <row r="817" spans="1:14" ht="14.45">
      <c r="A817" s="233">
        <v>862</v>
      </c>
      <c r="B817" s="233" t="s">
        <v>2802</v>
      </c>
      <c r="C817" s="239">
        <v>13938</v>
      </c>
      <c r="D817" s="233">
        <v>222</v>
      </c>
      <c r="E817" s="200" t="str">
        <f>_xlfn.XLOOKUP(tbl_die_request8[[#This Row],[PROFILE NO]],Data!S:S,Data!T:T,"",0)</f>
        <v>Gulf Extrusions Co .(L.L.C)</v>
      </c>
      <c r="F817" s="199">
        <v>45944</v>
      </c>
      <c r="G817" s="233"/>
      <c r="H817" s="199"/>
      <c r="I817" s="60"/>
      <c r="J817" s="233" t="s">
        <v>3201</v>
      </c>
      <c r="K817" s="240" t="s">
        <v>3610</v>
      </c>
      <c r="L817" s="241"/>
      <c r="M817" s="233"/>
      <c r="N817" s="242" t="str">
        <f t="shared" si="27"/>
        <v>13938-222</v>
      </c>
    </row>
    <row r="818" spans="1:14" ht="14.45">
      <c r="A818" s="233">
        <v>863</v>
      </c>
      <c r="B818" s="233" t="s">
        <v>2823</v>
      </c>
      <c r="C818" s="239">
        <v>51142</v>
      </c>
      <c r="D818" s="233">
        <v>3504</v>
      </c>
      <c r="E818" s="200" t="str">
        <f>_xlfn.XLOOKUP(tbl_die_request8[[#This Row],[PROFILE NO]],Data!S:S,Data!T:T,"",0)</f>
        <v>Automotive Precision Technology</v>
      </c>
      <c r="F818" s="199">
        <v>45944</v>
      </c>
      <c r="G818" s="233"/>
      <c r="H818" s="199"/>
      <c r="I818" s="60">
        <f>_xlfn.XLOOKUP(tbl_die_request8[[#This Row],[clm_support]],'Die Ordering'!C:C,'Die Ordering'!G:G,"",0)</f>
        <v>45953</v>
      </c>
      <c r="J818" s="39" t="s">
        <v>3200</v>
      </c>
      <c r="K818" s="240" t="s">
        <v>3704</v>
      </c>
      <c r="L818" s="241"/>
      <c r="M818" s="233"/>
      <c r="N818" s="242" t="str">
        <f t="shared" ref="N818:N825" si="28">IF(B818="GEX-1",(IF(LEN(C818)=4,"0"&amp;C818&amp;"-"&amp;D818,C818&amp;"-"&amp;D818)),IF(LEN(C818)=5,"0"&amp;C818&amp;"-"&amp;D818,"00"&amp;C818&amp;"-"&amp;D818))</f>
        <v>051142-3504</v>
      </c>
    </row>
    <row r="819" spans="1:14" ht="14.45">
      <c r="A819" s="233">
        <v>864</v>
      </c>
      <c r="B819" s="233" t="s">
        <v>2823</v>
      </c>
      <c r="C819" s="239">
        <v>51142</v>
      </c>
      <c r="D819" s="233">
        <v>3505</v>
      </c>
      <c r="E819" s="200" t="str">
        <f>_xlfn.XLOOKUP(tbl_die_request8[[#This Row],[PROFILE NO]],Data!S:S,Data!T:T,"",0)</f>
        <v>Automotive Precision Technology</v>
      </c>
      <c r="F819" s="199">
        <v>45944</v>
      </c>
      <c r="G819" s="233"/>
      <c r="H819" s="199"/>
      <c r="I819" s="60" t="str">
        <f>_xlfn.XLOOKUP(tbl_die_request8[[#This Row],[clm_support]],'Die Ordering'!C:C,'Die Ordering'!G:G,"",0)</f>
        <v/>
      </c>
      <c r="J819" s="233" t="s">
        <v>3201</v>
      </c>
      <c r="K819" s="240" t="s">
        <v>3704</v>
      </c>
      <c r="L819" s="241"/>
      <c r="M819" s="233"/>
      <c r="N819" s="242" t="str">
        <f t="shared" si="28"/>
        <v>051142-3505</v>
      </c>
    </row>
    <row r="820" spans="1:14" ht="14.45">
      <c r="A820" s="233">
        <v>865</v>
      </c>
      <c r="B820" s="233" t="s">
        <v>2802</v>
      </c>
      <c r="C820" s="239">
        <v>11690</v>
      </c>
      <c r="D820" s="233">
        <v>502</v>
      </c>
      <c r="E820" s="200" t="str">
        <f>_xlfn.XLOOKUP(tbl_die_request8[[#This Row],[PROFILE NO]],Data!S:S,Data!T:T,"",0)</f>
        <v>Midmac Contracting</v>
      </c>
      <c r="F820" s="199">
        <v>45945</v>
      </c>
      <c r="G820" s="233"/>
      <c r="H820" s="199"/>
      <c r="I820" s="60"/>
      <c r="J820" s="233" t="s">
        <v>3201</v>
      </c>
      <c r="K820" s="240" t="s">
        <v>3610</v>
      </c>
      <c r="L820" s="241"/>
      <c r="M820" s="233"/>
      <c r="N820" s="242" t="str">
        <f t="shared" si="28"/>
        <v>11690-502</v>
      </c>
    </row>
    <row r="821" spans="1:14" ht="14.45">
      <c r="A821" s="233">
        <v>866</v>
      </c>
      <c r="B821" s="233" t="s">
        <v>2802</v>
      </c>
      <c r="C821" s="239">
        <v>24817</v>
      </c>
      <c r="D821" s="233">
        <v>411</v>
      </c>
      <c r="E821" s="200" t="str">
        <f>_xlfn.XLOOKUP(tbl_die_request8[[#This Row],[PROFILE NO]],Data!S:S,Data!T:T,"",0)</f>
        <v>Gulf Extrusions Co .(L.L.C)</v>
      </c>
      <c r="F821" s="199">
        <v>45945</v>
      </c>
      <c r="G821" s="233"/>
      <c r="H821" s="199"/>
      <c r="I821" s="60"/>
      <c r="J821" s="233" t="s">
        <v>3201</v>
      </c>
      <c r="K821" s="240" t="s">
        <v>3610</v>
      </c>
      <c r="L821" s="241"/>
      <c r="M821" s="233"/>
      <c r="N821" s="242" t="str">
        <f t="shared" si="28"/>
        <v>24817-411</v>
      </c>
    </row>
    <row r="822" spans="1:14" ht="14.45">
      <c r="A822" s="233">
        <v>867</v>
      </c>
      <c r="B822" s="233" t="s">
        <v>2802</v>
      </c>
      <c r="C822" s="239">
        <v>30380</v>
      </c>
      <c r="D822" s="233">
        <v>501</v>
      </c>
      <c r="E822" s="200" t="s">
        <v>3705</v>
      </c>
      <c r="F822" s="199">
        <v>45945</v>
      </c>
      <c r="G822" s="233"/>
      <c r="H822" s="199"/>
      <c r="I822" s="60"/>
      <c r="J822" s="233" t="s">
        <v>3201</v>
      </c>
      <c r="K822" s="240" t="s">
        <v>3610</v>
      </c>
      <c r="L822" s="241"/>
      <c r="M822" s="233"/>
      <c r="N822" s="242" t="str">
        <f t="shared" si="28"/>
        <v>30380-501</v>
      </c>
    </row>
    <row r="823" spans="1:14" ht="14.45">
      <c r="A823" s="233">
        <v>868</v>
      </c>
      <c r="B823" s="233" t="s">
        <v>2802</v>
      </c>
      <c r="C823" s="239">
        <v>30200</v>
      </c>
      <c r="D823" s="233">
        <v>602</v>
      </c>
      <c r="E823" s="200" t="str">
        <f>_xlfn.XLOOKUP(tbl_die_request8[[#This Row],[PROFILE NO]],Data!S:S,Data!T:T,"",0)</f>
        <v>VERTIV GULF LLC OPC</v>
      </c>
      <c r="F823" s="199">
        <v>45945</v>
      </c>
      <c r="G823" s="233"/>
      <c r="H823" s="199"/>
      <c r="I823" s="60"/>
      <c r="J823" s="233" t="s">
        <v>3201</v>
      </c>
      <c r="K823" s="240" t="s">
        <v>3610</v>
      </c>
      <c r="L823" s="241"/>
      <c r="M823" s="233"/>
      <c r="N823" s="242" t="str">
        <f t="shared" si="28"/>
        <v>30200-602</v>
      </c>
    </row>
    <row r="824" spans="1:14" ht="14.45">
      <c r="A824" s="233">
        <v>869</v>
      </c>
      <c r="B824" s="233" t="s">
        <v>2802</v>
      </c>
      <c r="C824" s="239">
        <v>27938</v>
      </c>
      <c r="D824" s="233">
        <v>602</v>
      </c>
      <c r="E824" s="200" t="s">
        <v>3706</v>
      </c>
      <c r="F824" s="199">
        <v>45945</v>
      </c>
      <c r="G824" s="233"/>
      <c r="H824" s="199"/>
      <c r="I824" s="60"/>
      <c r="J824" s="233" t="s">
        <v>3201</v>
      </c>
      <c r="K824" s="240" t="s">
        <v>3505</v>
      </c>
      <c r="L824" s="241"/>
      <c r="M824" s="233"/>
      <c r="N824" s="242" t="str">
        <f t="shared" si="28"/>
        <v>27938-602</v>
      </c>
    </row>
    <row r="825" spans="1:14" ht="14.45">
      <c r="A825" s="233">
        <v>870</v>
      </c>
      <c r="B825" s="233" t="s">
        <v>2802</v>
      </c>
      <c r="C825" s="239">
        <v>19782</v>
      </c>
      <c r="D825" s="233">
        <v>407</v>
      </c>
      <c r="E825" s="200" t="str">
        <f>_xlfn.XLOOKUP(tbl_die_request8[[#This Row],[PROFILE NO]],Data!S:S,Data!T:T,"",0)</f>
        <v>Comhan Holland B.V.</v>
      </c>
      <c r="F825" s="199">
        <v>45945</v>
      </c>
      <c r="G825" s="233"/>
      <c r="H825" s="199"/>
      <c r="I825" s="60"/>
      <c r="J825" s="233" t="s">
        <v>3201</v>
      </c>
      <c r="K825" s="240" t="s">
        <v>3505</v>
      </c>
      <c r="L825" s="241"/>
      <c r="M825" s="233"/>
      <c r="N825" s="242" t="str">
        <f t="shared" si="28"/>
        <v>19782-407</v>
      </c>
    </row>
    <row r="826" spans="1:14" ht="14.45">
      <c r="A826" s="233">
        <v>871</v>
      </c>
      <c r="B826" s="233" t="s">
        <v>2802</v>
      </c>
      <c r="C826" s="239">
        <v>30433</v>
      </c>
      <c r="D826" s="233">
        <v>202</v>
      </c>
      <c r="E826" s="200" t="s">
        <v>3706</v>
      </c>
      <c r="F826" s="199">
        <v>45946</v>
      </c>
      <c r="G826" s="233"/>
      <c r="H826" s="199"/>
      <c r="I826" s="60"/>
      <c r="J826" s="233" t="s">
        <v>3201</v>
      </c>
      <c r="K826" s="240"/>
      <c r="L826" s="241"/>
      <c r="M826" s="233"/>
      <c r="N826" s="242" t="str">
        <f t="shared" ref="N826:N834" si="29">IF(B826="GEX-1",(IF(LEN(C826)=4,"0"&amp;C826&amp;"-"&amp;D826,C826&amp;"-"&amp;D826)),IF(LEN(C826)=5,"0"&amp;C826&amp;"-"&amp;D826,"00"&amp;C826&amp;"-"&amp;D826))</f>
        <v>30433-202</v>
      </c>
    </row>
    <row r="827" spans="1:14" ht="14.45">
      <c r="A827" s="233">
        <v>872</v>
      </c>
      <c r="B827" s="233" t="s">
        <v>2802</v>
      </c>
      <c r="C827" s="239">
        <v>29663</v>
      </c>
      <c r="D827" s="233">
        <v>402</v>
      </c>
      <c r="E827" s="200" t="str">
        <f>_xlfn.XLOOKUP(tbl_die_request8[[#This Row],[PROFILE NO]],Data!S:S,Data!T:T,"",0)</f>
        <v>Gulf Extrusions Co .(L.L.C)</v>
      </c>
      <c r="F827" s="199">
        <v>45946</v>
      </c>
      <c r="G827" s="233"/>
      <c r="H827" s="199"/>
      <c r="I827" s="60"/>
      <c r="J827" s="233" t="s">
        <v>3201</v>
      </c>
      <c r="K827" s="240"/>
      <c r="L827" s="241"/>
      <c r="M827" s="233"/>
      <c r="N827" s="242" t="str">
        <f t="shared" si="29"/>
        <v>29663-402</v>
      </c>
    </row>
    <row r="828" spans="1:14" ht="14.45">
      <c r="A828" s="233">
        <v>873</v>
      </c>
      <c r="B828" s="233" t="s">
        <v>2802</v>
      </c>
      <c r="C828" s="239">
        <v>5020</v>
      </c>
      <c r="D828" s="233">
        <v>209</v>
      </c>
      <c r="E828" s="200" t="str">
        <f>_xlfn.XLOOKUP(tbl_die_request8[[#This Row],[PROFILE NO]],Data!S:S,Data!T:T,"",0)</f>
        <v>Gulf Extrusions Co .(L.L.C)</v>
      </c>
      <c r="F828" s="199">
        <v>45946</v>
      </c>
      <c r="G828" s="233"/>
      <c r="H828" s="199"/>
      <c r="I828" s="60"/>
      <c r="J828" s="233" t="s">
        <v>3201</v>
      </c>
      <c r="K828" s="240" t="s">
        <v>3505</v>
      </c>
      <c r="L828" s="241"/>
      <c r="M828" s="233"/>
      <c r="N828" s="242" t="str">
        <f t="shared" si="29"/>
        <v>05020-209</v>
      </c>
    </row>
    <row r="829" spans="1:14" ht="14.45">
      <c r="A829" s="233">
        <v>874</v>
      </c>
      <c r="B829" s="233" t="s">
        <v>2802</v>
      </c>
      <c r="C829" s="239">
        <v>6178</v>
      </c>
      <c r="D829" s="233">
        <v>204</v>
      </c>
      <c r="E829" s="200" t="str">
        <f>_xlfn.XLOOKUP(tbl_die_request8[[#This Row],[PROFILE NO]],Data!S:S,Data!T:T,"",0)</f>
        <v>JANATIC INDIA PVT LTD.</v>
      </c>
      <c r="F829" s="199">
        <v>45947</v>
      </c>
      <c r="G829" s="233"/>
      <c r="H829" s="199"/>
      <c r="I829" s="60"/>
      <c r="J829" s="233" t="s">
        <v>3201</v>
      </c>
      <c r="K829" s="240" t="s">
        <v>3505</v>
      </c>
      <c r="L829" s="241"/>
      <c r="M829" s="233"/>
      <c r="N829" s="242" t="str">
        <f t="shared" si="29"/>
        <v>06178-204</v>
      </c>
    </row>
    <row r="830" spans="1:14" ht="14.45">
      <c r="A830" s="233">
        <v>875</v>
      </c>
      <c r="B830" s="233" t="s">
        <v>2802</v>
      </c>
      <c r="C830" s="239">
        <v>6179</v>
      </c>
      <c r="D830" s="233">
        <v>603</v>
      </c>
      <c r="E830" s="200" t="str">
        <f>_xlfn.XLOOKUP(tbl_die_request8[[#This Row],[PROFILE NO]],Data!S:S,Data!T:T,"",0)</f>
        <v>JANATIC INDIA PVT LTD.</v>
      </c>
      <c r="F830" s="199">
        <v>45947</v>
      </c>
      <c r="G830" s="233"/>
      <c r="H830" s="199"/>
      <c r="I830" s="60"/>
      <c r="J830" s="233" t="s">
        <v>3201</v>
      </c>
      <c r="K830" s="240" t="s">
        <v>3707</v>
      </c>
      <c r="L830" s="241"/>
      <c r="M830" s="233"/>
      <c r="N830" s="242" t="str">
        <f t="shared" si="29"/>
        <v>06179-603</v>
      </c>
    </row>
    <row r="831" spans="1:14" ht="14.45">
      <c r="A831" s="233">
        <v>876</v>
      </c>
      <c r="B831" s="233" t="s">
        <v>2802</v>
      </c>
      <c r="C831" s="239">
        <v>5419</v>
      </c>
      <c r="D831" s="233">
        <v>502</v>
      </c>
      <c r="E831" s="200" t="str">
        <f>_xlfn.XLOOKUP(tbl_die_request8[[#This Row],[PROFILE NO]],Data!S:S,Data!T:T,"",0)</f>
        <v>Gulf Extrusions Co .(L.L.C)</v>
      </c>
      <c r="F831" s="199">
        <v>45947</v>
      </c>
      <c r="G831" s="233"/>
      <c r="H831" s="199"/>
      <c r="I831" s="60"/>
      <c r="J831" s="233" t="s">
        <v>3201</v>
      </c>
      <c r="K831" s="240" t="s">
        <v>3707</v>
      </c>
      <c r="L831" s="241"/>
      <c r="M831" s="233"/>
      <c r="N831" s="242" t="str">
        <f t="shared" si="29"/>
        <v>05419-502</v>
      </c>
    </row>
    <row r="832" spans="1:14" ht="14.45">
      <c r="A832" s="233">
        <v>877</v>
      </c>
      <c r="B832" s="233" t="s">
        <v>2802</v>
      </c>
      <c r="C832" s="239">
        <v>15924</v>
      </c>
      <c r="D832" s="233">
        <v>403</v>
      </c>
      <c r="E832" s="200" t="str">
        <f>_xlfn.XLOOKUP(tbl_die_request8[[#This Row],[PROFILE NO]],Data!S:S,Data!T:T,"",0)</f>
        <v>Gulf Extrusions Co. ( Qatar)</v>
      </c>
      <c r="F832" s="199">
        <v>45947</v>
      </c>
      <c r="G832" s="233"/>
      <c r="H832" s="199"/>
      <c r="I832" s="60"/>
      <c r="J832" s="233" t="s">
        <v>3201</v>
      </c>
      <c r="K832" s="240" t="s">
        <v>3707</v>
      </c>
      <c r="L832" s="241"/>
      <c r="M832" s="233"/>
      <c r="N832" s="242" t="str">
        <f t="shared" si="29"/>
        <v>15924-403</v>
      </c>
    </row>
    <row r="833" spans="1:14" ht="14.45">
      <c r="A833" s="233">
        <v>878</v>
      </c>
      <c r="B833" s="233" t="s">
        <v>2802</v>
      </c>
      <c r="C833" s="239">
        <v>29540</v>
      </c>
      <c r="D833" s="233">
        <v>602</v>
      </c>
      <c r="E833" s="200" t="str">
        <f>_xlfn.XLOOKUP(tbl_die_request8[[#This Row],[PROFILE NO]],Data!S:S,Data!T:T,"",0)</f>
        <v>Gulf Extrusions Co .(L.L.C)</v>
      </c>
      <c r="F833" s="199">
        <v>45947</v>
      </c>
      <c r="G833" s="233"/>
      <c r="H833" s="199"/>
      <c r="I833" s="60"/>
      <c r="J833" s="233" t="s">
        <v>3201</v>
      </c>
      <c r="K833" s="240" t="s">
        <v>3707</v>
      </c>
      <c r="L833" s="241"/>
      <c r="M833" s="233"/>
      <c r="N833" s="242" t="str">
        <f t="shared" si="29"/>
        <v>29540-602</v>
      </c>
    </row>
    <row r="834" spans="1:14" ht="14.45">
      <c r="A834" s="233">
        <v>880</v>
      </c>
      <c r="B834" s="233" t="s">
        <v>2823</v>
      </c>
      <c r="C834" s="239">
        <v>29663</v>
      </c>
      <c r="D834" s="233">
        <v>3502</v>
      </c>
      <c r="E834" s="200" t="str">
        <f>_xlfn.XLOOKUP(tbl_die_request8[[#This Row],[PROFILE NO]],Data!S:S,Data!T:T,"",0)</f>
        <v>Gulf Extrusions Co .(L.L.C)</v>
      </c>
      <c r="F834" s="199">
        <v>45947</v>
      </c>
      <c r="G834" s="233"/>
      <c r="H834" s="199"/>
      <c r="I834" s="60">
        <f>_xlfn.XLOOKUP(tbl_die_request8[[#This Row],[clm_support]],'Die Ordering'!C:C,'Die Ordering'!G:G,"",0)</f>
        <v>45981</v>
      </c>
      <c r="J834" s="39" t="s">
        <v>3200</v>
      </c>
      <c r="K834" s="240" t="s">
        <v>3505</v>
      </c>
      <c r="L834" s="241"/>
      <c r="M834" s="233"/>
      <c r="N834" s="242" t="str">
        <f t="shared" si="29"/>
        <v>029663-3502</v>
      </c>
    </row>
    <row r="835" spans="1:14" ht="14.45">
      <c r="A835" s="233">
        <v>881</v>
      </c>
      <c r="B835" s="233" t="s">
        <v>2823</v>
      </c>
      <c r="C835" s="239">
        <v>30113</v>
      </c>
      <c r="D835" s="233">
        <v>3509</v>
      </c>
      <c r="E835" s="200" t="str">
        <f>_xlfn.XLOOKUP(tbl_die_request8[[#This Row],[PROFILE NO]],Data!S:S,Data!T:T,"",0)</f>
        <v>EAE ELEKTRIK ASANSOR ENDUSTRISI</v>
      </c>
      <c r="F835" s="199">
        <v>45947</v>
      </c>
      <c r="G835" s="233"/>
      <c r="H835" s="199"/>
      <c r="I835" s="60">
        <f>_xlfn.XLOOKUP(tbl_die_request8[[#This Row],[clm_support]],'Die Ordering'!C:C,'Die Ordering'!G:G,"",0)</f>
        <v>45961</v>
      </c>
      <c r="J835" s="39" t="s">
        <v>3200</v>
      </c>
      <c r="K835" s="240" t="s">
        <v>3708</v>
      </c>
      <c r="L835" s="241"/>
      <c r="M835" s="233"/>
      <c r="N835" s="242" t="str">
        <f t="shared" ref="N835:N840" si="30">IF(B835="GEX-1",(IF(LEN(C835)=4,"0"&amp;C835&amp;"-"&amp;D835,C835&amp;"-"&amp;D835)),IF(LEN(C835)=5,"0"&amp;C835&amp;"-"&amp;D835,"00"&amp;C835&amp;"-"&amp;D835))</f>
        <v>030113-3509</v>
      </c>
    </row>
    <row r="836" spans="1:14" ht="14.45">
      <c r="A836" s="233">
        <v>882</v>
      </c>
      <c r="B836" s="233" t="s">
        <v>2802</v>
      </c>
      <c r="C836" s="239">
        <v>13496</v>
      </c>
      <c r="D836" s="233">
        <v>206</v>
      </c>
      <c r="E836" s="200" t="str">
        <f>_xlfn.XLOOKUP(tbl_die_request8[[#This Row],[PROFILE NO]],Data!S:S,Data!T:T,"",0)</f>
        <v>Gulf Extrusions Co .(L.L.C)</v>
      </c>
      <c r="F836" s="199">
        <v>45949</v>
      </c>
      <c r="G836" s="233"/>
      <c r="H836" s="199"/>
      <c r="I836" s="60"/>
      <c r="J836" s="233" t="s">
        <v>3201</v>
      </c>
      <c r="K836" s="240"/>
      <c r="L836" s="241"/>
      <c r="M836" s="233"/>
      <c r="N836" s="242" t="str">
        <f t="shared" si="30"/>
        <v>13496-206</v>
      </c>
    </row>
    <row r="837" spans="1:14" ht="14.45">
      <c r="A837" s="233">
        <v>883</v>
      </c>
      <c r="B837" s="233" t="s">
        <v>2802</v>
      </c>
      <c r="C837" s="239">
        <v>5419</v>
      </c>
      <c r="D837" s="233">
        <v>201</v>
      </c>
      <c r="E837" s="200" t="str">
        <f>_xlfn.XLOOKUP(tbl_die_request8[[#This Row],[PROFILE NO]],Data!S:S,Data!T:T,"",0)</f>
        <v>Gulf Extrusions Co .(L.L.C)</v>
      </c>
      <c r="F837" s="199">
        <v>45949</v>
      </c>
      <c r="G837" s="233"/>
      <c r="H837" s="199"/>
      <c r="I837" s="60"/>
      <c r="J837" s="233" t="s">
        <v>3201</v>
      </c>
      <c r="K837" s="240"/>
      <c r="L837" s="241"/>
      <c r="M837" s="233"/>
      <c r="N837" s="242" t="str">
        <f t="shared" si="30"/>
        <v>05419-201</v>
      </c>
    </row>
    <row r="838" spans="1:14" ht="14.45">
      <c r="A838" s="233">
        <v>884</v>
      </c>
      <c r="B838" s="233" t="s">
        <v>2802</v>
      </c>
      <c r="C838" s="239">
        <v>19958</v>
      </c>
      <c r="D838" s="233">
        <v>603</v>
      </c>
      <c r="E838" s="200" t="str">
        <f>_xlfn.XLOOKUP(tbl_die_request8[[#This Row],[PROFILE NO]],Data!S:S,Data!T:T,"",0)</f>
        <v>Phoenix Mecano (India) Pvt.Ltd.</v>
      </c>
      <c r="F838" s="199">
        <v>45949</v>
      </c>
      <c r="G838" s="233"/>
      <c r="H838" s="199"/>
      <c r="I838" s="60"/>
      <c r="J838" s="233" t="s">
        <v>3201</v>
      </c>
      <c r="K838" s="240"/>
      <c r="L838" s="241"/>
      <c r="M838" s="233"/>
      <c r="N838" s="242" t="str">
        <f t="shared" si="30"/>
        <v>19958-603</v>
      </c>
    </row>
    <row r="839" spans="1:14" ht="14.45">
      <c r="A839" s="233">
        <v>885</v>
      </c>
      <c r="B839" s="233" t="s">
        <v>2802</v>
      </c>
      <c r="C839" s="239">
        <v>5137</v>
      </c>
      <c r="D839" s="233">
        <v>402</v>
      </c>
      <c r="E839" s="200" t="str">
        <f>_xlfn.XLOOKUP(tbl_die_request8[[#This Row],[PROFILE NO]],Data!S:S,Data!T:T,"",0)</f>
        <v>Morning Star Trading &amp; Manufacturing FZCO.</v>
      </c>
      <c r="F839" s="199">
        <v>45949</v>
      </c>
      <c r="G839" s="233"/>
      <c r="H839" s="199"/>
      <c r="I839" s="60"/>
      <c r="J839" s="233" t="s">
        <v>3201</v>
      </c>
      <c r="K839" s="240"/>
      <c r="L839" s="241"/>
      <c r="M839" s="233"/>
      <c r="N839" s="242" t="str">
        <f t="shared" si="30"/>
        <v>05137-402</v>
      </c>
    </row>
    <row r="840" spans="1:14" ht="14.45">
      <c r="A840" s="233">
        <v>886</v>
      </c>
      <c r="B840" s="233" t="s">
        <v>2802</v>
      </c>
      <c r="C840" s="239">
        <v>29725</v>
      </c>
      <c r="D840" s="233">
        <v>502</v>
      </c>
      <c r="E840" s="200" t="str">
        <f>_xlfn.XLOOKUP(tbl_die_request8[[#This Row],[PROFILE NO]],Data!S:S,Data!T:T,"",0)</f>
        <v>Gulf Extrusions Co .(L.L.C)</v>
      </c>
      <c r="F840" s="199">
        <v>45949</v>
      </c>
      <c r="G840" s="233"/>
      <c r="H840" s="199"/>
      <c r="I840" s="60"/>
      <c r="J840" s="233" t="s">
        <v>3201</v>
      </c>
      <c r="K840" s="240"/>
      <c r="L840" s="241"/>
      <c r="M840" s="233"/>
      <c r="N840" s="242" t="str">
        <f t="shared" si="30"/>
        <v>29725-502</v>
      </c>
    </row>
    <row r="841" spans="1:14" ht="14.45">
      <c r="A841" s="233">
        <v>887</v>
      </c>
      <c r="B841" s="233" t="s">
        <v>2802</v>
      </c>
      <c r="C841" s="239">
        <v>29897</v>
      </c>
      <c r="D841" s="233">
        <v>601</v>
      </c>
      <c r="E841" s="200" t="str">
        <f>_xlfn.XLOOKUP(tbl_die_request8[[#This Row],[PROFILE NO]],Data!S:S,Data!T:T,"",0)</f>
        <v>GUTMANN INDUSTRIES L.L.C</v>
      </c>
      <c r="F841" s="199">
        <v>45951</v>
      </c>
      <c r="G841" s="233"/>
      <c r="H841" s="199"/>
      <c r="I841" s="60"/>
      <c r="J841" s="233" t="s">
        <v>3201</v>
      </c>
      <c r="K841" s="240" t="s">
        <v>3627</v>
      </c>
      <c r="L841" s="241"/>
      <c r="M841" s="233"/>
      <c r="N841" s="242" t="str">
        <f t="shared" ref="N841:N850" si="31">IF(B841="GEX-1",(IF(LEN(C841)=4,"0"&amp;C841&amp;"-"&amp;D841,C841&amp;"-"&amp;D841)),IF(LEN(C841)=5,"0"&amp;C841&amp;"-"&amp;D841,"00"&amp;C841&amp;"-"&amp;D841))</f>
        <v>29897-601</v>
      </c>
    </row>
    <row r="842" spans="1:14" ht="14.45">
      <c r="A842" s="233">
        <v>888</v>
      </c>
      <c r="B842" s="233" t="s">
        <v>2802</v>
      </c>
      <c r="C842" s="239">
        <v>11882</v>
      </c>
      <c r="D842" s="233">
        <v>602</v>
      </c>
      <c r="E842" s="200" t="str">
        <f>_xlfn.XLOOKUP(tbl_die_request8[[#This Row],[PROFILE NO]],Data!S:S,Data!T:T,"",0)</f>
        <v>Aluma Systems International Inc.</v>
      </c>
      <c r="F842" s="199">
        <v>45951</v>
      </c>
      <c r="G842" s="233"/>
      <c r="H842" s="199"/>
      <c r="I842" s="60"/>
      <c r="J842" s="233" t="s">
        <v>3201</v>
      </c>
      <c r="K842" s="240" t="s">
        <v>3709</v>
      </c>
      <c r="L842" s="241"/>
      <c r="M842" s="233"/>
      <c r="N842" s="242" t="str">
        <f t="shared" si="31"/>
        <v>11882-602</v>
      </c>
    </row>
    <row r="843" spans="1:14" ht="14.45">
      <c r="A843" s="233">
        <v>889</v>
      </c>
      <c r="B843" s="233" t="s">
        <v>2802</v>
      </c>
      <c r="C843" s="239">
        <v>5129</v>
      </c>
      <c r="D843" s="233">
        <v>205</v>
      </c>
      <c r="E843" s="200" t="str">
        <f>_xlfn.XLOOKUP(tbl_die_request8[[#This Row],[PROFILE NO]],Data!S:S,Data!T:T,"",0)</f>
        <v>Gulf Extrusions Co .(L.L.C)</v>
      </c>
      <c r="F843" s="199">
        <v>45951</v>
      </c>
      <c r="G843" s="233"/>
      <c r="H843" s="199"/>
      <c r="I843" s="60"/>
      <c r="J843" s="233" t="s">
        <v>3201</v>
      </c>
      <c r="K843" s="240" t="s">
        <v>3710</v>
      </c>
      <c r="L843" s="241"/>
      <c r="M843" s="233"/>
      <c r="N843" s="242" t="str">
        <f t="shared" si="31"/>
        <v>05129-205</v>
      </c>
    </row>
    <row r="844" spans="1:14" ht="14.45">
      <c r="A844" s="233">
        <v>890</v>
      </c>
      <c r="B844" s="233" t="s">
        <v>2802</v>
      </c>
      <c r="C844" s="239">
        <v>14895</v>
      </c>
      <c r="D844" s="233">
        <v>403</v>
      </c>
      <c r="E844" s="200" t="str">
        <f>_xlfn.XLOOKUP(tbl_die_request8[[#This Row],[PROFILE NO]],Data!S:S,Data!T:T,"",0)</f>
        <v>Gulf Extrusions Co .(L.L.C)</v>
      </c>
      <c r="F844" s="199">
        <v>45951</v>
      </c>
      <c r="G844" s="233"/>
      <c r="H844" s="199"/>
      <c r="I844" s="60"/>
      <c r="J844" s="233" t="s">
        <v>3201</v>
      </c>
      <c r="K844" s="240" t="s">
        <v>3711</v>
      </c>
      <c r="L844" s="241"/>
      <c r="M844" s="233"/>
      <c r="N844" s="242" t="str">
        <f t="shared" si="31"/>
        <v>14895-403</v>
      </c>
    </row>
    <row r="845" spans="1:14" ht="14.45">
      <c r="A845" s="233">
        <v>891</v>
      </c>
      <c r="B845" s="233" t="s">
        <v>2823</v>
      </c>
      <c r="C845" s="239">
        <v>29663</v>
      </c>
      <c r="D845" s="233">
        <v>3501</v>
      </c>
      <c r="E845" s="200" t="str">
        <f>_xlfn.XLOOKUP(tbl_die_request8[[#This Row],[PROFILE NO]],Data!S:S,Data!T:T,"",0)</f>
        <v>Gulf Extrusions Co .(L.L.C)</v>
      </c>
      <c r="F845" s="199">
        <v>45951</v>
      </c>
      <c r="G845" s="233"/>
      <c r="H845" s="199"/>
      <c r="I845" s="60">
        <f>_xlfn.XLOOKUP(tbl_die_request8[[#This Row],[clm_support]],'Die Ordering'!C:C,'Die Ordering'!G:G,"",0)</f>
        <v>45974</v>
      </c>
      <c r="J845" s="39" t="s">
        <v>3200</v>
      </c>
      <c r="K845" s="240" t="s">
        <v>3712</v>
      </c>
      <c r="L845" s="241"/>
      <c r="M845" s="233"/>
      <c r="N845" s="242" t="str">
        <f t="shared" si="31"/>
        <v>029663-3501</v>
      </c>
    </row>
    <row r="846" spans="1:14" ht="14.45">
      <c r="A846" s="233">
        <v>892</v>
      </c>
      <c r="B846" s="233" t="s">
        <v>2802</v>
      </c>
      <c r="C846" s="239">
        <v>16749</v>
      </c>
      <c r="D846" s="233">
        <v>410</v>
      </c>
      <c r="E846" s="200" t="str">
        <f>_xlfn.XLOOKUP(tbl_die_request8[[#This Row],[PROFILE NO]],Data!S:S,Data!T:T,"",0)</f>
        <v>Gulf Extrusions Co .(L.L.C)</v>
      </c>
      <c r="F846" s="199">
        <v>45952</v>
      </c>
      <c r="G846" s="233"/>
      <c r="H846" s="199"/>
      <c r="I846" s="60"/>
      <c r="J846" s="233" t="s">
        <v>3201</v>
      </c>
      <c r="K846" s="240"/>
      <c r="L846" s="241"/>
      <c r="M846" s="233"/>
      <c r="N846" s="242" t="str">
        <f t="shared" si="31"/>
        <v>16749-410</v>
      </c>
    </row>
    <row r="847" spans="1:14" ht="14.45">
      <c r="A847" s="233">
        <v>893</v>
      </c>
      <c r="B847" s="233" t="s">
        <v>2823</v>
      </c>
      <c r="C847" s="239">
        <v>14719</v>
      </c>
      <c r="D847" s="233">
        <v>3506</v>
      </c>
      <c r="E847" s="200" t="str">
        <f>_xlfn.XLOOKUP(tbl_die_request8[[#This Row],[PROFILE NO]],Data!S:S,Data!T:T,"",0)</f>
        <v>Schuco International</v>
      </c>
      <c r="F847" s="199">
        <v>45952</v>
      </c>
      <c r="G847" s="233"/>
      <c r="H847" s="199"/>
      <c r="I847" s="60">
        <f>_xlfn.XLOOKUP(tbl_die_request8[[#This Row],[clm_support]],'Die Ordering'!C:C,'Die Ordering'!G:G,"",0)</f>
        <v>45961</v>
      </c>
      <c r="J847" s="39" t="s">
        <v>3200</v>
      </c>
      <c r="K847" s="240"/>
      <c r="L847" s="241"/>
      <c r="M847" s="233"/>
      <c r="N847" s="242" t="str">
        <f t="shared" si="31"/>
        <v>014719-3506</v>
      </c>
    </row>
    <row r="848" spans="1:14" ht="14.45">
      <c r="A848" s="233">
        <v>894</v>
      </c>
      <c r="B848" s="233" t="s">
        <v>2802</v>
      </c>
      <c r="C848" s="239">
        <v>27965</v>
      </c>
      <c r="D848" s="233">
        <v>602</v>
      </c>
      <c r="E848" s="200" t="s">
        <v>3713</v>
      </c>
      <c r="F848" s="199">
        <v>45952</v>
      </c>
      <c r="G848" s="233"/>
      <c r="H848" s="199"/>
      <c r="I848" s="60"/>
      <c r="J848" s="233" t="s">
        <v>3201</v>
      </c>
      <c r="K848" s="240"/>
      <c r="L848" s="241"/>
      <c r="M848" s="233"/>
      <c r="N848" s="242" t="str">
        <f t="shared" si="31"/>
        <v>27965-602</v>
      </c>
    </row>
    <row r="849" spans="1:14" ht="14.45">
      <c r="A849" s="233">
        <v>895</v>
      </c>
      <c r="B849" s="233" t="s">
        <v>2802</v>
      </c>
      <c r="C849" s="239">
        <v>27911</v>
      </c>
      <c r="D849" s="233">
        <v>603</v>
      </c>
      <c r="E849" s="200" t="s">
        <v>3714</v>
      </c>
      <c r="F849" s="199">
        <v>45953</v>
      </c>
      <c r="G849" s="233"/>
      <c r="H849" s="199"/>
      <c r="I849" s="60"/>
      <c r="J849" s="233" t="s">
        <v>3201</v>
      </c>
      <c r="K849" s="240"/>
      <c r="L849" s="241"/>
      <c r="M849" s="233"/>
      <c r="N849" s="242" t="str">
        <f t="shared" si="31"/>
        <v>27911-603</v>
      </c>
    </row>
    <row r="850" spans="1:14" ht="14.45">
      <c r="A850" s="233">
        <v>896</v>
      </c>
      <c r="B850" s="233" t="s">
        <v>2802</v>
      </c>
      <c r="C850" s="239">
        <v>27911</v>
      </c>
      <c r="D850" s="233">
        <v>604</v>
      </c>
      <c r="E850" s="200" t="s">
        <v>3714</v>
      </c>
      <c r="F850" s="199">
        <v>45953</v>
      </c>
      <c r="G850" s="233"/>
      <c r="H850" s="199"/>
      <c r="I850" s="60"/>
      <c r="J850" s="233" t="s">
        <v>3201</v>
      </c>
      <c r="K850" s="240"/>
      <c r="L850" s="241"/>
      <c r="M850" s="233"/>
      <c r="N850" s="242" t="str">
        <f t="shared" si="31"/>
        <v>27911-604</v>
      </c>
    </row>
    <row r="851" spans="1:14" ht="14.45">
      <c r="A851" s="233">
        <v>897</v>
      </c>
      <c r="B851" s="233" t="s">
        <v>2802</v>
      </c>
      <c r="C851" s="239">
        <v>16055</v>
      </c>
      <c r="D851" s="233">
        <v>215</v>
      </c>
      <c r="E851" s="200" t="str">
        <f>_xlfn.XLOOKUP(tbl_die_request8[[#This Row],[PROFILE NO]],Data!S:S,Data!T:T,"",0)</f>
        <v>Schuco Middle East Windows &amp; Facade Systems L.L.C.</v>
      </c>
      <c r="F851" s="199">
        <v>45953</v>
      </c>
      <c r="G851" s="233"/>
      <c r="H851" s="199"/>
      <c r="I851" s="60"/>
      <c r="J851" s="233" t="s">
        <v>3201</v>
      </c>
      <c r="K851" s="240"/>
      <c r="L851" s="241"/>
      <c r="M851" s="233"/>
      <c r="N851" s="242" t="str">
        <f t="shared" ref="N851:N855" si="32">IF(B851="GEX-1",(IF(LEN(C851)=4,"0"&amp;C851&amp;"-"&amp;D851,C851&amp;"-"&amp;D851)),IF(LEN(C851)=5,"0"&amp;C851&amp;"-"&amp;D851,"00"&amp;C851&amp;"-"&amp;D851))</f>
        <v>16055-215</v>
      </c>
    </row>
    <row r="852" spans="1:14" ht="14.45">
      <c r="A852" s="233">
        <v>898</v>
      </c>
      <c r="B852" s="233" t="s">
        <v>2802</v>
      </c>
      <c r="C852" s="239">
        <v>16055</v>
      </c>
      <c r="D852" s="233">
        <v>216</v>
      </c>
      <c r="E852" s="200" t="str">
        <f>_xlfn.XLOOKUP(tbl_die_request8[[#This Row],[PROFILE NO]],Data!S:S,Data!T:T,"",0)</f>
        <v>Schuco Middle East Windows &amp; Facade Systems L.L.C.</v>
      </c>
      <c r="F852" s="199">
        <v>45953</v>
      </c>
      <c r="G852" s="233"/>
      <c r="H852" s="199"/>
      <c r="I852" s="60"/>
      <c r="J852" s="233" t="s">
        <v>3201</v>
      </c>
      <c r="K852" s="240"/>
      <c r="L852" s="241"/>
      <c r="M852" s="233"/>
      <c r="N852" s="242" t="str">
        <f t="shared" si="32"/>
        <v>16055-216</v>
      </c>
    </row>
    <row r="853" spans="1:14" ht="14.45">
      <c r="A853" s="233">
        <v>899</v>
      </c>
      <c r="B853" s="233" t="s">
        <v>2802</v>
      </c>
      <c r="C853" s="239">
        <v>16055</v>
      </c>
      <c r="D853" s="233">
        <v>217</v>
      </c>
      <c r="E853" s="200" t="str">
        <f>_xlfn.XLOOKUP(tbl_die_request8[[#This Row],[PROFILE NO]],Data!S:S,Data!T:T,"",0)</f>
        <v>Schuco Middle East Windows &amp; Facade Systems L.L.C.</v>
      </c>
      <c r="F853" s="199">
        <v>45954</v>
      </c>
      <c r="G853" s="233"/>
      <c r="H853" s="199"/>
      <c r="I853" s="60"/>
      <c r="J853" s="233" t="s">
        <v>3201</v>
      </c>
      <c r="K853" s="240"/>
      <c r="L853" s="241"/>
      <c r="M853" s="233"/>
      <c r="N853" s="242" t="str">
        <f t="shared" si="32"/>
        <v>16055-217</v>
      </c>
    </row>
    <row r="854" spans="1:14" ht="14.45">
      <c r="A854" s="233">
        <v>900</v>
      </c>
      <c r="B854" s="233" t="s">
        <v>2823</v>
      </c>
      <c r="C854" s="239">
        <v>27092</v>
      </c>
      <c r="D854" s="233">
        <v>3502</v>
      </c>
      <c r="E854" s="200" t="str">
        <f>_xlfn.XLOOKUP(tbl_die_request8[[#This Row],[PROFILE NO]],Data!S:S,Data!T:T,"",0)</f>
        <v>Dormakaba Gulf FZE</v>
      </c>
      <c r="F854" s="199">
        <v>45954</v>
      </c>
      <c r="G854" s="233"/>
      <c r="H854" s="199"/>
      <c r="I854" s="60">
        <f>_xlfn.XLOOKUP(tbl_die_request8[[#This Row],[clm_support]],'Die Ordering'!C:C,'Die Ordering'!G:G,"",0)</f>
        <v>45955</v>
      </c>
      <c r="J854" s="39" t="s">
        <v>3200</v>
      </c>
      <c r="K854" s="240"/>
      <c r="L854" s="241"/>
      <c r="M854" s="233"/>
      <c r="N854" s="242" t="str">
        <f t="shared" si="32"/>
        <v>027092-3502</v>
      </c>
    </row>
    <row r="855" spans="1:14" ht="14.45">
      <c r="A855" s="233">
        <v>901</v>
      </c>
      <c r="B855" s="233" t="s">
        <v>2802</v>
      </c>
      <c r="C855" s="239">
        <v>30380</v>
      </c>
      <c r="D855" s="233">
        <v>502</v>
      </c>
      <c r="E855" s="200" t="s">
        <v>3705</v>
      </c>
      <c r="F855" s="199">
        <v>45954</v>
      </c>
      <c r="G855" s="233"/>
      <c r="H855" s="199"/>
      <c r="I855" s="60"/>
      <c r="J855" s="233" t="s">
        <v>3201</v>
      </c>
      <c r="K855" s="240"/>
      <c r="L855" s="241"/>
      <c r="M855" s="233"/>
      <c r="N855" s="242" t="str">
        <f t="shared" si="32"/>
        <v>30380-502</v>
      </c>
    </row>
    <row r="856" spans="1:14" ht="14.45">
      <c r="A856" s="233">
        <v>902</v>
      </c>
      <c r="B856" s="233" t="s">
        <v>2802</v>
      </c>
      <c r="C856" s="239">
        <v>28161</v>
      </c>
      <c r="D856" s="233">
        <v>202</v>
      </c>
      <c r="E856" s="200" t="str">
        <f>_xlfn.XLOOKUP(tbl_die_request8[[#This Row],[PROFILE NO]],Data!S:S,Data!T:T,"",0)</f>
        <v>Gulf Extrusions Co .(L.L.C)</v>
      </c>
      <c r="F856" s="199">
        <v>45957</v>
      </c>
      <c r="G856" s="233"/>
      <c r="H856" s="199"/>
      <c r="I856" s="60"/>
      <c r="J856" s="233" t="s">
        <v>3201</v>
      </c>
      <c r="K856" s="240"/>
      <c r="L856" s="241"/>
      <c r="M856" s="233"/>
      <c r="N856" s="242" t="str">
        <f t="shared" ref="N856:N861" si="33">IF(B856="GEX-1",(IF(LEN(C856)=4,"0"&amp;C856&amp;"-"&amp;D856,C856&amp;"-"&amp;D856)),IF(LEN(C856)=5,"0"&amp;C856&amp;"-"&amp;D856,"00"&amp;C856&amp;"-"&amp;D856))</f>
        <v>28161-202</v>
      </c>
    </row>
    <row r="857" spans="1:14" ht="14.45">
      <c r="A857" s="233">
        <v>903</v>
      </c>
      <c r="B857" s="233" t="s">
        <v>2802</v>
      </c>
      <c r="C857" s="239">
        <v>28161</v>
      </c>
      <c r="D857" s="233">
        <v>203</v>
      </c>
      <c r="E857" s="200" t="str">
        <f>_xlfn.XLOOKUP(tbl_die_request8[[#This Row],[PROFILE NO]],Data!S:S,Data!T:T,"",0)</f>
        <v>Gulf Extrusions Co .(L.L.C)</v>
      </c>
      <c r="F857" s="199">
        <v>45957</v>
      </c>
      <c r="G857" s="233"/>
      <c r="H857" s="199"/>
      <c r="I857" s="60"/>
      <c r="J857" s="233" t="s">
        <v>3201</v>
      </c>
      <c r="K857" s="240"/>
      <c r="L857" s="241"/>
      <c r="M857" s="233"/>
      <c r="N857" s="242" t="str">
        <f t="shared" si="33"/>
        <v>28161-203</v>
      </c>
    </row>
    <row r="858" spans="1:14" ht="14.45">
      <c r="A858" s="233">
        <v>904</v>
      </c>
      <c r="B858" s="233" t="s">
        <v>2802</v>
      </c>
      <c r="C858" s="239">
        <v>12537</v>
      </c>
      <c r="D858" s="233">
        <v>401</v>
      </c>
      <c r="E858" s="200" t="str">
        <f>_xlfn.XLOOKUP(tbl_die_request8[[#This Row],[PROFILE NO]],Data!S:S,Data!T:T,"",0)</f>
        <v>Universal Aluminium</v>
      </c>
      <c r="F858" s="199">
        <v>45957</v>
      </c>
      <c r="G858" s="233"/>
      <c r="H858" s="199"/>
      <c r="I858" s="60"/>
      <c r="J858" s="233" t="s">
        <v>3201</v>
      </c>
      <c r="K858" s="240"/>
      <c r="L858" s="241"/>
      <c r="M858" s="233"/>
      <c r="N858" s="242" t="str">
        <f t="shared" si="33"/>
        <v>12537-401</v>
      </c>
    </row>
    <row r="859" spans="1:14" ht="14.45">
      <c r="A859" s="233">
        <v>905</v>
      </c>
      <c r="B859" s="233" t="s">
        <v>2802</v>
      </c>
      <c r="C859" s="239">
        <v>12045</v>
      </c>
      <c r="D859" s="233">
        <v>401</v>
      </c>
      <c r="E859" s="200" t="str">
        <f>_xlfn.XLOOKUP(tbl_die_request8[[#This Row],[PROFILE NO]],Data!S:S,Data!T:T,"",0)</f>
        <v>Gulf Extrusions Co .(L.L.C)</v>
      </c>
      <c r="F859" s="199">
        <v>45957</v>
      </c>
      <c r="G859" s="233"/>
      <c r="H859" s="199"/>
      <c r="I859" s="60"/>
      <c r="J859" s="233" t="s">
        <v>3201</v>
      </c>
      <c r="K859" s="240"/>
      <c r="L859" s="241"/>
      <c r="M859" s="233"/>
      <c r="N859" s="242" t="str">
        <f t="shared" si="33"/>
        <v>12045-401</v>
      </c>
    </row>
    <row r="860" spans="1:14" ht="14.45">
      <c r="A860" s="233">
        <v>906</v>
      </c>
      <c r="B860" s="233" t="s">
        <v>2802</v>
      </c>
      <c r="C860" s="239">
        <v>1052</v>
      </c>
      <c r="D860" s="233">
        <v>402</v>
      </c>
      <c r="E860" s="200" t="str">
        <f>_xlfn.XLOOKUP(tbl_die_request8[[#This Row],[PROFILE NO]],Data!S:S,Data!T:T,"",0)</f>
        <v>Gulf Extrusions Co .(L.L.C)</v>
      </c>
      <c r="F860" s="199">
        <v>45957</v>
      </c>
      <c r="G860" s="233"/>
      <c r="H860" s="199"/>
      <c r="I860" s="60"/>
      <c r="J860" s="233" t="s">
        <v>3201</v>
      </c>
      <c r="K860" s="240"/>
      <c r="L860" s="241"/>
      <c r="M860" s="233"/>
      <c r="N860" s="242" t="str">
        <f t="shared" si="33"/>
        <v>01052-402</v>
      </c>
    </row>
    <row r="861" spans="1:14" ht="14.45">
      <c r="A861" s="233">
        <v>907</v>
      </c>
      <c r="B861" s="233" t="s">
        <v>2802</v>
      </c>
      <c r="C861" s="239">
        <v>15680</v>
      </c>
      <c r="D861" s="233">
        <v>403</v>
      </c>
      <c r="E861" s="200" t="str">
        <f>_xlfn.XLOOKUP(tbl_die_request8[[#This Row],[PROFILE NO]],Data!S:S,Data!T:T,"",0)</f>
        <v>GUTMANN INDUSTRIES L.L.C</v>
      </c>
      <c r="F861" s="199">
        <v>45957</v>
      </c>
      <c r="G861" s="233"/>
      <c r="H861" s="199"/>
      <c r="I861" s="60"/>
      <c r="J861" s="233" t="s">
        <v>3201</v>
      </c>
      <c r="K861" s="240"/>
      <c r="L861" s="241"/>
      <c r="M861" s="233"/>
      <c r="N861" s="242" t="str">
        <f t="shared" si="33"/>
        <v>15680-403</v>
      </c>
    </row>
    <row r="862" spans="1:14" ht="14.45">
      <c r="A862" s="233">
        <v>908</v>
      </c>
      <c r="B862" s="233" t="s">
        <v>2802</v>
      </c>
      <c r="C862" s="239">
        <v>21408</v>
      </c>
      <c r="D862" s="233">
        <v>501</v>
      </c>
      <c r="E862" s="200" t="str">
        <f>_xlfn.XLOOKUP(tbl_die_request8[[#This Row],[PROFILE NO]],Data!S:S,Data!T:T,"",0)</f>
        <v>Gulf Extrusions Co .(L.L.C)</v>
      </c>
      <c r="F862" s="199">
        <v>45958</v>
      </c>
      <c r="G862" s="233"/>
      <c r="H862" s="199"/>
      <c r="I862" s="60"/>
      <c r="J862" s="233" t="s">
        <v>3201</v>
      </c>
      <c r="K862" s="240"/>
      <c r="L862" s="241"/>
      <c r="M862" s="233"/>
      <c r="N862" s="242" t="str">
        <f t="shared" ref="N862:N873" si="34">IF(B862="GEX-1",(IF(LEN(C862)=4,"0"&amp;C862&amp;"-"&amp;D862,C862&amp;"-"&amp;D862)),IF(LEN(C862)=5,"0"&amp;C862&amp;"-"&amp;D862,"00"&amp;C862&amp;"-"&amp;D862))</f>
        <v>21408-501</v>
      </c>
    </row>
    <row r="863" spans="1:14" ht="14.45">
      <c r="A863" s="233">
        <v>909</v>
      </c>
      <c r="B863" s="233" t="s">
        <v>2802</v>
      </c>
      <c r="C863" s="239">
        <v>5034</v>
      </c>
      <c r="D863" s="233">
        <v>401</v>
      </c>
      <c r="E863" s="200" t="str">
        <f>_xlfn.XLOOKUP(tbl_die_request8[[#This Row],[PROFILE NO]],Data!S:S,Data!T:T,"",0)</f>
        <v>Gulf Extrusions Co .(L.L.C)</v>
      </c>
      <c r="F863" s="199">
        <v>45958</v>
      </c>
      <c r="G863" s="233"/>
      <c r="H863" s="199"/>
      <c r="I863" s="60"/>
      <c r="J863" s="233" t="s">
        <v>3201</v>
      </c>
      <c r="K863" s="240"/>
      <c r="L863" s="241"/>
      <c r="M863" s="233"/>
      <c r="N863" s="242" t="str">
        <f t="shared" si="34"/>
        <v>05034-401</v>
      </c>
    </row>
    <row r="864" spans="1:14" ht="14.45">
      <c r="A864" s="233">
        <v>910</v>
      </c>
      <c r="B864" s="233" t="s">
        <v>2802</v>
      </c>
      <c r="C864" s="239">
        <v>21370</v>
      </c>
      <c r="D864" s="233">
        <v>501</v>
      </c>
      <c r="E864" s="200" t="str">
        <f>_xlfn.XLOOKUP(tbl_die_request8[[#This Row],[PROFILE NO]],Data!S:S,Data!T:T,"",0)</f>
        <v>Three Flags General Trading &amp; Contracting Co.</v>
      </c>
      <c r="F864" s="199">
        <v>45958</v>
      </c>
      <c r="G864" s="233"/>
      <c r="H864" s="199"/>
      <c r="I864" s="60"/>
      <c r="J864" s="233" t="s">
        <v>3201</v>
      </c>
      <c r="K864" s="240"/>
      <c r="L864" s="241"/>
      <c r="M864" s="233"/>
      <c r="N864" s="242" t="str">
        <f t="shared" si="34"/>
        <v>21370-501</v>
      </c>
    </row>
    <row r="865" spans="1:14" ht="14.45">
      <c r="A865" s="233">
        <v>911</v>
      </c>
      <c r="B865" s="233" t="s">
        <v>2823</v>
      </c>
      <c r="C865" s="239">
        <v>14855</v>
      </c>
      <c r="D865" s="233">
        <v>208</v>
      </c>
      <c r="E865" s="200" t="str">
        <f>_xlfn.XLOOKUP(tbl_die_request8[[#This Row],[PROFILE NO]],Data!S:S,Data!T:T,"",0)</f>
        <v>ALUMINIUM &amp; LIGHT IND. CO. ALICO LLC</v>
      </c>
      <c r="F865" s="199">
        <v>45958</v>
      </c>
      <c r="G865" s="233"/>
      <c r="H865" s="199"/>
      <c r="I865" s="60" t="str">
        <f>_xlfn.XLOOKUP(tbl_die_request8[[#This Row],[clm_support]],'Die Ordering'!C:C,'Die Ordering'!G:G,"",0)</f>
        <v/>
      </c>
      <c r="J865" s="233" t="s">
        <v>3201</v>
      </c>
      <c r="K865" s="240"/>
      <c r="L865" s="241"/>
      <c r="M865" s="233"/>
      <c r="N865" s="242" t="str">
        <f t="shared" si="34"/>
        <v>014855-208</v>
      </c>
    </row>
    <row r="866" spans="1:14" ht="14.45">
      <c r="A866" s="233">
        <v>912</v>
      </c>
      <c r="B866" s="233" t="s">
        <v>2823</v>
      </c>
      <c r="C866" s="239">
        <v>14855</v>
      </c>
      <c r="D866" s="233">
        <v>209</v>
      </c>
      <c r="E866" s="200" t="str">
        <f>_xlfn.XLOOKUP(tbl_die_request8[[#This Row],[PROFILE NO]],Data!S:S,Data!T:T,"",0)</f>
        <v>ALUMINIUM &amp; LIGHT IND. CO. ALICO LLC</v>
      </c>
      <c r="F866" s="199">
        <v>45958</v>
      </c>
      <c r="G866" s="233"/>
      <c r="H866" s="199"/>
      <c r="I866" s="60" t="str">
        <f>_xlfn.XLOOKUP(tbl_die_request8[[#This Row],[clm_support]],'Die Ordering'!C:C,'Die Ordering'!G:G,"",0)</f>
        <v/>
      </c>
      <c r="J866" s="233" t="s">
        <v>3201</v>
      </c>
      <c r="K866" s="240"/>
      <c r="L866" s="241"/>
      <c r="M866" s="233"/>
      <c r="N866" s="242" t="str">
        <f t="shared" si="34"/>
        <v>014855-209</v>
      </c>
    </row>
    <row r="867" spans="1:14" ht="14.45">
      <c r="A867" s="233">
        <v>913</v>
      </c>
      <c r="B867" s="233" t="s">
        <v>2802</v>
      </c>
      <c r="C867" s="239">
        <v>14855</v>
      </c>
      <c r="D867" s="233">
        <v>3506</v>
      </c>
      <c r="E867" s="200" t="str">
        <f>_xlfn.XLOOKUP(tbl_die_request8[[#This Row],[PROFILE NO]],Data!S:S,Data!T:T,"",0)</f>
        <v>ALUMINIUM &amp; LIGHT IND. CO. ALICO LLC</v>
      </c>
      <c r="F867" s="199">
        <v>45958</v>
      </c>
      <c r="G867" s="233"/>
      <c r="H867" s="199"/>
      <c r="I867" s="60"/>
      <c r="J867" s="233" t="s">
        <v>3201</v>
      </c>
      <c r="K867" s="240"/>
      <c r="L867" s="241"/>
      <c r="M867" s="233"/>
      <c r="N867" s="242" t="str">
        <f t="shared" si="34"/>
        <v>14855-3506</v>
      </c>
    </row>
    <row r="868" spans="1:14" ht="14.45">
      <c r="A868" s="233">
        <v>914</v>
      </c>
      <c r="B868" s="233" t="s">
        <v>2802</v>
      </c>
      <c r="C868" s="239">
        <v>14855</v>
      </c>
      <c r="D868" s="233">
        <v>3507</v>
      </c>
      <c r="E868" s="200" t="str">
        <f>_xlfn.XLOOKUP(tbl_die_request8[[#This Row],[PROFILE NO]],Data!S:S,Data!T:T,"",0)</f>
        <v>ALUMINIUM &amp; LIGHT IND. CO. ALICO LLC</v>
      </c>
      <c r="F868" s="199">
        <v>45958</v>
      </c>
      <c r="G868" s="233"/>
      <c r="H868" s="199"/>
      <c r="I868" s="60"/>
      <c r="J868" s="233" t="s">
        <v>3201</v>
      </c>
      <c r="K868" s="240"/>
      <c r="L868" s="241"/>
      <c r="M868" s="233"/>
      <c r="N868" s="242" t="str">
        <f t="shared" si="34"/>
        <v>14855-3507</v>
      </c>
    </row>
    <row r="869" spans="1:14" ht="14.45">
      <c r="A869" s="233">
        <v>915</v>
      </c>
      <c r="B869" s="233" t="s">
        <v>2802</v>
      </c>
      <c r="C869" s="239">
        <v>5165</v>
      </c>
      <c r="D869" s="233">
        <v>503</v>
      </c>
      <c r="E869" s="200" t="str">
        <f>_xlfn.XLOOKUP(tbl_die_request8[[#This Row],[PROFILE NO]],Data!S:S,Data!T:T,"",0)</f>
        <v>Gulf Extrusions Co .(L.L.C)</v>
      </c>
      <c r="F869" s="199">
        <v>45958</v>
      </c>
      <c r="G869" s="233"/>
      <c r="H869" s="199"/>
      <c r="I869" s="60"/>
      <c r="J869" s="233" t="s">
        <v>3201</v>
      </c>
      <c r="K869" s="240"/>
      <c r="L869" s="241"/>
      <c r="M869" s="233"/>
      <c r="N869" s="242" t="str">
        <f t="shared" si="34"/>
        <v>05165-503</v>
      </c>
    </row>
    <row r="870" spans="1:14" ht="14.45">
      <c r="A870" s="233">
        <v>916</v>
      </c>
      <c r="B870" s="233" t="s">
        <v>2802</v>
      </c>
      <c r="C870" s="239">
        <v>25152</v>
      </c>
      <c r="D870" s="233">
        <v>603</v>
      </c>
      <c r="E870" s="200" t="str">
        <f>_xlfn.XLOOKUP(tbl_die_request8[[#This Row],[PROFILE NO]],Data!S:S,Data!T:T,"",0)</f>
        <v/>
      </c>
      <c r="F870" s="199">
        <v>45958</v>
      </c>
      <c r="G870" s="233"/>
      <c r="H870" s="199"/>
      <c r="I870" s="60"/>
      <c r="J870" s="233" t="s">
        <v>3201</v>
      </c>
      <c r="K870" s="240"/>
      <c r="L870" s="241"/>
      <c r="M870" s="233"/>
      <c r="N870" s="242" t="str">
        <f t="shared" si="34"/>
        <v>25152-603</v>
      </c>
    </row>
    <row r="871" spans="1:14" ht="14.45">
      <c r="A871" s="233">
        <v>917</v>
      </c>
      <c r="B871" s="233" t="s">
        <v>2802</v>
      </c>
      <c r="C871" s="239">
        <v>28546</v>
      </c>
      <c r="D871" s="233">
        <v>601</v>
      </c>
      <c r="E871" s="200" t="str">
        <f>_xlfn.XLOOKUP(tbl_die_request8[[#This Row],[PROFILE NO]],Data!S:S,Data!T:T,"",0)</f>
        <v>OpenAire Inc</v>
      </c>
      <c r="F871" s="199">
        <v>45958</v>
      </c>
      <c r="G871" s="233"/>
      <c r="H871" s="199"/>
      <c r="I871" s="60"/>
      <c r="J871" s="233" t="s">
        <v>3201</v>
      </c>
      <c r="K871" s="240"/>
      <c r="L871" s="241"/>
      <c r="M871" s="233"/>
      <c r="N871" s="242" t="str">
        <f t="shared" si="34"/>
        <v>28546-601</v>
      </c>
    </row>
    <row r="872" spans="1:14" ht="14.45">
      <c r="A872" s="233">
        <v>918</v>
      </c>
      <c r="B872" s="233" t="s">
        <v>2802</v>
      </c>
      <c r="C872" s="239">
        <v>28550</v>
      </c>
      <c r="D872" s="233">
        <v>601</v>
      </c>
      <c r="E872" s="200" t="str">
        <f>_xlfn.XLOOKUP(tbl_die_request8[[#This Row],[PROFILE NO]],Data!S:S,Data!T:T,"",0)</f>
        <v>OpenAire Inc</v>
      </c>
      <c r="F872" s="199">
        <v>45958</v>
      </c>
      <c r="G872" s="233"/>
      <c r="H872" s="199"/>
      <c r="I872" s="60"/>
      <c r="J872" s="233" t="s">
        <v>3201</v>
      </c>
      <c r="K872" s="240"/>
      <c r="L872" s="241"/>
      <c r="M872" s="233"/>
      <c r="N872" s="242" t="str">
        <f t="shared" si="34"/>
        <v>28550-601</v>
      </c>
    </row>
    <row r="873" spans="1:14" ht="14.45">
      <c r="A873" s="233">
        <v>919</v>
      </c>
      <c r="B873" s="233" t="s">
        <v>2802</v>
      </c>
      <c r="C873" s="239">
        <v>29663</v>
      </c>
      <c r="D873" s="233">
        <v>211</v>
      </c>
      <c r="E873" s="200" t="str">
        <f>_xlfn.XLOOKUP(tbl_die_request8[[#This Row],[PROFILE NO]],Data!S:S,Data!T:T,"",0)</f>
        <v>Gulf Extrusions Co .(L.L.C)</v>
      </c>
      <c r="F873" s="199">
        <v>45958</v>
      </c>
      <c r="G873" s="233"/>
      <c r="H873" s="199"/>
      <c r="I873" s="60"/>
      <c r="J873" s="233" t="s">
        <v>3201</v>
      </c>
      <c r="K873" s="240"/>
      <c r="L873" s="241"/>
      <c r="M873" s="233"/>
      <c r="N873" s="242" t="str">
        <f t="shared" si="34"/>
        <v>29663-211</v>
      </c>
    </row>
    <row r="874" spans="1:14" ht="14.45">
      <c r="A874" s="233">
        <v>922</v>
      </c>
      <c r="B874" s="233" t="s">
        <v>2823</v>
      </c>
      <c r="C874" s="239">
        <v>29210</v>
      </c>
      <c r="D874" s="233">
        <v>3501</v>
      </c>
      <c r="E874" s="200" t="str">
        <f>_xlfn.XLOOKUP(tbl_die_request8[[#This Row],[PROFILE NO]],Data!S:S,Data!T:T,"",0)</f>
        <v>Ennova Facades Inc.</v>
      </c>
      <c r="F874" s="199">
        <v>45959</v>
      </c>
      <c r="G874" s="233"/>
      <c r="H874" s="199"/>
      <c r="I874" s="60">
        <f>_xlfn.XLOOKUP(tbl_die_request8[[#This Row],[clm_support]],'Die Ordering'!C:C,'Die Ordering'!G:G,"",0)</f>
        <v>45961</v>
      </c>
      <c r="J874" s="39" t="s">
        <v>3200</v>
      </c>
      <c r="K874" s="240"/>
      <c r="L874" s="241"/>
      <c r="M874" s="233"/>
      <c r="N874" s="242" t="str">
        <f t="shared" ref="N874:N880" si="35">IF(B874="GEX-1",(IF(LEN(C874)=4,"0"&amp;C874&amp;"-"&amp;D874,C874&amp;"-"&amp;D874)),IF(LEN(C874)=5,"0"&amp;C874&amp;"-"&amp;D874,"00"&amp;C874&amp;"-"&amp;D874))</f>
        <v>029210-3501</v>
      </c>
    </row>
    <row r="875" spans="1:14" ht="14.45">
      <c r="A875" s="233">
        <v>920</v>
      </c>
      <c r="B875" s="233" t="s">
        <v>2802</v>
      </c>
      <c r="C875" s="239">
        <v>27071</v>
      </c>
      <c r="D875" s="233">
        <v>503</v>
      </c>
      <c r="E875" s="200" t="str">
        <f>_xlfn.XLOOKUP(tbl_die_request8[[#This Row],[PROFILE NO]],Data!S:S,Data!T:T,"",0)</f>
        <v>Ennova Facades Inc.</v>
      </c>
      <c r="F875" s="199">
        <v>45959</v>
      </c>
      <c r="G875" s="233"/>
      <c r="H875" s="199"/>
      <c r="I875" s="60"/>
      <c r="J875" s="233" t="s">
        <v>3201</v>
      </c>
      <c r="K875" s="240"/>
      <c r="L875" s="241"/>
      <c r="M875" s="233"/>
      <c r="N875" s="242" t="str">
        <f t="shared" si="35"/>
        <v>27071-503</v>
      </c>
    </row>
    <row r="876" spans="1:14" ht="14.45">
      <c r="A876" s="233">
        <v>921</v>
      </c>
      <c r="B876" s="233" t="s">
        <v>2802</v>
      </c>
      <c r="C876" s="239">
        <v>27070</v>
      </c>
      <c r="D876" s="233">
        <v>503</v>
      </c>
      <c r="E876" s="200" t="str">
        <f>_xlfn.XLOOKUP(tbl_die_request8[[#This Row],[PROFILE NO]],Data!S:S,Data!T:T,"",0)</f>
        <v>Ennova Facades Inc.</v>
      </c>
      <c r="F876" s="199">
        <v>45959</v>
      </c>
      <c r="G876" s="233"/>
      <c r="H876" s="199"/>
      <c r="I876" s="60"/>
      <c r="J876" s="233" t="s">
        <v>3201</v>
      </c>
      <c r="K876" s="240"/>
      <c r="L876" s="241"/>
      <c r="M876" s="233"/>
      <c r="N876" s="242" t="str">
        <f t="shared" si="35"/>
        <v>27070-503</v>
      </c>
    </row>
    <row r="877" spans="1:14" ht="14.45">
      <c r="A877" s="233">
        <v>922</v>
      </c>
      <c r="B877" s="233" t="s">
        <v>2802</v>
      </c>
      <c r="C877" s="239">
        <v>27063</v>
      </c>
      <c r="D877" s="233">
        <v>202</v>
      </c>
      <c r="E877" s="200" t="str">
        <f>_xlfn.XLOOKUP(tbl_die_request8[[#This Row],[PROFILE NO]],Data!S:S,Data!T:T,"",0)</f>
        <v>Ennova Facades Inc.</v>
      </c>
      <c r="F877" s="199">
        <v>45959</v>
      </c>
      <c r="G877" s="233"/>
      <c r="H877" s="199"/>
      <c r="I877" s="60"/>
      <c r="J877" s="233" t="s">
        <v>3201</v>
      </c>
      <c r="K877" s="240"/>
      <c r="L877" s="241"/>
      <c r="M877" s="233"/>
      <c r="N877" s="242" t="str">
        <f t="shared" si="35"/>
        <v>27063-202</v>
      </c>
    </row>
    <row r="878" spans="1:14" ht="14.45">
      <c r="A878" s="233">
        <v>923</v>
      </c>
      <c r="B878" s="233" t="s">
        <v>2802</v>
      </c>
      <c r="C878" s="239">
        <v>30394</v>
      </c>
      <c r="D878" s="233">
        <v>204</v>
      </c>
      <c r="E878" s="200" t="s">
        <v>3346</v>
      </c>
      <c r="F878" s="199">
        <v>45959</v>
      </c>
      <c r="G878" s="233"/>
      <c r="H878" s="199"/>
      <c r="I878" s="60"/>
      <c r="J878" s="233" t="s">
        <v>3201</v>
      </c>
      <c r="K878" s="240"/>
      <c r="L878" s="241"/>
      <c r="M878" s="233"/>
      <c r="N878" s="242" t="str">
        <f t="shared" si="35"/>
        <v>30394-204</v>
      </c>
    </row>
    <row r="879" spans="1:14" ht="14.45">
      <c r="A879" s="233">
        <v>924</v>
      </c>
      <c r="B879" s="233" t="s">
        <v>2802</v>
      </c>
      <c r="C879" s="239">
        <v>29225</v>
      </c>
      <c r="D879" s="233">
        <v>204</v>
      </c>
      <c r="E879" s="200" t="str">
        <f>_xlfn.XLOOKUP(tbl_die_request8[[#This Row],[PROFILE NO]],Data!S:S,Data!T:T,"",0)</f>
        <v>Ennova Facades Inc.</v>
      </c>
      <c r="F879" s="199">
        <v>45959</v>
      </c>
      <c r="G879" s="233"/>
      <c r="H879" s="199"/>
      <c r="I879" s="60"/>
      <c r="J879" s="233" t="s">
        <v>3201</v>
      </c>
      <c r="K879" s="240"/>
      <c r="L879" s="241"/>
      <c r="M879" s="233"/>
      <c r="N879" s="242" t="str">
        <f t="shared" si="35"/>
        <v>29225-204</v>
      </c>
    </row>
    <row r="880" spans="1:14" ht="14.45">
      <c r="A880" s="233">
        <v>925</v>
      </c>
      <c r="B880" s="233" t="s">
        <v>2802</v>
      </c>
      <c r="C880" s="239">
        <v>5152</v>
      </c>
      <c r="D880" s="233">
        <v>603</v>
      </c>
      <c r="E880" s="200" t="str">
        <f>_xlfn.XLOOKUP(tbl_die_request8[[#This Row],[PROFILE NO]],Data!S:S,Data!T:T,"",0)</f>
        <v>Gulf Extrusions Co .(L.L.C)</v>
      </c>
      <c r="F880" s="199">
        <v>45959</v>
      </c>
      <c r="G880" s="233"/>
      <c r="H880" s="199"/>
      <c r="I880" s="60"/>
      <c r="J880" s="233" t="s">
        <v>3201</v>
      </c>
      <c r="K880" s="240"/>
      <c r="L880" s="241"/>
      <c r="M880" s="233"/>
      <c r="N880" s="242" t="str">
        <f t="shared" si="35"/>
        <v>05152-603</v>
      </c>
    </row>
    <row r="881" spans="1:14" ht="14.45">
      <c r="A881" s="233">
        <v>926</v>
      </c>
      <c r="B881" s="233" t="s">
        <v>2802</v>
      </c>
      <c r="C881" s="239">
        <v>19958</v>
      </c>
      <c r="D881" s="233">
        <v>604</v>
      </c>
      <c r="E881" s="200" t="str">
        <f>_xlfn.XLOOKUP(tbl_die_request8[[#This Row],[PROFILE NO]],Data!S:S,Data!T:T,"",0)</f>
        <v>Phoenix Mecano (India) Pvt.Ltd.</v>
      </c>
      <c r="F881" s="199">
        <v>45960</v>
      </c>
      <c r="G881" s="233"/>
      <c r="H881" s="199"/>
      <c r="I881" s="60"/>
      <c r="J881" s="233" t="s">
        <v>3201</v>
      </c>
      <c r="K881" s="240"/>
      <c r="L881" s="241"/>
      <c r="M881" s="233"/>
      <c r="N881" s="242" t="str">
        <f t="shared" ref="N881:N887" si="36">IF(B881="GEX-1",(IF(LEN(C881)=4,"0"&amp;C881&amp;"-"&amp;D881,C881&amp;"-"&amp;D881)),IF(LEN(C881)=5,"0"&amp;C881&amp;"-"&amp;D881,"00"&amp;C881&amp;"-"&amp;D881))</f>
        <v>19958-604</v>
      </c>
    </row>
    <row r="882" spans="1:14" ht="14.45">
      <c r="A882" s="233">
        <v>927</v>
      </c>
      <c r="B882" s="233" t="s">
        <v>2802</v>
      </c>
      <c r="C882" s="239">
        <v>5225</v>
      </c>
      <c r="D882" s="233">
        <v>609</v>
      </c>
      <c r="E882" s="200" t="str">
        <f>_xlfn.XLOOKUP(tbl_die_request8[[#This Row],[PROFILE NO]],Data!S:S,Data!T:T,"",0)</f>
        <v>Gulf Extrusions Co .(L.L.C)</v>
      </c>
      <c r="F882" s="199">
        <v>45961</v>
      </c>
      <c r="G882" s="233"/>
      <c r="H882" s="199"/>
      <c r="I882" s="60"/>
      <c r="J882" s="233" t="s">
        <v>3201</v>
      </c>
      <c r="K882" s="240"/>
      <c r="L882" s="241"/>
      <c r="M882" s="233"/>
      <c r="N882" s="242" t="str">
        <f t="shared" si="36"/>
        <v>05225-609</v>
      </c>
    </row>
    <row r="883" spans="1:14" ht="14.45">
      <c r="A883" s="233">
        <v>928</v>
      </c>
      <c r="B883" s="233" t="s">
        <v>2802</v>
      </c>
      <c r="C883" s="239">
        <v>30392</v>
      </c>
      <c r="D883" s="233">
        <v>602</v>
      </c>
      <c r="E883" s="200" t="s">
        <v>3705</v>
      </c>
      <c r="F883" s="199">
        <v>45961</v>
      </c>
      <c r="G883" s="233"/>
      <c r="H883" s="199"/>
      <c r="I883" s="60"/>
      <c r="J883" s="233" t="s">
        <v>3201</v>
      </c>
      <c r="K883" s="240"/>
      <c r="L883" s="241"/>
      <c r="M883" s="233"/>
      <c r="N883" s="242" t="str">
        <f t="shared" si="36"/>
        <v>30392-602</v>
      </c>
    </row>
    <row r="884" spans="1:14" ht="14.45">
      <c r="A884" s="233">
        <v>929</v>
      </c>
      <c r="B884" s="233" t="s">
        <v>2802</v>
      </c>
      <c r="C884" s="239">
        <v>5273</v>
      </c>
      <c r="D884" s="233">
        <v>609</v>
      </c>
      <c r="E884" s="200" t="str">
        <f>_xlfn.XLOOKUP(tbl_die_request8[[#This Row],[PROFILE NO]],Data!S:S,Data!T:T,"",0)</f>
        <v>Gulf Extrusions Co .(L.L.C)</v>
      </c>
      <c r="F884" s="199">
        <v>45961</v>
      </c>
      <c r="G884" s="233"/>
      <c r="H884" s="199"/>
      <c r="I884" s="60"/>
      <c r="J884" s="233" t="s">
        <v>3201</v>
      </c>
      <c r="K884" s="240"/>
      <c r="L884" s="241"/>
      <c r="M884" s="233"/>
      <c r="N884" s="242" t="str">
        <f t="shared" si="36"/>
        <v>05273-609</v>
      </c>
    </row>
    <row r="885" spans="1:14" ht="28.9">
      <c r="A885" s="233">
        <v>930</v>
      </c>
      <c r="B885" s="233" t="s">
        <v>2802</v>
      </c>
      <c r="C885" s="239">
        <v>19890</v>
      </c>
      <c r="D885" s="233">
        <v>603</v>
      </c>
      <c r="E885" s="200" t="str">
        <f>_xlfn.XLOOKUP(tbl_die_request8[[#This Row],[PROFILE NO]],Data!S:S,Data!T:T,"",0)</f>
        <v>AL FARES INTERNATIONAL TENTS SOLE PROPRIETORSHIP LLC - FOREIGN OWNERSHIP</v>
      </c>
      <c r="F885" s="199">
        <v>45961</v>
      </c>
      <c r="G885" s="233"/>
      <c r="H885" s="199"/>
      <c r="I885" s="60"/>
      <c r="J885" s="233" t="s">
        <v>3201</v>
      </c>
      <c r="K885" s="240"/>
      <c r="L885" s="241"/>
      <c r="M885" s="233"/>
      <c r="N885" s="242" t="str">
        <f t="shared" si="36"/>
        <v>19890-603</v>
      </c>
    </row>
    <row r="886" spans="1:14" ht="14.45">
      <c r="A886" s="233">
        <v>931</v>
      </c>
      <c r="B886" s="233" t="s">
        <v>2802</v>
      </c>
      <c r="C886" s="239">
        <v>16486</v>
      </c>
      <c r="D886" s="233">
        <v>602</v>
      </c>
      <c r="E886" s="200" t="str">
        <f>_xlfn.XLOOKUP(tbl_die_request8[[#This Row],[PROFILE NO]],Data!S:S,Data!T:T,"",0)</f>
        <v>Schuco Middle East Windows &amp; Facade Systems L.L.C.</v>
      </c>
      <c r="F886" s="199">
        <v>45961</v>
      </c>
      <c r="G886" s="233"/>
      <c r="H886" s="199"/>
      <c r="I886" s="60"/>
      <c r="J886" s="233" t="s">
        <v>3201</v>
      </c>
      <c r="K886" s="240"/>
      <c r="L886" s="241"/>
      <c r="M886" s="233"/>
      <c r="N886" s="242" t="str">
        <f t="shared" si="36"/>
        <v>16486-602</v>
      </c>
    </row>
    <row r="887" spans="1:14" ht="14.45">
      <c r="A887" s="233">
        <v>932</v>
      </c>
      <c r="B887" s="233" t="s">
        <v>2802</v>
      </c>
      <c r="C887" s="239">
        <v>13794</v>
      </c>
      <c r="D887" s="233">
        <v>283</v>
      </c>
      <c r="E887" s="200" t="str">
        <f>_xlfn.XLOOKUP(tbl_die_request8[[#This Row],[PROFILE NO]],Data!S:S,Data!T:T,"",0)</f>
        <v>Gulf Extrusions Co .(L.L.C)</v>
      </c>
      <c r="F887" s="199">
        <v>45961</v>
      </c>
      <c r="G887" s="233"/>
      <c r="H887" s="199"/>
      <c r="I887" s="60"/>
      <c r="J887" s="233" t="s">
        <v>3201</v>
      </c>
      <c r="K887" s="240"/>
      <c r="L887" s="241"/>
      <c r="M887" s="233"/>
      <c r="N887" s="242" t="str">
        <f t="shared" si="36"/>
        <v>13794-283</v>
      </c>
    </row>
    <row r="888" spans="1:14" ht="14.45">
      <c r="A888" s="333">
        <v>935</v>
      </c>
      <c r="B888" s="335" t="s">
        <v>2823</v>
      </c>
      <c r="C888" s="239">
        <v>30290</v>
      </c>
      <c r="D888" s="233">
        <v>3502</v>
      </c>
      <c r="E888" s="200" t="s">
        <v>3715</v>
      </c>
      <c r="F888" s="199">
        <v>45964</v>
      </c>
      <c r="G888" s="233"/>
      <c r="H888" s="337"/>
      <c r="I888" s="60">
        <f>_xlfn.XLOOKUP(tbl_die_request8[[#This Row],[clm_support]],'Die Ordering'!C:C,'Die Ordering'!G:G,"",0)</f>
        <v>45965</v>
      </c>
      <c r="J888" s="39" t="s">
        <v>3200</v>
      </c>
      <c r="K888" s="240" t="s">
        <v>3716</v>
      </c>
      <c r="L888" s="340"/>
      <c r="M888" s="335"/>
      <c r="N888" s="335" t="str">
        <f t="shared" ref="N888:N893" si="37">IF(B888="GEX-1",(IF(LEN(C888)=4,"0"&amp;C888&amp;"-"&amp;D888,C888&amp;"-"&amp;D888)),IF(LEN(C888)=5,"0"&amp;C888&amp;"-"&amp;D888,"00"&amp;C888&amp;"-"&amp;D888))</f>
        <v>030290-3502</v>
      </c>
    </row>
    <row r="889" spans="1:14">
      <c r="A889" s="334">
        <v>936</v>
      </c>
      <c r="B889" s="336" t="s">
        <v>2823</v>
      </c>
      <c r="C889" s="239">
        <v>15648</v>
      </c>
      <c r="D889" s="233">
        <v>2504</v>
      </c>
      <c r="E889" s="200" t="s">
        <v>3717</v>
      </c>
      <c r="F889" s="199">
        <v>45964</v>
      </c>
      <c r="G889" s="233"/>
      <c r="H889" s="338"/>
      <c r="I889" s="60">
        <f>_xlfn.XLOOKUP(tbl_die_request8[[#This Row],[clm_support]],'Die Ordering'!C:C,'Die Ordering'!G:G,"",0)</f>
        <v>45974</v>
      </c>
      <c r="J889" s="39" t="s">
        <v>3200</v>
      </c>
      <c r="K889" s="240" t="s">
        <v>3718</v>
      </c>
      <c r="L889" s="341"/>
      <c r="M889" s="336"/>
      <c r="N889" s="336" t="str">
        <f t="shared" si="37"/>
        <v>015648-2504</v>
      </c>
    </row>
    <row r="890" spans="1:14">
      <c r="A890" s="334">
        <v>937</v>
      </c>
      <c r="B890" s="336" t="s">
        <v>2823</v>
      </c>
      <c r="C890" s="239">
        <v>13794</v>
      </c>
      <c r="D890" s="233">
        <v>2507</v>
      </c>
      <c r="E890" s="200" t="s">
        <v>3717</v>
      </c>
      <c r="F890" s="199">
        <v>45964</v>
      </c>
      <c r="G890" s="233"/>
      <c r="H890" s="338"/>
      <c r="I890" s="60">
        <f>_xlfn.XLOOKUP(tbl_die_request8[[#This Row],[clm_support]],'Die Ordering'!C:C,'Die Ordering'!G:G,"",0)</f>
        <v>45974</v>
      </c>
      <c r="J890" s="39" t="s">
        <v>3200</v>
      </c>
      <c r="K890" s="240" t="s">
        <v>3719</v>
      </c>
      <c r="L890" s="341"/>
      <c r="M890" s="336"/>
      <c r="N890" s="336" t="str">
        <f t="shared" si="37"/>
        <v>013794-2507</v>
      </c>
    </row>
    <row r="891" spans="1:14">
      <c r="A891" s="334">
        <v>938</v>
      </c>
      <c r="B891" s="336" t="s">
        <v>2823</v>
      </c>
      <c r="C891" s="239">
        <v>29202</v>
      </c>
      <c r="D891" s="233">
        <v>3501</v>
      </c>
      <c r="E891" s="200" t="s">
        <v>3717</v>
      </c>
      <c r="F891" s="199">
        <v>45964</v>
      </c>
      <c r="G891" s="233"/>
      <c r="H891" s="338"/>
      <c r="I891" s="60">
        <f>_xlfn.XLOOKUP(tbl_die_request8[[#This Row],[clm_support]],'Die Ordering'!C:C,'Die Ordering'!G:G,"",0)</f>
        <v>45974</v>
      </c>
      <c r="J891" s="39" t="s">
        <v>3200</v>
      </c>
      <c r="K891" s="240" t="s">
        <v>3720</v>
      </c>
      <c r="L891" s="341"/>
      <c r="M891" s="336"/>
      <c r="N891" s="336" t="str">
        <f t="shared" si="37"/>
        <v>029202-3501</v>
      </c>
    </row>
    <row r="892" spans="1:14">
      <c r="A892" s="334">
        <v>939</v>
      </c>
      <c r="B892" s="336" t="s">
        <v>2823</v>
      </c>
      <c r="C892" s="239">
        <v>11218</v>
      </c>
      <c r="D892" s="233">
        <v>2502</v>
      </c>
      <c r="E892" s="200" t="s">
        <v>3717</v>
      </c>
      <c r="F892" s="199">
        <v>45964</v>
      </c>
      <c r="G892" s="233"/>
      <c r="H892" s="338"/>
      <c r="I892" s="60" t="str">
        <f>_xlfn.XLOOKUP(tbl_die_request8[[#This Row],[clm_support]],'Die Ordering'!C:C,'Die Ordering'!G:G,"",0)</f>
        <v/>
      </c>
      <c r="J892" s="336" t="s">
        <v>3201</v>
      </c>
      <c r="K892" s="240" t="s">
        <v>3721</v>
      </c>
      <c r="L892" s="341"/>
      <c r="M892" s="336"/>
      <c r="N892" s="336" t="str">
        <f t="shared" si="37"/>
        <v>011218-2502</v>
      </c>
    </row>
    <row r="893" spans="1:14">
      <c r="A893" s="334">
        <v>940</v>
      </c>
      <c r="B893" s="336" t="s">
        <v>2823</v>
      </c>
      <c r="C893" s="239">
        <v>5206</v>
      </c>
      <c r="D893" s="233">
        <v>3508</v>
      </c>
      <c r="E893" s="200" t="s">
        <v>3717</v>
      </c>
      <c r="F893" s="199">
        <v>45964</v>
      </c>
      <c r="G893" s="233"/>
      <c r="H893" s="338"/>
      <c r="I893" s="60">
        <f>_xlfn.XLOOKUP(tbl_die_request8[[#This Row],[clm_support]],'Die Ordering'!C:C,'Die Ordering'!G:G,"",0)</f>
        <v>45974</v>
      </c>
      <c r="J893" s="39" t="s">
        <v>3200</v>
      </c>
      <c r="K893" s="240" t="s">
        <v>3722</v>
      </c>
      <c r="L893" s="341"/>
      <c r="M893" s="336"/>
      <c r="N893" s="336" t="str">
        <f t="shared" si="37"/>
        <v>005206-3508</v>
      </c>
    </row>
    <row r="894" spans="1:14">
      <c r="A894" s="334">
        <v>941</v>
      </c>
      <c r="B894" s="336" t="s">
        <v>2823</v>
      </c>
      <c r="C894" s="239">
        <v>5050</v>
      </c>
      <c r="D894" s="233">
        <v>3502</v>
      </c>
      <c r="E894" s="200" t="s">
        <v>3717</v>
      </c>
      <c r="F894" s="199">
        <v>45964</v>
      </c>
      <c r="G894" s="233"/>
      <c r="H894" s="338"/>
      <c r="I894" s="60" t="str">
        <f>_xlfn.XLOOKUP(tbl_die_request8[[#This Row],[clm_support]],'Die Ordering'!C:C,'Die Ordering'!G:G,"",0)</f>
        <v/>
      </c>
      <c r="J894" s="336" t="s">
        <v>3201</v>
      </c>
      <c r="K894" s="240" t="s">
        <v>3723</v>
      </c>
      <c r="L894" s="341"/>
      <c r="M894" s="336"/>
      <c r="N894" s="336" t="str">
        <f t="shared" ref="N894:N908" si="38">IF(B894="GEX-1",(IF(LEN(C894)=4,"0"&amp;C894&amp;"-"&amp;D894,C894&amp;"-"&amp;D894)),IF(LEN(C894)=5,"0"&amp;C894&amp;"-"&amp;D894,"00"&amp;C894&amp;"-"&amp;D894))</f>
        <v>005050-3502</v>
      </c>
    </row>
    <row r="895" spans="1:14">
      <c r="A895" s="334">
        <v>942</v>
      </c>
      <c r="B895" s="336" t="s">
        <v>2823</v>
      </c>
      <c r="C895" s="239">
        <v>5274</v>
      </c>
      <c r="D895" s="233">
        <v>3502</v>
      </c>
      <c r="E895" s="200" t="s">
        <v>3717</v>
      </c>
      <c r="F895" s="199">
        <v>45964</v>
      </c>
      <c r="G895" s="233"/>
      <c r="H895" s="338"/>
      <c r="I895" s="60" t="str">
        <f>_xlfn.XLOOKUP(tbl_die_request8[[#This Row],[clm_support]],'Die Ordering'!C:C,'Die Ordering'!G:G,"",0)</f>
        <v/>
      </c>
      <c r="J895" s="336" t="s">
        <v>3201</v>
      </c>
      <c r="K895" s="240" t="s">
        <v>3724</v>
      </c>
      <c r="L895" s="341"/>
      <c r="M895" s="336"/>
      <c r="N895" s="336" t="str">
        <f t="shared" si="38"/>
        <v>005274-3502</v>
      </c>
    </row>
    <row r="896" spans="1:14">
      <c r="A896" s="334">
        <v>944</v>
      </c>
      <c r="B896" s="336" t="s">
        <v>2823</v>
      </c>
      <c r="C896" s="239">
        <v>13677</v>
      </c>
      <c r="D896" s="233">
        <v>2502</v>
      </c>
      <c r="E896" s="200" t="s">
        <v>3717</v>
      </c>
      <c r="F896" s="199">
        <v>45964</v>
      </c>
      <c r="G896" s="233"/>
      <c r="H896" s="338"/>
      <c r="I896" s="60" t="str">
        <f>_xlfn.XLOOKUP(tbl_die_request8[[#This Row],[clm_support]],'Die Ordering'!C:C,'Die Ordering'!G:G,"",0)</f>
        <v/>
      </c>
      <c r="J896" s="336" t="s">
        <v>3201</v>
      </c>
      <c r="K896" s="240" t="s">
        <v>3725</v>
      </c>
      <c r="L896" s="341"/>
      <c r="M896" s="336"/>
      <c r="N896" s="336" t="str">
        <f t="shared" si="38"/>
        <v>013677-2502</v>
      </c>
    </row>
    <row r="897" spans="1:14">
      <c r="A897" s="334">
        <v>945</v>
      </c>
      <c r="B897" s="336" t="s">
        <v>2823</v>
      </c>
      <c r="C897" s="239">
        <v>5074</v>
      </c>
      <c r="D897" s="233">
        <v>2506</v>
      </c>
      <c r="E897" s="200" t="s">
        <v>3717</v>
      </c>
      <c r="F897" s="199">
        <v>45964</v>
      </c>
      <c r="G897" s="233"/>
      <c r="H897" s="338"/>
      <c r="I897" s="60" t="str">
        <f>_xlfn.XLOOKUP(tbl_die_request8[[#This Row],[clm_support]],'Die Ordering'!C:C,'Die Ordering'!G:G,"",0)</f>
        <v/>
      </c>
      <c r="J897" s="336" t="s">
        <v>3201</v>
      </c>
      <c r="K897" s="240" t="s">
        <v>3726</v>
      </c>
      <c r="L897" s="341"/>
      <c r="M897" s="336"/>
      <c r="N897" s="336" t="str">
        <f t="shared" si="38"/>
        <v>005074-2506</v>
      </c>
    </row>
    <row r="898" spans="1:14" ht="14.45">
      <c r="A898" s="334">
        <v>946</v>
      </c>
      <c r="B898" s="336" t="s">
        <v>2802</v>
      </c>
      <c r="C898" s="239">
        <v>11909</v>
      </c>
      <c r="D898" s="233">
        <v>406</v>
      </c>
      <c r="E898" s="200" t="s">
        <v>3727</v>
      </c>
      <c r="F898" s="199">
        <v>45964</v>
      </c>
      <c r="G898" s="233"/>
      <c r="H898" s="338"/>
      <c r="I898" s="339"/>
      <c r="J898" s="336" t="s">
        <v>3201</v>
      </c>
      <c r="K898" s="240"/>
      <c r="L898" s="341"/>
      <c r="M898" s="336"/>
      <c r="N898" s="336" t="str">
        <f t="shared" si="38"/>
        <v>11909-406</v>
      </c>
    </row>
    <row r="899" spans="1:14" ht="14.45">
      <c r="A899" s="334">
        <v>947</v>
      </c>
      <c r="B899" s="336" t="s">
        <v>2802</v>
      </c>
      <c r="C899" s="239">
        <v>19551</v>
      </c>
      <c r="D899" s="233">
        <v>607</v>
      </c>
      <c r="E899" s="200" t="s">
        <v>3728</v>
      </c>
      <c r="F899" s="199">
        <v>45964</v>
      </c>
      <c r="G899" s="233"/>
      <c r="H899" s="338"/>
      <c r="I899" s="339"/>
      <c r="J899" s="336" t="s">
        <v>3201</v>
      </c>
      <c r="K899" s="240"/>
      <c r="L899" s="341"/>
      <c r="M899" s="336"/>
      <c r="N899" s="336" t="str">
        <f t="shared" si="38"/>
        <v>19551-607</v>
      </c>
    </row>
    <row r="900" spans="1:14">
      <c r="A900" s="334">
        <v>948</v>
      </c>
      <c r="B900" s="336" t="s">
        <v>2802</v>
      </c>
      <c r="C900" s="239">
        <v>5013</v>
      </c>
      <c r="D900" s="233">
        <v>403</v>
      </c>
      <c r="E900" s="200" t="s">
        <v>3717</v>
      </c>
      <c r="F900" s="199">
        <v>45964</v>
      </c>
      <c r="G900" s="233"/>
      <c r="H900" s="338"/>
      <c r="I900" s="339"/>
      <c r="J900" s="336" t="s">
        <v>3201</v>
      </c>
      <c r="K900" s="240"/>
      <c r="L900" s="341"/>
      <c r="M900" s="336"/>
      <c r="N900" s="336" t="str">
        <f t="shared" si="38"/>
        <v>05013-403</v>
      </c>
    </row>
    <row r="901" spans="1:14">
      <c r="A901" s="334">
        <v>949</v>
      </c>
      <c r="B901" s="336" t="s">
        <v>2802</v>
      </c>
      <c r="C901" s="239">
        <v>13212</v>
      </c>
      <c r="D901" s="233">
        <v>409</v>
      </c>
      <c r="E901" s="200" t="s">
        <v>3717</v>
      </c>
      <c r="F901" s="199">
        <v>45964</v>
      </c>
      <c r="G901" s="233"/>
      <c r="H901" s="338"/>
      <c r="I901" s="339"/>
      <c r="J901" s="336" t="s">
        <v>3201</v>
      </c>
      <c r="K901" s="240"/>
      <c r="L901" s="341"/>
      <c r="M901" s="336"/>
      <c r="N901" s="336" t="str">
        <f t="shared" si="38"/>
        <v>13212-409</v>
      </c>
    </row>
    <row r="902" spans="1:14">
      <c r="A902" s="334">
        <v>950</v>
      </c>
      <c r="B902" s="336" t="s">
        <v>2802</v>
      </c>
      <c r="C902" s="239">
        <v>13212</v>
      </c>
      <c r="D902" s="233">
        <v>410</v>
      </c>
      <c r="E902" s="200" t="s">
        <v>3717</v>
      </c>
      <c r="F902" s="199">
        <v>45964</v>
      </c>
      <c r="G902" s="233"/>
      <c r="H902" s="338"/>
      <c r="I902" s="339"/>
      <c r="J902" s="336" t="s">
        <v>3201</v>
      </c>
      <c r="K902" s="240"/>
      <c r="L902" s="341"/>
      <c r="M902" s="336"/>
      <c r="N902" s="336" t="str">
        <f t="shared" si="38"/>
        <v>13212-410</v>
      </c>
    </row>
    <row r="903" spans="1:14">
      <c r="A903" s="334">
        <v>951</v>
      </c>
      <c r="B903" s="336" t="s">
        <v>2802</v>
      </c>
      <c r="C903" s="239">
        <v>29135</v>
      </c>
      <c r="D903" s="233">
        <v>504</v>
      </c>
      <c r="E903" s="200" t="s">
        <v>3717</v>
      </c>
      <c r="F903" s="199">
        <v>45964</v>
      </c>
      <c r="G903" s="233"/>
      <c r="H903" s="338"/>
      <c r="I903" s="339"/>
      <c r="J903" s="336" t="s">
        <v>3201</v>
      </c>
      <c r="K903" s="240"/>
      <c r="L903" s="341"/>
      <c r="M903" s="336"/>
      <c r="N903" s="336" t="str">
        <f t="shared" si="38"/>
        <v>29135-504</v>
      </c>
    </row>
    <row r="904" spans="1:14">
      <c r="A904" s="334">
        <v>952</v>
      </c>
      <c r="B904" s="336" t="s">
        <v>2823</v>
      </c>
      <c r="C904" s="239">
        <v>28112</v>
      </c>
      <c r="D904" s="233">
        <v>3502</v>
      </c>
      <c r="E904" s="200" t="s">
        <v>3717</v>
      </c>
      <c r="F904" s="199">
        <v>45966</v>
      </c>
      <c r="G904" s="233"/>
      <c r="H904" s="338"/>
      <c r="I904" s="60" t="str">
        <f>_xlfn.XLOOKUP(tbl_die_request8[[#This Row],[clm_support]],'Die Ordering'!C:C,'Die Ordering'!G:G,"",0)</f>
        <v/>
      </c>
      <c r="J904" s="336" t="s">
        <v>3201</v>
      </c>
      <c r="K904" s="240" t="s">
        <v>3729</v>
      </c>
      <c r="L904" s="341"/>
      <c r="M904" s="336"/>
      <c r="N904" s="336" t="str">
        <f t="shared" si="38"/>
        <v>028112-3502</v>
      </c>
    </row>
    <row r="905" spans="1:14" ht="14.45">
      <c r="A905" s="334">
        <v>953</v>
      </c>
      <c r="B905" s="336" t="s">
        <v>2823</v>
      </c>
      <c r="C905" s="239">
        <v>6204</v>
      </c>
      <c r="D905" s="233">
        <v>2504</v>
      </c>
      <c r="E905" s="200" t="s">
        <v>3730</v>
      </c>
      <c r="F905" s="199">
        <v>45966</v>
      </c>
      <c r="G905" s="233"/>
      <c r="H905" s="338"/>
      <c r="I905" s="60" t="str">
        <f>_xlfn.XLOOKUP(tbl_die_request8[[#This Row],[clm_support]],'Die Ordering'!C:C,'Die Ordering'!G:G,"",0)</f>
        <v/>
      </c>
      <c r="J905" s="336" t="s">
        <v>3201</v>
      </c>
      <c r="K905" s="240" t="s">
        <v>3731</v>
      </c>
      <c r="L905" s="341"/>
      <c r="M905" s="336"/>
      <c r="N905" s="336" t="str">
        <f t="shared" si="38"/>
        <v>006204-2504</v>
      </c>
    </row>
    <row r="906" spans="1:14" ht="14.45">
      <c r="A906" s="334">
        <v>954</v>
      </c>
      <c r="B906" s="336" t="s">
        <v>2823</v>
      </c>
      <c r="C906" s="239">
        <v>26287</v>
      </c>
      <c r="D906" s="233">
        <v>2501</v>
      </c>
      <c r="E906" s="200" t="s">
        <v>3732</v>
      </c>
      <c r="F906" s="199">
        <v>45966</v>
      </c>
      <c r="G906" s="233"/>
      <c r="H906" s="338"/>
      <c r="I906" s="60">
        <f>_xlfn.XLOOKUP(tbl_die_request8[[#This Row],[clm_support]],'Die Ordering'!C:C,'Die Ordering'!G:G,"",0)</f>
        <v>45972</v>
      </c>
      <c r="J906" s="39" t="s">
        <v>3200</v>
      </c>
      <c r="K906" s="240" t="s">
        <v>3733</v>
      </c>
      <c r="L906" s="341"/>
      <c r="M906" s="336"/>
      <c r="N906" s="336" t="str">
        <f t="shared" si="38"/>
        <v>026287-2501</v>
      </c>
    </row>
    <row r="907" spans="1:14">
      <c r="A907" s="334">
        <v>955</v>
      </c>
      <c r="B907" s="336" t="s">
        <v>2823</v>
      </c>
      <c r="C907" s="239">
        <v>13794</v>
      </c>
      <c r="D907" s="233">
        <v>2508</v>
      </c>
      <c r="E907" s="200" t="s">
        <v>3717</v>
      </c>
      <c r="F907" s="199">
        <v>45966</v>
      </c>
      <c r="G907" s="233"/>
      <c r="H907" s="338"/>
      <c r="I907" s="60">
        <f>_xlfn.XLOOKUP(tbl_die_request8[[#This Row],[clm_support]],'Die Ordering'!C:C,'Die Ordering'!G:G,"",0)</f>
        <v>45974</v>
      </c>
      <c r="J907" s="39" t="s">
        <v>3200</v>
      </c>
      <c r="K907" s="240" t="s">
        <v>3734</v>
      </c>
      <c r="L907" s="341"/>
      <c r="M907" s="336"/>
      <c r="N907" s="336" t="str">
        <f t="shared" si="38"/>
        <v>013794-2508</v>
      </c>
    </row>
    <row r="908" spans="1:14">
      <c r="A908" s="334">
        <v>956</v>
      </c>
      <c r="B908" s="336" t="s">
        <v>2823</v>
      </c>
      <c r="C908" s="239">
        <v>13794</v>
      </c>
      <c r="D908" s="233">
        <v>3511</v>
      </c>
      <c r="E908" s="200" t="s">
        <v>3717</v>
      </c>
      <c r="F908" s="199">
        <v>45966</v>
      </c>
      <c r="G908" s="233"/>
      <c r="H908" s="338"/>
      <c r="I908" s="60">
        <f>_xlfn.XLOOKUP(tbl_die_request8[[#This Row],[clm_support]],'Die Ordering'!C:C,'Die Ordering'!G:G,"",0)</f>
        <v>45981</v>
      </c>
      <c r="J908" s="39" t="s">
        <v>3200</v>
      </c>
      <c r="K908" s="240" t="s">
        <v>3735</v>
      </c>
      <c r="L908" s="341"/>
      <c r="M908" s="336"/>
      <c r="N908" s="336" t="str">
        <f t="shared" si="38"/>
        <v>013794-3511</v>
      </c>
    </row>
    <row r="909" spans="1:14">
      <c r="A909" s="334">
        <v>959</v>
      </c>
      <c r="B909" s="336" t="s">
        <v>2802</v>
      </c>
      <c r="C909" s="239">
        <v>12045</v>
      </c>
      <c r="D909" s="233">
        <v>204</v>
      </c>
      <c r="E909" s="200" t="s">
        <v>3717</v>
      </c>
      <c r="F909" s="199">
        <v>45966</v>
      </c>
      <c r="G909" s="233"/>
      <c r="H909" s="338"/>
      <c r="I909" s="339"/>
      <c r="J909" s="336" t="s">
        <v>3201</v>
      </c>
      <c r="K909" s="240" t="s">
        <v>3736</v>
      </c>
      <c r="L909" s="341"/>
      <c r="M909" s="336"/>
      <c r="N909" s="336" t="str">
        <f t="shared" ref="N909:N924" si="39">IF(B909="GEX-1",(IF(LEN(C909)=4,"0"&amp;C909&amp;"-"&amp;D909,C909&amp;"-"&amp;D909)),IF(LEN(C909)=5,"0"&amp;C909&amp;"-"&amp;D909,"00"&amp;C909&amp;"-"&amp;D909))</f>
        <v>12045-204</v>
      </c>
    </row>
    <row r="910" spans="1:14" ht="14.45">
      <c r="A910" s="334">
        <v>960</v>
      </c>
      <c r="B910" s="336" t="s">
        <v>2802</v>
      </c>
      <c r="C910" s="239">
        <v>30437</v>
      </c>
      <c r="D910" s="233">
        <v>202</v>
      </c>
      <c r="E910" s="200" t="s">
        <v>3706</v>
      </c>
      <c r="F910" s="199">
        <v>45966</v>
      </c>
      <c r="G910" s="233"/>
      <c r="H910" s="338"/>
      <c r="I910" s="339"/>
      <c r="J910" s="336" t="s">
        <v>3201</v>
      </c>
      <c r="K910" s="240" t="s">
        <v>3736</v>
      </c>
      <c r="L910" s="341"/>
      <c r="M910" s="336"/>
      <c r="N910" s="336" t="str">
        <f t="shared" si="39"/>
        <v>30437-202</v>
      </c>
    </row>
    <row r="911" spans="1:14" ht="14.45">
      <c r="A911" s="334">
        <v>963</v>
      </c>
      <c r="B911" s="336" t="s">
        <v>2802</v>
      </c>
      <c r="C911" s="239">
        <v>12983</v>
      </c>
      <c r="D911" s="233">
        <v>214</v>
      </c>
      <c r="E911" s="200" t="s">
        <v>3737</v>
      </c>
      <c r="F911" s="199">
        <v>45966</v>
      </c>
      <c r="G911" s="233"/>
      <c r="H911" s="338"/>
      <c r="I911" s="339"/>
      <c r="J911" s="336" t="s">
        <v>3201</v>
      </c>
      <c r="K911" s="240" t="s">
        <v>3736</v>
      </c>
      <c r="L911" s="341"/>
      <c r="M911" s="336"/>
      <c r="N911" s="336" t="str">
        <f t="shared" si="39"/>
        <v>12983-214</v>
      </c>
    </row>
    <row r="912" spans="1:14" ht="14.45">
      <c r="A912" s="334">
        <v>964</v>
      </c>
      <c r="B912" s="336" t="s">
        <v>2823</v>
      </c>
      <c r="C912" s="239">
        <v>5050</v>
      </c>
      <c r="D912" s="233">
        <v>3503</v>
      </c>
      <c r="E912" s="200" t="s">
        <v>3737</v>
      </c>
      <c r="F912" s="199">
        <v>45967</v>
      </c>
      <c r="G912" s="233"/>
      <c r="H912" s="338"/>
      <c r="I912" s="60" t="str">
        <f>_xlfn.XLOOKUP(tbl_die_request8[[#This Row],[clm_support]],'Die Ordering'!C:C,'Die Ordering'!G:G,"",0)</f>
        <v/>
      </c>
      <c r="J912" s="336" t="s">
        <v>3201</v>
      </c>
      <c r="K912" s="240"/>
      <c r="L912" s="341"/>
      <c r="M912" s="336"/>
      <c r="N912" s="336" t="str">
        <f t="shared" si="39"/>
        <v>005050-3503</v>
      </c>
    </row>
    <row r="913" spans="1:14" ht="14.45">
      <c r="A913" s="334">
        <v>965</v>
      </c>
      <c r="B913" s="336" t="s">
        <v>2802</v>
      </c>
      <c r="C913" s="239">
        <v>5233</v>
      </c>
      <c r="D913" s="233">
        <v>603</v>
      </c>
      <c r="E913" s="200" t="s">
        <v>3738</v>
      </c>
      <c r="F913" s="199">
        <v>45967</v>
      </c>
      <c r="G913" s="233"/>
      <c r="H913" s="338"/>
      <c r="I913" s="339"/>
      <c r="J913" s="336" t="s">
        <v>3201</v>
      </c>
      <c r="K913" s="240"/>
      <c r="L913" s="341"/>
      <c r="M913" s="336"/>
      <c r="N913" s="336" t="str">
        <f t="shared" si="39"/>
        <v>05233-603</v>
      </c>
    </row>
    <row r="914" spans="1:14" ht="14.45">
      <c r="A914" s="334">
        <v>966</v>
      </c>
      <c r="B914" s="336" t="s">
        <v>2802</v>
      </c>
      <c r="C914" s="239">
        <v>5013</v>
      </c>
      <c r="D914" s="233">
        <v>501</v>
      </c>
      <c r="E914" s="200" t="s">
        <v>3737</v>
      </c>
      <c r="F914" s="199">
        <v>45967</v>
      </c>
      <c r="G914" s="233"/>
      <c r="H914" s="338"/>
      <c r="I914" s="339"/>
      <c r="J914" s="336" t="s">
        <v>3201</v>
      </c>
      <c r="K914" s="240"/>
      <c r="L914" s="341"/>
      <c r="M914" s="336"/>
      <c r="N914" s="336" t="str">
        <f t="shared" si="39"/>
        <v>05013-501</v>
      </c>
    </row>
    <row r="915" spans="1:14" ht="14.45">
      <c r="A915" s="334">
        <v>967</v>
      </c>
      <c r="B915" s="336" t="s">
        <v>2802</v>
      </c>
      <c r="C915" s="239">
        <v>11388</v>
      </c>
      <c r="D915" s="233">
        <v>218</v>
      </c>
      <c r="E915" s="200" t="s">
        <v>3737</v>
      </c>
      <c r="F915" s="199">
        <v>45967</v>
      </c>
      <c r="G915" s="233"/>
      <c r="H915" s="338"/>
      <c r="I915" s="339"/>
      <c r="J915" s="336" t="s">
        <v>3201</v>
      </c>
      <c r="K915" s="240"/>
      <c r="L915" s="341"/>
      <c r="M915" s="336"/>
      <c r="N915" s="336" t="str">
        <f t="shared" si="39"/>
        <v>11388-218</v>
      </c>
    </row>
    <row r="916" spans="1:14" ht="14.45">
      <c r="A916" s="334">
        <v>968</v>
      </c>
      <c r="B916" s="336" t="s">
        <v>2802</v>
      </c>
      <c r="C916" s="239">
        <v>15648</v>
      </c>
      <c r="D916" s="233">
        <v>242</v>
      </c>
      <c r="E916" s="200" t="s">
        <v>3737</v>
      </c>
      <c r="F916" s="199">
        <v>45967</v>
      </c>
      <c r="G916" s="233"/>
      <c r="H916" s="338"/>
      <c r="I916" s="339"/>
      <c r="J916" s="336" t="s">
        <v>3201</v>
      </c>
      <c r="K916" s="240"/>
      <c r="L916" s="341"/>
      <c r="M916" s="336"/>
      <c r="N916" s="336" t="str">
        <f t="shared" si="39"/>
        <v>15648-242</v>
      </c>
    </row>
    <row r="917" spans="1:14" ht="14.45">
      <c r="A917" s="334">
        <v>969</v>
      </c>
      <c r="B917" s="336" t="s">
        <v>2802</v>
      </c>
      <c r="C917" s="239">
        <v>15648</v>
      </c>
      <c r="D917" s="233">
        <v>510</v>
      </c>
      <c r="E917" s="200" t="s">
        <v>3737</v>
      </c>
      <c r="F917" s="199">
        <v>45967</v>
      </c>
      <c r="G917" s="233"/>
      <c r="H917" s="338"/>
      <c r="I917" s="339"/>
      <c r="J917" s="336" t="s">
        <v>3201</v>
      </c>
      <c r="K917" s="240"/>
      <c r="L917" s="341"/>
      <c r="M917" s="336"/>
      <c r="N917" s="336" t="str">
        <f t="shared" si="39"/>
        <v>15648-510</v>
      </c>
    </row>
    <row r="918" spans="1:14" ht="14.45">
      <c r="A918" s="334">
        <v>970</v>
      </c>
      <c r="B918" s="336" t="s">
        <v>2802</v>
      </c>
      <c r="C918" s="239">
        <v>23555</v>
      </c>
      <c r="D918" s="233">
        <v>404</v>
      </c>
      <c r="E918" s="200" t="s">
        <v>3737</v>
      </c>
      <c r="F918" s="199">
        <v>45967</v>
      </c>
      <c r="G918" s="233"/>
      <c r="H918" s="338"/>
      <c r="I918" s="339"/>
      <c r="J918" s="336" t="s">
        <v>3201</v>
      </c>
      <c r="K918" s="240"/>
      <c r="L918" s="341"/>
      <c r="M918" s="336"/>
      <c r="N918" s="336" t="str">
        <f t="shared" si="39"/>
        <v>23555-404</v>
      </c>
    </row>
    <row r="919" spans="1:14" ht="14.45">
      <c r="A919" s="334">
        <v>971</v>
      </c>
      <c r="B919" s="336" t="s">
        <v>2802</v>
      </c>
      <c r="C919" s="239">
        <v>27631</v>
      </c>
      <c r="D919" s="233">
        <v>502</v>
      </c>
      <c r="E919" s="200" t="s">
        <v>3739</v>
      </c>
      <c r="F919" s="199">
        <v>45967</v>
      </c>
      <c r="G919" s="233"/>
      <c r="H919" s="338"/>
      <c r="I919" s="339"/>
      <c r="J919" s="336" t="s">
        <v>3201</v>
      </c>
      <c r="K919" s="240"/>
      <c r="L919" s="341"/>
      <c r="M919" s="336"/>
      <c r="N919" s="336" t="str">
        <f t="shared" si="39"/>
        <v>27631-502</v>
      </c>
    </row>
    <row r="920" spans="1:14" ht="14.45">
      <c r="A920" s="334">
        <v>974</v>
      </c>
      <c r="B920" s="336" t="s">
        <v>2802</v>
      </c>
      <c r="C920" s="239">
        <v>26248</v>
      </c>
      <c r="D920" s="233">
        <v>604</v>
      </c>
      <c r="E920" s="200" t="s">
        <v>3732</v>
      </c>
      <c r="F920" s="199">
        <v>45968</v>
      </c>
      <c r="G920" s="233"/>
      <c r="H920" s="338"/>
      <c r="I920" s="339"/>
      <c r="J920" s="336" t="s">
        <v>3201</v>
      </c>
      <c r="K920" s="240"/>
      <c r="L920" s="341"/>
      <c r="M920" s="336"/>
      <c r="N920" s="336" t="str">
        <f t="shared" si="39"/>
        <v>26248-604</v>
      </c>
    </row>
    <row r="921" spans="1:14" ht="14.45">
      <c r="A921" s="334">
        <v>975</v>
      </c>
      <c r="B921" s="336" t="s">
        <v>2802</v>
      </c>
      <c r="C921" s="239">
        <v>26209</v>
      </c>
      <c r="D921" s="233">
        <v>2501</v>
      </c>
      <c r="E921" s="200" t="s">
        <v>3732</v>
      </c>
      <c r="F921" s="199">
        <v>45968</v>
      </c>
      <c r="G921" s="233"/>
      <c r="H921" s="338"/>
      <c r="I921" s="339"/>
      <c r="J921" s="336" t="s">
        <v>3201</v>
      </c>
      <c r="K921" s="240"/>
      <c r="L921" s="341"/>
      <c r="M921" s="336"/>
      <c r="N921" s="336" t="str">
        <f t="shared" si="39"/>
        <v>26209-2501</v>
      </c>
    </row>
    <row r="922" spans="1:14" ht="14.45">
      <c r="A922" s="334">
        <v>976</v>
      </c>
      <c r="B922" s="336" t="s">
        <v>2802</v>
      </c>
      <c r="C922" s="239">
        <v>7111</v>
      </c>
      <c r="D922" s="233">
        <v>3501</v>
      </c>
      <c r="E922" s="200" t="s">
        <v>3732</v>
      </c>
      <c r="F922" s="199">
        <v>45968</v>
      </c>
      <c r="G922" s="233"/>
      <c r="H922" s="338"/>
      <c r="I922" s="339"/>
      <c r="J922" s="336" t="s">
        <v>3201</v>
      </c>
      <c r="K922" s="240"/>
      <c r="L922" s="341"/>
      <c r="M922" s="336"/>
      <c r="N922" s="336" t="str">
        <f t="shared" si="39"/>
        <v>07111-3501</v>
      </c>
    </row>
    <row r="923" spans="1:14" ht="14.45">
      <c r="A923" s="334">
        <v>977</v>
      </c>
      <c r="B923" s="336" t="s">
        <v>2802</v>
      </c>
      <c r="C923" s="239">
        <v>5192</v>
      </c>
      <c r="D923" s="233">
        <v>209</v>
      </c>
      <c r="E923" s="200" t="s">
        <v>3737</v>
      </c>
      <c r="F923" s="199">
        <v>45968</v>
      </c>
      <c r="G923" s="233"/>
      <c r="H923" s="338"/>
      <c r="I923" s="339"/>
      <c r="J923" s="336" t="s">
        <v>3201</v>
      </c>
      <c r="K923" s="240"/>
      <c r="L923" s="341"/>
      <c r="M923" s="336"/>
      <c r="N923" s="336" t="str">
        <f t="shared" si="39"/>
        <v>05192-209</v>
      </c>
    </row>
    <row r="924" spans="1:14" ht="14.45">
      <c r="A924" s="334">
        <v>978</v>
      </c>
      <c r="B924" s="336" t="s">
        <v>2802</v>
      </c>
      <c r="C924" s="239">
        <v>15280</v>
      </c>
      <c r="D924" s="233">
        <v>502</v>
      </c>
      <c r="E924" s="200" t="s">
        <v>3740</v>
      </c>
      <c r="F924" s="199">
        <v>45968</v>
      </c>
      <c r="G924" s="233"/>
      <c r="H924" s="338"/>
      <c r="I924" s="339"/>
      <c r="J924" s="336" t="s">
        <v>3201</v>
      </c>
      <c r="K924" s="240"/>
      <c r="L924" s="341"/>
      <c r="M924" s="336"/>
      <c r="N924" s="336" t="str">
        <f t="shared" si="39"/>
        <v>15280-502</v>
      </c>
    </row>
    <row r="925" spans="1:14" ht="14.45">
      <c r="A925" s="334">
        <v>979</v>
      </c>
      <c r="B925" s="336" t="s">
        <v>2802</v>
      </c>
      <c r="C925" s="239">
        <v>29908</v>
      </c>
      <c r="D925" s="233">
        <v>501</v>
      </c>
      <c r="E925" s="200" t="s">
        <v>3741</v>
      </c>
      <c r="F925" s="199">
        <v>45969</v>
      </c>
      <c r="G925" s="233"/>
      <c r="H925" s="338"/>
      <c r="I925" s="339"/>
      <c r="J925" s="336" t="s">
        <v>3201</v>
      </c>
      <c r="K925" s="240"/>
      <c r="L925" s="341"/>
      <c r="M925" s="336"/>
      <c r="N925" s="336" t="str">
        <f t="shared" ref="N925:N941" si="40">IF(B925="GEX-1",(IF(LEN(C925)=4,"0"&amp;C925&amp;"-"&amp;D925,C925&amp;"-"&amp;D925)),IF(LEN(C925)=5,"0"&amp;C925&amp;"-"&amp;D925,"00"&amp;C925&amp;"-"&amp;D925))</f>
        <v>29908-501</v>
      </c>
    </row>
    <row r="926" spans="1:14" ht="14.45">
      <c r="A926" s="334">
        <v>980</v>
      </c>
      <c r="B926" s="336" t="s">
        <v>2802</v>
      </c>
      <c r="C926" s="239">
        <v>10371</v>
      </c>
      <c r="D926" s="233">
        <v>506</v>
      </c>
      <c r="E926" s="200" t="s">
        <v>3737</v>
      </c>
      <c r="F926" s="199">
        <v>45969</v>
      </c>
      <c r="G926" s="233"/>
      <c r="H926" s="338"/>
      <c r="I926" s="339"/>
      <c r="J926" s="336" t="s">
        <v>3201</v>
      </c>
      <c r="K926" s="240"/>
      <c r="L926" s="341"/>
      <c r="M926" s="336"/>
      <c r="N926" s="336" t="str">
        <f t="shared" si="40"/>
        <v>10371-506</v>
      </c>
    </row>
    <row r="927" spans="1:14" ht="14.45">
      <c r="A927" s="334">
        <v>981</v>
      </c>
      <c r="B927" s="336" t="s">
        <v>2802</v>
      </c>
      <c r="C927" s="239">
        <v>29818</v>
      </c>
      <c r="D927" s="233">
        <v>603</v>
      </c>
      <c r="E927" s="200" t="s">
        <v>3741</v>
      </c>
      <c r="F927" s="199">
        <v>45969</v>
      </c>
      <c r="G927" s="233"/>
      <c r="H927" s="338"/>
      <c r="I927" s="339"/>
      <c r="J927" s="336" t="s">
        <v>3201</v>
      </c>
      <c r="K927" s="240"/>
      <c r="L927" s="341"/>
      <c r="M927" s="336"/>
      <c r="N927" s="336" t="str">
        <f t="shared" si="40"/>
        <v>29818-603</v>
      </c>
    </row>
    <row r="928" spans="1:14" ht="14.45">
      <c r="A928" s="334">
        <v>982</v>
      </c>
      <c r="B928" s="336" t="s">
        <v>2802</v>
      </c>
      <c r="C928" s="239">
        <v>29910</v>
      </c>
      <c r="D928" s="233">
        <v>602</v>
      </c>
      <c r="E928" s="200" t="s">
        <v>3741</v>
      </c>
      <c r="F928" s="199">
        <v>45969</v>
      </c>
      <c r="G928" s="233"/>
      <c r="H928" s="338"/>
      <c r="I928" s="339"/>
      <c r="J928" s="336" t="s">
        <v>3201</v>
      </c>
      <c r="K928" s="240"/>
      <c r="L928" s="341"/>
      <c r="M928" s="336"/>
      <c r="N928" s="336" t="str">
        <f t="shared" si="40"/>
        <v>29910-602</v>
      </c>
    </row>
    <row r="929" spans="1:14" ht="14.45">
      <c r="A929" s="334">
        <v>983</v>
      </c>
      <c r="B929" s="336" t="s">
        <v>2802</v>
      </c>
      <c r="C929" s="239">
        <v>29911</v>
      </c>
      <c r="D929" s="233">
        <v>602</v>
      </c>
      <c r="E929" s="200" t="s">
        <v>3741</v>
      </c>
      <c r="F929" s="199">
        <v>45969</v>
      </c>
      <c r="G929" s="233"/>
      <c r="H929" s="338"/>
      <c r="I929" s="339"/>
      <c r="J929" s="336" t="s">
        <v>3201</v>
      </c>
      <c r="K929" s="240"/>
      <c r="L929" s="341"/>
      <c r="M929" s="336"/>
      <c r="N929" s="336" t="str">
        <f t="shared" si="40"/>
        <v>29911-602</v>
      </c>
    </row>
    <row r="930" spans="1:14" ht="14.45">
      <c r="A930" s="334">
        <v>984</v>
      </c>
      <c r="B930" s="336" t="s">
        <v>2802</v>
      </c>
      <c r="C930" s="239">
        <v>120672</v>
      </c>
      <c r="D930" s="233">
        <v>601</v>
      </c>
      <c r="E930" s="200" t="s">
        <v>3741</v>
      </c>
      <c r="F930" s="199">
        <v>45969</v>
      </c>
      <c r="G930" s="233"/>
      <c r="H930" s="338"/>
      <c r="I930" s="339"/>
      <c r="J930" s="336" t="s">
        <v>3201</v>
      </c>
      <c r="K930" s="240"/>
      <c r="L930" s="341"/>
      <c r="M930" s="336"/>
      <c r="N930" s="336" t="str">
        <f t="shared" si="40"/>
        <v>120672-601</v>
      </c>
    </row>
    <row r="931" spans="1:14" ht="14.45">
      <c r="A931" s="334">
        <v>985</v>
      </c>
      <c r="B931" s="336" t="s">
        <v>2823</v>
      </c>
      <c r="C931" s="239">
        <v>120658</v>
      </c>
      <c r="D931" s="233">
        <v>3506</v>
      </c>
      <c r="E931" s="200" t="s">
        <v>3741</v>
      </c>
      <c r="F931" s="199">
        <v>45969</v>
      </c>
      <c r="G931" s="233"/>
      <c r="H931" s="338"/>
      <c r="I931" s="60" t="str">
        <f>_xlfn.XLOOKUP(tbl_die_request8[[#This Row],[clm_support]],'Die Ordering'!C:C,'Die Ordering'!G:G,"",0)</f>
        <v/>
      </c>
      <c r="J931" s="336" t="s">
        <v>3201</v>
      </c>
      <c r="K931" s="240"/>
      <c r="L931" s="341"/>
      <c r="M931" s="336"/>
      <c r="N931" s="336" t="str">
        <f t="shared" si="40"/>
        <v>00120658-3506</v>
      </c>
    </row>
    <row r="932" spans="1:14" ht="14.45">
      <c r="A932" s="334">
        <v>986</v>
      </c>
      <c r="B932" s="336" t="s">
        <v>2823</v>
      </c>
      <c r="C932" s="239">
        <v>6159</v>
      </c>
      <c r="D932" s="233">
        <v>3511</v>
      </c>
      <c r="E932" s="200" t="s">
        <v>3741</v>
      </c>
      <c r="F932" s="199">
        <v>45969</v>
      </c>
      <c r="G932" s="233"/>
      <c r="H932" s="338"/>
      <c r="I932" s="60">
        <f>_xlfn.XLOOKUP(tbl_die_request8[[#This Row],[clm_support]],'Die Ordering'!C:C,'Die Ordering'!G:G,"",0)</f>
        <v>45974</v>
      </c>
      <c r="J932" s="39" t="s">
        <v>3200</v>
      </c>
      <c r="K932" s="240"/>
      <c r="L932" s="341"/>
      <c r="M932" s="336"/>
      <c r="N932" s="336" t="str">
        <f t="shared" si="40"/>
        <v>006159-3511</v>
      </c>
    </row>
    <row r="933" spans="1:14" ht="14.45">
      <c r="A933" s="334">
        <v>987</v>
      </c>
      <c r="B933" s="336" t="s">
        <v>2823</v>
      </c>
      <c r="C933" s="239">
        <v>19884</v>
      </c>
      <c r="D933" s="233">
        <v>3503</v>
      </c>
      <c r="E933" s="200" t="s">
        <v>3738</v>
      </c>
      <c r="F933" s="199">
        <v>45969</v>
      </c>
      <c r="G933" s="233"/>
      <c r="H933" s="338"/>
      <c r="I933" s="60">
        <f>_xlfn.XLOOKUP(tbl_die_request8[[#This Row],[clm_support]],'Die Ordering'!C:C,'Die Ordering'!G:G,"",0)</f>
        <v>45971</v>
      </c>
      <c r="J933" s="39" t="s">
        <v>3200</v>
      </c>
      <c r="K933" s="240"/>
      <c r="L933" s="341"/>
      <c r="M933" s="336"/>
      <c r="N933" s="336" t="str">
        <f t="shared" si="40"/>
        <v>019884-3503</v>
      </c>
    </row>
    <row r="934" spans="1:14" ht="14.45">
      <c r="A934" s="334">
        <v>988</v>
      </c>
      <c r="B934" s="336" t="s">
        <v>2802</v>
      </c>
      <c r="C934" s="239">
        <v>6246</v>
      </c>
      <c r="D934" s="233">
        <v>602</v>
      </c>
      <c r="E934" s="200" t="s">
        <v>3737</v>
      </c>
      <c r="F934" s="199">
        <v>45969</v>
      </c>
      <c r="G934" s="233"/>
      <c r="H934" s="338"/>
      <c r="I934" s="339"/>
      <c r="J934" s="336" t="s">
        <v>3201</v>
      </c>
      <c r="K934" s="240"/>
      <c r="L934" s="341"/>
      <c r="M934" s="336"/>
      <c r="N934" s="336" t="str">
        <f t="shared" si="40"/>
        <v>06246-602</v>
      </c>
    </row>
    <row r="935" spans="1:14" ht="14.45">
      <c r="A935" s="334">
        <v>989</v>
      </c>
      <c r="B935" s="336" t="s">
        <v>2823</v>
      </c>
      <c r="C935" s="239">
        <v>30287</v>
      </c>
      <c r="D935" s="233">
        <v>3504</v>
      </c>
      <c r="E935" s="200" t="s">
        <v>3742</v>
      </c>
      <c r="F935" s="199">
        <v>45971</v>
      </c>
      <c r="G935" s="233"/>
      <c r="H935" s="338"/>
      <c r="I935" s="60" t="str">
        <f>_xlfn.XLOOKUP(tbl_die_request8[[#This Row],[clm_support]],'Die Ordering'!C:C,'Die Ordering'!G:G,"",0)</f>
        <v/>
      </c>
      <c r="J935" s="336" t="s">
        <v>30</v>
      </c>
      <c r="K935" s="240" t="s">
        <v>3743</v>
      </c>
      <c r="L935" s="341"/>
      <c r="M935" s="336"/>
      <c r="N935" s="336" t="str">
        <f t="shared" si="40"/>
        <v>030287-3504</v>
      </c>
    </row>
    <row r="936" spans="1:14" ht="30">
      <c r="A936" s="334">
        <v>990</v>
      </c>
      <c r="B936" s="336" t="s">
        <v>2823</v>
      </c>
      <c r="C936" s="239">
        <v>5154</v>
      </c>
      <c r="D936" s="233">
        <v>3503</v>
      </c>
      <c r="E936" s="200" t="s">
        <v>3717</v>
      </c>
      <c r="F936" s="199">
        <v>45971</v>
      </c>
      <c r="G936" s="233"/>
      <c r="H936" s="338"/>
      <c r="I936" s="60" t="str">
        <f>_xlfn.XLOOKUP(tbl_die_request8[[#This Row],[clm_support]],'Die Ordering'!C:C,'Die Ordering'!G:G,"",0)</f>
        <v/>
      </c>
      <c r="J936" s="336" t="s">
        <v>3201</v>
      </c>
      <c r="K936" s="240" t="s">
        <v>3744</v>
      </c>
      <c r="L936" s="341"/>
      <c r="M936" s="336"/>
      <c r="N936" s="336" t="str">
        <f t="shared" si="40"/>
        <v>005154-3503</v>
      </c>
    </row>
    <row r="937" spans="1:14" ht="14.45">
      <c r="A937" s="334">
        <v>991</v>
      </c>
      <c r="B937" s="336" t="s">
        <v>2823</v>
      </c>
      <c r="C937" s="239">
        <v>26267</v>
      </c>
      <c r="D937" s="233">
        <v>3501</v>
      </c>
      <c r="E937" s="200" t="s">
        <v>3732</v>
      </c>
      <c r="F937" s="199">
        <v>45971</v>
      </c>
      <c r="G937" s="233"/>
      <c r="H937" s="338"/>
      <c r="I937" s="60" t="str">
        <f>_xlfn.XLOOKUP(tbl_die_request8[[#This Row],[clm_support]],'Die Ordering'!C:C,'Die Ordering'!G:G,"",0)</f>
        <v/>
      </c>
      <c r="J937" s="336" t="s">
        <v>3201</v>
      </c>
      <c r="K937" s="240" t="s">
        <v>3745</v>
      </c>
      <c r="L937" s="341"/>
      <c r="M937" s="336"/>
      <c r="N937" s="336" t="str">
        <f t="shared" si="40"/>
        <v>026267-3501</v>
      </c>
    </row>
    <row r="938" spans="1:14" ht="14.45">
      <c r="A938" s="334">
        <v>992</v>
      </c>
      <c r="B938" s="336" t="s">
        <v>2823</v>
      </c>
      <c r="C938" s="239">
        <v>19884</v>
      </c>
      <c r="D938" s="233">
        <v>3504</v>
      </c>
      <c r="E938" s="200" t="s">
        <v>3746</v>
      </c>
      <c r="F938" s="199">
        <v>45971</v>
      </c>
      <c r="G938" s="233"/>
      <c r="H938" s="338"/>
      <c r="I938" s="60">
        <f>_xlfn.XLOOKUP(tbl_die_request8[[#This Row],[clm_support]],'Die Ordering'!C:C,'Die Ordering'!G:G,"",0)</f>
        <v>45972</v>
      </c>
      <c r="J938" s="39" t="s">
        <v>3200</v>
      </c>
      <c r="K938" s="240" t="s">
        <v>3747</v>
      </c>
      <c r="L938" s="341"/>
      <c r="M938" s="336"/>
      <c r="N938" s="336" t="str">
        <f t="shared" si="40"/>
        <v>019884-3504</v>
      </c>
    </row>
    <row r="939" spans="1:14" ht="14.45">
      <c r="A939" s="334">
        <v>993</v>
      </c>
      <c r="B939" s="336" t="s">
        <v>2823</v>
      </c>
      <c r="C939" s="239">
        <v>5059</v>
      </c>
      <c r="D939" s="233">
        <v>2502</v>
      </c>
      <c r="E939" s="200" t="s">
        <v>3748</v>
      </c>
      <c r="F939" s="199">
        <v>45971</v>
      </c>
      <c r="G939" s="233"/>
      <c r="H939" s="338"/>
      <c r="I939" s="60">
        <f>_xlfn.XLOOKUP(tbl_die_request8[[#This Row],[clm_support]],'Die Ordering'!C:C,'Die Ordering'!G:G,"",0)</f>
        <v>45995</v>
      </c>
      <c r="J939" s="39" t="s">
        <v>3200</v>
      </c>
      <c r="K939" s="240" t="s">
        <v>3749</v>
      </c>
      <c r="L939" s="341"/>
      <c r="M939" s="336"/>
      <c r="N939" s="336" t="str">
        <f t="shared" si="40"/>
        <v>005059-2502</v>
      </c>
    </row>
    <row r="940" spans="1:14" ht="14.45">
      <c r="A940" s="334">
        <v>994</v>
      </c>
      <c r="B940" s="336" t="s">
        <v>2823</v>
      </c>
      <c r="C940" s="239">
        <v>5279</v>
      </c>
      <c r="D940" s="233">
        <v>3507</v>
      </c>
      <c r="E940" s="200" t="s">
        <v>3354</v>
      </c>
      <c r="F940" s="199">
        <v>45971</v>
      </c>
      <c r="G940" s="233"/>
      <c r="H940" s="338"/>
      <c r="I940" s="60">
        <f>_xlfn.XLOOKUP(tbl_die_request8[[#This Row],[clm_support]],'Die Ordering'!C:C,'Die Ordering'!G:G,"",0)</f>
        <v>45980</v>
      </c>
      <c r="J940" s="39" t="s">
        <v>3200</v>
      </c>
      <c r="K940" s="240" t="s">
        <v>3750</v>
      </c>
      <c r="L940" s="341"/>
      <c r="M940" s="336"/>
      <c r="N940" s="336" t="str">
        <f t="shared" si="40"/>
        <v>005279-3507</v>
      </c>
    </row>
    <row r="941" spans="1:14" ht="14.45">
      <c r="A941" s="334">
        <v>995</v>
      </c>
      <c r="B941" s="336" t="s">
        <v>2802</v>
      </c>
      <c r="C941" s="239">
        <v>19884</v>
      </c>
      <c r="D941" s="233">
        <v>607</v>
      </c>
      <c r="E941" s="200" t="s">
        <v>3746</v>
      </c>
      <c r="F941" s="199">
        <v>45971</v>
      </c>
      <c r="G941" s="233"/>
      <c r="H941" s="338"/>
      <c r="I941" s="60"/>
      <c r="J941" s="39" t="s">
        <v>3201</v>
      </c>
      <c r="K941" s="240"/>
      <c r="L941" s="341"/>
      <c r="M941" s="336"/>
      <c r="N941" s="336" t="str">
        <f t="shared" si="40"/>
        <v>19884-607</v>
      </c>
    </row>
    <row r="942" spans="1:14" ht="14.45">
      <c r="A942" s="334">
        <v>997</v>
      </c>
      <c r="B942" s="336" t="s">
        <v>2802</v>
      </c>
      <c r="C942" s="239">
        <v>15842</v>
      </c>
      <c r="D942" s="233">
        <v>507</v>
      </c>
      <c r="E942" s="200" t="str">
        <f>_xlfn.XLOOKUP(C942,Data!S:S,Data!T:T)</f>
        <v>Gulf Extrusions Co .(L.L.C)</v>
      </c>
      <c r="F942" s="199">
        <v>45972</v>
      </c>
      <c r="G942" s="233"/>
      <c r="H942" s="338"/>
      <c r="I942" s="60"/>
      <c r="J942" s="39" t="s">
        <v>3201</v>
      </c>
      <c r="K942" s="240"/>
      <c r="L942" s="341"/>
      <c r="M942" s="336"/>
      <c r="N942" s="336" t="str">
        <f t="shared" ref="N942:N963" si="41">IF(B942="GEX-1",(IF(LEN(C942)=4,"0"&amp;C942&amp;"-"&amp;D942,C942&amp;"-"&amp;D942)),IF(LEN(C942)=5,"0"&amp;C942&amp;"-"&amp;D942,"00"&amp;C942&amp;"-"&amp;D942))</f>
        <v>15842-507</v>
      </c>
    </row>
    <row r="943" spans="1:14" ht="14.45">
      <c r="A943" s="334">
        <v>999</v>
      </c>
      <c r="B943" s="336" t="s">
        <v>2802</v>
      </c>
      <c r="C943" s="239">
        <v>9504</v>
      </c>
      <c r="D943" s="233">
        <v>503</v>
      </c>
      <c r="E943" s="200" t="str">
        <f>_xlfn.XLOOKUP(C943,Data!S:S,Data!T:T)</f>
        <v>Gulf Extrusions Co .(L.L.C)</v>
      </c>
      <c r="F943" s="199">
        <v>45972</v>
      </c>
      <c r="G943" s="233"/>
      <c r="H943" s="338"/>
      <c r="I943" s="60"/>
      <c r="J943" s="39" t="s">
        <v>3201</v>
      </c>
      <c r="K943" s="240"/>
      <c r="L943" s="341"/>
      <c r="M943" s="336"/>
      <c r="N943" s="336" t="str">
        <f t="shared" si="41"/>
        <v>09504-503</v>
      </c>
    </row>
    <row r="944" spans="1:14" ht="14.45">
      <c r="A944" s="334">
        <v>1001</v>
      </c>
      <c r="B944" s="336" t="s">
        <v>2802</v>
      </c>
      <c r="C944" s="239">
        <v>29134</v>
      </c>
      <c r="D944" s="233">
        <v>506</v>
      </c>
      <c r="E944" s="200" t="str">
        <f>_xlfn.XLOOKUP(C944,Data!S:S,Data!T:T)</f>
        <v>Gulf Extrusions- L.L.C - O.P.C - Abudhabi Branch</v>
      </c>
      <c r="F944" s="199">
        <v>45972</v>
      </c>
      <c r="G944" s="233"/>
      <c r="H944" s="338"/>
      <c r="I944" s="60"/>
      <c r="J944" s="39" t="s">
        <v>3201</v>
      </c>
      <c r="K944" s="240"/>
      <c r="L944" s="341"/>
      <c r="M944" s="336"/>
      <c r="N944" s="336" t="str">
        <f t="shared" si="41"/>
        <v>29134-506</v>
      </c>
    </row>
    <row r="945" spans="1:14" ht="14.45">
      <c r="A945" s="334">
        <v>1002</v>
      </c>
      <c r="B945" s="336" t="s">
        <v>2802</v>
      </c>
      <c r="C945" s="239">
        <v>5110</v>
      </c>
      <c r="D945" s="233">
        <v>208</v>
      </c>
      <c r="E945" s="200" t="str">
        <f>_xlfn.XLOOKUP(C945,Data!S:S,Data!T:T)</f>
        <v>Gulf Extrusions Co .(L.L.C)</v>
      </c>
      <c r="F945" s="199">
        <v>45972</v>
      </c>
      <c r="G945" s="233"/>
      <c r="H945" s="338"/>
      <c r="I945" s="60"/>
      <c r="J945" s="39" t="s">
        <v>3201</v>
      </c>
      <c r="K945" s="240"/>
      <c r="L945" s="341"/>
      <c r="M945" s="336"/>
      <c r="N945" s="336" t="str">
        <f t="shared" si="41"/>
        <v>05110-208</v>
      </c>
    </row>
    <row r="946" spans="1:14" ht="14.45">
      <c r="A946" s="334">
        <v>1004</v>
      </c>
      <c r="B946" s="336" t="s">
        <v>2802</v>
      </c>
      <c r="C946" s="239">
        <v>11069</v>
      </c>
      <c r="D946" s="233">
        <v>512</v>
      </c>
      <c r="E946" s="200" t="str">
        <f>_xlfn.XLOOKUP(C946,Data!S:S,Data!T:T)</f>
        <v>Gulf Extrusions Co .(L.L.C)</v>
      </c>
      <c r="F946" s="199">
        <v>45972</v>
      </c>
      <c r="G946" s="233"/>
      <c r="H946" s="338"/>
      <c r="I946" s="60"/>
      <c r="J946" s="39" t="s">
        <v>3201</v>
      </c>
      <c r="K946" s="240"/>
      <c r="L946" s="341"/>
      <c r="M946" s="336"/>
      <c r="N946" s="336" t="str">
        <f t="shared" si="41"/>
        <v>11069-512</v>
      </c>
    </row>
    <row r="947" spans="1:14" ht="14.45">
      <c r="A947" s="334">
        <v>1006</v>
      </c>
      <c r="B947" s="336" t="s">
        <v>2802</v>
      </c>
      <c r="C947" s="239">
        <v>5016</v>
      </c>
      <c r="D947" s="233">
        <v>501</v>
      </c>
      <c r="E947" s="200" t="str">
        <f>_xlfn.XLOOKUP(C947,Data!S:S,Data!T:T)</f>
        <v>Gulf Extrusions Co .(L.L.C)</v>
      </c>
      <c r="F947" s="199">
        <v>45972</v>
      </c>
      <c r="G947" s="233"/>
      <c r="H947" s="338"/>
      <c r="I947" s="60"/>
      <c r="J947" s="39" t="s">
        <v>3201</v>
      </c>
      <c r="K947" s="240"/>
      <c r="L947" s="341"/>
      <c r="M947" s="336"/>
      <c r="N947" s="336" t="str">
        <f t="shared" si="41"/>
        <v>05016-501</v>
      </c>
    </row>
    <row r="948" spans="1:14" ht="14.45">
      <c r="A948" s="334">
        <v>1007</v>
      </c>
      <c r="B948" s="336" t="s">
        <v>2802</v>
      </c>
      <c r="C948" s="239">
        <v>5188</v>
      </c>
      <c r="D948" s="233">
        <v>510</v>
      </c>
      <c r="E948" s="200" t="str">
        <f>_xlfn.XLOOKUP(C948,Data!S:S,Data!T:T)</f>
        <v>Gulf Extrusions Co .(L.L.C)</v>
      </c>
      <c r="F948" s="199">
        <v>45972</v>
      </c>
      <c r="G948" s="233"/>
      <c r="H948" s="338"/>
      <c r="I948" s="60"/>
      <c r="J948" s="39" t="s">
        <v>3201</v>
      </c>
      <c r="K948" s="240"/>
      <c r="L948" s="341"/>
      <c r="M948" s="336"/>
      <c r="N948" s="336" t="str">
        <f t="shared" si="41"/>
        <v>05188-510</v>
      </c>
    </row>
    <row r="949" spans="1:14" ht="14.45">
      <c r="A949" s="334">
        <v>1008</v>
      </c>
      <c r="B949" s="336" t="s">
        <v>2802</v>
      </c>
      <c r="C949" s="239">
        <v>5088</v>
      </c>
      <c r="D949" s="233">
        <v>503</v>
      </c>
      <c r="E949" s="200" t="str">
        <f>_xlfn.XLOOKUP(C949,Data!S:S,Data!T:T)</f>
        <v>Gulf Extrusions Co .(L.L.C)</v>
      </c>
      <c r="F949" s="199">
        <v>45972</v>
      </c>
      <c r="G949" s="233"/>
      <c r="H949" s="338"/>
      <c r="I949" s="60"/>
      <c r="J949" s="39" t="s">
        <v>3201</v>
      </c>
      <c r="K949" s="240"/>
      <c r="L949" s="341"/>
      <c r="M949" s="336"/>
      <c r="N949" s="336" t="str">
        <f t="shared" si="41"/>
        <v>05088-503</v>
      </c>
    </row>
    <row r="950" spans="1:14" ht="14.45">
      <c r="A950" s="334">
        <v>1009</v>
      </c>
      <c r="B950" s="336" t="s">
        <v>2802</v>
      </c>
      <c r="C950" s="239">
        <v>5390</v>
      </c>
      <c r="D950" s="233">
        <v>503</v>
      </c>
      <c r="E950" s="200" t="str">
        <f>_xlfn.XLOOKUP(C950,Data!S:S,Data!T:T)</f>
        <v>Gulf Extrusions Co .(L.L.C)</v>
      </c>
      <c r="F950" s="199">
        <v>45972</v>
      </c>
      <c r="G950" s="233"/>
      <c r="H950" s="338"/>
      <c r="I950" s="60"/>
      <c r="J950" s="39" t="s">
        <v>3201</v>
      </c>
      <c r="K950" s="240"/>
      <c r="L950" s="341"/>
      <c r="M950" s="336"/>
      <c r="N950" s="336" t="str">
        <f t="shared" si="41"/>
        <v>05390-503</v>
      </c>
    </row>
    <row r="951" spans="1:14" ht="14.45">
      <c r="A951" s="334">
        <v>1011</v>
      </c>
      <c r="B951" s="336" t="s">
        <v>2802</v>
      </c>
      <c r="C951" s="239">
        <v>13212</v>
      </c>
      <c r="D951" s="233">
        <v>235</v>
      </c>
      <c r="E951" s="200" t="str">
        <f>_xlfn.XLOOKUP(C951,Data!S:S,Data!T:T)</f>
        <v>Gulf Extrusions Co .(L.L.C)</v>
      </c>
      <c r="F951" s="199">
        <v>45972</v>
      </c>
      <c r="G951" s="233"/>
      <c r="H951" s="338"/>
      <c r="I951" s="60"/>
      <c r="J951" s="39" t="s">
        <v>3201</v>
      </c>
      <c r="K951" s="240"/>
      <c r="L951" s="341"/>
      <c r="M951" s="336"/>
      <c r="N951" s="336" t="str">
        <f t="shared" si="41"/>
        <v>13212-235</v>
      </c>
    </row>
    <row r="952" spans="1:14" ht="14.45">
      <c r="A952" s="334">
        <v>1013</v>
      </c>
      <c r="B952" s="336" t="s">
        <v>2802</v>
      </c>
      <c r="C952" s="239">
        <v>15811</v>
      </c>
      <c r="D952" s="233">
        <v>208</v>
      </c>
      <c r="E952" s="200" t="str">
        <f>_xlfn.XLOOKUP(C952,Data!S:S,Data!T:T)</f>
        <v>Gulf Extrusions Co .(L.L.C)</v>
      </c>
      <c r="F952" s="199">
        <v>45972</v>
      </c>
      <c r="G952" s="233"/>
      <c r="H952" s="338"/>
      <c r="I952" s="60"/>
      <c r="J952" s="39" t="s">
        <v>3201</v>
      </c>
      <c r="K952" s="240"/>
      <c r="L952" s="341"/>
      <c r="M952" s="336"/>
      <c r="N952" s="336" t="str">
        <f t="shared" si="41"/>
        <v>15811-208</v>
      </c>
    </row>
    <row r="953" spans="1:14" ht="14.45">
      <c r="A953" s="334">
        <v>1014</v>
      </c>
      <c r="B953" s="336" t="s">
        <v>2802</v>
      </c>
      <c r="C953" s="239">
        <v>26209</v>
      </c>
      <c r="D953" s="233">
        <v>509</v>
      </c>
      <c r="E953" s="200" t="str">
        <f>_xlfn.XLOOKUP(C953,Data!S:S,Data!T:T)</f>
        <v>Powerbar Gulf L.L.C</v>
      </c>
      <c r="F953" s="199">
        <v>45972</v>
      </c>
      <c r="G953" s="233"/>
      <c r="H953" s="338"/>
      <c r="I953" s="60"/>
      <c r="J953" s="39" t="s">
        <v>3201</v>
      </c>
      <c r="K953" s="240"/>
      <c r="L953" s="341"/>
      <c r="M953" s="336"/>
      <c r="N953" s="336" t="str">
        <f t="shared" si="41"/>
        <v>26209-509</v>
      </c>
    </row>
    <row r="954" spans="1:14" ht="14.45">
      <c r="A954" s="334">
        <v>1015</v>
      </c>
      <c r="B954" s="336" t="s">
        <v>2802</v>
      </c>
      <c r="C954" s="239">
        <v>16124</v>
      </c>
      <c r="D954" s="233">
        <v>212</v>
      </c>
      <c r="E954" s="200" t="str">
        <f>_xlfn.XLOOKUP(C954,Data!S:S,Data!T:T)</f>
        <v>Gutmann Systems Middle East FZCO</v>
      </c>
      <c r="F954" s="199">
        <v>45972</v>
      </c>
      <c r="G954" s="233"/>
      <c r="H954" s="338"/>
      <c r="I954" s="60"/>
      <c r="J954" s="39" t="s">
        <v>3201</v>
      </c>
      <c r="K954" s="240"/>
      <c r="L954" s="341"/>
      <c r="M954" s="336"/>
      <c r="N954" s="336" t="str">
        <f t="shared" si="41"/>
        <v>16124-212</v>
      </c>
    </row>
    <row r="955" spans="1:14" ht="14.45">
      <c r="A955" s="334">
        <v>1017</v>
      </c>
      <c r="B955" s="336" t="s">
        <v>2802</v>
      </c>
      <c r="C955" s="239">
        <v>17025</v>
      </c>
      <c r="D955" s="233">
        <v>404</v>
      </c>
      <c r="E955" s="200" t="str">
        <f>_xlfn.XLOOKUP(C955,Data!S:S,Data!T:T)</f>
        <v>Gulf Extrusions Co .(L.L.C)</v>
      </c>
      <c r="F955" s="199">
        <v>45972</v>
      </c>
      <c r="G955" s="233"/>
      <c r="H955" s="338"/>
      <c r="I955" s="60"/>
      <c r="J955" s="39" t="s">
        <v>3201</v>
      </c>
      <c r="K955" s="240"/>
      <c r="L955" s="341"/>
      <c r="M955" s="336"/>
      <c r="N955" s="336" t="str">
        <f t="shared" si="41"/>
        <v>17025-404</v>
      </c>
    </row>
    <row r="956" spans="1:14" ht="14.45">
      <c r="A956" s="334">
        <v>1018</v>
      </c>
      <c r="B956" s="336" t="s">
        <v>2802</v>
      </c>
      <c r="C956" s="239">
        <v>28117</v>
      </c>
      <c r="D956" s="233">
        <v>437</v>
      </c>
      <c r="E956" s="200" t="str">
        <f>_xlfn.XLOOKUP(C956,Data!S:S,Data!T:T)</f>
        <v>Gulf Extrusions Co .(L.L.C)</v>
      </c>
      <c r="F956" s="199">
        <v>45972</v>
      </c>
      <c r="G956" s="233"/>
      <c r="H956" s="338"/>
      <c r="I956" s="60"/>
      <c r="J956" s="39" t="s">
        <v>3201</v>
      </c>
      <c r="K956" s="240"/>
      <c r="L956" s="341"/>
      <c r="M956" s="336"/>
      <c r="N956" s="336" t="str">
        <f t="shared" si="41"/>
        <v>28117-437</v>
      </c>
    </row>
    <row r="957" spans="1:14" ht="14.45">
      <c r="A957" s="334">
        <v>1019</v>
      </c>
      <c r="B957" s="336" t="s">
        <v>2823</v>
      </c>
      <c r="C957" s="239">
        <v>26209</v>
      </c>
      <c r="D957" s="233">
        <v>2501</v>
      </c>
      <c r="E957" s="200" t="str">
        <f>_xlfn.XLOOKUP(C957,Data!S:S,Data!T:T)</f>
        <v>Powerbar Gulf L.L.C</v>
      </c>
      <c r="F957" s="199">
        <v>45972</v>
      </c>
      <c r="G957" s="233"/>
      <c r="H957" s="338"/>
      <c r="I957" s="60">
        <f>_xlfn.XLOOKUP(tbl_die_request8[[#This Row],[clm_support]],'Die Ordering'!C:C,'Die Ordering'!G:G,"",0)</f>
        <v>45971</v>
      </c>
      <c r="J957" s="39" t="s">
        <v>3200</v>
      </c>
      <c r="K957" s="240" t="s">
        <v>3751</v>
      </c>
      <c r="L957" s="341"/>
      <c r="M957" s="336"/>
      <c r="N957" s="336" t="str">
        <f t="shared" si="41"/>
        <v>026209-2501</v>
      </c>
    </row>
    <row r="958" spans="1:14" ht="14.45">
      <c r="A958" s="334">
        <v>1020</v>
      </c>
      <c r="B958" s="336" t="s">
        <v>2823</v>
      </c>
      <c r="C958" s="239">
        <v>120507</v>
      </c>
      <c r="D958" s="233">
        <v>2501</v>
      </c>
      <c r="E958" s="200" t="str">
        <f>_xlfn.XLOOKUP(C958,Data!S:S,Data!T:T)</f>
        <v>Alumil Systems India Pvt Ltd.</v>
      </c>
      <c r="F958" s="199">
        <v>45972</v>
      </c>
      <c r="G958" s="233"/>
      <c r="H958" s="338"/>
      <c r="I958" s="60" t="str">
        <f>_xlfn.XLOOKUP(tbl_die_request8[[#This Row],[clm_support]],'Die Ordering'!C:C,'Die Ordering'!G:G,"",0)</f>
        <v/>
      </c>
      <c r="J958" s="39" t="s">
        <v>3201</v>
      </c>
      <c r="K958" s="240" t="s">
        <v>3752</v>
      </c>
      <c r="L958" s="341"/>
      <c r="M958" s="336"/>
      <c r="N958" s="336" t="str">
        <f t="shared" si="41"/>
        <v>00120507-2501</v>
      </c>
    </row>
    <row r="959" spans="1:14" ht="14.45">
      <c r="A959" s="334">
        <v>1021</v>
      </c>
      <c r="B959" s="336" t="s">
        <v>2823</v>
      </c>
      <c r="C959" s="239">
        <v>7098</v>
      </c>
      <c r="D959" s="233">
        <v>2508</v>
      </c>
      <c r="E959" s="200" t="str">
        <f>_xlfn.XLOOKUP(C959,Data!S:S,Data!T:T)</f>
        <v>Powerbar Gulf L.L.C</v>
      </c>
      <c r="F959" s="199">
        <v>45972</v>
      </c>
      <c r="G959" s="233"/>
      <c r="H959" s="338"/>
      <c r="I959" s="60">
        <f>_xlfn.XLOOKUP(tbl_die_request8[[#This Row],[clm_support]],'Die Ordering'!C:C,'Die Ordering'!G:G,"",0)</f>
        <v>45974</v>
      </c>
      <c r="J959" s="39" t="s">
        <v>3200</v>
      </c>
      <c r="K959" s="240" t="s">
        <v>3753</v>
      </c>
      <c r="L959" s="341"/>
      <c r="M959" s="336"/>
      <c r="N959" s="336" t="str">
        <f t="shared" si="41"/>
        <v>007098-2508</v>
      </c>
    </row>
    <row r="960" spans="1:14" ht="14.45">
      <c r="A960" s="334">
        <v>1022</v>
      </c>
      <c r="B960" s="336" t="s">
        <v>2823</v>
      </c>
      <c r="C960" s="239">
        <v>7098</v>
      </c>
      <c r="D960" s="233">
        <v>2509</v>
      </c>
      <c r="E960" s="200" t="str">
        <f>_xlfn.XLOOKUP(C960,Data!S:S,Data!T:T)</f>
        <v>Powerbar Gulf L.L.C</v>
      </c>
      <c r="F960" s="199">
        <v>45972</v>
      </c>
      <c r="G960" s="233"/>
      <c r="H960" s="338"/>
      <c r="I960" s="60">
        <f>_xlfn.XLOOKUP(tbl_die_request8[[#This Row],[clm_support]],'Die Ordering'!C:C,'Die Ordering'!G:G,"",0)</f>
        <v>45974</v>
      </c>
      <c r="J960" s="39" t="s">
        <v>3200</v>
      </c>
      <c r="K960" s="240" t="s">
        <v>3754</v>
      </c>
      <c r="L960" s="341"/>
      <c r="M960" s="336"/>
      <c r="N960" s="336" t="str">
        <f t="shared" si="41"/>
        <v>007098-2509</v>
      </c>
    </row>
    <row r="961" spans="1:14">
      <c r="A961" s="334">
        <v>1023</v>
      </c>
      <c r="B961" s="336" t="s">
        <v>2823</v>
      </c>
      <c r="C961" s="239">
        <v>12144</v>
      </c>
      <c r="D961" s="233">
        <v>3501</v>
      </c>
      <c r="E961" s="200" t="str">
        <f>_xlfn.XLOOKUP(C961,Data!S:S,Data!T:T)</f>
        <v>Al Ain Aluminium</v>
      </c>
      <c r="F961" s="199">
        <v>45972</v>
      </c>
      <c r="G961" s="233"/>
      <c r="H961" s="338"/>
      <c r="I961" s="60">
        <f>_xlfn.XLOOKUP(tbl_die_request8[[#This Row],[clm_support]],'Die Ordering'!C:C,'Die Ordering'!G:G,"",0)</f>
        <v>45981</v>
      </c>
      <c r="J961" s="39" t="s">
        <v>3200</v>
      </c>
      <c r="K961" s="240" t="s">
        <v>3755</v>
      </c>
      <c r="L961" s="341"/>
      <c r="M961" s="336"/>
      <c r="N961" s="336" t="str">
        <f t="shared" si="41"/>
        <v>012144-3501</v>
      </c>
    </row>
    <row r="962" spans="1:14" ht="14.45">
      <c r="A962" s="334">
        <v>1024</v>
      </c>
      <c r="B962" s="336" t="s">
        <v>2823</v>
      </c>
      <c r="C962" s="239">
        <v>7111</v>
      </c>
      <c r="D962" s="233">
        <v>2502</v>
      </c>
      <c r="E962" s="200" t="str">
        <f>_xlfn.XLOOKUP(C962,Data!S:S,Data!T:T)</f>
        <v>Powerbar Gulf L.L.C</v>
      </c>
      <c r="F962" s="199">
        <v>45972</v>
      </c>
      <c r="G962" s="233"/>
      <c r="H962" s="338"/>
      <c r="I962" s="60" t="str">
        <f>_xlfn.XLOOKUP(tbl_die_request8[[#This Row],[clm_support]],'Die Ordering'!C:C,'Die Ordering'!G:G,"",0)</f>
        <v/>
      </c>
      <c r="J962" s="39" t="s">
        <v>3201</v>
      </c>
      <c r="K962" s="240" t="s">
        <v>3756</v>
      </c>
      <c r="L962" s="341"/>
      <c r="M962" s="336"/>
      <c r="N962" s="336" t="str">
        <f t="shared" si="41"/>
        <v>007111-2502</v>
      </c>
    </row>
    <row r="963" spans="1:14" ht="14.45">
      <c r="A963" s="334">
        <v>1025</v>
      </c>
      <c r="B963" s="336" t="s">
        <v>2802</v>
      </c>
      <c r="C963" s="239">
        <v>12321</v>
      </c>
      <c r="D963" s="233">
        <v>512</v>
      </c>
      <c r="E963" s="200" t="str">
        <f>_xlfn.XLOOKUP(C963,Data!S:S,Data!T:T)</f>
        <v>Gulf Extrusions Co .(L.L.C)</v>
      </c>
      <c r="F963" s="199">
        <v>45972</v>
      </c>
      <c r="G963" s="233"/>
      <c r="H963" s="338"/>
      <c r="I963" s="60"/>
      <c r="J963" s="39" t="s">
        <v>3201</v>
      </c>
      <c r="K963" s="240"/>
      <c r="L963" s="341"/>
      <c r="M963" s="336"/>
      <c r="N963" s="336" t="str">
        <f t="shared" si="41"/>
        <v>12321-512</v>
      </c>
    </row>
    <row r="964" spans="1:14" ht="14.45">
      <c r="A964" s="334">
        <v>1026</v>
      </c>
      <c r="B964" s="336" t="s">
        <v>2802</v>
      </c>
      <c r="C964" s="239">
        <v>14700</v>
      </c>
      <c r="D964" s="233">
        <v>210</v>
      </c>
      <c r="E964" s="200" t="str">
        <f>_xlfn.XLOOKUP(C964,Data!S:S,Data!T:T)</f>
        <v>Gulf Extrusions Co .(L.L.C)</v>
      </c>
      <c r="F964" s="199">
        <v>45973</v>
      </c>
      <c r="G964" s="233"/>
      <c r="H964" s="338"/>
      <c r="I964" s="60"/>
      <c r="J964" s="39" t="s">
        <v>3201</v>
      </c>
      <c r="K964" s="240"/>
      <c r="L964" s="341"/>
      <c r="M964" s="336"/>
      <c r="N964" s="336" t="str">
        <f t="shared" ref="N964:N989" si="42">IF(B964="GEX-1",(IF(LEN(C964)=4,"0"&amp;C964&amp;"-"&amp;D964,C964&amp;"-"&amp;D964)),IF(LEN(C964)=5,"0"&amp;C964&amp;"-"&amp;D964,"00"&amp;C964&amp;"-"&amp;D964))</f>
        <v>14700-210</v>
      </c>
    </row>
    <row r="965" spans="1:14" ht="14.45">
      <c r="A965" s="334">
        <v>1027</v>
      </c>
      <c r="B965" s="336" t="s">
        <v>2823</v>
      </c>
      <c r="C965" s="239">
        <v>14700</v>
      </c>
      <c r="D965" s="233">
        <v>3504</v>
      </c>
      <c r="E965" s="200" t="str">
        <f>_xlfn.XLOOKUP(C965,Data!S:S,Data!T:T)</f>
        <v>Gulf Extrusions Co .(L.L.C)</v>
      </c>
      <c r="F965" s="199">
        <v>45973</v>
      </c>
      <c r="G965" s="233"/>
      <c r="H965" s="338"/>
      <c r="I965" s="60">
        <f>_xlfn.XLOOKUP(tbl_die_request8[[#This Row],[clm_support]],'Die Ordering'!C:C,'Die Ordering'!G:G,"",0)</f>
        <v>45974</v>
      </c>
      <c r="J965" s="39" t="s">
        <v>3200</v>
      </c>
      <c r="K965" s="240"/>
      <c r="L965" s="341"/>
      <c r="M965" s="336"/>
      <c r="N965" s="336" t="str">
        <f t="shared" si="42"/>
        <v>014700-3504</v>
      </c>
    </row>
    <row r="966" spans="1:14" ht="14.45">
      <c r="A966" s="334">
        <v>1028</v>
      </c>
      <c r="B966" s="336" t="s">
        <v>2802</v>
      </c>
      <c r="C966" s="239">
        <v>11279</v>
      </c>
      <c r="D966" s="233">
        <v>504</v>
      </c>
      <c r="E966" s="200" t="str">
        <f>_xlfn.XLOOKUP(C966,Data!S:S,Data!T:T)</f>
        <v>Gulf Extrusions Co .(L.L.C)</v>
      </c>
      <c r="F966" s="199">
        <v>45973</v>
      </c>
      <c r="G966" s="233"/>
      <c r="H966" s="338"/>
      <c r="I966" s="60"/>
      <c r="J966" s="39" t="s">
        <v>3201</v>
      </c>
      <c r="K966" s="240"/>
      <c r="L966" s="341"/>
      <c r="M966" s="336"/>
      <c r="N966" s="336" t="str">
        <f t="shared" si="42"/>
        <v>11279-504</v>
      </c>
    </row>
    <row r="967" spans="1:14" ht="14.45">
      <c r="A967" s="334">
        <v>1030</v>
      </c>
      <c r="B967" s="336" t="s">
        <v>2802</v>
      </c>
      <c r="C967" s="239">
        <v>15388</v>
      </c>
      <c r="D967" s="233">
        <v>403</v>
      </c>
      <c r="E967" s="200" t="str">
        <f>_xlfn.XLOOKUP(C967,Data!S:S,Data!T:T)</f>
        <v>Mr. Sam Diaw</v>
      </c>
      <c r="F967" s="199">
        <v>45973</v>
      </c>
      <c r="G967" s="233"/>
      <c r="H967" s="338"/>
      <c r="I967" s="60"/>
      <c r="J967" s="39" t="s">
        <v>3201</v>
      </c>
      <c r="K967" s="240"/>
      <c r="L967" s="341"/>
      <c r="M967" s="336"/>
      <c r="N967" s="336" t="str">
        <f t="shared" si="42"/>
        <v>15388-403</v>
      </c>
    </row>
    <row r="968" spans="1:14" ht="14.45">
      <c r="A968" s="334">
        <v>1031</v>
      </c>
      <c r="B968" s="336" t="s">
        <v>2802</v>
      </c>
      <c r="C968" s="239">
        <v>29596</v>
      </c>
      <c r="D968" s="233">
        <v>502</v>
      </c>
      <c r="E968" s="200" t="str">
        <f>_xlfn.XLOOKUP(C968,Data!S:S,Data!T:T)</f>
        <v>Gutmann Systems Middle East FZCO</v>
      </c>
      <c r="F968" s="199">
        <v>45973</v>
      </c>
      <c r="G968" s="233"/>
      <c r="H968" s="338"/>
      <c r="I968" s="60"/>
      <c r="J968" s="39" t="s">
        <v>3201</v>
      </c>
      <c r="K968" s="240"/>
      <c r="L968" s="341"/>
      <c r="M968" s="336"/>
      <c r="N968" s="336" t="str">
        <f t="shared" si="42"/>
        <v>29596-502</v>
      </c>
    </row>
    <row r="969" spans="1:14" ht="14.45">
      <c r="A969" s="334">
        <v>1032</v>
      </c>
      <c r="B969" s="336" t="s">
        <v>2823</v>
      </c>
      <c r="C969" s="239">
        <v>29780</v>
      </c>
      <c r="D969" s="233">
        <v>2508</v>
      </c>
      <c r="E969" s="200" t="str">
        <f>_xlfn.XLOOKUP(C969,Data!S:S,Data!T:T)</f>
        <v>Gulf Extrusions Co .(L.L.C)</v>
      </c>
      <c r="F969" s="199">
        <v>45974</v>
      </c>
      <c r="G969" s="233"/>
      <c r="H969" s="338"/>
      <c r="I969" s="60" t="str">
        <f>_xlfn.XLOOKUP(tbl_die_request8[[#This Row],[clm_support]],'Die Ordering'!C:C,'Die Ordering'!G:G,"",0)</f>
        <v/>
      </c>
      <c r="J969" s="39" t="s">
        <v>3201</v>
      </c>
      <c r="K969" s="240" t="s">
        <v>3757</v>
      </c>
      <c r="L969" s="341"/>
      <c r="M969" s="336"/>
      <c r="N969" s="336" t="str">
        <f t="shared" si="42"/>
        <v>029780-2508</v>
      </c>
    </row>
    <row r="970" spans="1:14" ht="14.45">
      <c r="A970" s="334">
        <v>1033</v>
      </c>
      <c r="B970" s="336" t="s">
        <v>2823</v>
      </c>
      <c r="C970" s="239">
        <v>7108</v>
      </c>
      <c r="D970" s="233">
        <v>2503</v>
      </c>
      <c r="E970" s="200" t="str">
        <f>_xlfn.XLOOKUP(C970,Data!S:S,Data!T:T)</f>
        <v>Powerbar Gulf L.L.C</v>
      </c>
      <c r="F970" s="199">
        <v>45974</v>
      </c>
      <c r="G970" s="233"/>
      <c r="H970" s="338"/>
      <c r="I970" s="60">
        <f>_xlfn.XLOOKUP(tbl_die_request8[[#This Row],[clm_support]],'Die Ordering'!C:C,'Die Ordering'!G:G,"",0)</f>
        <v>45981</v>
      </c>
      <c r="J970" s="39" t="s">
        <v>3200</v>
      </c>
      <c r="K970" s="240" t="s">
        <v>3758</v>
      </c>
      <c r="L970" s="341"/>
      <c r="M970" s="336"/>
      <c r="N970" s="336" t="str">
        <f t="shared" si="42"/>
        <v>007108-2503</v>
      </c>
    </row>
    <row r="971" spans="1:14" ht="14.45">
      <c r="A971" s="334">
        <v>1034</v>
      </c>
      <c r="B971" s="336" t="s">
        <v>2823</v>
      </c>
      <c r="C971" s="239">
        <v>51111</v>
      </c>
      <c r="D971" s="233">
        <v>3507</v>
      </c>
      <c r="E971" s="200" t="str">
        <f>_xlfn.XLOOKUP(C971,Data!S:S,Data!T:T)</f>
        <v>Automotive Precision Technology</v>
      </c>
      <c r="F971" s="199">
        <v>45974</v>
      </c>
      <c r="G971" s="233"/>
      <c r="H971" s="338"/>
      <c r="I971" s="60">
        <f>_xlfn.XLOOKUP(tbl_die_request8[[#This Row],[clm_support]],'Die Ordering'!C:C,'Die Ordering'!G:G,"",0)</f>
        <v>45981</v>
      </c>
      <c r="J971" s="39" t="s">
        <v>3200</v>
      </c>
      <c r="K971" s="240" t="s">
        <v>3759</v>
      </c>
      <c r="L971" s="341"/>
      <c r="M971" s="336"/>
      <c r="N971" s="336" t="str">
        <f t="shared" si="42"/>
        <v>051111-3507</v>
      </c>
    </row>
    <row r="972" spans="1:14" ht="14.45">
      <c r="A972" s="334">
        <v>1035</v>
      </c>
      <c r="B972" s="336" t="s">
        <v>2823</v>
      </c>
      <c r="C972" s="239">
        <v>13938</v>
      </c>
      <c r="D972" s="233">
        <v>3504</v>
      </c>
      <c r="E972" s="200" t="str">
        <f>_xlfn.XLOOKUP(C972,Data!S:S,Data!T:T)</f>
        <v>Gulf Extrusions Co .(L.L.C)</v>
      </c>
      <c r="F972" s="199">
        <v>45974</v>
      </c>
      <c r="G972" s="233"/>
      <c r="H972" s="338"/>
      <c r="I972" s="60" t="str">
        <f>_xlfn.XLOOKUP(tbl_die_request8[[#This Row],[clm_support]],'Die Ordering'!C:C,'Die Ordering'!G:G,"",0)</f>
        <v/>
      </c>
      <c r="J972" s="39" t="s">
        <v>3201</v>
      </c>
      <c r="K972" s="240" t="s">
        <v>3760</v>
      </c>
      <c r="L972" s="341"/>
      <c r="M972" s="336"/>
      <c r="N972" s="336" t="str">
        <f t="shared" si="42"/>
        <v>013938-3504</v>
      </c>
    </row>
    <row r="973" spans="1:14" ht="14.45">
      <c r="A973" s="334">
        <v>1036</v>
      </c>
      <c r="B973" s="336" t="s">
        <v>2802</v>
      </c>
      <c r="C973" s="239">
        <v>7098</v>
      </c>
      <c r="D973" s="233">
        <v>607</v>
      </c>
      <c r="E973" s="200" t="str">
        <f>_xlfn.XLOOKUP(C973,Data!S:S,Data!T:T)</f>
        <v>Powerbar Gulf L.L.C</v>
      </c>
      <c r="F973" s="199">
        <v>45974</v>
      </c>
      <c r="G973" s="233"/>
      <c r="H973" s="338"/>
      <c r="I973" s="60"/>
      <c r="J973" s="39" t="s">
        <v>3201</v>
      </c>
      <c r="K973" s="240"/>
      <c r="L973" s="341"/>
      <c r="M973" s="336"/>
      <c r="N973" s="336" t="str">
        <f t="shared" si="42"/>
        <v>07098-607</v>
      </c>
    </row>
    <row r="974" spans="1:14" ht="14.45">
      <c r="A974" s="334">
        <v>1037</v>
      </c>
      <c r="B974" s="336" t="s">
        <v>2802</v>
      </c>
      <c r="C974" s="239">
        <v>7098</v>
      </c>
      <c r="D974" s="233">
        <v>608</v>
      </c>
      <c r="E974" s="200" t="str">
        <f>_xlfn.XLOOKUP(C974,Data!S:S,Data!T:T)</f>
        <v>Powerbar Gulf L.L.C</v>
      </c>
      <c r="F974" s="199">
        <v>45974</v>
      </c>
      <c r="G974" s="233"/>
      <c r="H974" s="338"/>
      <c r="I974" s="60"/>
      <c r="J974" s="39" t="s">
        <v>3201</v>
      </c>
      <c r="K974" s="240"/>
      <c r="L974" s="341"/>
      <c r="M974" s="336"/>
      <c r="N974" s="336" t="str">
        <f t="shared" si="42"/>
        <v>07098-608</v>
      </c>
    </row>
    <row r="975" spans="1:14" ht="14.45">
      <c r="A975" s="334">
        <v>1038</v>
      </c>
      <c r="B975" s="336" t="s">
        <v>2802</v>
      </c>
      <c r="C975" s="239">
        <v>28117</v>
      </c>
      <c r="D975" s="233">
        <v>506</v>
      </c>
      <c r="E975" s="200" t="str">
        <f>_xlfn.XLOOKUP(C975,Data!S:S,Data!T:T)</f>
        <v>Gulf Extrusions Co .(L.L.C)</v>
      </c>
      <c r="F975" s="199">
        <v>45974</v>
      </c>
      <c r="G975" s="233"/>
      <c r="H975" s="338"/>
      <c r="I975" s="60"/>
      <c r="J975" s="39" t="s">
        <v>3201</v>
      </c>
      <c r="K975" s="240"/>
      <c r="L975" s="341"/>
      <c r="M975" s="336"/>
      <c r="N975" s="336" t="str">
        <f t="shared" si="42"/>
        <v>28117-506</v>
      </c>
    </row>
    <row r="976" spans="1:14" ht="14.45">
      <c r="A976" s="334">
        <v>1039</v>
      </c>
      <c r="B976" s="336" t="s">
        <v>2802</v>
      </c>
      <c r="C976" s="239">
        <v>29740</v>
      </c>
      <c r="D976" s="233">
        <v>602</v>
      </c>
      <c r="E976" s="200" t="str">
        <f>_xlfn.XLOOKUP(C976,Data!S:S,Data!T:T)</f>
        <v>Fab India</v>
      </c>
      <c r="F976" s="199">
        <v>45974</v>
      </c>
      <c r="G976" s="233"/>
      <c r="H976" s="338"/>
      <c r="I976" s="60"/>
      <c r="J976" s="39" t="s">
        <v>3201</v>
      </c>
      <c r="K976" s="240"/>
      <c r="L976" s="341"/>
      <c r="M976" s="336"/>
      <c r="N976" s="336" t="str">
        <f t="shared" si="42"/>
        <v>29740-602</v>
      </c>
    </row>
    <row r="977" spans="1:14">
      <c r="A977" s="334">
        <v>1040</v>
      </c>
      <c r="B977" s="336" t="s">
        <v>2802</v>
      </c>
      <c r="C977" s="239">
        <v>30379</v>
      </c>
      <c r="D977" s="233">
        <v>501</v>
      </c>
      <c r="E977" s="200" t="s">
        <v>3761</v>
      </c>
      <c r="F977" s="199">
        <v>45974</v>
      </c>
      <c r="G977" s="233"/>
      <c r="H977" s="338"/>
      <c r="I977" s="60"/>
      <c r="J977" s="39" t="s">
        <v>3201</v>
      </c>
      <c r="K977" s="240"/>
      <c r="L977" s="341"/>
      <c r="M977" s="336"/>
      <c r="N977" s="336" t="str">
        <f t="shared" si="42"/>
        <v>30379-501</v>
      </c>
    </row>
    <row r="978" spans="1:14">
      <c r="A978" s="334">
        <v>1042</v>
      </c>
      <c r="B978" s="336" t="s">
        <v>2823</v>
      </c>
      <c r="C978" s="239">
        <v>27911</v>
      </c>
      <c r="D978" s="233">
        <v>3501</v>
      </c>
      <c r="E978" s="200" t="s">
        <v>3623</v>
      </c>
      <c r="F978" s="199">
        <v>45977</v>
      </c>
      <c r="G978" s="233"/>
      <c r="H978" s="338"/>
      <c r="I978" s="60">
        <f>_xlfn.XLOOKUP(tbl_die_request8[[#This Row],[clm_support]],'Die Ordering'!C:C,'Die Ordering'!G:G,"",0)</f>
        <v>45980</v>
      </c>
      <c r="J978" s="39" t="s">
        <v>3200</v>
      </c>
      <c r="K978" s="240"/>
      <c r="L978" s="341"/>
      <c r="M978" s="336"/>
      <c r="N978" s="336" t="str">
        <f t="shared" si="42"/>
        <v>027911-3501</v>
      </c>
    </row>
    <row r="979" spans="1:14">
      <c r="A979" s="334">
        <v>1043</v>
      </c>
      <c r="B979" s="336" t="s">
        <v>2802</v>
      </c>
      <c r="C979" s="239">
        <v>27069</v>
      </c>
      <c r="D979" s="233">
        <v>205</v>
      </c>
      <c r="E979" s="200" t="str">
        <f>_xlfn.XLOOKUP(C979,Data!S:S,Data!T:T)</f>
        <v>Ennova Facades Inc.</v>
      </c>
      <c r="F979" s="199">
        <v>45977</v>
      </c>
      <c r="G979" s="233"/>
      <c r="H979" s="338"/>
      <c r="I979" s="60"/>
      <c r="J979" s="39" t="s">
        <v>3201</v>
      </c>
      <c r="K979" s="240"/>
      <c r="L979" s="341"/>
      <c r="M979" s="336"/>
      <c r="N979" s="336" t="str">
        <f t="shared" si="42"/>
        <v>27069-205</v>
      </c>
    </row>
    <row r="980" spans="1:14">
      <c r="A980" s="334">
        <v>1044</v>
      </c>
      <c r="B980" s="336" t="s">
        <v>2802</v>
      </c>
      <c r="C980" s="239">
        <v>27336</v>
      </c>
      <c r="D980" s="233">
        <v>502</v>
      </c>
      <c r="E980" s="200" t="str">
        <f>_xlfn.XLOOKUP(C980,Data!S:S,Data!T:T)</f>
        <v>Ennova Facades Inc.</v>
      </c>
      <c r="F980" s="199">
        <v>45977</v>
      </c>
      <c r="G980" s="233"/>
      <c r="H980" s="338"/>
      <c r="I980" s="60"/>
      <c r="J980" s="39" t="s">
        <v>3201</v>
      </c>
      <c r="K980" s="240"/>
      <c r="L980" s="341"/>
      <c r="M980" s="336"/>
      <c r="N980" s="336" t="str">
        <f t="shared" si="42"/>
        <v>27336-502</v>
      </c>
    </row>
    <row r="981" spans="1:14">
      <c r="A981" s="334">
        <v>1045</v>
      </c>
      <c r="B981" s="336" t="s">
        <v>2802</v>
      </c>
      <c r="C981" s="239">
        <v>27337</v>
      </c>
      <c r="D981" s="233">
        <v>402</v>
      </c>
      <c r="E981" s="200" t="str">
        <f>_xlfn.XLOOKUP(C981,Data!S:S,Data!T:T)</f>
        <v>Ennova Facades Inc.</v>
      </c>
      <c r="F981" s="199">
        <v>45977</v>
      </c>
      <c r="G981" s="233"/>
      <c r="H981" s="338"/>
      <c r="I981" s="60"/>
      <c r="J981" s="39" t="s">
        <v>3201</v>
      </c>
      <c r="K981" s="240"/>
      <c r="L981" s="341"/>
      <c r="M981" s="336"/>
      <c r="N981" s="336" t="str">
        <f t="shared" si="42"/>
        <v>27337-402</v>
      </c>
    </row>
    <row r="982" spans="1:14">
      <c r="A982" s="334">
        <v>1046</v>
      </c>
      <c r="B982" s="336" t="s">
        <v>2802</v>
      </c>
      <c r="C982" s="239">
        <v>29211</v>
      </c>
      <c r="D982" s="233">
        <v>202</v>
      </c>
      <c r="E982" s="200" t="str">
        <f>_xlfn.XLOOKUP(C982,Data!S:S,Data!T:T)</f>
        <v>Ennova Facades Inc.</v>
      </c>
      <c r="F982" s="199">
        <v>45977</v>
      </c>
      <c r="G982" s="233"/>
      <c r="H982" s="338"/>
      <c r="I982" s="60"/>
      <c r="J982" s="39" t="s">
        <v>3201</v>
      </c>
      <c r="K982" s="240"/>
      <c r="L982" s="341"/>
      <c r="M982" s="336"/>
      <c r="N982" s="336" t="str">
        <f t="shared" si="42"/>
        <v>29211-202</v>
      </c>
    </row>
    <row r="983" spans="1:14">
      <c r="A983" s="334">
        <v>1047</v>
      </c>
      <c r="B983" s="336" t="s">
        <v>2802</v>
      </c>
      <c r="C983" s="239">
        <v>29225</v>
      </c>
      <c r="D983" s="233">
        <v>602</v>
      </c>
      <c r="E983" s="200" t="str">
        <f>_xlfn.XLOOKUP(C983,Data!S:S,Data!T:T)</f>
        <v>Ennova Facades Inc.</v>
      </c>
      <c r="F983" s="199">
        <v>45977</v>
      </c>
      <c r="G983" s="233"/>
      <c r="H983" s="338"/>
      <c r="I983" s="60"/>
      <c r="J983" s="39" t="s">
        <v>3201</v>
      </c>
      <c r="K983" s="240"/>
      <c r="L983" s="341"/>
      <c r="M983" s="336"/>
      <c r="N983" s="336" t="str">
        <f t="shared" si="42"/>
        <v>29225-602</v>
      </c>
    </row>
    <row r="984" spans="1:14">
      <c r="A984" s="334">
        <v>1048</v>
      </c>
      <c r="B984" s="336" t="s">
        <v>2802</v>
      </c>
      <c r="C984" s="239">
        <v>29675</v>
      </c>
      <c r="D984" s="233">
        <v>602</v>
      </c>
      <c r="E984" s="200" t="str">
        <f>_xlfn.XLOOKUP(C984,Data!S:S,Data!T:T)</f>
        <v>Ennova Facades Inc.</v>
      </c>
      <c r="F984" s="199">
        <v>45977</v>
      </c>
      <c r="G984" s="233"/>
      <c r="H984" s="338"/>
      <c r="I984" s="60"/>
      <c r="J984" s="39" t="s">
        <v>3201</v>
      </c>
      <c r="K984" s="240"/>
      <c r="L984" s="341"/>
      <c r="M984" s="336"/>
      <c r="N984" s="336" t="str">
        <f t="shared" si="42"/>
        <v>29675-602</v>
      </c>
    </row>
    <row r="985" spans="1:14">
      <c r="A985" s="334">
        <v>1049</v>
      </c>
      <c r="B985" s="336" t="s">
        <v>2823</v>
      </c>
      <c r="C985" s="239">
        <v>27831</v>
      </c>
      <c r="D985" s="233">
        <v>3502</v>
      </c>
      <c r="E985" s="200" t="str">
        <f>_xlfn.XLOOKUP(C985,Data!S:S,Data!T:T)</f>
        <v>Ennova Facades Inc.</v>
      </c>
      <c r="F985" s="199">
        <v>45977</v>
      </c>
      <c r="G985" s="233"/>
      <c r="H985" s="338"/>
      <c r="I985" s="60" t="str">
        <f>_xlfn.XLOOKUP(tbl_die_request8[[#This Row],[clm_support]],'Die Ordering'!C:C,'Die Ordering'!G:G,"",0)</f>
        <v/>
      </c>
      <c r="J985" s="39" t="s">
        <v>3201</v>
      </c>
      <c r="K985" s="240"/>
      <c r="L985" s="341"/>
      <c r="M985" s="336"/>
      <c r="N985" s="336" t="str">
        <f t="shared" si="42"/>
        <v>027831-3502</v>
      </c>
    </row>
    <row r="986" spans="1:14">
      <c r="A986" s="334">
        <v>1050</v>
      </c>
      <c r="B986" s="336" t="s">
        <v>2823</v>
      </c>
      <c r="C986" s="239">
        <v>27832</v>
      </c>
      <c r="D986" s="233">
        <v>3502</v>
      </c>
      <c r="E986" s="200" t="str">
        <f>_xlfn.XLOOKUP(C986,Data!S:S,Data!T:T)</f>
        <v>Ennova Facades Inc.</v>
      </c>
      <c r="F986" s="199">
        <v>45977</v>
      </c>
      <c r="G986" s="233"/>
      <c r="H986" s="338"/>
      <c r="I986" s="60" t="str">
        <f>_xlfn.XLOOKUP(tbl_die_request8[[#This Row],[clm_support]],'Die Ordering'!C:C,'Die Ordering'!G:G,"",0)</f>
        <v/>
      </c>
      <c r="J986" s="39" t="s">
        <v>3201</v>
      </c>
      <c r="K986" s="240"/>
      <c r="L986" s="341"/>
      <c r="M986" s="336"/>
      <c r="N986" s="336" t="str">
        <f t="shared" si="42"/>
        <v>027832-3502</v>
      </c>
    </row>
    <row r="987" spans="1:14">
      <c r="A987" s="334">
        <v>1051</v>
      </c>
      <c r="B987" s="336" t="s">
        <v>2823</v>
      </c>
      <c r="C987" s="239">
        <v>30393</v>
      </c>
      <c r="D987" s="233">
        <v>2502</v>
      </c>
      <c r="E987" s="200" t="s">
        <v>3346</v>
      </c>
      <c r="F987" s="199">
        <v>45977</v>
      </c>
      <c r="G987" s="233"/>
      <c r="H987" s="338"/>
      <c r="I987" s="60" t="str">
        <f>_xlfn.XLOOKUP(tbl_die_request8[[#This Row],[clm_support]],'Die Ordering'!C:C,'Die Ordering'!G:G,"",0)</f>
        <v/>
      </c>
      <c r="J987" s="39" t="s">
        <v>3201</v>
      </c>
      <c r="K987" s="240"/>
      <c r="L987" s="341"/>
      <c r="M987" s="336"/>
      <c r="N987" s="336" t="str">
        <f t="shared" si="42"/>
        <v>030393-2502</v>
      </c>
    </row>
    <row r="988" spans="1:14">
      <c r="A988" s="334">
        <v>1052</v>
      </c>
      <c r="B988" s="336" t="s">
        <v>2823</v>
      </c>
      <c r="C988" s="239">
        <v>27915</v>
      </c>
      <c r="D988" s="233">
        <v>2502</v>
      </c>
      <c r="E988" s="200" t="s">
        <v>3346</v>
      </c>
      <c r="F988" s="199">
        <v>45977</v>
      </c>
      <c r="G988" s="233"/>
      <c r="H988" s="338"/>
      <c r="I988" s="60" t="str">
        <f>_xlfn.XLOOKUP(tbl_die_request8[[#This Row],[clm_support]],'Die Ordering'!C:C,'Die Ordering'!G:G,"",0)</f>
        <v/>
      </c>
      <c r="J988" s="39" t="s">
        <v>3201</v>
      </c>
      <c r="K988" s="240"/>
      <c r="L988" s="341"/>
      <c r="M988" s="336"/>
      <c r="N988" s="336" t="str">
        <f t="shared" si="42"/>
        <v>027915-2502</v>
      </c>
    </row>
    <row r="989" spans="1:14">
      <c r="A989" s="334">
        <v>1053</v>
      </c>
      <c r="B989" s="336" t="s">
        <v>2802</v>
      </c>
      <c r="C989" s="239">
        <v>27843</v>
      </c>
      <c r="D989" s="233">
        <v>402</v>
      </c>
      <c r="E989" s="200" t="str">
        <f>_xlfn.XLOOKUP(C989,Data!S:S,Data!T:T)</f>
        <v>Ennova Facades Inc.</v>
      </c>
      <c r="F989" s="199">
        <v>45977</v>
      </c>
      <c r="G989" s="233"/>
      <c r="H989" s="338"/>
      <c r="I989" s="60"/>
      <c r="J989" s="39" t="s">
        <v>3260</v>
      </c>
      <c r="K989" s="240"/>
      <c r="L989" s="341"/>
      <c r="M989" s="336"/>
      <c r="N989" s="336" t="str">
        <f t="shared" si="42"/>
        <v>27843-402</v>
      </c>
    </row>
    <row r="990" spans="1:14">
      <c r="A990" s="334">
        <v>1055</v>
      </c>
      <c r="B990" s="336" t="s">
        <v>2802</v>
      </c>
      <c r="C990" s="239">
        <v>5034</v>
      </c>
      <c r="D990" s="233">
        <v>502</v>
      </c>
      <c r="E990" s="200" t="str">
        <f>_xlfn.XLOOKUP(C990,Data!S:S,Data!T:T)</f>
        <v>Gulf Extrusions Co .(L.L.C)</v>
      </c>
      <c r="F990" s="199">
        <v>45977</v>
      </c>
      <c r="G990" s="233"/>
      <c r="H990" s="338"/>
      <c r="I990" s="60"/>
      <c r="J990" s="39" t="s">
        <v>3201</v>
      </c>
      <c r="K990" s="240"/>
      <c r="L990" s="341"/>
      <c r="M990" s="336"/>
      <c r="N990" s="336" t="str">
        <f t="shared" ref="N990:N1004" si="43">IF(B990="GEX-1",(IF(LEN(C990)=4,"0"&amp;C990&amp;"-"&amp;D990,C990&amp;"-"&amp;D990)),IF(LEN(C990)=5,"0"&amp;C990&amp;"-"&amp;D990,"00"&amp;C990&amp;"-"&amp;D990))</f>
        <v>05034-502</v>
      </c>
    </row>
    <row r="991" spans="1:14">
      <c r="A991" s="334">
        <v>1056</v>
      </c>
      <c r="B991" s="336" t="s">
        <v>2802</v>
      </c>
      <c r="C991" s="239">
        <v>30496</v>
      </c>
      <c r="D991" s="233">
        <v>601</v>
      </c>
      <c r="E991" s="200" t="s">
        <v>3762</v>
      </c>
      <c r="F991" s="199">
        <v>45978</v>
      </c>
      <c r="G991" s="233"/>
      <c r="H991" s="338"/>
      <c r="I991" s="60"/>
      <c r="J991" s="39" t="s">
        <v>3201</v>
      </c>
      <c r="K991" s="240"/>
      <c r="L991" s="341"/>
      <c r="M991" s="336"/>
      <c r="N991" s="336" t="str">
        <f t="shared" si="43"/>
        <v>30496-601</v>
      </c>
    </row>
    <row r="992" spans="1:14">
      <c r="A992" s="334">
        <v>1057</v>
      </c>
      <c r="B992" s="336" t="s">
        <v>2802</v>
      </c>
      <c r="C992" s="239">
        <v>120661</v>
      </c>
      <c r="D992" s="233">
        <v>607</v>
      </c>
      <c r="E992" s="200" t="str">
        <f>_xlfn.XLOOKUP(C992,Data!S:S,Data!T:T)</f>
        <v>Al Baddad Capital</v>
      </c>
      <c r="F992" s="199">
        <v>45978</v>
      </c>
      <c r="G992" s="233"/>
      <c r="H992" s="338"/>
      <c r="I992" s="60"/>
      <c r="J992" s="39" t="s">
        <v>3201</v>
      </c>
      <c r="K992" s="240"/>
      <c r="L992" s="341"/>
      <c r="M992" s="336"/>
      <c r="N992" s="336" t="str">
        <f t="shared" si="43"/>
        <v>120661-607</v>
      </c>
    </row>
    <row r="993" spans="1:14">
      <c r="A993" s="334">
        <v>1058</v>
      </c>
      <c r="B993" s="336" t="s">
        <v>2802</v>
      </c>
      <c r="C993" s="239">
        <v>29780</v>
      </c>
      <c r="D993" s="233">
        <v>527</v>
      </c>
      <c r="E993" s="200" t="str">
        <f>_xlfn.XLOOKUP(C993,Data!S:S,Data!T:T)</f>
        <v>Gulf Extrusions Co .(L.L.C)</v>
      </c>
      <c r="F993" s="199">
        <v>45978</v>
      </c>
      <c r="G993" s="233"/>
      <c r="H993" s="338"/>
      <c r="I993" s="60"/>
      <c r="J993" s="39" t="s">
        <v>3201</v>
      </c>
      <c r="K993" s="240"/>
      <c r="L993" s="341"/>
      <c r="M993" s="336"/>
      <c r="N993" s="336" t="str">
        <f t="shared" si="43"/>
        <v>29780-527</v>
      </c>
    </row>
    <row r="994" spans="1:14">
      <c r="A994" s="334">
        <v>1059</v>
      </c>
      <c r="B994" s="336" t="s">
        <v>2802</v>
      </c>
      <c r="C994" s="239">
        <v>29780</v>
      </c>
      <c r="D994" s="233">
        <v>528</v>
      </c>
      <c r="E994" s="200" t="str">
        <f>_xlfn.XLOOKUP(C994,Data!S:S,Data!T:T)</f>
        <v>Gulf Extrusions Co .(L.L.C)</v>
      </c>
      <c r="F994" s="199">
        <v>45978</v>
      </c>
      <c r="G994" s="233"/>
      <c r="H994" s="338"/>
      <c r="I994" s="60"/>
      <c r="J994" s="39" t="s">
        <v>3201</v>
      </c>
      <c r="K994" s="240"/>
      <c r="L994" s="341"/>
      <c r="M994" s="336"/>
      <c r="N994" s="336" t="str">
        <f t="shared" si="43"/>
        <v>29780-528</v>
      </c>
    </row>
    <row r="995" spans="1:14">
      <c r="A995" s="334">
        <v>1060</v>
      </c>
      <c r="B995" s="336" t="s">
        <v>2802</v>
      </c>
      <c r="C995" s="239">
        <v>30477</v>
      </c>
      <c r="D995" s="233">
        <v>602</v>
      </c>
      <c r="E995" s="200" t="s">
        <v>3763</v>
      </c>
      <c r="F995" s="199">
        <v>45980</v>
      </c>
      <c r="G995" s="233"/>
      <c r="H995" s="338"/>
      <c r="I995" s="60"/>
      <c r="J995" s="39" t="s">
        <v>3201</v>
      </c>
      <c r="K995" s="240"/>
      <c r="L995" s="341"/>
      <c r="M995" s="336"/>
      <c r="N995" s="336" t="str">
        <f t="shared" si="43"/>
        <v>30477-602</v>
      </c>
    </row>
    <row r="996" spans="1:14">
      <c r="A996" s="334">
        <v>1061</v>
      </c>
      <c r="B996" s="336" t="s">
        <v>2802</v>
      </c>
      <c r="C996" s="239">
        <v>27349</v>
      </c>
      <c r="D996" s="233">
        <v>502</v>
      </c>
      <c r="E996" s="200" t="str">
        <f>_xlfn.XLOOKUP(C996,Data!S:S,Data!T:T)</f>
        <v>Kaprel Partitions LLC</v>
      </c>
      <c r="F996" s="199">
        <v>45980</v>
      </c>
      <c r="G996" s="233"/>
      <c r="H996" s="338"/>
      <c r="I996" s="60"/>
      <c r="J996" s="39" t="s">
        <v>3201</v>
      </c>
      <c r="K996" s="240"/>
      <c r="L996" s="341"/>
      <c r="M996" s="336"/>
      <c r="N996" s="336" t="str">
        <f t="shared" si="43"/>
        <v>27349-502</v>
      </c>
    </row>
    <row r="997" spans="1:14">
      <c r="A997" s="334">
        <v>1063</v>
      </c>
      <c r="B997" s="336" t="s">
        <v>2802</v>
      </c>
      <c r="C997" s="239">
        <v>29957</v>
      </c>
      <c r="D997" s="233">
        <v>402</v>
      </c>
      <c r="E997" s="200" t="str">
        <f>_xlfn.XLOOKUP(C997,Data!S:S,Data!T:T)</f>
        <v>PERGOLA UAE ALUMINIUM - L.L.C</v>
      </c>
      <c r="F997" s="199">
        <v>45980</v>
      </c>
      <c r="G997" s="233"/>
      <c r="H997" s="338"/>
      <c r="I997" s="60"/>
      <c r="J997" s="39" t="s">
        <v>3201</v>
      </c>
      <c r="K997" s="240"/>
      <c r="L997" s="341"/>
      <c r="M997" s="336"/>
      <c r="N997" s="336" t="str">
        <f t="shared" si="43"/>
        <v>29957-402</v>
      </c>
    </row>
    <row r="998" spans="1:14">
      <c r="A998" s="334">
        <v>1064</v>
      </c>
      <c r="B998" s="336" t="s">
        <v>2802</v>
      </c>
      <c r="C998" s="239">
        <v>18763</v>
      </c>
      <c r="D998" s="233">
        <v>206</v>
      </c>
      <c r="E998" s="200" t="str">
        <f>_xlfn.XLOOKUP(C998,Data!S:S,Data!T:T)</f>
        <v>Gulf Extrusions Co .(L.L.C)</v>
      </c>
      <c r="F998" s="199">
        <v>45980</v>
      </c>
      <c r="G998" s="233"/>
      <c r="H998" s="338"/>
      <c r="I998" s="60"/>
      <c r="J998" s="39" t="s">
        <v>3201</v>
      </c>
      <c r="K998" s="240"/>
      <c r="L998" s="341"/>
      <c r="M998" s="336"/>
      <c r="N998" s="336" t="str">
        <f t="shared" si="43"/>
        <v>18763-206</v>
      </c>
    </row>
    <row r="999" spans="1:14">
      <c r="A999" s="334">
        <v>1065</v>
      </c>
      <c r="B999" s="336" t="s">
        <v>2823</v>
      </c>
      <c r="C999" s="239">
        <v>29117</v>
      </c>
      <c r="D999" s="233">
        <v>3502</v>
      </c>
      <c r="E999" s="200" t="s">
        <v>3354</v>
      </c>
      <c r="F999" s="199">
        <v>45980</v>
      </c>
      <c r="G999" s="233"/>
      <c r="H999" s="338"/>
      <c r="I999" s="60">
        <f>_xlfn.XLOOKUP(tbl_die_request8[[#This Row],[clm_support]],'Die Ordering'!C:C,'Die Ordering'!G:G,"",0)</f>
        <v>45981</v>
      </c>
      <c r="J999" s="39" t="s">
        <v>3200</v>
      </c>
      <c r="K999" s="240" t="s">
        <v>3764</v>
      </c>
      <c r="L999" s="341"/>
      <c r="M999" s="336"/>
      <c r="N999" s="336" t="str">
        <f t="shared" si="43"/>
        <v>029117-3502</v>
      </c>
    </row>
    <row r="1000" spans="1:14">
      <c r="A1000" s="334">
        <v>1066</v>
      </c>
      <c r="B1000" s="336" t="s">
        <v>2823</v>
      </c>
      <c r="C1000" s="239">
        <v>29118</v>
      </c>
      <c r="D1000" s="233">
        <v>2513</v>
      </c>
      <c r="E1000" s="200" t="s">
        <v>3354</v>
      </c>
      <c r="F1000" s="199">
        <v>45980</v>
      </c>
      <c r="G1000" s="233"/>
      <c r="H1000" s="338"/>
      <c r="I1000" s="60">
        <f>_xlfn.XLOOKUP(tbl_die_request8[[#This Row],[clm_support]],'Die Ordering'!C:C,'Die Ordering'!G:G,"",0)</f>
        <v>45981</v>
      </c>
      <c r="J1000" s="39" t="s">
        <v>3200</v>
      </c>
      <c r="K1000" s="240" t="s">
        <v>3765</v>
      </c>
      <c r="L1000" s="341"/>
      <c r="M1000" s="336"/>
      <c r="N1000" s="336" t="str">
        <f t="shared" si="43"/>
        <v>029118-2513</v>
      </c>
    </row>
    <row r="1001" spans="1:14">
      <c r="A1001" s="334">
        <v>1067</v>
      </c>
      <c r="B1001" s="336" t="s">
        <v>2823</v>
      </c>
      <c r="C1001" s="239">
        <v>29118</v>
      </c>
      <c r="D1001" s="233">
        <v>2514</v>
      </c>
      <c r="E1001" s="200" t="s">
        <v>3354</v>
      </c>
      <c r="F1001" s="199">
        <v>45980</v>
      </c>
      <c r="G1001" s="233"/>
      <c r="H1001" s="338"/>
      <c r="I1001" s="60">
        <f>_xlfn.XLOOKUP(tbl_die_request8[[#This Row],[clm_support]],'Die Ordering'!C:C,'Die Ordering'!G:G,"",0)</f>
        <v>45981</v>
      </c>
      <c r="J1001" s="39" t="s">
        <v>3200</v>
      </c>
      <c r="K1001" s="240" t="s">
        <v>3766</v>
      </c>
      <c r="L1001" s="341"/>
      <c r="M1001" s="336"/>
      <c r="N1001" s="336" t="str">
        <f t="shared" si="43"/>
        <v>029118-2514</v>
      </c>
    </row>
    <row r="1002" spans="1:14">
      <c r="A1002" s="334">
        <v>1068</v>
      </c>
      <c r="B1002" s="336" t="s">
        <v>2823</v>
      </c>
      <c r="C1002" s="239">
        <v>10745</v>
      </c>
      <c r="D1002" s="233">
        <v>2501</v>
      </c>
      <c r="E1002" s="200" t="s">
        <v>3767</v>
      </c>
      <c r="F1002" s="199">
        <v>45980</v>
      </c>
      <c r="G1002" s="233"/>
      <c r="H1002" s="338"/>
      <c r="I1002" s="60">
        <f>_xlfn.XLOOKUP(tbl_die_request8[[#This Row],[clm_support]],'Die Ordering'!C:C,'Die Ordering'!G:G,"",0)</f>
        <v>45986</v>
      </c>
      <c r="J1002" s="39" t="s">
        <v>3200</v>
      </c>
      <c r="K1002" s="240" t="s">
        <v>3768</v>
      </c>
      <c r="L1002" s="341"/>
      <c r="M1002" s="336"/>
      <c r="N1002" s="336" t="str">
        <f t="shared" si="43"/>
        <v>010745-2501</v>
      </c>
    </row>
    <row r="1003" spans="1:14">
      <c r="A1003" s="334">
        <v>1069</v>
      </c>
      <c r="B1003" s="336" t="s">
        <v>2802</v>
      </c>
      <c r="C1003" s="239">
        <v>12221</v>
      </c>
      <c r="D1003" s="233">
        <v>404</v>
      </c>
      <c r="E1003" s="200" t="str">
        <f>_xlfn.XLOOKUP(C1003,Data!S:S,Data!T:T)</f>
        <v>Al Ghurair Construction-Aluminium L.L.C</v>
      </c>
      <c r="F1003" s="199">
        <v>45982</v>
      </c>
      <c r="G1003" s="233"/>
      <c r="H1003" s="338"/>
      <c r="I1003" s="60"/>
      <c r="J1003" s="39" t="s">
        <v>3201</v>
      </c>
      <c r="K1003" s="240"/>
      <c r="L1003" s="341"/>
      <c r="M1003" s="336"/>
      <c r="N1003" s="336" t="str">
        <f t="shared" si="43"/>
        <v>12221-404</v>
      </c>
    </row>
    <row r="1004" spans="1:14">
      <c r="A1004" s="334">
        <v>1070</v>
      </c>
      <c r="B1004" s="336" t="s">
        <v>2802</v>
      </c>
      <c r="C1004" s="239">
        <v>10744</v>
      </c>
      <c r="D1004" s="233">
        <v>410</v>
      </c>
      <c r="E1004" s="200" t="str">
        <f>_xlfn.XLOOKUP(C1004,Data!S:S,Data!T:T)</f>
        <v>Gulf Extrusions Co .(L.L.C)</v>
      </c>
      <c r="F1004" s="199">
        <v>45982</v>
      </c>
      <c r="G1004" s="233"/>
      <c r="H1004" s="338"/>
      <c r="I1004" s="60"/>
      <c r="J1004" s="39" t="s">
        <v>3201</v>
      </c>
      <c r="K1004" s="240"/>
      <c r="L1004" s="341"/>
      <c r="M1004" s="336"/>
      <c r="N1004" s="336" t="str">
        <f t="shared" si="43"/>
        <v>10744-410</v>
      </c>
    </row>
    <row r="1005" spans="1:14">
      <c r="A1005" s="334">
        <v>1071</v>
      </c>
      <c r="B1005" s="336" t="s">
        <v>2802</v>
      </c>
      <c r="C1005" s="239">
        <v>5376</v>
      </c>
      <c r="D1005" s="233">
        <v>202</v>
      </c>
      <c r="E1005" s="200" t="str">
        <f>_xlfn.XLOOKUP(C1005,Data!S:S,Data!T:T)</f>
        <v>Gulf Extrusions Co .(L.L.C)</v>
      </c>
      <c r="F1005" s="199">
        <v>45982</v>
      </c>
      <c r="G1005" s="233"/>
      <c r="H1005" s="338"/>
      <c r="I1005" s="60"/>
      <c r="J1005" s="39" t="s">
        <v>3201</v>
      </c>
      <c r="K1005" s="240"/>
      <c r="L1005" s="341"/>
      <c r="M1005" s="336"/>
      <c r="N1005" s="336" t="str">
        <f t="shared" ref="N1005:N1012" si="44">IF(B1005="GEX-1",(IF(LEN(C1005)=4,"0"&amp;C1005&amp;"-"&amp;D1005,C1005&amp;"-"&amp;D1005)),IF(LEN(C1005)=5,"0"&amp;C1005&amp;"-"&amp;D1005,"00"&amp;C1005&amp;"-"&amp;D1005))</f>
        <v>05376-202</v>
      </c>
    </row>
    <row r="1006" spans="1:14">
      <c r="A1006" s="334">
        <v>1072</v>
      </c>
      <c r="B1006" s="336" t="s">
        <v>2802</v>
      </c>
      <c r="C1006" s="239">
        <v>1023</v>
      </c>
      <c r="D1006" s="233">
        <v>504</v>
      </c>
      <c r="E1006" s="200" t="str">
        <f>_xlfn.XLOOKUP(C1006,Data!S:S,Data!T:T)</f>
        <v>Gulf Extrusions Co .(L.L.C)</v>
      </c>
      <c r="F1006" s="199">
        <v>45982</v>
      </c>
      <c r="G1006" s="233"/>
      <c r="H1006" s="338"/>
      <c r="I1006" s="60"/>
      <c r="J1006" s="39" t="s">
        <v>3201</v>
      </c>
      <c r="K1006" s="240"/>
      <c r="L1006" s="341"/>
      <c r="M1006" s="336"/>
      <c r="N1006" s="336" t="str">
        <f t="shared" si="44"/>
        <v>01023-504</v>
      </c>
    </row>
    <row r="1007" spans="1:14">
      <c r="A1007" s="334">
        <v>1073</v>
      </c>
      <c r="B1007" s="336" t="s">
        <v>2802</v>
      </c>
      <c r="C1007" s="239">
        <v>1024</v>
      </c>
      <c r="D1007" s="233">
        <v>503</v>
      </c>
      <c r="E1007" s="200" t="str">
        <f>_xlfn.XLOOKUP(C1007,Data!S:S,Data!T:T)</f>
        <v>Gulf Extrusions Co .(L.L.C)</v>
      </c>
      <c r="F1007" s="199">
        <v>45982</v>
      </c>
      <c r="G1007" s="233"/>
      <c r="H1007" s="338"/>
      <c r="I1007" s="60"/>
      <c r="J1007" s="39" t="s">
        <v>3201</v>
      </c>
      <c r="K1007" s="240"/>
      <c r="L1007" s="341"/>
      <c r="M1007" s="336"/>
      <c r="N1007" s="336" t="str">
        <f t="shared" si="44"/>
        <v>01024-503</v>
      </c>
    </row>
    <row r="1008" spans="1:14">
      <c r="A1008" s="334">
        <v>1074</v>
      </c>
      <c r="B1008" s="336" t="s">
        <v>2802</v>
      </c>
      <c r="C1008" s="239">
        <v>5188</v>
      </c>
      <c r="D1008" s="233">
        <v>204</v>
      </c>
      <c r="E1008" s="200" t="str">
        <f>_xlfn.XLOOKUP(C1008,Data!S:S,Data!T:T)</f>
        <v>Gulf Extrusions Co .(L.L.C)</v>
      </c>
      <c r="F1008" s="199">
        <v>45982</v>
      </c>
      <c r="G1008" s="233"/>
      <c r="H1008" s="338"/>
      <c r="I1008" s="60"/>
      <c r="J1008" s="39" t="s">
        <v>3201</v>
      </c>
      <c r="K1008" s="240"/>
      <c r="L1008" s="341"/>
      <c r="M1008" s="336"/>
      <c r="N1008" s="336" t="str">
        <f t="shared" si="44"/>
        <v>05188-204</v>
      </c>
    </row>
    <row r="1009" spans="1:14">
      <c r="A1009" s="334">
        <v>1075</v>
      </c>
      <c r="B1009" s="336" t="s">
        <v>2802</v>
      </c>
      <c r="C1009" s="239">
        <v>12795</v>
      </c>
      <c r="D1009" s="233">
        <v>507</v>
      </c>
      <c r="E1009" s="200" t="str">
        <f>_xlfn.XLOOKUP(C1009,Data!S:S,Data!T:T)</f>
        <v>Gulf Extrusions Co .(L.L.C)</v>
      </c>
      <c r="F1009" s="199">
        <v>45982</v>
      </c>
      <c r="G1009" s="233"/>
      <c r="H1009" s="338"/>
      <c r="I1009" s="60"/>
      <c r="J1009" s="39" t="s">
        <v>3201</v>
      </c>
      <c r="K1009" s="240"/>
      <c r="L1009" s="341"/>
      <c r="M1009" s="336"/>
      <c r="N1009" s="336" t="str">
        <f t="shared" si="44"/>
        <v>12795-507</v>
      </c>
    </row>
    <row r="1010" spans="1:14">
      <c r="A1010" s="334">
        <v>1076</v>
      </c>
      <c r="B1010" s="336" t="s">
        <v>2802</v>
      </c>
      <c r="C1010" s="239">
        <v>26273</v>
      </c>
      <c r="D1010" s="233">
        <v>204</v>
      </c>
      <c r="E1010" s="200" t="str">
        <f>_xlfn.XLOOKUP(C1010,Data!S:S,Data!T:T)</f>
        <v>Powerbar Gulf L.L.C</v>
      </c>
      <c r="F1010" s="199">
        <v>45982</v>
      </c>
      <c r="G1010" s="233"/>
      <c r="H1010" s="338"/>
      <c r="I1010" s="60"/>
      <c r="J1010" s="39" t="s">
        <v>3201</v>
      </c>
      <c r="K1010" s="240"/>
      <c r="L1010" s="341"/>
      <c r="M1010" s="336"/>
      <c r="N1010" s="336" t="str">
        <f t="shared" si="44"/>
        <v>26273-204</v>
      </c>
    </row>
    <row r="1011" spans="1:14">
      <c r="A1011" s="334">
        <v>1077</v>
      </c>
      <c r="B1011" s="336" t="s">
        <v>2802</v>
      </c>
      <c r="C1011" s="239">
        <v>29897</v>
      </c>
      <c r="D1011" s="233">
        <v>201</v>
      </c>
      <c r="E1011" s="200" t="str">
        <f>_xlfn.XLOOKUP(C1011,Data!S:S,Data!T:T)</f>
        <v>GUTMANN INDUSTRIES L.L.C</v>
      </c>
      <c r="F1011" s="199">
        <v>45982</v>
      </c>
      <c r="G1011" s="233"/>
      <c r="H1011" s="338"/>
      <c r="I1011" s="60"/>
      <c r="J1011" s="39" t="s">
        <v>3201</v>
      </c>
      <c r="K1011" s="240"/>
      <c r="L1011" s="341"/>
      <c r="M1011" s="336"/>
      <c r="N1011" s="336" t="str">
        <f t="shared" si="44"/>
        <v>29897-201</v>
      </c>
    </row>
    <row r="1012" spans="1:14">
      <c r="A1012" s="334">
        <v>1078</v>
      </c>
      <c r="B1012" s="336" t="s">
        <v>2802</v>
      </c>
      <c r="C1012" s="239">
        <v>29826</v>
      </c>
      <c r="D1012" s="233">
        <v>501</v>
      </c>
      <c r="E1012" s="200" t="str">
        <f>_xlfn.XLOOKUP(C1012,Data!S:S,Data!T:T)</f>
        <v>Schuco Middle East Windows &amp; Facade Systems L.L.C.</v>
      </c>
      <c r="F1012" s="199">
        <v>45983</v>
      </c>
      <c r="G1012" s="233"/>
      <c r="H1012" s="338"/>
      <c r="I1012" s="60"/>
      <c r="J1012" s="39" t="s">
        <v>3201</v>
      </c>
      <c r="K1012" s="240" t="s">
        <v>3769</v>
      </c>
      <c r="L1012" s="341"/>
      <c r="M1012" s="336"/>
      <c r="N1012" s="336" t="str">
        <f t="shared" si="44"/>
        <v>29826-501</v>
      </c>
    </row>
    <row r="1013" spans="1:14">
      <c r="A1013" s="334">
        <v>1079</v>
      </c>
      <c r="B1013" s="336" t="s">
        <v>2823</v>
      </c>
      <c r="C1013" s="239">
        <v>29466</v>
      </c>
      <c r="D1013" s="233">
        <v>3501</v>
      </c>
      <c r="E1013" s="200" t="str">
        <f>_xlfn.XLOOKUP(C1013,Data!S:S,Data!T:T)</f>
        <v>Gulf Extrusions Co .(L.L.C)</v>
      </c>
      <c r="F1013" s="199">
        <v>45983</v>
      </c>
      <c r="G1013" s="233"/>
      <c r="H1013" s="338"/>
      <c r="I1013" s="60">
        <f>_xlfn.XLOOKUP(tbl_die_request8[[#This Row],[clm_support]],'Die Ordering'!C:C,'Die Ordering'!G:G,"",0)</f>
        <v>45986</v>
      </c>
      <c r="J1013" s="39" t="s">
        <v>3200</v>
      </c>
      <c r="K1013" s="240" t="s">
        <v>3770</v>
      </c>
      <c r="L1013" s="341"/>
      <c r="M1013" s="336"/>
      <c r="N1013" s="336" t="str">
        <f>IF(B1013="GEX-1",(IF(LEN(C1013)=4,"0"&amp;C1013&amp;"-"&amp;D1013,C1013&amp;"-"&amp;D1013)),IF(LEN(C1013)=5,"0"&amp;C1013&amp;"-"&amp;D1013,"00"&amp;C1013&amp;"-"&amp;D1013))</f>
        <v>029466-3501</v>
      </c>
    </row>
    <row r="1014" spans="1:14">
      <c r="A1014" s="334">
        <v>1080</v>
      </c>
      <c r="B1014" s="336" t="s">
        <v>2823</v>
      </c>
      <c r="C1014" s="239">
        <v>29897</v>
      </c>
      <c r="D1014" s="233">
        <v>2501</v>
      </c>
      <c r="E1014" s="200" t="str">
        <f>_xlfn.XLOOKUP(C1014,Data!S:S,Data!T:T)</f>
        <v>GUTMANN INDUSTRIES L.L.C</v>
      </c>
      <c r="F1014" s="199">
        <v>45983</v>
      </c>
      <c r="G1014" s="233"/>
      <c r="H1014" s="338"/>
      <c r="I1014" s="60">
        <f>_xlfn.XLOOKUP(tbl_die_request8[[#This Row],[clm_support]],'Die Ordering'!C:C,'Die Ordering'!G:G,"",0)</f>
        <v>45986</v>
      </c>
      <c r="J1014" s="39" t="s">
        <v>3200</v>
      </c>
      <c r="K1014" s="240" t="s">
        <v>3770</v>
      </c>
      <c r="L1014" s="341"/>
      <c r="M1014" s="336"/>
      <c r="N1014" s="336" t="str">
        <f>IF(B1014="GEX-1",(IF(LEN(C1014)=4,"0"&amp;C1014&amp;"-"&amp;D1014,C1014&amp;"-"&amp;D1014)),IF(LEN(C1014)=5,"0"&amp;C1014&amp;"-"&amp;D1014,"00"&amp;C1014&amp;"-"&amp;D1014))</f>
        <v>029897-2501</v>
      </c>
    </row>
    <row r="1015" spans="1:14">
      <c r="A1015" s="334">
        <v>1081</v>
      </c>
      <c r="B1015" s="336" t="s">
        <v>2823</v>
      </c>
      <c r="C1015" s="239">
        <v>12003</v>
      </c>
      <c r="D1015" s="233">
        <v>2501</v>
      </c>
      <c r="E1015" s="200" t="str">
        <f>_xlfn.XLOOKUP(C1015,Data!S:S,Data!T:T)</f>
        <v>Gulf Extrusions Co .(L.L.C)</v>
      </c>
      <c r="F1015" s="199">
        <v>45985</v>
      </c>
      <c r="G1015" s="233"/>
      <c r="H1015" s="338"/>
      <c r="I1015" s="60">
        <f>_xlfn.XLOOKUP(tbl_die_request8[[#This Row],[clm_support]],'Die Ordering'!C:C,'Die Ordering'!G:G,"",0)</f>
        <v>45986</v>
      </c>
      <c r="J1015" s="39" t="s">
        <v>3200</v>
      </c>
      <c r="K1015" s="240"/>
      <c r="L1015" s="341"/>
      <c r="M1015" s="336"/>
      <c r="N1015" s="336" t="str">
        <f t="shared" ref="N1015" si="45">IF(B1015="GEX-1",(IF(LEN(C1015)=4,"0"&amp;C1015&amp;"-"&amp;D1015,C1015&amp;"-"&amp;D1015)),IF(LEN(C1015)=5,"0"&amp;C1015&amp;"-"&amp;D1015,"00"&amp;C1015&amp;"-"&amp;D1015))</f>
        <v>012003-2501</v>
      </c>
    </row>
    <row r="1016" spans="1:14">
      <c r="A1016" s="334">
        <v>1082</v>
      </c>
      <c r="B1016" s="336" t="s">
        <v>2802</v>
      </c>
      <c r="C1016" s="239">
        <v>12003</v>
      </c>
      <c r="D1016" s="233">
        <v>505</v>
      </c>
      <c r="E1016" s="200" t="str">
        <f>_xlfn.XLOOKUP(C1016,Data!S:S,Data!T:T)</f>
        <v>Gulf Extrusions Co .(L.L.C)</v>
      </c>
      <c r="F1016" s="199">
        <v>45985</v>
      </c>
      <c r="G1016" s="233"/>
      <c r="H1016" s="338"/>
      <c r="I1016" s="60"/>
      <c r="J1016" s="39" t="s">
        <v>3201</v>
      </c>
      <c r="K1016" s="240"/>
      <c r="L1016" s="341"/>
      <c r="M1016" s="336"/>
      <c r="N1016" s="336" t="str">
        <f>IF(B1016="GEX-1",(IF(LEN(C1016)=4,"0"&amp;C1016&amp;"-"&amp;D1016,C1016&amp;"-"&amp;D1016)),IF(LEN(C1016)=5,"0"&amp;C1016&amp;"-"&amp;D1016,"00"&amp;C1016&amp;"-"&amp;D1016))</f>
        <v>12003-505</v>
      </c>
    </row>
    <row r="1017" spans="1:14">
      <c r="A1017" s="334">
        <v>1083</v>
      </c>
      <c r="B1017" s="336" t="s">
        <v>2802</v>
      </c>
      <c r="C1017" s="239">
        <v>30388</v>
      </c>
      <c r="D1017" s="233">
        <v>602</v>
      </c>
      <c r="E1017" s="200" t="s">
        <v>3761</v>
      </c>
      <c r="F1017" s="199">
        <v>45986</v>
      </c>
      <c r="G1017" s="233"/>
      <c r="H1017" s="338"/>
      <c r="I1017" s="60"/>
      <c r="J1017" s="39" t="s">
        <v>3201</v>
      </c>
      <c r="K1017" s="240" t="s">
        <v>3771</v>
      </c>
      <c r="L1017" s="341"/>
      <c r="M1017" s="336"/>
      <c r="N1017" s="336" t="str">
        <f t="shared" ref="N1017:N1024" si="46">IF(B1017="GEX-1",(IF(LEN(C1017)=4,"0"&amp;C1017&amp;"-"&amp;D1017,C1017&amp;"-"&amp;D1017)),IF(LEN(C1017)=5,"0"&amp;C1017&amp;"-"&amp;D1017,"00"&amp;C1017&amp;"-"&amp;D1017))</f>
        <v>30388-602</v>
      </c>
    </row>
    <row r="1018" spans="1:14">
      <c r="A1018" s="334">
        <v>1084</v>
      </c>
      <c r="B1018" s="336" t="s">
        <v>2802</v>
      </c>
      <c r="C1018" s="239">
        <v>30391</v>
      </c>
      <c r="D1018" s="233">
        <v>602</v>
      </c>
      <c r="E1018" s="200" t="s">
        <v>3761</v>
      </c>
      <c r="F1018" s="199">
        <v>45986</v>
      </c>
      <c r="G1018" s="233"/>
      <c r="H1018" s="338"/>
      <c r="I1018" s="60"/>
      <c r="J1018" s="39" t="s">
        <v>3201</v>
      </c>
      <c r="K1018" s="240" t="s">
        <v>3771</v>
      </c>
      <c r="L1018" s="341"/>
      <c r="M1018" s="336"/>
      <c r="N1018" s="336" t="str">
        <f t="shared" si="46"/>
        <v>30391-602</v>
      </c>
    </row>
    <row r="1019" spans="1:14">
      <c r="A1019" s="334">
        <v>1085</v>
      </c>
      <c r="B1019" s="336" t="s">
        <v>2802</v>
      </c>
      <c r="C1019" s="239">
        <v>29827</v>
      </c>
      <c r="D1019" s="233">
        <v>501</v>
      </c>
      <c r="E1019" s="200" t="str">
        <f>_xlfn.XLOOKUP(C1019,Data!S:S,Data!T:T)</f>
        <v>Schuco Middle East Windows &amp; Facade Systems L.L.C.</v>
      </c>
      <c r="F1019" s="199">
        <v>45986</v>
      </c>
      <c r="G1019" s="233"/>
      <c r="H1019" s="338"/>
      <c r="I1019" s="60"/>
      <c r="J1019" s="39" t="s">
        <v>3201</v>
      </c>
      <c r="K1019" s="240" t="s">
        <v>3770</v>
      </c>
      <c r="L1019" s="341"/>
      <c r="M1019" s="336"/>
      <c r="N1019" s="336" t="str">
        <f t="shared" si="46"/>
        <v>29827-501</v>
      </c>
    </row>
    <row r="1020" spans="1:14">
      <c r="A1020" s="334">
        <v>1086</v>
      </c>
      <c r="B1020" s="336" t="s">
        <v>2802</v>
      </c>
      <c r="C1020" s="239">
        <v>7037</v>
      </c>
      <c r="D1020" s="233">
        <v>207</v>
      </c>
      <c r="E1020" s="200" t="str">
        <f>_xlfn.XLOOKUP(C1020,Data!S:S,Data!T:T)</f>
        <v>Al Hamad Industrial Co.</v>
      </c>
      <c r="F1020" s="199">
        <v>45986</v>
      </c>
      <c r="G1020" s="233"/>
      <c r="H1020" s="338"/>
      <c r="I1020" s="60"/>
      <c r="J1020" s="39" t="s">
        <v>3201</v>
      </c>
      <c r="K1020" s="240" t="s">
        <v>3772</v>
      </c>
      <c r="L1020" s="341"/>
      <c r="M1020" s="336"/>
      <c r="N1020" s="336" t="str">
        <f t="shared" si="46"/>
        <v>07037-207</v>
      </c>
    </row>
    <row r="1021" spans="1:14">
      <c r="A1021" s="334">
        <v>1087</v>
      </c>
      <c r="B1021" s="336" t="s">
        <v>2802</v>
      </c>
      <c r="C1021" s="239">
        <v>5098</v>
      </c>
      <c r="D1021" s="233">
        <v>402</v>
      </c>
      <c r="E1021" s="200" t="str">
        <f>_xlfn.XLOOKUP(C1021,Data!S:S,Data!T:T)</f>
        <v>Gulf Extrusions Co .(L.L.C)</v>
      </c>
      <c r="F1021" s="199">
        <v>45986</v>
      </c>
      <c r="G1021" s="233"/>
      <c r="H1021" s="338"/>
      <c r="I1021" s="60"/>
      <c r="J1021" s="39" t="s">
        <v>3201</v>
      </c>
      <c r="K1021" s="240" t="s">
        <v>3773</v>
      </c>
      <c r="L1021" s="341"/>
      <c r="M1021" s="336"/>
      <c r="N1021" s="336" t="str">
        <f t="shared" si="46"/>
        <v>05098-402</v>
      </c>
    </row>
    <row r="1022" spans="1:14">
      <c r="A1022" s="334">
        <v>1088</v>
      </c>
      <c r="B1022" s="336" t="s">
        <v>2802</v>
      </c>
      <c r="C1022" s="239">
        <v>29243</v>
      </c>
      <c r="D1022" s="233">
        <v>502</v>
      </c>
      <c r="E1022" s="200" t="str">
        <f>_xlfn.XLOOKUP(C1022,Data!S:S,Data!T:T)</f>
        <v>Sherwood Windows Limited</v>
      </c>
      <c r="F1022" s="199">
        <v>45986</v>
      </c>
      <c r="G1022" s="233"/>
      <c r="H1022" s="338"/>
      <c r="I1022" s="60"/>
      <c r="J1022" s="39" t="s">
        <v>3201</v>
      </c>
      <c r="K1022" s="240" t="s">
        <v>3774</v>
      </c>
      <c r="L1022" s="341"/>
      <c r="M1022" s="336"/>
      <c r="N1022" s="336" t="str">
        <f t="shared" si="46"/>
        <v>29243-502</v>
      </c>
    </row>
    <row r="1023" spans="1:14">
      <c r="A1023" s="334">
        <v>1089</v>
      </c>
      <c r="B1023" s="336" t="s">
        <v>2823</v>
      </c>
      <c r="C1023" s="239">
        <v>28117</v>
      </c>
      <c r="D1023" s="233">
        <v>2501</v>
      </c>
      <c r="E1023" s="200" t="str">
        <f>_xlfn.XLOOKUP(C1023,Data!S:S,Data!T:T)</f>
        <v>Gulf Extrusions Co .(L.L.C)</v>
      </c>
      <c r="F1023" s="199">
        <v>45986</v>
      </c>
      <c r="G1023" s="233"/>
      <c r="H1023" s="338"/>
      <c r="I1023" s="60">
        <f>_xlfn.XLOOKUP(tbl_die_request8[[#This Row],[clm_support]],'Die Ordering'!C:C,'Die Ordering'!G:G,"",0)</f>
        <v>45988</v>
      </c>
      <c r="J1023" s="39" t="s">
        <v>3200</v>
      </c>
      <c r="K1023" s="240"/>
      <c r="L1023" s="341"/>
      <c r="M1023" s="336"/>
      <c r="N1023" s="336" t="str">
        <f t="shared" si="46"/>
        <v>028117-2501</v>
      </c>
    </row>
    <row r="1024" spans="1:14">
      <c r="A1024" s="334">
        <v>1090</v>
      </c>
      <c r="B1024" s="336" t="s">
        <v>2802</v>
      </c>
      <c r="C1024" s="239">
        <v>30388</v>
      </c>
      <c r="D1024" s="233">
        <v>601</v>
      </c>
      <c r="E1024" s="200" t="s">
        <v>3761</v>
      </c>
      <c r="F1024" s="199">
        <v>45986</v>
      </c>
      <c r="G1024" s="233"/>
      <c r="H1024" s="338"/>
      <c r="I1024" s="60"/>
      <c r="J1024" s="39" t="s">
        <v>3201</v>
      </c>
      <c r="K1024" s="240"/>
      <c r="L1024" s="341"/>
      <c r="M1024" s="336"/>
      <c r="N1024" s="336" t="str">
        <f t="shared" si="46"/>
        <v>30388-601</v>
      </c>
    </row>
    <row r="1025" spans="1:14">
      <c r="A1025" s="334">
        <v>1091</v>
      </c>
      <c r="B1025" s="336" t="s">
        <v>2802</v>
      </c>
      <c r="C1025" s="239">
        <v>13212</v>
      </c>
      <c r="D1025" s="233">
        <v>236</v>
      </c>
      <c r="E1025" s="200" t="str">
        <f>_xlfn.XLOOKUP(C1025,Data!S:S,Data!T:T)</f>
        <v>Gulf Extrusions Co .(L.L.C)</v>
      </c>
      <c r="F1025" s="199">
        <v>45987</v>
      </c>
      <c r="G1025" s="233"/>
      <c r="H1025" s="338"/>
      <c r="I1025" s="60"/>
      <c r="J1025" s="39" t="s">
        <v>3201</v>
      </c>
      <c r="K1025" s="240"/>
      <c r="L1025" s="341"/>
      <c r="M1025" s="336"/>
      <c r="N1025" s="336" t="str">
        <f t="shared" ref="N1025:N1060" si="47">IF(B1025="GEX-1",(IF(LEN(C1025)=4,"0"&amp;C1025&amp;"-"&amp;D1025,C1025&amp;"-"&amp;D1025)),IF(LEN(C1025)=5,"0"&amp;C1025&amp;"-"&amp;D1025,"00"&amp;C1025&amp;"-"&amp;D1025))</f>
        <v>13212-236</v>
      </c>
    </row>
    <row r="1026" spans="1:14">
      <c r="A1026" s="334">
        <v>1092</v>
      </c>
      <c r="B1026" s="336" t="s">
        <v>2802</v>
      </c>
      <c r="C1026" s="239">
        <v>30390</v>
      </c>
      <c r="D1026" s="233">
        <v>602</v>
      </c>
      <c r="E1026" s="200" t="s">
        <v>3761</v>
      </c>
      <c r="F1026" s="199">
        <v>45987</v>
      </c>
      <c r="G1026" s="233"/>
      <c r="H1026" s="338"/>
      <c r="I1026" s="60"/>
      <c r="J1026" s="39" t="s">
        <v>3201</v>
      </c>
      <c r="K1026" s="240"/>
      <c r="L1026" s="341"/>
      <c r="M1026" s="336"/>
      <c r="N1026" s="336" t="str">
        <f t="shared" si="47"/>
        <v>30390-602</v>
      </c>
    </row>
    <row r="1027" spans="1:14">
      <c r="A1027" s="334">
        <v>1093</v>
      </c>
      <c r="B1027" s="336" t="s">
        <v>2823</v>
      </c>
      <c r="C1027" s="239">
        <v>19756</v>
      </c>
      <c r="D1027" s="233">
        <v>2501</v>
      </c>
      <c r="E1027" s="200" t="s">
        <v>3737</v>
      </c>
      <c r="F1027" s="199">
        <v>45987</v>
      </c>
      <c r="G1027" s="233"/>
      <c r="H1027" s="338"/>
      <c r="I1027" s="60" t="str">
        <f>_xlfn.XLOOKUP(tbl_die_request8[[#This Row],[clm_support]],'Die Ordering'!C:C,'Die Ordering'!G:G,"",0)</f>
        <v/>
      </c>
      <c r="J1027" s="39" t="s">
        <v>3201</v>
      </c>
      <c r="K1027" s="240" t="s">
        <v>3775</v>
      </c>
      <c r="L1027" s="341"/>
      <c r="M1027" s="336"/>
      <c r="N1027" s="336" t="str">
        <f t="shared" si="47"/>
        <v>019756-2501</v>
      </c>
    </row>
    <row r="1028" spans="1:14">
      <c r="A1028" s="334">
        <v>1094</v>
      </c>
      <c r="B1028" s="336" t="s">
        <v>2823</v>
      </c>
      <c r="C1028" s="239">
        <v>13006</v>
      </c>
      <c r="D1028" s="233">
        <v>2505</v>
      </c>
      <c r="E1028" s="200" t="s">
        <v>3737</v>
      </c>
      <c r="F1028" s="199">
        <v>45987</v>
      </c>
      <c r="G1028" s="233"/>
      <c r="H1028" s="338"/>
      <c r="I1028" s="60" t="str">
        <f>_xlfn.XLOOKUP(tbl_die_request8[[#This Row],[clm_support]],'Die Ordering'!C:C,'Die Ordering'!G:G,"",0)</f>
        <v/>
      </c>
      <c r="J1028" s="39" t="s">
        <v>3201</v>
      </c>
      <c r="K1028" s="240" t="s">
        <v>3776</v>
      </c>
      <c r="L1028" s="341"/>
      <c r="M1028" s="336"/>
      <c r="N1028" s="336" t="str">
        <f t="shared" si="47"/>
        <v>013006-2505</v>
      </c>
    </row>
    <row r="1029" spans="1:14">
      <c r="A1029" s="334">
        <v>1095</v>
      </c>
      <c r="B1029" s="336" t="s">
        <v>2823</v>
      </c>
      <c r="C1029" s="239">
        <v>29118</v>
      </c>
      <c r="D1029" s="233">
        <v>3502</v>
      </c>
      <c r="E1029" s="200" t="s">
        <v>3354</v>
      </c>
      <c r="F1029" s="199">
        <v>45987</v>
      </c>
      <c r="G1029" s="233"/>
      <c r="H1029" s="338"/>
      <c r="I1029" s="60" t="str">
        <f>_xlfn.XLOOKUP(tbl_die_request8[[#This Row],[clm_support]],'Die Ordering'!C:C,'Die Ordering'!G:G,"",0)</f>
        <v/>
      </c>
      <c r="J1029" s="39" t="s">
        <v>3201</v>
      </c>
      <c r="K1029" s="240" t="s">
        <v>3777</v>
      </c>
      <c r="L1029" s="341"/>
      <c r="M1029" s="336"/>
      <c r="N1029" s="336" t="str">
        <f t="shared" si="47"/>
        <v>029118-3502</v>
      </c>
    </row>
    <row r="1030" spans="1:14">
      <c r="A1030" s="334">
        <v>1096</v>
      </c>
      <c r="B1030" s="336" t="s">
        <v>2823</v>
      </c>
      <c r="C1030" s="239">
        <v>29118</v>
      </c>
      <c r="D1030" s="233">
        <v>2515</v>
      </c>
      <c r="E1030" s="200" t="s">
        <v>3737</v>
      </c>
      <c r="F1030" s="199">
        <v>45987</v>
      </c>
      <c r="G1030" s="233"/>
      <c r="H1030" s="338"/>
      <c r="I1030" s="60" t="str">
        <f>_xlfn.XLOOKUP(tbl_die_request8[[#This Row],[clm_support]],'Die Ordering'!C:C,'Die Ordering'!G:G,"",0)</f>
        <v/>
      </c>
      <c r="J1030" s="39" t="s">
        <v>3201</v>
      </c>
      <c r="K1030" s="240" t="s">
        <v>3778</v>
      </c>
      <c r="L1030" s="341"/>
      <c r="M1030" s="336"/>
      <c r="N1030" s="336" t="str">
        <f t="shared" si="47"/>
        <v>029118-2515</v>
      </c>
    </row>
    <row r="1031" spans="1:14">
      <c r="A1031" s="334">
        <v>1098</v>
      </c>
      <c r="B1031" s="336" t="s">
        <v>2823</v>
      </c>
      <c r="C1031" s="239">
        <v>5074</v>
      </c>
      <c r="D1031" s="233">
        <v>2507</v>
      </c>
      <c r="E1031" s="200" t="s">
        <v>3737</v>
      </c>
      <c r="F1031" s="199">
        <v>45987</v>
      </c>
      <c r="G1031" s="233"/>
      <c r="H1031" s="338"/>
      <c r="I1031" s="60" t="str">
        <f>_xlfn.XLOOKUP(tbl_die_request8[[#This Row],[clm_support]],'Die Ordering'!C:C,'Die Ordering'!G:G,"",0)</f>
        <v/>
      </c>
      <c r="J1031" s="39" t="s">
        <v>3201</v>
      </c>
      <c r="K1031" s="240" t="s">
        <v>3779</v>
      </c>
      <c r="L1031" s="341"/>
      <c r="M1031" s="336"/>
      <c r="N1031" s="336" t="str">
        <f t="shared" si="47"/>
        <v>005074-2507</v>
      </c>
    </row>
    <row r="1032" spans="1:14">
      <c r="A1032" s="334">
        <v>1099</v>
      </c>
      <c r="B1032" s="336" t="s">
        <v>2823</v>
      </c>
      <c r="C1032" s="239">
        <v>5501</v>
      </c>
      <c r="D1032" s="233">
        <v>3514</v>
      </c>
      <c r="E1032" s="200" t="s">
        <v>3737</v>
      </c>
      <c r="F1032" s="199">
        <v>45987</v>
      </c>
      <c r="G1032" s="233"/>
      <c r="H1032" s="338"/>
      <c r="I1032" s="60">
        <f>_xlfn.XLOOKUP(tbl_die_request8[[#This Row],[clm_support]],'Die Ordering'!C:C,'Die Ordering'!G:G,"",0)</f>
        <v>45988</v>
      </c>
      <c r="J1032" s="39" t="s">
        <v>3200</v>
      </c>
      <c r="K1032" s="240" t="s">
        <v>3780</v>
      </c>
      <c r="L1032" s="341"/>
      <c r="M1032" s="336"/>
      <c r="N1032" s="336" t="str">
        <f t="shared" si="47"/>
        <v>005501-3514</v>
      </c>
    </row>
    <row r="1033" spans="1:14">
      <c r="A1033" s="334">
        <v>1100</v>
      </c>
      <c r="B1033" s="336" t="s">
        <v>2823</v>
      </c>
      <c r="C1033" s="239">
        <v>7027</v>
      </c>
      <c r="D1033" s="233">
        <v>2502</v>
      </c>
      <c r="E1033" s="200" t="s">
        <v>3737</v>
      </c>
      <c r="F1033" s="199">
        <v>45987</v>
      </c>
      <c r="G1033" s="233"/>
      <c r="H1033" s="338"/>
      <c r="I1033" s="60" t="str">
        <f>_xlfn.XLOOKUP(tbl_die_request8[[#This Row],[clm_support]],'Die Ordering'!C:C,'Die Ordering'!G:G,"",0)</f>
        <v/>
      </c>
      <c r="J1033" s="39" t="s">
        <v>3201</v>
      </c>
      <c r="K1033" s="240" t="s">
        <v>3781</v>
      </c>
      <c r="L1033" s="341"/>
      <c r="M1033" s="336"/>
      <c r="N1033" s="336" t="str">
        <f t="shared" si="47"/>
        <v>007027-2502</v>
      </c>
    </row>
    <row r="1034" spans="1:14">
      <c r="A1034" s="334">
        <v>1101</v>
      </c>
      <c r="B1034" s="336" t="s">
        <v>2823</v>
      </c>
      <c r="C1034" s="239">
        <v>5190</v>
      </c>
      <c r="D1034" s="233">
        <v>2503</v>
      </c>
      <c r="E1034" s="200" t="s">
        <v>3782</v>
      </c>
      <c r="F1034" s="199">
        <v>45987</v>
      </c>
      <c r="G1034" s="233"/>
      <c r="H1034" s="338"/>
      <c r="I1034" s="60" t="str">
        <f>_xlfn.XLOOKUP(tbl_die_request8[[#This Row],[clm_support]],'Die Ordering'!C:C,'Die Ordering'!G:G,"",0)</f>
        <v/>
      </c>
      <c r="J1034" s="39" t="s">
        <v>3201</v>
      </c>
      <c r="K1034" s="240" t="s">
        <v>3783</v>
      </c>
      <c r="L1034" s="341"/>
      <c r="M1034" s="336"/>
      <c r="N1034" s="336" t="str">
        <f t="shared" si="47"/>
        <v>005190-2503</v>
      </c>
    </row>
    <row r="1035" spans="1:14">
      <c r="A1035" s="334">
        <v>1102</v>
      </c>
      <c r="B1035" s="336" t="s">
        <v>2823</v>
      </c>
      <c r="C1035" s="239">
        <v>15803</v>
      </c>
      <c r="D1035" s="233">
        <v>2502</v>
      </c>
      <c r="E1035" s="200" t="s">
        <v>3737</v>
      </c>
      <c r="F1035" s="199">
        <v>45987</v>
      </c>
      <c r="G1035" s="233"/>
      <c r="H1035" s="338"/>
      <c r="I1035" s="60" t="str">
        <f>_xlfn.XLOOKUP(tbl_die_request8[[#This Row],[clm_support]],'Die Ordering'!C:C,'Die Ordering'!G:G,"",0)</f>
        <v/>
      </c>
      <c r="J1035" s="39" t="s">
        <v>3201</v>
      </c>
      <c r="K1035" s="240" t="s">
        <v>3784</v>
      </c>
      <c r="L1035" s="341"/>
      <c r="M1035" s="336"/>
      <c r="N1035" s="336" t="str">
        <f t="shared" si="47"/>
        <v>015803-2502</v>
      </c>
    </row>
    <row r="1036" spans="1:14">
      <c r="A1036" s="334">
        <v>1103</v>
      </c>
      <c r="B1036" s="336" t="s">
        <v>2823</v>
      </c>
      <c r="C1036" s="239">
        <v>16050</v>
      </c>
      <c r="D1036" s="233">
        <v>3507</v>
      </c>
      <c r="E1036" s="200" t="s">
        <v>3742</v>
      </c>
      <c r="F1036" s="199">
        <v>45987</v>
      </c>
      <c r="G1036" s="233"/>
      <c r="H1036" s="338"/>
      <c r="I1036" s="60" t="str">
        <f>_xlfn.XLOOKUP(tbl_die_request8[[#This Row],[clm_support]],'Die Ordering'!C:C,'Die Ordering'!G:G,"",0)</f>
        <v/>
      </c>
      <c r="J1036" s="39" t="s">
        <v>3201</v>
      </c>
      <c r="K1036" s="240" t="s">
        <v>3785</v>
      </c>
      <c r="L1036" s="341"/>
      <c r="M1036" s="336"/>
      <c r="N1036" s="336" t="str">
        <f t="shared" si="47"/>
        <v>016050-3507</v>
      </c>
    </row>
    <row r="1037" spans="1:14">
      <c r="A1037" s="334">
        <v>1104</v>
      </c>
      <c r="B1037" s="336" t="s">
        <v>2823</v>
      </c>
      <c r="C1037" s="239">
        <v>14719</v>
      </c>
      <c r="D1037" s="233">
        <v>3507</v>
      </c>
      <c r="E1037" s="200" t="s">
        <v>66</v>
      </c>
      <c r="F1037" s="199">
        <v>45987</v>
      </c>
      <c r="G1037" s="233"/>
      <c r="H1037" s="338"/>
      <c r="I1037" s="60">
        <f>_xlfn.XLOOKUP(tbl_die_request8[[#This Row],[clm_support]],'Die Ordering'!C:C,'Die Ordering'!G:G,"",0)</f>
        <v>45988</v>
      </c>
      <c r="J1037" s="39" t="s">
        <v>3200</v>
      </c>
      <c r="K1037" s="240" t="s">
        <v>3716</v>
      </c>
      <c r="L1037" s="341"/>
      <c r="M1037" s="336"/>
      <c r="N1037" s="336" t="str">
        <f t="shared" si="47"/>
        <v>014719-3507</v>
      </c>
    </row>
    <row r="1038" spans="1:14">
      <c r="A1038" s="334">
        <v>1105</v>
      </c>
      <c r="B1038" s="336" t="s">
        <v>2823</v>
      </c>
      <c r="C1038" s="239">
        <v>30498</v>
      </c>
      <c r="D1038" s="233">
        <v>3502</v>
      </c>
      <c r="E1038" s="200" t="s">
        <v>3786</v>
      </c>
      <c r="F1038" s="199">
        <v>45987</v>
      </c>
      <c r="G1038" s="233"/>
      <c r="H1038" s="338"/>
      <c r="I1038" s="60">
        <f>_xlfn.XLOOKUP(tbl_die_request8[[#This Row],[clm_support]],'Die Ordering'!C:C,'Die Ordering'!G:G,"",0)</f>
        <v>45988</v>
      </c>
      <c r="J1038" s="39" t="s">
        <v>3200</v>
      </c>
      <c r="K1038" s="240"/>
      <c r="L1038" s="341"/>
      <c r="M1038" s="336"/>
      <c r="N1038" s="336" t="str">
        <f t="shared" si="47"/>
        <v>030498-3502</v>
      </c>
    </row>
    <row r="1039" spans="1:14">
      <c r="A1039" s="334">
        <v>1106</v>
      </c>
      <c r="B1039" s="336" t="s">
        <v>2802</v>
      </c>
      <c r="C1039" s="239">
        <v>14700</v>
      </c>
      <c r="D1039" s="233">
        <v>501</v>
      </c>
      <c r="E1039" s="200" t="str">
        <f>_xlfn.XLOOKUP(C1039,Data!S:S,Data!T:T)</f>
        <v>Gulf Extrusions Co .(L.L.C)</v>
      </c>
      <c r="F1039" s="199">
        <v>45987</v>
      </c>
      <c r="G1039" s="233"/>
      <c r="H1039" s="338"/>
      <c r="I1039" s="60"/>
      <c r="J1039" s="39" t="s">
        <v>3201</v>
      </c>
      <c r="K1039" s="240"/>
      <c r="L1039" s="341"/>
      <c r="M1039" s="336"/>
      <c r="N1039" s="336" t="str">
        <f t="shared" si="47"/>
        <v>14700-501</v>
      </c>
    </row>
    <row r="1040" spans="1:14">
      <c r="A1040" s="334">
        <v>1107</v>
      </c>
      <c r="B1040" s="336" t="s">
        <v>2802</v>
      </c>
      <c r="C1040" s="239">
        <v>5422</v>
      </c>
      <c r="D1040" s="233">
        <v>603</v>
      </c>
      <c r="E1040" s="200" t="str">
        <f>_xlfn.XLOOKUP(C1040,Data!S:S,Data!T:T)</f>
        <v>Gulf Extrusions Co .(L.L.C)</v>
      </c>
      <c r="F1040" s="199">
        <v>45987</v>
      </c>
      <c r="G1040" s="233"/>
      <c r="H1040" s="338"/>
      <c r="I1040" s="60"/>
      <c r="J1040" s="39" t="s">
        <v>3201</v>
      </c>
      <c r="K1040" s="240"/>
      <c r="L1040" s="341"/>
      <c r="M1040" s="336"/>
      <c r="N1040" s="336" t="str">
        <f t="shared" si="47"/>
        <v>05422-603</v>
      </c>
    </row>
    <row r="1041" spans="1:14">
      <c r="A1041" s="334">
        <v>1108</v>
      </c>
      <c r="B1041" s="336" t="s">
        <v>2802</v>
      </c>
      <c r="C1041" s="239">
        <v>13938</v>
      </c>
      <c r="D1041" s="233">
        <v>224</v>
      </c>
      <c r="E1041" s="200" t="str">
        <f>_xlfn.XLOOKUP(C1041,Data!S:S,Data!T:T)</f>
        <v>Gulf Extrusions Co .(L.L.C)</v>
      </c>
      <c r="F1041" s="199">
        <v>45988</v>
      </c>
      <c r="G1041" s="233"/>
      <c r="H1041" s="338"/>
      <c r="I1041" s="60"/>
      <c r="J1041" s="39" t="s">
        <v>3201</v>
      </c>
      <c r="K1041" s="240"/>
      <c r="L1041" s="341"/>
      <c r="M1041" s="336"/>
      <c r="N1041" s="336" t="str">
        <f t="shared" si="47"/>
        <v>13938-224</v>
      </c>
    </row>
    <row r="1042" spans="1:14">
      <c r="A1042" s="334">
        <v>1109</v>
      </c>
      <c r="B1042" s="336" t="s">
        <v>2802</v>
      </c>
      <c r="C1042" s="239">
        <v>13938</v>
      </c>
      <c r="D1042" s="233">
        <v>225</v>
      </c>
      <c r="E1042" s="200" t="str">
        <f>_xlfn.XLOOKUP(C1042,Data!S:S,Data!T:T)</f>
        <v>Gulf Extrusions Co .(L.L.C)</v>
      </c>
      <c r="F1042" s="199">
        <v>45988</v>
      </c>
      <c r="G1042" s="233"/>
      <c r="H1042" s="338"/>
      <c r="I1042" s="60"/>
      <c r="J1042" s="39" t="s">
        <v>3201</v>
      </c>
      <c r="K1042" s="240"/>
      <c r="L1042" s="341"/>
      <c r="M1042" s="336"/>
      <c r="N1042" s="336" t="str">
        <f t="shared" si="47"/>
        <v>13938-225</v>
      </c>
    </row>
    <row r="1043" spans="1:14">
      <c r="A1043" s="334">
        <v>1111</v>
      </c>
      <c r="B1043" s="336" t="s">
        <v>2823</v>
      </c>
      <c r="C1043" s="239">
        <v>21313</v>
      </c>
      <c r="D1043" s="233">
        <v>2503</v>
      </c>
      <c r="E1043" s="200" t="str">
        <f>_xlfn.XLOOKUP(C1043,Data!S:S,Data!T:T)</f>
        <v>GUTMANN INDUSTRIES L.L.C</v>
      </c>
      <c r="F1043" s="199">
        <v>45988</v>
      </c>
      <c r="G1043" s="233"/>
      <c r="H1043" s="338"/>
      <c r="I1043" s="60" t="str">
        <f>_xlfn.XLOOKUP(tbl_die_request8[[#This Row],[clm_support]],'Die Ordering'!C:C,'Die Ordering'!G:G,"",0)</f>
        <v/>
      </c>
      <c r="J1043" s="39" t="s">
        <v>3201</v>
      </c>
      <c r="K1043" s="240"/>
      <c r="L1043" s="341"/>
      <c r="M1043" s="336"/>
      <c r="N1043" s="336" t="str">
        <f t="shared" si="47"/>
        <v>021313-2503</v>
      </c>
    </row>
    <row r="1044" spans="1:14">
      <c r="A1044" s="334">
        <v>1112</v>
      </c>
      <c r="B1044" s="336" t="s">
        <v>2823</v>
      </c>
      <c r="C1044" s="239">
        <v>6201</v>
      </c>
      <c r="D1044" s="233">
        <v>2503</v>
      </c>
      <c r="E1044" s="200" t="str">
        <f>_xlfn.XLOOKUP(C1044,Data!S:S,Data!T:T)</f>
        <v>Samuel, Son &amp; Co.</v>
      </c>
      <c r="F1044" s="199">
        <v>45988</v>
      </c>
      <c r="G1044" s="233"/>
      <c r="H1044" s="338"/>
      <c r="I1044" s="60" t="str">
        <f>_xlfn.XLOOKUP(tbl_die_request8[[#This Row],[clm_support]],'Die Ordering'!C:C,'Die Ordering'!G:G,"",0)</f>
        <v/>
      </c>
      <c r="J1044" s="39" t="s">
        <v>3201</v>
      </c>
      <c r="K1044" s="240"/>
      <c r="L1044" s="341"/>
      <c r="M1044" s="336"/>
      <c r="N1044" s="336" t="str">
        <f t="shared" si="47"/>
        <v>006201-2503</v>
      </c>
    </row>
    <row r="1045" spans="1:14">
      <c r="A1045" s="334">
        <v>1113</v>
      </c>
      <c r="B1045" s="336" t="s">
        <v>2802</v>
      </c>
      <c r="C1045" s="239">
        <v>15452</v>
      </c>
      <c r="D1045" s="233">
        <v>404</v>
      </c>
      <c r="E1045" s="200" t="str">
        <f>_xlfn.XLOOKUP(C1045,Data!S:S,Data!T:T)</f>
        <v>Gulf Extrusions Co .(L.L.C)</v>
      </c>
      <c r="F1045" s="199">
        <v>45988</v>
      </c>
      <c r="G1045" s="233"/>
      <c r="H1045" s="338"/>
      <c r="I1045" s="60"/>
      <c r="J1045" s="39" t="s">
        <v>3201</v>
      </c>
      <c r="K1045" s="240"/>
      <c r="L1045" s="341"/>
      <c r="M1045" s="336"/>
      <c r="N1045" s="336" t="str">
        <f t="shared" si="47"/>
        <v>15452-404</v>
      </c>
    </row>
    <row r="1046" spans="1:14">
      <c r="A1046" s="334">
        <v>1114</v>
      </c>
      <c r="B1046" s="336" t="s">
        <v>2802</v>
      </c>
      <c r="C1046" s="239">
        <v>29715</v>
      </c>
      <c r="D1046" s="233">
        <v>403</v>
      </c>
      <c r="E1046" s="200" t="str">
        <f>_xlfn.XLOOKUP(C1046,Data!S:S,Data!T:T)</f>
        <v>GUTMANN INDUSTRIES L.L.C</v>
      </c>
      <c r="F1046" s="199">
        <v>45990</v>
      </c>
      <c r="G1046" s="233"/>
      <c r="H1046" s="338"/>
      <c r="I1046" s="60"/>
      <c r="J1046" s="39" t="s">
        <v>3201</v>
      </c>
      <c r="K1046" s="240"/>
      <c r="L1046" s="341"/>
      <c r="M1046" s="336"/>
      <c r="N1046" s="336" t="str">
        <f t="shared" si="47"/>
        <v>29715-403</v>
      </c>
    </row>
    <row r="1047" spans="1:14">
      <c r="A1047" s="334">
        <v>1115</v>
      </c>
      <c r="B1047" s="336" t="s">
        <v>2802</v>
      </c>
      <c r="C1047" s="239">
        <v>13940</v>
      </c>
      <c r="D1047" s="233">
        <v>268</v>
      </c>
      <c r="E1047" s="200" t="str">
        <f>_xlfn.XLOOKUP(C1047,Data!S:S,Data!T:T)</f>
        <v>Gulf Extrusions Co .(L.L.C)</v>
      </c>
      <c r="F1047" s="199">
        <v>45990</v>
      </c>
      <c r="G1047" s="233"/>
      <c r="H1047" s="338"/>
      <c r="I1047" s="60"/>
      <c r="J1047" s="39" t="s">
        <v>3201</v>
      </c>
      <c r="K1047" s="240"/>
      <c r="L1047" s="341"/>
      <c r="M1047" s="336"/>
      <c r="N1047" s="336" t="str">
        <f t="shared" si="47"/>
        <v>13940-268</v>
      </c>
    </row>
    <row r="1048" spans="1:14">
      <c r="A1048" s="334">
        <v>1116</v>
      </c>
      <c r="B1048" s="336" t="s">
        <v>2802</v>
      </c>
      <c r="C1048" s="239">
        <v>5094</v>
      </c>
      <c r="D1048" s="233">
        <v>216</v>
      </c>
      <c r="E1048" s="200" t="str">
        <f>_xlfn.XLOOKUP(C1048,Data!S:S,Data!T:T)</f>
        <v>Gulf Extrusions Co .(L.L.C)</v>
      </c>
      <c r="F1048" s="199">
        <v>45990</v>
      </c>
      <c r="G1048" s="233"/>
      <c r="H1048" s="338"/>
      <c r="I1048" s="60"/>
      <c r="J1048" s="39" t="s">
        <v>3201</v>
      </c>
      <c r="K1048" s="240"/>
      <c r="L1048" s="341"/>
      <c r="M1048" s="336"/>
      <c r="N1048" s="336" t="str">
        <f t="shared" si="47"/>
        <v>05094-216</v>
      </c>
    </row>
    <row r="1049" spans="1:14">
      <c r="A1049" s="334">
        <v>1117</v>
      </c>
      <c r="B1049" s="336" t="s">
        <v>2802</v>
      </c>
      <c r="C1049" s="239">
        <v>13794</v>
      </c>
      <c r="D1049" s="233">
        <v>625</v>
      </c>
      <c r="E1049" s="200" t="str">
        <f>_xlfn.XLOOKUP(C1049,Data!S:S,Data!T:T)</f>
        <v>Gulf Extrusions Co .(L.L.C)</v>
      </c>
      <c r="F1049" s="199">
        <v>45990</v>
      </c>
      <c r="G1049" s="233"/>
      <c r="H1049" s="338"/>
      <c r="I1049" s="60"/>
      <c r="J1049" s="39" t="s">
        <v>3201</v>
      </c>
      <c r="K1049" s="240"/>
      <c r="L1049" s="341"/>
      <c r="M1049" s="336"/>
      <c r="N1049" s="336" t="str">
        <f t="shared" si="47"/>
        <v>13794-625</v>
      </c>
    </row>
    <row r="1050" spans="1:14">
      <c r="A1050" s="334">
        <v>1118</v>
      </c>
      <c r="B1050" s="336" t="s">
        <v>2802</v>
      </c>
      <c r="C1050" s="239">
        <v>15651</v>
      </c>
      <c r="D1050" s="233">
        <v>276</v>
      </c>
      <c r="E1050" s="200" t="str">
        <f>_xlfn.XLOOKUP(C1050,Data!S:S,Data!T:T)</f>
        <v>Gulf Extrusions Co .(L.L.C)</v>
      </c>
      <c r="F1050" s="199">
        <v>45990</v>
      </c>
      <c r="G1050" s="233"/>
      <c r="H1050" s="338"/>
      <c r="I1050" s="60"/>
      <c r="J1050" s="39" t="s">
        <v>3201</v>
      </c>
      <c r="K1050" s="240"/>
      <c r="L1050" s="341"/>
      <c r="M1050" s="336"/>
      <c r="N1050" s="336" t="str">
        <f t="shared" si="47"/>
        <v>15651-276</v>
      </c>
    </row>
    <row r="1051" spans="1:14">
      <c r="A1051" s="334">
        <v>1119</v>
      </c>
      <c r="B1051" s="336" t="s">
        <v>2802</v>
      </c>
      <c r="C1051" s="239">
        <v>12322</v>
      </c>
      <c r="D1051" s="233">
        <v>509</v>
      </c>
      <c r="E1051" s="200" t="str">
        <f>_xlfn.XLOOKUP(C1051,Data!S:S,Data!T:T)</f>
        <v>Gulf Extrusions Co .(L.L.C)</v>
      </c>
      <c r="F1051" s="199">
        <v>45990</v>
      </c>
      <c r="G1051" s="233"/>
      <c r="H1051" s="338"/>
      <c r="I1051" s="60"/>
      <c r="J1051" s="39" t="s">
        <v>3201</v>
      </c>
      <c r="K1051" s="240"/>
      <c r="L1051" s="341"/>
      <c r="M1051" s="336"/>
      <c r="N1051" s="336" t="str">
        <f t="shared" si="47"/>
        <v>12322-509</v>
      </c>
    </row>
    <row r="1052" spans="1:14">
      <c r="A1052" s="334">
        <v>1120</v>
      </c>
      <c r="B1052" s="336" t="s">
        <v>2802</v>
      </c>
      <c r="C1052" s="239">
        <v>29173</v>
      </c>
      <c r="D1052" s="233">
        <v>407</v>
      </c>
      <c r="E1052" s="200" t="str">
        <f>_xlfn.XLOOKUP(C1052,Data!S:S,Data!T:T)</f>
        <v>Gulf Extrusions-Industrial Branch LLC</v>
      </c>
      <c r="F1052" s="199">
        <v>45990</v>
      </c>
      <c r="G1052" s="233"/>
      <c r="H1052" s="338"/>
      <c r="I1052" s="60"/>
      <c r="J1052" s="39" t="s">
        <v>3201</v>
      </c>
      <c r="K1052" s="240"/>
      <c r="L1052" s="341"/>
      <c r="M1052" s="336"/>
      <c r="N1052" s="336" t="str">
        <f t="shared" si="47"/>
        <v>29173-407</v>
      </c>
    </row>
    <row r="1053" spans="1:14">
      <c r="A1053" s="334">
        <v>1121</v>
      </c>
      <c r="B1053" s="336" t="s">
        <v>2802</v>
      </c>
      <c r="C1053" s="239">
        <v>18836</v>
      </c>
      <c r="D1053" s="233">
        <v>514</v>
      </c>
      <c r="E1053" s="200" t="str">
        <f>_xlfn.XLOOKUP(C1053,Data!S:S,Data!T:T)</f>
        <v>Waagner - Biro Stahlbau</v>
      </c>
      <c r="F1053" s="199">
        <v>45990</v>
      </c>
      <c r="G1053" s="233"/>
      <c r="H1053" s="338"/>
      <c r="I1053" s="60"/>
      <c r="J1053" s="39" t="s">
        <v>3201</v>
      </c>
      <c r="K1053" s="240"/>
      <c r="L1053" s="341"/>
      <c r="M1053" s="336"/>
      <c r="N1053" s="336" t="str">
        <f t="shared" si="47"/>
        <v>18836-514</v>
      </c>
    </row>
    <row r="1054" spans="1:14">
      <c r="A1054" s="334">
        <v>1122</v>
      </c>
      <c r="B1054" s="336" t="s">
        <v>2802</v>
      </c>
      <c r="C1054" s="239">
        <v>28923</v>
      </c>
      <c r="D1054" s="233">
        <v>404</v>
      </c>
      <c r="E1054" s="200" t="str">
        <f>_xlfn.XLOOKUP(C1054,Data!S:S,Data!T:T)</f>
        <v>Al Saho General Trading and Construction</v>
      </c>
      <c r="F1054" s="199">
        <v>45990</v>
      </c>
      <c r="G1054" s="233"/>
      <c r="H1054" s="338"/>
      <c r="I1054" s="60"/>
      <c r="J1054" s="39" t="s">
        <v>3201</v>
      </c>
      <c r="K1054" s="240"/>
      <c r="L1054" s="341"/>
      <c r="M1054" s="336"/>
      <c r="N1054" s="336" t="str">
        <f t="shared" si="47"/>
        <v>28923-404</v>
      </c>
    </row>
    <row r="1055" spans="1:14">
      <c r="A1055" s="334">
        <v>1123</v>
      </c>
      <c r="B1055" s="336" t="s">
        <v>2802</v>
      </c>
      <c r="C1055" s="239">
        <v>14855</v>
      </c>
      <c r="D1055" s="233">
        <v>209</v>
      </c>
      <c r="E1055" s="200" t="str">
        <f>_xlfn.XLOOKUP(C1055,Data!S:S,Data!T:T)</f>
        <v>ALUMINIUM &amp; LIGHT IND. CO. ALICO LLC</v>
      </c>
      <c r="F1055" s="199">
        <v>45990</v>
      </c>
      <c r="G1055" s="233"/>
      <c r="H1055" s="338"/>
      <c r="I1055" s="60"/>
      <c r="J1055" s="39" t="s">
        <v>3201</v>
      </c>
      <c r="K1055" s="240"/>
      <c r="L1055" s="341"/>
      <c r="M1055" s="336"/>
      <c r="N1055" s="336" t="str">
        <f t="shared" si="47"/>
        <v>14855-209</v>
      </c>
    </row>
    <row r="1056" spans="1:14">
      <c r="A1056" s="334">
        <v>1124</v>
      </c>
      <c r="B1056" s="336" t="s">
        <v>2802</v>
      </c>
      <c r="C1056" s="239">
        <v>5049</v>
      </c>
      <c r="D1056" s="233">
        <v>503</v>
      </c>
      <c r="E1056" s="200" t="str">
        <f>_xlfn.XLOOKUP(C1056,Data!S:S,Data!T:T)</f>
        <v>International Alum &amp; Glass</v>
      </c>
      <c r="F1056" s="199">
        <v>45990</v>
      </c>
      <c r="G1056" s="233"/>
      <c r="H1056" s="338"/>
      <c r="I1056" s="60"/>
      <c r="J1056" s="39" t="s">
        <v>3201</v>
      </c>
      <c r="K1056" s="240"/>
      <c r="L1056" s="341"/>
      <c r="M1056" s="336"/>
      <c r="N1056" s="336" t="str">
        <f t="shared" si="47"/>
        <v>05049-503</v>
      </c>
    </row>
    <row r="1057" spans="1:14">
      <c r="A1057" s="334">
        <v>1125</v>
      </c>
      <c r="B1057" s="336" t="s">
        <v>2802</v>
      </c>
      <c r="C1057" s="239">
        <v>10744</v>
      </c>
      <c r="D1057" s="233">
        <v>209</v>
      </c>
      <c r="E1057" s="200" t="str">
        <f>_xlfn.XLOOKUP(C1057,Data!S:S,Data!T:T)</f>
        <v>Gulf Extrusions Co .(L.L.C)</v>
      </c>
      <c r="F1057" s="199">
        <v>45990</v>
      </c>
      <c r="G1057" s="233"/>
      <c r="H1057" s="338"/>
      <c r="I1057" s="60"/>
      <c r="J1057" s="39" t="s">
        <v>3201</v>
      </c>
      <c r="K1057" s="240"/>
      <c r="L1057" s="341"/>
      <c r="M1057" s="336"/>
      <c r="N1057" s="336" t="str">
        <f t="shared" si="47"/>
        <v>10744-209</v>
      </c>
    </row>
    <row r="1058" spans="1:14">
      <c r="A1058" s="334">
        <v>1126</v>
      </c>
      <c r="B1058" s="336" t="s">
        <v>2802</v>
      </c>
      <c r="C1058" s="239">
        <v>15953</v>
      </c>
      <c r="D1058" s="233">
        <v>417</v>
      </c>
      <c r="E1058" s="200" t="str">
        <f>_xlfn.XLOOKUP(C1058,Data!S:S,Data!T:T)</f>
        <v>Gulf Extrusions Co .(L.L.C)</v>
      </c>
      <c r="F1058" s="199">
        <v>45990</v>
      </c>
      <c r="G1058" s="233"/>
      <c r="H1058" s="338"/>
      <c r="I1058" s="60"/>
      <c r="J1058" s="39" t="s">
        <v>3201</v>
      </c>
      <c r="K1058" s="240"/>
      <c r="L1058" s="341"/>
      <c r="M1058" s="336"/>
      <c r="N1058" s="336" t="str">
        <f t="shared" si="47"/>
        <v>15953-417</v>
      </c>
    </row>
    <row r="1059" spans="1:14">
      <c r="A1059" s="334">
        <v>1127</v>
      </c>
      <c r="B1059" s="336" t="s">
        <v>2802</v>
      </c>
      <c r="C1059" s="239">
        <v>7098</v>
      </c>
      <c r="D1059" s="233">
        <v>512</v>
      </c>
      <c r="E1059" s="200" t="str">
        <f>_xlfn.XLOOKUP(C1059,Data!S:S,Data!T:T)</f>
        <v>Powerbar Gulf L.L.C</v>
      </c>
      <c r="F1059" s="199">
        <v>45990</v>
      </c>
      <c r="G1059" s="233"/>
      <c r="H1059" s="338"/>
      <c r="I1059" s="60"/>
      <c r="J1059" s="39" t="s">
        <v>3201</v>
      </c>
      <c r="K1059" s="240"/>
      <c r="L1059" s="341"/>
      <c r="M1059" s="336"/>
      <c r="N1059" s="336" t="str">
        <f t="shared" si="47"/>
        <v>07098-512</v>
      </c>
    </row>
    <row r="1060" spans="1:14">
      <c r="A1060" s="334">
        <v>1128</v>
      </c>
      <c r="B1060" s="336" t="s">
        <v>2802</v>
      </c>
      <c r="C1060" s="239">
        <v>29663</v>
      </c>
      <c r="D1060" s="233">
        <v>212</v>
      </c>
      <c r="E1060" s="200" t="str">
        <f>_xlfn.XLOOKUP(C1060,Data!S:S,Data!T:T)</f>
        <v>Gulf Extrusions Co .(L.L.C)</v>
      </c>
      <c r="F1060" s="199">
        <v>45990</v>
      </c>
      <c r="G1060" s="233"/>
      <c r="H1060" s="338"/>
      <c r="I1060" s="60"/>
      <c r="J1060" s="39" t="s">
        <v>3201</v>
      </c>
      <c r="K1060" s="240"/>
      <c r="L1060" s="341"/>
      <c r="M1060" s="336"/>
      <c r="N1060" s="336" t="str">
        <f t="shared" si="47"/>
        <v>29663-212</v>
      </c>
    </row>
    <row r="1061" spans="1:14">
      <c r="A1061" s="334">
        <v>1129</v>
      </c>
      <c r="B1061" s="336" t="s">
        <v>2802</v>
      </c>
      <c r="C1061" s="239">
        <v>28314</v>
      </c>
      <c r="D1061" s="233">
        <v>604</v>
      </c>
      <c r="E1061" s="200" t="str">
        <f>_xlfn.XLOOKUP(C1061,Data!S:S,Data!T:T)</f>
        <v>JANATIC INDIA PVT LTD.</v>
      </c>
      <c r="F1061" s="199">
        <v>45994</v>
      </c>
      <c r="G1061" s="233"/>
      <c r="H1061" s="338"/>
      <c r="I1061" s="60"/>
      <c r="J1061" s="39" t="s">
        <v>3201</v>
      </c>
      <c r="K1061" s="240"/>
      <c r="L1061" s="341"/>
      <c r="M1061" s="336"/>
      <c r="N1061" s="336" t="str">
        <f t="shared" ref="N1061:N1072" si="48">IF(B1061="GEX-1",(IF(LEN(C1061)=4,"0"&amp;C1061&amp;"-"&amp;D1061,C1061&amp;"-"&amp;D1061)),IF(LEN(C1061)=5,"0"&amp;C1061&amp;"-"&amp;D1061,"00"&amp;C1061&amp;"-"&amp;D1061))</f>
        <v>28314-604</v>
      </c>
    </row>
    <row r="1062" spans="1:14">
      <c r="A1062" s="334">
        <v>1130</v>
      </c>
      <c r="B1062" s="336" t="s">
        <v>2802</v>
      </c>
      <c r="C1062" s="239">
        <v>14860</v>
      </c>
      <c r="D1062" s="233">
        <v>209</v>
      </c>
      <c r="E1062" s="200" t="str">
        <f>_xlfn.XLOOKUP(C1062,Data!S:S,Data!T:T)</f>
        <v>ALUMINIUM &amp; LIGHT IND. CO. ALICO LLC</v>
      </c>
      <c r="F1062" s="199">
        <v>45994</v>
      </c>
      <c r="G1062" s="233"/>
      <c r="H1062" s="338"/>
      <c r="I1062" s="60"/>
      <c r="J1062" s="39" t="s">
        <v>3201</v>
      </c>
      <c r="K1062" s="240"/>
      <c r="L1062" s="341"/>
      <c r="M1062" s="336"/>
      <c r="N1062" s="336" t="str">
        <f t="shared" si="48"/>
        <v>14860-209</v>
      </c>
    </row>
    <row r="1063" spans="1:14">
      <c r="A1063" s="334">
        <v>1131</v>
      </c>
      <c r="B1063" s="336" t="s">
        <v>2802</v>
      </c>
      <c r="C1063" s="239">
        <v>14724</v>
      </c>
      <c r="D1063" s="233">
        <v>207</v>
      </c>
      <c r="E1063" s="200" t="str">
        <f>_xlfn.XLOOKUP(C1063,Data!S:S,Data!T:T)</f>
        <v>Schuco International</v>
      </c>
      <c r="F1063" s="199">
        <v>45994</v>
      </c>
      <c r="G1063" s="233"/>
      <c r="H1063" s="338"/>
      <c r="I1063" s="60"/>
      <c r="J1063" s="39" t="s">
        <v>3201</v>
      </c>
      <c r="K1063" s="240"/>
      <c r="L1063" s="341"/>
      <c r="M1063" s="336"/>
      <c r="N1063" s="336" t="str">
        <f t="shared" si="48"/>
        <v>14724-207</v>
      </c>
    </row>
    <row r="1064" spans="1:14">
      <c r="A1064" s="334">
        <v>1132</v>
      </c>
      <c r="B1064" s="336" t="s">
        <v>2802</v>
      </c>
      <c r="C1064" s="239">
        <v>14725</v>
      </c>
      <c r="D1064" s="233">
        <v>210</v>
      </c>
      <c r="E1064" s="200" t="str">
        <f>_xlfn.XLOOKUP(C1064,Data!S:S,Data!T:T)</f>
        <v>Schuco International</v>
      </c>
      <c r="F1064" s="199">
        <v>45994</v>
      </c>
      <c r="G1064" s="233"/>
      <c r="H1064" s="338"/>
      <c r="I1064" s="60"/>
      <c r="J1064" s="39" t="s">
        <v>3201</v>
      </c>
      <c r="K1064" s="240"/>
      <c r="L1064" s="341"/>
      <c r="M1064" s="336"/>
      <c r="N1064" s="336" t="str">
        <f t="shared" si="48"/>
        <v>14725-210</v>
      </c>
    </row>
    <row r="1065" spans="1:14">
      <c r="A1065" s="334">
        <v>1133</v>
      </c>
      <c r="B1065" s="336" t="s">
        <v>2802</v>
      </c>
      <c r="C1065" s="239">
        <v>14860</v>
      </c>
      <c r="D1065" s="233">
        <v>210</v>
      </c>
      <c r="E1065" s="200" t="str">
        <f>_xlfn.XLOOKUP(C1065,Data!S:S,Data!T:T)</f>
        <v>ALUMINIUM &amp; LIGHT IND. CO. ALICO LLC</v>
      </c>
      <c r="F1065" s="199">
        <v>45994</v>
      </c>
      <c r="G1065" s="233"/>
      <c r="H1065" s="338"/>
      <c r="I1065" s="60"/>
      <c r="J1065" s="39" t="s">
        <v>3201</v>
      </c>
      <c r="K1065" s="240"/>
      <c r="L1065" s="341"/>
      <c r="M1065" s="336"/>
      <c r="N1065" s="336" t="str">
        <f t="shared" si="48"/>
        <v>14860-210</v>
      </c>
    </row>
    <row r="1066" spans="1:14">
      <c r="A1066" s="334">
        <v>1134</v>
      </c>
      <c r="B1066" s="336" t="s">
        <v>2823</v>
      </c>
      <c r="C1066" s="239">
        <v>13013</v>
      </c>
      <c r="D1066" s="233">
        <v>2506</v>
      </c>
      <c r="E1066" s="200" t="str">
        <f>_xlfn.XLOOKUP(C1066,Data!S:S,Data!T:T)</f>
        <v>Gulf Extrusions Co .(L.L.C)</v>
      </c>
      <c r="F1066" s="199">
        <v>46000</v>
      </c>
      <c r="G1066" s="233"/>
      <c r="H1066" s="338"/>
      <c r="I1066" s="60"/>
      <c r="J1066" s="39" t="s">
        <v>3201</v>
      </c>
      <c r="K1066" s="240"/>
      <c r="L1066" s="341"/>
      <c r="M1066" s="336"/>
      <c r="N1066" s="336" t="str">
        <f t="shared" si="48"/>
        <v>013013-2506</v>
      </c>
    </row>
    <row r="1067" spans="1:14">
      <c r="A1067" s="334">
        <v>1135</v>
      </c>
      <c r="B1067" s="336" t="s">
        <v>2823</v>
      </c>
      <c r="C1067" s="239">
        <v>29117</v>
      </c>
      <c r="D1067" s="233">
        <v>2507</v>
      </c>
      <c r="E1067" s="200" t="str">
        <f>_xlfn.XLOOKUP(C1067,Data!S:S,Data!T:T)</f>
        <v>Al Baddad Capital</v>
      </c>
      <c r="F1067" s="199">
        <v>46000</v>
      </c>
      <c r="G1067" s="233"/>
      <c r="H1067" s="338"/>
      <c r="I1067" s="60"/>
      <c r="J1067" s="39" t="s">
        <v>3201</v>
      </c>
      <c r="K1067" s="240"/>
      <c r="L1067" s="341"/>
      <c r="M1067" s="336"/>
      <c r="N1067" s="336" t="str">
        <f t="shared" si="48"/>
        <v>029117-2507</v>
      </c>
    </row>
    <row r="1068" spans="1:14">
      <c r="A1068" s="334">
        <v>1136</v>
      </c>
      <c r="B1068" s="336" t="s">
        <v>2823</v>
      </c>
      <c r="C1068" s="239">
        <v>29117</v>
      </c>
      <c r="D1068" s="233">
        <v>3503</v>
      </c>
      <c r="E1068" s="200" t="str">
        <f>_xlfn.XLOOKUP(C1068,Data!S:S,Data!T:T)</f>
        <v>Al Baddad Capital</v>
      </c>
      <c r="F1068" s="199">
        <v>46000</v>
      </c>
      <c r="G1068" s="233"/>
      <c r="H1068" s="338"/>
      <c r="I1068" s="60"/>
      <c r="J1068" s="39" t="s">
        <v>3201</v>
      </c>
      <c r="K1068" s="240"/>
      <c r="L1068" s="341"/>
      <c r="M1068" s="336"/>
      <c r="N1068" s="336" t="str">
        <f t="shared" si="48"/>
        <v>029117-3503</v>
      </c>
    </row>
    <row r="1069" spans="1:14">
      <c r="A1069" s="334">
        <v>1137</v>
      </c>
      <c r="B1069" s="336" t="s">
        <v>2823</v>
      </c>
      <c r="C1069" s="239">
        <v>29117</v>
      </c>
      <c r="D1069" s="233">
        <v>2508</v>
      </c>
      <c r="E1069" s="200" t="str">
        <f>_xlfn.XLOOKUP(C1069,Data!S:S,Data!T:T)</f>
        <v>Al Baddad Capital</v>
      </c>
      <c r="F1069" s="199">
        <v>46000</v>
      </c>
      <c r="G1069" s="233"/>
      <c r="H1069" s="338"/>
      <c r="I1069" s="60"/>
      <c r="J1069" s="39" t="s">
        <v>3201</v>
      </c>
      <c r="K1069" s="240"/>
      <c r="L1069" s="341"/>
      <c r="M1069" s="336"/>
      <c r="N1069" s="336" t="str">
        <f t="shared" si="48"/>
        <v>029117-2508</v>
      </c>
    </row>
    <row r="1070" spans="1:14">
      <c r="A1070" s="334">
        <v>1138</v>
      </c>
      <c r="B1070" s="336" t="s">
        <v>2823</v>
      </c>
      <c r="C1070" s="239">
        <v>14716</v>
      </c>
      <c r="D1070" s="233">
        <v>3513</v>
      </c>
      <c r="E1070" s="200" t="str">
        <f>_xlfn.XLOOKUP(C1070,Data!S:S,Data!T:T)</f>
        <v>GUTMANN INDUSTRIES L.L.C</v>
      </c>
      <c r="F1070" s="199">
        <v>46000</v>
      </c>
      <c r="G1070" s="233"/>
      <c r="H1070" s="338"/>
      <c r="I1070" s="60"/>
      <c r="J1070" s="39" t="s">
        <v>3201</v>
      </c>
      <c r="K1070" s="240"/>
      <c r="L1070" s="341"/>
      <c r="M1070" s="336"/>
      <c r="N1070" s="336" t="str">
        <f t="shared" si="48"/>
        <v>014716-3513</v>
      </c>
    </row>
    <row r="1071" spans="1:14" ht="30">
      <c r="A1071" s="334">
        <v>1139</v>
      </c>
      <c r="B1071" s="336" t="s">
        <v>2823</v>
      </c>
      <c r="C1071" s="239">
        <v>19884</v>
      </c>
      <c r="D1071" s="233">
        <v>3505</v>
      </c>
      <c r="E1071" s="200" t="str">
        <f>_xlfn.XLOOKUP(C1071,Data!S:S,Data!T:T)</f>
        <v>ALFARES INTERNATIONAL TENTS AND CONSTRUCTION METAL L.L.C</v>
      </c>
      <c r="F1071" s="199">
        <v>46000</v>
      </c>
      <c r="G1071" s="233"/>
      <c r="H1071" s="338"/>
      <c r="I1071" s="60"/>
      <c r="J1071" s="39" t="s">
        <v>3201</v>
      </c>
      <c r="K1071" s="240" t="s">
        <v>3787</v>
      </c>
      <c r="L1071" s="341"/>
      <c r="M1071" s="336"/>
      <c r="N1071" s="336" t="str">
        <f t="shared" si="48"/>
        <v>019884-3505</v>
      </c>
    </row>
    <row r="1072" spans="1:14">
      <c r="A1072" s="334">
        <v>1140</v>
      </c>
      <c r="B1072" s="336" t="s">
        <v>2802</v>
      </c>
      <c r="C1072" s="239">
        <v>90207</v>
      </c>
      <c r="D1072" s="233">
        <v>403</v>
      </c>
      <c r="E1072" s="200" t="str">
        <f>_xlfn.XLOOKUP(C1072,Data!S:S,Data!T:T)</f>
        <v>FENPLAST</v>
      </c>
      <c r="F1072" s="199">
        <v>46001</v>
      </c>
      <c r="G1072" s="233"/>
      <c r="H1072" s="338"/>
      <c r="I1072" s="60"/>
      <c r="J1072" s="39" t="s">
        <v>3201</v>
      </c>
      <c r="K1072" s="240"/>
      <c r="L1072" s="341"/>
      <c r="M1072" s="336"/>
      <c r="N1072" s="336" t="str">
        <f t="shared" si="48"/>
        <v>90207-403</v>
      </c>
    </row>
    <row r="1073" spans="1:14" ht="30">
      <c r="A1073" s="334">
        <v>1141</v>
      </c>
      <c r="B1073" s="336" t="s">
        <v>2823</v>
      </c>
      <c r="C1073" s="239">
        <v>7105</v>
      </c>
      <c r="D1073" s="233">
        <v>2501</v>
      </c>
      <c r="E1073" s="200" t="str">
        <f>_xlfn.XLOOKUP(C1073,Data!S:S,Data!T:T)</f>
        <v>Powerbar Gulf L.L.C</v>
      </c>
      <c r="F1073" s="199">
        <v>46001</v>
      </c>
      <c r="G1073" s="233"/>
      <c r="H1073" s="338"/>
      <c r="I1073" s="60"/>
      <c r="J1073" s="39" t="s">
        <v>3201</v>
      </c>
      <c r="K1073" s="240" t="s">
        <v>3788</v>
      </c>
      <c r="L1073" s="341"/>
      <c r="M1073" s="336"/>
      <c r="N1073" s="336" t="str">
        <f t="shared" ref="N1073:N1078" si="49">IF(B1073="GEX-1",(IF(LEN(C1073)=4,"0"&amp;C1073&amp;"-"&amp;D1073,C1073&amp;"-"&amp;D1073)),IF(LEN(C1073)=5,"0"&amp;C1073&amp;"-"&amp;D1073,"00"&amp;C1073&amp;"-"&amp;D1073))</f>
        <v>007105-2501</v>
      </c>
    </row>
    <row r="1074" spans="1:14">
      <c r="A1074" s="334">
        <v>1142</v>
      </c>
      <c r="B1074" s="336" t="s">
        <v>2802</v>
      </c>
      <c r="C1074" s="239">
        <v>13010</v>
      </c>
      <c r="D1074" s="233">
        <v>529</v>
      </c>
      <c r="E1074" s="200" t="str">
        <f>_xlfn.XLOOKUP(C1074,Data!S:S,Data!T:T)</f>
        <v>Gulf Extrusions Co .(L.L.C)</v>
      </c>
      <c r="F1074" s="199">
        <v>46001</v>
      </c>
      <c r="G1074" s="233"/>
      <c r="H1074" s="338"/>
      <c r="I1074" s="60"/>
      <c r="J1074" s="39" t="s">
        <v>3201</v>
      </c>
      <c r="K1074" s="240" t="s">
        <v>3789</v>
      </c>
      <c r="L1074" s="341"/>
      <c r="M1074" s="336"/>
      <c r="N1074" s="336" t="str">
        <f t="shared" si="49"/>
        <v>13010-529</v>
      </c>
    </row>
    <row r="1075" spans="1:14">
      <c r="A1075" s="334">
        <v>1143</v>
      </c>
      <c r="B1075" s="336" t="s">
        <v>2802</v>
      </c>
      <c r="C1075" s="239">
        <v>28117</v>
      </c>
      <c r="D1075" s="233">
        <v>438</v>
      </c>
      <c r="E1075" s="200" t="str">
        <f>_xlfn.XLOOKUP(C1075,Data!S:S,Data!T:T)</f>
        <v>Gulf Extrusions Co .(L.L.C)</v>
      </c>
      <c r="F1075" s="199">
        <v>46001</v>
      </c>
      <c r="G1075" s="233"/>
      <c r="H1075" s="338"/>
      <c r="I1075" s="60"/>
      <c r="J1075" s="39" t="s">
        <v>3201</v>
      </c>
      <c r="K1075" s="240" t="s">
        <v>3789</v>
      </c>
      <c r="L1075" s="341"/>
      <c r="M1075" s="336"/>
      <c r="N1075" s="336" t="str">
        <f t="shared" si="49"/>
        <v>28117-438</v>
      </c>
    </row>
    <row r="1076" spans="1:14">
      <c r="A1076" s="334">
        <v>1144</v>
      </c>
      <c r="B1076" s="336" t="s">
        <v>2802</v>
      </c>
      <c r="C1076" s="239">
        <v>13794</v>
      </c>
      <c r="D1076" s="233">
        <v>524</v>
      </c>
      <c r="E1076" s="200" t="str">
        <f>_xlfn.XLOOKUP(C1076,Data!S:S,Data!T:T)</f>
        <v>Gulf Extrusions Co .(L.L.C)</v>
      </c>
      <c r="F1076" s="199">
        <v>46001</v>
      </c>
      <c r="G1076" s="233"/>
      <c r="H1076" s="338"/>
      <c r="I1076" s="60"/>
      <c r="J1076" s="39" t="s">
        <v>3201</v>
      </c>
      <c r="K1076" s="240" t="s">
        <v>3789</v>
      </c>
      <c r="L1076" s="341"/>
      <c r="M1076" s="336"/>
      <c r="N1076" s="336" t="str">
        <f t="shared" si="49"/>
        <v>13794-524</v>
      </c>
    </row>
    <row r="1077" spans="1:14">
      <c r="A1077" s="334">
        <v>1145</v>
      </c>
      <c r="B1077" s="336" t="s">
        <v>2802</v>
      </c>
      <c r="C1077" s="239">
        <v>13794</v>
      </c>
      <c r="D1077" s="233">
        <v>284</v>
      </c>
      <c r="E1077" s="200" t="str">
        <f>_xlfn.XLOOKUP(C1077,Data!S:S,Data!T:T)</f>
        <v>Gulf Extrusions Co .(L.L.C)</v>
      </c>
      <c r="F1077" s="199">
        <v>46001</v>
      </c>
      <c r="G1077" s="233"/>
      <c r="H1077" s="338"/>
      <c r="I1077" s="60"/>
      <c r="J1077" s="39" t="s">
        <v>3201</v>
      </c>
      <c r="K1077" s="240" t="s">
        <v>3789</v>
      </c>
      <c r="L1077" s="341"/>
      <c r="M1077" s="336"/>
      <c r="N1077" s="336" t="str">
        <f t="shared" si="49"/>
        <v>13794-284</v>
      </c>
    </row>
    <row r="1078" spans="1:14">
      <c r="A1078" s="334">
        <v>1146</v>
      </c>
      <c r="B1078" s="336" t="s">
        <v>2802</v>
      </c>
      <c r="C1078" s="239">
        <v>29895</v>
      </c>
      <c r="D1078" s="233">
        <v>502</v>
      </c>
      <c r="E1078" s="200" t="str">
        <f>_xlfn.XLOOKUP(C1078,Data!S:S,Data!T:T)</f>
        <v>GUTMANN INDUSTRIES L.L.C</v>
      </c>
      <c r="F1078" s="199">
        <v>46001</v>
      </c>
      <c r="G1078" s="233"/>
      <c r="H1078" s="338"/>
      <c r="I1078" s="60"/>
      <c r="J1078" s="39" t="s">
        <v>3201</v>
      </c>
      <c r="K1078" s="240" t="s">
        <v>3790</v>
      </c>
      <c r="L1078" s="341"/>
      <c r="M1078" s="336"/>
      <c r="N1078" s="336" t="str">
        <f t="shared" si="49"/>
        <v>29895-502</v>
      </c>
    </row>
    <row r="1079" spans="1:14">
      <c r="A1079" s="334">
        <v>1148</v>
      </c>
      <c r="B1079" s="336" t="s">
        <v>2823</v>
      </c>
      <c r="C1079" s="239">
        <v>14716</v>
      </c>
      <c r="D1079" s="233">
        <v>3514</v>
      </c>
      <c r="E1079" s="200" t="str">
        <f>_xlfn.XLOOKUP(C1079,Data!S:S,Data!T:T)</f>
        <v>GUTMANN INDUSTRIES L.L.C</v>
      </c>
      <c r="F1079" s="199">
        <v>46002</v>
      </c>
      <c r="G1079" s="233"/>
      <c r="H1079" s="338"/>
      <c r="I1079" s="60"/>
      <c r="J1079" s="39" t="s">
        <v>3201</v>
      </c>
      <c r="K1079" s="240" t="s">
        <v>3791</v>
      </c>
      <c r="L1079" s="341">
        <v>134348</v>
      </c>
      <c r="M1079" s="336"/>
      <c r="N1079" s="336" t="str">
        <f t="shared" ref="N1079:N1084" si="50">IF(B1079="GEX-1",(IF(LEN(C1079)=4,"0"&amp;C1079&amp;"-"&amp;D1079,C1079&amp;"-"&amp;D1079)),IF(LEN(C1079)=5,"0"&amp;C1079&amp;"-"&amp;D1079,"00"&amp;C1079&amp;"-"&amp;D1079))</f>
        <v>014716-3514</v>
      </c>
    </row>
    <row r="1080" spans="1:14">
      <c r="A1080" s="334">
        <v>1149</v>
      </c>
      <c r="B1080" s="336" t="s">
        <v>2802</v>
      </c>
      <c r="C1080" s="239">
        <v>19551</v>
      </c>
      <c r="D1080" s="233">
        <v>608</v>
      </c>
      <c r="E1080" s="200" t="str">
        <f>_xlfn.XLOOKUP(C1080,Data!S:S,Data!T:T)</f>
        <v>Deepali Design &amp; Exhibits Pvt.ltd.</v>
      </c>
      <c r="F1080" s="199">
        <v>46002</v>
      </c>
      <c r="G1080" s="233"/>
      <c r="H1080" s="338"/>
      <c r="I1080" s="60"/>
      <c r="J1080" s="39" t="s">
        <v>3201</v>
      </c>
      <c r="K1080" s="240" t="s">
        <v>3792</v>
      </c>
      <c r="L1080" s="341"/>
      <c r="M1080" s="336"/>
      <c r="N1080" s="336" t="str">
        <f t="shared" si="50"/>
        <v>19551-608</v>
      </c>
    </row>
    <row r="1081" spans="1:14">
      <c r="A1081" s="334">
        <v>1149</v>
      </c>
      <c r="B1081" s="336" t="s">
        <v>2802</v>
      </c>
      <c r="C1081" s="239">
        <v>29823</v>
      </c>
      <c r="D1081" s="233">
        <v>502</v>
      </c>
      <c r="E1081" s="200" t="str">
        <f>_xlfn.XLOOKUP(C1081,Data!S:S,Data!T:T)</f>
        <v>Schuco Middle East Windows &amp; Facade Systems L.L.C.</v>
      </c>
      <c r="F1081" s="199">
        <v>46003</v>
      </c>
      <c r="G1081" s="233"/>
      <c r="H1081" s="338"/>
      <c r="I1081" s="60"/>
      <c r="J1081" s="39" t="s">
        <v>3201</v>
      </c>
      <c r="K1081" s="240" t="s">
        <v>3793</v>
      </c>
      <c r="L1081" s="341"/>
      <c r="M1081" s="336"/>
      <c r="N1081" s="336" t="str">
        <f t="shared" si="50"/>
        <v>29823-502</v>
      </c>
    </row>
    <row r="1082" spans="1:14">
      <c r="A1082" s="334">
        <v>1149</v>
      </c>
      <c r="B1082" s="336" t="s">
        <v>2802</v>
      </c>
      <c r="C1082" s="239">
        <v>28117</v>
      </c>
      <c r="D1082" s="233">
        <v>507</v>
      </c>
      <c r="E1082" s="200" t="str">
        <f>_xlfn.XLOOKUP(C1082,Data!S:S,Data!T:T)</f>
        <v>Gulf Extrusions Co .(L.L.C)</v>
      </c>
      <c r="F1082" s="199">
        <v>46003</v>
      </c>
      <c r="G1082" s="233"/>
      <c r="H1082" s="338"/>
      <c r="I1082" s="60"/>
      <c r="J1082" s="39" t="s">
        <v>3201</v>
      </c>
      <c r="K1082" s="240" t="s">
        <v>3794</v>
      </c>
      <c r="L1082" s="341"/>
      <c r="M1082" s="336"/>
      <c r="N1082" s="336" t="str">
        <f t="shared" si="50"/>
        <v>28117-507</v>
      </c>
    </row>
    <row r="1083" spans="1:14">
      <c r="A1083" s="334">
        <v>1149</v>
      </c>
      <c r="B1083" s="336" t="s">
        <v>2802</v>
      </c>
      <c r="C1083" s="239">
        <v>13940</v>
      </c>
      <c r="D1083" s="233">
        <v>515</v>
      </c>
      <c r="E1083" s="200" t="str">
        <f>_xlfn.XLOOKUP(C1083,Data!S:S,Data!T:T)</f>
        <v>Gulf Extrusions Co .(L.L.C)</v>
      </c>
      <c r="F1083" s="199">
        <v>46003</v>
      </c>
      <c r="G1083" s="233"/>
      <c r="H1083" s="338"/>
      <c r="I1083" s="60"/>
      <c r="J1083" s="39" t="s">
        <v>3201</v>
      </c>
      <c r="K1083" s="240" t="s">
        <v>3795</v>
      </c>
      <c r="L1083" s="341"/>
      <c r="M1083" s="336"/>
      <c r="N1083" s="336" t="str">
        <f t="shared" si="50"/>
        <v>13940-515</v>
      </c>
    </row>
    <row r="1084" spans="1:14">
      <c r="A1084" s="333"/>
      <c r="B1084" s="336" t="s">
        <v>2802</v>
      </c>
      <c r="C1084" s="239">
        <v>15774</v>
      </c>
      <c r="D1084" s="233">
        <v>512</v>
      </c>
      <c r="E1084" s="200"/>
      <c r="F1084" s="199"/>
      <c r="G1084" s="233"/>
      <c r="H1084" s="198"/>
      <c r="I1084" s="198"/>
      <c r="J1084" s="198"/>
      <c r="K1084" s="240"/>
      <c r="L1084" s="198"/>
      <c r="M1084" s="198"/>
      <c r="N1084" s="198" t="str">
        <f t="shared" si="50"/>
        <v>15774-512</v>
      </c>
    </row>
  </sheetData>
  <phoneticPr fontId="18" type="noConversion"/>
  <conditionalFormatting sqref="A2:M925 A926:J927 L926:M927 A928:M1083 B1084">
    <cfRule type="expression" dxfId="93" priority="301">
      <formula>$J2="NOT REQUIRED"</formula>
    </cfRule>
    <cfRule type="expression" dxfId="92" priority="302">
      <formula>$J2="PENDING"</formula>
    </cfRule>
    <cfRule type="expression" dxfId="91" priority="303">
      <formula>$J2="COMPLETED"</formula>
    </cfRule>
    <cfRule type="expression" dxfId="90" priority="304">
      <formula>$J2="HOLD"</formula>
    </cfRule>
  </conditionalFormatting>
  <conditionalFormatting sqref="K926">
    <cfRule type="expression" dxfId="89" priority="169">
      <formula>$J926="NOT REQUIRED"</formula>
    </cfRule>
    <cfRule type="expression" dxfId="88" priority="170">
      <formula>$J926="PENDING"</formula>
    </cfRule>
    <cfRule type="expression" dxfId="87" priority="171">
      <formula>$J926="COMPLETED"</formula>
    </cfRule>
    <cfRule type="expression" dxfId="86" priority="172">
      <formula>$J926="HOLD"</formula>
    </cfRule>
  </conditionalFormatting>
  <conditionalFormatting sqref="K927">
    <cfRule type="expression" dxfId="85" priority="391">
      <formula>$J926="NOT REQUIRED"</formula>
    </cfRule>
    <cfRule type="expression" dxfId="84" priority="392">
      <formula>$J926="PENDING"</formula>
    </cfRule>
    <cfRule type="expression" dxfId="83" priority="393">
      <formula>$J926="COMPLETED"</formula>
    </cfRule>
    <cfRule type="expression" dxfId="82" priority="394">
      <formula>$J926="HOLD"</formula>
    </cfRule>
  </conditionalFormatting>
  <conditionalFormatting sqref="N1:N1048576">
    <cfRule type="duplicateValues" dxfId="81" priority="376"/>
  </conditionalFormatting>
  <dataValidations count="3">
    <dataValidation type="date" operator="greaterThan" allowBlank="1" showInputMessage="1" showErrorMessage="1" sqref="F1" xr:uid="{EC4BB2FE-2379-4A11-B297-82A5753226E1}">
      <formula1>44562</formula1>
    </dataValidation>
    <dataValidation operator="greaterThan" showInputMessage="1" showErrorMessage="1" sqref="I1 I237:I238 I240:I263 I25:I29 I270:I279 I10:I23 I37:I38 I202:I217 I235 I219:I220 I226:I233 I42:I200 I282:I1048576" xr:uid="{FC52E662-5DD2-4CA0-B8AF-6DC426DA9940}"/>
    <dataValidation type="list" allowBlank="1" showInputMessage="1" showErrorMessage="1" sqref="J1:J1048576" xr:uid="{5780AEC7-F054-45B1-9F1A-6E8CBC139244}">
      <formula1>"HOLD,COMPLETED,NOT REQUIRED,PENDING"</formula1>
    </dataValidation>
  </dataValidations>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2A1E-9187-4B80-A56E-95854D1C4BA5}">
  <sheetPr codeName="Sheet6"/>
  <dimension ref="B3:E21"/>
  <sheetViews>
    <sheetView workbookViewId="0">
      <selection activeCell="B3" sqref="B3:E20"/>
    </sheetView>
  </sheetViews>
  <sheetFormatPr defaultRowHeight="15"/>
  <cols>
    <col min="2" max="2" width="15.140625" customWidth="1"/>
    <col min="3" max="3" width="9.7109375" customWidth="1"/>
    <col min="4" max="4" width="35.140625" customWidth="1"/>
    <col min="5" max="5" width="19.85546875" customWidth="1"/>
    <col min="8" max="8" width="15.140625" customWidth="1"/>
    <col min="10" max="10" width="47.5703125" customWidth="1"/>
    <col min="11" max="11" width="12.140625" customWidth="1"/>
  </cols>
  <sheetData>
    <row r="3" spans="2:5" ht="15.75">
      <c r="B3" s="209" t="s">
        <v>3204</v>
      </c>
      <c r="C3" s="68" t="s">
        <v>3</v>
      </c>
      <c r="D3" s="68" t="s">
        <v>3205</v>
      </c>
      <c r="E3" s="210" t="s">
        <v>3206</v>
      </c>
    </row>
    <row r="4" spans="2:5" hidden="1">
      <c r="B4" s="239">
        <v>5013</v>
      </c>
      <c r="C4" s="233">
        <v>403</v>
      </c>
      <c r="D4" s="200" t="s">
        <v>3717</v>
      </c>
      <c r="E4" s="199">
        <v>45967</v>
      </c>
    </row>
    <row r="5" spans="2:5" hidden="1">
      <c r="B5" s="239">
        <v>13212</v>
      </c>
      <c r="C5" s="233">
        <v>409</v>
      </c>
      <c r="D5" s="200" t="s">
        <v>3717</v>
      </c>
      <c r="E5" s="199">
        <v>45968</v>
      </c>
    </row>
    <row r="6" spans="2:5" hidden="1">
      <c r="B6" s="239">
        <v>13212</v>
      </c>
      <c r="C6" s="233">
        <v>410</v>
      </c>
      <c r="D6" s="200" t="s">
        <v>3717</v>
      </c>
      <c r="E6" s="199">
        <v>45969</v>
      </c>
    </row>
    <row r="7" spans="2:5" hidden="1">
      <c r="B7" s="239">
        <v>29135</v>
      </c>
      <c r="C7" s="233">
        <v>504</v>
      </c>
      <c r="D7" s="200" t="s">
        <v>3717</v>
      </c>
      <c r="E7" s="199">
        <v>45970</v>
      </c>
    </row>
    <row r="8" spans="2:5" hidden="1">
      <c r="B8" s="230"/>
      <c r="C8" s="231"/>
      <c r="D8" s="59"/>
      <c r="E8" s="60"/>
    </row>
    <row r="9" spans="2:5" ht="15.75" hidden="1">
      <c r="B9" s="209" t="s">
        <v>3204</v>
      </c>
      <c r="C9" s="68" t="s">
        <v>3</v>
      </c>
      <c r="D9" s="68" t="s">
        <v>3205</v>
      </c>
      <c r="E9" s="210" t="s">
        <v>3206</v>
      </c>
    </row>
    <row r="10" spans="2:5" hidden="1">
      <c r="B10" s="268">
        <v>120469</v>
      </c>
      <c r="C10" s="44">
        <v>404</v>
      </c>
      <c r="D10" s="44" t="s">
        <v>3232</v>
      </c>
      <c r="E10" s="272">
        <v>45904</v>
      </c>
    </row>
    <row r="11" spans="2:5" hidden="1">
      <c r="B11" s="269">
        <v>26196</v>
      </c>
      <c r="C11" s="231">
        <v>502</v>
      </c>
      <c r="D11" s="238" t="s">
        <v>3668</v>
      </c>
      <c r="E11" s="273">
        <v>45904</v>
      </c>
    </row>
    <row r="12" spans="2:5" hidden="1">
      <c r="B12" s="270">
        <v>26257</v>
      </c>
      <c r="C12" s="39">
        <v>503</v>
      </c>
      <c r="D12" s="238" t="s">
        <v>3230</v>
      </c>
      <c r="E12" s="274">
        <v>45904</v>
      </c>
    </row>
    <row r="13" spans="2:5" hidden="1">
      <c r="B13" s="271">
        <v>29903</v>
      </c>
      <c r="C13" s="232">
        <v>604</v>
      </c>
      <c r="D13" s="44" t="s">
        <v>3236</v>
      </c>
      <c r="E13" s="275">
        <v>45904</v>
      </c>
    </row>
    <row r="14" spans="2:5" hidden="1">
      <c r="B14" s="270">
        <v>14699</v>
      </c>
      <c r="C14" s="39">
        <v>208</v>
      </c>
      <c r="D14" s="238" t="s">
        <v>3213</v>
      </c>
      <c r="E14" s="274">
        <v>45904</v>
      </c>
    </row>
    <row r="15" spans="2:5" hidden="1">
      <c r="B15" s="269">
        <v>15617</v>
      </c>
      <c r="C15" s="231">
        <v>404</v>
      </c>
      <c r="D15" s="238" t="s">
        <v>3796</v>
      </c>
      <c r="E15" s="273">
        <v>45904</v>
      </c>
    </row>
    <row r="16" spans="2:5" hidden="1">
      <c r="B16" s="268">
        <v>29240</v>
      </c>
      <c r="C16" s="44">
        <v>202</v>
      </c>
      <c r="D16" s="44" t="s">
        <v>3797</v>
      </c>
      <c r="E16" s="272">
        <v>45904</v>
      </c>
    </row>
    <row r="17" spans="2:5" hidden="1">
      <c r="B17" s="270">
        <v>13711</v>
      </c>
      <c r="C17" s="39">
        <v>201</v>
      </c>
      <c r="D17" s="238" t="s">
        <v>661</v>
      </c>
      <c r="E17" s="274">
        <v>45908</v>
      </c>
    </row>
    <row r="18" spans="2:5" hidden="1">
      <c r="B18" s="269">
        <v>13711</v>
      </c>
      <c r="C18" s="231">
        <v>420</v>
      </c>
      <c r="D18" s="238" t="s">
        <v>661</v>
      </c>
      <c r="E18" s="273">
        <v>45908</v>
      </c>
    </row>
    <row r="19" spans="2:5" ht="30">
      <c r="B19" s="342">
        <v>29823</v>
      </c>
      <c r="C19" s="343">
        <v>502</v>
      </c>
      <c r="D19" s="345" t="s">
        <v>3216</v>
      </c>
      <c r="E19" s="344">
        <v>46003</v>
      </c>
    </row>
    <row r="20" spans="2:5">
      <c r="B20" s="342">
        <v>28117</v>
      </c>
      <c r="C20" s="343">
        <v>507</v>
      </c>
      <c r="D20" s="345" t="s">
        <v>3213</v>
      </c>
      <c r="E20" s="344">
        <v>46003</v>
      </c>
    </row>
    <row r="21" spans="2:5">
      <c r="B21" s="351">
        <v>13940</v>
      </c>
      <c r="C21" s="233">
        <v>515</v>
      </c>
      <c r="D21" s="200" t="s">
        <v>3213</v>
      </c>
      <c r="E21" s="352">
        <v>46003</v>
      </c>
    </row>
  </sheetData>
  <conditionalFormatting sqref="B4:E7">
    <cfRule type="expression" dxfId="47" priority="185">
      <formula>$J4="NOT REQUIRED"</formula>
    </cfRule>
    <cfRule type="expression" dxfId="46" priority="186">
      <formula>$J4="PENDING"</formula>
    </cfRule>
    <cfRule type="expression" dxfId="45" priority="187">
      <formula>$J4="COMPLETED"</formula>
    </cfRule>
    <cfRule type="expression" dxfId="44" priority="188">
      <formula>$J4="HOLD"</formula>
    </cfRule>
  </conditionalFormatting>
  <conditionalFormatting sqref="B8:E8">
    <cfRule type="expression" dxfId="43" priority="375">
      <formula>#REF!="NOT REQUIRED"</formula>
    </cfRule>
    <cfRule type="expression" dxfId="42" priority="376">
      <formula>#REF!="PENDING"</formula>
    </cfRule>
    <cfRule type="expression" dxfId="41" priority="377">
      <formula>#REF!="COMPLETED"</formula>
    </cfRule>
    <cfRule type="expression" dxfId="40" priority="378">
      <formula>#REF!="HOLD"</formula>
    </cfRule>
  </conditionalFormatting>
  <conditionalFormatting sqref="B10:E18">
    <cfRule type="expression" dxfId="39" priority="289">
      <formula>$J4="NOT REQUIRED"</formula>
    </cfRule>
    <cfRule type="expression" dxfId="38" priority="290">
      <formula>$J4="PENDING"</formula>
    </cfRule>
    <cfRule type="expression" dxfId="37" priority="291">
      <formula>$J4="COMPLETED"</formula>
    </cfRule>
    <cfRule type="expression" dxfId="36" priority="292">
      <formula>$J4="HOLD"</formula>
    </cfRule>
  </conditionalFormatting>
  <conditionalFormatting sqref="B19:E20">
    <cfRule type="expression" dxfId="35" priority="5">
      <formula>$J19="NOT REQUIRED"</formula>
    </cfRule>
    <cfRule type="expression" dxfId="34" priority="6">
      <formula>$J19="PENDING"</formula>
    </cfRule>
    <cfRule type="expression" dxfId="33" priority="7">
      <formula>$J19="COMPLETED"</formula>
    </cfRule>
    <cfRule type="expression" dxfId="32" priority="8">
      <formula>$J19="HOLD"</formula>
    </cfRule>
  </conditionalFormatting>
  <conditionalFormatting sqref="D21:E21">
    <cfRule type="expression" dxfId="31" priority="1">
      <formula>$J21="NOT REQUIRED"</formula>
    </cfRule>
    <cfRule type="expression" dxfId="30" priority="2">
      <formula>$J21="PENDING"</formula>
    </cfRule>
    <cfRule type="expression" dxfId="29" priority="3">
      <formula>$J21="COMPLETED"</formula>
    </cfRule>
    <cfRule type="expression" dxfId="28" priority="4">
      <formula>$J21="HOLD"</formula>
    </cfRule>
  </conditionalFormatting>
  <dataValidations disablePrompts="1" count="1">
    <dataValidation type="date" operator="greaterThan" allowBlank="1" showInputMessage="1" showErrorMessage="1" sqref="E3 E9" xr:uid="{0433013B-3529-4602-B48F-503EFC6CB556}">
      <formula1>44562</formula1>
    </dataValidation>
  </dataValidation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DE90E-12B5-4EB7-9048-312F441D5699}">
  <sheetPr codeName="Sheet4"/>
  <dimension ref="A1:T24201"/>
  <sheetViews>
    <sheetView topLeftCell="A10879" workbookViewId="0">
      <selection activeCell="L10894" sqref="L10894"/>
    </sheetView>
  </sheetViews>
  <sheetFormatPr defaultRowHeight="15"/>
  <cols>
    <col min="10" max="10" width="31.85546875" bestFit="1" customWidth="1"/>
    <col min="13" max="13" width="10.42578125" customWidth="1"/>
    <col min="19" max="19" width="8.5703125" style="42"/>
    <col min="20" max="20" width="48.140625" style="42" customWidth="1"/>
  </cols>
  <sheetData>
    <row r="1" spans="1:20" ht="15.75">
      <c r="A1" t="s">
        <v>3798</v>
      </c>
      <c r="B1" t="s">
        <v>3799</v>
      </c>
      <c r="E1" t="s">
        <v>3800</v>
      </c>
      <c r="G1" t="s">
        <v>3801</v>
      </c>
      <c r="J1" s="51" t="s">
        <v>1</v>
      </c>
      <c r="K1" s="52" t="s">
        <v>6</v>
      </c>
      <c r="L1" s="52" t="s">
        <v>29</v>
      </c>
      <c r="M1" s="53" t="s">
        <v>3802</v>
      </c>
      <c r="S1" s="65" t="s">
        <v>3803</v>
      </c>
      <c r="T1" s="65" t="s">
        <v>3804</v>
      </c>
    </row>
    <row r="2" spans="1:20">
      <c r="A2" t="s">
        <v>230</v>
      </c>
      <c r="B2" t="s">
        <v>3805</v>
      </c>
      <c r="E2" t="s">
        <v>185</v>
      </c>
      <c r="J2" s="49" t="s">
        <v>25</v>
      </c>
      <c r="K2" s="8">
        <f>COUNTIFS('Die Ordering'!A:A,Data!$K$1,'Die Ordering'!W:W,Data!J2)</f>
        <v>9</v>
      </c>
      <c r="L2" s="8">
        <f>COUNTIFS('Die Ordering'!A:A,Data!$L$1,'Die Ordering'!W:W,Data!J2)</f>
        <v>9</v>
      </c>
      <c r="M2" s="50">
        <f>COUNTIF('Die Ordering'!W:W,Data!J2)</f>
        <v>18</v>
      </c>
      <c r="S2" s="42">
        <v>17743</v>
      </c>
      <c r="T2" s="66" t="s">
        <v>3213</v>
      </c>
    </row>
    <row r="3" spans="1:20">
      <c r="A3" t="s">
        <v>129</v>
      </c>
      <c r="B3" t="s">
        <v>3805</v>
      </c>
      <c r="E3" t="s">
        <v>88</v>
      </c>
      <c r="J3" s="49" t="s">
        <v>7</v>
      </c>
      <c r="K3" s="8">
        <f>COUNTIFS('Die Ordering'!A:A,Data!$K$1,'Die Ordering'!W:W,Data!J3)</f>
        <v>5</v>
      </c>
      <c r="L3" s="8">
        <f>COUNTIFS('Die Ordering'!A:A,Data!$L$1,'Die Ordering'!W:W,Data!J3)</f>
        <v>0</v>
      </c>
      <c r="M3" s="50">
        <f t="shared" ref="M3:M8" si="0">SUM(K3:L3)</f>
        <v>5</v>
      </c>
      <c r="S3" s="42">
        <v>11702</v>
      </c>
      <c r="T3" s="66" t="s">
        <v>3213</v>
      </c>
    </row>
    <row r="4" spans="1:20">
      <c r="A4" t="s">
        <v>378</v>
      </c>
      <c r="B4" t="s">
        <v>3806</v>
      </c>
      <c r="E4" t="s">
        <v>162</v>
      </c>
      <c r="J4" s="49" t="s">
        <v>30</v>
      </c>
      <c r="K4" s="8">
        <f>COUNTIFS('Die Ordering'!A:A,Data!$K$1,'Die Ordering'!W:W,Data!J4)</f>
        <v>0</v>
      </c>
      <c r="L4" s="8">
        <f>COUNTIFS('Die Ordering'!A:A,Data!$L$1,'Die Ordering'!W:W,Data!J4)</f>
        <v>1</v>
      </c>
      <c r="M4" s="50">
        <f t="shared" si="0"/>
        <v>1</v>
      </c>
      <c r="S4" s="42">
        <v>14713</v>
      </c>
      <c r="T4" s="66" t="s">
        <v>3213</v>
      </c>
    </row>
    <row r="5" spans="1:20">
      <c r="A5" t="s">
        <v>197</v>
      </c>
      <c r="B5" t="s">
        <v>3805</v>
      </c>
      <c r="E5" t="s">
        <v>212</v>
      </c>
      <c r="J5" s="49" t="s">
        <v>23</v>
      </c>
      <c r="K5" s="8">
        <f>COUNTIFS('Die Ordering'!A:A,Data!$K$1,'Die Ordering'!W:W,Data!J5)</f>
        <v>7</v>
      </c>
      <c r="L5" s="8">
        <f>COUNTIFS('Die Ordering'!A:A,Data!$L$1,'Die Ordering'!W:W,Data!J5)</f>
        <v>3</v>
      </c>
      <c r="M5" s="50">
        <f t="shared" si="0"/>
        <v>10</v>
      </c>
      <c r="S5" s="42">
        <v>21494</v>
      </c>
      <c r="T5" s="66" t="s">
        <v>3213</v>
      </c>
    </row>
    <row r="6" spans="1:20">
      <c r="A6" t="s">
        <v>139</v>
      </c>
      <c r="B6" t="s">
        <v>3806</v>
      </c>
      <c r="E6" t="s">
        <v>777</v>
      </c>
      <c r="J6" s="49" t="s">
        <v>31</v>
      </c>
      <c r="K6" s="8">
        <f>COUNTIFS('Die Ordering'!A:A,Data!$K$1,'Die Ordering'!W:W,Data!J6)</f>
        <v>0</v>
      </c>
      <c r="L6" s="8">
        <f>COUNTIFS('Die Ordering'!A:A,Data!$L$1,'Die Ordering'!W:W,Data!J6)</f>
        <v>5</v>
      </c>
      <c r="M6" s="50">
        <f t="shared" si="0"/>
        <v>5</v>
      </c>
      <c r="S6" s="42">
        <v>10230</v>
      </c>
      <c r="T6" s="66" t="s">
        <v>3213</v>
      </c>
    </row>
    <row r="7" spans="1:20">
      <c r="A7" t="s">
        <v>106</v>
      </c>
      <c r="B7" t="s">
        <v>3807</v>
      </c>
      <c r="J7" s="49" t="s">
        <v>3808</v>
      </c>
      <c r="K7" s="8">
        <f>COUNTIFS('Die Ordering'!A:A,Data!$K$1,'Die Ordering'!W:W,Data!J7)</f>
        <v>0</v>
      </c>
      <c r="L7" s="8">
        <f>COUNTIFS('Die Ordering'!A:A,Data!$L$1,'Die Ordering'!W:W,Data!J7)</f>
        <v>0</v>
      </c>
      <c r="M7" s="50">
        <f t="shared" si="0"/>
        <v>0</v>
      </c>
      <c r="S7" s="42">
        <v>22331</v>
      </c>
      <c r="T7" s="66" t="s">
        <v>3213</v>
      </c>
    </row>
    <row r="8" spans="1:20">
      <c r="A8" t="s">
        <v>101</v>
      </c>
      <c r="B8" t="s">
        <v>3809</v>
      </c>
      <c r="J8" s="49" t="s">
        <v>27</v>
      </c>
      <c r="K8" s="8">
        <f>COUNTIFS('Die Ordering'!A:A,Data!$K$1,'Die Ordering'!W:W,Data!J8)</f>
        <v>13</v>
      </c>
      <c r="L8" s="8">
        <f>COUNTIFS('Die Ordering'!A:A,Data!$L$1,'Die Ordering'!W:W,Data!J8)</f>
        <v>4</v>
      </c>
      <c r="M8" s="50">
        <f t="shared" si="0"/>
        <v>17</v>
      </c>
      <c r="S8" s="42">
        <v>11597</v>
      </c>
      <c r="T8" s="66" t="s">
        <v>3213</v>
      </c>
    </row>
    <row r="9" spans="1:20">
      <c r="A9" t="s">
        <v>95</v>
      </c>
      <c r="B9" t="s">
        <v>3809</v>
      </c>
      <c r="J9" s="54" t="s">
        <v>33</v>
      </c>
      <c r="K9" s="55">
        <f>SUM(K2:K8)</f>
        <v>34</v>
      </c>
      <c r="L9" s="55">
        <f>SUM(L2:L8)</f>
        <v>22</v>
      </c>
      <c r="M9" s="56">
        <f>SUM(M2:M8)</f>
        <v>56</v>
      </c>
      <c r="S9" s="42">
        <v>10462</v>
      </c>
      <c r="T9" s="66" t="s">
        <v>3213</v>
      </c>
    </row>
    <row r="10" spans="1:20">
      <c r="A10" t="s">
        <v>167</v>
      </c>
      <c r="B10" t="s">
        <v>3805</v>
      </c>
      <c r="S10" s="42">
        <v>17614</v>
      </c>
      <c r="T10" s="66" t="s">
        <v>3213</v>
      </c>
    </row>
    <row r="11" spans="1:20">
      <c r="A11" t="s">
        <v>91</v>
      </c>
      <c r="B11" t="s">
        <v>3805</v>
      </c>
      <c r="S11" s="42">
        <v>10266</v>
      </c>
      <c r="T11" s="66" t="s">
        <v>3213</v>
      </c>
    </row>
    <row r="12" spans="1:20">
      <c r="S12" s="42">
        <v>12865</v>
      </c>
      <c r="T12" s="66" t="s">
        <v>3213</v>
      </c>
    </row>
    <row r="13" spans="1:20">
      <c r="S13" s="42">
        <v>15803</v>
      </c>
      <c r="T13" s="66" t="s">
        <v>3213</v>
      </c>
    </row>
    <row r="14" spans="1:20">
      <c r="S14" s="42">
        <v>15775</v>
      </c>
      <c r="T14" s="66" t="s">
        <v>3213</v>
      </c>
    </row>
    <row r="15" spans="1:20">
      <c r="S15" s="42">
        <v>15860</v>
      </c>
      <c r="T15" s="66" t="s">
        <v>3213</v>
      </c>
    </row>
    <row r="16" spans="1:20">
      <c r="S16" s="42">
        <v>15774</v>
      </c>
      <c r="T16" s="66" t="s">
        <v>3213</v>
      </c>
    </row>
    <row r="17" spans="19:20">
      <c r="S17" s="42">
        <v>10765</v>
      </c>
      <c r="T17" s="66" t="s">
        <v>3213</v>
      </c>
    </row>
    <row r="18" spans="19:20">
      <c r="S18" s="42">
        <v>22154</v>
      </c>
      <c r="T18" s="66" t="s">
        <v>3213</v>
      </c>
    </row>
    <row r="19" spans="19:20">
      <c r="S19" s="42">
        <v>14674</v>
      </c>
      <c r="T19" s="66" t="s">
        <v>3213</v>
      </c>
    </row>
    <row r="20" spans="19:20">
      <c r="S20" s="42">
        <v>22155</v>
      </c>
      <c r="T20" s="66" t="s">
        <v>3213</v>
      </c>
    </row>
    <row r="21" spans="19:20">
      <c r="S21" s="42">
        <v>23937</v>
      </c>
      <c r="T21" s="66" t="s">
        <v>3810</v>
      </c>
    </row>
    <row r="22" spans="19:20">
      <c r="S22" s="42">
        <v>15451</v>
      </c>
      <c r="T22" s="66" t="s">
        <v>3213</v>
      </c>
    </row>
    <row r="23" spans="19:20">
      <c r="S23" s="42">
        <v>9029</v>
      </c>
      <c r="T23" s="66" t="s">
        <v>3213</v>
      </c>
    </row>
    <row r="24" spans="19:20">
      <c r="S24" s="42">
        <v>15813</v>
      </c>
      <c r="T24" s="66" t="s">
        <v>3213</v>
      </c>
    </row>
    <row r="25" spans="19:20">
      <c r="S25" s="42">
        <v>15811</v>
      </c>
      <c r="T25" s="66" t="s">
        <v>3213</v>
      </c>
    </row>
    <row r="26" spans="19:20">
      <c r="S26" s="42">
        <v>15819</v>
      </c>
      <c r="T26" s="66" t="s">
        <v>3213</v>
      </c>
    </row>
    <row r="27" spans="19:20">
      <c r="S27" s="42">
        <v>15806</v>
      </c>
      <c r="T27" s="66" t="s">
        <v>3213</v>
      </c>
    </row>
    <row r="28" spans="19:20">
      <c r="S28" s="42">
        <v>15815</v>
      </c>
      <c r="T28" s="66" t="s">
        <v>3213</v>
      </c>
    </row>
    <row r="29" spans="19:20">
      <c r="S29" s="42">
        <v>14006</v>
      </c>
      <c r="T29" s="66" t="s">
        <v>3213</v>
      </c>
    </row>
    <row r="30" spans="19:20">
      <c r="S30" s="42">
        <v>24332</v>
      </c>
      <c r="T30" s="66" t="s">
        <v>3467</v>
      </c>
    </row>
    <row r="32" spans="19:20">
      <c r="S32" s="42">
        <v>24245</v>
      </c>
      <c r="T32" s="66" t="s">
        <v>3329</v>
      </c>
    </row>
    <row r="33" spans="19:20">
      <c r="S33" s="42">
        <v>18172</v>
      </c>
      <c r="T33" s="66" t="s">
        <v>3213</v>
      </c>
    </row>
    <row r="34" spans="19:20">
      <c r="S34" s="42">
        <v>17883</v>
      </c>
      <c r="T34" s="66" t="s">
        <v>3811</v>
      </c>
    </row>
    <row r="35" spans="19:20">
      <c r="S35" s="42">
        <v>12073</v>
      </c>
      <c r="T35" s="66" t="s">
        <v>3812</v>
      </c>
    </row>
    <row r="36" spans="19:20">
      <c r="S36" s="42">
        <v>24309</v>
      </c>
      <c r="T36" s="66" t="s">
        <v>3467</v>
      </c>
    </row>
    <row r="37" spans="19:20">
      <c r="S37" s="42">
        <v>24279</v>
      </c>
      <c r="T37" s="66" t="s">
        <v>3343</v>
      </c>
    </row>
    <row r="38" spans="19:20">
      <c r="S38" s="42">
        <v>24311</v>
      </c>
      <c r="T38" s="66" t="s">
        <v>3467</v>
      </c>
    </row>
    <row r="39" spans="19:20">
      <c r="S39" s="42">
        <v>17845</v>
      </c>
      <c r="T39" s="66" t="s">
        <v>3329</v>
      </c>
    </row>
    <row r="40" spans="19:20">
      <c r="S40" s="42">
        <v>24310</v>
      </c>
      <c r="T40" s="66" t="s">
        <v>3467</v>
      </c>
    </row>
    <row r="41" spans="19:20">
      <c r="S41" s="42">
        <v>24308</v>
      </c>
      <c r="T41" s="66" t="s">
        <v>3467</v>
      </c>
    </row>
    <row r="42" spans="19:20">
      <c r="S42" s="42">
        <v>17650</v>
      </c>
      <c r="T42" s="66" t="s">
        <v>3343</v>
      </c>
    </row>
    <row r="43" spans="19:20">
      <c r="S43" s="42">
        <v>17659</v>
      </c>
      <c r="T43" s="66" t="s">
        <v>3343</v>
      </c>
    </row>
    <row r="44" spans="19:20">
      <c r="S44" s="42">
        <v>18046</v>
      </c>
      <c r="T44" s="66" t="s">
        <v>3343</v>
      </c>
    </row>
    <row r="45" spans="19:20">
      <c r="S45" s="42">
        <v>17661</v>
      </c>
      <c r="T45" s="66" t="s">
        <v>3343</v>
      </c>
    </row>
    <row r="46" spans="19:20">
      <c r="S46" s="42">
        <v>17662</v>
      </c>
      <c r="T46" s="66" t="s">
        <v>3343</v>
      </c>
    </row>
    <row r="47" spans="19:20">
      <c r="S47" s="42">
        <v>9210</v>
      </c>
    </row>
    <row r="48" spans="19:20">
      <c r="S48" s="42">
        <v>10487</v>
      </c>
      <c r="T48" s="66" t="s">
        <v>3213</v>
      </c>
    </row>
    <row r="49" spans="19:20">
      <c r="S49" s="42">
        <v>11020</v>
      </c>
      <c r="T49" s="66" t="s">
        <v>3213</v>
      </c>
    </row>
    <row r="50" spans="19:20">
      <c r="S50" s="42">
        <v>11279</v>
      </c>
      <c r="T50" s="66" t="s">
        <v>3213</v>
      </c>
    </row>
    <row r="51" spans="19:20">
      <c r="S51" s="42">
        <v>24557</v>
      </c>
      <c r="T51" s="66" t="s">
        <v>3319</v>
      </c>
    </row>
    <row r="52" spans="19:20">
      <c r="S52" s="42">
        <v>23865</v>
      </c>
      <c r="T52" s="66" t="s">
        <v>3810</v>
      </c>
    </row>
    <row r="53" spans="19:20">
      <c r="S53" s="42">
        <v>10463</v>
      </c>
      <c r="T53" s="66" t="s">
        <v>3213</v>
      </c>
    </row>
    <row r="54" spans="19:20">
      <c r="S54" s="42">
        <v>14106</v>
      </c>
      <c r="T54" s="66" t="s">
        <v>3213</v>
      </c>
    </row>
    <row r="55" spans="19:20">
      <c r="S55" s="42">
        <v>11581</v>
      </c>
      <c r="T55" s="66" t="s">
        <v>3213</v>
      </c>
    </row>
    <row r="56" spans="19:20">
      <c r="S56" s="42">
        <v>14498</v>
      </c>
      <c r="T56" s="66" t="s">
        <v>3213</v>
      </c>
    </row>
    <row r="57" spans="19:20">
      <c r="S57" s="42">
        <v>22438</v>
      </c>
      <c r="T57" s="66" t="s">
        <v>3467</v>
      </c>
    </row>
    <row r="58" spans="19:20">
      <c r="S58" s="42">
        <v>13013</v>
      </c>
      <c r="T58" s="66" t="s">
        <v>3213</v>
      </c>
    </row>
    <row r="59" spans="19:20">
      <c r="S59" s="42">
        <v>13025</v>
      </c>
      <c r="T59" s="66" t="s">
        <v>3213</v>
      </c>
    </row>
    <row r="60" spans="19:20">
      <c r="S60" s="42">
        <v>10047</v>
      </c>
      <c r="T60" s="66" t="s">
        <v>3213</v>
      </c>
    </row>
    <row r="61" spans="19:20">
      <c r="S61" s="42">
        <v>24500</v>
      </c>
      <c r="T61" s="66" t="s">
        <v>3343</v>
      </c>
    </row>
    <row r="62" spans="19:20">
      <c r="S62" s="42">
        <v>11377</v>
      </c>
      <c r="T62" s="66" t="s">
        <v>3213</v>
      </c>
    </row>
    <row r="63" spans="19:20">
      <c r="S63" s="42">
        <v>23731</v>
      </c>
      <c r="T63" s="66" t="s">
        <v>3421</v>
      </c>
    </row>
    <row r="64" spans="19:20">
      <c r="S64" s="42">
        <v>23727</v>
      </c>
      <c r="T64" s="66" t="s">
        <v>3421</v>
      </c>
    </row>
    <row r="65" spans="19:20">
      <c r="S65" s="42">
        <v>23729</v>
      </c>
      <c r="T65" s="66" t="s">
        <v>3421</v>
      </c>
    </row>
    <row r="66" spans="19:20">
      <c r="S66" s="42">
        <v>23730</v>
      </c>
      <c r="T66" s="66" t="s">
        <v>3421</v>
      </c>
    </row>
    <row r="67" spans="19:20">
      <c r="S67" s="42">
        <v>23732</v>
      </c>
      <c r="T67" s="66" t="s">
        <v>3421</v>
      </c>
    </row>
    <row r="68" spans="19:20">
      <c r="S68" s="42">
        <v>99123</v>
      </c>
      <c r="T68" s="66" t="s">
        <v>3813</v>
      </c>
    </row>
    <row r="69" spans="19:20">
      <c r="S69" s="42">
        <v>99667</v>
      </c>
      <c r="T69" s="66" t="s">
        <v>3360</v>
      </c>
    </row>
    <row r="70" spans="19:20">
      <c r="S70" s="42">
        <v>99668</v>
      </c>
      <c r="T70" s="66" t="s">
        <v>3814</v>
      </c>
    </row>
    <row r="71" spans="19:20">
      <c r="S71" s="42">
        <v>5076</v>
      </c>
      <c r="T71" s="66" t="s">
        <v>3213</v>
      </c>
    </row>
    <row r="72" spans="19:20">
      <c r="S72" s="42">
        <v>20503</v>
      </c>
      <c r="T72" s="66" t="s">
        <v>3213</v>
      </c>
    </row>
    <row r="73" spans="19:20">
      <c r="S73" s="42">
        <v>15651</v>
      </c>
      <c r="T73" s="66" t="s">
        <v>3213</v>
      </c>
    </row>
    <row r="74" spans="19:20">
      <c r="S74" s="42">
        <v>23818</v>
      </c>
      <c r="T74" s="66" t="s">
        <v>3810</v>
      </c>
    </row>
    <row r="75" spans="19:20">
      <c r="S75" s="42">
        <v>12555</v>
      </c>
      <c r="T75" s="66" t="s">
        <v>3815</v>
      </c>
    </row>
    <row r="76" spans="19:20">
      <c r="S76" s="42">
        <v>99660</v>
      </c>
      <c r="T76" s="66" t="s">
        <v>3816</v>
      </c>
    </row>
    <row r="77" spans="19:20">
      <c r="S77" s="42">
        <v>12057</v>
      </c>
      <c r="T77" s="66" t="s">
        <v>3213</v>
      </c>
    </row>
    <row r="78" spans="19:20">
      <c r="S78" s="42">
        <v>99670</v>
      </c>
      <c r="T78" s="66" t="s">
        <v>3817</v>
      </c>
    </row>
    <row r="79" spans="19:20">
      <c r="S79" s="42">
        <v>11057</v>
      </c>
      <c r="T79" s="66" t="s">
        <v>3213</v>
      </c>
    </row>
    <row r="80" spans="19:20">
      <c r="S80" s="42">
        <v>20508</v>
      </c>
      <c r="T80" s="66" t="s">
        <v>3213</v>
      </c>
    </row>
    <row r="81" spans="19:20">
      <c r="S81" s="42">
        <v>15648</v>
      </c>
      <c r="T81" s="66" t="s">
        <v>3213</v>
      </c>
    </row>
    <row r="82" spans="19:20">
      <c r="S82" s="42">
        <v>98666</v>
      </c>
      <c r="T82" s="66" t="s">
        <v>3818</v>
      </c>
    </row>
    <row r="83" spans="19:20">
      <c r="S83" s="42">
        <v>98667</v>
      </c>
      <c r="T83" s="66" t="s">
        <v>3819</v>
      </c>
    </row>
    <row r="84" spans="19:20">
      <c r="S84" s="42">
        <v>98668</v>
      </c>
      <c r="T84" s="66" t="s">
        <v>3818</v>
      </c>
    </row>
    <row r="85" spans="19:20">
      <c r="S85" s="42">
        <v>15616</v>
      </c>
      <c r="T85" s="66" t="s">
        <v>3236</v>
      </c>
    </row>
    <row r="86" spans="19:20">
      <c r="S86" s="42">
        <v>99505</v>
      </c>
      <c r="T86" s="66" t="s">
        <v>3820</v>
      </c>
    </row>
    <row r="87" spans="19:20">
      <c r="S87" s="42">
        <v>99008</v>
      </c>
    </row>
    <row r="88" spans="19:20">
      <c r="S88" s="42">
        <v>99506</v>
      </c>
      <c r="T88" s="66" t="s">
        <v>3213</v>
      </c>
    </row>
    <row r="89" spans="19:20">
      <c r="S89" s="42">
        <v>99507</v>
      </c>
      <c r="T89" s="66" t="s">
        <v>3213</v>
      </c>
    </row>
    <row r="90" spans="19:20">
      <c r="S90" s="42">
        <v>83002</v>
      </c>
      <c r="T90" s="66" t="s">
        <v>3213</v>
      </c>
    </row>
    <row r="91" spans="19:20">
      <c r="S91" s="42">
        <v>55026</v>
      </c>
      <c r="T91" s="66" t="s">
        <v>3821</v>
      </c>
    </row>
    <row r="92" spans="19:20">
      <c r="S92" s="42">
        <v>80134</v>
      </c>
      <c r="T92" s="66" t="s">
        <v>3822</v>
      </c>
    </row>
    <row r="93" spans="19:20">
      <c r="S93" s="42">
        <v>5097</v>
      </c>
      <c r="T93" s="66" t="s">
        <v>3213</v>
      </c>
    </row>
    <row r="94" spans="19:20">
      <c r="S94" s="42">
        <v>99680</v>
      </c>
    </row>
    <row r="95" spans="19:20">
      <c r="S95" s="42">
        <v>25008</v>
      </c>
      <c r="T95" s="66" t="s">
        <v>3823</v>
      </c>
    </row>
    <row r="96" spans="19:20">
      <c r="S96" s="42">
        <v>12623</v>
      </c>
      <c r="T96" s="66" t="s">
        <v>3388</v>
      </c>
    </row>
    <row r="97" spans="19:20">
      <c r="S97" s="42">
        <v>19184</v>
      </c>
      <c r="T97" s="66" t="s">
        <v>3824</v>
      </c>
    </row>
    <row r="98" spans="19:20">
      <c r="S98" s="42">
        <v>24515</v>
      </c>
      <c r="T98" s="66" t="s">
        <v>3329</v>
      </c>
    </row>
    <row r="99" spans="19:20">
      <c r="S99" s="42">
        <v>24527</v>
      </c>
      <c r="T99" s="66" t="s">
        <v>3329</v>
      </c>
    </row>
    <row r="100" spans="19:20">
      <c r="S100" s="42">
        <v>24528</v>
      </c>
      <c r="T100" s="66" t="s">
        <v>3329</v>
      </c>
    </row>
    <row r="101" spans="19:20">
      <c r="S101" s="42">
        <v>24529</v>
      </c>
      <c r="T101" s="66" t="s">
        <v>3329</v>
      </c>
    </row>
    <row r="102" spans="19:20">
      <c r="S102" s="42">
        <v>24530</v>
      </c>
      <c r="T102" s="66" t="s">
        <v>3329</v>
      </c>
    </row>
    <row r="103" spans="19:20">
      <c r="S103" s="42">
        <v>24531</v>
      </c>
      <c r="T103" s="66" t="s">
        <v>3329</v>
      </c>
    </row>
    <row r="104" spans="19:20">
      <c r="S104" s="42">
        <v>18101</v>
      </c>
      <c r="T104" s="66" t="s">
        <v>3329</v>
      </c>
    </row>
    <row r="105" spans="19:20">
      <c r="S105" s="42">
        <v>24532</v>
      </c>
      <c r="T105" s="66" t="s">
        <v>3329</v>
      </c>
    </row>
    <row r="106" spans="19:20">
      <c r="S106" s="42">
        <v>24519</v>
      </c>
      <c r="T106" s="66" t="s">
        <v>3825</v>
      </c>
    </row>
    <row r="107" spans="19:20">
      <c r="S107" s="42">
        <v>24520</v>
      </c>
      <c r="T107" s="66" t="s">
        <v>3329</v>
      </c>
    </row>
    <row r="108" spans="19:20">
      <c r="S108" s="42">
        <v>18099</v>
      </c>
      <c r="T108" s="66" t="s">
        <v>3329</v>
      </c>
    </row>
    <row r="109" spans="19:20">
      <c r="S109" s="42">
        <v>24521</v>
      </c>
      <c r="T109" s="66" t="s">
        <v>3329</v>
      </c>
    </row>
    <row r="110" spans="19:20">
      <c r="S110" s="42">
        <v>24522</v>
      </c>
      <c r="T110" s="66" t="s">
        <v>3329</v>
      </c>
    </row>
    <row r="111" spans="19:20">
      <c r="S111" s="42">
        <v>24523</v>
      </c>
      <c r="T111" s="66" t="s">
        <v>3329</v>
      </c>
    </row>
    <row r="112" spans="19:20">
      <c r="S112" s="42">
        <v>24524</v>
      </c>
      <c r="T112" s="66" t="s">
        <v>3329</v>
      </c>
    </row>
    <row r="113" spans="19:20">
      <c r="S113" s="42">
        <v>18100</v>
      </c>
      <c r="T113" s="66" t="s">
        <v>3329</v>
      </c>
    </row>
    <row r="114" spans="19:20">
      <c r="S114" s="42">
        <v>24525</v>
      </c>
      <c r="T114" s="66" t="s">
        <v>3329</v>
      </c>
    </row>
    <row r="115" spans="19:20">
      <c r="S115" s="42">
        <v>24526</v>
      </c>
      <c r="T115" s="66" t="s">
        <v>3329</v>
      </c>
    </row>
    <row r="116" spans="19:20">
      <c r="S116" s="42">
        <v>7029</v>
      </c>
      <c r="T116" s="66" t="s">
        <v>3826</v>
      </c>
    </row>
    <row r="117" spans="19:20">
      <c r="S117" s="42">
        <v>7030</v>
      </c>
      <c r="T117" s="66" t="s">
        <v>3213</v>
      </c>
    </row>
    <row r="118" spans="19:20">
      <c r="S118" s="42">
        <v>7031</v>
      </c>
      <c r="T118" s="66" t="s">
        <v>3213</v>
      </c>
    </row>
    <row r="119" spans="19:20">
      <c r="S119" s="42">
        <v>7032</v>
      </c>
      <c r="T119" s="66" t="s">
        <v>3213</v>
      </c>
    </row>
    <row r="120" spans="19:20">
      <c r="S120" s="42">
        <v>7033</v>
      </c>
      <c r="T120" s="66" t="s">
        <v>3372</v>
      </c>
    </row>
    <row r="121" spans="19:20">
      <c r="S121" s="42">
        <v>7034</v>
      </c>
      <c r="T121" s="66" t="s">
        <v>3827</v>
      </c>
    </row>
    <row r="122" spans="19:20">
      <c r="S122" s="42">
        <v>7035</v>
      </c>
      <c r="T122" s="66" t="s">
        <v>3827</v>
      </c>
    </row>
    <row r="123" spans="19:20">
      <c r="S123" s="42">
        <v>7036</v>
      </c>
      <c r="T123" s="66" t="s">
        <v>3213</v>
      </c>
    </row>
    <row r="124" spans="19:20">
      <c r="S124" s="42">
        <v>7037</v>
      </c>
      <c r="T124" s="66" t="s">
        <v>3828</v>
      </c>
    </row>
    <row r="125" spans="19:20">
      <c r="S125" s="42">
        <v>7038</v>
      </c>
      <c r="T125" s="66" t="s">
        <v>3213</v>
      </c>
    </row>
    <row r="126" spans="19:20">
      <c r="S126" s="42">
        <v>7039</v>
      </c>
      <c r="T126" s="66" t="s">
        <v>3213</v>
      </c>
    </row>
    <row r="127" spans="19:20">
      <c r="S127" s="42">
        <v>7040</v>
      </c>
      <c r="T127" s="66" t="s">
        <v>3213</v>
      </c>
    </row>
    <row r="128" spans="19:20">
      <c r="S128" s="42">
        <v>7041</v>
      </c>
      <c r="T128" s="66" t="s">
        <v>3829</v>
      </c>
    </row>
    <row r="129" spans="19:20">
      <c r="S129" s="42">
        <v>7042</v>
      </c>
      <c r="T129" s="66" t="s">
        <v>3213</v>
      </c>
    </row>
    <row r="130" spans="19:20">
      <c r="S130" s="42">
        <v>7043</v>
      </c>
      <c r="T130" s="66" t="s">
        <v>3213</v>
      </c>
    </row>
    <row r="131" spans="19:20">
      <c r="S131" s="42">
        <v>7044</v>
      </c>
      <c r="T131" s="66" t="s">
        <v>3544</v>
      </c>
    </row>
    <row r="132" spans="19:20">
      <c r="S132" s="42">
        <v>7045</v>
      </c>
      <c r="T132" s="66" t="s">
        <v>3544</v>
      </c>
    </row>
    <row r="133" spans="19:20">
      <c r="S133" s="42">
        <v>7046</v>
      </c>
      <c r="T133" s="66" t="s">
        <v>3391</v>
      </c>
    </row>
    <row r="134" spans="19:20">
      <c r="S134" s="42">
        <v>7047</v>
      </c>
      <c r="T134" s="66" t="s">
        <v>3391</v>
      </c>
    </row>
    <row r="135" spans="19:20">
      <c r="S135" s="42">
        <v>7048</v>
      </c>
      <c r="T135" s="66" t="s">
        <v>3213</v>
      </c>
    </row>
    <row r="136" spans="19:20">
      <c r="S136" s="42">
        <v>7049</v>
      </c>
      <c r="T136" s="66" t="s">
        <v>3830</v>
      </c>
    </row>
    <row r="137" spans="19:20">
      <c r="S137" s="42">
        <v>7050</v>
      </c>
      <c r="T137" s="66" t="s">
        <v>3213</v>
      </c>
    </row>
    <row r="138" spans="19:20">
      <c r="S138" s="42">
        <v>7051</v>
      </c>
      <c r="T138" s="66" t="s">
        <v>3830</v>
      </c>
    </row>
    <row r="139" spans="19:20">
      <c r="S139" s="42">
        <v>7052</v>
      </c>
      <c r="T139" s="66" t="s">
        <v>3830</v>
      </c>
    </row>
    <row r="140" spans="19:20">
      <c r="S140" s="42">
        <v>7053</v>
      </c>
      <c r="T140" s="66" t="s">
        <v>3830</v>
      </c>
    </row>
    <row r="141" spans="19:20">
      <c r="S141" s="42">
        <v>7054</v>
      </c>
      <c r="T141" s="66" t="s">
        <v>3213</v>
      </c>
    </row>
    <row r="142" spans="19:20">
      <c r="S142" s="42">
        <v>7055</v>
      </c>
      <c r="T142" s="66" t="s">
        <v>3467</v>
      </c>
    </row>
    <row r="143" spans="19:20">
      <c r="S143" s="42">
        <v>7056</v>
      </c>
      <c r="T143" s="66" t="s">
        <v>3213</v>
      </c>
    </row>
    <row r="144" spans="19:20">
      <c r="S144" s="42">
        <v>7057</v>
      </c>
      <c r="T144" s="66" t="s">
        <v>3823</v>
      </c>
    </row>
    <row r="145" spans="19:20">
      <c r="S145" s="42">
        <v>7058</v>
      </c>
      <c r="T145" s="66" t="s">
        <v>3213</v>
      </c>
    </row>
    <row r="146" spans="19:20">
      <c r="S146" s="42">
        <v>7059</v>
      </c>
      <c r="T146" s="66" t="s">
        <v>3391</v>
      </c>
    </row>
    <row r="147" spans="19:20">
      <c r="S147" s="42">
        <v>7060</v>
      </c>
      <c r="T147" s="66" t="s">
        <v>3831</v>
      </c>
    </row>
    <row r="148" spans="19:20">
      <c r="S148" s="42">
        <v>7061</v>
      </c>
      <c r="T148" s="66" t="s">
        <v>3831</v>
      </c>
    </row>
    <row r="149" spans="19:20">
      <c r="S149" s="42">
        <v>7062</v>
      </c>
      <c r="T149" s="66" t="s">
        <v>3831</v>
      </c>
    </row>
    <row r="150" spans="19:20">
      <c r="S150" s="42">
        <v>7063</v>
      </c>
      <c r="T150" s="66" t="s">
        <v>3831</v>
      </c>
    </row>
    <row r="151" spans="19:20">
      <c r="S151" s="42">
        <v>7064</v>
      </c>
      <c r="T151" s="66" t="s">
        <v>3832</v>
      </c>
    </row>
    <row r="152" spans="19:20">
      <c r="S152" s="42">
        <v>7065</v>
      </c>
      <c r="T152" s="66" t="s">
        <v>3832</v>
      </c>
    </row>
    <row r="153" spans="19:20">
      <c r="S153" s="42">
        <v>7066</v>
      </c>
      <c r="T153" s="66" t="s">
        <v>3832</v>
      </c>
    </row>
    <row r="154" spans="19:20">
      <c r="S154" s="42">
        <v>7067</v>
      </c>
      <c r="T154" s="66" t="s">
        <v>3810</v>
      </c>
    </row>
    <row r="155" spans="19:20">
      <c r="S155" s="42">
        <v>7068</v>
      </c>
      <c r="T155" s="66" t="s">
        <v>3810</v>
      </c>
    </row>
    <row r="156" spans="19:20">
      <c r="S156" s="42">
        <v>7069</v>
      </c>
      <c r="T156" s="66" t="s">
        <v>3833</v>
      </c>
    </row>
    <row r="157" spans="19:20">
      <c r="S157" s="42">
        <v>7070</v>
      </c>
      <c r="T157" s="66" t="s">
        <v>3213</v>
      </c>
    </row>
    <row r="158" spans="19:20">
      <c r="S158" s="42">
        <v>7071</v>
      </c>
      <c r="T158" s="66" t="s">
        <v>3213</v>
      </c>
    </row>
    <row r="159" spans="19:20">
      <c r="S159" s="42">
        <v>7072</v>
      </c>
      <c r="T159" s="66" t="s">
        <v>3834</v>
      </c>
    </row>
    <row r="160" spans="19:20">
      <c r="S160" s="42">
        <v>7073</v>
      </c>
      <c r="T160" s="66" t="s">
        <v>3827</v>
      </c>
    </row>
    <row r="161" spans="19:20">
      <c r="S161" s="42">
        <v>7074</v>
      </c>
      <c r="T161" s="66" t="s">
        <v>3835</v>
      </c>
    </row>
    <row r="162" spans="19:20">
      <c r="S162" s="42">
        <v>7075</v>
      </c>
      <c r="T162" s="66" t="s">
        <v>3835</v>
      </c>
    </row>
    <row r="163" spans="19:20">
      <c r="S163" s="42">
        <v>8002</v>
      </c>
      <c r="T163" s="66" t="s">
        <v>3213</v>
      </c>
    </row>
    <row r="164" spans="19:20">
      <c r="S164" s="42">
        <v>8003</v>
      </c>
      <c r="T164" s="66" t="s">
        <v>3213</v>
      </c>
    </row>
    <row r="165" spans="19:20">
      <c r="S165" s="42">
        <v>8004</v>
      </c>
      <c r="T165" s="66" t="s">
        <v>3836</v>
      </c>
    </row>
    <row r="166" spans="19:20">
      <c r="S166" s="42">
        <v>8005</v>
      </c>
      <c r="T166" s="66" t="s">
        <v>3837</v>
      </c>
    </row>
    <row r="167" spans="19:20">
      <c r="S167" s="42">
        <v>8006</v>
      </c>
      <c r="T167" s="66" t="s">
        <v>3838</v>
      </c>
    </row>
    <row r="168" spans="19:20">
      <c r="S168" s="42">
        <v>8007</v>
      </c>
      <c r="T168" s="66" t="s">
        <v>3514</v>
      </c>
    </row>
    <row r="169" spans="19:20">
      <c r="S169" s="42">
        <v>8008</v>
      </c>
      <c r="T169" s="66" t="s">
        <v>3839</v>
      </c>
    </row>
    <row r="170" spans="19:20">
      <c r="S170" s="42">
        <v>8009</v>
      </c>
      <c r="T170" s="66" t="s">
        <v>3840</v>
      </c>
    </row>
    <row r="171" spans="19:20">
      <c r="S171" s="42">
        <v>8010</v>
      </c>
      <c r="T171" s="66" t="s">
        <v>3213</v>
      </c>
    </row>
    <row r="172" spans="19:20">
      <c r="S172" s="42">
        <v>8011</v>
      </c>
      <c r="T172" s="66" t="s">
        <v>3841</v>
      </c>
    </row>
    <row r="173" spans="19:20">
      <c r="S173" s="42">
        <v>8012</v>
      </c>
      <c r="T173" s="66" t="s">
        <v>3842</v>
      </c>
    </row>
    <row r="174" spans="19:20">
      <c r="S174" s="42">
        <v>8013</v>
      </c>
      <c r="T174" s="66" t="s">
        <v>3842</v>
      </c>
    </row>
    <row r="175" spans="19:20">
      <c r="S175" s="42">
        <v>8014</v>
      </c>
      <c r="T175" s="66" t="s">
        <v>3832</v>
      </c>
    </row>
    <row r="176" spans="19:20">
      <c r="S176" s="42">
        <v>8015</v>
      </c>
      <c r="T176" s="66" t="s">
        <v>3329</v>
      </c>
    </row>
    <row r="177" spans="19:20">
      <c r="S177" s="42">
        <v>9000</v>
      </c>
      <c r="T177" s="66" t="s">
        <v>3843</v>
      </c>
    </row>
    <row r="178" spans="19:20">
      <c r="S178" s="42">
        <v>9001</v>
      </c>
      <c r="T178" s="66" t="s">
        <v>3843</v>
      </c>
    </row>
    <row r="179" spans="19:20">
      <c r="S179" s="42">
        <v>3065</v>
      </c>
      <c r="T179" s="66" t="s">
        <v>3213</v>
      </c>
    </row>
    <row r="180" spans="19:20">
      <c r="S180" s="42">
        <v>3066</v>
      </c>
      <c r="T180" s="66" t="s">
        <v>3844</v>
      </c>
    </row>
    <row r="181" spans="19:20">
      <c r="S181" s="42">
        <v>3067</v>
      </c>
      <c r="T181" s="66" t="s">
        <v>3213</v>
      </c>
    </row>
    <row r="182" spans="19:20">
      <c r="S182" s="42">
        <v>3068</v>
      </c>
      <c r="T182" s="66" t="s">
        <v>3845</v>
      </c>
    </row>
    <row r="183" spans="19:20">
      <c r="S183" s="42">
        <v>3069</v>
      </c>
      <c r="T183" s="66" t="s">
        <v>3846</v>
      </c>
    </row>
    <row r="184" spans="19:20">
      <c r="S184" s="42">
        <v>3070</v>
      </c>
      <c r="T184" s="66" t="s">
        <v>3213</v>
      </c>
    </row>
    <row r="185" spans="19:20">
      <c r="S185" s="42">
        <v>3071</v>
      </c>
      <c r="T185" s="66" t="s">
        <v>3372</v>
      </c>
    </row>
    <row r="186" spans="19:20">
      <c r="S186" s="42">
        <v>3072</v>
      </c>
      <c r="T186" s="66" t="s">
        <v>3213</v>
      </c>
    </row>
    <row r="187" spans="19:20">
      <c r="S187" s="42">
        <v>3073</v>
      </c>
      <c r="T187" s="66" t="s">
        <v>3213</v>
      </c>
    </row>
    <row r="188" spans="19:20">
      <c r="S188" s="42">
        <v>3074</v>
      </c>
      <c r="T188" s="66" t="s">
        <v>3828</v>
      </c>
    </row>
    <row r="189" spans="19:20">
      <c r="S189" s="42">
        <v>3075</v>
      </c>
      <c r="T189" s="66" t="s">
        <v>3847</v>
      </c>
    </row>
    <row r="190" spans="19:20">
      <c r="S190" s="42">
        <v>3076</v>
      </c>
      <c r="T190" s="66" t="s">
        <v>3848</v>
      </c>
    </row>
    <row r="191" spans="19:20">
      <c r="S191" s="42">
        <v>3077</v>
      </c>
      <c r="T191" s="66" t="s">
        <v>3536</v>
      </c>
    </row>
    <row r="192" spans="19:20">
      <c r="S192" s="42">
        <v>3078</v>
      </c>
      <c r="T192" s="66" t="s">
        <v>3849</v>
      </c>
    </row>
    <row r="193" spans="19:20">
      <c r="S193" s="42">
        <v>3079</v>
      </c>
      <c r="T193" s="66" t="s">
        <v>3849</v>
      </c>
    </row>
    <row r="194" spans="19:20">
      <c r="S194" s="42">
        <v>3080</v>
      </c>
      <c r="T194" s="66" t="s">
        <v>3850</v>
      </c>
    </row>
    <row r="195" spans="19:20">
      <c r="S195" s="42">
        <v>3081</v>
      </c>
      <c r="T195" s="66" t="s">
        <v>3213</v>
      </c>
    </row>
    <row r="196" spans="19:20">
      <c r="S196" s="42">
        <v>3082</v>
      </c>
      <c r="T196" s="66" t="s">
        <v>3213</v>
      </c>
    </row>
    <row r="197" spans="19:20">
      <c r="S197" s="42">
        <v>3083</v>
      </c>
      <c r="T197" s="66" t="s">
        <v>3851</v>
      </c>
    </row>
    <row r="198" spans="19:20">
      <c r="S198" s="42">
        <v>3084</v>
      </c>
      <c r="T198" s="66" t="s">
        <v>3213</v>
      </c>
    </row>
    <row r="199" spans="19:20">
      <c r="S199" s="42">
        <v>3085</v>
      </c>
      <c r="T199" s="66" t="s">
        <v>3213</v>
      </c>
    </row>
    <row r="200" spans="19:20">
      <c r="S200" s="42">
        <v>3086</v>
      </c>
      <c r="T200" s="66" t="s">
        <v>3852</v>
      </c>
    </row>
    <row r="201" spans="19:20">
      <c r="S201" s="42">
        <v>3087</v>
      </c>
      <c r="T201" s="66" t="s">
        <v>3853</v>
      </c>
    </row>
    <row r="202" spans="19:20">
      <c r="S202" s="42">
        <v>3088</v>
      </c>
      <c r="T202" s="66" t="s">
        <v>3854</v>
      </c>
    </row>
    <row r="203" spans="19:20">
      <c r="S203" s="42">
        <v>3089</v>
      </c>
      <c r="T203" s="66" t="s">
        <v>3333</v>
      </c>
    </row>
    <row r="204" spans="19:20">
      <c r="S204" s="42">
        <v>3090</v>
      </c>
      <c r="T204" s="66" t="s">
        <v>3855</v>
      </c>
    </row>
    <row r="205" spans="19:20">
      <c r="S205" s="42">
        <v>3091</v>
      </c>
      <c r="T205" s="66" t="s">
        <v>3856</v>
      </c>
    </row>
    <row r="206" spans="19:20">
      <c r="S206" s="42">
        <v>3092</v>
      </c>
      <c r="T206" s="66" t="s">
        <v>3213</v>
      </c>
    </row>
    <row r="207" spans="19:20">
      <c r="S207" s="42">
        <v>3093</v>
      </c>
      <c r="T207" s="66" t="s">
        <v>3213</v>
      </c>
    </row>
    <row r="208" spans="19:20">
      <c r="S208" s="42">
        <v>3094</v>
      </c>
      <c r="T208" s="66" t="s">
        <v>3857</v>
      </c>
    </row>
    <row r="209" spans="19:20">
      <c r="S209" s="42">
        <v>3095</v>
      </c>
      <c r="T209" s="66" t="s">
        <v>3858</v>
      </c>
    </row>
    <row r="210" spans="19:20">
      <c r="S210" s="42">
        <v>3096</v>
      </c>
      <c r="T210" s="66" t="s">
        <v>3842</v>
      </c>
    </row>
    <row r="211" spans="19:20">
      <c r="S211" s="42">
        <v>3097</v>
      </c>
      <c r="T211" s="66" t="s">
        <v>3842</v>
      </c>
    </row>
    <row r="212" spans="19:20">
      <c r="S212" s="42">
        <v>3098</v>
      </c>
      <c r="T212" s="66" t="s">
        <v>3842</v>
      </c>
    </row>
    <row r="213" spans="19:20">
      <c r="S213" s="42">
        <v>3099</v>
      </c>
      <c r="T213" s="66" t="s">
        <v>3859</v>
      </c>
    </row>
    <row r="214" spans="19:20">
      <c r="S214" s="42">
        <v>3100</v>
      </c>
      <c r="T214" s="66" t="s">
        <v>3213</v>
      </c>
    </row>
    <row r="215" spans="19:20">
      <c r="S215" s="42">
        <v>3101</v>
      </c>
      <c r="T215" s="66" t="s">
        <v>3860</v>
      </c>
    </row>
    <row r="216" spans="19:20">
      <c r="S216" s="42">
        <v>3102</v>
      </c>
      <c r="T216" s="66" t="s">
        <v>3860</v>
      </c>
    </row>
    <row r="217" spans="19:20">
      <c r="S217" s="42">
        <v>3103</v>
      </c>
      <c r="T217" s="66" t="s">
        <v>3391</v>
      </c>
    </row>
    <row r="218" spans="19:20">
      <c r="S218" s="42">
        <v>3104</v>
      </c>
      <c r="T218" s="66" t="s">
        <v>3391</v>
      </c>
    </row>
    <row r="219" spans="19:20">
      <c r="S219" s="42">
        <v>3105</v>
      </c>
      <c r="T219" s="66" t="s">
        <v>3818</v>
      </c>
    </row>
    <row r="220" spans="19:20">
      <c r="S220" s="42">
        <v>3106</v>
      </c>
      <c r="T220" s="66" t="s">
        <v>3832</v>
      </c>
    </row>
    <row r="221" spans="19:20">
      <c r="S221" s="42">
        <v>3107</v>
      </c>
      <c r="T221" s="66" t="s">
        <v>3832</v>
      </c>
    </row>
    <row r="222" spans="19:20">
      <c r="S222" s="42">
        <v>3108</v>
      </c>
      <c r="T222" s="66" t="s">
        <v>3832</v>
      </c>
    </row>
    <row r="223" spans="19:20">
      <c r="S223" s="42">
        <v>3109</v>
      </c>
      <c r="T223" s="66" t="s">
        <v>3832</v>
      </c>
    </row>
    <row r="224" spans="19:20">
      <c r="S224" s="42">
        <v>3110</v>
      </c>
      <c r="T224" s="66" t="s">
        <v>3832</v>
      </c>
    </row>
    <row r="225" spans="19:20">
      <c r="S225" s="42">
        <v>3111</v>
      </c>
      <c r="T225" s="66" t="s">
        <v>3832</v>
      </c>
    </row>
    <row r="226" spans="19:20">
      <c r="S226" s="42">
        <v>3112</v>
      </c>
      <c r="T226" s="66" t="s">
        <v>3818</v>
      </c>
    </row>
    <row r="227" spans="19:20">
      <c r="S227" s="42">
        <v>3113</v>
      </c>
      <c r="T227" s="66" t="s">
        <v>3832</v>
      </c>
    </row>
    <row r="228" spans="19:20">
      <c r="S228" s="42">
        <v>4001</v>
      </c>
      <c r="T228" s="66" t="s">
        <v>3213</v>
      </c>
    </row>
    <row r="229" spans="19:20">
      <c r="S229" s="42">
        <v>4002</v>
      </c>
      <c r="T229" s="66" t="s">
        <v>3213</v>
      </c>
    </row>
    <row r="230" spans="19:20">
      <c r="S230" s="42">
        <v>4003</v>
      </c>
      <c r="T230" s="66" t="s">
        <v>3861</v>
      </c>
    </row>
    <row r="231" spans="19:20">
      <c r="S231" s="42">
        <v>4004</v>
      </c>
      <c r="T231" s="66" t="s">
        <v>3827</v>
      </c>
    </row>
    <row r="232" spans="19:20">
      <c r="S232" s="42">
        <v>4005</v>
      </c>
      <c r="T232" s="66" t="s">
        <v>3862</v>
      </c>
    </row>
    <row r="233" spans="19:20">
      <c r="S233" s="42">
        <v>4006</v>
      </c>
      <c r="T233" s="66" t="s">
        <v>3838</v>
      </c>
    </row>
    <row r="234" spans="19:20">
      <c r="S234" s="42">
        <v>4007</v>
      </c>
      <c r="T234" s="66" t="s">
        <v>3863</v>
      </c>
    </row>
    <row r="235" spans="19:20">
      <c r="S235" s="42">
        <v>4008</v>
      </c>
      <c r="T235" s="66" t="s">
        <v>3213</v>
      </c>
    </row>
    <row r="236" spans="19:20">
      <c r="S236" s="42">
        <v>4009</v>
      </c>
      <c r="T236" s="66" t="s">
        <v>3213</v>
      </c>
    </row>
    <row r="237" spans="19:20">
      <c r="S237" s="42">
        <v>4010</v>
      </c>
      <c r="T237" s="66" t="s">
        <v>3213</v>
      </c>
    </row>
    <row r="238" spans="19:20">
      <c r="S238" s="42">
        <v>4011</v>
      </c>
      <c r="T238" s="66" t="s">
        <v>3864</v>
      </c>
    </row>
    <row r="239" spans="19:20">
      <c r="S239" s="42">
        <v>4012</v>
      </c>
      <c r="T239" s="66" t="s">
        <v>3865</v>
      </c>
    </row>
    <row r="240" spans="19:20">
      <c r="S240" s="42">
        <v>4013</v>
      </c>
      <c r="T240" s="66" t="s">
        <v>3213</v>
      </c>
    </row>
    <row r="241" spans="19:20">
      <c r="S241" s="42">
        <v>4014</v>
      </c>
      <c r="T241" s="66" t="s">
        <v>3388</v>
      </c>
    </row>
    <row r="242" spans="19:20">
      <c r="S242" s="42">
        <v>4015</v>
      </c>
      <c r="T242" s="66" t="s">
        <v>3213</v>
      </c>
    </row>
    <row r="243" spans="19:20">
      <c r="S243" s="42">
        <v>4016</v>
      </c>
      <c r="T243" s="66" t="s">
        <v>3866</v>
      </c>
    </row>
    <row r="244" spans="19:20">
      <c r="S244" s="42">
        <v>4017</v>
      </c>
      <c r="T244" s="66" t="s">
        <v>3867</v>
      </c>
    </row>
    <row r="245" spans="19:20">
      <c r="S245" s="42">
        <v>4018</v>
      </c>
      <c r="T245" s="66" t="s">
        <v>3213</v>
      </c>
    </row>
    <row r="246" spans="19:20">
      <c r="S246" s="42">
        <v>4019</v>
      </c>
      <c r="T246" s="66" t="s">
        <v>3421</v>
      </c>
    </row>
    <row r="247" spans="19:20">
      <c r="S247" s="42">
        <v>4020</v>
      </c>
      <c r="T247" s="66" t="s">
        <v>3329</v>
      </c>
    </row>
    <row r="248" spans="19:20">
      <c r="S248" s="42">
        <v>5001</v>
      </c>
      <c r="T248" s="66" t="s">
        <v>3213</v>
      </c>
    </row>
    <row r="249" spans="19:20">
      <c r="S249" s="42">
        <v>5003</v>
      </c>
      <c r="T249" s="66" t="s">
        <v>3213</v>
      </c>
    </row>
    <row r="250" spans="19:20">
      <c r="S250" s="42">
        <v>5004</v>
      </c>
      <c r="T250" s="66" t="s">
        <v>3213</v>
      </c>
    </row>
    <row r="251" spans="19:20">
      <c r="S251" s="42">
        <v>5005</v>
      </c>
      <c r="T251" s="66" t="s">
        <v>3213</v>
      </c>
    </row>
    <row r="252" spans="19:20">
      <c r="S252" s="42">
        <v>5006</v>
      </c>
      <c r="T252" s="66" t="s">
        <v>3213</v>
      </c>
    </row>
    <row r="253" spans="19:20">
      <c r="S253" s="42">
        <v>5007</v>
      </c>
      <c r="T253" s="66" t="s">
        <v>3213</v>
      </c>
    </row>
    <row r="254" spans="19:20">
      <c r="S254" s="42">
        <v>5008</v>
      </c>
      <c r="T254" s="66" t="s">
        <v>3213</v>
      </c>
    </row>
    <row r="255" spans="19:20">
      <c r="S255" s="42">
        <v>5009</v>
      </c>
      <c r="T255" s="66" t="s">
        <v>3213</v>
      </c>
    </row>
    <row r="256" spans="19:20">
      <c r="S256" s="42">
        <v>5010</v>
      </c>
      <c r="T256" s="66" t="s">
        <v>3213</v>
      </c>
    </row>
    <row r="257" spans="19:20">
      <c r="S257" s="42">
        <v>5011</v>
      </c>
      <c r="T257" s="66" t="s">
        <v>3213</v>
      </c>
    </row>
    <row r="258" spans="19:20">
      <c r="S258" s="42">
        <v>5012</v>
      </c>
      <c r="T258" s="66" t="s">
        <v>3213</v>
      </c>
    </row>
    <row r="259" spans="19:20">
      <c r="S259" s="42">
        <v>5013</v>
      </c>
      <c r="T259" s="66" t="s">
        <v>3213</v>
      </c>
    </row>
    <row r="260" spans="19:20">
      <c r="S260" s="42">
        <v>5014</v>
      </c>
      <c r="T260" s="66" t="s">
        <v>3213</v>
      </c>
    </row>
    <row r="261" spans="19:20">
      <c r="S261" s="42">
        <v>5015</v>
      </c>
      <c r="T261" s="66" t="s">
        <v>3213</v>
      </c>
    </row>
    <row r="262" spans="19:20">
      <c r="S262" s="42">
        <v>5016</v>
      </c>
      <c r="T262" s="66" t="s">
        <v>3213</v>
      </c>
    </row>
    <row r="263" spans="19:20">
      <c r="S263" s="42">
        <v>5017</v>
      </c>
      <c r="T263" s="66" t="s">
        <v>3213</v>
      </c>
    </row>
    <row r="264" spans="19:20">
      <c r="S264" s="42">
        <v>5018</v>
      </c>
      <c r="T264" s="66" t="s">
        <v>3213</v>
      </c>
    </row>
    <row r="265" spans="19:20">
      <c r="S265" s="42">
        <v>5019</v>
      </c>
      <c r="T265" s="66" t="s">
        <v>3213</v>
      </c>
    </row>
    <row r="266" spans="19:20">
      <c r="S266" s="42">
        <v>7012</v>
      </c>
      <c r="T266" s="66" t="s">
        <v>3868</v>
      </c>
    </row>
    <row r="267" spans="19:20">
      <c r="S267" s="42">
        <v>7013</v>
      </c>
      <c r="T267" s="66" t="s">
        <v>3869</v>
      </c>
    </row>
    <row r="268" spans="19:20">
      <c r="S268" s="42">
        <v>7014</v>
      </c>
      <c r="T268" s="66" t="s">
        <v>3870</v>
      </c>
    </row>
    <row r="269" spans="19:20">
      <c r="S269" s="42">
        <v>7015</v>
      </c>
      <c r="T269" s="66" t="s">
        <v>3213</v>
      </c>
    </row>
    <row r="270" spans="19:20">
      <c r="S270" s="42">
        <v>7016</v>
      </c>
      <c r="T270" s="66" t="s">
        <v>3213</v>
      </c>
    </row>
    <row r="271" spans="19:20">
      <c r="S271" s="42">
        <v>7017</v>
      </c>
      <c r="T271" s="66" t="s">
        <v>3213</v>
      </c>
    </row>
    <row r="272" spans="19:20">
      <c r="S272" s="42">
        <v>7018</v>
      </c>
      <c r="T272" s="66" t="s">
        <v>3213</v>
      </c>
    </row>
    <row r="273" spans="19:20">
      <c r="S273" s="42">
        <v>7019</v>
      </c>
      <c r="T273" s="66" t="s">
        <v>3213</v>
      </c>
    </row>
    <row r="274" spans="19:20">
      <c r="S274" s="42">
        <v>7020</v>
      </c>
      <c r="T274" s="66" t="s">
        <v>3213</v>
      </c>
    </row>
    <row r="275" spans="19:20">
      <c r="S275" s="42">
        <v>7021</v>
      </c>
      <c r="T275" s="66" t="s">
        <v>3213</v>
      </c>
    </row>
    <row r="276" spans="19:20">
      <c r="S276" s="42">
        <v>7022</v>
      </c>
      <c r="T276" s="66" t="s">
        <v>3213</v>
      </c>
    </row>
    <row r="277" spans="19:20">
      <c r="S277" s="42">
        <v>7023</v>
      </c>
      <c r="T277" s="66" t="s">
        <v>3213</v>
      </c>
    </row>
    <row r="278" spans="19:20">
      <c r="S278" s="42">
        <v>7024</v>
      </c>
      <c r="T278" s="66" t="s">
        <v>3213</v>
      </c>
    </row>
    <row r="279" spans="19:20">
      <c r="S279" s="42">
        <v>7025</v>
      </c>
      <c r="T279" s="66" t="s">
        <v>3827</v>
      </c>
    </row>
    <row r="280" spans="19:20">
      <c r="S280" s="42">
        <v>7026</v>
      </c>
      <c r="T280" s="66" t="s">
        <v>3213</v>
      </c>
    </row>
    <row r="281" spans="19:20">
      <c r="S281" s="42">
        <v>7027</v>
      </c>
      <c r="T281" s="66" t="s">
        <v>3213</v>
      </c>
    </row>
    <row r="282" spans="19:20">
      <c r="S282" s="42">
        <v>7028</v>
      </c>
      <c r="T282" s="66" t="s">
        <v>3213</v>
      </c>
    </row>
    <row r="283" spans="19:20">
      <c r="S283" s="42">
        <v>9741</v>
      </c>
      <c r="T283" s="66" t="s">
        <v>3871</v>
      </c>
    </row>
    <row r="284" spans="19:20">
      <c r="S284" s="42">
        <v>9742</v>
      </c>
      <c r="T284" s="66" t="s">
        <v>3871</v>
      </c>
    </row>
    <row r="285" spans="19:20">
      <c r="S285" s="42">
        <v>9743</v>
      </c>
      <c r="T285" s="66" t="s">
        <v>3872</v>
      </c>
    </row>
    <row r="286" spans="19:20">
      <c r="S286" s="42">
        <v>9744</v>
      </c>
      <c r="T286" s="66" t="s">
        <v>3872</v>
      </c>
    </row>
    <row r="287" spans="19:20">
      <c r="S287" s="42">
        <v>9747</v>
      </c>
      <c r="T287" s="66" t="s">
        <v>3873</v>
      </c>
    </row>
    <row r="288" spans="19:20">
      <c r="S288" s="42">
        <v>9748</v>
      </c>
      <c r="T288" s="66" t="s">
        <v>3873</v>
      </c>
    </row>
    <row r="289" spans="19:20">
      <c r="S289" s="42">
        <v>9749</v>
      </c>
      <c r="T289" s="66" t="s">
        <v>3874</v>
      </c>
    </row>
    <row r="290" spans="19:20">
      <c r="S290" s="42">
        <v>9750</v>
      </c>
      <c r="T290" s="66" t="s">
        <v>3874</v>
      </c>
    </row>
    <row r="291" spans="19:20">
      <c r="S291" s="42">
        <v>9751</v>
      </c>
      <c r="T291" s="66" t="s">
        <v>3388</v>
      </c>
    </row>
    <row r="292" spans="19:20">
      <c r="S292" s="42">
        <v>9752</v>
      </c>
      <c r="T292" s="66" t="s">
        <v>3388</v>
      </c>
    </row>
    <row r="293" spans="19:20">
      <c r="S293" s="42">
        <v>9808</v>
      </c>
      <c r="T293" s="66" t="s">
        <v>3514</v>
      </c>
    </row>
    <row r="294" spans="19:20">
      <c r="S294" s="42">
        <v>9809</v>
      </c>
      <c r="T294" s="66" t="s">
        <v>3514</v>
      </c>
    </row>
    <row r="295" spans="19:20">
      <c r="S295" s="42">
        <v>9810</v>
      </c>
      <c r="T295" s="66" t="s">
        <v>3514</v>
      </c>
    </row>
    <row r="296" spans="19:20">
      <c r="S296" s="42">
        <v>9811</v>
      </c>
      <c r="T296" s="66" t="s">
        <v>3388</v>
      </c>
    </row>
    <row r="297" spans="19:20">
      <c r="S297" s="42">
        <v>9812</v>
      </c>
      <c r="T297" s="66" t="s">
        <v>3388</v>
      </c>
    </row>
    <row r="298" spans="19:20">
      <c r="S298" s="42">
        <v>9813</v>
      </c>
      <c r="T298" s="66" t="s">
        <v>3388</v>
      </c>
    </row>
    <row r="299" spans="19:20">
      <c r="S299" s="42">
        <v>9814</v>
      </c>
      <c r="T299" s="66" t="s">
        <v>3388</v>
      </c>
    </row>
    <row r="300" spans="19:20">
      <c r="S300" s="42">
        <v>9815</v>
      </c>
      <c r="T300" s="66" t="s">
        <v>3388</v>
      </c>
    </row>
    <row r="301" spans="19:20">
      <c r="S301" s="42">
        <v>9816</v>
      </c>
      <c r="T301" s="66" t="s">
        <v>3388</v>
      </c>
    </row>
    <row r="302" spans="19:20">
      <c r="S302" s="42">
        <v>9817</v>
      </c>
      <c r="T302" s="66" t="s">
        <v>3388</v>
      </c>
    </row>
    <row r="303" spans="19:20">
      <c r="S303" s="42">
        <v>9850</v>
      </c>
      <c r="T303" s="66" t="s">
        <v>3836</v>
      </c>
    </row>
    <row r="304" spans="19:20">
      <c r="S304" s="42">
        <v>9851</v>
      </c>
      <c r="T304" s="66" t="s">
        <v>3836</v>
      </c>
    </row>
    <row r="305" spans="19:20">
      <c r="S305" s="42">
        <v>9852</v>
      </c>
      <c r="T305" s="66" t="s">
        <v>3836</v>
      </c>
    </row>
    <row r="306" spans="19:20">
      <c r="S306" s="42">
        <v>9853</v>
      </c>
      <c r="T306" s="66" t="s">
        <v>3836</v>
      </c>
    </row>
    <row r="307" spans="19:20">
      <c r="S307" s="42">
        <v>9854</v>
      </c>
      <c r="T307" s="66" t="s">
        <v>3873</v>
      </c>
    </row>
    <row r="308" spans="19:20">
      <c r="S308" s="42">
        <v>9855</v>
      </c>
      <c r="T308" s="66" t="s">
        <v>3213</v>
      </c>
    </row>
    <row r="309" spans="19:20">
      <c r="S309" s="42">
        <v>9858</v>
      </c>
      <c r="T309" s="66" t="s">
        <v>3514</v>
      </c>
    </row>
    <row r="310" spans="19:20">
      <c r="S310" s="42">
        <v>9859</v>
      </c>
      <c r="T310" s="66" t="s">
        <v>3213</v>
      </c>
    </row>
    <row r="311" spans="19:20">
      <c r="S311" s="42">
        <v>9860</v>
      </c>
      <c r="T311" s="66" t="s">
        <v>3213</v>
      </c>
    </row>
    <row r="312" spans="19:20">
      <c r="S312" s="42">
        <v>9861</v>
      </c>
      <c r="T312" s="66" t="s">
        <v>3213</v>
      </c>
    </row>
    <row r="313" spans="19:20">
      <c r="S313" s="42">
        <v>9873</v>
      </c>
      <c r="T313" s="66" t="s">
        <v>3875</v>
      </c>
    </row>
    <row r="314" spans="19:20">
      <c r="S314" s="42">
        <v>9874</v>
      </c>
      <c r="T314" s="66" t="s">
        <v>3388</v>
      </c>
    </row>
    <row r="315" spans="19:20">
      <c r="S315" s="42">
        <v>9875</v>
      </c>
      <c r="T315" s="66" t="s">
        <v>3388</v>
      </c>
    </row>
    <row r="316" spans="19:20">
      <c r="S316" s="42">
        <v>9876</v>
      </c>
      <c r="T316" s="66" t="s">
        <v>3388</v>
      </c>
    </row>
    <row r="317" spans="19:20">
      <c r="S317" s="42">
        <v>9877</v>
      </c>
      <c r="T317" s="66" t="s">
        <v>3388</v>
      </c>
    </row>
    <row r="318" spans="19:20">
      <c r="S318" s="42">
        <v>9878</v>
      </c>
      <c r="T318" s="66" t="s">
        <v>3213</v>
      </c>
    </row>
    <row r="319" spans="19:20">
      <c r="S319" s="42">
        <v>9879</v>
      </c>
      <c r="T319" s="66" t="s">
        <v>3213</v>
      </c>
    </row>
    <row r="320" spans="19:20">
      <c r="S320" s="42">
        <v>9880</v>
      </c>
      <c r="T320" s="66" t="s">
        <v>3868</v>
      </c>
    </row>
    <row r="321" spans="19:20">
      <c r="S321" s="42">
        <v>9881</v>
      </c>
      <c r="T321" s="66" t="s">
        <v>3868</v>
      </c>
    </row>
    <row r="322" spans="19:20">
      <c r="S322" s="42">
        <v>9882</v>
      </c>
      <c r="T322" s="66" t="s">
        <v>3868</v>
      </c>
    </row>
    <row r="323" spans="19:20">
      <c r="S323" s="42">
        <v>9883</v>
      </c>
      <c r="T323" s="66" t="s">
        <v>3868</v>
      </c>
    </row>
    <row r="324" spans="19:20">
      <c r="S324" s="42">
        <v>9884</v>
      </c>
      <c r="T324" s="66" t="s">
        <v>3868</v>
      </c>
    </row>
    <row r="325" spans="19:20">
      <c r="S325" s="42">
        <v>9885</v>
      </c>
      <c r="T325" s="66" t="s">
        <v>3868</v>
      </c>
    </row>
    <row r="326" spans="19:20">
      <c r="S326" s="42">
        <v>9886</v>
      </c>
      <c r="T326" s="66" t="s">
        <v>3876</v>
      </c>
    </row>
    <row r="327" spans="19:20">
      <c r="S327" s="42">
        <v>9887</v>
      </c>
      <c r="T327" s="66" t="s">
        <v>3876</v>
      </c>
    </row>
    <row r="328" spans="19:20">
      <c r="S328" s="42">
        <v>9888</v>
      </c>
      <c r="T328" s="66" t="s">
        <v>3213</v>
      </c>
    </row>
    <row r="329" spans="19:20">
      <c r="S329" s="42">
        <v>9889</v>
      </c>
      <c r="T329" s="66" t="s">
        <v>3877</v>
      </c>
    </row>
    <row r="330" spans="19:20">
      <c r="S330" s="42">
        <v>9890</v>
      </c>
      <c r="T330" s="66" t="s">
        <v>3467</v>
      </c>
    </row>
    <row r="331" spans="19:20">
      <c r="S331" s="42">
        <v>9891</v>
      </c>
      <c r="T331" s="66" t="s">
        <v>3878</v>
      </c>
    </row>
    <row r="332" spans="19:20">
      <c r="S332" s="42">
        <v>9892</v>
      </c>
      <c r="T332" s="66" t="s">
        <v>3876</v>
      </c>
    </row>
    <row r="333" spans="19:20">
      <c r="S333" s="42">
        <v>9893</v>
      </c>
      <c r="T333" s="66" t="s">
        <v>3876</v>
      </c>
    </row>
    <row r="334" spans="19:20">
      <c r="S334" s="42">
        <v>9862</v>
      </c>
      <c r="T334" s="66" t="s">
        <v>3213</v>
      </c>
    </row>
    <row r="335" spans="19:20">
      <c r="S335" s="42">
        <v>9863</v>
      </c>
      <c r="T335" s="66" t="s">
        <v>3213</v>
      </c>
    </row>
    <row r="336" spans="19:20">
      <c r="S336" s="42">
        <v>9864</v>
      </c>
      <c r="T336" s="66" t="s">
        <v>3213</v>
      </c>
    </row>
    <row r="337" spans="19:20">
      <c r="S337" s="42">
        <v>9865</v>
      </c>
      <c r="T337" s="66" t="s">
        <v>3213</v>
      </c>
    </row>
    <row r="338" spans="19:20">
      <c r="S338" s="42">
        <v>9866</v>
      </c>
      <c r="T338" s="66" t="s">
        <v>3213</v>
      </c>
    </row>
    <row r="339" spans="19:20">
      <c r="S339" s="42">
        <v>9867</v>
      </c>
      <c r="T339" s="66" t="s">
        <v>3213</v>
      </c>
    </row>
    <row r="340" spans="19:20">
      <c r="S340" s="42">
        <v>9868</v>
      </c>
      <c r="T340" s="66" t="s">
        <v>3213</v>
      </c>
    </row>
    <row r="341" spans="19:20">
      <c r="S341" s="42">
        <v>9869</v>
      </c>
      <c r="T341" s="66" t="s">
        <v>3213</v>
      </c>
    </row>
    <row r="342" spans="19:20">
      <c r="S342" s="42">
        <v>9870</v>
      </c>
      <c r="T342" s="66" t="s">
        <v>3213</v>
      </c>
    </row>
    <row r="343" spans="19:20">
      <c r="S343" s="42">
        <v>9871</v>
      </c>
      <c r="T343" s="66" t="s">
        <v>3213</v>
      </c>
    </row>
    <row r="344" spans="19:20">
      <c r="S344" s="42">
        <v>9872</v>
      </c>
      <c r="T344" s="66" t="s">
        <v>3875</v>
      </c>
    </row>
    <row r="345" spans="19:20">
      <c r="S345" s="42">
        <v>9818</v>
      </c>
      <c r="T345" s="66" t="s">
        <v>3388</v>
      </c>
    </row>
    <row r="346" spans="19:20">
      <c r="S346" s="42">
        <v>9819</v>
      </c>
      <c r="T346" s="66" t="s">
        <v>3388</v>
      </c>
    </row>
    <row r="347" spans="19:20">
      <c r="S347" s="42">
        <v>9820</v>
      </c>
      <c r="T347" s="66" t="s">
        <v>3388</v>
      </c>
    </row>
    <row r="348" spans="19:20">
      <c r="S348" s="42">
        <v>9821</v>
      </c>
      <c r="T348" s="66" t="s">
        <v>3388</v>
      </c>
    </row>
    <row r="349" spans="19:20">
      <c r="S349" s="42">
        <v>9822</v>
      </c>
      <c r="T349" s="66" t="s">
        <v>3868</v>
      </c>
    </row>
    <row r="350" spans="19:20">
      <c r="S350" s="42">
        <v>9823</v>
      </c>
      <c r="T350" s="66" t="s">
        <v>3868</v>
      </c>
    </row>
    <row r="351" spans="19:20">
      <c r="S351" s="42">
        <v>9824</v>
      </c>
      <c r="T351" s="66" t="s">
        <v>3514</v>
      </c>
    </row>
    <row r="352" spans="19:20">
      <c r="S352" s="42">
        <v>9825</v>
      </c>
      <c r="T352" s="66" t="s">
        <v>3879</v>
      </c>
    </row>
    <row r="353" spans="19:20">
      <c r="S353" s="42">
        <v>9826</v>
      </c>
      <c r="T353" s="66" t="s">
        <v>3880</v>
      </c>
    </row>
    <row r="354" spans="19:20">
      <c r="S354" s="42">
        <v>9827</v>
      </c>
      <c r="T354" s="66" t="s">
        <v>3881</v>
      </c>
    </row>
    <row r="355" spans="19:20">
      <c r="S355" s="42">
        <v>9828</v>
      </c>
      <c r="T355" s="66" t="s">
        <v>3882</v>
      </c>
    </row>
    <row r="356" spans="19:20">
      <c r="S356" s="42">
        <v>9829</v>
      </c>
      <c r="T356" s="66" t="s">
        <v>3870</v>
      </c>
    </row>
    <row r="357" spans="19:20">
      <c r="S357" s="42">
        <v>9830</v>
      </c>
      <c r="T357" s="66" t="s">
        <v>3870</v>
      </c>
    </row>
    <row r="358" spans="19:20">
      <c r="S358" s="42">
        <v>9831</v>
      </c>
      <c r="T358" s="66" t="s">
        <v>3870</v>
      </c>
    </row>
    <row r="359" spans="19:20">
      <c r="S359" s="42">
        <v>9832</v>
      </c>
      <c r="T359" s="66" t="s">
        <v>3870</v>
      </c>
    </row>
    <row r="360" spans="19:20">
      <c r="S360" s="42">
        <v>9833</v>
      </c>
      <c r="T360" s="66" t="s">
        <v>3467</v>
      </c>
    </row>
    <row r="361" spans="19:20">
      <c r="S361" s="42">
        <v>9834</v>
      </c>
      <c r="T361" s="66" t="s">
        <v>3467</v>
      </c>
    </row>
    <row r="362" spans="19:20">
      <c r="S362" s="42">
        <v>9835</v>
      </c>
      <c r="T362" s="66" t="s">
        <v>3388</v>
      </c>
    </row>
    <row r="363" spans="19:20">
      <c r="S363" s="42">
        <v>9836</v>
      </c>
      <c r="T363" s="66" t="s">
        <v>3872</v>
      </c>
    </row>
    <row r="364" spans="19:20">
      <c r="S364" s="42">
        <v>9837</v>
      </c>
      <c r="T364" s="66" t="s">
        <v>3213</v>
      </c>
    </row>
    <row r="365" spans="19:20">
      <c r="S365" s="42">
        <v>9838</v>
      </c>
      <c r="T365" s="66" t="s">
        <v>3213</v>
      </c>
    </row>
    <row r="366" spans="19:20">
      <c r="S366" s="42">
        <v>9839</v>
      </c>
      <c r="T366" s="66" t="s">
        <v>3883</v>
      </c>
    </row>
    <row r="367" spans="19:20">
      <c r="S367" s="42">
        <v>9840</v>
      </c>
      <c r="T367" s="66" t="s">
        <v>3872</v>
      </c>
    </row>
    <row r="368" spans="19:20">
      <c r="S368" s="42">
        <v>9841</v>
      </c>
      <c r="T368" s="66" t="s">
        <v>3870</v>
      </c>
    </row>
    <row r="369" spans="19:20">
      <c r="S369" s="42">
        <v>9842</v>
      </c>
      <c r="T369" s="66" t="s">
        <v>3467</v>
      </c>
    </row>
    <row r="370" spans="19:20">
      <c r="S370" s="42">
        <v>9843</v>
      </c>
      <c r="T370" s="66" t="s">
        <v>3467</v>
      </c>
    </row>
    <row r="371" spans="19:20">
      <c r="S371" s="42">
        <v>9844</v>
      </c>
      <c r="T371" s="66" t="s">
        <v>3884</v>
      </c>
    </row>
    <row r="372" spans="19:20">
      <c r="S372" s="42">
        <v>9845</v>
      </c>
      <c r="T372" s="66" t="s">
        <v>3872</v>
      </c>
    </row>
    <row r="373" spans="19:20">
      <c r="S373" s="42">
        <v>9846</v>
      </c>
      <c r="T373" s="66" t="s">
        <v>3872</v>
      </c>
    </row>
    <row r="374" spans="19:20">
      <c r="S374" s="42">
        <v>9847</v>
      </c>
      <c r="T374" s="66" t="s">
        <v>3870</v>
      </c>
    </row>
    <row r="375" spans="19:20">
      <c r="S375" s="42">
        <v>9848</v>
      </c>
      <c r="T375" s="66" t="s">
        <v>3875</v>
      </c>
    </row>
    <row r="376" spans="19:20">
      <c r="S376" s="42">
        <v>9849</v>
      </c>
      <c r="T376" s="66" t="s">
        <v>3875</v>
      </c>
    </row>
    <row r="377" spans="19:20">
      <c r="S377" s="42">
        <v>9753</v>
      </c>
      <c r="T377" s="66" t="s">
        <v>3388</v>
      </c>
    </row>
    <row r="378" spans="19:20">
      <c r="S378" s="42">
        <v>9754</v>
      </c>
      <c r="T378" s="66" t="s">
        <v>3388</v>
      </c>
    </row>
    <row r="379" spans="19:20">
      <c r="S379" s="42">
        <v>9755</v>
      </c>
      <c r="T379" s="66" t="s">
        <v>3883</v>
      </c>
    </row>
    <row r="380" spans="19:20">
      <c r="S380" s="42">
        <v>9756</v>
      </c>
      <c r="T380" s="66" t="s">
        <v>3875</v>
      </c>
    </row>
    <row r="381" spans="19:20">
      <c r="S381" s="42">
        <v>9757</v>
      </c>
      <c r="T381" s="66" t="s">
        <v>3875</v>
      </c>
    </row>
    <row r="382" spans="19:20">
      <c r="S382" s="42">
        <v>9758</v>
      </c>
      <c r="T382" s="66" t="s">
        <v>3875</v>
      </c>
    </row>
    <row r="383" spans="19:20">
      <c r="S383" s="42">
        <v>9759</v>
      </c>
      <c r="T383" s="66" t="s">
        <v>3875</v>
      </c>
    </row>
    <row r="384" spans="19:20">
      <c r="S384" s="42">
        <v>9761</v>
      </c>
      <c r="T384" s="66" t="s">
        <v>3875</v>
      </c>
    </row>
    <row r="385" spans="19:20">
      <c r="S385" s="42">
        <v>9762</v>
      </c>
      <c r="T385" s="66" t="s">
        <v>3885</v>
      </c>
    </row>
    <row r="386" spans="19:20">
      <c r="S386" s="42">
        <v>9763</v>
      </c>
      <c r="T386" s="66" t="s">
        <v>3885</v>
      </c>
    </row>
    <row r="387" spans="19:20">
      <c r="S387" s="42">
        <v>9764</v>
      </c>
      <c r="T387" s="66" t="s">
        <v>3885</v>
      </c>
    </row>
    <row r="388" spans="19:20">
      <c r="S388" s="42">
        <v>9765</v>
      </c>
      <c r="T388" s="66" t="s">
        <v>3885</v>
      </c>
    </row>
    <row r="389" spans="19:20">
      <c r="S389" s="42">
        <v>9766</v>
      </c>
      <c r="T389" s="66" t="s">
        <v>3885</v>
      </c>
    </row>
    <row r="390" spans="19:20">
      <c r="S390" s="42">
        <v>9767</v>
      </c>
      <c r="T390" s="66" t="s">
        <v>3885</v>
      </c>
    </row>
    <row r="391" spans="19:20">
      <c r="S391" s="42">
        <v>9768</v>
      </c>
      <c r="T391" s="66" t="s">
        <v>3885</v>
      </c>
    </row>
    <row r="392" spans="19:20">
      <c r="S392" s="42">
        <v>9769</v>
      </c>
      <c r="T392" s="66" t="s">
        <v>3884</v>
      </c>
    </row>
    <row r="393" spans="19:20">
      <c r="S393" s="42">
        <v>9770</v>
      </c>
      <c r="T393" s="66" t="s">
        <v>3884</v>
      </c>
    </row>
    <row r="394" spans="19:20">
      <c r="S394" s="42">
        <v>9771</v>
      </c>
      <c r="T394" s="66" t="s">
        <v>3884</v>
      </c>
    </row>
    <row r="395" spans="19:20">
      <c r="S395" s="42">
        <v>9772</v>
      </c>
      <c r="T395" s="66" t="s">
        <v>3884</v>
      </c>
    </row>
    <row r="396" spans="19:20">
      <c r="S396" s="42">
        <v>9773</v>
      </c>
      <c r="T396" s="66" t="s">
        <v>3868</v>
      </c>
    </row>
    <row r="397" spans="19:20">
      <c r="S397" s="42">
        <v>9774</v>
      </c>
      <c r="T397" s="66" t="s">
        <v>3467</v>
      </c>
    </row>
    <row r="398" spans="19:20">
      <c r="S398" s="42">
        <v>9775</v>
      </c>
      <c r="T398" s="66" t="s">
        <v>3467</v>
      </c>
    </row>
    <row r="399" spans="19:20">
      <c r="S399" s="42">
        <v>9776</v>
      </c>
      <c r="T399" s="66" t="s">
        <v>3467</v>
      </c>
    </row>
    <row r="400" spans="19:20">
      <c r="S400" s="42">
        <v>9777</v>
      </c>
      <c r="T400" s="66" t="s">
        <v>3868</v>
      </c>
    </row>
    <row r="401" spans="19:20">
      <c r="S401" s="42">
        <v>9779</v>
      </c>
      <c r="T401" s="66" t="s">
        <v>3870</v>
      </c>
    </row>
    <row r="402" spans="19:20">
      <c r="S402" s="42">
        <v>9780</v>
      </c>
      <c r="T402" s="66" t="s">
        <v>3870</v>
      </c>
    </row>
    <row r="403" spans="19:20">
      <c r="S403" s="42">
        <v>9781</v>
      </c>
      <c r="T403" s="66" t="s">
        <v>3870</v>
      </c>
    </row>
    <row r="404" spans="19:20">
      <c r="S404" s="42">
        <v>9782</v>
      </c>
      <c r="T404" s="66" t="s">
        <v>3872</v>
      </c>
    </row>
    <row r="405" spans="19:20">
      <c r="S405" s="42">
        <v>9783</v>
      </c>
      <c r="T405" s="66" t="s">
        <v>3872</v>
      </c>
    </row>
    <row r="406" spans="19:20">
      <c r="S406" s="42">
        <v>9784</v>
      </c>
      <c r="T406" s="66" t="s">
        <v>3514</v>
      </c>
    </row>
    <row r="407" spans="19:20">
      <c r="S407" s="42">
        <v>9785</v>
      </c>
      <c r="T407" s="66" t="s">
        <v>3514</v>
      </c>
    </row>
    <row r="408" spans="19:20">
      <c r="S408" s="42">
        <v>9786</v>
      </c>
      <c r="T408" s="66" t="s">
        <v>3514</v>
      </c>
    </row>
    <row r="409" spans="19:20">
      <c r="S409" s="42">
        <v>9787</v>
      </c>
      <c r="T409" s="66" t="s">
        <v>3514</v>
      </c>
    </row>
    <row r="410" spans="19:20">
      <c r="S410" s="42">
        <v>9788</v>
      </c>
      <c r="T410" s="66" t="s">
        <v>3514</v>
      </c>
    </row>
    <row r="411" spans="19:20">
      <c r="S411" s="42">
        <v>9789</v>
      </c>
      <c r="T411" s="66" t="s">
        <v>3514</v>
      </c>
    </row>
    <row r="412" spans="19:20">
      <c r="S412" s="42">
        <v>9790</v>
      </c>
      <c r="T412" s="66" t="s">
        <v>3514</v>
      </c>
    </row>
    <row r="413" spans="19:20">
      <c r="S413" s="42">
        <v>9791</v>
      </c>
      <c r="T413" s="66" t="s">
        <v>3514</v>
      </c>
    </row>
    <row r="414" spans="19:20">
      <c r="S414" s="42">
        <v>9792</v>
      </c>
      <c r="T414" s="66" t="s">
        <v>3514</v>
      </c>
    </row>
    <row r="415" spans="19:20">
      <c r="S415" s="42">
        <v>9793</v>
      </c>
      <c r="T415" s="66" t="s">
        <v>3514</v>
      </c>
    </row>
    <row r="416" spans="19:20">
      <c r="S416" s="42">
        <v>9794</v>
      </c>
      <c r="T416" s="66" t="s">
        <v>3514</v>
      </c>
    </row>
    <row r="417" spans="19:20">
      <c r="S417" s="42">
        <v>9795</v>
      </c>
      <c r="T417" s="66" t="s">
        <v>3467</v>
      </c>
    </row>
    <row r="418" spans="19:20">
      <c r="S418" s="42">
        <v>9796</v>
      </c>
      <c r="T418" s="66" t="s">
        <v>3467</v>
      </c>
    </row>
    <row r="419" spans="19:20">
      <c r="S419" s="42">
        <v>9797</v>
      </c>
      <c r="T419" s="66" t="s">
        <v>3886</v>
      </c>
    </row>
    <row r="420" spans="19:20">
      <c r="S420" s="42">
        <v>9798</v>
      </c>
      <c r="T420" s="66" t="s">
        <v>3514</v>
      </c>
    </row>
    <row r="421" spans="19:20">
      <c r="S421" s="42">
        <v>9799</v>
      </c>
      <c r="T421" s="66" t="s">
        <v>3514</v>
      </c>
    </row>
    <row r="422" spans="19:20">
      <c r="S422" s="42">
        <v>9800</v>
      </c>
      <c r="T422" s="66" t="s">
        <v>3514</v>
      </c>
    </row>
    <row r="423" spans="19:20">
      <c r="S423" s="42">
        <v>9801</v>
      </c>
      <c r="T423" s="66" t="s">
        <v>3514</v>
      </c>
    </row>
    <row r="424" spans="19:20">
      <c r="S424" s="42">
        <v>9802</v>
      </c>
      <c r="T424" s="66" t="s">
        <v>3514</v>
      </c>
    </row>
    <row r="425" spans="19:20">
      <c r="S425" s="42">
        <v>9803</v>
      </c>
      <c r="T425" s="66" t="s">
        <v>3514</v>
      </c>
    </row>
    <row r="426" spans="19:20">
      <c r="S426" s="42">
        <v>9804</v>
      </c>
      <c r="T426" s="66" t="s">
        <v>3514</v>
      </c>
    </row>
    <row r="427" spans="19:20">
      <c r="S427" s="42">
        <v>9805</v>
      </c>
      <c r="T427" s="66" t="s">
        <v>3514</v>
      </c>
    </row>
    <row r="428" spans="19:20">
      <c r="S428" s="42">
        <v>9806</v>
      </c>
      <c r="T428" s="66" t="s">
        <v>3514</v>
      </c>
    </row>
    <row r="429" spans="19:20">
      <c r="S429" s="42">
        <v>9807</v>
      </c>
      <c r="T429" s="66" t="s">
        <v>3514</v>
      </c>
    </row>
    <row r="430" spans="19:20">
      <c r="S430" s="42">
        <v>9730</v>
      </c>
      <c r="T430" s="66" t="s">
        <v>3887</v>
      </c>
    </row>
    <row r="431" spans="19:20">
      <c r="S431" s="42">
        <v>9731</v>
      </c>
      <c r="T431" s="66" t="s">
        <v>3887</v>
      </c>
    </row>
    <row r="432" spans="19:20">
      <c r="S432" s="42">
        <v>9732</v>
      </c>
      <c r="T432" s="66" t="s">
        <v>3303</v>
      </c>
    </row>
    <row r="433" spans="19:20">
      <c r="S433" s="42">
        <v>9733</v>
      </c>
      <c r="T433" s="66" t="s">
        <v>3868</v>
      </c>
    </row>
    <row r="434" spans="19:20">
      <c r="S434" s="42">
        <v>9734</v>
      </c>
      <c r="T434" s="66" t="s">
        <v>3868</v>
      </c>
    </row>
    <row r="435" spans="19:20">
      <c r="S435" s="42">
        <v>9735</v>
      </c>
      <c r="T435" s="66" t="s">
        <v>3868</v>
      </c>
    </row>
    <row r="436" spans="19:20">
      <c r="S436" s="42">
        <v>9736</v>
      </c>
      <c r="T436" s="66" t="s">
        <v>3868</v>
      </c>
    </row>
    <row r="437" spans="19:20">
      <c r="S437" s="42">
        <v>9737</v>
      </c>
      <c r="T437" s="66" t="s">
        <v>3467</v>
      </c>
    </row>
    <row r="438" spans="19:20">
      <c r="S438" s="42">
        <v>9738</v>
      </c>
      <c r="T438" s="66" t="s">
        <v>3467</v>
      </c>
    </row>
    <row r="439" spans="19:20">
      <c r="S439" s="42">
        <v>9739</v>
      </c>
      <c r="T439" s="66" t="s">
        <v>3467</v>
      </c>
    </row>
    <row r="440" spans="19:20">
      <c r="S440" s="42">
        <v>9740</v>
      </c>
      <c r="T440" s="66" t="s">
        <v>3467</v>
      </c>
    </row>
    <row r="441" spans="19:20">
      <c r="S441" s="42">
        <v>10671</v>
      </c>
      <c r="T441" s="66" t="s">
        <v>3514</v>
      </c>
    </row>
    <row r="442" spans="19:20">
      <c r="S442" s="42">
        <v>10672</v>
      </c>
      <c r="T442" s="66" t="s">
        <v>3888</v>
      </c>
    </row>
    <row r="443" spans="19:20">
      <c r="S443" s="42">
        <v>10673</v>
      </c>
      <c r="T443" s="66" t="s">
        <v>3888</v>
      </c>
    </row>
    <row r="444" spans="19:20">
      <c r="S444" s="42">
        <v>10674</v>
      </c>
      <c r="T444" s="66" t="s">
        <v>3888</v>
      </c>
    </row>
    <row r="445" spans="19:20">
      <c r="S445" s="42">
        <v>10675</v>
      </c>
      <c r="T445" s="66" t="s">
        <v>3888</v>
      </c>
    </row>
    <row r="446" spans="19:20">
      <c r="S446" s="42">
        <v>10676</v>
      </c>
      <c r="T446" s="66" t="s">
        <v>3888</v>
      </c>
    </row>
    <row r="447" spans="19:20">
      <c r="S447" s="42">
        <v>10677</v>
      </c>
      <c r="T447" s="66" t="s">
        <v>3888</v>
      </c>
    </row>
    <row r="448" spans="19:20">
      <c r="S448" s="42">
        <v>10678</v>
      </c>
      <c r="T448" s="66" t="s">
        <v>3888</v>
      </c>
    </row>
    <row r="449" spans="19:20">
      <c r="S449" s="42">
        <v>10679</v>
      </c>
      <c r="T449" s="66" t="s">
        <v>3888</v>
      </c>
    </row>
    <row r="450" spans="19:20">
      <c r="S450" s="42">
        <v>10680</v>
      </c>
      <c r="T450" s="66" t="s">
        <v>3826</v>
      </c>
    </row>
    <row r="451" spans="19:20">
      <c r="S451" s="42">
        <v>10681</v>
      </c>
      <c r="T451" s="66" t="s">
        <v>3213</v>
      </c>
    </row>
    <row r="452" spans="19:20">
      <c r="S452" s="42">
        <v>10682</v>
      </c>
      <c r="T452" s="66" t="s">
        <v>3213</v>
      </c>
    </row>
    <row r="453" spans="19:20">
      <c r="S453" s="42">
        <v>10683</v>
      </c>
      <c r="T453" s="66" t="s">
        <v>3889</v>
      </c>
    </row>
    <row r="454" spans="19:20">
      <c r="S454" s="42">
        <v>10684</v>
      </c>
      <c r="T454" s="66" t="s">
        <v>3889</v>
      </c>
    </row>
    <row r="455" spans="19:20">
      <c r="S455" s="42">
        <v>10685</v>
      </c>
      <c r="T455" s="66" t="s">
        <v>3889</v>
      </c>
    </row>
    <row r="456" spans="19:20">
      <c r="S456" s="42">
        <v>10686</v>
      </c>
      <c r="T456" s="66" t="s">
        <v>3213</v>
      </c>
    </row>
    <row r="457" spans="19:20">
      <c r="S457" s="42">
        <v>10687</v>
      </c>
      <c r="T457" s="66" t="s">
        <v>3213</v>
      </c>
    </row>
    <row r="458" spans="19:20">
      <c r="S458" s="42">
        <v>10688</v>
      </c>
      <c r="T458" s="66" t="s">
        <v>3213</v>
      </c>
    </row>
    <row r="459" spans="19:20">
      <c r="S459" s="42">
        <v>10689</v>
      </c>
      <c r="T459" s="66" t="s">
        <v>3890</v>
      </c>
    </row>
    <row r="460" spans="19:20">
      <c r="S460" s="42">
        <v>10690</v>
      </c>
      <c r="T460" s="66" t="s">
        <v>3891</v>
      </c>
    </row>
    <row r="461" spans="19:20">
      <c r="S461" s="42">
        <v>10691</v>
      </c>
      <c r="T461" s="66" t="s">
        <v>3892</v>
      </c>
    </row>
    <row r="462" spans="19:20">
      <c r="S462" s="42">
        <v>10692</v>
      </c>
      <c r="T462" s="66" t="s">
        <v>3213</v>
      </c>
    </row>
    <row r="463" spans="19:20">
      <c r="S463" s="42">
        <v>10693</v>
      </c>
      <c r="T463" s="66" t="s">
        <v>3893</v>
      </c>
    </row>
    <row r="464" spans="19:20">
      <c r="S464" s="42">
        <v>10694</v>
      </c>
      <c r="T464" s="66" t="s">
        <v>3213</v>
      </c>
    </row>
    <row r="465" spans="19:20">
      <c r="S465" s="42">
        <v>10695</v>
      </c>
      <c r="T465" s="66" t="s">
        <v>3213</v>
      </c>
    </row>
    <row r="466" spans="19:20">
      <c r="S466" s="42">
        <v>10696</v>
      </c>
      <c r="T466" s="66" t="s">
        <v>3826</v>
      </c>
    </row>
    <row r="467" spans="19:20">
      <c r="S467" s="42">
        <v>10697</v>
      </c>
      <c r="T467" s="66" t="s">
        <v>3213</v>
      </c>
    </row>
    <row r="468" spans="19:20">
      <c r="S468" s="42">
        <v>10698</v>
      </c>
      <c r="T468" s="66" t="s">
        <v>3894</v>
      </c>
    </row>
    <row r="469" spans="19:20">
      <c r="S469" s="42">
        <v>10699</v>
      </c>
      <c r="T469" s="66" t="s">
        <v>3895</v>
      </c>
    </row>
    <row r="470" spans="19:20">
      <c r="S470" s="42">
        <v>10700</v>
      </c>
      <c r="T470" s="66" t="s">
        <v>3895</v>
      </c>
    </row>
    <row r="471" spans="19:20">
      <c r="S471" s="42">
        <v>10701</v>
      </c>
      <c r="T471" s="66" t="s">
        <v>3895</v>
      </c>
    </row>
    <row r="472" spans="19:20">
      <c r="S472" s="42">
        <v>10702</v>
      </c>
      <c r="T472" s="66" t="s">
        <v>3896</v>
      </c>
    </row>
    <row r="473" spans="19:20">
      <c r="S473" s="42">
        <v>10703</v>
      </c>
      <c r="T473" s="66" t="s">
        <v>3826</v>
      </c>
    </row>
    <row r="474" spans="19:20">
      <c r="S474" s="42">
        <v>10704</v>
      </c>
      <c r="T474" s="66" t="s">
        <v>3826</v>
      </c>
    </row>
    <row r="475" spans="19:20">
      <c r="S475" s="42">
        <v>10705</v>
      </c>
      <c r="T475" s="66" t="s">
        <v>3826</v>
      </c>
    </row>
    <row r="476" spans="19:20">
      <c r="S476" s="42">
        <v>10706</v>
      </c>
      <c r="T476" s="66" t="s">
        <v>3826</v>
      </c>
    </row>
    <row r="477" spans="19:20">
      <c r="S477" s="42">
        <v>10707</v>
      </c>
      <c r="T477" s="66" t="s">
        <v>3213</v>
      </c>
    </row>
    <row r="478" spans="19:20">
      <c r="S478" s="42">
        <v>10708</v>
      </c>
      <c r="T478" s="66" t="s">
        <v>3213</v>
      </c>
    </row>
    <row r="479" spans="19:20">
      <c r="S479" s="42">
        <v>10709</v>
      </c>
      <c r="T479" s="66" t="s">
        <v>3213</v>
      </c>
    </row>
    <row r="480" spans="19:20">
      <c r="S480" s="42">
        <v>10710</v>
      </c>
      <c r="T480" s="66" t="s">
        <v>3213</v>
      </c>
    </row>
    <row r="481" spans="19:20">
      <c r="S481" s="42">
        <v>10711</v>
      </c>
      <c r="T481" s="66" t="s">
        <v>3213</v>
      </c>
    </row>
    <row r="482" spans="19:20">
      <c r="S482" s="42">
        <v>10712</v>
      </c>
      <c r="T482" s="66" t="s">
        <v>3514</v>
      </c>
    </row>
    <row r="483" spans="19:20">
      <c r="S483" s="42">
        <v>10713</v>
      </c>
      <c r="T483" s="66" t="s">
        <v>3514</v>
      </c>
    </row>
    <row r="484" spans="19:20">
      <c r="S484" s="42">
        <v>10714</v>
      </c>
      <c r="T484" s="66" t="s">
        <v>3897</v>
      </c>
    </row>
    <row r="485" spans="19:20">
      <c r="S485" s="42">
        <v>10715</v>
      </c>
      <c r="T485" s="66" t="s">
        <v>3898</v>
      </c>
    </row>
    <row r="486" spans="19:20">
      <c r="S486" s="42">
        <v>10716</v>
      </c>
      <c r="T486" s="66" t="s">
        <v>3388</v>
      </c>
    </row>
    <row r="487" spans="19:20">
      <c r="S487" s="42">
        <v>10717</v>
      </c>
      <c r="T487" s="66" t="s">
        <v>3213</v>
      </c>
    </row>
    <row r="488" spans="19:20">
      <c r="S488" s="42">
        <v>10718</v>
      </c>
      <c r="T488" s="66" t="s">
        <v>3875</v>
      </c>
    </row>
    <row r="489" spans="19:20">
      <c r="S489" s="42">
        <v>10719</v>
      </c>
      <c r="T489" s="66" t="s">
        <v>3875</v>
      </c>
    </row>
    <row r="490" spans="19:20">
      <c r="S490" s="42">
        <v>10720</v>
      </c>
      <c r="T490" s="66" t="s">
        <v>3875</v>
      </c>
    </row>
    <row r="491" spans="19:20">
      <c r="S491" s="42">
        <v>10721</v>
      </c>
      <c r="T491" s="66" t="s">
        <v>3875</v>
      </c>
    </row>
    <row r="492" spans="19:20">
      <c r="S492" s="42">
        <v>10722</v>
      </c>
      <c r="T492" s="66" t="s">
        <v>3875</v>
      </c>
    </row>
    <row r="493" spans="19:20">
      <c r="S493" s="42">
        <v>10723</v>
      </c>
      <c r="T493" s="66" t="s">
        <v>3863</v>
      </c>
    </row>
    <row r="494" spans="19:20">
      <c r="S494" s="42">
        <v>10724</v>
      </c>
      <c r="T494" s="66" t="s">
        <v>3863</v>
      </c>
    </row>
    <row r="495" spans="19:20">
      <c r="S495" s="42">
        <v>10725</v>
      </c>
      <c r="T495" s="66" t="s">
        <v>3863</v>
      </c>
    </row>
    <row r="496" spans="19:20">
      <c r="S496" s="42">
        <v>10726</v>
      </c>
      <c r="T496" s="66" t="s">
        <v>3863</v>
      </c>
    </row>
    <row r="497" spans="19:20">
      <c r="S497" s="42">
        <v>10727</v>
      </c>
      <c r="T497" s="66" t="s">
        <v>3863</v>
      </c>
    </row>
    <row r="498" spans="19:20">
      <c r="S498" s="42">
        <v>10728</v>
      </c>
      <c r="T498" s="66" t="s">
        <v>3213</v>
      </c>
    </row>
    <row r="499" spans="19:20">
      <c r="S499" s="42">
        <v>10729</v>
      </c>
      <c r="T499" s="66" t="s">
        <v>3213</v>
      </c>
    </row>
    <row r="500" spans="19:20">
      <c r="S500" s="42">
        <v>10730</v>
      </c>
      <c r="T500" s="66" t="s">
        <v>3514</v>
      </c>
    </row>
    <row r="501" spans="19:20">
      <c r="S501" s="42">
        <v>10731</v>
      </c>
      <c r="T501" s="66" t="s">
        <v>3514</v>
      </c>
    </row>
    <row r="502" spans="19:20">
      <c r="S502" s="42">
        <v>10732</v>
      </c>
      <c r="T502" s="66" t="s">
        <v>3514</v>
      </c>
    </row>
    <row r="503" spans="19:20">
      <c r="S503" s="42">
        <v>10733</v>
      </c>
      <c r="T503" s="66" t="s">
        <v>3514</v>
      </c>
    </row>
    <row r="504" spans="19:20">
      <c r="S504" s="42">
        <v>10562</v>
      </c>
      <c r="T504" s="66" t="s">
        <v>3894</v>
      </c>
    </row>
    <row r="505" spans="19:20">
      <c r="S505" s="42">
        <v>10563</v>
      </c>
      <c r="T505" s="66" t="s">
        <v>3899</v>
      </c>
    </row>
    <row r="506" spans="19:20">
      <c r="S506" s="42">
        <v>10564</v>
      </c>
      <c r="T506" s="66" t="s">
        <v>3213</v>
      </c>
    </row>
    <row r="507" spans="19:20">
      <c r="S507" s="42">
        <v>10565</v>
      </c>
      <c r="T507" s="66" t="s">
        <v>3894</v>
      </c>
    </row>
    <row r="508" spans="19:20">
      <c r="S508" s="42">
        <v>10566</v>
      </c>
      <c r="T508" s="66" t="s">
        <v>3213</v>
      </c>
    </row>
    <row r="509" spans="19:20">
      <c r="S509" s="42">
        <v>10567</v>
      </c>
      <c r="T509" s="66" t="s">
        <v>3213</v>
      </c>
    </row>
    <row r="510" spans="19:20">
      <c r="S510" s="42">
        <v>10568</v>
      </c>
      <c r="T510" s="66" t="s">
        <v>3900</v>
      </c>
    </row>
    <row r="511" spans="19:20">
      <c r="S511" s="42">
        <v>10569</v>
      </c>
      <c r="T511" s="66" t="s">
        <v>3901</v>
      </c>
    </row>
    <row r="512" spans="19:20">
      <c r="S512" s="42">
        <v>10570</v>
      </c>
      <c r="T512" s="66" t="s">
        <v>3901</v>
      </c>
    </row>
    <row r="513" spans="19:20">
      <c r="S513" s="42">
        <v>10571</v>
      </c>
      <c r="T513" s="66" t="s">
        <v>3901</v>
      </c>
    </row>
    <row r="514" spans="19:20">
      <c r="S514" s="42">
        <v>10572</v>
      </c>
      <c r="T514" s="66" t="s">
        <v>3866</v>
      </c>
    </row>
    <row r="515" spans="19:20">
      <c r="S515" s="42">
        <v>10573</v>
      </c>
      <c r="T515" s="66" t="s">
        <v>3902</v>
      </c>
    </row>
    <row r="516" spans="19:20">
      <c r="S516" s="42">
        <v>10574</v>
      </c>
      <c r="T516" s="66" t="s">
        <v>3903</v>
      </c>
    </row>
    <row r="517" spans="19:20">
      <c r="S517" s="42">
        <v>10575</v>
      </c>
      <c r="T517" s="66" t="s">
        <v>3904</v>
      </c>
    </row>
    <row r="518" spans="19:20">
      <c r="S518" s="42">
        <v>10576</v>
      </c>
      <c r="T518" s="66" t="s">
        <v>3904</v>
      </c>
    </row>
    <row r="519" spans="19:20">
      <c r="S519" s="42">
        <v>10577</v>
      </c>
      <c r="T519" s="66" t="s">
        <v>3904</v>
      </c>
    </row>
    <row r="520" spans="19:20">
      <c r="S520" s="42">
        <v>10578</v>
      </c>
      <c r="T520" s="66" t="s">
        <v>3904</v>
      </c>
    </row>
    <row r="521" spans="19:20">
      <c r="S521" s="42">
        <v>10579</v>
      </c>
      <c r="T521" s="66" t="s">
        <v>3888</v>
      </c>
    </row>
    <row r="522" spans="19:20">
      <c r="S522" s="42">
        <v>10580</v>
      </c>
      <c r="T522" s="66" t="s">
        <v>3888</v>
      </c>
    </row>
    <row r="523" spans="19:20">
      <c r="S523" s="42">
        <v>10581</v>
      </c>
      <c r="T523" s="66" t="s">
        <v>3888</v>
      </c>
    </row>
    <row r="524" spans="19:20">
      <c r="S524" s="42">
        <v>10582</v>
      </c>
      <c r="T524" s="66" t="s">
        <v>3888</v>
      </c>
    </row>
    <row r="525" spans="19:20">
      <c r="S525" s="42">
        <v>10583</v>
      </c>
      <c r="T525" s="66" t="s">
        <v>3888</v>
      </c>
    </row>
    <row r="526" spans="19:20">
      <c r="S526" s="42">
        <v>10584</v>
      </c>
      <c r="T526" s="66" t="s">
        <v>3888</v>
      </c>
    </row>
    <row r="527" spans="19:20">
      <c r="S527" s="42">
        <v>10585</v>
      </c>
      <c r="T527" s="66" t="s">
        <v>3888</v>
      </c>
    </row>
    <row r="528" spans="19:20">
      <c r="S528" s="42">
        <v>10586</v>
      </c>
      <c r="T528" s="66" t="s">
        <v>3888</v>
      </c>
    </row>
    <row r="529" spans="19:20">
      <c r="S529" s="42">
        <v>10587</v>
      </c>
      <c r="T529" s="66" t="s">
        <v>3767</v>
      </c>
    </row>
    <row r="530" spans="19:20">
      <c r="S530" s="42">
        <v>10588</v>
      </c>
      <c r="T530" s="66" t="s">
        <v>3767</v>
      </c>
    </row>
    <row r="531" spans="19:20">
      <c r="S531" s="42">
        <v>10589</v>
      </c>
      <c r="T531" s="66" t="s">
        <v>3888</v>
      </c>
    </row>
    <row r="532" spans="19:20">
      <c r="S532" s="42">
        <v>10590</v>
      </c>
      <c r="T532" s="66" t="s">
        <v>3888</v>
      </c>
    </row>
    <row r="533" spans="19:20">
      <c r="S533" s="42">
        <v>10591</v>
      </c>
      <c r="T533" s="66" t="s">
        <v>3905</v>
      </c>
    </row>
    <row r="534" spans="19:20">
      <c r="S534" s="42">
        <v>10592</v>
      </c>
      <c r="T534" s="66" t="s">
        <v>3905</v>
      </c>
    </row>
    <row r="535" spans="19:20">
      <c r="S535" s="42">
        <v>10593</v>
      </c>
      <c r="T535" s="66" t="s">
        <v>3905</v>
      </c>
    </row>
    <row r="536" spans="19:20">
      <c r="S536" s="42">
        <v>10597</v>
      </c>
      <c r="T536" s="66" t="s">
        <v>3213</v>
      </c>
    </row>
    <row r="537" spans="19:20">
      <c r="S537" s="42">
        <v>10598</v>
      </c>
      <c r="T537" s="66" t="s">
        <v>3906</v>
      </c>
    </row>
    <row r="538" spans="19:20">
      <c r="S538" s="42">
        <v>10599</v>
      </c>
      <c r="T538" s="66" t="s">
        <v>3906</v>
      </c>
    </row>
    <row r="539" spans="19:20">
      <c r="S539" s="42">
        <v>10600</v>
      </c>
      <c r="T539" s="66" t="s">
        <v>3906</v>
      </c>
    </row>
    <row r="540" spans="19:20">
      <c r="S540" s="42">
        <v>10601</v>
      </c>
      <c r="T540" s="66" t="s">
        <v>3906</v>
      </c>
    </row>
    <row r="541" spans="19:20">
      <c r="S541" s="42">
        <v>10602</v>
      </c>
      <c r="T541" s="66" t="s">
        <v>3888</v>
      </c>
    </row>
    <row r="542" spans="19:20">
      <c r="S542" s="42">
        <v>10603</v>
      </c>
      <c r="T542" s="66" t="s">
        <v>3826</v>
      </c>
    </row>
    <row r="543" spans="19:20">
      <c r="S543" s="42">
        <v>10604</v>
      </c>
      <c r="T543" s="66" t="s">
        <v>3826</v>
      </c>
    </row>
    <row r="544" spans="19:20">
      <c r="S544" s="42">
        <v>10605</v>
      </c>
      <c r="T544" s="66" t="s">
        <v>3213</v>
      </c>
    </row>
    <row r="545" spans="19:20">
      <c r="S545" s="42">
        <v>10607</v>
      </c>
      <c r="T545" s="66" t="s">
        <v>3907</v>
      </c>
    </row>
    <row r="546" spans="19:20">
      <c r="S546" s="42">
        <v>10608</v>
      </c>
      <c r="T546" s="66" t="s">
        <v>3908</v>
      </c>
    </row>
    <row r="547" spans="19:20">
      <c r="S547" s="42">
        <v>10609</v>
      </c>
      <c r="T547" s="66" t="s">
        <v>3908</v>
      </c>
    </row>
    <row r="548" spans="19:20">
      <c r="S548" s="42">
        <v>10610</v>
      </c>
      <c r="T548" s="66" t="s">
        <v>3866</v>
      </c>
    </row>
    <row r="549" spans="19:20">
      <c r="S549" s="42">
        <v>10611</v>
      </c>
      <c r="T549" s="66" t="s">
        <v>3866</v>
      </c>
    </row>
    <row r="550" spans="19:20">
      <c r="S550" s="42">
        <v>10612</v>
      </c>
      <c r="T550" s="66" t="s">
        <v>3909</v>
      </c>
    </row>
    <row r="551" spans="19:20">
      <c r="S551" s="42">
        <v>10613</v>
      </c>
      <c r="T551" s="66" t="s">
        <v>3213</v>
      </c>
    </row>
    <row r="552" spans="19:20">
      <c r="S552" s="42">
        <v>10614</v>
      </c>
      <c r="T552" s="66" t="s">
        <v>3909</v>
      </c>
    </row>
    <row r="553" spans="19:20">
      <c r="S553" s="42">
        <v>10615</v>
      </c>
      <c r="T553" s="66" t="s">
        <v>3909</v>
      </c>
    </row>
    <row r="554" spans="19:20">
      <c r="S554" s="42">
        <v>10616</v>
      </c>
      <c r="T554" s="66" t="s">
        <v>3909</v>
      </c>
    </row>
    <row r="555" spans="19:20">
      <c r="S555" s="42">
        <v>10617</v>
      </c>
      <c r="T555" s="66" t="s">
        <v>3888</v>
      </c>
    </row>
    <row r="556" spans="19:20">
      <c r="S556" s="42">
        <v>10618</v>
      </c>
      <c r="T556" s="66" t="s">
        <v>3888</v>
      </c>
    </row>
    <row r="557" spans="19:20">
      <c r="S557" s="42">
        <v>10619</v>
      </c>
      <c r="T557" s="66" t="s">
        <v>3888</v>
      </c>
    </row>
    <row r="558" spans="19:20">
      <c r="S558" s="42">
        <v>10620</v>
      </c>
      <c r="T558" s="66" t="s">
        <v>3910</v>
      </c>
    </row>
    <row r="559" spans="19:20">
      <c r="S559" s="42">
        <v>10621</v>
      </c>
      <c r="T559" s="66" t="s">
        <v>3910</v>
      </c>
    </row>
    <row r="560" spans="19:20">
      <c r="S560" s="42">
        <v>10622</v>
      </c>
      <c r="T560" s="66" t="s">
        <v>3910</v>
      </c>
    </row>
    <row r="561" spans="19:20">
      <c r="S561" s="42">
        <v>10623</v>
      </c>
      <c r="T561" s="66" t="s">
        <v>3891</v>
      </c>
    </row>
    <row r="562" spans="19:20">
      <c r="S562" s="42">
        <v>10624</v>
      </c>
      <c r="T562" s="66" t="s">
        <v>3891</v>
      </c>
    </row>
    <row r="563" spans="19:20">
      <c r="S563" s="42">
        <v>10625</v>
      </c>
      <c r="T563" s="66" t="s">
        <v>3891</v>
      </c>
    </row>
    <row r="564" spans="19:20">
      <c r="S564" s="42">
        <v>10626</v>
      </c>
      <c r="T564" s="66" t="s">
        <v>3911</v>
      </c>
    </row>
    <row r="565" spans="19:20">
      <c r="S565" s="42">
        <v>10627</v>
      </c>
      <c r="T565" s="66" t="s">
        <v>3888</v>
      </c>
    </row>
    <row r="566" spans="19:20">
      <c r="S566" s="42">
        <v>10628</v>
      </c>
      <c r="T566" s="66" t="s">
        <v>3888</v>
      </c>
    </row>
    <row r="567" spans="19:20">
      <c r="S567" s="42">
        <v>10629</v>
      </c>
      <c r="T567" s="66" t="s">
        <v>3888</v>
      </c>
    </row>
    <row r="568" spans="19:20">
      <c r="S568" s="42">
        <v>10630</v>
      </c>
      <c r="T568" s="66" t="s">
        <v>3888</v>
      </c>
    </row>
    <row r="569" spans="19:20">
      <c r="S569" s="42">
        <v>10631</v>
      </c>
      <c r="T569" s="66" t="s">
        <v>3888</v>
      </c>
    </row>
    <row r="570" spans="19:20">
      <c r="S570" s="42">
        <v>10632</v>
      </c>
      <c r="T570" s="66" t="s">
        <v>3888</v>
      </c>
    </row>
    <row r="571" spans="19:20">
      <c r="S571" s="42">
        <v>10633</v>
      </c>
      <c r="T571" s="66" t="s">
        <v>3888</v>
      </c>
    </row>
    <row r="572" spans="19:20">
      <c r="S572" s="42">
        <v>10634</v>
      </c>
      <c r="T572" s="66" t="s">
        <v>3888</v>
      </c>
    </row>
    <row r="573" spans="19:20">
      <c r="S573" s="42">
        <v>10635</v>
      </c>
      <c r="T573" s="66" t="s">
        <v>3888</v>
      </c>
    </row>
    <row r="574" spans="19:20">
      <c r="S574" s="42">
        <v>10636</v>
      </c>
      <c r="T574" s="66" t="s">
        <v>3888</v>
      </c>
    </row>
    <row r="575" spans="19:20">
      <c r="S575" s="42">
        <v>10637</v>
      </c>
      <c r="T575" s="66" t="s">
        <v>3888</v>
      </c>
    </row>
    <row r="576" spans="19:20">
      <c r="S576" s="42">
        <v>10638</v>
      </c>
      <c r="T576" s="66" t="s">
        <v>3888</v>
      </c>
    </row>
    <row r="577" spans="19:20">
      <c r="S577" s="42">
        <v>10639</v>
      </c>
      <c r="T577" s="66" t="s">
        <v>3413</v>
      </c>
    </row>
    <row r="578" spans="19:20">
      <c r="S578" s="42">
        <v>10640</v>
      </c>
      <c r="T578" s="66" t="s">
        <v>3869</v>
      </c>
    </row>
    <row r="579" spans="19:20">
      <c r="S579" s="42">
        <v>10641</v>
      </c>
      <c r="T579" s="66" t="s">
        <v>3888</v>
      </c>
    </row>
    <row r="580" spans="19:20">
      <c r="S580" s="42">
        <v>10642</v>
      </c>
      <c r="T580" s="66" t="s">
        <v>3888</v>
      </c>
    </row>
    <row r="581" spans="19:20">
      <c r="S581" s="42">
        <v>10643</v>
      </c>
      <c r="T581" s="66" t="s">
        <v>3912</v>
      </c>
    </row>
    <row r="582" spans="19:20">
      <c r="S582" s="42">
        <v>10644</v>
      </c>
      <c r="T582" s="66" t="s">
        <v>3912</v>
      </c>
    </row>
    <row r="583" spans="19:20">
      <c r="S583" s="42">
        <v>10645</v>
      </c>
      <c r="T583" s="66" t="s">
        <v>3213</v>
      </c>
    </row>
    <row r="584" spans="19:20">
      <c r="S584" s="42">
        <v>10646</v>
      </c>
      <c r="T584" s="66" t="s">
        <v>3894</v>
      </c>
    </row>
    <row r="585" spans="19:20">
      <c r="S585" s="42">
        <v>10647</v>
      </c>
      <c r="T585" s="66" t="s">
        <v>3894</v>
      </c>
    </row>
    <row r="586" spans="19:20">
      <c r="S586" s="42">
        <v>10648</v>
      </c>
      <c r="T586" s="66" t="s">
        <v>3910</v>
      </c>
    </row>
    <row r="587" spans="19:20">
      <c r="S587" s="42">
        <v>10649</v>
      </c>
      <c r="T587" s="66" t="s">
        <v>3913</v>
      </c>
    </row>
    <row r="588" spans="19:20">
      <c r="S588" s="42">
        <v>10650</v>
      </c>
      <c r="T588" s="66" t="s">
        <v>3913</v>
      </c>
    </row>
    <row r="589" spans="19:20">
      <c r="S589" s="42">
        <v>10651</v>
      </c>
      <c r="T589" s="66" t="s">
        <v>3913</v>
      </c>
    </row>
    <row r="590" spans="19:20">
      <c r="S590" s="42">
        <v>10652</v>
      </c>
      <c r="T590" s="66" t="s">
        <v>3913</v>
      </c>
    </row>
    <row r="591" spans="19:20">
      <c r="S591" s="42">
        <v>10653</v>
      </c>
      <c r="T591" s="66" t="s">
        <v>3213</v>
      </c>
    </row>
    <row r="592" spans="19:20">
      <c r="S592" s="42">
        <v>10654</v>
      </c>
      <c r="T592" s="66" t="s">
        <v>3213</v>
      </c>
    </row>
    <row r="593" spans="19:20">
      <c r="S593" s="42">
        <v>10655</v>
      </c>
      <c r="T593" s="66" t="s">
        <v>3213</v>
      </c>
    </row>
    <row r="594" spans="19:20">
      <c r="S594" s="42">
        <v>10656</v>
      </c>
      <c r="T594" s="66" t="s">
        <v>3213</v>
      </c>
    </row>
    <row r="595" spans="19:20">
      <c r="S595" s="42">
        <v>10657</v>
      </c>
      <c r="T595" s="66" t="s">
        <v>3213</v>
      </c>
    </row>
    <row r="596" spans="19:20">
      <c r="S596" s="42">
        <v>10658</v>
      </c>
      <c r="T596" s="66" t="s">
        <v>3910</v>
      </c>
    </row>
    <row r="597" spans="19:20">
      <c r="S597" s="42">
        <v>10659</v>
      </c>
      <c r="T597" s="66" t="s">
        <v>3910</v>
      </c>
    </row>
    <row r="598" spans="19:20">
      <c r="S598" s="42">
        <v>10660</v>
      </c>
      <c r="T598" s="66" t="s">
        <v>3875</v>
      </c>
    </row>
    <row r="599" spans="19:20">
      <c r="S599" s="42">
        <v>10661</v>
      </c>
      <c r="T599" s="66" t="s">
        <v>3914</v>
      </c>
    </row>
    <row r="600" spans="19:20">
      <c r="S600" s="42">
        <v>10662</v>
      </c>
      <c r="T600" s="66" t="s">
        <v>3213</v>
      </c>
    </row>
    <row r="601" spans="19:20">
      <c r="S601" s="42">
        <v>10663</v>
      </c>
      <c r="T601" s="66" t="s">
        <v>3767</v>
      </c>
    </row>
    <row r="602" spans="19:20">
      <c r="S602" s="42">
        <v>10664</v>
      </c>
      <c r="T602" s="66" t="s">
        <v>3915</v>
      </c>
    </row>
    <row r="603" spans="19:20">
      <c r="S603" s="42">
        <v>10665</v>
      </c>
      <c r="T603" s="66" t="s">
        <v>3915</v>
      </c>
    </row>
    <row r="604" spans="19:20">
      <c r="S604" s="42">
        <v>10666</v>
      </c>
      <c r="T604" s="66" t="s">
        <v>3915</v>
      </c>
    </row>
    <row r="605" spans="19:20">
      <c r="S605" s="42">
        <v>10667</v>
      </c>
      <c r="T605" s="66" t="s">
        <v>3910</v>
      </c>
    </row>
    <row r="606" spans="19:20">
      <c r="S606" s="42">
        <v>10668</v>
      </c>
      <c r="T606" s="66" t="s">
        <v>3888</v>
      </c>
    </row>
    <row r="607" spans="19:20">
      <c r="S607" s="42">
        <v>10669</v>
      </c>
      <c r="T607" s="66" t="s">
        <v>3916</v>
      </c>
    </row>
    <row r="608" spans="19:20">
      <c r="S608" s="42">
        <v>10670</v>
      </c>
      <c r="T608" s="66" t="s">
        <v>3514</v>
      </c>
    </row>
    <row r="609" spans="19:20">
      <c r="S609" s="42">
        <v>11513</v>
      </c>
      <c r="T609" s="66" t="s">
        <v>3542</v>
      </c>
    </row>
    <row r="610" spans="19:20">
      <c r="S610" s="42">
        <v>11514</v>
      </c>
      <c r="T610" s="66" t="s">
        <v>3891</v>
      </c>
    </row>
    <row r="611" spans="19:20">
      <c r="S611" s="42">
        <v>11515</v>
      </c>
      <c r="T611" s="66" t="s">
        <v>3891</v>
      </c>
    </row>
    <row r="612" spans="19:20">
      <c r="S612" s="42">
        <v>11516</v>
      </c>
      <c r="T612" s="66" t="s">
        <v>3213</v>
      </c>
    </row>
    <row r="613" spans="19:20">
      <c r="S613" s="42">
        <v>11517</v>
      </c>
      <c r="T613" s="66" t="s">
        <v>3372</v>
      </c>
    </row>
    <row r="614" spans="19:20">
      <c r="S614" s="42">
        <v>11518</v>
      </c>
      <c r="T614" s="66" t="s">
        <v>3372</v>
      </c>
    </row>
    <row r="615" spans="19:20">
      <c r="S615" s="42">
        <v>11519</v>
      </c>
      <c r="T615" s="66" t="s">
        <v>3917</v>
      </c>
    </row>
    <row r="616" spans="19:20">
      <c r="S616" s="42">
        <v>11520</v>
      </c>
      <c r="T616" s="66" t="s">
        <v>3917</v>
      </c>
    </row>
    <row r="617" spans="19:20">
      <c r="S617" s="42">
        <v>11521</v>
      </c>
      <c r="T617" s="66" t="s">
        <v>3918</v>
      </c>
    </row>
    <row r="618" spans="19:20">
      <c r="S618" s="42">
        <v>11522</v>
      </c>
      <c r="T618" s="66" t="s">
        <v>3836</v>
      </c>
    </row>
    <row r="619" spans="19:20">
      <c r="S619" s="42">
        <v>11523</v>
      </c>
      <c r="T619" s="66" t="s">
        <v>3836</v>
      </c>
    </row>
    <row r="620" spans="19:20">
      <c r="S620" s="42">
        <v>11524</v>
      </c>
      <c r="T620" s="66" t="s">
        <v>3836</v>
      </c>
    </row>
    <row r="621" spans="19:20">
      <c r="S621" s="42">
        <v>11525</v>
      </c>
      <c r="T621" s="66" t="s">
        <v>3213</v>
      </c>
    </row>
    <row r="622" spans="19:20">
      <c r="S622" s="42">
        <v>11526</v>
      </c>
      <c r="T622" s="66" t="s">
        <v>3919</v>
      </c>
    </row>
    <row r="623" spans="19:20">
      <c r="S623" s="42">
        <v>11527</v>
      </c>
      <c r="T623" s="66" t="s">
        <v>3920</v>
      </c>
    </row>
    <row r="624" spans="19:20">
      <c r="S624" s="42">
        <v>11528</v>
      </c>
      <c r="T624" s="66" t="s">
        <v>3921</v>
      </c>
    </row>
    <row r="625" spans="19:20">
      <c r="S625" s="42">
        <v>11529</v>
      </c>
      <c r="T625" s="66" t="s">
        <v>3921</v>
      </c>
    </row>
    <row r="626" spans="19:20">
      <c r="S626" s="42">
        <v>11530</v>
      </c>
      <c r="T626" s="66" t="s">
        <v>3542</v>
      </c>
    </row>
    <row r="627" spans="19:20">
      <c r="S627" s="42">
        <v>11531</v>
      </c>
      <c r="T627" s="66" t="s">
        <v>3213</v>
      </c>
    </row>
    <row r="628" spans="19:20">
      <c r="S628" s="42">
        <v>11532</v>
      </c>
      <c r="T628" s="66" t="s">
        <v>3213</v>
      </c>
    </row>
    <row r="629" spans="19:20">
      <c r="S629" s="42">
        <v>11533</v>
      </c>
      <c r="T629" s="66" t="s">
        <v>3875</v>
      </c>
    </row>
    <row r="630" spans="19:20">
      <c r="S630" s="42">
        <v>11534</v>
      </c>
      <c r="T630" s="66" t="s">
        <v>3213</v>
      </c>
    </row>
    <row r="631" spans="19:20">
      <c r="S631" s="42">
        <v>11535</v>
      </c>
      <c r="T631" s="66" t="s">
        <v>3922</v>
      </c>
    </row>
    <row r="632" spans="19:20">
      <c r="S632" s="42">
        <v>11536</v>
      </c>
      <c r="T632" s="66" t="s">
        <v>3923</v>
      </c>
    </row>
    <row r="633" spans="19:20">
      <c r="S633" s="42">
        <v>11537</v>
      </c>
      <c r="T633" s="66" t="s">
        <v>3923</v>
      </c>
    </row>
    <row r="634" spans="19:20">
      <c r="S634" s="42">
        <v>11538</v>
      </c>
      <c r="T634" s="66" t="s">
        <v>3213</v>
      </c>
    </row>
    <row r="635" spans="19:20">
      <c r="S635" s="42">
        <v>11539</v>
      </c>
      <c r="T635" s="66" t="s">
        <v>3213</v>
      </c>
    </row>
    <row r="636" spans="19:20">
      <c r="S636" s="42">
        <v>11540</v>
      </c>
      <c r="T636" s="66" t="s">
        <v>3924</v>
      </c>
    </row>
    <row r="637" spans="19:20">
      <c r="S637" s="42">
        <v>11541</v>
      </c>
      <c r="T637" s="66" t="s">
        <v>3924</v>
      </c>
    </row>
    <row r="638" spans="19:20">
      <c r="S638" s="42">
        <v>11542</v>
      </c>
      <c r="T638" s="66" t="s">
        <v>3924</v>
      </c>
    </row>
    <row r="639" spans="19:20">
      <c r="S639" s="42">
        <v>11543</v>
      </c>
      <c r="T639" s="66" t="s">
        <v>3924</v>
      </c>
    </row>
    <row r="640" spans="19:20">
      <c r="S640" s="42">
        <v>11544</v>
      </c>
      <c r="T640" s="66" t="s">
        <v>3924</v>
      </c>
    </row>
    <row r="641" spans="19:20">
      <c r="S641" s="42">
        <v>11545</v>
      </c>
      <c r="T641" s="66" t="s">
        <v>3924</v>
      </c>
    </row>
    <row r="642" spans="19:20">
      <c r="S642" s="42">
        <v>11546</v>
      </c>
      <c r="T642" s="66" t="s">
        <v>3213</v>
      </c>
    </row>
    <row r="643" spans="19:20">
      <c r="S643" s="42">
        <v>11547</v>
      </c>
      <c r="T643" s="66" t="s">
        <v>3213</v>
      </c>
    </row>
    <row r="644" spans="19:20">
      <c r="S644" s="42">
        <v>11548</v>
      </c>
      <c r="T644" s="66" t="s">
        <v>3884</v>
      </c>
    </row>
    <row r="645" spans="19:20">
      <c r="S645" s="42">
        <v>11549</v>
      </c>
      <c r="T645" s="66" t="s">
        <v>3514</v>
      </c>
    </row>
    <row r="646" spans="19:20">
      <c r="S646" s="42">
        <v>11550</v>
      </c>
      <c r="T646" s="66" t="s">
        <v>3514</v>
      </c>
    </row>
    <row r="647" spans="19:20">
      <c r="S647" s="42">
        <v>11551</v>
      </c>
      <c r="T647" s="66" t="s">
        <v>3827</v>
      </c>
    </row>
    <row r="648" spans="19:20">
      <c r="S648" s="42">
        <v>11552</v>
      </c>
      <c r="T648" s="66" t="s">
        <v>3213</v>
      </c>
    </row>
    <row r="649" spans="19:20">
      <c r="S649" s="42">
        <v>11553</v>
      </c>
      <c r="T649" s="66" t="s">
        <v>3924</v>
      </c>
    </row>
    <row r="650" spans="19:20">
      <c r="S650" s="42">
        <v>11554</v>
      </c>
      <c r="T650" s="66" t="s">
        <v>3924</v>
      </c>
    </row>
    <row r="651" spans="19:20">
      <c r="S651" s="42">
        <v>11555</v>
      </c>
      <c r="T651" s="66" t="s">
        <v>3924</v>
      </c>
    </row>
    <row r="652" spans="19:20">
      <c r="S652" s="42">
        <v>11556</v>
      </c>
      <c r="T652" s="66" t="s">
        <v>3924</v>
      </c>
    </row>
    <row r="653" spans="19:20">
      <c r="S653" s="42">
        <v>11557</v>
      </c>
      <c r="T653" s="66" t="s">
        <v>3213</v>
      </c>
    </row>
    <row r="654" spans="19:20">
      <c r="S654" s="42">
        <v>11558</v>
      </c>
      <c r="T654" s="66" t="s">
        <v>3925</v>
      </c>
    </row>
    <row r="655" spans="19:20">
      <c r="S655" s="42">
        <v>11559</v>
      </c>
      <c r="T655" s="66" t="s">
        <v>3925</v>
      </c>
    </row>
    <row r="656" spans="19:20">
      <c r="S656" s="42">
        <v>11562</v>
      </c>
      <c r="T656" s="66" t="s">
        <v>3926</v>
      </c>
    </row>
    <row r="657" spans="19:20">
      <c r="S657" s="42">
        <v>11563</v>
      </c>
      <c r="T657" s="66" t="s">
        <v>3926</v>
      </c>
    </row>
    <row r="658" spans="19:20">
      <c r="S658" s="42">
        <v>11564</v>
      </c>
      <c r="T658" s="66" t="s">
        <v>3927</v>
      </c>
    </row>
    <row r="659" spans="19:20">
      <c r="S659" s="42">
        <v>11565</v>
      </c>
      <c r="T659" s="66" t="s">
        <v>3928</v>
      </c>
    </row>
    <row r="660" spans="19:20">
      <c r="S660" s="42">
        <v>11566</v>
      </c>
      <c r="T660" s="66" t="s">
        <v>3928</v>
      </c>
    </row>
    <row r="661" spans="19:20">
      <c r="S661" s="42">
        <v>11567</v>
      </c>
      <c r="T661" s="66" t="s">
        <v>3928</v>
      </c>
    </row>
    <row r="662" spans="19:20">
      <c r="S662" s="42">
        <v>11568</v>
      </c>
      <c r="T662" s="66" t="s">
        <v>3514</v>
      </c>
    </row>
    <row r="663" spans="19:20">
      <c r="S663" s="42">
        <v>11569</v>
      </c>
      <c r="T663" s="66" t="s">
        <v>3514</v>
      </c>
    </row>
    <row r="664" spans="19:20">
      <c r="S664" s="42">
        <v>11570</v>
      </c>
      <c r="T664" s="66" t="s">
        <v>3929</v>
      </c>
    </row>
    <row r="665" spans="19:20">
      <c r="S665" s="42">
        <v>11571</v>
      </c>
      <c r="T665" s="66" t="s">
        <v>3929</v>
      </c>
    </row>
    <row r="666" spans="19:20">
      <c r="S666" s="42">
        <v>11572</v>
      </c>
      <c r="T666" s="66" t="s">
        <v>3918</v>
      </c>
    </row>
    <row r="667" spans="19:20">
      <c r="S667" s="42">
        <v>11573</v>
      </c>
      <c r="T667" s="66" t="s">
        <v>3918</v>
      </c>
    </row>
    <row r="668" spans="19:20">
      <c r="S668" s="42">
        <v>11574</v>
      </c>
      <c r="T668" s="66" t="s">
        <v>3213</v>
      </c>
    </row>
    <row r="669" spans="19:20">
      <c r="S669" s="42">
        <v>11575</v>
      </c>
      <c r="T669" s="66" t="s">
        <v>3930</v>
      </c>
    </row>
    <row r="670" spans="19:20">
      <c r="S670" s="42">
        <v>11576</v>
      </c>
      <c r="T670" s="66" t="s">
        <v>3837</v>
      </c>
    </row>
    <row r="671" spans="19:20">
      <c r="S671" s="42">
        <v>11577</v>
      </c>
      <c r="T671" s="66" t="s">
        <v>3931</v>
      </c>
    </row>
    <row r="672" spans="19:20">
      <c r="S672" s="42">
        <v>11406</v>
      </c>
      <c r="T672" s="66" t="s">
        <v>3213</v>
      </c>
    </row>
    <row r="673" spans="19:20">
      <c r="S673" s="42">
        <v>11407</v>
      </c>
      <c r="T673" s="66" t="s">
        <v>3372</v>
      </c>
    </row>
    <row r="674" spans="19:20">
      <c r="S674" s="42">
        <v>11408</v>
      </c>
      <c r="T674" s="66" t="s">
        <v>3372</v>
      </c>
    </row>
    <row r="675" spans="19:20">
      <c r="S675" s="42">
        <v>11409</v>
      </c>
      <c r="T675" s="66" t="s">
        <v>3213</v>
      </c>
    </row>
    <row r="676" spans="19:20">
      <c r="S676" s="42">
        <v>11410</v>
      </c>
      <c r="T676" s="66" t="s">
        <v>3213</v>
      </c>
    </row>
    <row r="677" spans="19:20">
      <c r="S677" s="42">
        <v>11411</v>
      </c>
      <c r="T677" s="66" t="s">
        <v>3932</v>
      </c>
    </row>
    <row r="678" spans="19:20">
      <c r="S678" s="42">
        <v>11412</v>
      </c>
      <c r="T678" s="66" t="s">
        <v>3916</v>
      </c>
    </row>
    <row r="679" spans="19:20">
      <c r="S679" s="42">
        <v>11413</v>
      </c>
      <c r="T679" s="66" t="s">
        <v>3916</v>
      </c>
    </row>
    <row r="680" spans="19:20">
      <c r="S680" s="42">
        <v>11414</v>
      </c>
      <c r="T680" s="66" t="s">
        <v>3933</v>
      </c>
    </row>
    <row r="681" spans="19:20">
      <c r="S681" s="42">
        <v>11415</v>
      </c>
      <c r="T681" s="66" t="s">
        <v>3933</v>
      </c>
    </row>
    <row r="682" spans="19:20">
      <c r="S682" s="42">
        <v>11416</v>
      </c>
      <c r="T682" s="66" t="s">
        <v>3213</v>
      </c>
    </row>
    <row r="683" spans="19:20">
      <c r="S683" s="42">
        <v>11417</v>
      </c>
      <c r="T683" s="66" t="s">
        <v>3213</v>
      </c>
    </row>
    <row r="684" spans="19:20">
      <c r="S684" s="42">
        <v>11418</v>
      </c>
      <c r="T684" s="66" t="s">
        <v>3213</v>
      </c>
    </row>
    <row r="685" spans="19:20">
      <c r="S685" s="42">
        <v>11419</v>
      </c>
      <c r="T685" s="66" t="s">
        <v>3863</v>
      </c>
    </row>
    <row r="686" spans="19:20">
      <c r="S686" s="42">
        <v>11420</v>
      </c>
      <c r="T686" s="66" t="s">
        <v>3863</v>
      </c>
    </row>
    <row r="687" spans="19:20">
      <c r="S687" s="42">
        <v>11421</v>
      </c>
      <c r="T687" s="66" t="s">
        <v>3934</v>
      </c>
    </row>
    <row r="688" spans="19:20">
      <c r="S688" s="42">
        <v>11422</v>
      </c>
      <c r="T688" s="66" t="s">
        <v>3372</v>
      </c>
    </row>
    <row r="689" spans="19:20">
      <c r="S689" s="42">
        <v>11423</v>
      </c>
      <c r="T689" s="66" t="s">
        <v>3372</v>
      </c>
    </row>
    <row r="690" spans="19:20">
      <c r="S690" s="42">
        <v>11424</v>
      </c>
      <c r="T690" s="66" t="s">
        <v>3934</v>
      </c>
    </row>
    <row r="691" spans="19:20">
      <c r="S691" s="42">
        <v>11425</v>
      </c>
      <c r="T691" s="66" t="s">
        <v>3934</v>
      </c>
    </row>
    <row r="692" spans="19:20">
      <c r="S692" s="42">
        <v>11426</v>
      </c>
      <c r="T692" s="66" t="s">
        <v>3934</v>
      </c>
    </row>
    <row r="693" spans="19:20">
      <c r="S693" s="42">
        <v>11427</v>
      </c>
      <c r="T693" s="66" t="s">
        <v>3934</v>
      </c>
    </row>
    <row r="694" spans="19:20">
      <c r="S694" s="42">
        <v>11428</v>
      </c>
      <c r="T694" s="66" t="s">
        <v>3934</v>
      </c>
    </row>
    <row r="695" spans="19:20">
      <c r="S695" s="42">
        <v>11429</v>
      </c>
      <c r="T695" s="66" t="s">
        <v>3213</v>
      </c>
    </row>
    <row r="696" spans="19:20">
      <c r="S696" s="42">
        <v>11430</v>
      </c>
      <c r="T696" s="66" t="s">
        <v>3875</v>
      </c>
    </row>
    <row r="697" spans="19:20">
      <c r="S697" s="42">
        <v>11431</v>
      </c>
      <c r="T697" s="66" t="s">
        <v>3213</v>
      </c>
    </row>
    <row r="698" spans="19:20">
      <c r="S698" s="42">
        <v>11432</v>
      </c>
      <c r="T698" s="66" t="s">
        <v>3213</v>
      </c>
    </row>
    <row r="699" spans="19:20">
      <c r="S699" s="42">
        <v>11433</v>
      </c>
      <c r="T699" s="66" t="s">
        <v>3935</v>
      </c>
    </row>
    <row r="700" spans="19:20">
      <c r="S700" s="42">
        <v>11434</v>
      </c>
      <c r="T700" s="66" t="s">
        <v>3933</v>
      </c>
    </row>
    <row r="701" spans="19:20">
      <c r="S701" s="42">
        <v>11435</v>
      </c>
      <c r="T701" s="66" t="s">
        <v>3933</v>
      </c>
    </row>
    <row r="702" spans="19:20">
      <c r="S702" s="42">
        <v>11436</v>
      </c>
      <c r="T702" s="66" t="s">
        <v>3436</v>
      </c>
    </row>
    <row r="703" spans="19:20">
      <c r="S703" s="42">
        <v>11437</v>
      </c>
      <c r="T703" s="66" t="s">
        <v>3936</v>
      </c>
    </row>
    <row r="704" spans="19:20">
      <c r="S704" s="42">
        <v>11438</v>
      </c>
      <c r="T704" s="66" t="s">
        <v>3936</v>
      </c>
    </row>
    <row r="705" spans="19:20">
      <c r="S705" s="42">
        <v>11439</v>
      </c>
      <c r="T705" s="66" t="s">
        <v>3918</v>
      </c>
    </row>
    <row r="706" spans="19:20">
      <c r="S706" s="42">
        <v>11440</v>
      </c>
      <c r="T706" s="66" t="s">
        <v>3836</v>
      </c>
    </row>
    <row r="707" spans="19:20">
      <c r="S707" s="42">
        <v>11441</v>
      </c>
      <c r="T707" s="66" t="s">
        <v>3848</v>
      </c>
    </row>
    <row r="708" spans="19:20">
      <c r="S708" s="42">
        <v>11442</v>
      </c>
      <c r="T708" s="66" t="s">
        <v>3848</v>
      </c>
    </row>
    <row r="709" spans="19:20">
      <c r="S709" s="42">
        <v>11443</v>
      </c>
      <c r="T709" s="66" t="s">
        <v>3213</v>
      </c>
    </row>
    <row r="710" spans="19:20">
      <c r="S710" s="42">
        <v>11444</v>
      </c>
      <c r="T710" s="66" t="s">
        <v>3836</v>
      </c>
    </row>
    <row r="711" spans="19:20">
      <c r="S711" s="42">
        <v>11445</v>
      </c>
      <c r="T711" s="66" t="s">
        <v>3836</v>
      </c>
    </row>
    <row r="712" spans="19:20">
      <c r="S712" s="42">
        <v>11446</v>
      </c>
      <c r="T712" s="66" t="s">
        <v>3875</v>
      </c>
    </row>
    <row r="713" spans="19:20">
      <c r="S713" s="42">
        <v>11447</v>
      </c>
      <c r="T713" s="66" t="s">
        <v>3875</v>
      </c>
    </row>
    <row r="714" spans="19:20">
      <c r="S714" s="42">
        <v>11448</v>
      </c>
      <c r="T714" s="66" t="s">
        <v>3514</v>
      </c>
    </row>
    <row r="715" spans="19:20">
      <c r="S715" s="42">
        <v>11449</v>
      </c>
      <c r="T715" s="66" t="s">
        <v>3213</v>
      </c>
    </row>
    <row r="716" spans="19:20">
      <c r="S716" s="42">
        <v>11450</v>
      </c>
      <c r="T716" s="66" t="s">
        <v>3914</v>
      </c>
    </row>
    <row r="717" spans="19:20">
      <c r="S717" s="42">
        <v>11451</v>
      </c>
      <c r="T717" s="66" t="s">
        <v>3936</v>
      </c>
    </row>
    <row r="718" spans="19:20">
      <c r="S718" s="42">
        <v>11452</v>
      </c>
      <c r="T718" s="66" t="s">
        <v>3848</v>
      </c>
    </row>
    <row r="719" spans="19:20">
      <c r="S719" s="42">
        <v>11453</v>
      </c>
      <c r="T719" s="66" t="s">
        <v>3514</v>
      </c>
    </row>
    <row r="720" spans="19:20">
      <c r="S720" s="42">
        <v>11454</v>
      </c>
      <c r="T720" s="66" t="s">
        <v>3514</v>
      </c>
    </row>
    <row r="721" spans="19:20">
      <c r="S721" s="42">
        <v>11455</v>
      </c>
      <c r="T721" s="66" t="s">
        <v>3213</v>
      </c>
    </row>
    <row r="722" spans="19:20">
      <c r="S722" s="42">
        <v>11456</v>
      </c>
      <c r="T722" s="66" t="s">
        <v>3901</v>
      </c>
    </row>
    <row r="723" spans="19:20">
      <c r="S723" s="42">
        <v>11457</v>
      </c>
      <c r="T723" s="66" t="s">
        <v>3901</v>
      </c>
    </row>
    <row r="724" spans="19:20">
      <c r="S724" s="42">
        <v>11458</v>
      </c>
      <c r="T724" s="66" t="s">
        <v>3402</v>
      </c>
    </row>
    <row r="725" spans="19:20">
      <c r="S725" s="42">
        <v>11459</v>
      </c>
      <c r="T725" s="66" t="s">
        <v>3213</v>
      </c>
    </row>
    <row r="726" spans="19:20">
      <c r="S726" s="42">
        <v>11460</v>
      </c>
      <c r="T726" s="66" t="s">
        <v>3213</v>
      </c>
    </row>
    <row r="727" spans="19:20">
      <c r="S727" s="42">
        <v>11461</v>
      </c>
      <c r="T727" s="66" t="s">
        <v>3491</v>
      </c>
    </row>
    <row r="728" spans="19:20">
      <c r="S728" s="42">
        <v>11462</v>
      </c>
      <c r="T728" s="66" t="s">
        <v>3491</v>
      </c>
    </row>
    <row r="729" spans="19:20">
      <c r="S729" s="42">
        <v>11463</v>
      </c>
      <c r="T729" s="66" t="s">
        <v>3491</v>
      </c>
    </row>
    <row r="730" spans="19:20">
      <c r="S730" s="42">
        <v>11464</v>
      </c>
      <c r="T730" s="66" t="s">
        <v>3491</v>
      </c>
    </row>
    <row r="731" spans="19:20">
      <c r="S731" s="42">
        <v>11465</v>
      </c>
      <c r="T731" s="66" t="s">
        <v>3491</v>
      </c>
    </row>
    <row r="732" spans="19:20">
      <c r="S732" s="42">
        <v>11466</v>
      </c>
      <c r="T732" s="66" t="s">
        <v>3937</v>
      </c>
    </row>
    <row r="733" spans="19:20">
      <c r="S733" s="42">
        <v>11467</v>
      </c>
      <c r="T733" s="66" t="s">
        <v>3938</v>
      </c>
    </row>
    <row r="734" spans="19:20">
      <c r="S734" s="42">
        <v>11468</v>
      </c>
      <c r="T734" s="66" t="s">
        <v>3939</v>
      </c>
    </row>
    <row r="735" spans="19:20">
      <c r="S735" s="42">
        <v>11469</v>
      </c>
      <c r="T735" s="66" t="s">
        <v>3939</v>
      </c>
    </row>
    <row r="736" spans="19:20">
      <c r="S736" s="42">
        <v>11470</v>
      </c>
      <c r="T736" s="66" t="s">
        <v>3939</v>
      </c>
    </row>
    <row r="737" spans="19:20">
      <c r="S737" s="42">
        <v>11471</v>
      </c>
      <c r="T737" s="66" t="s">
        <v>3917</v>
      </c>
    </row>
    <row r="738" spans="19:20">
      <c r="S738" s="42">
        <v>11472</v>
      </c>
      <c r="T738" s="66" t="s">
        <v>3213</v>
      </c>
    </row>
    <row r="739" spans="19:20">
      <c r="S739" s="42">
        <v>11473</v>
      </c>
      <c r="T739" s="66" t="s">
        <v>3940</v>
      </c>
    </row>
    <row r="740" spans="19:20">
      <c r="S740" s="42">
        <v>11474</v>
      </c>
      <c r="T740" s="66" t="s">
        <v>3213</v>
      </c>
    </row>
    <row r="741" spans="19:20">
      <c r="S741" s="42">
        <v>11475</v>
      </c>
      <c r="T741" s="66" t="s">
        <v>3213</v>
      </c>
    </row>
    <row r="742" spans="19:20">
      <c r="S742" s="42">
        <v>11476</v>
      </c>
      <c r="T742" s="66" t="s">
        <v>3920</v>
      </c>
    </row>
    <row r="743" spans="19:20">
      <c r="S743" s="42">
        <v>11477</v>
      </c>
      <c r="T743" s="66" t="s">
        <v>3935</v>
      </c>
    </row>
    <row r="744" spans="19:20">
      <c r="S744" s="42">
        <v>11478</v>
      </c>
      <c r="T744" s="66" t="s">
        <v>3901</v>
      </c>
    </row>
    <row r="745" spans="19:20">
      <c r="S745" s="42">
        <v>11479</v>
      </c>
      <c r="T745" s="66" t="s">
        <v>3372</v>
      </c>
    </row>
    <row r="746" spans="19:20">
      <c r="S746" s="42">
        <v>11480</v>
      </c>
      <c r="T746" s="66" t="s">
        <v>3491</v>
      </c>
    </row>
    <row r="747" spans="19:20">
      <c r="S747" s="42">
        <v>11481</v>
      </c>
      <c r="T747" s="66" t="s">
        <v>3941</v>
      </c>
    </row>
    <row r="748" spans="19:20">
      <c r="S748" s="42">
        <v>11482</v>
      </c>
      <c r="T748" s="66" t="s">
        <v>3935</v>
      </c>
    </row>
    <row r="749" spans="19:20">
      <c r="S749" s="42">
        <v>11483</v>
      </c>
      <c r="T749" s="66" t="s">
        <v>3935</v>
      </c>
    </row>
    <row r="750" spans="19:20">
      <c r="S750" s="42">
        <v>11484</v>
      </c>
      <c r="T750" s="66" t="s">
        <v>3844</v>
      </c>
    </row>
    <row r="751" spans="19:20">
      <c r="S751" s="42">
        <v>11485</v>
      </c>
      <c r="T751" s="66" t="s">
        <v>3844</v>
      </c>
    </row>
    <row r="752" spans="19:20">
      <c r="S752" s="42">
        <v>11486</v>
      </c>
      <c r="T752" s="66" t="s">
        <v>3942</v>
      </c>
    </row>
    <row r="753" spans="19:20">
      <c r="S753" s="42">
        <v>11487</v>
      </c>
      <c r="T753" s="66" t="s">
        <v>3942</v>
      </c>
    </row>
    <row r="754" spans="19:20">
      <c r="S754" s="42">
        <v>11488</v>
      </c>
      <c r="T754" s="66" t="s">
        <v>3942</v>
      </c>
    </row>
    <row r="755" spans="19:20">
      <c r="S755" s="42">
        <v>11489</v>
      </c>
      <c r="T755" s="66" t="s">
        <v>3942</v>
      </c>
    </row>
    <row r="756" spans="19:20">
      <c r="S756" s="42">
        <v>11490</v>
      </c>
      <c r="T756" s="66" t="s">
        <v>3923</v>
      </c>
    </row>
    <row r="757" spans="19:20">
      <c r="S757" s="42">
        <v>11491</v>
      </c>
      <c r="T757" s="66" t="s">
        <v>3924</v>
      </c>
    </row>
    <row r="758" spans="19:20">
      <c r="S758" s="42">
        <v>11492</v>
      </c>
      <c r="T758" s="66" t="s">
        <v>3924</v>
      </c>
    </row>
    <row r="759" spans="19:20">
      <c r="S759" s="42">
        <v>11493</v>
      </c>
      <c r="T759" s="66" t="s">
        <v>3491</v>
      </c>
    </row>
    <row r="760" spans="19:20">
      <c r="S760" s="42">
        <v>11494</v>
      </c>
      <c r="T760" s="66" t="s">
        <v>3491</v>
      </c>
    </row>
    <row r="761" spans="19:20">
      <c r="S761" s="42">
        <v>11495</v>
      </c>
      <c r="T761" s="66" t="s">
        <v>3491</v>
      </c>
    </row>
    <row r="762" spans="19:20">
      <c r="S762" s="42">
        <v>11496</v>
      </c>
      <c r="T762" s="66" t="s">
        <v>3491</v>
      </c>
    </row>
    <row r="763" spans="19:20">
      <c r="S763" s="42">
        <v>11497</v>
      </c>
      <c r="T763" s="66" t="s">
        <v>3491</v>
      </c>
    </row>
    <row r="764" spans="19:20">
      <c r="S764" s="42">
        <v>11498</v>
      </c>
      <c r="T764" s="66" t="s">
        <v>3491</v>
      </c>
    </row>
    <row r="765" spans="19:20">
      <c r="S765" s="42">
        <v>11499</v>
      </c>
      <c r="T765" s="66" t="s">
        <v>3491</v>
      </c>
    </row>
    <row r="766" spans="19:20">
      <c r="S766" s="42">
        <v>11500</v>
      </c>
      <c r="T766" s="66" t="s">
        <v>3491</v>
      </c>
    </row>
    <row r="767" spans="19:20">
      <c r="S767" s="42">
        <v>11501</v>
      </c>
      <c r="T767" s="66" t="s">
        <v>3491</v>
      </c>
    </row>
    <row r="768" spans="19:20">
      <c r="S768" s="42">
        <v>11502</v>
      </c>
      <c r="T768" s="66" t="s">
        <v>3491</v>
      </c>
    </row>
    <row r="769" spans="19:20">
      <c r="S769" s="42">
        <v>11503</v>
      </c>
      <c r="T769" s="66" t="s">
        <v>3491</v>
      </c>
    </row>
    <row r="770" spans="19:20">
      <c r="S770" s="42">
        <v>11504</v>
      </c>
      <c r="T770" s="66" t="s">
        <v>3918</v>
      </c>
    </row>
    <row r="771" spans="19:20">
      <c r="S771" s="42">
        <v>11505</v>
      </c>
      <c r="T771" s="66" t="s">
        <v>3213</v>
      </c>
    </row>
    <row r="772" spans="19:20">
      <c r="S772" s="42">
        <v>11506</v>
      </c>
      <c r="T772" s="66" t="s">
        <v>3213</v>
      </c>
    </row>
    <row r="773" spans="19:20">
      <c r="S773" s="42">
        <v>11507</v>
      </c>
      <c r="T773" s="66" t="s">
        <v>3213</v>
      </c>
    </row>
    <row r="774" spans="19:20">
      <c r="S774" s="42">
        <v>11510</v>
      </c>
      <c r="T774" s="66" t="s">
        <v>3916</v>
      </c>
    </row>
    <row r="775" spans="19:20">
      <c r="S775" s="42">
        <v>11511</v>
      </c>
      <c r="T775" s="66" t="s">
        <v>3213</v>
      </c>
    </row>
    <row r="776" spans="19:20">
      <c r="S776" s="42">
        <v>11512</v>
      </c>
      <c r="T776" s="66" t="s">
        <v>3542</v>
      </c>
    </row>
    <row r="777" spans="19:20">
      <c r="S777" s="42">
        <v>12385</v>
      </c>
      <c r="T777" s="66" t="s">
        <v>3388</v>
      </c>
    </row>
    <row r="778" spans="19:20">
      <c r="S778" s="42">
        <v>12386</v>
      </c>
      <c r="T778" s="66" t="s">
        <v>3388</v>
      </c>
    </row>
    <row r="779" spans="19:20">
      <c r="S779" s="42">
        <v>12387</v>
      </c>
      <c r="T779" s="66" t="s">
        <v>3213</v>
      </c>
    </row>
    <row r="780" spans="19:20">
      <c r="S780" s="42">
        <v>12388</v>
      </c>
      <c r="T780" s="66" t="s">
        <v>3514</v>
      </c>
    </row>
    <row r="781" spans="19:20">
      <c r="S781" s="42">
        <v>12389</v>
      </c>
      <c r="T781" s="66" t="s">
        <v>3514</v>
      </c>
    </row>
    <row r="782" spans="19:20">
      <c r="S782" s="42">
        <v>12390</v>
      </c>
      <c r="T782" s="66" t="s">
        <v>3213</v>
      </c>
    </row>
    <row r="783" spans="19:20">
      <c r="S783" s="42">
        <v>12391</v>
      </c>
      <c r="T783" s="66" t="s">
        <v>3921</v>
      </c>
    </row>
    <row r="784" spans="19:20">
      <c r="S784" s="42">
        <v>12392</v>
      </c>
      <c r="T784" s="66" t="s">
        <v>3887</v>
      </c>
    </row>
    <row r="785" spans="19:20">
      <c r="S785" s="42">
        <v>12393</v>
      </c>
      <c r="T785" s="66" t="s">
        <v>3887</v>
      </c>
    </row>
    <row r="786" spans="19:20">
      <c r="S786" s="42">
        <v>12394</v>
      </c>
      <c r="T786" s="66" t="s">
        <v>3303</v>
      </c>
    </row>
    <row r="787" spans="19:20">
      <c r="S787" s="42">
        <v>12395</v>
      </c>
      <c r="T787" s="66" t="s">
        <v>3868</v>
      </c>
    </row>
    <row r="788" spans="19:20">
      <c r="S788" s="42">
        <v>12396</v>
      </c>
      <c r="T788" s="66" t="s">
        <v>3868</v>
      </c>
    </row>
    <row r="789" spans="19:20">
      <c r="S789" s="42">
        <v>12397</v>
      </c>
      <c r="T789" s="66" t="s">
        <v>3868</v>
      </c>
    </row>
    <row r="790" spans="19:20">
      <c r="S790" s="42">
        <v>12398</v>
      </c>
      <c r="T790" s="66" t="s">
        <v>3467</v>
      </c>
    </row>
    <row r="791" spans="19:20">
      <c r="S791" s="42">
        <v>12399</v>
      </c>
      <c r="T791" s="66" t="s">
        <v>3827</v>
      </c>
    </row>
    <row r="792" spans="19:20">
      <c r="S792" s="42">
        <v>12400</v>
      </c>
      <c r="T792" s="66" t="s">
        <v>3872</v>
      </c>
    </row>
    <row r="793" spans="19:20">
      <c r="S793" s="42">
        <v>12401</v>
      </c>
      <c r="T793" s="66" t="s">
        <v>3872</v>
      </c>
    </row>
    <row r="794" spans="19:20">
      <c r="S794" s="42">
        <v>12402</v>
      </c>
      <c r="T794" s="66" t="s">
        <v>3872</v>
      </c>
    </row>
    <row r="795" spans="19:20">
      <c r="S795" s="42">
        <v>12403</v>
      </c>
      <c r="T795" s="66" t="s">
        <v>3872</v>
      </c>
    </row>
    <row r="796" spans="19:20">
      <c r="S796" s="42">
        <v>12404</v>
      </c>
      <c r="T796" s="66" t="s">
        <v>3872</v>
      </c>
    </row>
    <row r="797" spans="19:20">
      <c r="S797" s="42">
        <v>12405</v>
      </c>
      <c r="T797" s="66" t="s">
        <v>3872</v>
      </c>
    </row>
    <row r="798" spans="19:20">
      <c r="S798" s="42">
        <v>12406</v>
      </c>
      <c r="T798" s="66" t="s">
        <v>3872</v>
      </c>
    </row>
    <row r="799" spans="19:20">
      <c r="S799" s="42">
        <v>12407</v>
      </c>
      <c r="T799" s="66" t="s">
        <v>3875</v>
      </c>
    </row>
    <row r="800" spans="19:20">
      <c r="S800" s="42">
        <v>12408</v>
      </c>
      <c r="T800" s="66" t="s">
        <v>3875</v>
      </c>
    </row>
    <row r="801" spans="19:20">
      <c r="S801" s="42">
        <v>12409</v>
      </c>
      <c r="T801" s="66" t="s">
        <v>3812</v>
      </c>
    </row>
    <row r="802" spans="19:20">
      <c r="S802" s="42">
        <v>12411</v>
      </c>
      <c r="T802" s="66" t="s">
        <v>3868</v>
      </c>
    </row>
    <row r="803" spans="19:20">
      <c r="S803" s="42">
        <v>12412</v>
      </c>
      <c r="T803" s="66" t="s">
        <v>3815</v>
      </c>
    </row>
    <row r="804" spans="19:20">
      <c r="S804" s="42">
        <v>12413</v>
      </c>
      <c r="T804" s="66" t="s">
        <v>3815</v>
      </c>
    </row>
    <row r="805" spans="19:20">
      <c r="S805" s="42">
        <v>12414</v>
      </c>
      <c r="T805" s="66" t="s">
        <v>3815</v>
      </c>
    </row>
    <row r="806" spans="19:20">
      <c r="S806" s="42">
        <v>12415</v>
      </c>
      <c r="T806" s="66" t="s">
        <v>3815</v>
      </c>
    </row>
    <row r="807" spans="19:20">
      <c r="S807" s="42">
        <v>12416</v>
      </c>
      <c r="T807" s="66" t="s">
        <v>3815</v>
      </c>
    </row>
    <row r="808" spans="19:20">
      <c r="S808" s="42">
        <v>12417</v>
      </c>
      <c r="T808" s="66" t="s">
        <v>3815</v>
      </c>
    </row>
    <row r="809" spans="19:20">
      <c r="S809" s="42">
        <v>12418</v>
      </c>
      <c r="T809" s="66" t="s">
        <v>3874</v>
      </c>
    </row>
    <row r="810" spans="19:20">
      <c r="S810" s="42">
        <v>12419</v>
      </c>
      <c r="T810" s="66" t="s">
        <v>3213</v>
      </c>
    </row>
    <row r="811" spans="19:20">
      <c r="S811" s="42">
        <v>12420</v>
      </c>
      <c r="T811" s="66" t="s">
        <v>3388</v>
      </c>
    </row>
    <row r="812" spans="19:20">
      <c r="S812" s="42">
        <v>12421</v>
      </c>
      <c r="T812" s="66" t="s">
        <v>3388</v>
      </c>
    </row>
    <row r="813" spans="19:20">
      <c r="S813" s="42">
        <v>12422</v>
      </c>
      <c r="T813" s="66" t="s">
        <v>3388</v>
      </c>
    </row>
    <row r="814" spans="19:20">
      <c r="S814" s="42">
        <v>12423</v>
      </c>
      <c r="T814" s="66" t="s">
        <v>3875</v>
      </c>
    </row>
    <row r="815" spans="19:20">
      <c r="S815" s="42">
        <v>12424</v>
      </c>
      <c r="T815" s="66" t="s">
        <v>3875</v>
      </c>
    </row>
    <row r="816" spans="19:20">
      <c r="S816" s="42">
        <v>12425</v>
      </c>
      <c r="T816" s="66" t="s">
        <v>3875</v>
      </c>
    </row>
    <row r="817" spans="19:20">
      <c r="S817" s="42">
        <v>12426</v>
      </c>
      <c r="T817" s="66" t="s">
        <v>3213</v>
      </c>
    </row>
    <row r="818" spans="19:20">
      <c r="S818" s="42">
        <v>12427</v>
      </c>
      <c r="T818" s="66" t="s">
        <v>3943</v>
      </c>
    </row>
    <row r="819" spans="19:20">
      <c r="S819" s="42">
        <v>12428</v>
      </c>
      <c r="T819" s="66" t="s">
        <v>3885</v>
      </c>
    </row>
    <row r="820" spans="19:20">
      <c r="S820" s="42">
        <v>12429</v>
      </c>
      <c r="T820" s="66" t="s">
        <v>3885</v>
      </c>
    </row>
    <row r="821" spans="19:20">
      <c r="S821" s="42">
        <v>12430</v>
      </c>
      <c r="T821" s="66" t="s">
        <v>3885</v>
      </c>
    </row>
    <row r="822" spans="19:20">
      <c r="S822" s="42">
        <v>12431</v>
      </c>
      <c r="T822" s="66" t="s">
        <v>3885</v>
      </c>
    </row>
    <row r="823" spans="19:20">
      <c r="S823" s="42">
        <v>12432</v>
      </c>
      <c r="T823" s="66" t="s">
        <v>3885</v>
      </c>
    </row>
    <row r="824" spans="19:20">
      <c r="S824" s="42">
        <v>12433</v>
      </c>
      <c r="T824" s="66" t="s">
        <v>3884</v>
      </c>
    </row>
    <row r="825" spans="19:20">
      <c r="S825" s="42">
        <v>12434</v>
      </c>
      <c r="T825" s="66" t="s">
        <v>3884</v>
      </c>
    </row>
    <row r="826" spans="19:20">
      <c r="S826" s="42">
        <v>12435</v>
      </c>
      <c r="T826" s="66" t="s">
        <v>3884</v>
      </c>
    </row>
    <row r="827" spans="19:20">
      <c r="S827" s="42">
        <v>12436</v>
      </c>
      <c r="T827" s="66" t="s">
        <v>3884</v>
      </c>
    </row>
    <row r="828" spans="19:20">
      <c r="S828" s="42">
        <v>12437</v>
      </c>
      <c r="T828" s="66" t="s">
        <v>3868</v>
      </c>
    </row>
    <row r="829" spans="19:20">
      <c r="S829" s="42">
        <v>12438</v>
      </c>
      <c r="T829" s="66" t="s">
        <v>3868</v>
      </c>
    </row>
    <row r="830" spans="19:20">
      <c r="S830" s="42">
        <v>12439</v>
      </c>
      <c r="T830" s="66" t="s">
        <v>3467</v>
      </c>
    </row>
    <row r="831" spans="19:20">
      <c r="S831" s="42">
        <v>12440</v>
      </c>
      <c r="T831" s="66" t="s">
        <v>3944</v>
      </c>
    </row>
    <row r="832" spans="19:20">
      <c r="S832" s="42">
        <v>12441</v>
      </c>
      <c r="T832" s="66" t="s">
        <v>3213</v>
      </c>
    </row>
    <row r="833" spans="19:20">
      <c r="S833" s="42">
        <v>12442</v>
      </c>
      <c r="T833" s="66" t="s">
        <v>3872</v>
      </c>
    </row>
    <row r="834" spans="19:20">
      <c r="S834" s="42">
        <v>12443</v>
      </c>
      <c r="T834" s="66" t="s">
        <v>3868</v>
      </c>
    </row>
    <row r="835" spans="19:20">
      <c r="S835" s="42">
        <v>12444</v>
      </c>
      <c r="T835" s="66" t="s">
        <v>3868</v>
      </c>
    </row>
    <row r="836" spans="19:20">
      <c r="S836" s="42">
        <v>12445</v>
      </c>
      <c r="T836" s="66" t="s">
        <v>3514</v>
      </c>
    </row>
    <row r="837" spans="19:20">
      <c r="S837" s="42">
        <v>12446</v>
      </c>
      <c r="T837" s="66" t="s">
        <v>3514</v>
      </c>
    </row>
    <row r="838" spans="19:20">
      <c r="S838" s="42">
        <v>12447</v>
      </c>
      <c r="T838" s="66" t="s">
        <v>3514</v>
      </c>
    </row>
    <row r="839" spans="19:20">
      <c r="S839" s="42">
        <v>12448</v>
      </c>
      <c r="T839" s="66" t="s">
        <v>3514</v>
      </c>
    </row>
    <row r="840" spans="19:20">
      <c r="S840" s="42">
        <v>12267</v>
      </c>
      <c r="T840" s="66" t="s">
        <v>3388</v>
      </c>
    </row>
    <row r="841" spans="19:20">
      <c r="S841" s="42">
        <v>12268</v>
      </c>
      <c r="T841" s="66" t="s">
        <v>3388</v>
      </c>
    </row>
    <row r="842" spans="19:20">
      <c r="S842" s="42">
        <v>12269</v>
      </c>
      <c r="T842" s="66" t="s">
        <v>3388</v>
      </c>
    </row>
    <row r="843" spans="19:20">
      <c r="S843" s="42">
        <v>12270</v>
      </c>
      <c r="T843" s="66" t="s">
        <v>3388</v>
      </c>
    </row>
    <row r="844" spans="19:20">
      <c r="S844" s="42">
        <v>12271</v>
      </c>
      <c r="T844" s="66" t="s">
        <v>3887</v>
      </c>
    </row>
    <row r="845" spans="19:20">
      <c r="S845" s="42">
        <v>12272</v>
      </c>
      <c r="T845" s="66" t="s">
        <v>3945</v>
      </c>
    </row>
    <row r="846" spans="19:20">
      <c r="S846" s="42">
        <v>12273</v>
      </c>
      <c r="T846" s="66" t="s">
        <v>3945</v>
      </c>
    </row>
    <row r="847" spans="19:20">
      <c r="S847" s="42">
        <v>12274</v>
      </c>
      <c r="T847" s="66" t="s">
        <v>3945</v>
      </c>
    </row>
    <row r="848" spans="19:20">
      <c r="S848" s="42">
        <v>12275</v>
      </c>
      <c r="T848" s="66" t="s">
        <v>3943</v>
      </c>
    </row>
    <row r="849" spans="19:20">
      <c r="S849" s="42">
        <v>12276</v>
      </c>
      <c r="T849" s="66" t="s">
        <v>3467</v>
      </c>
    </row>
    <row r="850" spans="19:20">
      <c r="S850" s="42">
        <v>12277</v>
      </c>
      <c r="T850" s="66" t="s">
        <v>3388</v>
      </c>
    </row>
    <row r="851" spans="19:20">
      <c r="S851" s="42">
        <v>12278</v>
      </c>
      <c r="T851" s="66" t="s">
        <v>3388</v>
      </c>
    </row>
    <row r="852" spans="19:20">
      <c r="S852" s="42">
        <v>12279</v>
      </c>
      <c r="T852" s="66" t="s">
        <v>3388</v>
      </c>
    </row>
    <row r="853" spans="19:20">
      <c r="S853" s="42">
        <v>12280</v>
      </c>
      <c r="T853" s="66" t="s">
        <v>3388</v>
      </c>
    </row>
    <row r="854" spans="19:20">
      <c r="S854" s="42">
        <v>12281</v>
      </c>
      <c r="T854" s="66" t="s">
        <v>3388</v>
      </c>
    </row>
    <row r="855" spans="19:20">
      <c r="S855" s="42">
        <v>12282</v>
      </c>
      <c r="T855" s="66" t="s">
        <v>3388</v>
      </c>
    </row>
    <row r="856" spans="19:20">
      <c r="S856" s="42">
        <v>12283</v>
      </c>
      <c r="T856" s="66" t="s">
        <v>3388</v>
      </c>
    </row>
    <row r="857" spans="19:20">
      <c r="S857" s="42">
        <v>12284</v>
      </c>
      <c r="T857" s="66" t="s">
        <v>3388</v>
      </c>
    </row>
    <row r="858" spans="19:20">
      <c r="S858" s="42">
        <v>12285</v>
      </c>
      <c r="T858" s="66" t="s">
        <v>3388</v>
      </c>
    </row>
    <row r="859" spans="19:20">
      <c r="S859" s="42">
        <v>12286</v>
      </c>
      <c r="T859" s="66" t="s">
        <v>3388</v>
      </c>
    </row>
    <row r="860" spans="19:20">
      <c r="S860" s="42">
        <v>12287</v>
      </c>
      <c r="T860" s="66" t="s">
        <v>3388</v>
      </c>
    </row>
    <row r="861" spans="19:20">
      <c r="S861" s="42">
        <v>12288</v>
      </c>
      <c r="T861" s="66" t="s">
        <v>3388</v>
      </c>
    </row>
    <row r="862" spans="19:20">
      <c r="S862" s="42">
        <v>12289</v>
      </c>
      <c r="T862" s="66" t="s">
        <v>3388</v>
      </c>
    </row>
    <row r="863" spans="19:20">
      <c r="S863" s="42">
        <v>12290</v>
      </c>
      <c r="T863" s="66" t="s">
        <v>3388</v>
      </c>
    </row>
    <row r="864" spans="19:20">
      <c r="S864" s="42">
        <v>12291</v>
      </c>
      <c r="T864" s="66" t="s">
        <v>3409</v>
      </c>
    </row>
    <row r="865" spans="19:20">
      <c r="S865" s="42">
        <v>12292</v>
      </c>
      <c r="T865" s="66" t="s">
        <v>3388</v>
      </c>
    </row>
    <row r="866" spans="19:20">
      <c r="S866" s="42">
        <v>12293</v>
      </c>
      <c r="T866" s="66" t="s">
        <v>3388</v>
      </c>
    </row>
    <row r="867" spans="19:20">
      <c r="S867" s="42">
        <v>12294</v>
      </c>
      <c r="T867" s="66" t="s">
        <v>3388</v>
      </c>
    </row>
    <row r="868" spans="19:20">
      <c r="S868" s="42">
        <v>12295</v>
      </c>
      <c r="T868" s="66" t="s">
        <v>3388</v>
      </c>
    </row>
    <row r="869" spans="19:20">
      <c r="S869" s="42">
        <v>12296</v>
      </c>
      <c r="T869" s="66" t="s">
        <v>3946</v>
      </c>
    </row>
    <row r="870" spans="19:20">
      <c r="S870" s="42">
        <v>12297</v>
      </c>
      <c r="T870" s="66" t="s">
        <v>3388</v>
      </c>
    </row>
    <row r="871" spans="19:20">
      <c r="S871" s="42">
        <v>12298</v>
      </c>
      <c r="T871" s="66" t="s">
        <v>3213</v>
      </c>
    </row>
    <row r="872" spans="19:20">
      <c r="S872" s="42">
        <v>12299</v>
      </c>
      <c r="T872" s="66" t="s">
        <v>3213</v>
      </c>
    </row>
    <row r="873" spans="19:20">
      <c r="S873" s="42">
        <v>12300</v>
      </c>
      <c r="T873" s="66" t="s">
        <v>3388</v>
      </c>
    </row>
    <row r="874" spans="19:20">
      <c r="S874" s="42">
        <v>12301</v>
      </c>
      <c r="T874" s="66" t="s">
        <v>3388</v>
      </c>
    </row>
    <row r="875" spans="19:20">
      <c r="S875" s="42">
        <v>12302</v>
      </c>
      <c r="T875" s="66" t="s">
        <v>3388</v>
      </c>
    </row>
    <row r="876" spans="19:20">
      <c r="S876" s="42">
        <v>12303</v>
      </c>
      <c r="T876" s="66" t="s">
        <v>3388</v>
      </c>
    </row>
    <row r="877" spans="19:20">
      <c r="S877" s="42">
        <v>12304</v>
      </c>
      <c r="T877" s="66" t="s">
        <v>3388</v>
      </c>
    </row>
    <row r="878" spans="19:20">
      <c r="S878" s="42">
        <v>12305</v>
      </c>
      <c r="T878" s="66" t="s">
        <v>3388</v>
      </c>
    </row>
    <row r="879" spans="19:20">
      <c r="S879" s="42">
        <v>12306</v>
      </c>
      <c r="T879" s="66" t="s">
        <v>3514</v>
      </c>
    </row>
    <row r="880" spans="19:20">
      <c r="S880" s="42">
        <v>12307</v>
      </c>
      <c r="T880" s="66" t="s">
        <v>3514</v>
      </c>
    </row>
    <row r="881" spans="19:20">
      <c r="S881" s="42">
        <v>12308</v>
      </c>
      <c r="T881" s="66" t="s">
        <v>3514</v>
      </c>
    </row>
    <row r="882" spans="19:20">
      <c r="S882" s="42">
        <v>12309</v>
      </c>
      <c r="T882" s="66" t="s">
        <v>3514</v>
      </c>
    </row>
    <row r="883" spans="19:20">
      <c r="S883" s="42">
        <v>12310</v>
      </c>
      <c r="T883" s="66" t="s">
        <v>3514</v>
      </c>
    </row>
    <row r="884" spans="19:20">
      <c r="S884" s="42">
        <v>12311</v>
      </c>
      <c r="T884" s="66" t="s">
        <v>3514</v>
      </c>
    </row>
    <row r="885" spans="19:20">
      <c r="S885" s="42">
        <v>12312</v>
      </c>
      <c r="T885" s="66" t="s">
        <v>3514</v>
      </c>
    </row>
    <row r="886" spans="19:20">
      <c r="S886" s="42">
        <v>12313</v>
      </c>
      <c r="T886" s="66" t="s">
        <v>3514</v>
      </c>
    </row>
    <row r="887" spans="19:20">
      <c r="S887" s="42">
        <v>12314</v>
      </c>
      <c r="T887" s="66" t="s">
        <v>3514</v>
      </c>
    </row>
    <row r="888" spans="19:20">
      <c r="S888" s="42">
        <v>12315</v>
      </c>
      <c r="T888" s="66" t="s">
        <v>3514</v>
      </c>
    </row>
    <row r="889" spans="19:20">
      <c r="S889" s="42">
        <v>12316</v>
      </c>
      <c r="T889" s="66" t="s">
        <v>3514</v>
      </c>
    </row>
    <row r="890" spans="19:20">
      <c r="S890" s="42">
        <v>12317</v>
      </c>
      <c r="T890" s="66" t="s">
        <v>3213</v>
      </c>
    </row>
    <row r="891" spans="19:20">
      <c r="S891" s="42">
        <v>12318</v>
      </c>
      <c r="T891" s="66" t="s">
        <v>3388</v>
      </c>
    </row>
    <row r="892" spans="19:20">
      <c r="S892" s="42">
        <v>12321</v>
      </c>
      <c r="T892" s="66" t="s">
        <v>3213</v>
      </c>
    </row>
    <row r="893" spans="19:20">
      <c r="S893" s="42">
        <v>12322</v>
      </c>
      <c r="T893" s="66" t="s">
        <v>3213</v>
      </c>
    </row>
    <row r="894" spans="19:20">
      <c r="S894" s="42">
        <v>12326</v>
      </c>
      <c r="T894" s="66" t="s">
        <v>3388</v>
      </c>
    </row>
    <row r="895" spans="19:20">
      <c r="S895" s="42">
        <v>12327</v>
      </c>
      <c r="T895" s="66" t="s">
        <v>3388</v>
      </c>
    </row>
    <row r="896" spans="19:20">
      <c r="S896" s="42">
        <v>12328</v>
      </c>
      <c r="T896" s="66" t="s">
        <v>3388</v>
      </c>
    </row>
    <row r="897" spans="19:20">
      <c r="S897" s="42">
        <v>12329</v>
      </c>
      <c r="T897" s="66" t="s">
        <v>3875</v>
      </c>
    </row>
    <row r="898" spans="19:20">
      <c r="S898" s="42">
        <v>12330</v>
      </c>
      <c r="T898" s="66" t="s">
        <v>3947</v>
      </c>
    </row>
    <row r="899" spans="19:20">
      <c r="S899" s="42">
        <v>12331</v>
      </c>
      <c r="T899" s="66" t="s">
        <v>3947</v>
      </c>
    </row>
    <row r="900" spans="19:20">
      <c r="S900" s="42">
        <v>12336</v>
      </c>
      <c r="T900" s="66" t="s">
        <v>3388</v>
      </c>
    </row>
    <row r="901" spans="19:20">
      <c r="S901" s="42">
        <v>12337</v>
      </c>
      <c r="T901" s="66" t="s">
        <v>3388</v>
      </c>
    </row>
    <row r="902" spans="19:20">
      <c r="S902" s="42">
        <v>12338</v>
      </c>
      <c r="T902" s="66" t="s">
        <v>3388</v>
      </c>
    </row>
    <row r="903" spans="19:20">
      <c r="S903" s="42">
        <v>12339</v>
      </c>
      <c r="T903" s="66" t="s">
        <v>3388</v>
      </c>
    </row>
    <row r="904" spans="19:20">
      <c r="S904" s="42">
        <v>12340</v>
      </c>
      <c r="T904" s="66" t="s">
        <v>3388</v>
      </c>
    </row>
    <row r="905" spans="19:20">
      <c r="S905" s="42">
        <v>12345</v>
      </c>
      <c r="T905" s="66" t="s">
        <v>3868</v>
      </c>
    </row>
    <row r="906" spans="19:20">
      <c r="S906" s="42">
        <v>12346</v>
      </c>
      <c r="T906" s="66" t="s">
        <v>3868</v>
      </c>
    </row>
    <row r="907" spans="19:20">
      <c r="S907" s="42">
        <v>12347</v>
      </c>
      <c r="T907" s="66" t="s">
        <v>3868</v>
      </c>
    </row>
    <row r="908" spans="19:20">
      <c r="S908" s="42">
        <v>12348</v>
      </c>
      <c r="T908" s="66" t="s">
        <v>3868</v>
      </c>
    </row>
    <row r="909" spans="19:20">
      <c r="S909" s="42">
        <v>12349</v>
      </c>
      <c r="T909" s="66" t="s">
        <v>3868</v>
      </c>
    </row>
    <row r="910" spans="19:20">
      <c r="S910" s="42">
        <v>12350</v>
      </c>
      <c r="T910" s="66" t="s">
        <v>3827</v>
      </c>
    </row>
    <row r="911" spans="19:20">
      <c r="S911" s="42">
        <v>12351</v>
      </c>
      <c r="T911" s="66" t="s">
        <v>3827</v>
      </c>
    </row>
    <row r="912" spans="19:20">
      <c r="S912" s="42">
        <v>12352</v>
      </c>
      <c r="T912" s="66" t="s">
        <v>3213</v>
      </c>
    </row>
    <row r="913" spans="19:20">
      <c r="S913" s="42">
        <v>12353</v>
      </c>
      <c r="T913" s="66" t="s">
        <v>3388</v>
      </c>
    </row>
    <row r="914" spans="19:20">
      <c r="S914" s="42">
        <v>12354</v>
      </c>
      <c r="T914" s="66" t="s">
        <v>3388</v>
      </c>
    </row>
    <row r="915" spans="19:20">
      <c r="S915" s="42">
        <v>12355</v>
      </c>
      <c r="T915" s="66" t="s">
        <v>3388</v>
      </c>
    </row>
    <row r="916" spans="19:20">
      <c r="S916" s="42">
        <v>12356</v>
      </c>
      <c r="T916" s="66" t="s">
        <v>3388</v>
      </c>
    </row>
    <row r="917" spans="19:20">
      <c r="S917" s="42">
        <v>12357</v>
      </c>
      <c r="T917" s="66" t="s">
        <v>3388</v>
      </c>
    </row>
    <row r="918" spans="19:20">
      <c r="S918" s="42">
        <v>12358</v>
      </c>
      <c r="T918" s="66" t="s">
        <v>3388</v>
      </c>
    </row>
    <row r="919" spans="19:20">
      <c r="S919" s="42">
        <v>12359</v>
      </c>
      <c r="T919" s="66" t="s">
        <v>3388</v>
      </c>
    </row>
    <row r="920" spans="19:20">
      <c r="S920" s="42">
        <v>12360</v>
      </c>
      <c r="T920" s="66" t="s">
        <v>3388</v>
      </c>
    </row>
    <row r="921" spans="19:20">
      <c r="S921" s="42">
        <v>12361</v>
      </c>
      <c r="T921" s="66" t="s">
        <v>3514</v>
      </c>
    </row>
    <row r="922" spans="19:20">
      <c r="S922" s="42">
        <v>12362</v>
      </c>
      <c r="T922" s="66" t="s">
        <v>3514</v>
      </c>
    </row>
    <row r="923" spans="19:20">
      <c r="S923" s="42">
        <v>12363</v>
      </c>
      <c r="T923" s="66" t="s">
        <v>3948</v>
      </c>
    </row>
    <row r="924" spans="19:20">
      <c r="S924" s="42">
        <v>12364</v>
      </c>
      <c r="T924" s="66" t="s">
        <v>3948</v>
      </c>
    </row>
    <row r="925" spans="19:20">
      <c r="S925" s="42">
        <v>12365</v>
      </c>
      <c r="T925" s="66" t="s">
        <v>3213</v>
      </c>
    </row>
    <row r="926" spans="19:20">
      <c r="S926" s="42">
        <v>12366</v>
      </c>
      <c r="T926" s="66" t="s">
        <v>3213</v>
      </c>
    </row>
    <row r="927" spans="19:20">
      <c r="S927" s="42">
        <v>12367</v>
      </c>
      <c r="T927" s="66" t="s">
        <v>3213</v>
      </c>
    </row>
    <row r="928" spans="19:20">
      <c r="S928" s="42">
        <v>12368</v>
      </c>
      <c r="T928" s="66" t="s">
        <v>3514</v>
      </c>
    </row>
    <row r="929" spans="19:20">
      <c r="S929" s="42">
        <v>12369</v>
      </c>
      <c r="T929" s="66" t="s">
        <v>3514</v>
      </c>
    </row>
    <row r="930" spans="19:20">
      <c r="S930" s="42">
        <v>12370</v>
      </c>
      <c r="T930" s="66" t="s">
        <v>3213</v>
      </c>
    </row>
    <row r="931" spans="19:20">
      <c r="S931" s="42">
        <v>12371</v>
      </c>
      <c r="T931" s="66" t="s">
        <v>3875</v>
      </c>
    </row>
    <row r="932" spans="19:20">
      <c r="S932" s="42">
        <v>12372</v>
      </c>
      <c r="T932" s="66" t="s">
        <v>3868</v>
      </c>
    </row>
    <row r="933" spans="19:20">
      <c r="S933" s="42">
        <v>12373</v>
      </c>
      <c r="T933" s="66" t="s">
        <v>3949</v>
      </c>
    </row>
    <row r="934" spans="19:20">
      <c r="S934" s="42">
        <v>12374</v>
      </c>
      <c r="T934" s="66" t="s">
        <v>3950</v>
      </c>
    </row>
    <row r="935" spans="19:20">
      <c r="S935" s="42">
        <v>12375</v>
      </c>
      <c r="T935" s="66" t="s">
        <v>3949</v>
      </c>
    </row>
    <row r="936" spans="19:20">
      <c r="S936" s="42">
        <v>12376</v>
      </c>
      <c r="T936" s="66" t="s">
        <v>3949</v>
      </c>
    </row>
    <row r="937" spans="19:20">
      <c r="S937" s="42">
        <v>12377</v>
      </c>
      <c r="T937" s="66" t="s">
        <v>3868</v>
      </c>
    </row>
    <row r="938" spans="19:20">
      <c r="S938" s="42">
        <v>12378</v>
      </c>
      <c r="T938" s="66" t="s">
        <v>3868</v>
      </c>
    </row>
    <row r="939" spans="19:20">
      <c r="S939" s="42">
        <v>12379</v>
      </c>
      <c r="T939" s="66" t="s">
        <v>3868</v>
      </c>
    </row>
    <row r="940" spans="19:20">
      <c r="S940" s="42">
        <v>12380</v>
      </c>
      <c r="T940" s="66" t="s">
        <v>3868</v>
      </c>
    </row>
    <row r="941" spans="19:20">
      <c r="S941" s="42">
        <v>12381</v>
      </c>
      <c r="T941" s="66" t="s">
        <v>3868</v>
      </c>
    </row>
    <row r="942" spans="19:20">
      <c r="S942" s="42">
        <v>12382</v>
      </c>
      <c r="T942" s="66" t="s">
        <v>3868</v>
      </c>
    </row>
    <row r="943" spans="19:20">
      <c r="S943" s="42">
        <v>12383</v>
      </c>
      <c r="T943" s="66" t="s">
        <v>3868</v>
      </c>
    </row>
    <row r="944" spans="19:20">
      <c r="S944" s="42">
        <v>12384</v>
      </c>
      <c r="T944" s="66" t="s">
        <v>3868</v>
      </c>
    </row>
    <row r="945" spans="19:20">
      <c r="S945" s="42">
        <v>15624</v>
      </c>
      <c r="T945" s="66" t="s">
        <v>3329</v>
      </c>
    </row>
    <row r="946" spans="19:20">
      <c r="S946" s="42">
        <v>15625</v>
      </c>
      <c r="T946" s="66" t="s">
        <v>3951</v>
      </c>
    </row>
    <row r="947" spans="19:20">
      <c r="S947" s="42">
        <v>15626</v>
      </c>
      <c r="T947" s="66" t="s">
        <v>3329</v>
      </c>
    </row>
    <row r="948" spans="19:20">
      <c r="S948" s="42">
        <v>15627</v>
      </c>
      <c r="T948" s="66" t="s">
        <v>3329</v>
      </c>
    </row>
    <row r="949" spans="19:20">
      <c r="S949" s="42">
        <v>15628</v>
      </c>
      <c r="T949" s="66" t="s">
        <v>3329</v>
      </c>
    </row>
    <row r="950" spans="19:20">
      <c r="S950" s="42">
        <v>15630</v>
      </c>
      <c r="T950" s="66" t="s">
        <v>3952</v>
      </c>
    </row>
    <row r="951" spans="19:20">
      <c r="S951" s="42">
        <v>15631</v>
      </c>
      <c r="T951" s="66" t="s">
        <v>3953</v>
      </c>
    </row>
    <row r="952" spans="19:20">
      <c r="S952" s="42">
        <v>15632</v>
      </c>
      <c r="T952" s="66" t="s">
        <v>3329</v>
      </c>
    </row>
    <row r="953" spans="19:20">
      <c r="S953" s="42">
        <v>15633</v>
      </c>
      <c r="T953" s="66" t="s">
        <v>3213</v>
      </c>
    </row>
    <row r="954" spans="19:20">
      <c r="S954" s="42">
        <v>15634</v>
      </c>
      <c r="T954" s="66" t="s">
        <v>3213</v>
      </c>
    </row>
    <row r="955" spans="19:20">
      <c r="S955" s="42">
        <v>15376</v>
      </c>
      <c r="T955" s="66" t="s">
        <v>3854</v>
      </c>
    </row>
    <row r="956" spans="19:20">
      <c r="S956" s="42">
        <v>15388</v>
      </c>
      <c r="T956" s="66" t="s">
        <v>3954</v>
      </c>
    </row>
    <row r="957" spans="19:20">
      <c r="S957" s="42">
        <v>15389</v>
      </c>
      <c r="T957" s="66" t="s">
        <v>3329</v>
      </c>
    </row>
    <row r="958" spans="19:20">
      <c r="S958" s="42">
        <v>15390</v>
      </c>
      <c r="T958" s="66" t="s">
        <v>3213</v>
      </c>
    </row>
    <row r="959" spans="19:20">
      <c r="S959" s="42">
        <v>15391</v>
      </c>
      <c r="T959" s="66" t="s">
        <v>3955</v>
      </c>
    </row>
    <row r="960" spans="19:20">
      <c r="S960" s="42">
        <v>15392</v>
      </c>
      <c r="T960" s="66" t="s">
        <v>3956</v>
      </c>
    </row>
    <row r="961" spans="19:20">
      <c r="S961" s="42">
        <v>15393</v>
      </c>
      <c r="T961" s="66" t="s">
        <v>3956</v>
      </c>
    </row>
    <row r="962" spans="19:20">
      <c r="S962" s="42">
        <v>15394</v>
      </c>
      <c r="T962" s="66" t="s">
        <v>3956</v>
      </c>
    </row>
    <row r="963" spans="19:20">
      <c r="S963" s="42">
        <v>15395</v>
      </c>
      <c r="T963" s="66" t="s">
        <v>3957</v>
      </c>
    </row>
    <row r="964" spans="19:20">
      <c r="S964" s="42">
        <v>15396</v>
      </c>
      <c r="T964" s="66" t="s">
        <v>3213</v>
      </c>
    </row>
    <row r="965" spans="19:20">
      <c r="S965" s="42">
        <v>14673</v>
      </c>
      <c r="T965" s="66" t="s">
        <v>3213</v>
      </c>
    </row>
    <row r="966" spans="19:20">
      <c r="S966" s="42">
        <v>14675</v>
      </c>
      <c r="T966" s="66" t="s">
        <v>3213</v>
      </c>
    </row>
    <row r="967" spans="19:20">
      <c r="S967" s="42">
        <v>14676</v>
      </c>
      <c r="T967" s="66" t="s">
        <v>3958</v>
      </c>
    </row>
    <row r="968" spans="19:20">
      <c r="S968" s="42">
        <v>14677</v>
      </c>
      <c r="T968" s="66" t="s">
        <v>3213</v>
      </c>
    </row>
    <row r="969" spans="19:20">
      <c r="S969" s="42">
        <v>14678</v>
      </c>
      <c r="T969" s="66" t="s">
        <v>3959</v>
      </c>
    </row>
    <row r="970" spans="19:20">
      <c r="S970" s="42">
        <v>14679</v>
      </c>
      <c r="T970" s="66" t="s">
        <v>3959</v>
      </c>
    </row>
    <row r="971" spans="19:20">
      <c r="S971" s="42">
        <v>14680</v>
      </c>
      <c r="T971" s="66" t="s">
        <v>3959</v>
      </c>
    </row>
    <row r="972" spans="19:20">
      <c r="S972" s="42">
        <v>14681</v>
      </c>
      <c r="T972" s="66" t="s">
        <v>3959</v>
      </c>
    </row>
    <row r="973" spans="19:20">
      <c r="S973" s="42">
        <v>14682</v>
      </c>
      <c r="T973" s="66" t="s">
        <v>3959</v>
      </c>
    </row>
    <row r="974" spans="19:20">
      <c r="S974" s="42">
        <v>14683</v>
      </c>
      <c r="T974" s="66" t="s">
        <v>3213</v>
      </c>
    </row>
    <row r="975" spans="19:20">
      <c r="S975" s="42">
        <v>15635</v>
      </c>
      <c r="T975" s="66" t="s">
        <v>3213</v>
      </c>
    </row>
    <row r="976" spans="19:20">
      <c r="S976" s="42">
        <v>15538</v>
      </c>
      <c r="T976" s="66" t="s">
        <v>3960</v>
      </c>
    </row>
    <row r="977" spans="19:20">
      <c r="S977" s="42">
        <v>15539</v>
      </c>
      <c r="T977" s="66" t="s">
        <v>3960</v>
      </c>
    </row>
    <row r="978" spans="19:20">
      <c r="S978" s="42">
        <v>15540</v>
      </c>
      <c r="T978" s="66" t="s">
        <v>3960</v>
      </c>
    </row>
    <row r="979" spans="19:20">
      <c r="S979" s="42">
        <v>15541</v>
      </c>
      <c r="T979" s="66" t="s">
        <v>3961</v>
      </c>
    </row>
    <row r="980" spans="19:20">
      <c r="S980" s="42">
        <v>15542</v>
      </c>
      <c r="T980" s="66" t="s">
        <v>3961</v>
      </c>
    </row>
    <row r="981" spans="19:20">
      <c r="S981" s="42">
        <v>15543</v>
      </c>
      <c r="T981" s="66" t="s">
        <v>3961</v>
      </c>
    </row>
    <row r="982" spans="19:20">
      <c r="S982" s="42">
        <v>15544</v>
      </c>
      <c r="T982" s="66" t="s">
        <v>3961</v>
      </c>
    </row>
    <row r="983" spans="19:20">
      <c r="S983" s="42">
        <v>15545</v>
      </c>
      <c r="T983" s="66" t="s">
        <v>3961</v>
      </c>
    </row>
    <row r="984" spans="19:20">
      <c r="S984" s="42">
        <v>15546</v>
      </c>
      <c r="T984" s="66" t="s">
        <v>3961</v>
      </c>
    </row>
    <row r="985" spans="19:20">
      <c r="S985" s="42">
        <v>21091</v>
      </c>
      <c r="T985" s="66" t="s">
        <v>3958</v>
      </c>
    </row>
    <row r="986" spans="19:20">
      <c r="S986" s="42">
        <v>21092</v>
      </c>
      <c r="T986" s="66" t="s">
        <v>3844</v>
      </c>
    </row>
    <row r="987" spans="19:20">
      <c r="S987" s="42">
        <v>21093</v>
      </c>
      <c r="T987" s="66" t="s">
        <v>3962</v>
      </c>
    </row>
    <row r="988" spans="19:20">
      <c r="S988" s="42">
        <v>21094</v>
      </c>
      <c r="T988" s="66" t="s">
        <v>3962</v>
      </c>
    </row>
    <row r="989" spans="19:20">
      <c r="S989" s="42">
        <v>21095</v>
      </c>
      <c r="T989" s="66" t="s">
        <v>3962</v>
      </c>
    </row>
    <row r="990" spans="19:20">
      <c r="S990" s="42">
        <v>21096</v>
      </c>
      <c r="T990" s="66" t="s">
        <v>3962</v>
      </c>
    </row>
    <row r="991" spans="19:20">
      <c r="S991" s="42">
        <v>21097</v>
      </c>
      <c r="T991" s="66" t="s">
        <v>3962</v>
      </c>
    </row>
    <row r="992" spans="19:20">
      <c r="S992" s="42">
        <v>21098</v>
      </c>
      <c r="T992" s="66" t="s">
        <v>3962</v>
      </c>
    </row>
    <row r="993" spans="19:20">
      <c r="S993" s="42">
        <v>21099</v>
      </c>
      <c r="T993" s="66" t="s">
        <v>3962</v>
      </c>
    </row>
    <row r="994" spans="19:20">
      <c r="S994" s="42">
        <v>21100</v>
      </c>
      <c r="T994" s="66" t="s">
        <v>3213</v>
      </c>
    </row>
    <row r="995" spans="19:20">
      <c r="S995" s="42">
        <v>21101</v>
      </c>
      <c r="T995" s="66" t="s">
        <v>3903</v>
      </c>
    </row>
    <row r="996" spans="19:20">
      <c r="S996" s="42">
        <v>21102</v>
      </c>
      <c r="T996" s="66" t="s">
        <v>3903</v>
      </c>
    </row>
    <row r="997" spans="19:20">
      <c r="S997" s="42">
        <v>21103</v>
      </c>
      <c r="T997" s="66" t="s">
        <v>3903</v>
      </c>
    </row>
    <row r="998" spans="19:20">
      <c r="S998" s="42">
        <v>21104</v>
      </c>
      <c r="T998" s="66" t="s">
        <v>3903</v>
      </c>
    </row>
    <row r="999" spans="19:20">
      <c r="S999" s="42">
        <v>21105</v>
      </c>
      <c r="T999" s="66" t="s">
        <v>3213</v>
      </c>
    </row>
    <row r="1000" spans="19:20">
      <c r="S1000" s="42">
        <v>21334</v>
      </c>
      <c r="T1000" s="66" t="s">
        <v>3963</v>
      </c>
    </row>
    <row r="1001" spans="19:20">
      <c r="S1001" s="42">
        <v>21335</v>
      </c>
      <c r="T1001" s="66" t="s">
        <v>3964</v>
      </c>
    </row>
    <row r="1002" spans="19:20">
      <c r="S1002" s="42">
        <v>21336</v>
      </c>
      <c r="T1002" s="66" t="s">
        <v>3924</v>
      </c>
    </row>
    <row r="1003" spans="19:20">
      <c r="S1003" s="42">
        <v>21337</v>
      </c>
      <c r="T1003" s="66" t="s">
        <v>3236</v>
      </c>
    </row>
    <row r="1004" spans="19:20">
      <c r="S1004" s="42">
        <v>15150</v>
      </c>
      <c r="T1004" s="66" t="s">
        <v>3329</v>
      </c>
    </row>
    <row r="1005" spans="19:20">
      <c r="S1005" s="42">
        <v>15151</v>
      </c>
      <c r="T1005" s="66" t="s">
        <v>3329</v>
      </c>
    </row>
    <row r="1006" spans="19:20">
      <c r="S1006" s="42">
        <v>15152</v>
      </c>
      <c r="T1006" s="66" t="s">
        <v>3329</v>
      </c>
    </row>
    <row r="1007" spans="19:20">
      <c r="S1007" s="42">
        <v>15153</v>
      </c>
      <c r="T1007" s="66" t="s">
        <v>3329</v>
      </c>
    </row>
    <row r="1008" spans="19:20">
      <c r="S1008" s="42">
        <v>15367</v>
      </c>
      <c r="T1008" s="66" t="s">
        <v>3965</v>
      </c>
    </row>
    <row r="1009" spans="19:20">
      <c r="S1009" s="42">
        <v>15368</v>
      </c>
      <c r="T1009" s="66" t="s">
        <v>3965</v>
      </c>
    </row>
    <row r="1010" spans="19:20">
      <c r="S1010" s="42">
        <v>15369</v>
      </c>
      <c r="T1010" s="66" t="s">
        <v>3329</v>
      </c>
    </row>
    <row r="1011" spans="19:20">
      <c r="S1011" s="42">
        <v>15370</v>
      </c>
      <c r="T1011" s="66" t="s">
        <v>3966</v>
      </c>
    </row>
    <row r="1012" spans="19:20">
      <c r="S1012" s="42">
        <v>15371</v>
      </c>
      <c r="T1012" s="66" t="s">
        <v>3967</v>
      </c>
    </row>
    <row r="1013" spans="19:20">
      <c r="S1013" s="42">
        <v>15372</v>
      </c>
      <c r="T1013" s="66" t="s">
        <v>3767</v>
      </c>
    </row>
    <row r="1014" spans="19:20">
      <c r="S1014" s="42">
        <v>15373</v>
      </c>
      <c r="T1014" s="66" t="s">
        <v>3767</v>
      </c>
    </row>
    <row r="1015" spans="19:20">
      <c r="S1015" s="42">
        <v>15374</v>
      </c>
      <c r="T1015" s="66" t="s">
        <v>3329</v>
      </c>
    </row>
    <row r="1016" spans="19:20">
      <c r="S1016" s="42">
        <v>15375</v>
      </c>
      <c r="T1016" s="66" t="s">
        <v>3854</v>
      </c>
    </row>
    <row r="1017" spans="19:20">
      <c r="S1017" s="42">
        <v>15650</v>
      </c>
      <c r="T1017" s="66" t="s">
        <v>3213</v>
      </c>
    </row>
    <row r="1018" spans="19:20">
      <c r="S1018" s="42">
        <v>15652</v>
      </c>
      <c r="T1018" s="66" t="s">
        <v>3213</v>
      </c>
    </row>
    <row r="1019" spans="19:20">
      <c r="S1019" s="42">
        <v>15653</v>
      </c>
      <c r="T1019" s="66" t="s">
        <v>3213</v>
      </c>
    </row>
    <row r="1020" spans="19:20">
      <c r="S1020" s="42">
        <v>21138</v>
      </c>
      <c r="T1020" s="66" t="s">
        <v>3491</v>
      </c>
    </row>
    <row r="1021" spans="19:20">
      <c r="S1021" s="42">
        <v>21139</v>
      </c>
      <c r="T1021" s="66" t="s">
        <v>3491</v>
      </c>
    </row>
    <row r="1022" spans="19:20">
      <c r="S1022" s="42">
        <v>21140</v>
      </c>
      <c r="T1022" s="66" t="s">
        <v>3491</v>
      </c>
    </row>
    <row r="1023" spans="19:20">
      <c r="S1023" s="42">
        <v>21141</v>
      </c>
      <c r="T1023" s="66" t="s">
        <v>3968</v>
      </c>
    </row>
    <row r="1024" spans="19:20">
      <c r="S1024" s="42">
        <v>21142</v>
      </c>
      <c r="T1024" s="66" t="s">
        <v>3333</v>
      </c>
    </row>
    <row r="1025" spans="19:20">
      <c r="S1025" s="42">
        <v>21143</v>
      </c>
      <c r="T1025" s="66" t="s">
        <v>3333</v>
      </c>
    </row>
    <row r="1026" spans="19:20">
      <c r="S1026" s="42">
        <v>21144</v>
      </c>
      <c r="T1026" s="66" t="s">
        <v>3333</v>
      </c>
    </row>
    <row r="1027" spans="19:20">
      <c r="S1027" s="42">
        <v>21569</v>
      </c>
      <c r="T1027" s="66" t="s">
        <v>3969</v>
      </c>
    </row>
    <row r="1028" spans="19:20">
      <c r="S1028" s="42">
        <v>21570</v>
      </c>
      <c r="T1028" s="66" t="s">
        <v>3969</v>
      </c>
    </row>
    <row r="1029" spans="19:20">
      <c r="S1029" s="42">
        <v>21571</v>
      </c>
      <c r="T1029" s="66" t="s">
        <v>3969</v>
      </c>
    </row>
    <row r="1030" spans="19:20">
      <c r="S1030" s="42">
        <v>21572</v>
      </c>
      <c r="T1030" s="66" t="s">
        <v>3970</v>
      </c>
    </row>
    <row r="1031" spans="19:20">
      <c r="S1031" s="42">
        <v>21573</v>
      </c>
      <c r="T1031" s="66" t="s">
        <v>3971</v>
      </c>
    </row>
    <row r="1032" spans="19:20">
      <c r="S1032" s="42">
        <v>21574</v>
      </c>
      <c r="T1032" s="66" t="s">
        <v>3972</v>
      </c>
    </row>
    <row r="1033" spans="19:20">
      <c r="S1033" s="42">
        <v>21575</v>
      </c>
      <c r="T1033" s="66" t="s">
        <v>3972</v>
      </c>
    </row>
    <row r="1034" spans="19:20">
      <c r="S1034" s="42">
        <v>21576</v>
      </c>
      <c r="T1034" s="66" t="s">
        <v>3973</v>
      </c>
    </row>
    <row r="1035" spans="19:20">
      <c r="S1035" s="42">
        <v>21577</v>
      </c>
      <c r="T1035" s="66" t="s">
        <v>3920</v>
      </c>
    </row>
    <row r="1036" spans="19:20">
      <c r="S1036" s="42">
        <v>21578</v>
      </c>
      <c r="T1036" s="66" t="s">
        <v>3974</v>
      </c>
    </row>
    <row r="1037" spans="19:20">
      <c r="S1037" s="42">
        <v>21579</v>
      </c>
      <c r="T1037" s="66" t="s">
        <v>3974</v>
      </c>
    </row>
    <row r="1038" spans="19:20">
      <c r="S1038" s="42">
        <v>21580</v>
      </c>
      <c r="T1038" s="66" t="s">
        <v>3974</v>
      </c>
    </row>
    <row r="1039" spans="19:20">
      <c r="S1039" s="42">
        <v>15608</v>
      </c>
      <c r="T1039" s="66" t="s">
        <v>3975</v>
      </c>
    </row>
    <row r="1040" spans="19:20">
      <c r="S1040" s="42">
        <v>15609</v>
      </c>
      <c r="T1040" s="66" t="s">
        <v>3329</v>
      </c>
    </row>
    <row r="1041" spans="19:20">
      <c r="S1041" s="42">
        <v>15610</v>
      </c>
      <c r="T1041" s="66" t="s">
        <v>3329</v>
      </c>
    </row>
    <row r="1042" spans="19:20">
      <c r="S1042" s="42">
        <v>15611</v>
      </c>
      <c r="T1042" s="66" t="s">
        <v>3329</v>
      </c>
    </row>
    <row r="1043" spans="19:20">
      <c r="S1043" s="42">
        <v>15612</v>
      </c>
      <c r="T1043" s="66" t="s">
        <v>3329</v>
      </c>
    </row>
    <row r="1044" spans="19:20">
      <c r="S1044" s="42">
        <v>15613</v>
      </c>
      <c r="T1044" s="66" t="s">
        <v>3329</v>
      </c>
    </row>
    <row r="1045" spans="19:20">
      <c r="S1045" s="42">
        <v>15614</v>
      </c>
      <c r="T1045" s="66" t="s">
        <v>3329</v>
      </c>
    </row>
    <row r="1046" spans="19:20">
      <c r="S1046" s="42">
        <v>15615</v>
      </c>
      <c r="T1046" s="66" t="s">
        <v>3329</v>
      </c>
    </row>
    <row r="1047" spans="19:20">
      <c r="S1047" s="42">
        <v>15617</v>
      </c>
      <c r="T1047" s="66" t="s">
        <v>3236</v>
      </c>
    </row>
    <row r="1048" spans="19:20">
      <c r="S1048" s="42">
        <v>15618</v>
      </c>
      <c r="T1048" s="66" t="s">
        <v>3236</v>
      </c>
    </row>
    <row r="1049" spans="19:20">
      <c r="S1049" s="42">
        <v>15619</v>
      </c>
      <c r="T1049" s="66" t="s">
        <v>3329</v>
      </c>
    </row>
    <row r="1050" spans="19:20">
      <c r="S1050" s="42">
        <v>15620</v>
      </c>
      <c r="T1050" s="66" t="s">
        <v>3329</v>
      </c>
    </row>
    <row r="1051" spans="19:20">
      <c r="S1051" s="42">
        <v>15621</v>
      </c>
      <c r="T1051" s="66" t="s">
        <v>3329</v>
      </c>
    </row>
    <row r="1052" spans="19:20">
      <c r="S1052" s="42">
        <v>15622</v>
      </c>
      <c r="T1052" s="66" t="s">
        <v>3329</v>
      </c>
    </row>
    <row r="1053" spans="19:20">
      <c r="S1053" s="42">
        <v>21106</v>
      </c>
      <c r="T1053" s="66" t="s">
        <v>3976</v>
      </c>
    </row>
    <row r="1054" spans="19:20">
      <c r="S1054" s="42">
        <v>21107</v>
      </c>
      <c r="T1054" s="66" t="s">
        <v>3977</v>
      </c>
    </row>
    <row r="1055" spans="19:20">
      <c r="S1055" s="42">
        <v>21108</v>
      </c>
      <c r="T1055" s="66" t="s">
        <v>3978</v>
      </c>
    </row>
    <row r="1056" spans="19:20">
      <c r="S1056" s="42">
        <v>21109</v>
      </c>
      <c r="T1056" s="66" t="s">
        <v>3978</v>
      </c>
    </row>
    <row r="1057" spans="19:20">
      <c r="S1057" s="42">
        <v>21110</v>
      </c>
      <c r="T1057" s="66" t="s">
        <v>3213</v>
      </c>
    </row>
    <row r="1058" spans="19:20">
      <c r="S1058" s="42">
        <v>21111</v>
      </c>
      <c r="T1058" s="66" t="s">
        <v>3213</v>
      </c>
    </row>
    <row r="1059" spans="19:20">
      <c r="S1059" s="42">
        <v>21112</v>
      </c>
      <c r="T1059" s="66" t="s">
        <v>3213</v>
      </c>
    </row>
    <row r="1060" spans="19:20">
      <c r="S1060" s="42">
        <v>21113</v>
      </c>
      <c r="T1060" s="66" t="s">
        <v>3840</v>
      </c>
    </row>
    <row r="1061" spans="19:20">
      <c r="S1061" s="42">
        <v>21114</v>
      </c>
      <c r="T1061" s="66" t="s">
        <v>3840</v>
      </c>
    </row>
    <row r="1062" spans="19:20">
      <c r="S1062" s="42">
        <v>21117</v>
      </c>
      <c r="T1062" s="66" t="s">
        <v>3979</v>
      </c>
    </row>
    <row r="1063" spans="19:20">
      <c r="S1063" s="42">
        <v>21118</v>
      </c>
      <c r="T1063" s="66" t="s">
        <v>3918</v>
      </c>
    </row>
    <row r="1064" spans="19:20">
      <c r="S1064" s="42">
        <v>21119</v>
      </c>
      <c r="T1064" s="66" t="s">
        <v>3213</v>
      </c>
    </row>
    <row r="1065" spans="19:20">
      <c r="S1065" s="42">
        <v>21120</v>
      </c>
      <c r="T1065" s="66" t="s">
        <v>3848</v>
      </c>
    </row>
    <row r="1066" spans="19:20">
      <c r="S1066" s="42">
        <v>21121</v>
      </c>
      <c r="T1066" s="66" t="s">
        <v>3918</v>
      </c>
    </row>
    <row r="1067" spans="19:20">
      <c r="S1067" s="42">
        <v>21122</v>
      </c>
      <c r="T1067" s="66" t="s">
        <v>3388</v>
      </c>
    </row>
    <row r="1068" spans="19:20">
      <c r="S1068" s="42">
        <v>21349</v>
      </c>
      <c r="T1068" s="66" t="s">
        <v>3536</v>
      </c>
    </row>
    <row r="1069" spans="19:20">
      <c r="S1069" s="42">
        <v>21350</v>
      </c>
      <c r="T1069" s="66" t="s">
        <v>3536</v>
      </c>
    </row>
    <row r="1070" spans="19:20">
      <c r="S1070" s="42">
        <v>21351</v>
      </c>
      <c r="T1070" s="66" t="s">
        <v>3536</v>
      </c>
    </row>
    <row r="1071" spans="19:20">
      <c r="S1071" s="42">
        <v>21352</v>
      </c>
      <c r="T1071" s="66" t="s">
        <v>3536</v>
      </c>
    </row>
    <row r="1072" spans="19:20">
      <c r="S1072" s="42">
        <v>21353</v>
      </c>
      <c r="T1072" s="66" t="s">
        <v>3980</v>
      </c>
    </row>
    <row r="1073" spans="19:20">
      <c r="S1073" s="42">
        <v>21354</v>
      </c>
      <c r="T1073" s="66" t="s">
        <v>3980</v>
      </c>
    </row>
    <row r="1074" spans="19:20">
      <c r="S1074" s="42">
        <v>21355</v>
      </c>
      <c r="T1074" s="66" t="s">
        <v>3536</v>
      </c>
    </row>
    <row r="1075" spans="19:20">
      <c r="S1075" s="42">
        <v>21356</v>
      </c>
      <c r="T1075" s="66" t="s">
        <v>3536</v>
      </c>
    </row>
    <row r="1076" spans="19:20">
      <c r="S1076" s="42">
        <v>21357</v>
      </c>
      <c r="T1076" s="66" t="s">
        <v>3981</v>
      </c>
    </row>
    <row r="1077" spans="19:20">
      <c r="S1077" s="42">
        <v>21358</v>
      </c>
      <c r="T1077" s="66" t="s">
        <v>3981</v>
      </c>
    </row>
    <row r="1078" spans="19:20">
      <c r="S1078" s="42">
        <v>21359</v>
      </c>
      <c r="T1078" s="66" t="s">
        <v>3981</v>
      </c>
    </row>
    <row r="1079" spans="19:20">
      <c r="S1079" s="42">
        <v>21360</v>
      </c>
      <c r="T1079" s="66" t="s">
        <v>3981</v>
      </c>
    </row>
    <row r="1080" spans="19:20">
      <c r="S1080" s="42">
        <v>21361</v>
      </c>
      <c r="T1080" s="66" t="s">
        <v>3981</v>
      </c>
    </row>
    <row r="1081" spans="19:20">
      <c r="S1081" s="42">
        <v>21362</v>
      </c>
      <c r="T1081" s="66" t="s">
        <v>3213</v>
      </c>
    </row>
    <row r="1082" spans="19:20">
      <c r="S1082" s="42">
        <v>21363</v>
      </c>
      <c r="T1082" s="66" t="s">
        <v>3575</v>
      </c>
    </row>
    <row r="1083" spans="19:20">
      <c r="S1083" s="42">
        <v>21581</v>
      </c>
      <c r="T1083" s="66" t="s">
        <v>3969</v>
      </c>
    </row>
    <row r="1084" spans="19:20">
      <c r="S1084" s="42">
        <v>21582</v>
      </c>
      <c r="T1084" s="66" t="s">
        <v>3982</v>
      </c>
    </row>
    <row r="1085" spans="19:20">
      <c r="S1085" s="42">
        <v>21583</v>
      </c>
      <c r="T1085" s="66" t="s">
        <v>3982</v>
      </c>
    </row>
    <row r="1086" spans="19:20">
      <c r="S1086" s="42">
        <v>21584</v>
      </c>
      <c r="T1086" s="66" t="s">
        <v>3983</v>
      </c>
    </row>
    <row r="1087" spans="19:20">
      <c r="S1087" s="42">
        <v>21585</v>
      </c>
      <c r="T1087" s="66" t="s">
        <v>3967</v>
      </c>
    </row>
    <row r="1088" spans="19:20">
      <c r="S1088" s="42">
        <v>21586</v>
      </c>
      <c r="T1088" s="66" t="s">
        <v>3924</v>
      </c>
    </row>
    <row r="1089" spans="19:20">
      <c r="S1089" s="42">
        <v>21587</v>
      </c>
      <c r="T1089" s="66" t="s">
        <v>3984</v>
      </c>
    </row>
    <row r="1090" spans="19:20">
      <c r="S1090" s="42">
        <v>21588</v>
      </c>
      <c r="T1090" s="66" t="s">
        <v>3985</v>
      </c>
    </row>
    <row r="1091" spans="19:20">
      <c r="S1091" s="42">
        <v>21589</v>
      </c>
      <c r="T1091" s="66" t="s">
        <v>3213</v>
      </c>
    </row>
    <row r="1092" spans="19:20">
      <c r="S1092" s="42">
        <v>21590</v>
      </c>
      <c r="T1092" s="66" t="s">
        <v>3213</v>
      </c>
    </row>
    <row r="1093" spans="19:20">
      <c r="S1093" s="42">
        <v>21591</v>
      </c>
      <c r="T1093" s="66" t="s">
        <v>3828</v>
      </c>
    </row>
    <row r="1094" spans="19:20">
      <c r="S1094" s="42">
        <v>21592</v>
      </c>
      <c r="T1094" s="66" t="s">
        <v>3986</v>
      </c>
    </row>
    <row r="1095" spans="19:20">
      <c r="S1095" s="42">
        <v>21593</v>
      </c>
      <c r="T1095" s="66" t="s">
        <v>3987</v>
      </c>
    </row>
    <row r="1096" spans="19:20">
      <c r="S1096" s="42">
        <v>21594</v>
      </c>
      <c r="T1096" s="66" t="s">
        <v>3987</v>
      </c>
    </row>
    <row r="1097" spans="19:20">
      <c r="S1097" s="42">
        <v>21595</v>
      </c>
      <c r="T1097" s="66" t="s">
        <v>3987</v>
      </c>
    </row>
    <row r="1098" spans="19:20">
      <c r="S1098" s="42">
        <v>15623</v>
      </c>
      <c r="T1098" s="66" t="s">
        <v>3329</v>
      </c>
    </row>
    <row r="1099" spans="19:20">
      <c r="S1099" s="42">
        <v>21056</v>
      </c>
      <c r="T1099" s="66" t="s">
        <v>3863</v>
      </c>
    </row>
    <row r="1100" spans="19:20">
      <c r="S1100" s="42">
        <v>21057</v>
      </c>
      <c r="T1100" s="66" t="s">
        <v>3863</v>
      </c>
    </row>
    <row r="1101" spans="19:20">
      <c r="S1101" s="42">
        <v>21058</v>
      </c>
      <c r="T1101" s="66" t="s">
        <v>3213</v>
      </c>
    </row>
    <row r="1102" spans="19:20">
      <c r="S1102" s="42">
        <v>21059</v>
      </c>
      <c r="T1102" s="66" t="s">
        <v>3213</v>
      </c>
    </row>
    <row r="1103" spans="19:20">
      <c r="S1103" s="42">
        <v>21060</v>
      </c>
      <c r="T1103" s="66" t="s">
        <v>3213</v>
      </c>
    </row>
    <row r="1104" spans="19:20">
      <c r="S1104" s="42">
        <v>21289</v>
      </c>
      <c r="T1104" s="66" t="s">
        <v>3964</v>
      </c>
    </row>
    <row r="1105" spans="19:20">
      <c r="S1105" s="42">
        <v>21290</v>
      </c>
      <c r="T1105" s="66" t="s">
        <v>3964</v>
      </c>
    </row>
    <row r="1106" spans="19:20">
      <c r="S1106" s="42">
        <v>21291</v>
      </c>
      <c r="T1106" s="66" t="s">
        <v>3964</v>
      </c>
    </row>
    <row r="1107" spans="19:20">
      <c r="S1107" s="42">
        <v>21292</v>
      </c>
      <c r="T1107" s="66" t="s">
        <v>3964</v>
      </c>
    </row>
    <row r="1108" spans="19:20">
      <c r="S1108" s="42">
        <v>21293</v>
      </c>
      <c r="T1108" s="66" t="s">
        <v>3964</v>
      </c>
    </row>
    <row r="1109" spans="19:20">
      <c r="S1109" s="42">
        <v>14372</v>
      </c>
      <c r="T1109" s="66" t="s">
        <v>3988</v>
      </c>
    </row>
    <row r="1110" spans="19:20">
      <c r="S1110" s="42">
        <v>14373</v>
      </c>
      <c r="T1110" s="66" t="s">
        <v>3936</v>
      </c>
    </row>
    <row r="1111" spans="19:20">
      <c r="S1111" s="42">
        <v>14374</v>
      </c>
      <c r="T1111" s="66" t="s">
        <v>3936</v>
      </c>
    </row>
    <row r="1112" spans="19:20">
      <c r="S1112" s="42">
        <v>14375</v>
      </c>
      <c r="T1112" s="66" t="s">
        <v>3542</v>
      </c>
    </row>
    <row r="1113" spans="19:20">
      <c r="S1113" s="42">
        <v>14376</v>
      </c>
      <c r="T1113" s="66" t="s">
        <v>3977</v>
      </c>
    </row>
    <row r="1114" spans="19:20">
      <c r="S1114" s="42">
        <v>14377</v>
      </c>
      <c r="T1114" s="66" t="s">
        <v>3977</v>
      </c>
    </row>
    <row r="1115" spans="19:20">
      <c r="S1115" s="42">
        <v>14378</v>
      </c>
      <c r="T1115" s="66" t="s">
        <v>3977</v>
      </c>
    </row>
    <row r="1116" spans="19:20">
      <c r="S1116" s="42">
        <v>14379</v>
      </c>
      <c r="T1116" s="66" t="s">
        <v>3977</v>
      </c>
    </row>
    <row r="1117" spans="19:20">
      <c r="S1117" s="42">
        <v>14380</v>
      </c>
      <c r="T1117" s="66" t="s">
        <v>3989</v>
      </c>
    </row>
    <row r="1118" spans="19:20">
      <c r="S1118" s="42">
        <v>14381</v>
      </c>
      <c r="T1118" s="66" t="s">
        <v>3989</v>
      </c>
    </row>
    <row r="1119" spans="19:20">
      <c r="S1119" s="42">
        <v>14382</v>
      </c>
      <c r="T1119" s="66" t="s">
        <v>3335</v>
      </c>
    </row>
    <row r="1120" spans="19:20">
      <c r="S1120" s="42">
        <v>13887</v>
      </c>
      <c r="T1120" s="66" t="s">
        <v>3936</v>
      </c>
    </row>
    <row r="1121" spans="19:20">
      <c r="S1121" s="42">
        <v>13888</v>
      </c>
      <c r="T1121" s="66" t="s">
        <v>3848</v>
      </c>
    </row>
    <row r="1122" spans="19:20">
      <c r="S1122" s="42">
        <v>13889</v>
      </c>
      <c r="T1122" s="66" t="s">
        <v>3372</v>
      </c>
    </row>
    <row r="1123" spans="19:20">
      <c r="S1123" s="42">
        <v>13890</v>
      </c>
      <c r="T1123" s="66" t="s">
        <v>3372</v>
      </c>
    </row>
    <row r="1124" spans="19:20">
      <c r="S1124" s="42">
        <v>13891</v>
      </c>
      <c r="T1124" s="66" t="s">
        <v>3826</v>
      </c>
    </row>
    <row r="1125" spans="19:20">
      <c r="S1125" s="42">
        <v>13892</v>
      </c>
      <c r="T1125" s="66" t="s">
        <v>3934</v>
      </c>
    </row>
    <row r="1126" spans="19:20">
      <c r="S1126" s="42">
        <v>13893</v>
      </c>
      <c r="T1126" s="66" t="s">
        <v>3863</v>
      </c>
    </row>
    <row r="1127" spans="19:20">
      <c r="S1127" s="42">
        <v>13894</v>
      </c>
      <c r="T1127" s="66" t="s">
        <v>3863</v>
      </c>
    </row>
    <row r="1128" spans="19:20">
      <c r="S1128" s="42">
        <v>13895</v>
      </c>
      <c r="T1128" s="66" t="s">
        <v>3863</v>
      </c>
    </row>
    <row r="1129" spans="19:20">
      <c r="S1129" s="42">
        <v>14123</v>
      </c>
      <c r="T1129" s="66" t="s">
        <v>3990</v>
      </c>
    </row>
    <row r="1130" spans="19:20">
      <c r="S1130" s="42">
        <v>14124</v>
      </c>
      <c r="T1130" s="66" t="s">
        <v>3213</v>
      </c>
    </row>
    <row r="1131" spans="19:20">
      <c r="S1131" s="42">
        <v>14125</v>
      </c>
      <c r="T1131" s="66" t="s">
        <v>3213</v>
      </c>
    </row>
    <row r="1132" spans="19:20">
      <c r="S1132" s="42">
        <v>14126</v>
      </c>
      <c r="T1132" s="66" t="s">
        <v>3213</v>
      </c>
    </row>
    <row r="1133" spans="19:20">
      <c r="S1133" s="42">
        <v>14127</v>
      </c>
      <c r="T1133" s="66" t="s">
        <v>3213</v>
      </c>
    </row>
    <row r="1134" spans="19:20">
      <c r="S1134" s="42">
        <v>14128</v>
      </c>
      <c r="T1134" s="66" t="s">
        <v>3213</v>
      </c>
    </row>
    <row r="1135" spans="19:20">
      <c r="S1135" s="42">
        <v>14129</v>
      </c>
      <c r="T1135" s="66" t="s">
        <v>3213</v>
      </c>
    </row>
    <row r="1136" spans="19:20">
      <c r="S1136" s="42">
        <v>14130</v>
      </c>
      <c r="T1136" s="66" t="s">
        <v>3213</v>
      </c>
    </row>
    <row r="1137" spans="19:20">
      <c r="S1137" s="42">
        <v>14131</v>
      </c>
      <c r="T1137" s="66" t="s">
        <v>3213</v>
      </c>
    </row>
    <row r="1138" spans="19:20">
      <c r="S1138" s="42">
        <v>14132</v>
      </c>
      <c r="T1138" s="66" t="s">
        <v>3991</v>
      </c>
    </row>
    <row r="1139" spans="19:20">
      <c r="S1139" s="42">
        <v>14133</v>
      </c>
      <c r="T1139" s="66" t="s">
        <v>3991</v>
      </c>
    </row>
    <row r="1140" spans="19:20">
      <c r="S1140" s="42">
        <v>14134</v>
      </c>
      <c r="T1140" s="66" t="s">
        <v>3991</v>
      </c>
    </row>
    <row r="1141" spans="19:20">
      <c r="S1141" s="42">
        <v>21031</v>
      </c>
      <c r="T1141" s="66" t="s">
        <v>3977</v>
      </c>
    </row>
    <row r="1142" spans="19:20">
      <c r="S1142" s="42">
        <v>21032</v>
      </c>
      <c r="T1142" s="66" t="s">
        <v>3992</v>
      </c>
    </row>
    <row r="1143" spans="19:20">
      <c r="S1143" s="42">
        <v>21033</v>
      </c>
      <c r="T1143" s="66" t="s">
        <v>3992</v>
      </c>
    </row>
    <row r="1144" spans="19:20">
      <c r="S1144" s="42">
        <v>21034</v>
      </c>
      <c r="T1144" s="66" t="s">
        <v>3213</v>
      </c>
    </row>
    <row r="1145" spans="19:20">
      <c r="S1145" s="42">
        <v>21035</v>
      </c>
      <c r="T1145" s="66" t="s">
        <v>3993</v>
      </c>
    </row>
    <row r="1146" spans="19:20">
      <c r="S1146" s="42">
        <v>21036</v>
      </c>
      <c r="T1146" s="66" t="s">
        <v>3994</v>
      </c>
    </row>
    <row r="1147" spans="19:20">
      <c r="S1147" s="42">
        <v>21037</v>
      </c>
      <c r="T1147" s="66" t="s">
        <v>3994</v>
      </c>
    </row>
    <row r="1148" spans="19:20">
      <c r="S1148" s="42">
        <v>21038</v>
      </c>
      <c r="T1148" s="66" t="s">
        <v>3213</v>
      </c>
    </row>
    <row r="1149" spans="19:20">
      <c r="S1149" s="42">
        <v>21039</v>
      </c>
      <c r="T1149" s="66" t="s">
        <v>3213</v>
      </c>
    </row>
    <row r="1150" spans="19:20">
      <c r="S1150" s="42">
        <v>21040</v>
      </c>
      <c r="T1150" s="66" t="s">
        <v>3213</v>
      </c>
    </row>
    <row r="1151" spans="19:20">
      <c r="S1151" s="42">
        <v>21041</v>
      </c>
      <c r="T1151" s="66" t="s">
        <v>3213</v>
      </c>
    </row>
    <row r="1152" spans="19:20">
      <c r="S1152" s="42">
        <v>21042</v>
      </c>
      <c r="T1152" s="66" t="s">
        <v>3918</v>
      </c>
    </row>
    <row r="1153" spans="19:20">
      <c r="S1153" s="42">
        <v>21043</v>
      </c>
      <c r="T1153" s="66" t="s">
        <v>3388</v>
      </c>
    </row>
    <row r="1154" spans="19:20">
      <c r="S1154" s="42">
        <v>21044</v>
      </c>
      <c r="T1154" s="66" t="s">
        <v>3995</v>
      </c>
    </row>
    <row r="1155" spans="19:20">
      <c r="S1155" s="42">
        <v>21045</v>
      </c>
      <c r="T1155" s="66" t="s">
        <v>3996</v>
      </c>
    </row>
    <row r="1156" spans="19:20">
      <c r="S1156" s="42">
        <v>21274</v>
      </c>
      <c r="T1156" s="66" t="s">
        <v>3997</v>
      </c>
    </row>
    <row r="1157" spans="19:20">
      <c r="S1157" s="42">
        <v>21275</v>
      </c>
      <c r="T1157" s="66" t="s">
        <v>3875</v>
      </c>
    </row>
    <row r="1158" spans="19:20">
      <c r="S1158" s="42">
        <v>21276</v>
      </c>
      <c r="T1158" s="66" t="s">
        <v>3998</v>
      </c>
    </row>
    <row r="1159" spans="19:20">
      <c r="S1159" s="42">
        <v>21277</v>
      </c>
      <c r="T1159" s="66" t="s">
        <v>3998</v>
      </c>
    </row>
    <row r="1160" spans="19:20">
      <c r="S1160" s="42">
        <v>21278</v>
      </c>
      <c r="T1160" s="66" t="s">
        <v>3998</v>
      </c>
    </row>
    <row r="1161" spans="19:20">
      <c r="S1161" s="42">
        <v>21279</v>
      </c>
      <c r="T1161" s="66" t="s">
        <v>3999</v>
      </c>
    </row>
    <row r="1162" spans="19:20">
      <c r="S1162" s="42">
        <v>21280</v>
      </c>
      <c r="T1162" s="66" t="s">
        <v>3999</v>
      </c>
    </row>
    <row r="1163" spans="19:20">
      <c r="S1163" s="42">
        <v>21281</v>
      </c>
      <c r="T1163" s="66" t="s">
        <v>4000</v>
      </c>
    </row>
    <row r="1164" spans="19:20">
      <c r="S1164" s="42">
        <v>21282</v>
      </c>
      <c r="T1164" s="66" t="s">
        <v>4000</v>
      </c>
    </row>
    <row r="1165" spans="19:20">
      <c r="S1165" s="42">
        <v>21283</v>
      </c>
      <c r="T1165" s="66" t="s">
        <v>4000</v>
      </c>
    </row>
    <row r="1166" spans="19:20">
      <c r="S1166" s="42">
        <v>21284</v>
      </c>
      <c r="T1166" s="66" t="s">
        <v>3989</v>
      </c>
    </row>
    <row r="1167" spans="19:20">
      <c r="S1167" s="42">
        <v>21285</v>
      </c>
      <c r="T1167" s="66" t="s">
        <v>3213</v>
      </c>
    </row>
    <row r="1168" spans="19:20">
      <c r="S1168" s="42">
        <v>21286</v>
      </c>
      <c r="T1168" s="66" t="s">
        <v>3964</v>
      </c>
    </row>
    <row r="1169" spans="19:20">
      <c r="S1169" s="42">
        <v>21287</v>
      </c>
      <c r="T1169" s="66" t="s">
        <v>3964</v>
      </c>
    </row>
    <row r="1170" spans="19:20">
      <c r="S1170" s="42">
        <v>21288</v>
      </c>
      <c r="T1170" s="66" t="s">
        <v>3964</v>
      </c>
    </row>
    <row r="1171" spans="19:20">
      <c r="S1171" s="42">
        <v>21502</v>
      </c>
      <c r="T1171" s="66" t="s">
        <v>3982</v>
      </c>
    </row>
    <row r="1172" spans="19:20">
      <c r="S1172" s="42">
        <v>21503</v>
      </c>
      <c r="T1172" s="66" t="s">
        <v>3982</v>
      </c>
    </row>
    <row r="1173" spans="19:20">
      <c r="S1173" s="42">
        <v>21504</v>
      </c>
      <c r="T1173" s="66" t="s">
        <v>4001</v>
      </c>
    </row>
    <row r="1174" spans="19:20">
      <c r="S1174" s="42">
        <v>21505</v>
      </c>
      <c r="T1174" s="66" t="s">
        <v>3983</v>
      </c>
    </row>
    <row r="1175" spans="19:20">
      <c r="S1175" s="42">
        <v>21506</v>
      </c>
      <c r="T1175" s="66" t="s">
        <v>4002</v>
      </c>
    </row>
    <row r="1176" spans="19:20">
      <c r="S1176" s="42">
        <v>21507</v>
      </c>
      <c r="T1176" s="66" t="s">
        <v>3213</v>
      </c>
    </row>
    <row r="1177" spans="19:20">
      <c r="S1177" s="42">
        <v>21508</v>
      </c>
      <c r="T1177" s="66" t="s">
        <v>4003</v>
      </c>
    </row>
    <row r="1178" spans="19:20">
      <c r="S1178" s="42">
        <v>21509</v>
      </c>
      <c r="T1178" s="66" t="s">
        <v>3213</v>
      </c>
    </row>
    <row r="1179" spans="19:20">
      <c r="S1179" s="42">
        <v>21510</v>
      </c>
      <c r="T1179" s="66" t="s">
        <v>4004</v>
      </c>
    </row>
    <row r="1180" spans="19:20">
      <c r="S1180" s="42">
        <v>13884</v>
      </c>
      <c r="T1180" s="66" t="s">
        <v>3213</v>
      </c>
    </row>
    <row r="1181" spans="19:20">
      <c r="S1181" s="42">
        <v>13885</v>
      </c>
      <c r="T1181" s="66" t="s">
        <v>3863</v>
      </c>
    </row>
    <row r="1182" spans="19:20">
      <c r="S1182" s="42">
        <v>13886</v>
      </c>
      <c r="T1182" s="66" t="s">
        <v>3936</v>
      </c>
    </row>
    <row r="1183" spans="19:20">
      <c r="S1183" s="42">
        <v>21294</v>
      </c>
      <c r="T1183" s="66" t="s">
        <v>3964</v>
      </c>
    </row>
    <row r="1184" spans="19:20">
      <c r="S1184" s="42">
        <v>21295</v>
      </c>
      <c r="T1184" s="66" t="s">
        <v>3964</v>
      </c>
    </row>
    <row r="1185" spans="19:20">
      <c r="S1185" s="42">
        <v>21296</v>
      </c>
      <c r="T1185" s="66" t="s">
        <v>3844</v>
      </c>
    </row>
    <row r="1186" spans="19:20">
      <c r="S1186" s="42">
        <v>21297</v>
      </c>
      <c r="T1186" s="66" t="s">
        <v>3844</v>
      </c>
    </row>
    <row r="1187" spans="19:20">
      <c r="S1187" s="42">
        <v>21298</v>
      </c>
      <c r="T1187" s="66" t="s">
        <v>3844</v>
      </c>
    </row>
    <row r="1188" spans="19:20">
      <c r="S1188" s="42">
        <v>21299</v>
      </c>
      <c r="T1188" s="66" t="s">
        <v>3844</v>
      </c>
    </row>
    <row r="1189" spans="19:20">
      <c r="S1189" s="42">
        <v>21300</v>
      </c>
      <c r="T1189" s="66" t="s">
        <v>3844</v>
      </c>
    </row>
    <row r="1190" spans="19:20">
      <c r="S1190" s="42">
        <v>21301</v>
      </c>
      <c r="T1190" s="66" t="s">
        <v>3994</v>
      </c>
    </row>
    <row r="1191" spans="19:20">
      <c r="S1191" s="42">
        <v>21302</v>
      </c>
      <c r="T1191" s="66" t="s">
        <v>3994</v>
      </c>
    </row>
    <row r="1192" spans="19:20">
      <c r="S1192" s="42">
        <v>21303</v>
      </c>
      <c r="T1192" s="66" t="s">
        <v>3994</v>
      </c>
    </row>
    <row r="1193" spans="19:20">
      <c r="S1193" s="42">
        <v>21517</v>
      </c>
      <c r="T1193" s="66" t="s">
        <v>3514</v>
      </c>
    </row>
    <row r="1194" spans="19:20">
      <c r="S1194" s="42">
        <v>21518</v>
      </c>
      <c r="T1194" s="66" t="s">
        <v>4005</v>
      </c>
    </row>
    <row r="1195" spans="19:20">
      <c r="S1195" s="42">
        <v>21519</v>
      </c>
      <c r="T1195" s="66" t="s">
        <v>4006</v>
      </c>
    </row>
    <row r="1196" spans="19:20">
      <c r="S1196" s="42">
        <v>21520</v>
      </c>
      <c r="T1196" s="66" t="s">
        <v>4006</v>
      </c>
    </row>
    <row r="1197" spans="19:20">
      <c r="S1197" s="42">
        <v>21521</v>
      </c>
      <c r="T1197" s="66" t="s">
        <v>3848</v>
      </c>
    </row>
    <row r="1198" spans="19:20">
      <c r="S1198" s="42">
        <v>21522</v>
      </c>
      <c r="T1198" s="66" t="s">
        <v>4007</v>
      </c>
    </row>
    <row r="1199" spans="19:20">
      <c r="S1199" s="42">
        <v>21523</v>
      </c>
      <c r="T1199" s="66" t="s">
        <v>3970</v>
      </c>
    </row>
    <row r="1200" spans="19:20">
      <c r="S1200" s="42">
        <v>21524</v>
      </c>
      <c r="T1200" s="66" t="s">
        <v>3970</v>
      </c>
    </row>
    <row r="1201" spans="19:20">
      <c r="S1201" s="42">
        <v>21525</v>
      </c>
      <c r="T1201" s="66" t="s">
        <v>3970</v>
      </c>
    </row>
    <row r="1202" spans="19:20">
      <c r="S1202" s="42">
        <v>21526</v>
      </c>
      <c r="T1202" s="66" t="s">
        <v>3970</v>
      </c>
    </row>
    <row r="1203" spans="19:20">
      <c r="S1203" s="42">
        <v>21527</v>
      </c>
      <c r="T1203" s="66" t="s">
        <v>3970</v>
      </c>
    </row>
    <row r="1204" spans="19:20">
      <c r="S1204" s="42">
        <v>21528</v>
      </c>
      <c r="T1204" s="66" t="s">
        <v>3329</v>
      </c>
    </row>
    <row r="1205" spans="19:20">
      <c r="S1205" s="42">
        <v>21529</v>
      </c>
      <c r="T1205" s="66" t="s">
        <v>3993</v>
      </c>
    </row>
    <row r="1206" spans="19:20">
      <c r="S1206" s="42">
        <v>21530</v>
      </c>
      <c r="T1206" s="66" t="s">
        <v>3372</v>
      </c>
    </row>
    <row r="1207" spans="19:20">
      <c r="S1207" s="42">
        <v>21531</v>
      </c>
      <c r="T1207" s="66" t="s">
        <v>3372</v>
      </c>
    </row>
    <row r="1208" spans="19:20">
      <c r="S1208" s="42">
        <v>15562</v>
      </c>
      <c r="T1208" s="66" t="s">
        <v>3961</v>
      </c>
    </row>
    <row r="1209" spans="19:20">
      <c r="S1209" s="42">
        <v>15563</v>
      </c>
      <c r="T1209" s="66" t="s">
        <v>3961</v>
      </c>
    </row>
    <row r="1210" spans="19:20">
      <c r="S1210" s="42">
        <v>15564</v>
      </c>
      <c r="T1210" s="66" t="s">
        <v>3961</v>
      </c>
    </row>
    <row r="1211" spans="19:20">
      <c r="S1211" s="42">
        <v>15565</v>
      </c>
      <c r="T1211" s="66" t="s">
        <v>3961</v>
      </c>
    </row>
    <row r="1212" spans="19:20">
      <c r="S1212" s="42">
        <v>13896</v>
      </c>
      <c r="T1212" s="66" t="s">
        <v>3213</v>
      </c>
    </row>
    <row r="1213" spans="19:20">
      <c r="S1213" s="42">
        <v>13897</v>
      </c>
      <c r="T1213" s="66" t="s">
        <v>3921</v>
      </c>
    </row>
    <row r="1214" spans="19:20">
      <c r="S1214" s="42">
        <v>13898</v>
      </c>
      <c r="T1214" s="66" t="s">
        <v>3921</v>
      </c>
    </row>
    <row r="1215" spans="19:20">
      <c r="S1215" s="42">
        <v>13899</v>
      </c>
      <c r="T1215" s="66" t="s">
        <v>3213</v>
      </c>
    </row>
    <row r="1216" spans="19:20">
      <c r="S1216" s="42">
        <v>13900</v>
      </c>
      <c r="T1216" s="66" t="s">
        <v>3400</v>
      </c>
    </row>
    <row r="1217" spans="19:20">
      <c r="S1217" s="42">
        <v>13901</v>
      </c>
      <c r="T1217" s="66" t="s">
        <v>3400</v>
      </c>
    </row>
    <row r="1218" spans="19:20">
      <c r="S1218" s="42">
        <v>13902</v>
      </c>
      <c r="T1218" s="66" t="s">
        <v>3972</v>
      </c>
    </row>
    <row r="1219" spans="19:20">
      <c r="S1219" s="42">
        <v>13903</v>
      </c>
      <c r="T1219" s="66" t="s">
        <v>3436</v>
      </c>
    </row>
    <row r="1220" spans="19:20">
      <c r="S1220" s="42">
        <v>13904</v>
      </c>
      <c r="T1220" s="66" t="s">
        <v>3436</v>
      </c>
    </row>
    <row r="1221" spans="19:20">
      <c r="S1221" s="42">
        <v>13905</v>
      </c>
      <c r="T1221" s="66" t="s">
        <v>3436</v>
      </c>
    </row>
    <row r="1222" spans="19:20">
      <c r="S1222" s="42">
        <v>13906</v>
      </c>
      <c r="T1222" s="66" t="s">
        <v>3213</v>
      </c>
    </row>
    <row r="1223" spans="19:20">
      <c r="S1223" s="42">
        <v>13907</v>
      </c>
      <c r="T1223" s="66" t="s">
        <v>3213</v>
      </c>
    </row>
    <row r="1224" spans="19:20">
      <c r="S1224" s="42">
        <v>13908</v>
      </c>
      <c r="T1224" s="66" t="s">
        <v>3514</v>
      </c>
    </row>
    <row r="1225" spans="19:20">
      <c r="S1225" s="42">
        <v>13909</v>
      </c>
      <c r="T1225" s="66" t="s">
        <v>3848</v>
      </c>
    </row>
    <row r="1226" spans="19:20">
      <c r="S1226" s="42">
        <v>13910</v>
      </c>
      <c r="T1226" s="66" t="s">
        <v>3848</v>
      </c>
    </row>
    <row r="1227" spans="19:20">
      <c r="S1227" s="42">
        <v>14138</v>
      </c>
      <c r="T1227" s="66" t="s">
        <v>3925</v>
      </c>
    </row>
    <row r="1228" spans="19:20">
      <c r="S1228" s="42">
        <v>14139</v>
      </c>
      <c r="T1228" s="66" t="s">
        <v>3925</v>
      </c>
    </row>
    <row r="1229" spans="19:20">
      <c r="S1229" s="42">
        <v>14140</v>
      </c>
      <c r="T1229" s="66" t="s">
        <v>3990</v>
      </c>
    </row>
    <row r="1230" spans="19:20">
      <c r="S1230" s="42">
        <v>14141</v>
      </c>
      <c r="T1230" s="66" t="s">
        <v>3929</v>
      </c>
    </row>
    <row r="1231" spans="19:20">
      <c r="S1231" s="42">
        <v>14142</v>
      </c>
      <c r="T1231" s="66" t="s">
        <v>3918</v>
      </c>
    </row>
    <row r="1232" spans="19:20">
      <c r="S1232" s="42">
        <v>14143</v>
      </c>
      <c r="T1232" s="66" t="s">
        <v>3920</v>
      </c>
    </row>
    <row r="1233" spans="19:20">
      <c r="S1233" s="42">
        <v>14144</v>
      </c>
      <c r="T1233" s="66" t="s">
        <v>3920</v>
      </c>
    </row>
    <row r="1234" spans="19:20">
      <c r="S1234" s="42">
        <v>14145</v>
      </c>
      <c r="T1234" s="66" t="s">
        <v>3875</v>
      </c>
    </row>
    <row r="1235" spans="19:20">
      <c r="S1235" s="42">
        <v>14146</v>
      </c>
      <c r="T1235" s="66" t="s">
        <v>4008</v>
      </c>
    </row>
    <row r="1236" spans="19:20">
      <c r="S1236" s="42">
        <v>14147</v>
      </c>
      <c r="T1236" s="66" t="s">
        <v>4009</v>
      </c>
    </row>
    <row r="1237" spans="19:20">
      <c r="S1237" s="42">
        <v>14148</v>
      </c>
      <c r="T1237" s="66" t="s">
        <v>4009</v>
      </c>
    </row>
    <row r="1238" spans="19:20">
      <c r="S1238" s="42">
        <v>14149</v>
      </c>
      <c r="T1238" s="66" t="s">
        <v>4009</v>
      </c>
    </row>
    <row r="1239" spans="19:20">
      <c r="S1239" s="42">
        <v>14150</v>
      </c>
      <c r="T1239" s="66" t="s">
        <v>4009</v>
      </c>
    </row>
    <row r="1240" spans="19:20">
      <c r="S1240" s="42">
        <v>14151</v>
      </c>
      <c r="T1240" s="66" t="s">
        <v>4009</v>
      </c>
    </row>
    <row r="1241" spans="19:20">
      <c r="S1241" s="42">
        <v>14152</v>
      </c>
      <c r="T1241" s="66" t="s">
        <v>4009</v>
      </c>
    </row>
    <row r="1242" spans="19:20">
      <c r="S1242" s="42">
        <v>14368</v>
      </c>
      <c r="T1242" s="66" t="s">
        <v>3921</v>
      </c>
    </row>
    <row r="1243" spans="19:20">
      <c r="S1243" s="42">
        <v>14369</v>
      </c>
      <c r="T1243" s="66" t="s">
        <v>3213</v>
      </c>
    </row>
    <row r="1244" spans="19:20">
      <c r="S1244" s="42">
        <v>14370</v>
      </c>
      <c r="T1244" s="66" t="s">
        <v>3213</v>
      </c>
    </row>
    <row r="1245" spans="19:20">
      <c r="S1245" s="42">
        <v>14371</v>
      </c>
      <c r="T1245" s="66" t="s">
        <v>3988</v>
      </c>
    </row>
    <row r="1246" spans="19:20">
      <c r="S1246" s="42">
        <v>21074</v>
      </c>
      <c r="T1246" s="66" t="s">
        <v>3213</v>
      </c>
    </row>
    <row r="1247" spans="19:20">
      <c r="S1247" s="42">
        <v>21075</v>
      </c>
      <c r="T1247" s="66" t="s">
        <v>3213</v>
      </c>
    </row>
    <row r="1248" spans="19:20">
      <c r="S1248" s="42">
        <v>21304</v>
      </c>
      <c r="T1248" s="66" t="s">
        <v>3989</v>
      </c>
    </row>
    <row r="1249" spans="19:20">
      <c r="S1249" s="42">
        <v>21305</v>
      </c>
      <c r="T1249" s="66" t="s">
        <v>3844</v>
      </c>
    </row>
    <row r="1250" spans="19:20">
      <c r="S1250" s="42">
        <v>15555</v>
      </c>
      <c r="T1250" s="66" t="s">
        <v>4010</v>
      </c>
    </row>
    <row r="1251" spans="19:20">
      <c r="S1251" s="42">
        <v>15556</v>
      </c>
      <c r="T1251" s="66" t="s">
        <v>4010</v>
      </c>
    </row>
    <row r="1252" spans="19:20">
      <c r="S1252" s="42">
        <v>15557</v>
      </c>
      <c r="T1252" s="66" t="s">
        <v>3827</v>
      </c>
    </row>
    <row r="1253" spans="19:20">
      <c r="S1253" s="42">
        <v>15558</v>
      </c>
      <c r="T1253" s="66" t="s">
        <v>3827</v>
      </c>
    </row>
    <row r="1254" spans="19:20">
      <c r="S1254" s="42">
        <v>15559</v>
      </c>
      <c r="T1254" s="66" t="s">
        <v>3333</v>
      </c>
    </row>
    <row r="1255" spans="19:20">
      <c r="S1255" s="42">
        <v>15560</v>
      </c>
      <c r="T1255" s="66" t="s">
        <v>3961</v>
      </c>
    </row>
    <row r="1256" spans="19:20">
      <c r="S1256" s="42">
        <v>15561</v>
      </c>
      <c r="T1256" s="66" t="s">
        <v>3961</v>
      </c>
    </row>
    <row r="1257" spans="19:20">
      <c r="S1257" s="42">
        <v>21046</v>
      </c>
      <c r="T1257" s="66" t="s">
        <v>3213</v>
      </c>
    </row>
    <row r="1258" spans="19:20">
      <c r="S1258" s="42">
        <v>21047</v>
      </c>
      <c r="T1258" s="66" t="s">
        <v>4011</v>
      </c>
    </row>
    <row r="1259" spans="19:20">
      <c r="S1259" s="42">
        <v>21048</v>
      </c>
      <c r="T1259" s="66" t="s">
        <v>4012</v>
      </c>
    </row>
    <row r="1260" spans="19:20">
      <c r="S1260" s="42">
        <v>21049</v>
      </c>
      <c r="T1260" s="66" t="s">
        <v>4012</v>
      </c>
    </row>
    <row r="1261" spans="19:20">
      <c r="S1261" s="42">
        <v>21050</v>
      </c>
      <c r="T1261" s="66" t="s">
        <v>3994</v>
      </c>
    </row>
    <row r="1262" spans="19:20">
      <c r="S1262" s="42">
        <v>21051</v>
      </c>
      <c r="T1262" s="66" t="s">
        <v>3994</v>
      </c>
    </row>
    <row r="1263" spans="19:20">
      <c r="S1263" s="42">
        <v>21052</v>
      </c>
      <c r="T1263" s="66" t="s">
        <v>3931</v>
      </c>
    </row>
    <row r="1264" spans="19:20">
      <c r="S1264" s="42">
        <v>21053</v>
      </c>
      <c r="T1264" s="66" t="s">
        <v>3931</v>
      </c>
    </row>
    <row r="1265" spans="19:20">
      <c r="S1265" s="42">
        <v>21054</v>
      </c>
      <c r="T1265" s="66" t="s">
        <v>3837</v>
      </c>
    </row>
    <row r="1266" spans="19:20">
      <c r="S1266" s="42">
        <v>21055</v>
      </c>
      <c r="T1266" s="66" t="s">
        <v>3863</v>
      </c>
    </row>
    <row r="1267" spans="19:20">
      <c r="S1267" s="42">
        <v>13985</v>
      </c>
      <c r="T1267" s="66" t="s">
        <v>3542</v>
      </c>
    </row>
    <row r="1268" spans="19:20">
      <c r="S1268" s="42">
        <v>13986</v>
      </c>
      <c r="T1268" s="66" t="s">
        <v>3542</v>
      </c>
    </row>
    <row r="1269" spans="19:20">
      <c r="S1269" s="42">
        <v>13987</v>
      </c>
      <c r="T1269" s="66" t="s">
        <v>3400</v>
      </c>
    </row>
    <row r="1270" spans="19:20">
      <c r="S1270" s="42">
        <v>13988</v>
      </c>
      <c r="T1270" s="66" t="s">
        <v>3939</v>
      </c>
    </row>
    <row r="1271" spans="19:20">
      <c r="S1271" s="42">
        <v>21461</v>
      </c>
      <c r="T1271" s="66" t="s">
        <v>3970</v>
      </c>
    </row>
    <row r="1272" spans="19:20">
      <c r="S1272" s="42">
        <v>21462</v>
      </c>
      <c r="T1272" s="66" t="s">
        <v>3970</v>
      </c>
    </row>
    <row r="1273" spans="19:20">
      <c r="S1273" s="42">
        <v>21463</v>
      </c>
      <c r="T1273" s="66" t="s">
        <v>3970</v>
      </c>
    </row>
    <row r="1274" spans="19:20">
      <c r="S1274" s="42">
        <v>21464</v>
      </c>
      <c r="T1274" s="66" t="s">
        <v>3970</v>
      </c>
    </row>
    <row r="1275" spans="19:20">
      <c r="S1275" s="42">
        <v>21465</v>
      </c>
      <c r="T1275" s="66" t="s">
        <v>3970</v>
      </c>
    </row>
    <row r="1276" spans="19:20">
      <c r="S1276" s="42">
        <v>21466</v>
      </c>
      <c r="T1276" s="66" t="s">
        <v>3970</v>
      </c>
    </row>
    <row r="1277" spans="19:20">
      <c r="S1277" s="42">
        <v>21467</v>
      </c>
      <c r="T1277" s="66" t="s">
        <v>3970</v>
      </c>
    </row>
    <row r="1278" spans="19:20">
      <c r="S1278" s="42">
        <v>21482</v>
      </c>
      <c r="T1278" s="66" t="s">
        <v>4003</v>
      </c>
    </row>
    <row r="1279" spans="19:20">
      <c r="S1279" s="42">
        <v>21483</v>
      </c>
      <c r="T1279" s="66" t="s">
        <v>4003</v>
      </c>
    </row>
    <row r="1280" spans="19:20">
      <c r="S1280" s="42">
        <v>21484</v>
      </c>
      <c r="T1280" s="66" t="s">
        <v>3918</v>
      </c>
    </row>
    <row r="1281" spans="19:20">
      <c r="S1281" s="42">
        <v>21485</v>
      </c>
      <c r="T1281" s="66" t="s">
        <v>4013</v>
      </c>
    </row>
    <row r="1282" spans="19:20">
      <c r="S1282" s="42">
        <v>15517</v>
      </c>
      <c r="T1282" s="66" t="s">
        <v>4014</v>
      </c>
    </row>
    <row r="1283" spans="19:20">
      <c r="S1283" s="42">
        <v>15518</v>
      </c>
      <c r="T1283" s="66" t="s">
        <v>4014</v>
      </c>
    </row>
    <row r="1284" spans="19:20">
      <c r="S1284" s="42">
        <v>15519</v>
      </c>
      <c r="T1284" s="66" t="s">
        <v>3333</v>
      </c>
    </row>
    <row r="1285" spans="19:20">
      <c r="S1285" s="42">
        <v>15520</v>
      </c>
      <c r="T1285" s="66" t="s">
        <v>3924</v>
      </c>
    </row>
    <row r="1286" spans="19:20">
      <c r="S1286" s="42">
        <v>15521</v>
      </c>
      <c r="T1286" s="66" t="s">
        <v>3924</v>
      </c>
    </row>
    <row r="1287" spans="19:20">
      <c r="S1287" s="42">
        <v>15522</v>
      </c>
      <c r="T1287" s="66" t="s">
        <v>3924</v>
      </c>
    </row>
    <row r="1288" spans="19:20">
      <c r="S1288" s="42">
        <v>15501</v>
      </c>
      <c r="T1288" s="66" t="s">
        <v>3333</v>
      </c>
    </row>
    <row r="1289" spans="19:20">
      <c r="S1289" s="42">
        <v>20501</v>
      </c>
      <c r="T1289" s="66" t="s">
        <v>3213</v>
      </c>
    </row>
    <row r="1290" spans="19:20">
      <c r="S1290" s="42">
        <v>20502</v>
      </c>
      <c r="T1290" s="66" t="s">
        <v>3213</v>
      </c>
    </row>
    <row r="1291" spans="19:20">
      <c r="S1291" s="42">
        <v>20505</v>
      </c>
      <c r="T1291" s="66" t="s">
        <v>3213</v>
      </c>
    </row>
    <row r="1292" spans="19:20">
      <c r="S1292" s="42">
        <v>20506</v>
      </c>
      <c r="T1292" s="66" t="s">
        <v>3213</v>
      </c>
    </row>
    <row r="1293" spans="19:20">
      <c r="S1293" s="42">
        <v>20507</v>
      </c>
      <c r="T1293" s="66" t="s">
        <v>3213</v>
      </c>
    </row>
    <row r="1294" spans="19:20">
      <c r="S1294" s="42">
        <v>20509</v>
      </c>
      <c r="T1294" s="66" t="s">
        <v>3213</v>
      </c>
    </row>
    <row r="1295" spans="19:20">
      <c r="S1295" s="42">
        <v>20510</v>
      </c>
      <c r="T1295" s="66" t="s">
        <v>3213</v>
      </c>
    </row>
    <row r="1296" spans="19:20">
      <c r="S1296" s="42">
        <v>20511</v>
      </c>
      <c r="T1296" s="66" t="s">
        <v>3213</v>
      </c>
    </row>
    <row r="1297" spans="19:20">
      <c r="S1297" s="42">
        <v>20512</v>
      </c>
      <c r="T1297" s="66" t="s">
        <v>3213</v>
      </c>
    </row>
    <row r="1298" spans="19:20">
      <c r="S1298" s="42">
        <v>20513</v>
      </c>
      <c r="T1298" s="66" t="s">
        <v>3213</v>
      </c>
    </row>
    <row r="1299" spans="19:20">
      <c r="S1299" s="42">
        <v>20514</v>
      </c>
      <c r="T1299" s="66" t="s">
        <v>3213</v>
      </c>
    </row>
    <row r="1300" spans="19:20">
      <c r="S1300" s="42">
        <v>20515</v>
      </c>
      <c r="T1300" s="66" t="s">
        <v>3213</v>
      </c>
    </row>
    <row r="1301" spans="19:20">
      <c r="S1301" s="42">
        <v>20516</v>
      </c>
      <c r="T1301" s="66" t="s">
        <v>3213</v>
      </c>
    </row>
    <row r="1302" spans="19:20">
      <c r="S1302" s="42">
        <v>21229</v>
      </c>
      <c r="T1302" s="66" t="s">
        <v>3335</v>
      </c>
    </row>
    <row r="1303" spans="19:20">
      <c r="S1303" s="42">
        <v>21230</v>
      </c>
      <c r="T1303" s="66" t="s">
        <v>3968</v>
      </c>
    </row>
    <row r="1304" spans="19:20">
      <c r="S1304" s="42">
        <v>21231</v>
      </c>
      <c r="T1304" s="66" t="s">
        <v>3213</v>
      </c>
    </row>
    <row r="1305" spans="19:20">
      <c r="S1305" s="42">
        <v>21232</v>
      </c>
      <c r="T1305" s="66" t="s">
        <v>3213</v>
      </c>
    </row>
    <row r="1306" spans="19:20">
      <c r="S1306" s="42">
        <v>21233</v>
      </c>
      <c r="T1306" s="66" t="s">
        <v>3964</v>
      </c>
    </row>
    <row r="1307" spans="19:20">
      <c r="S1307" s="42">
        <v>15523</v>
      </c>
      <c r="T1307" s="66" t="s">
        <v>3965</v>
      </c>
    </row>
    <row r="1308" spans="19:20">
      <c r="S1308" s="42">
        <v>15524</v>
      </c>
      <c r="T1308" s="66" t="s">
        <v>3965</v>
      </c>
    </row>
    <row r="1309" spans="19:20">
      <c r="S1309" s="42">
        <v>15525</v>
      </c>
      <c r="T1309" s="66" t="s">
        <v>4015</v>
      </c>
    </row>
    <row r="1310" spans="19:20">
      <c r="S1310" s="42">
        <v>15526</v>
      </c>
      <c r="T1310" s="66" t="s">
        <v>3436</v>
      </c>
    </row>
    <row r="1311" spans="19:20">
      <c r="S1311" s="42">
        <v>15527</v>
      </c>
      <c r="T1311" s="66" t="s">
        <v>4016</v>
      </c>
    </row>
    <row r="1312" spans="19:20">
      <c r="S1312" s="42">
        <v>15528</v>
      </c>
      <c r="T1312" s="66" t="s">
        <v>4016</v>
      </c>
    </row>
    <row r="1313" spans="19:20">
      <c r="S1313" s="42">
        <v>15529</v>
      </c>
      <c r="T1313" s="66" t="s">
        <v>4016</v>
      </c>
    </row>
    <row r="1314" spans="19:20">
      <c r="S1314" s="42">
        <v>15530</v>
      </c>
      <c r="T1314" s="66" t="s">
        <v>4016</v>
      </c>
    </row>
    <row r="1315" spans="19:20">
      <c r="S1315" s="42">
        <v>15531</v>
      </c>
      <c r="T1315" s="66" t="s">
        <v>4016</v>
      </c>
    </row>
    <row r="1316" spans="19:20">
      <c r="S1316" s="42">
        <v>21016</v>
      </c>
      <c r="T1316" s="66" t="s">
        <v>3388</v>
      </c>
    </row>
    <row r="1317" spans="19:20">
      <c r="S1317" s="42">
        <v>21017</v>
      </c>
      <c r="T1317" s="66" t="s">
        <v>3994</v>
      </c>
    </row>
    <row r="1318" spans="19:20">
      <c r="S1318" s="42">
        <v>21018</v>
      </c>
      <c r="T1318" s="66" t="s">
        <v>3994</v>
      </c>
    </row>
    <row r="1319" spans="19:20">
      <c r="S1319" s="42">
        <v>21019</v>
      </c>
      <c r="T1319" s="66" t="s">
        <v>4017</v>
      </c>
    </row>
    <row r="1320" spans="19:20">
      <c r="S1320" s="42">
        <v>21020</v>
      </c>
      <c r="T1320" s="66" t="s">
        <v>3918</v>
      </c>
    </row>
    <row r="1321" spans="19:20">
      <c r="S1321" s="42">
        <v>21021</v>
      </c>
      <c r="T1321" s="66" t="s">
        <v>3918</v>
      </c>
    </row>
    <row r="1322" spans="19:20">
      <c r="S1322" s="42">
        <v>21022</v>
      </c>
      <c r="T1322" s="66" t="s">
        <v>3213</v>
      </c>
    </row>
    <row r="1323" spans="19:20">
      <c r="S1323" s="42">
        <v>21023</v>
      </c>
      <c r="T1323" s="66" t="s">
        <v>3213</v>
      </c>
    </row>
    <row r="1324" spans="19:20">
      <c r="S1324" s="42">
        <v>21024</v>
      </c>
      <c r="T1324" s="66" t="s">
        <v>4018</v>
      </c>
    </row>
    <row r="1325" spans="19:20">
      <c r="S1325" s="42">
        <v>21025</v>
      </c>
      <c r="T1325" s="66" t="s">
        <v>4018</v>
      </c>
    </row>
    <row r="1326" spans="19:20">
      <c r="S1326" s="42">
        <v>21026</v>
      </c>
      <c r="T1326" s="66" t="s">
        <v>4019</v>
      </c>
    </row>
    <row r="1327" spans="19:20">
      <c r="S1327" s="42">
        <v>21027</v>
      </c>
      <c r="T1327" s="66" t="s">
        <v>3993</v>
      </c>
    </row>
    <row r="1328" spans="19:20">
      <c r="S1328" s="42">
        <v>21028</v>
      </c>
      <c r="T1328" s="66" t="s">
        <v>3993</v>
      </c>
    </row>
    <row r="1329" spans="19:20">
      <c r="S1329" s="42">
        <v>21029</v>
      </c>
      <c r="T1329" s="66" t="s">
        <v>3994</v>
      </c>
    </row>
    <row r="1330" spans="19:20">
      <c r="S1330" s="42">
        <v>21030</v>
      </c>
      <c r="T1330" s="66" t="s">
        <v>3977</v>
      </c>
    </row>
    <row r="1331" spans="19:20">
      <c r="S1331" s="42">
        <v>21259</v>
      </c>
      <c r="T1331" s="66" t="s">
        <v>3983</v>
      </c>
    </row>
    <row r="1332" spans="19:20">
      <c r="S1332" s="42">
        <v>21260</v>
      </c>
      <c r="T1332" s="66" t="s">
        <v>3983</v>
      </c>
    </row>
    <row r="1333" spans="19:20">
      <c r="S1333" s="42">
        <v>21261</v>
      </c>
      <c r="T1333" s="66" t="s">
        <v>3983</v>
      </c>
    </row>
    <row r="1334" spans="19:20">
      <c r="S1334" s="42">
        <v>21262</v>
      </c>
      <c r="T1334" s="66" t="s">
        <v>3983</v>
      </c>
    </row>
    <row r="1335" spans="19:20">
      <c r="S1335" s="42">
        <v>21263</v>
      </c>
      <c r="T1335" s="66" t="s">
        <v>3983</v>
      </c>
    </row>
    <row r="1336" spans="19:20">
      <c r="S1336" s="42">
        <v>21264</v>
      </c>
      <c r="T1336" s="66" t="s">
        <v>3213</v>
      </c>
    </row>
    <row r="1337" spans="19:20">
      <c r="S1337" s="42">
        <v>21265</v>
      </c>
      <c r="T1337" s="66" t="s">
        <v>3213</v>
      </c>
    </row>
    <row r="1338" spans="19:20">
      <c r="S1338" s="42">
        <v>21266</v>
      </c>
      <c r="T1338" s="66" t="s">
        <v>3213</v>
      </c>
    </row>
    <row r="1339" spans="19:20">
      <c r="S1339" s="42">
        <v>15491</v>
      </c>
      <c r="T1339" s="66" t="s">
        <v>4020</v>
      </c>
    </row>
    <row r="1340" spans="19:20">
      <c r="S1340" s="42">
        <v>15492</v>
      </c>
      <c r="T1340" s="66" t="s">
        <v>4020</v>
      </c>
    </row>
    <row r="1341" spans="19:20">
      <c r="S1341" s="42">
        <v>15493</v>
      </c>
      <c r="T1341" s="66" t="s">
        <v>4020</v>
      </c>
    </row>
    <row r="1342" spans="19:20">
      <c r="S1342" s="42">
        <v>15494</v>
      </c>
      <c r="T1342" s="66" t="s">
        <v>4020</v>
      </c>
    </row>
    <row r="1343" spans="19:20">
      <c r="S1343" s="42">
        <v>15495</v>
      </c>
      <c r="T1343" s="66" t="s">
        <v>3213</v>
      </c>
    </row>
    <row r="1344" spans="19:20">
      <c r="S1344" s="42">
        <v>15496</v>
      </c>
      <c r="T1344" s="66" t="s">
        <v>4020</v>
      </c>
    </row>
    <row r="1345" spans="19:20">
      <c r="S1345" s="42">
        <v>15497</v>
      </c>
      <c r="T1345" s="66" t="s">
        <v>3333</v>
      </c>
    </row>
    <row r="1346" spans="19:20">
      <c r="S1346" s="42">
        <v>15498</v>
      </c>
      <c r="T1346" s="66" t="s">
        <v>3333</v>
      </c>
    </row>
    <row r="1347" spans="19:20">
      <c r="S1347" s="42">
        <v>15499</v>
      </c>
      <c r="T1347" s="66" t="s">
        <v>3333</v>
      </c>
    </row>
    <row r="1348" spans="19:20">
      <c r="S1348" s="42">
        <v>15500</v>
      </c>
      <c r="T1348" s="66" t="s">
        <v>3333</v>
      </c>
    </row>
    <row r="1349" spans="19:20">
      <c r="S1349" s="42">
        <v>21468</v>
      </c>
      <c r="T1349" s="66" t="s">
        <v>4021</v>
      </c>
    </row>
    <row r="1350" spans="19:20">
      <c r="S1350" s="42">
        <v>21469</v>
      </c>
      <c r="T1350" s="66" t="s">
        <v>4021</v>
      </c>
    </row>
    <row r="1351" spans="19:20">
      <c r="S1351" s="42">
        <v>21470</v>
      </c>
      <c r="T1351" s="66" t="s">
        <v>4021</v>
      </c>
    </row>
    <row r="1352" spans="19:20">
      <c r="S1352" s="42">
        <v>15487</v>
      </c>
      <c r="T1352" s="66" t="s">
        <v>3989</v>
      </c>
    </row>
    <row r="1353" spans="19:20">
      <c r="S1353" s="42">
        <v>15488</v>
      </c>
      <c r="T1353" s="66" t="s">
        <v>3989</v>
      </c>
    </row>
    <row r="1354" spans="19:20">
      <c r="S1354" s="42">
        <v>15489</v>
      </c>
      <c r="T1354" s="66" t="s">
        <v>4020</v>
      </c>
    </row>
    <row r="1355" spans="19:20">
      <c r="S1355" s="42">
        <v>15490</v>
      </c>
      <c r="T1355" s="66" t="s">
        <v>4020</v>
      </c>
    </row>
    <row r="1356" spans="19:20">
      <c r="S1356" s="42">
        <v>21014</v>
      </c>
      <c r="T1356" s="66" t="s">
        <v>3388</v>
      </c>
    </row>
    <row r="1357" spans="19:20">
      <c r="S1357" s="42">
        <v>21015</v>
      </c>
      <c r="T1357" s="66" t="s">
        <v>3388</v>
      </c>
    </row>
    <row r="1358" spans="19:20">
      <c r="S1358" s="42">
        <v>21244</v>
      </c>
      <c r="T1358" s="66" t="s">
        <v>3847</v>
      </c>
    </row>
    <row r="1359" spans="19:20">
      <c r="S1359" s="42">
        <v>21245</v>
      </c>
      <c r="T1359" s="66" t="s">
        <v>3213</v>
      </c>
    </row>
    <row r="1360" spans="19:20">
      <c r="S1360" s="42">
        <v>21246</v>
      </c>
      <c r="T1360" s="66" t="s">
        <v>3213</v>
      </c>
    </row>
    <row r="1361" spans="19:20">
      <c r="S1361" s="42">
        <v>21247</v>
      </c>
      <c r="T1361" s="66" t="s">
        <v>3213</v>
      </c>
    </row>
    <row r="1362" spans="19:20">
      <c r="S1362" s="42">
        <v>21248</v>
      </c>
      <c r="T1362" s="66" t="s">
        <v>3958</v>
      </c>
    </row>
    <row r="1363" spans="19:20">
      <c r="S1363" s="42">
        <v>21249</v>
      </c>
      <c r="T1363" s="66" t="s">
        <v>3213</v>
      </c>
    </row>
    <row r="1364" spans="19:20">
      <c r="S1364" s="42">
        <v>21250</v>
      </c>
      <c r="T1364" s="66" t="s">
        <v>3213</v>
      </c>
    </row>
    <row r="1365" spans="19:20">
      <c r="S1365" s="42">
        <v>21251</v>
      </c>
      <c r="T1365" s="66" t="s">
        <v>3213</v>
      </c>
    </row>
    <row r="1366" spans="19:20">
      <c r="S1366" s="42">
        <v>21252</v>
      </c>
      <c r="T1366" s="66" t="s">
        <v>3213</v>
      </c>
    </row>
    <row r="1367" spans="19:20">
      <c r="S1367" s="42">
        <v>21253</v>
      </c>
      <c r="T1367" s="66" t="s">
        <v>3977</v>
      </c>
    </row>
    <row r="1368" spans="19:20">
      <c r="S1368" s="42">
        <v>21254</v>
      </c>
      <c r="T1368" s="66" t="s">
        <v>3213</v>
      </c>
    </row>
    <row r="1369" spans="19:20">
      <c r="S1369" s="42">
        <v>21255</v>
      </c>
      <c r="T1369" s="66" t="s">
        <v>3213</v>
      </c>
    </row>
    <row r="1370" spans="19:20">
      <c r="S1370" s="42">
        <v>21267</v>
      </c>
      <c r="T1370" s="66" t="s">
        <v>3514</v>
      </c>
    </row>
    <row r="1371" spans="19:20">
      <c r="S1371" s="42">
        <v>21268</v>
      </c>
      <c r="T1371" s="66" t="s">
        <v>3213</v>
      </c>
    </row>
    <row r="1372" spans="19:20">
      <c r="S1372" s="42">
        <v>21269</v>
      </c>
      <c r="T1372" s="66" t="s">
        <v>3213</v>
      </c>
    </row>
    <row r="1373" spans="19:20">
      <c r="S1373" s="42">
        <v>21270</v>
      </c>
      <c r="T1373" s="66" t="s">
        <v>4022</v>
      </c>
    </row>
    <row r="1374" spans="19:20">
      <c r="S1374" s="42">
        <v>21271</v>
      </c>
      <c r="T1374" s="66" t="s">
        <v>4022</v>
      </c>
    </row>
    <row r="1375" spans="19:20">
      <c r="S1375" s="42">
        <v>21272</v>
      </c>
      <c r="T1375" s="66" t="s">
        <v>4022</v>
      </c>
    </row>
    <row r="1376" spans="19:20">
      <c r="S1376" s="42">
        <v>21273</v>
      </c>
      <c r="T1376" s="66" t="s">
        <v>3213</v>
      </c>
    </row>
    <row r="1377" spans="19:20">
      <c r="S1377" s="42">
        <v>21486</v>
      </c>
      <c r="T1377" s="66" t="s">
        <v>4013</v>
      </c>
    </row>
    <row r="1378" spans="19:20">
      <c r="S1378" s="42">
        <v>21487</v>
      </c>
      <c r="T1378" s="66" t="s">
        <v>4023</v>
      </c>
    </row>
    <row r="1379" spans="19:20">
      <c r="S1379" s="42">
        <v>21488</v>
      </c>
      <c r="T1379" s="66" t="s">
        <v>4023</v>
      </c>
    </row>
    <row r="1380" spans="19:20">
      <c r="S1380" s="42">
        <v>21489</v>
      </c>
      <c r="T1380" s="66" t="s">
        <v>4023</v>
      </c>
    </row>
    <row r="1381" spans="19:20">
      <c r="S1381" s="42">
        <v>21490</v>
      </c>
      <c r="T1381" s="66" t="s">
        <v>3970</v>
      </c>
    </row>
    <row r="1382" spans="19:20">
      <c r="S1382" s="42">
        <v>21491</v>
      </c>
      <c r="T1382" s="66" t="s">
        <v>4024</v>
      </c>
    </row>
    <row r="1383" spans="19:20">
      <c r="S1383" s="42">
        <v>21492</v>
      </c>
      <c r="T1383" s="66" t="s">
        <v>4024</v>
      </c>
    </row>
    <row r="1384" spans="19:20">
      <c r="S1384" s="42">
        <v>21493</v>
      </c>
      <c r="T1384" s="66" t="s">
        <v>3213</v>
      </c>
    </row>
    <row r="1385" spans="19:20">
      <c r="S1385" s="42">
        <v>21495</v>
      </c>
      <c r="T1385" s="66" t="s">
        <v>4025</v>
      </c>
    </row>
    <row r="1386" spans="19:20">
      <c r="S1386" s="42">
        <v>21497</v>
      </c>
      <c r="T1386" s="66" t="s">
        <v>4026</v>
      </c>
    </row>
    <row r="1387" spans="19:20">
      <c r="S1387" s="42">
        <v>21498</v>
      </c>
      <c r="T1387" s="66" t="s">
        <v>4026</v>
      </c>
    </row>
    <row r="1388" spans="19:20">
      <c r="S1388" s="42">
        <v>21499</v>
      </c>
      <c r="T1388" s="66" t="s">
        <v>4026</v>
      </c>
    </row>
    <row r="1389" spans="19:20">
      <c r="S1389" s="42">
        <v>21500</v>
      </c>
      <c r="T1389" s="66" t="s">
        <v>3514</v>
      </c>
    </row>
    <row r="1390" spans="19:20">
      <c r="S1390" s="42">
        <v>21501</v>
      </c>
      <c r="T1390" s="66" t="s">
        <v>3514</v>
      </c>
    </row>
    <row r="1391" spans="19:20">
      <c r="S1391" s="42">
        <v>15532</v>
      </c>
      <c r="T1391" s="66" t="s">
        <v>4016</v>
      </c>
    </row>
    <row r="1392" spans="19:20">
      <c r="S1392" s="42">
        <v>15533</v>
      </c>
      <c r="T1392" s="66" t="s">
        <v>4016</v>
      </c>
    </row>
    <row r="1393" spans="19:20">
      <c r="S1393" s="42">
        <v>15534</v>
      </c>
      <c r="T1393" s="66" t="s">
        <v>4016</v>
      </c>
    </row>
    <row r="1394" spans="19:20">
      <c r="S1394" s="42">
        <v>15535</v>
      </c>
      <c r="T1394" s="66" t="s">
        <v>3827</v>
      </c>
    </row>
    <row r="1395" spans="19:20">
      <c r="S1395" s="42">
        <v>15536</v>
      </c>
      <c r="T1395" s="66" t="s">
        <v>3827</v>
      </c>
    </row>
    <row r="1396" spans="19:20">
      <c r="S1396" s="42">
        <v>15537</v>
      </c>
      <c r="T1396" s="66" t="s">
        <v>3827</v>
      </c>
    </row>
    <row r="1397" spans="19:20">
      <c r="S1397" s="42">
        <v>21256</v>
      </c>
      <c r="T1397" s="66" t="s">
        <v>3213</v>
      </c>
    </row>
    <row r="1398" spans="19:20">
      <c r="S1398" s="42">
        <v>21257</v>
      </c>
      <c r="T1398" s="66" t="s">
        <v>3213</v>
      </c>
    </row>
    <row r="1399" spans="19:20">
      <c r="S1399" s="42">
        <v>21258</v>
      </c>
      <c r="T1399" s="66" t="s">
        <v>3213</v>
      </c>
    </row>
    <row r="1400" spans="19:20">
      <c r="S1400" s="42">
        <v>21471</v>
      </c>
      <c r="T1400" s="66" t="s">
        <v>4027</v>
      </c>
    </row>
    <row r="1401" spans="19:20">
      <c r="S1401" s="42">
        <v>21472</v>
      </c>
      <c r="T1401" s="66" t="s">
        <v>4027</v>
      </c>
    </row>
    <row r="1402" spans="19:20">
      <c r="S1402" s="42">
        <v>21473</v>
      </c>
      <c r="T1402" s="66" t="s">
        <v>4016</v>
      </c>
    </row>
    <row r="1403" spans="19:20">
      <c r="S1403" s="42">
        <v>21474</v>
      </c>
      <c r="T1403" s="66" t="s">
        <v>4016</v>
      </c>
    </row>
    <row r="1404" spans="19:20">
      <c r="S1404" s="42">
        <v>21475</v>
      </c>
      <c r="T1404" s="66" t="s">
        <v>4016</v>
      </c>
    </row>
    <row r="1405" spans="19:20">
      <c r="S1405" s="42">
        <v>21476</v>
      </c>
      <c r="T1405" s="66" t="s">
        <v>4016</v>
      </c>
    </row>
    <row r="1406" spans="19:20">
      <c r="S1406" s="42">
        <v>21477</v>
      </c>
      <c r="T1406" s="66" t="s">
        <v>3333</v>
      </c>
    </row>
    <row r="1407" spans="19:20">
      <c r="S1407" s="42">
        <v>21478</v>
      </c>
      <c r="T1407" s="66" t="s">
        <v>3333</v>
      </c>
    </row>
    <row r="1408" spans="19:20">
      <c r="S1408" s="42">
        <v>21479</v>
      </c>
      <c r="T1408" s="66" t="s">
        <v>3333</v>
      </c>
    </row>
    <row r="1409" spans="19:20">
      <c r="S1409" s="42">
        <v>21480</v>
      </c>
      <c r="T1409" s="66" t="s">
        <v>3980</v>
      </c>
    </row>
    <row r="1410" spans="19:20">
      <c r="S1410" s="42">
        <v>21481</v>
      </c>
      <c r="T1410" s="66" t="s">
        <v>3980</v>
      </c>
    </row>
    <row r="1411" spans="19:20">
      <c r="S1411" s="42">
        <v>21944</v>
      </c>
      <c r="T1411" s="66" t="s">
        <v>4025</v>
      </c>
    </row>
    <row r="1412" spans="19:20">
      <c r="S1412" s="42">
        <v>13989</v>
      </c>
      <c r="T1412" s="66" t="s">
        <v>3213</v>
      </c>
    </row>
    <row r="1413" spans="19:20">
      <c r="S1413" s="42">
        <v>13990</v>
      </c>
      <c r="T1413" s="66" t="s">
        <v>3213</v>
      </c>
    </row>
    <row r="1414" spans="19:20">
      <c r="S1414" s="42">
        <v>13991</v>
      </c>
      <c r="T1414" s="66" t="s">
        <v>3213</v>
      </c>
    </row>
    <row r="1415" spans="19:20">
      <c r="S1415" s="42">
        <v>13992</v>
      </c>
      <c r="T1415" s="66" t="s">
        <v>3213</v>
      </c>
    </row>
    <row r="1416" spans="19:20">
      <c r="S1416" s="42">
        <v>13993</v>
      </c>
      <c r="T1416" s="66" t="s">
        <v>3213</v>
      </c>
    </row>
    <row r="1417" spans="19:20">
      <c r="S1417" s="42">
        <v>13994</v>
      </c>
      <c r="T1417" s="66" t="s">
        <v>4028</v>
      </c>
    </row>
    <row r="1418" spans="19:20">
      <c r="S1418" s="42">
        <v>13995</v>
      </c>
      <c r="T1418" s="66" t="s">
        <v>3977</v>
      </c>
    </row>
    <row r="1419" spans="19:20">
      <c r="S1419" s="42">
        <v>13996</v>
      </c>
      <c r="T1419" s="66" t="s">
        <v>3213</v>
      </c>
    </row>
    <row r="1420" spans="19:20">
      <c r="S1420" s="42">
        <v>14219</v>
      </c>
      <c r="T1420" s="66" t="s">
        <v>3213</v>
      </c>
    </row>
    <row r="1421" spans="19:20">
      <c r="S1421" s="42">
        <v>13997</v>
      </c>
      <c r="T1421" s="66" t="s">
        <v>3213</v>
      </c>
    </row>
    <row r="1422" spans="19:20">
      <c r="S1422" s="42">
        <v>14213</v>
      </c>
      <c r="T1422" s="66" t="s">
        <v>3894</v>
      </c>
    </row>
    <row r="1423" spans="19:20">
      <c r="S1423" s="42">
        <v>14214</v>
      </c>
      <c r="T1423" s="66" t="s">
        <v>3213</v>
      </c>
    </row>
    <row r="1424" spans="19:20">
      <c r="S1424" s="42">
        <v>14215</v>
      </c>
      <c r="T1424" s="66" t="s">
        <v>3213</v>
      </c>
    </row>
    <row r="1425" spans="19:20">
      <c r="S1425" s="42">
        <v>14216</v>
      </c>
      <c r="T1425" s="66" t="s">
        <v>3213</v>
      </c>
    </row>
    <row r="1426" spans="19:20">
      <c r="S1426" s="42">
        <v>14217</v>
      </c>
      <c r="T1426" s="66" t="s">
        <v>3213</v>
      </c>
    </row>
    <row r="1427" spans="19:20">
      <c r="S1427" s="42">
        <v>14218</v>
      </c>
      <c r="T1427" s="66" t="s">
        <v>3213</v>
      </c>
    </row>
    <row r="1428" spans="19:20">
      <c r="S1428" s="42">
        <v>12817</v>
      </c>
      <c r="T1428" s="66" t="s">
        <v>3922</v>
      </c>
    </row>
    <row r="1429" spans="19:20">
      <c r="S1429" s="42">
        <v>12818</v>
      </c>
      <c r="T1429" s="66" t="s">
        <v>3514</v>
      </c>
    </row>
    <row r="1430" spans="19:20">
      <c r="S1430" s="42">
        <v>13983</v>
      </c>
      <c r="T1430" s="66" t="s">
        <v>3213</v>
      </c>
    </row>
    <row r="1431" spans="19:20">
      <c r="S1431" s="42">
        <v>13984</v>
      </c>
      <c r="T1431" s="66" t="s">
        <v>3542</v>
      </c>
    </row>
    <row r="1432" spans="19:20">
      <c r="S1432" s="42">
        <v>21712</v>
      </c>
      <c r="T1432" s="66" t="s">
        <v>3329</v>
      </c>
    </row>
    <row r="1433" spans="19:20">
      <c r="S1433" s="42">
        <v>21713</v>
      </c>
      <c r="T1433" s="66" t="s">
        <v>3329</v>
      </c>
    </row>
    <row r="1434" spans="19:20">
      <c r="S1434" s="42">
        <v>21714</v>
      </c>
      <c r="T1434" s="66" t="s">
        <v>4026</v>
      </c>
    </row>
    <row r="1435" spans="19:20">
      <c r="S1435" s="42">
        <v>21715</v>
      </c>
      <c r="T1435" s="66" t="s">
        <v>4026</v>
      </c>
    </row>
    <row r="1436" spans="19:20">
      <c r="S1436" s="42">
        <v>21945</v>
      </c>
      <c r="T1436" s="66" t="s">
        <v>4025</v>
      </c>
    </row>
    <row r="1437" spans="19:20">
      <c r="S1437" s="42">
        <v>21946</v>
      </c>
      <c r="T1437" s="66" t="s">
        <v>4025</v>
      </c>
    </row>
    <row r="1438" spans="19:20">
      <c r="S1438" s="42">
        <v>21948</v>
      </c>
      <c r="T1438" s="66" t="s">
        <v>4025</v>
      </c>
    </row>
    <row r="1439" spans="19:20">
      <c r="S1439" s="42">
        <v>21949</v>
      </c>
      <c r="T1439" s="66" t="s">
        <v>4025</v>
      </c>
    </row>
    <row r="1440" spans="19:20">
      <c r="S1440" s="42">
        <v>21950</v>
      </c>
      <c r="T1440" s="66" t="s">
        <v>4025</v>
      </c>
    </row>
    <row r="1441" spans="19:20">
      <c r="S1441" s="42">
        <v>21951</v>
      </c>
      <c r="T1441" s="66" t="s">
        <v>4025</v>
      </c>
    </row>
    <row r="1442" spans="19:20">
      <c r="S1442" s="42">
        <v>13973</v>
      </c>
      <c r="T1442" s="66" t="s">
        <v>3491</v>
      </c>
    </row>
    <row r="1443" spans="19:20">
      <c r="S1443" s="42">
        <v>13974</v>
      </c>
      <c r="T1443" s="66" t="s">
        <v>3491</v>
      </c>
    </row>
    <row r="1444" spans="19:20">
      <c r="S1444" s="42">
        <v>13975</v>
      </c>
      <c r="T1444" s="66" t="s">
        <v>3491</v>
      </c>
    </row>
    <row r="1445" spans="19:20">
      <c r="S1445" s="42">
        <v>13976</v>
      </c>
      <c r="T1445" s="66" t="s">
        <v>3491</v>
      </c>
    </row>
    <row r="1446" spans="19:20">
      <c r="S1446" s="42">
        <v>13977</v>
      </c>
      <c r="T1446" s="66" t="s">
        <v>3213</v>
      </c>
    </row>
    <row r="1447" spans="19:20">
      <c r="S1447" s="42">
        <v>13978</v>
      </c>
      <c r="T1447" s="66" t="s">
        <v>3213</v>
      </c>
    </row>
    <row r="1448" spans="19:20">
      <c r="S1448" s="42">
        <v>13979</v>
      </c>
      <c r="T1448" s="66" t="s">
        <v>3213</v>
      </c>
    </row>
    <row r="1449" spans="19:20">
      <c r="S1449" s="42">
        <v>13980</v>
      </c>
      <c r="T1449" s="66" t="s">
        <v>3848</v>
      </c>
    </row>
    <row r="1450" spans="19:20">
      <c r="S1450" s="42">
        <v>13981</v>
      </c>
      <c r="T1450" s="66" t="s">
        <v>3213</v>
      </c>
    </row>
    <row r="1451" spans="19:20">
      <c r="S1451" s="42">
        <v>13982</v>
      </c>
      <c r="T1451" s="66" t="s">
        <v>3213</v>
      </c>
    </row>
    <row r="1452" spans="19:20">
      <c r="S1452" s="42">
        <v>14198</v>
      </c>
      <c r="T1452" s="66" t="s">
        <v>3875</v>
      </c>
    </row>
    <row r="1453" spans="19:20">
      <c r="S1453" s="42">
        <v>13860</v>
      </c>
      <c r="T1453" s="66" t="s">
        <v>3910</v>
      </c>
    </row>
    <row r="1454" spans="19:20">
      <c r="S1454" s="42">
        <v>13861</v>
      </c>
      <c r="T1454" s="66" t="s">
        <v>3910</v>
      </c>
    </row>
    <row r="1455" spans="19:20">
      <c r="S1455" s="42">
        <v>13862</v>
      </c>
      <c r="T1455" s="66" t="s">
        <v>3910</v>
      </c>
    </row>
    <row r="1456" spans="19:20">
      <c r="S1456" s="42">
        <v>13863</v>
      </c>
      <c r="T1456" s="66" t="s">
        <v>3910</v>
      </c>
    </row>
    <row r="1457" spans="19:20">
      <c r="S1457" s="42">
        <v>13864</v>
      </c>
      <c r="T1457" s="66" t="s">
        <v>3910</v>
      </c>
    </row>
    <row r="1458" spans="19:20">
      <c r="S1458" s="42">
        <v>13865</v>
      </c>
      <c r="T1458" s="66" t="s">
        <v>3910</v>
      </c>
    </row>
    <row r="1459" spans="19:20">
      <c r="S1459" s="42">
        <v>14093</v>
      </c>
      <c r="T1459" s="66" t="s">
        <v>4029</v>
      </c>
    </row>
    <row r="1460" spans="19:20">
      <c r="S1460" s="42">
        <v>14094</v>
      </c>
      <c r="T1460" s="66" t="s">
        <v>3213</v>
      </c>
    </row>
    <row r="1461" spans="19:20">
      <c r="S1461" s="42">
        <v>14095</v>
      </c>
      <c r="T1461" s="66" t="s">
        <v>3213</v>
      </c>
    </row>
    <row r="1462" spans="19:20">
      <c r="S1462" s="42">
        <v>14096</v>
      </c>
      <c r="T1462" s="66" t="s">
        <v>3213</v>
      </c>
    </row>
    <row r="1463" spans="19:20">
      <c r="S1463" s="42">
        <v>14097</v>
      </c>
      <c r="T1463" s="66" t="s">
        <v>4030</v>
      </c>
    </row>
    <row r="1464" spans="19:20">
      <c r="S1464" s="42">
        <v>14098</v>
      </c>
      <c r="T1464" s="66" t="s">
        <v>4030</v>
      </c>
    </row>
    <row r="1465" spans="19:20">
      <c r="S1465" s="42">
        <v>14099</v>
      </c>
      <c r="T1465" s="66" t="s">
        <v>4031</v>
      </c>
    </row>
    <row r="1466" spans="19:20">
      <c r="S1466" s="42">
        <v>14100</v>
      </c>
      <c r="T1466" s="66" t="s">
        <v>3213</v>
      </c>
    </row>
    <row r="1467" spans="19:20">
      <c r="S1467" s="42">
        <v>14101</v>
      </c>
      <c r="T1467" s="66" t="s">
        <v>3866</v>
      </c>
    </row>
    <row r="1468" spans="19:20">
      <c r="S1468" s="42">
        <v>14102</v>
      </c>
      <c r="T1468" s="66" t="s">
        <v>3866</v>
      </c>
    </row>
    <row r="1469" spans="19:20">
      <c r="S1469" s="42">
        <v>14103</v>
      </c>
      <c r="T1469" s="66" t="s">
        <v>3866</v>
      </c>
    </row>
    <row r="1470" spans="19:20">
      <c r="S1470" s="42">
        <v>14104</v>
      </c>
      <c r="T1470" s="66" t="s">
        <v>3989</v>
      </c>
    </row>
    <row r="1471" spans="19:20">
      <c r="S1471" s="42">
        <v>14105</v>
      </c>
      <c r="T1471" s="66" t="s">
        <v>3941</v>
      </c>
    </row>
    <row r="1472" spans="19:20">
      <c r="S1472" s="42">
        <v>14107</v>
      </c>
      <c r="T1472" s="66" t="s">
        <v>3321</v>
      </c>
    </row>
    <row r="1473" spans="19:20">
      <c r="S1473" s="42">
        <v>14315</v>
      </c>
      <c r="T1473" s="66" t="s">
        <v>3213</v>
      </c>
    </row>
    <row r="1474" spans="19:20">
      <c r="S1474" s="42">
        <v>14316</v>
      </c>
      <c r="T1474" s="66" t="s">
        <v>4032</v>
      </c>
    </row>
    <row r="1475" spans="19:20">
      <c r="S1475" s="42">
        <v>14317</v>
      </c>
      <c r="T1475" s="66" t="s">
        <v>3941</v>
      </c>
    </row>
    <row r="1476" spans="19:20">
      <c r="S1476" s="42">
        <v>14320</v>
      </c>
      <c r="T1476" s="66" t="s">
        <v>3388</v>
      </c>
    </row>
    <row r="1477" spans="19:20">
      <c r="S1477" s="42">
        <v>14321</v>
      </c>
      <c r="T1477" s="66" t="s">
        <v>3388</v>
      </c>
    </row>
    <row r="1478" spans="19:20">
      <c r="S1478" s="42">
        <v>13851</v>
      </c>
      <c r="T1478" s="66" t="s">
        <v>3936</v>
      </c>
    </row>
    <row r="1479" spans="19:20">
      <c r="S1479" s="42">
        <v>13852</v>
      </c>
      <c r="T1479" s="66" t="s">
        <v>3936</v>
      </c>
    </row>
    <row r="1480" spans="19:20">
      <c r="S1480" s="42">
        <v>13853</v>
      </c>
      <c r="T1480" s="66" t="s">
        <v>3936</v>
      </c>
    </row>
    <row r="1481" spans="19:20">
      <c r="S1481" s="42">
        <v>13854</v>
      </c>
      <c r="T1481" s="66" t="s">
        <v>3920</v>
      </c>
    </row>
    <row r="1482" spans="19:20">
      <c r="S1482" s="42">
        <v>13855</v>
      </c>
      <c r="T1482" s="66" t="s">
        <v>3910</v>
      </c>
    </row>
    <row r="1483" spans="19:20">
      <c r="S1483" s="42">
        <v>13856</v>
      </c>
      <c r="T1483" s="66" t="s">
        <v>3213</v>
      </c>
    </row>
    <row r="1484" spans="19:20">
      <c r="S1484" s="42">
        <v>13857</v>
      </c>
      <c r="T1484" s="66" t="s">
        <v>3910</v>
      </c>
    </row>
    <row r="1485" spans="19:20">
      <c r="S1485" s="42">
        <v>13858</v>
      </c>
      <c r="T1485" s="66" t="s">
        <v>3910</v>
      </c>
    </row>
    <row r="1486" spans="19:20">
      <c r="S1486" s="42">
        <v>13859</v>
      </c>
      <c r="T1486" s="66" t="s">
        <v>3910</v>
      </c>
    </row>
    <row r="1487" spans="19:20">
      <c r="S1487" s="42">
        <v>14113</v>
      </c>
      <c r="T1487" s="66" t="s">
        <v>3213</v>
      </c>
    </row>
    <row r="1488" spans="19:20">
      <c r="S1488" s="42">
        <v>14114</v>
      </c>
      <c r="T1488" s="66" t="s">
        <v>3213</v>
      </c>
    </row>
    <row r="1489" spans="19:20">
      <c r="S1489" s="42">
        <v>14115</v>
      </c>
      <c r="T1489" s="66" t="s">
        <v>3213</v>
      </c>
    </row>
    <row r="1490" spans="19:20">
      <c r="S1490" s="42">
        <v>14116</v>
      </c>
      <c r="T1490" s="66" t="s">
        <v>3213</v>
      </c>
    </row>
    <row r="1491" spans="19:20">
      <c r="S1491" s="42">
        <v>14117</v>
      </c>
      <c r="T1491" s="66" t="s">
        <v>3213</v>
      </c>
    </row>
    <row r="1492" spans="19:20">
      <c r="S1492" s="42">
        <v>14118</v>
      </c>
      <c r="T1492" s="66" t="s">
        <v>3213</v>
      </c>
    </row>
    <row r="1493" spans="19:20">
      <c r="S1493" s="42">
        <v>14119</v>
      </c>
      <c r="T1493" s="66" t="s">
        <v>3989</v>
      </c>
    </row>
    <row r="1494" spans="19:20">
      <c r="S1494" s="42">
        <v>14120</v>
      </c>
      <c r="T1494" s="66" t="s">
        <v>3989</v>
      </c>
    </row>
    <row r="1495" spans="19:20">
      <c r="S1495" s="42">
        <v>14121</v>
      </c>
      <c r="T1495" s="66" t="s">
        <v>3989</v>
      </c>
    </row>
    <row r="1496" spans="19:20">
      <c r="S1496" s="42">
        <v>14122</v>
      </c>
      <c r="T1496" s="66" t="s">
        <v>3213</v>
      </c>
    </row>
    <row r="1497" spans="19:20">
      <c r="S1497" s="42">
        <v>14338</v>
      </c>
      <c r="T1497" s="66" t="s">
        <v>3213</v>
      </c>
    </row>
    <row r="1498" spans="19:20">
      <c r="S1498" s="42">
        <v>14339</v>
      </c>
      <c r="T1498" s="66" t="s">
        <v>3213</v>
      </c>
    </row>
    <row r="1499" spans="19:20">
      <c r="S1499" s="42">
        <v>14340</v>
      </c>
      <c r="T1499" s="66" t="s">
        <v>3213</v>
      </c>
    </row>
    <row r="1500" spans="19:20">
      <c r="S1500" s="42">
        <v>14341</v>
      </c>
      <c r="T1500" s="66" t="s">
        <v>3213</v>
      </c>
    </row>
    <row r="1501" spans="19:20">
      <c r="S1501" s="42">
        <v>14342</v>
      </c>
      <c r="T1501" s="66" t="s">
        <v>3213</v>
      </c>
    </row>
    <row r="1502" spans="19:20">
      <c r="S1502" s="42">
        <v>14343</v>
      </c>
      <c r="T1502" s="66" t="s">
        <v>3213</v>
      </c>
    </row>
    <row r="1503" spans="19:20">
      <c r="S1503" s="42">
        <v>14344</v>
      </c>
      <c r="T1503" s="66" t="s">
        <v>3920</v>
      </c>
    </row>
    <row r="1504" spans="19:20">
      <c r="S1504" s="42">
        <v>14345</v>
      </c>
      <c r="T1504" s="66" t="s">
        <v>3815</v>
      </c>
    </row>
    <row r="1505" spans="19:20">
      <c r="S1505" s="42">
        <v>14346</v>
      </c>
      <c r="T1505" s="66" t="s">
        <v>3903</v>
      </c>
    </row>
    <row r="1506" spans="19:20">
      <c r="S1506" s="42">
        <v>14347</v>
      </c>
      <c r="T1506" s="66" t="s">
        <v>3903</v>
      </c>
    </row>
    <row r="1507" spans="19:20">
      <c r="S1507" s="42">
        <v>14348</v>
      </c>
      <c r="T1507" s="66" t="s">
        <v>3903</v>
      </c>
    </row>
    <row r="1508" spans="19:20">
      <c r="S1508" s="42">
        <v>14349</v>
      </c>
      <c r="T1508" s="66" t="s">
        <v>3903</v>
      </c>
    </row>
    <row r="1509" spans="19:20">
      <c r="S1509" s="42">
        <v>14350</v>
      </c>
      <c r="T1509" s="66" t="s">
        <v>3436</v>
      </c>
    </row>
    <row r="1510" spans="19:20">
      <c r="S1510" s="42">
        <v>14351</v>
      </c>
      <c r="T1510" s="66" t="s">
        <v>3436</v>
      </c>
    </row>
    <row r="1511" spans="19:20">
      <c r="S1511" s="42">
        <v>14352</v>
      </c>
      <c r="T1511" s="66" t="s">
        <v>3436</v>
      </c>
    </row>
    <row r="1512" spans="19:20">
      <c r="S1512" s="42">
        <v>13881</v>
      </c>
      <c r="T1512" s="66" t="s">
        <v>3933</v>
      </c>
    </row>
    <row r="1513" spans="19:20">
      <c r="S1513" s="42">
        <v>13882</v>
      </c>
      <c r="T1513" s="66" t="s">
        <v>3826</v>
      </c>
    </row>
    <row r="1514" spans="19:20">
      <c r="S1514" s="42">
        <v>13883</v>
      </c>
      <c r="T1514" s="66" t="s">
        <v>3213</v>
      </c>
    </row>
    <row r="1515" spans="19:20">
      <c r="S1515" s="42">
        <v>21952</v>
      </c>
      <c r="T1515" s="66" t="s">
        <v>4025</v>
      </c>
    </row>
    <row r="1516" spans="19:20">
      <c r="S1516" s="42">
        <v>21953</v>
      </c>
      <c r="T1516" s="66" t="s">
        <v>4025</v>
      </c>
    </row>
    <row r="1517" spans="19:20">
      <c r="S1517" s="42">
        <v>21954</v>
      </c>
      <c r="T1517" s="66" t="s">
        <v>4025</v>
      </c>
    </row>
    <row r="1518" spans="19:20">
      <c r="S1518" s="42">
        <v>21955</v>
      </c>
      <c r="T1518" s="66" t="s">
        <v>4025</v>
      </c>
    </row>
    <row r="1519" spans="19:20">
      <c r="S1519" s="42">
        <v>21956</v>
      </c>
      <c r="T1519" s="66" t="s">
        <v>4025</v>
      </c>
    </row>
    <row r="1520" spans="19:20">
      <c r="S1520" s="42">
        <v>21957</v>
      </c>
      <c r="T1520" s="66" t="s">
        <v>3924</v>
      </c>
    </row>
    <row r="1521" spans="19:20">
      <c r="S1521" s="42">
        <v>21958</v>
      </c>
      <c r="T1521" s="66" t="s">
        <v>3924</v>
      </c>
    </row>
    <row r="1522" spans="19:20">
      <c r="S1522" s="42">
        <v>21959</v>
      </c>
      <c r="T1522" s="66" t="s">
        <v>3213</v>
      </c>
    </row>
    <row r="1523" spans="19:20">
      <c r="S1523" s="42">
        <v>21960</v>
      </c>
      <c r="T1523" s="66" t="s">
        <v>3329</v>
      </c>
    </row>
    <row r="1524" spans="19:20">
      <c r="S1524" s="42">
        <v>21716</v>
      </c>
      <c r="T1524" s="66" t="s">
        <v>4026</v>
      </c>
    </row>
    <row r="1525" spans="19:20">
      <c r="S1525" s="42">
        <v>21717</v>
      </c>
      <c r="T1525" s="66" t="s">
        <v>3980</v>
      </c>
    </row>
    <row r="1526" spans="19:20">
      <c r="S1526" s="42">
        <v>21718</v>
      </c>
      <c r="T1526" s="66" t="s">
        <v>3980</v>
      </c>
    </row>
    <row r="1527" spans="19:20">
      <c r="S1527" s="42">
        <v>21719</v>
      </c>
      <c r="T1527" s="66" t="s">
        <v>3980</v>
      </c>
    </row>
    <row r="1528" spans="19:20">
      <c r="S1528" s="42">
        <v>21720</v>
      </c>
      <c r="T1528" s="66" t="s">
        <v>4033</v>
      </c>
    </row>
    <row r="1529" spans="19:20">
      <c r="S1529" s="42">
        <v>21721</v>
      </c>
      <c r="T1529" s="66" t="s">
        <v>4007</v>
      </c>
    </row>
    <row r="1530" spans="19:20">
      <c r="S1530" s="42">
        <v>21722</v>
      </c>
      <c r="T1530" s="66" t="s">
        <v>3993</v>
      </c>
    </row>
    <row r="1531" spans="19:20">
      <c r="S1531" s="42">
        <v>21725</v>
      </c>
      <c r="T1531" s="66" t="s">
        <v>4034</v>
      </c>
    </row>
    <row r="1532" spans="19:20">
      <c r="S1532" s="42">
        <v>21726</v>
      </c>
      <c r="T1532" s="66" t="s">
        <v>4034</v>
      </c>
    </row>
    <row r="1533" spans="19:20">
      <c r="S1533" s="42">
        <v>21727</v>
      </c>
      <c r="T1533" s="66" t="s">
        <v>4023</v>
      </c>
    </row>
    <row r="1534" spans="19:20">
      <c r="S1534" s="42">
        <v>21728</v>
      </c>
      <c r="T1534" s="66" t="s">
        <v>4005</v>
      </c>
    </row>
    <row r="1535" spans="19:20">
      <c r="S1535" s="42">
        <v>21729</v>
      </c>
      <c r="T1535" s="66" t="s">
        <v>4035</v>
      </c>
    </row>
    <row r="1536" spans="19:20">
      <c r="S1536" s="42">
        <v>21730</v>
      </c>
      <c r="T1536" s="66" t="s">
        <v>3828</v>
      </c>
    </row>
    <row r="1537" spans="19:20">
      <c r="S1537" s="42">
        <v>21731</v>
      </c>
      <c r="T1537" s="66" t="s">
        <v>4036</v>
      </c>
    </row>
    <row r="1538" spans="19:20">
      <c r="S1538" s="42">
        <v>21732</v>
      </c>
      <c r="T1538" s="66" t="s">
        <v>3542</v>
      </c>
    </row>
    <row r="1539" spans="19:20">
      <c r="S1539" s="42">
        <v>21961</v>
      </c>
      <c r="T1539" s="66" t="s">
        <v>3329</v>
      </c>
    </row>
    <row r="1540" spans="19:20">
      <c r="S1540" s="42">
        <v>21962</v>
      </c>
      <c r="T1540" s="66" t="s">
        <v>3329</v>
      </c>
    </row>
    <row r="1541" spans="19:20">
      <c r="S1541" s="42">
        <v>21963</v>
      </c>
      <c r="T1541" s="66" t="s">
        <v>4016</v>
      </c>
    </row>
    <row r="1542" spans="19:20">
      <c r="S1542" s="42">
        <v>21964</v>
      </c>
      <c r="T1542" s="66" t="s">
        <v>4016</v>
      </c>
    </row>
    <row r="1543" spans="19:20">
      <c r="S1543" s="42">
        <v>21965</v>
      </c>
      <c r="T1543" s="66" t="s">
        <v>4016</v>
      </c>
    </row>
    <row r="1544" spans="19:20">
      <c r="S1544" s="42">
        <v>21966</v>
      </c>
      <c r="T1544" s="66" t="s">
        <v>3983</v>
      </c>
    </row>
    <row r="1545" spans="19:20">
      <c r="S1545" s="42">
        <v>21967</v>
      </c>
      <c r="T1545" s="66" t="s">
        <v>3983</v>
      </c>
    </row>
    <row r="1546" spans="19:20">
      <c r="S1546" s="42">
        <v>21968</v>
      </c>
      <c r="T1546" s="66" t="s">
        <v>4037</v>
      </c>
    </row>
    <row r="1547" spans="19:20">
      <c r="S1547" s="42">
        <v>13002</v>
      </c>
      <c r="T1547" s="66" t="s">
        <v>3894</v>
      </c>
    </row>
    <row r="1548" spans="19:20">
      <c r="S1548" s="42">
        <v>13003</v>
      </c>
      <c r="T1548" s="66" t="s">
        <v>3894</v>
      </c>
    </row>
    <row r="1549" spans="19:20">
      <c r="S1549" s="42">
        <v>13004</v>
      </c>
      <c r="T1549" s="66" t="s">
        <v>3321</v>
      </c>
    </row>
    <row r="1550" spans="19:20">
      <c r="S1550" s="42">
        <v>13005</v>
      </c>
      <c r="T1550" s="66" t="s">
        <v>3213</v>
      </c>
    </row>
    <row r="1551" spans="19:20">
      <c r="S1551" s="42">
        <v>13006</v>
      </c>
      <c r="T1551" s="66" t="s">
        <v>3213</v>
      </c>
    </row>
    <row r="1552" spans="19:20">
      <c r="S1552" s="42">
        <v>13007</v>
      </c>
      <c r="T1552" s="66" t="s">
        <v>3575</v>
      </c>
    </row>
    <row r="1553" spans="19:20">
      <c r="S1553" s="42">
        <v>13008</v>
      </c>
      <c r="T1553" s="66" t="s">
        <v>3863</v>
      </c>
    </row>
    <row r="1554" spans="19:20">
      <c r="S1554" s="42">
        <v>13009</v>
      </c>
      <c r="T1554" s="66" t="s">
        <v>3213</v>
      </c>
    </row>
    <row r="1555" spans="19:20">
      <c r="S1555" s="42">
        <v>13010</v>
      </c>
      <c r="T1555" s="66" t="s">
        <v>3213</v>
      </c>
    </row>
    <row r="1556" spans="19:20">
      <c r="S1556" s="42">
        <v>13011</v>
      </c>
      <c r="T1556" s="66" t="s">
        <v>3213</v>
      </c>
    </row>
    <row r="1557" spans="19:20">
      <c r="S1557" s="42">
        <v>13012</v>
      </c>
      <c r="T1557" s="66" t="s">
        <v>3213</v>
      </c>
    </row>
    <row r="1558" spans="19:20">
      <c r="S1558" s="42">
        <v>13014</v>
      </c>
      <c r="T1558" s="66" t="s">
        <v>4038</v>
      </c>
    </row>
    <row r="1559" spans="19:20">
      <c r="S1559" s="42">
        <v>13244</v>
      </c>
      <c r="T1559" s="66" t="s">
        <v>3514</v>
      </c>
    </row>
    <row r="1560" spans="19:20">
      <c r="S1560" s="42">
        <v>13245</v>
      </c>
      <c r="T1560" s="66" t="s">
        <v>3213</v>
      </c>
    </row>
    <row r="1561" spans="19:20">
      <c r="S1561" s="42">
        <v>13246</v>
      </c>
      <c r="T1561" s="66" t="s">
        <v>4039</v>
      </c>
    </row>
    <row r="1562" spans="19:20">
      <c r="S1562" s="42">
        <v>13247</v>
      </c>
      <c r="T1562" s="66" t="s">
        <v>3863</v>
      </c>
    </row>
    <row r="1563" spans="19:20">
      <c r="S1563" s="42">
        <v>13248</v>
      </c>
      <c r="T1563" s="66" t="s">
        <v>3863</v>
      </c>
    </row>
    <row r="1564" spans="19:20">
      <c r="S1564" s="42">
        <v>13249</v>
      </c>
      <c r="T1564" s="66" t="s">
        <v>3402</v>
      </c>
    </row>
    <row r="1565" spans="19:20">
      <c r="S1565" s="42">
        <v>13250</v>
      </c>
      <c r="T1565" s="66" t="s">
        <v>3213</v>
      </c>
    </row>
    <row r="1566" spans="19:20">
      <c r="S1566" s="42">
        <v>13251</v>
      </c>
      <c r="T1566" s="66" t="s">
        <v>3213</v>
      </c>
    </row>
    <row r="1567" spans="19:20">
      <c r="S1567" s="42">
        <v>13252</v>
      </c>
      <c r="T1567" s="66" t="s">
        <v>3213</v>
      </c>
    </row>
    <row r="1568" spans="19:20">
      <c r="S1568" s="42">
        <v>13253</v>
      </c>
      <c r="T1568" s="66" t="s">
        <v>3514</v>
      </c>
    </row>
    <row r="1569" spans="19:20">
      <c r="S1569" s="42">
        <v>13254</v>
      </c>
      <c r="T1569" s="66" t="s">
        <v>3213</v>
      </c>
    </row>
    <row r="1570" spans="19:20">
      <c r="S1570" s="42">
        <v>13255</v>
      </c>
      <c r="T1570" s="66" t="s">
        <v>3213</v>
      </c>
    </row>
    <row r="1571" spans="19:20">
      <c r="S1571" s="42">
        <v>13256</v>
      </c>
      <c r="T1571" s="66" t="s">
        <v>3213</v>
      </c>
    </row>
    <row r="1572" spans="19:20">
      <c r="S1572" s="42">
        <v>13257</v>
      </c>
      <c r="T1572" s="66" t="s">
        <v>3875</v>
      </c>
    </row>
    <row r="1573" spans="19:20">
      <c r="S1573" s="42">
        <v>13258</v>
      </c>
      <c r="T1573" s="66" t="s">
        <v>3413</v>
      </c>
    </row>
    <row r="1574" spans="19:20">
      <c r="S1574" s="42">
        <v>13970</v>
      </c>
      <c r="T1574" s="66" t="s">
        <v>3213</v>
      </c>
    </row>
    <row r="1575" spans="19:20">
      <c r="S1575" s="42">
        <v>13971</v>
      </c>
      <c r="T1575" s="66" t="s">
        <v>3491</v>
      </c>
    </row>
    <row r="1576" spans="19:20">
      <c r="S1576" s="42">
        <v>13972</v>
      </c>
      <c r="T1576" s="66" t="s">
        <v>3491</v>
      </c>
    </row>
    <row r="1577" spans="19:20">
      <c r="S1577" s="42">
        <v>13020</v>
      </c>
      <c r="T1577" s="66" t="s">
        <v>3922</v>
      </c>
    </row>
    <row r="1578" spans="19:20">
      <c r="S1578" s="42">
        <v>13021</v>
      </c>
      <c r="T1578" s="66" t="s">
        <v>3922</v>
      </c>
    </row>
    <row r="1579" spans="19:20">
      <c r="S1579" s="42">
        <v>13022</v>
      </c>
      <c r="T1579" s="66" t="s">
        <v>3922</v>
      </c>
    </row>
    <row r="1580" spans="19:20">
      <c r="S1580" s="42">
        <v>13023</v>
      </c>
      <c r="T1580" s="66" t="s">
        <v>3213</v>
      </c>
    </row>
    <row r="1581" spans="19:20">
      <c r="S1581" s="42">
        <v>13024</v>
      </c>
      <c r="T1581" s="66" t="s">
        <v>3213</v>
      </c>
    </row>
    <row r="1582" spans="19:20">
      <c r="S1582" s="42">
        <v>13026</v>
      </c>
      <c r="T1582" s="66" t="s">
        <v>3894</v>
      </c>
    </row>
    <row r="1583" spans="19:20">
      <c r="S1583" s="42">
        <v>13027</v>
      </c>
      <c r="T1583" s="66" t="s">
        <v>3894</v>
      </c>
    </row>
    <row r="1584" spans="19:20">
      <c r="S1584" s="42">
        <v>13028</v>
      </c>
      <c r="T1584" s="66" t="s">
        <v>4031</v>
      </c>
    </row>
    <row r="1585" spans="19:20">
      <c r="S1585" s="42">
        <v>13029</v>
      </c>
      <c r="T1585" s="66" t="s">
        <v>4031</v>
      </c>
    </row>
    <row r="1586" spans="19:20">
      <c r="S1586" s="42">
        <v>21701</v>
      </c>
      <c r="T1586" s="66" t="s">
        <v>4040</v>
      </c>
    </row>
    <row r="1587" spans="19:20">
      <c r="S1587" s="42">
        <v>21702</v>
      </c>
      <c r="T1587" s="66" t="s">
        <v>3213</v>
      </c>
    </row>
    <row r="1588" spans="19:20">
      <c r="S1588" s="42">
        <v>21703</v>
      </c>
      <c r="T1588" s="66" t="s">
        <v>3213</v>
      </c>
    </row>
    <row r="1589" spans="19:20">
      <c r="S1589" s="42">
        <v>21704</v>
      </c>
      <c r="T1589" s="66" t="s">
        <v>3969</v>
      </c>
    </row>
    <row r="1590" spans="19:20">
      <c r="S1590" s="42">
        <v>21705</v>
      </c>
      <c r="T1590" s="66" t="s">
        <v>3969</v>
      </c>
    </row>
    <row r="1591" spans="19:20">
      <c r="S1591" s="42">
        <v>21706</v>
      </c>
      <c r="T1591" s="66" t="s">
        <v>3969</v>
      </c>
    </row>
    <row r="1592" spans="19:20">
      <c r="S1592" s="42">
        <v>21707</v>
      </c>
      <c r="T1592" s="66" t="s">
        <v>3329</v>
      </c>
    </row>
    <row r="1593" spans="19:20">
      <c r="S1593" s="42">
        <v>21708</v>
      </c>
      <c r="T1593" s="66" t="s">
        <v>3329</v>
      </c>
    </row>
    <row r="1594" spans="19:20">
      <c r="S1594" s="42">
        <v>21709</v>
      </c>
      <c r="T1594" s="66" t="s">
        <v>3329</v>
      </c>
    </row>
    <row r="1595" spans="19:20">
      <c r="S1595" s="42">
        <v>21710</v>
      </c>
      <c r="T1595" s="66" t="s">
        <v>3329</v>
      </c>
    </row>
    <row r="1596" spans="19:20">
      <c r="S1596" s="42">
        <v>21711</v>
      </c>
      <c r="T1596" s="66" t="s">
        <v>3236</v>
      </c>
    </row>
    <row r="1597" spans="19:20">
      <c r="S1597" s="42">
        <v>12960</v>
      </c>
      <c r="T1597" s="66" t="s">
        <v>4041</v>
      </c>
    </row>
    <row r="1598" spans="19:20">
      <c r="S1598" s="42">
        <v>12961</v>
      </c>
      <c r="T1598" s="66" t="s">
        <v>4041</v>
      </c>
    </row>
    <row r="1599" spans="19:20">
      <c r="S1599" s="42">
        <v>12962</v>
      </c>
      <c r="T1599" s="66" t="s">
        <v>3894</v>
      </c>
    </row>
    <row r="1600" spans="19:20">
      <c r="S1600" s="42">
        <v>12963</v>
      </c>
      <c r="T1600" s="66" t="s">
        <v>3894</v>
      </c>
    </row>
    <row r="1601" spans="19:20">
      <c r="S1601" s="42">
        <v>12964</v>
      </c>
      <c r="T1601" s="66" t="s">
        <v>3894</v>
      </c>
    </row>
    <row r="1602" spans="19:20">
      <c r="S1602" s="42">
        <v>12965</v>
      </c>
      <c r="T1602" s="66" t="s">
        <v>3894</v>
      </c>
    </row>
    <row r="1603" spans="19:20">
      <c r="S1603" s="42">
        <v>12966</v>
      </c>
      <c r="T1603" s="66" t="s">
        <v>3953</v>
      </c>
    </row>
    <row r="1604" spans="19:20">
      <c r="S1604" s="42">
        <v>12967</v>
      </c>
      <c r="T1604" s="66" t="s">
        <v>3836</v>
      </c>
    </row>
    <row r="1605" spans="19:20">
      <c r="S1605" s="42">
        <v>12968</v>
      </c>
      <c r="T1605" s="66" t="s">
        <v>3840</v>
      </c>
    </row>
    <row r="1606" spans="19:20">
      <c r="S1606" s="42">
        <v>12969</v>
      </c>
      <c r="T1606" s="66" t="s">
        <v>4042</v>
      </c>
    </row>
    <row r="1607" spans="19:20">
      <c r="S1607" s="42">
        <v>13259</v>
      </c>
      <c r="T1607" s="66" t="s">
        <v>3213</v>
      </c>
    </row>
    <row r="1608" spans="19:20">
      <c r="S1608" s="42">
        <v>13639</v>
      </c>
      <c r="T1608" s="66" t="s">
        <v>3372</v>
      </c>
    </row>
    <row r="1609" spans="19:20">
      <c r="S1609" s="42">
        <v>13640</v>
      </c>
      <c r="T1609" s="66" t="s">
        <v>3213</v>
      </c>
    </row>
    <row r="1610" spans="19:20">
      <c r="S1610" s="42">
        <v>13641</v>
      </c>
      <c r="T1610" s="66" t="s">
        <v>3914</v>
      </c>
    </row>
    <row r="1611" spans="19:20">
      <c r="S1611" s="42">
        <v>13642</v>
      </c>
      <c r="T1611" s="66" t="s">
        <v>3402</v>
      </c>
    </row>
    <row r="1612" spans="19:20">
      <c r="S1612" s="42">
        <v>13643</v>
      </c>
      <c r="T1612" s="66" t="s">
        <v>3213</v>
      </c>
    </row>
    <row r="1613" spans="19:20">
      <c r="S1613" s="42">
        <v>13644</v>
      </c>
      <c r="T1613" s="66" t="s">
        <v>3213</v>
      </c>
    </row>
    <row r="1614" spans="19:20">
      <c r="S1614" s="42">
        <v>13645</v>
      </c>
      <c r="T1614" s="66" t="s">
        <v>3213</v>
      </c>
    </row>
    <row r="1615" spans="19:20">
      <c r="S1615" s="42">
        <v>13646</v>
      </c>
      <c r="T1615" s="66" t="s">
        <v>3213</v>
      </c>
    </row>
    <row r="1616" spans="19:20">
      <c r="S1616" s="42">
        <v>13647</v>
      </c>
      <c r="T1616" s="66" t="s">
        <v>3917</v>
      </c>
    </row>
    <row r="1617" spans="19:20">
      <c r="S1617" s="42">
        <v>13648</v>
      </c>
      <c r="T1617" s="66" t="s">
        <v>3914</v>
      </c>
    </row>
    <row r="1618" spans="19:20">
      <c r="S1618" s="42">
        <v>13395</v>
      </c>
      <c r="T1618" s="66" t="s">
        <v>3402</v>
      </c>
    </row>
    <row r="1619" spans="19:20">
      <c r="S1619" s="42">
        <v>13396</v>
      </c>
      <c r="T1619" s="66" t="s">
        <v>3402</v>
      </c>
    </row>
    <row r="1620" spans="19:20">
      <c r="S1620" s="42">
        <v>13397</v>
      </c>
      <c r="T1620" s="66" t="s">
        <v>3402</v>
      </c>
    </row>
    <row r="1621" spans="19:20">
      <c r="S1621" s="42">
        <v>13398</v>
      </c>
      <c r="T1621" s="66" t="s">
        <v>3402</v>
      </c>
    </row>
    <row r="1622" spans="19:20">
      <c r="S1622" s="42">
        <v>13399</v>
      </c>
      <c r="T1622" s="66" t="s">
        <v>3402</v>
      </c>
    </row>
    <row r="1623" spans="19:20">
      <c r="S1623" s="42">
        <v>13400</v>
      </c>
      <c r="T1623" s="66" t="s">
        <v>3402</v>
      </c>
    </row>
    <row r="1624" spans="19:20">
      <c r="S1624" s="42">
        <v>13401</v>
      </c>
      <c r="T1624" s="66" t="s">
        <v>3402</v>
      </c>
    </row>
    <row r="1625" spans="19:20">
      <c r="S1625" s="42">
        <v>13402</v>
      </c>
      <c r="T1625" s="66" t="s">
        <v>3402</v>
      </c>
    </row>
    <row r="1626" spans="19:20">
      <c r="S1626" s="42">
        <v>13403</v>
      </c>
      <c r="T1626" s="66" t="s">
        <v>3402</v>
      </c>
    </row>
    <row r="1627" spans="19:20">
      <c r="S1627" s="42">
        <v>13404</v>
      </c>
      <c r="T1627" s="66" t="s">
        <v>3213</v>
      </c>
    </row>
    <row r="1628" spans="19:20">
      <c r="S1628" s="42">
        <v>13405</v>
      </c>
      <c r="T1628" s="66" t="s">
        <v>3213</v>
      </c>
    </row>
    <row r="1629" spans="19:20">
      <c r="S1629" s="42">
        <v>22017</v>
      </c>
      <c r="T1629" s="66" t="s">
        <v>3827</v>
      </c>
    </row>
    <row r="1630" spans="19:20">
      <c r="S1630" s="42">
        <v>22018</v>
      </c>
      <c r="T1630" s="66" t="s">
        <v>3827</v>
      </c>
    </row>
    <row r="1631" spans="19:20">
      <c r="S1631" s="42">
        <v>22019</v>
      </c>
      <c r="T1631" s="66" t="s">
        <v>3827</v>
      </c>
    </row>
    <row r="1632" spans="19:20">
      <c r="S1632" s="42">
        <v>22020</v>
      </c>
      <c r="T1632" s="66" t="s">
        <v>3827</v>
      </c>
    </row>
    <row r="1633" spans="19:20">
      <c r="S1633" s="42">
        <v>21778</v>
      </c>
      <c r="T1633" s="66" t="s">
        <v>4043</v>
      </c>
    </row>
    <row r="1634" spans="19:20">
      <c r="S1634" s="42">
        <v>21779</v>
      </c>
      <c r="T1634" s="66" t="s">
        <v>4044</v>
      </c>
    </row>
    <row r="1635" spans="19:20">
      <c r="S1635" s="42">
        <v>21780</v>
      </c>
      <c r="T1635" s="66" t="s">
        <v>3467</v>
      </c>
    </row>
    <row r="1636" spans="19:20">
      <c r="S1636" s="42">
        <v>21781</v>
      </c>
      <c r="T1636" s="66" t="s">
        <v>3467</v>
      </c>
    </row>
    <row r="1637" spans="19:20">
      <c r="S1637" s="42">
        <v>21782</v>
      </c>
      <c r="T1637" s="66" t="s">
        <v>3467</v>
      </c>
    </row>
    <row r="1638" spans="19:20">
      <c r="S1638" s="42">
        <v>21783</v>
      </c>
      <c r="T1638" s="66" t="s">
        <v>3467</v>
      </c>
    </row>
    <row r="1639" spans="19:20">
      <c r="S1639" s="42">
        <v>13649</v>
      </c>
      <c r="T1639" s="66" t="s">
        <v>3910</v>
      </c>
    </row>
    <row r="1640" spans="19:20">
      <c r="S1640" s="42">
        <v>13650</v>
      </c>
      <c r="T1640" s="66" t="s">
        <v>3910</v>
      </c>
    </row>
    <row r="1641" spans="19:20">
      <c r="S1641" s="42">
        <v>13651</v>
      </c>
      <c r="T1641" s="66" t="s">
        <v>3910</v>
      </c>
    </row>
    <row r="1642" spans="19:20">
      <c r="S1642" s="42">
        <v>13652</v>
      </c>
      <c r="T1642" s="66" t="s">
        <v>3910</v>
      </c>
    </row>
    <row r="1643" spans="19:20">
      <c r="S1643" s="42">
        <v>13653</v>
      </c>
      <c r="T1643" s="66" t="s">
        <v>3213</v>
      </c>
    </row>
    <row r="1644" spans="19:20">
      <c r="S1644" s="42">
        <v>12940</v>
      </c>
      <c r="T1644" s="66" t="s">
        <v>3953</v>
      </c>
    </row>
    <row r="1645" spans="19:20">
      <c r="S1645" s="42">
        <v>12941</v>
      </c>
      <c r="T1645" s="66" t="s">
        <v>3953</v>
      </c>
    </row>
    <row r="1646" spans="19:20">
      <c r="S1646" s="42">
        <v>12942</v>
      </c>
      <c r="T1646" s="66" t="s">
        <v>3953</v>
      </c>
    </row>
    <row r="1647" spans="19:20">
      <c r="S1647" s="42">
        <v>12943</v>
      </c>
      <c r="T1647" s="66" t="s">
        <v>3953</v>
      </c>
    </row>
    <row r="1648" spans="19:20">
      <c r="S1648" s="42">
        <v>12944</v>
      </c>
      <c r="T1648" s="66" t="s">
        <v>3514</v>
      </c>
    </row>
    <row r="1649" spans="19:20">
      <c r="S1649" s="42">
        <v>12945</v>
      </c>
      <c r="T1649" s="66" t="s">
        <v>3514</v>
      </c>
    </row>
    <row r="1650" spans="19:20">
      <c r="S1650" s="42">
        <v>12946</v>
      </c>
      <c r="T1650" s="66" t="s">
        <v>4045</v>
      </c>
    </row>
    <row r="1651" spans="19:20">
      <c r="S1651" s="42">
        <v>12947</v>
      </c>
      <c r="T1651" s="66" t="s">
        <v>3213</v>
      </c>
    </row>
    <row r="1652" spans="19:20">
      <c r="S1652" s="42">
        <v>12948</v>
      </c>
      <c r="T1652" s="66" t="s">
        <v>3213</v>
      </c>
    </row>
    <row r="1653" spans="19:20">
      <c r="S1653" s="42">
        <v>12949</v>
      </c>
      <c r="T1653" s="66" t="s">
        <v>3767</v>
      </c>
    </row>
    <row r="1654" spans="19:20">
      <c r="S1654" s="42">
        <v>12950</v>
      </c>
      <c r="T1654" s="66" t="s">
        <v>3213</v>
      </c>
    </row>
    <row r="1655" spans="19:20">
      <c r="S1655" s="42">
        <v>12951</v>
      </c>
      <c r="T1655" s="66" t="s">
        <v>4045</v>
      </c>
    </row>
    <row r="1656" spans="19:20">
      <c r="S1656" s="42">
        <v>12952</v>
      </c>
      <c r="T1656" s="66" t="s">
        <v>3335</v>
      </c>
    </row>
    <row r="1657" spans="19:20">
      <c r="S1657" s="42">
        <v>12953</v>
      </c>
      <c r="T1657" s="66" t="s">
        <v>3213</v>
      </c>
    </row>
    <row r="1658" spans="19:20">
      <c r="S1658" s="42">
        <v>12954</v>
      </c>
      <c r="T1658" s="66" t="s">
        <v>4032</v>
      </c>
    </row>
    <row r="1659" spans="19:20">
      <c r="S1659" s="42">
        <v>13184</v>
      </c>
      <c r="T1659" s="66" t="s">
        <v>3388</v>
      </c>
    </row>
    <row r="1660" spans="19:20">
      <c r="S1660" s="42">
        <v>13185</v>
      </c>
      <c r="T1660" s="66" t="s">
        <v>3213</v>
      </c>
    </row>
    <row r="1661" spans="19:20">
      <c r="S1661" s="42">
        <v>13186</v>
      </c>
      <c r="T1661" s="66" t="s">
        <v>3213</v>
      </c>
    </row>
    <row r="1662" spans="19:20">
      <c r="S1662" s="42">
        <v>13187</v>
      </c>
      <c r="T1662" s="66" t="s">
        <v>3863</v>
      </c>
    </row>
    <row r="1663" spans="19:20">
      <c r="S1663" s="42">
        <v>13188</v>
      </c>
      <c r="T1663" s="66" t="s">
        <v>3863</v>
      </c>
    </row>
    <row r="1664" spans="19:20">
      <c r="S1664" s="42">
        <v>12924</v>
      </c>
      <c r="T1664" s="66" t="s">
        <v>3213</v>
      </c>
    </row>
    <row r="1665" spans="19:20">
      <c r="S1665" s="42">
        <v>13154</v>
      </c>
      <c r="T1665" s="66" t="s">
        <v>3889</v>
      </c>
    </row>
    <row r="1666" spans="19:20">
      <c r="S1666" s="42">
        <v>13155</v>
      </c>
      <c r="T1666" s="66" t="s">
        <v>3213</v>
      </c>
    </row>
    <row r="1667" spans="19:20">
      <c r="S1667" s="42">
        <v>13156</v>
      </c>
      <c r="T1667" s="66" t="s">
        <v>3213</v>
      </c>
    </row>
    <row r="1668" spans="19:20">
      <c r="S1668" s="42">
        <v>13157</v>
      </c>
      <c r="T1668" s="66" t="s">
        <v>3213</v>
      </c>
    </row>
    <row r="1669" spans="19:20">
      <c r="S1669" s="42">
        <v>13158</v>
      </c>
      <c r="T1669" s="66" t="s">
        <v>3213</v>
      </c>
    </row>
    <row r="1670" spans="19:20">
      <c r="S1670" s="42">
        <v>13159</v>
      </c>
      <c r="T1670" s="66" t="s">
        <v>3213</v>
      </c>
    </row>
    <row r="1671" spans="19:20">
      <c r="S1671" s="42">
        <v>13160</v>
      </c>
      <c r="T1671" s="66" t="s">
        <v>3891</v>
      </c>
    </row>
    <row r="1672" spans="19:20">
      <c r="S1672" s="42">
        <v>13161</v>
      </c>
      <c r="T1672" s="66" t="s">
        <v>3891</v>
      </c>
    </row>
    <row r="1673" spans="19:20">
      <c r="S1673" s="42">
        <v>13162</v>
      </c>
      <c r="T1673" s="66" t="s">
        <v>3891</v>
      </c>
    </row>
    <row r="1674" spans="19:20">
      <c r="S1674" s="42">
        <v>13163</v>
      </c>
      <c r="T1674" s="66" t="s">
        <v>3213</v>
      </c>
    </row>
    <row r="1675" spans="19:20">
      <c r="S1675" s="42">
        <v>13164</v>
      </c>
      <c r="T1675" s="66" t="s">
        <v>3893</v>
      </c>
    </row>
    <row r="1676" spans="19:20">
      <c r="S1676" s="42">
        <v>13165</v>
      </c>
      <c r="T1676" s="66" t="s">
        <v>3933</v>
      </c>
    </row>
    <row r="1677" spans="19:20">
      <c r="S1677" s="42">
        <v>13166</v>
      </c>
      <c r="T1677" s="66" t="s">
        <v>3933</v>
      </c>
    </row>
    <row r="1678" spans="19:20">
      <c r="S1678" s="42">
        <v>13167</v>
      </c>
      <c r="T1678" s="66" t="s">
        <v>3910</v>
      </c>
    </row>
    <row r="1679" spans="19:20">
      <c r="S1679" s="42">
        <v>13168</v>
      </c>
      <c r="T1679" s="66" t="s">
        <v>3826</v>
      </c>
    </row>
    <row r="1680" spans="19:20">
      <c r="S1680" s="42">
        <v>13394</v>
      </c>
      <c r="T1680" s="66" t="s">
        <v>3402</v>
      </c>
    </row>
    <row r="1681" spans="19:20">
      <c r="S1681" s="42">
        <v>13260</v>
      </c>
      <c r="T1681" s="66" t="s">
        <v>3910</v>
      </c>
    </row>
    <row r="1682" spans="19:20">
      <c r="S1682" s="42">
        <v>13261</v>
      </c>
      <c r="T1682" s="66" t="s">
        <v>3910</v>
      </c>
    </row>
    <row r="1683" spans="19:20">
      <c r="S1683" s="42">
        <v>13262</v>
      </c>
      <c r="T1683" s="66" t="s">
        <v>3910</v>
      </c>
    </row>
    <row r="1684" spans="19:20">
      <c r="S1684" s="42">
        <v>13263</v>
      </c>
      <c r="T1684" s="66" t="s">
        <v>3910</v>
      </c>
    </row>
    <row r="1685" spans="19:20">
      <c r="S1685" s="42">
        <v>13264</v>
      </c>
      <c r="T1685" s="66" t="s">
        <v>3910</v>
      </c>
    </row>
    <row r="1686" spans="19:20">
      <c r="S1686" s="42">
        <v>13265</v>
      </c>
      <c r="T1686" s="66" t="s">
        <v>3910</v>
      </c>
    </row>
    <row r="1687" spans="19:20">
      <c r="S1687" s="42">
        <v>13266</v>
      </c>
      <c r="T1687" s="66" t="s">
        <v>3213</v>
      </c>
    </row>
    <row r="1688" spans="19:20">
      <c r="S1688" s="42">
        <v>13267</v>
      </c>
      <c r="T1688" s="66" t="s">
        <v>3875</v>
      </c>
    </row>
    <row r="1689" spans="19:20">
      <c r="S1689" s="42">
        <v>13268</v>
      </c>
      <c r="T1689" s="66" t="s">
        <v>3875</v>
      </c>
    </row>
    <row r="1690" spans="19:20">
      <c r="S1690" s="42">
        <v>13269</v>
      </c>
      <c r="T1690" s="66" t="s">
        <v>3875</v>
      </c>
    </row>
    <row r="1691" spans="19:20">
      <c r="S1691" s="42">
        <v>13270</v>
      </c>
      <c r="T1691" s="66" t="s">
        <v>3875</v>
      </c>
    </row>
    <row r="1692" spans="19:20">
      <c r="S1692" s="42">
        <v>13271</v>
      </c>
      <c r="T1692" s="66" t="s">
        <v>3875</v>
      </c>
    </row>
    <row r="1693" spans="19:20">
      <c r="S1693" s="42">
        <v>13272</v>
      </c>
      <c r="T1693" s="66" t="s">
        <v>3213</v>
      </c>
    </row>
    <row r="1694" spans="19:20">
      <c r="S1694" s="42">
        <v>13273</v>
      </c>
      <c r="T1694" s="66" t="s">
        <v>3402</v>
      </c>
    </row>
    <row r="1695" spans="19:20">
      <c r="S1695" s="42">
        <v>13635</v>
      </c>
      <c r="T1695" s="66" t="s">
        <v>3875</v>
      </c>
    </row>
    <row r="1696" spans="19:20">
      <c r="S1696" s="42">
        <v>13636</v>
      </c>
      <c r="T1696" s="66" t="s">
        <v>3875</v>
      </c>
    </row>
    <row r="1697" spans="19:20">
      <c r="S1697" s="42">
        <v>13637</v>
      </c>
      <c r="T1697" s="66" t="s">
        <v>3875</v>
      </c>
    </row>
    <row r="1698" spans="19:20">
      <c r="S1698" s="42">
        <v>13638</v>
      </c>
      <c r="T1698" s="66" t="s">
        <v>3372</v>
      </c>
    </row>
    <row r="1699" spans="19:20">
      <c r="S1699" s="42">
        <v>12925</v>
      </c>
      <c r="T1699" s="66" t="s">
        <v>3213</v>
      </c>
    </row>
    <row r="1700" spans="19:20">
      <c r="S1700" s="42">
        <v>12926</v>
      </c>
      <c r="T1700" s="66" t="s">
        <v>3213</v>
      </c>
    </row>
    <row r="1701" spans="19:20">
      <c r="S1701" s="42">
        <v>12927</v>
      </c>
      <c r="T1701" s="66" t="s">
        <v>3213</v>
      </c>
    </row>
    <row r="1702" spans="19:20">
      <c r="S1702" s="42">
        <v>12928</v>
      </c>
      <c r="T1702" s="66" t="s">
        <v>3894</v>
      </c>
    </row>
    <row r="1703" spans="19:20">
      <c r="S1703" s="42">
        <v>12929</v>
      </c>
      <c r="T1703" s="66" t="s">
        <v>3894</v>
      </c>
    </row>
    <row r="1704" spans="19:20">
      <c r="S1704" s="42">
        <v>12930</v>
      </c>
      <c r="T1704" s="66" t="s">
        <v>3894</v>
      </c>
    </row>
    <row r="1705" spans="19:20">
      <c r="S1705" s="42">
        <v>12931</v>
      </c>
      <c r="T1705" s="66" t="s">
        <v>3213</v>
      </c>
    </row>
    <row r="1706" spans="19:20">
      <c r="S1706" s="42">
        <v>12932</v>
      </c>
      <c r="T1706" s="66" t="s">
        <v>4046</v>
      </c>
    </row>
    <row r="1707" spans="19:20">
      <c r="S1707" s="42">
        <v>12933</v>
      </c>
      <c r="T1707" s="66" t="s">
        <v>3213</v>
      </c>
    </row>
    <row r="1708" spans="19:20">
      <c r="S1708" s="42">
        <v>12934</v>
      </c>
      <c r="T1708" s="66" t="s">
        <v>3888</v>
      </c>
    </row>
    <row r="1709" spans="19:20">
      <c r="S1709" s="42">
        <v>12935</v>
      </c>
      <c r="T1709" s="66" t="s">
        <v>3888</v>
      </c>
    </row>
    <row r="1710" spans="19:20">
      <c r="S1710" s="42">
        <v>12936</v>
      </c>
      <c r="T1710" s="66" t="s">
        <v>3213</v>
      </c>
    </row>
    <row r="1711" spans="19:20">
      <c r="S1711" s="42">
        <v>12937</v>
      </c>
      <c r="T1711" s="66" t="s">
        <v>3213</v>
      </c>
    </row>
    <row r="1712" spans="19:20">
      <c r="S1712" s="42">
        <v>12938</v>
      </c>
      <c r="T1712" s="66" t="s">
        <v>3815</v>
      </c>
    </row>
    <row r="1713" spans="19:20">
      <c r="S1713" s="42">
        <v>12939</v>
      </c>
      <c r="T1713" s="66" t="s">
        <v>3953</v>
      </c>
    </row>
    <row r="1714" spans="19:20">
      <c r="S1714" s="42">
        <v>13169</v>
      </c>
      <c r="T1714" s="66" t="s">
        <v>3213</v>
      </c>
    </row>
    <row r="1715" spans="19:20">
      <c r="S1715" s="42">
        <v>13170</v>
      </c>
      <c r="T1715" s="66" t="s">
        <v>3413</v>
      </c>
    </row>
    <row r="1716" spans="19:20">
      <c r="S1716" s="42">
        <v>13171</v>
      </c>
      <c r="T1716" s="66" t="s">
        <v>3413</v>
      </c>
    </row>
    <row r="1717" spans="19:20">
      <c r="S1717" s="42">
        <v>13172</v>
      </c>
      <c r="T1717" s="66" t="s">
        <v>3895</v>
      </c>
    </row>
    <row r="1718" spans="19:20">
      <c r="S1718" s="42">
        <v>13173</v>
      </c>
      <c r="T1718" s="66" t="s">
        <v>3895</v>
      </c>
    </row>
    <row r="1719" spans="19:20">
      <c r="S1719" s="42">
        <v>13174</v>
      </c>
      <c r="T1719" s="66" t="s">
        <v>3895</v>
      </c>
    </row>
    <row r="1720" spans="19:20">
      <c r="S1720" s="42">
        <v>13175</v>
      </c>
      <c r="T1720" s="66" t="s">
        <v>3895</v>
      </c>
    </row>
    <row r="1721" spans="19:20">
      <c r="S1721" s="42">
        <v>13176</v>
      </c>
      <c r="T1721" s="66" t="s">
        <v>3907</v>
      </c>
    </row>
    <row r="1722" spans="19:20">
      <c r="S1722" s="42">
        <v>13177</v>
      </c>
      <c r="T1722" s="66" t="s">
        <v>3907</v>
      </c>
    </row>
    <row r="1723" spans="19:20">
      <c r="S1723" s="42">
        <v>13178</v>
      </c>
      <c r="T1723" s="66" t="s">
        <v>3907</v>
      </c>
    </row>
    <row r="1724" spans="19:20">
      <c r="S1724" s="42">
        <v>13179</v>
      </c>
      <c r="T1724" s="66" t="s">
        <v>3213</v>
      </c>
    </row>
    <row r="1725" spans="19:20">
      <c r="S1725" s="42">
        <v>13180</v>
      </c>
      <c r="T1725" s="66" t="s">
        <v>4038</v>
      </c>
    </row>
    <row r="1726" spans="19:20">
      <c r="S1726" s="42">
        <v>13181</v>
      </c>
      <c r="T1726" s="66" t="s">
        <v>3388</v>
      </c>
    </row>
    <row r="1727" spans="19:20">
      <c r="S1727" s="42">
        <v>13182</v>
      </c>
      <c r="T1727" s="66" t="s">
        <v>3388</v>
      </c>
    </row>
    <row r="1728" spans="19:20">
      <c r="S1728" s="42">
        <v>13183</v>
      </c>
      <c r="T1728" s="66" t="s">
        <v>3388</v>
      </c>
    </row>
    <row r="1729" spans="19:20">
      <c r="S1729" s="42">
        <v>13409</v>
      </c>
      <c r="T1729" s="66" t="s">
        <v>3875</v>
      </c>
    </row>
    <row r="1730" spans="19:20">
      <c r="S1730" s="42">
        <v>13410</v>
      </c>
      <c r="T1730" s="66" t="s">
        <v>3875</v>
      </c>
    </row>
    <row r="1731" spans="19:20">
      <c r="S1731" s="42">
        <v>13411</v>
      </c>
      <c r="T1731" s="66" t="s">
        <v>3213</v>
      </c>
    </row>
    <row r="1732" spans="19:20">
      <c r="S1732" s="42">
        <v>13412</v>
      </c>
      <c r="T1732" s="66" t="s">
        <v>4047</v>
      </c>
    </row>
    <row r="1733" spans="19:20">
      <c r="S1733" s="42">
        <v>13413</v>
      </c>
      <c r="T1733" s="66" t="s">
        <v>3767</v>
      </c>
    </row>
    <row r="1734" spans="19:20">
      <c r="S1734" s="42">
        <v>13414</v>
      </c>
      <c r="T1734" s="66" t="s">
        <v>3402</v>
      </c>
    </row>
    <row r="1735" spans="19:20">
      <c r="S1735" s="42">
        <v>13415</v>
      </c>
      <c r="T1735" s="66" t="s">
        <v>3402</v>
      </c>
    </row>
    <row r="1736" spans="19:20">
      <c r="S1736" s="42">
        <v>13416</v>
      </c>
      <c r="T1736" s="66" t="s">
        <v>3402</v>
      </c>
    </row>
    <row r="1737" spans="19:20">
      <c r="S1737" s="42">
        <v>13417</v>
      </c>
      <c r="T1737" s="66" t="s">
        <v>3402</v>
      </c>
    </row>
    <row r="1738" spans="19:20">
      <c r="S1738" s="42">
        <v>13418</v>
      </c>
      <c r="T1738" s="66" t="s">
        <v>3875</v>
      </c>
    </row>
    <row r="1739" spans="19:20">
      <c r="S1739" s="42">
        <v>13419</v>
      </c>
      <c r="T1739" s="66" t="s">
        <v>3875</v>
      </c>
    </row>
    <row r="1740" spans="19:20">
      <c r="S1740" s="42">
        <v>13420</v>
      </c>
      <c r="T1740" s="66" t="s">
        <v>3402</v>
      </c>
    </row>
    <row r="1741" spans="19:20">
      <c r="S1741" s="42">
        <v>13421</v>
      </c>
      <c r="T1741" s="66" t="s">
        <v>3910</v>
      </c>
    </row>
    <row r="1742" spans="19:20">
      <c r="S1742" s="42">
        <v>13422</v>
      </c>
      <c r="T1742" s="66" t="s">
        <v>3910</v>
      </c>
    </row>
    <row r="1743" spans="19:20">
      <c r="S1743" s="42">
        <v>13423</v>
      </c>
      <c r="T1743" s="66" t="s">
        <v>3910</v>
      </c>
    </row>
    <row r="1744" spans="19:20">
      <c r="S1744" s="42">
        <v>13438</v>
      </c>
      <c r="T1744" s="66" t="s">
        <v>3863</v>
      </c>
    </row>
    <row r="1745" spans="19:20">
      <c r="S1745" s="42">
        <v>13654</v>
      </c>
      <c r="T1745" s="66" t="s">
        <v>3910</v>
      </c>
    </row>
    <row r="1746" spans="19:20">
      <c r="S1746" s="42">
        <v>13655</v>
      </c>
      <c r="T1746" s="66" t="s">
        <v>3910</v>
      </c>
    </row>
    <row r="1747" spans="19:20">
      <c r="S1747" s="42">
        <v>13656</v>
      </c>
      <c r="T1747" s="66" t="s">
        <v>3875</v>
      </c>
    </row>
    <row r="1748" spans="19:20">
      <c r="S1748" s="42">
        <v>13657</v>
      </c>
      <c r="T1748" s="66" t="s">
        <v>3875</v>
      </c>
    </row>
    <row r="1749" spans="19:20">
      <c r="S1749" s="42">
        <v>13658</v>
      </c>
      <c r="T1749" s="66" t="s">
        <v>3875</v>
      </c>
    </row>
    <row r="1750" spans="19:20">
      <c r="S1750" s="42">
        <v>13659</v>
      </c>
      <c r="T1750" s="66" t="s">
        <v>3213</v>
      </c>
    </row>
    <row r="1751" spans="19:20">
      <c r="S1751" s="42">
        <v>13660</v>
      </c>
      <c r="T1751" s="66" t="s">
        <v>3213</v>
      </c>
    </row>
    <row r="1752" spans="19:20">
      <c r="S1752" s="42">
        <v>13661</v>
      </c>
      <c r="T1752" s="66" t="s">
        <v>3213</v>
      </c>
    </row>
    <row r="1753" spans="19:20">
      <c r="S1753" s="42">
        <v>13662</v>
      </c>
      <c r="T1753" s="66" t="s">
        <v>4048</v>
      </c>
    </row>
    <row r="1754" spans="19:20">
      <c r="S1754" s="42">
        <v>13663</v>
      </c>
      <c r="T1754" s="66" t="s">
        <v>4048</v>
      </c>
    </row>
    <row r="1755" spans="19:20">
      <c r="S1755" s="42">
        <v>13664</v>
      </c>
      <c r="T1755" s="66" t="s">
        <v>4048</v>
      </c>
    </row>
    <row r="1756" spans="19:20">
      <c r="S1756" s="42">
        <v>13665</v>
      </c>
      <c r="T1756" s="66" t="s">
        <v>3920</v>
      </c>
    </row>
    <row r="1757" spans="19:20">
      <c r="S1757" s="42">
        <v>13673</v>
      </c>
      <c r="T1757" s="66" t="s">
        <v>3875</v>
      </c>
    </row>
    <row r="1758" spans="19:20">
      <c r="S1758" s="42">
        <v>13674</v>
      </c>
      <c r="T1758" s="66" t="s">
        <v>3213</v>
      </c>
    </row>
    <row r="1759" spans="19:20">
      <c r="S1759" s="42">
        <v>13675</v>
      </c>
      <c r="T1759" s="66" t="s">
        <v>3213</v>
      </c>
    </row>
    <row r="1760" spans="19:20">
      <c r="S1760" s="42">
        <v>12955</v>
      </c>
      <c r="T1760" s="66" t="s">
        <v>3888</v>
      </c>
    </row>
    <row r="1761" spans="19:20">
      <c r="S1761" s="42">
        <v>12956</v>
      </c>
      <c r="T1761" s="66" t="s">
        <v>3888</v>
      </c>
    </row>
    <row r="1762" spans="19:20">
      <c r="S1762" s="42">
        <v>12957</v>
      </c>
      <c r="T1762" s="66" t="s">
        <v>3874</v>
      </c>
    </row>
    <row r="1763" spans="19:20">
      <c r="S1763" s="42">
        <v>12958</v>
      </c>
      <c r="T1763" s="66" t="s">
        <v>3874</v>
      </c>
    </row>
    <row r="1764" spans="19:20">
      <c r="S1764" s="42">
        <v>12959</v>
      </c>
      <c r="T1764" s="66" t="s">
        <v>3213</v>
      </c>
    </row>
    <row r="1765" spans="19:20">
      <c r="S1765" s="42">
        <v>16017</v>
      </c>
      <c r="T1765" s="66" t="s">
        <v>3467</v>
      </c>
    </row>
    <row r="1766" spans="19:20">
      <c r="S1766" s="42">
        <v>16018</v>
      </c>
      <c r="T1766" s="66" t="s">
        <v>3467</v>
      </c>
    </row>
    <row r="1767" spans="19:20">
      <c r="S1767" s="42">
        <v>22207</v>
      </c>
      <c r="T1767" s="66" t="s">
        <v>3959</v>
      </c>
    </row>
    <row r="1768" spans="19:20">
      <c r="S1768" s="42">
        <v>22496</v>
      </c>
      <c r="T1768" s="66" t="s">
        <v>3421</v>
      </c>
    </row>
    <row r="1769" spans="19:20">
      <c r="S1769" s="42">
        <v>22497</v>
      </c>
      <c r="T1769" s="66" t="s">
        <v>4045</v>
      </c>
    </row>
    <row r="1770" spans="19:20">
      <c r="S1770" s="42">
        <v>22498</v>
      </c>
      <c r="T1770" s="66" t="s">
        <v>4045</v>
      </c>
    </row>
    <row r="1771" spans="19:20">
      <c r="S1771" s="42">
        <v>22499</v>
      </c>
      <c r="T1771" s="66" t="s">
        <v>3421</v>
      </c>
    </row>
    <row r="1772" spans="19:20">
      <c r="S1772" s="42">
        <v>22500</v>
      </c>
      <c r="T1772" s="66" t="s">
        <v>3421</v>
      </c>
    </row>
    <row r="1773" spans="19:20">
      <c r="S1773" s="42">
        <v>22501</v>
      </c>
      <c r="T1773" s="66" t="s">
        <v>3421</v>
      </c>
    </row>
    <row r="1774" spans="19:20">
      <c r="S1774" s="42">
        <v>22502</v>
      </c>
      <c r="T1774" s="66" t="s">
        <v>3421</v>
      </c>
    </row>
    <row r="1775" spans="19:20">
      <c r="S1775" s="42">
        <v>22503</v>
      </c>
      <c r="T1775" s="66" t="s">
        <v>3421</v>
      </c>
    </row>
    <row r="1776" spans="19:20">
      <c r="S1776" s="42">
        <v>22198</v>
      </c>
      <c r="T1776" s="66" t="s">
        <v>4023</v>
      </c>
    </row>
    <row r="1777" spans="19:20">
      <c r="S1777" s="42">
        <v>22199</v>
      </c>
      <c r="T1777" s="66" t="s">
        <v>4049</v>
      </c>
    </row>
    <row r="1778" spans="19:20">
      <c r="S1778" s="42">
        <v>22200</v>
      </c>
      <c r="T1778" s="66" t="s">
        <v>4049</v>
      </c>
    </row>
    <row r="1779" spans="19:20">
      <c r="S1779" s="42">
        <v>22201</v>
      </c>
      <c r="T1779" s="66" t="s">
        <v>4050</v>
      </c>
    </row>
    <row r="1780" spans="19:20">
      <c r="S1780" s="42">
        <v>22202</v>
      </c>
      <c r="T1780" s="66" t="s">
        <v>4050</v>
      </c>
    </row>
    <row r="1781" spans="19:20">
      <c r="S1781" s="42">
        <v>22203</v>
      </c>
      <c r="T1781" s="66" t="s">
        <v>4050</v>
      </c>
    </row>
    <row r="1782" spans="19:20">
      <c r="S1782" s="42">
        <v>22204</v>
      </c>
      <c r="T1782" s="66" t="s">
        <v>4050</v>
      </c>
    </row>
    <row r="1783" spans="19:20">
      <c r="S1783" s="42">
        <v>22205</v>
      </c>
      <c r="T1783" s="66" t="s">
        <v>4050</v>
      </c>
    </row>
    <row r="1784" spans="19:20">
      <c r="S1784" s="42">
        <v>22206</v>
      </c>
      <c r="T1784" s="66" t="s">
        <v>3959</v>
      </c>
    </row>
    <row r="1785" spans="19:20">
      <c r="S1785" s="42">
        <v>22183</v>
      </c>
      <c r="T1785" s="66" t="s">
        <v>3959</v>
      </c>
    </row>
    <row r="1786" spans="19:20">
      <c r="S1786" s="42">
        <v>22184</v>
      </c>
      <c r="T1786" s="66" t="s">
        <v>3959</v>
      </c>
    </row>
    <row r="1787" spans="19:20">
      <c r="S1787" s="42">
        <v>15783</v>
      </c>
      <c r="T1787" s="66" t="s">
        <v>3994</v>
      </c>
    </row>
    <row r="1788" spans="19:20">
      <c r="S1788" s="42">
        <v>15784</v>
      </c>
      <c r="T1788" s="66" t="s">
        <v>3767</v>
      </c>
    </row>
    <row r="1789" spans="19:20">
      <c r="S1789" s="42">
        <v>15785</v>
      </c>
      <c r="T1789" s="66" t="s">
        <v>3767</v>
      </c>
    </row>
    <row r="1790" spans="19:20">
      <c r="S1790" s="42">
        <v>15786</v>
      </c>
      <c r="T1790" s="66" t="s">
        <v>3767</v>
      </c>
    </row>
    <row r="1791" spans="19:20">
      <c r="S1791" s="42">
        <v>15787</v>
      </c>
      <c r="T1791" s="66" t="s">
        <v>4051</v>
      </c>
    </row>
    <row r="1792" spans="19:20">
      <c r="S1792" s="42">
        <v>15788</v>
      </c>
      <c r="T1792" s="66" t="s">
        <v>4052</v>
      </c>
    </row>
    <row r="1793" spans="19:20">
      <c r="S1793" s="42">
        <v>15789</v>
      </c>
      <c r="T1793" s="66" t="s">
        <v>3767</v>
      </c>
    </row>
    <row r="1794" spans="19:20">
      <c r="S1794" s="42">
        <v>16002</v>
      </c>
      <c r="T1794" s="66" t="s">
        <v>3329</v>
      </c>
    </row>
    <row r="1795" spans="19:20">
      <c r="S1795" s="42">
        <v>15756</v>
      </c>
      <c r="T1795" s="66" t="s">
        <v>3994</v>
      </c>
    </row>
    <row r="1796" spans="19:20">
      <c r="S1796" s="42">
        <v>15757</v>
      </c>
      <c r="T1796" s="66" t="s">
        <v>3994</v>
      </c>
    </row>
    <row r="1797" spans="19:20">
      <c r="S1797" s="42">
        <v>15758</v>
      </c>
      <c r="T1797" s="66" t="s">
        <v>3329</v>
      </c>
    </row>
    <row r="1798" spans="19:20">
      <c r="S1798" s="42">
        <v>16182</v>
      </c>
      <c r="T1798" s="66" t="s">
        <v>3959</v>
      </c>
    </row>
    <row r="1799" spans="19:20">
      <c r="S1799" s="42">
        <v>16183</v>
      </c>
      <c r="T1799" s="66" t="s">
        <v>3959</v>
      </c>
    </row>
    <row r="1800" spans="19:20">
      <c r="S1800" s="42">
        <v>16184</v>
      </c>
      <c r="T1800" s="66" t="s">
        <v>3823</v>
      </c>
    </row>
    <row r="1801" spans="19:20">
      <c r="S1801" s="42">
        <v>16185</v>
      </c>
      <c r="T1801" s="66" t="s">
        <v>4053</v>
      </c>
    </row>
    <row r="1802" spans="19:20">
      <c r="S1802" s="42">
        <v>16186</v>
      </c>
      <c r="T1802" s="66" t="s">
        <v>4054</v>
      </c>
    </row>
    <row r="1803" spans="19:20">
      <c r="S1803" s="42">
        <v>16187</v>
      </c>
      <c r="T1803" s="66" t="s">
        <v>3467</v>
      </c>
    </row>
    <row r="1804" spans="19:20">
      <c r="S1804" s="42">
        <v>22163</v>
      </c>
      <c r="T1804" s="66" t="s">
        <v>3514</v>
      </c>
    </row>
    <row r="1805" spans="19:20">
      <c r="S1805" s="42">
        <v>22164</v>
      </c>
      <c r="T1805" s="66" t="s">
        <v>3359</v>
      </c>
    </row>
    <row r="1806" spans="19:20">
      <c r="S1806" s="42">
        <v>22165</v>
      </c>
      <c r="T1806" s="66" t="s">
        <v>3213</v>
      </c>
    </row>
    <row r="1807" spans="19:20">
      <c r="S1807" s="42">
        <v>22166</v>
      </c>
      <c r="T1807" s="66" t="s">
        <v>3329</v>
      </c>
    </row>
    <row r="1808" spans="19:20">
      <c r="S1808" s="42">
        <v>22167</v>
      </c>
      <c r="T1808" s="66" t="s">
        <v>3329</v>
      </c>
    </row>
    <row r="1809" spans="19:20">
      <c r="S1809" s="42">
        <v>22168</v>
      </c>
      <c r="T1809" s="66" t="s">
        <v>3329</v>
      </c>
    </row>
    <row r="1810" spans="19:20">
      <c r="S1810" s="42">
        <v>22169</v>
      </c>
      <c r="T1810" s="66" t="s">
        <v>3329</v>
      </c>
    </row>
    <row r="1811" spans="19:20">
      <c r="S1811" s="42">
        <v>22170</v>
      </c>
      <c r="T1811" s="66" t="s">
        <v>3329</v>
      </c>
    </row>
    <row r="1812" spans="19:20">
      <c r="S1812" s="42">
        <v>22171</v>
      </c>
      <c r="T1812" s="66" t="s">
        <v>3329</v>
      </c>
    </row>
    <row r="1813" spans="19:20">
      <c r="S1813" s="42">
        <v>22172</v>
      </c>
      <c r="T1813" s="66" t="s">
        <v>3329</v>
      </c>
    </row>
    <row r="1814" spans="19:20">
      <c r="S1814" s="42">
        <v>22173</v>
      </c>
      <c r="T1814" s="66" t="s">
        <v>3989</v>
      </c>
    </row>
    <row r="1815" spans="19:20">
      <c r="S1815" s="42">
        <v>22174</v>
      </c>
      <c r="T1815" s="66" t="s">
        <v>3989</v>
      </c>
    </row>
    <row r="1816" spans="19:20">
      <c r="S1816" s="42">
        <v>22175</v>
      </c>
      <c r="T1816" s="66" t="s">
        <v>3959</v>
      </c>
    </row>
    <row r="1817" spans="19:20">
      <c r="S1817" s="42">
        <v>22176</v>
      </c>
      <c r="T1817" s="66" t="s">
        <v>3959</v>
      </c>
    </row>
    <row r="1818" spans="19:20">
      <c r="S1818" s="42">
        <v>22177</v>
      </c>
      <c r="T1818" s="66" t="s">
        <v>3959</v>
      </c>
    </row>
    <row r="1819" spans="19:20">
      <c r="S1819" s="42">
        <v>22406</v>
      </c>
      <c r="T1819" s="66" t="s">
        <v>3467</v>
      </c>
    </row>
    <row r="1820" spans="19:20">
      <c r="S1820" s="42">
        <v>22407</v>
      </c>
      <c r="T1820" s="66" t="s">
        <v>3467</v>
      </c>
    </row>
    <row r="1821" spans="19:20">
      <c r="S1821" s="42">
        <v>22408</v>
      </c>
      <c r="T1821" s="66" t="s">
        <v>3467</v>
      </c>
    </row>
    <row r="1822" spans="19:20">
      <c r="S1822" s="42">
        <v>22409</v>
      </c>
      <c r="T1822" s="66" t="s">
        <v>3467</v>
      </c>
    </row>
    <row r="1823" spans="19:20">
      <c r="S1823" s="42">
        <v>22410</v>
      </c>
      <c r="T1823" s="66" t="s">
        <v>3467</v>
      </c>
    </row>
    <row r="1824" spans="19:20">
      <c r="S1824" s="42">
        <v>22411</v>
      </c>
      <c r="T1824" s="66" t="s">
        <v>3467</v>
      </c>
    </row>
    <row r="1825" spans="19:20">
      <c r="S1825" s="42">
        <v>22412</v>
      </c>
      <c r="T1825" s="66" t="s">
        <v>4055</v>
      </c>
    </row>
    <row r="1826" spans="19:20">
      <c r="S1826" s="42">
        <v>22413</v>
      </c>
      <c r="T1826" s="66" t="s">
        <v>4055</v>
      </c>
    </row>
    <row r="1827" spans="19:20">
      <c r="S1827" s="42">
        <v>22414</v>
      </c>
      <c r="T1827" s="66" t="s">
        <v>3213</v>
      </c>
    </row>
    <row r="1828" spans="19:20">
      <c r="S1828" s="42">
        <v>22415</v>
      </c>
      <c r="T1828" s="66" t="s">
        <v>3213</v>
      </c>
    </row>
    <row r="1829" spans="19:20">
      <c r="S1829" s="42">
        <v>22416</v>
      </c>
      <c r="T1829" s="66" t="s">
        <v>3213</v>
      </c>
    </row>
    <row r="1830" spans="19:20">
      <c r="S1830" s="42">
        <v>22417</v>
      </c>
      <c r="T1830" s="66" t="s">
        <v>3213</v>
      </c>
    </row>
    <row r="1831" spans="19:20">
      <c r="S1831" s="42">
        <v>22418</v>
      </c>
      <c r="T1831" s="66" t="s">
        <v>4056</v>
      </c>
    </row>
    <row r="1832" spans="19:20">
      <c r="S1832" s="42">
        <v>22419</v>
      </c>
      <c r="T1832" s="66" t="s">
        <v>3213</v>
      </c>
    </row>
    <row r="1833" spans="19:20">
      <c r="S1833" s="42">
        <v>22420</v>
      </c>
      <c r="T1833" s="66" t="s">
        <v>3213</v>
      </c>
    </row>
    <row r="1834" spans="19:20">
      <c r="S1834" s="42">
        <v>15760</v>
      </c>
      <c r="T1834" s="66" t="s">
        <v>4057</v>
      </c>
    </row>
    <row r="1835" spans="19:20">
      <c r="S1835" s="42">
        <v>15761</v>
      </c>
      <c r="T1835" s="66" t="s">
        <v>4057</v>
      </c>
    </row>
    <row r="1836" spans="19:20">
      <c r="S1836" s="42">
        <v>15762</v>
      </c>
      <c r="T1836" s="66" t="s">
        <v>4058</v>
      </c>
    </row>
    <row r="1837" spans="19:20">
      <c r="S1837" s="42">
        <v>15763</v>
      </c>
      <c r="T1837" s="66" t="s">
        <v>3994</v>
      </c>
    </row>
    <row r="1838" spans="19:20">
      <c r="S1838" s="42">
        <v>15764</v>
      </c>
      <c r="T1838" s="66" t="s">
        <v>3857</v>
      </c>
    </row>
    <row r="1839" spans="19:20">
      <c r="S1839" s="42">
        <v>15765</v>
      </c>
      <c r="T1839" s="66" t="s">
        <v>3857</v>
      </c>
    </row>
    <row r="1840" spans="19:20">
      <c r="S1840" s="42">
        <v>15759</v>
      </c>
      <c r="T1840" s="66" t="s">
        <v>3994</v>
      </c>
    </row>
    <row r="1841" spans="19:20">
      <c r="S1841" s="42">
        <v>16172</v>
      </c>
      <c r="T1841" s="66" t="s">
        <v>3467</v>
      </c>
    </row>
    <row r="1842" spans="19:20">
      <c r="S1842" s="42">
        <v>16173</v>
      </c>
      <c r="T1842" s="66" t="s">
        <v>3467</v>
      </c>
    </row>
    <row r="1843" spans="19:20">
      <c r="S1843" s="42">
        <v>16175</v>
      </c>
      <c r="T1843" s="66" t="s">
        <v>3467</v>
      </c>
    </row>
    <row r="1844" spans="19:20">
      <c r="S1844" s="42">
        <v>16176</v>
      </c>
      <c r="T1844" s="66" t="s">
        <v>3467</v>
      </c>
    </row>
    <row r="1845" spans="19:20">
      <c r="S1845" s="42">
        <v>16177</v>
      </c>
      <c r="T1845" s="66" t="s">
        <v>3467</v>
      </c>
    </row>
    <row r="1846" spans="19:20">
      <c r="S1846" s="42">
        <v>16178</v>
      </c>
      <c r="T1846" s="66" t="s">
        <v>4059</v>
      </c>
    </row>
    <row r="1847" spans="19:20">
      <c r="S1847" s="42">
        <v>16179</v>
      </c>
      <c r="T1847" s="66" t="s">
        <v>3959</v>
      </c>
    </row>
    <row r="1848" spans="19:20">
      <c r="S1848" s="42">
        <v>16180</v>
      </c>
      <c r="T1848" s="66" t="s">
        <v>3959</v>
      </c>
    </row>
    <row r="1849" spans="19:20">
      <c r="S1849" s="42">
        <v>16181</v>
      </c>
      <c r="T1849" s="66" t="s">
        <v>3959</v>
      </c>
    </row>
    <row r="1850" spans="19:20">
      <c r="S1850" s="42">
        <v>22185</v>
      </c>
      <c r="T1850" s="66" t="s">
        <v>3959</v>
      </c>
    </row>
    <row r="1851" spans="19:20">
      <c r="S1851" s="42">
        <v>22186</v>
      </c>
      <c r="T1851" s="66" t="s">
        <v>3959</v>
      </c>
    </row>
    <row r="1852" spans="19:20">
      <c r="S1852" s="42">
        <v>22187</v>
      </c>
      <c r="T1852" s="66" t="s">
        <v>3467</v>
      </c>
    </row>
    <row r="1853" spans="19:20">
      <c r="S1853" s="42">
        <v>22188</v>
      </c>
      <c r="T1853" s="66" t="s">
        <v>3467</v>
      </c>
    </row>
    <row r="1854" spans="19:20">
      <c r="S1854" s="42">
        <v>22189</v>
      </c>
      <c r="T1854" s="66" t="s">
        <v>4049</v>
      </c>
    </row>
    <row r="1855" spans="19:20">
      <c r="S1855" s="42">
        <v>22190</v>
      </c>
      <c r="T1855" s="66" t="s">
        <v>4049</v>
      </c>
    </row>
    <row r="1856" spans="19:20">
      <c r="S1856" s="42">
        <v>22191</v>
      </c>
      <c r="T1856" s="66" t="s">
        <v>3959</v>
      </c>
    </row>
    <row r="1857" spans="19:20">
      <c r="S1857" s="42">
        <v>22192</v>
      </c>
      <c r="T1857" s="66" t="s">
        <v>3959</v>
      </c>
    </row>
    <row r="1858" spans="19:20">
      <c r="S1858" s="42">
        <v>22421</v>
      </c>
      <c r="T1858" s="66" t="s">
        <v>4060</v>
      </c>
    </row>
    <row r="1859" spans="19:20">
      <c r="S1859" s="42">
        <v>22422</v>
      </c>
      <c r="T1859" s="66" t="s">
        <v>4060</v>
      </c>
    </row>
    <row r="1860" spans="19:20">
      <c r="S1860" s="42">
        <v>22423</v>
      </c>
      <c r="T1860" s="66" t="s">
        <v>4061</v>
      </c>
    </row>
    <row r="1861" spans="19:20">
      <c r="S1861" s="42">
        <v>22424</v>
      </c>
      <c r="T1861" s="66" t="s">
        <v>4062</v>
      </c>
    </row>
    <row r="1862" spans="19:20">
      <c r="S1862" s="42">
        <v>22425</v>
      </c>
      <c r="T1862" s="66" t="s">
        <v>3514</v>
      </c>
    </row>
    <row r="1863" spans="19:20">
      <c r="S1863" s="42">
        <v>22426</v>
      </c>
      <c r="T1863" s="66" t="s">
        <v>3858</v>
      </c>
    </row>
    <row r="1864" spans="19:20">
      <c r="S1864" s="42">
        <v>22427</v>
      </c>
      <c r="T1864" s="66" t="s">
        <v>4061</v>
      </c>
    </row>
    <row r="1865" spans="19:20">
      <c r="S1865" s="42">
        <v>22428</v>
      </c>
      <c r="T1865" s="66" t="s">
        <v>4061</v>
      </c>
    </row>
    <row r="1866" spans="19:20">
      <c r="S1866" s="42">
        <v>22429</v>
      </c>
      <c r="T1866" s="66" t="s">
        <v>3216</v>
      </c>
    </row>
    <row r="1867" spans="19:20">
      <c r="S1867" s="42">
        <v>22430</v>
      </c>
      <c r="T1867" s="66" t="s">
        <v>3216</v>
      </c>
    </row>
    <row r="1868" spans="19:20">
      <c r="S1868" s="42">
        <v>22431</v>
      </c>
      <c r="T1868" s="66" t="s">
        <v>3216</v>
      </c>
    </row>
    <row r="1869" spans="19:20">
      <c r="S1869" s="42">
        <v>22432</v>
      </c>
      <c r="T1869" s="66" t="s">
        <v>3216</v>
      </c>
    </row>
    <row r="1870" spans="19:20">
      <c r="S1870" s="42">
        <v>22433</v>
      </c>
      <c r="T1870" s="66" t="s">
        <v>3213</v>
      </c>
    </row>
    <row r="1871" spans="19:20">
      <c r="S1871" s="42">
        <v>22434</v>
      </c>
      <c r="T1871" s="66" t="s">
        <v>4063</v>
      </c>
    </row>
    <row r="1872" spans="19:20">
      <c r="S1872" s="42">
        <v>22435</v>
      </c>
      <c r="T1872" s="66" t="s">
        <v>3368</v>
      </c>
    </row>
    <row r="1873" spans="19:20">
      <c r="S1873" s="42">
        <v>15776</v>
      </c>
      <c r="T1873" s="66" t="s">
        <v>3213</v>
      </c>
    </row>
    <row r="1874" spans="19:20">
      <c r="S1874" s="42">
        <v>15777</v>
      </c>
      <c r="T1874" s="66" t="s">
        <v>3213</v>
      </c>
    </row>
    <row r="1875" spans="19:20">
      <c r="S1875" s="42">
        <v>15778</v>
      </c>
      <c r="T1875" s="66" t="s">
        <v>3213</v>
      </c>
    </row>
    <row r="1876" spans="19:20">
      <c r="S1876" s="42">
        <v>15779</v>
      </c>
      <c r="T1876" s="66" t="s">
        <v>3213</v>
      </c>
    </row>
    <row r="1877" spans="19:20">
      <c r="S1877" s="42">
        <v>15780</v>
      </c>
      <c r="T1877" s="66" t="s">
        <v>3213</v>
      </c>
    </row>
    <row r="1878" spans="19:20">
      <c r="S1878" s="42">
        <v>15781</v>
      </c>
      <c r="T1878" s="66" t="s">
        <v>3213</v>
      </c>
    </row>
    <row r="1879" spans="19:20">
      <c r="S1879" s="42">
        <v>15782</v>
      </c>
      <c r="T1879" s="66" t="s">
        <v>3989</v>
      </c>
    </row>
    <row r="1880" spans="19:20">
      <c r="S1880" s="42">
        <v>22504</v>
      </c>
      <c r="T1880" s="66" t="s">
        <v>3421</v>
      </c>
    </row>
    <row r="1881" spans="19:20">
      <c r="S1881" s="42">
        <v>22505</v>
      </c>
      <c r="T1881" s="66" t="s">
        <v>3421</v>
      </c>
    </row>
    <row r="1882" spans="19:20">
      <c r="S1882" s="42">
        <v>22506</v>
      </c>
      <c r="T1882" s="66" t="s">
        <v>3421</v>
      </c>
    </row>
    <row r="1883" spans="19:20">
      <c r="S1883" s="42">
        <v>22507</v>
      </c>
      <c r="T1883" s="66" t="s">
        <v>4064</v>
      </c>
    </row>
    <row r="1884" spans="19:20">
      <c r="S1884" s="42">
        <v>22508</v>
      </c>
      <c r="T1884" s="66" t="s">
        <v>3421</v>
      </c>
    </row>
    <row r="1885" spans="19:20">
      <c r="S1885" s="42">
        <v>22509</v>
      </c>
      <c r="T1885" s="66" t="s">
        <v>3421</v>
      </c>
    </row>
    <row r="1886" spans="19:20">
      <c r="S1886" s="42">
        <v>22510</v>
      </c>
      <c r="T1886" s="66" t="s">
        <v>3421</v>
      </c>
    </row>
    <row r="1887" spans="19:20">
      <c r="S1887" s="42">
        <v>15850</v>
      </c>
      <c r="T1887" s="66" t="s">
        <v>3544</v>
      </c>
    </row>
    <row r="1888" spans="19:20">
      <c r="S1888" s="42">
        <v>15851</v>
      </c>
      <c r="T1888" s="66" t="s">
        <v>4057</v>
      </c>
    </row>
    <row r="1889" spans="19:20">
      <c r="S1889" s="42">
        <v>15852</v>
      </c>
      <c r="T1889" s="66" t="s">
        <v>4057</v>
      </c>
    </row>
    <row r="1890" spans="19:20">
      <c r="S1890" s="42">
        <v>15853</v>
      </c>
      <c r="T1890" s="66" t="s">
        <v>4065</v>
      </c>
    </row>
    <row r="1891" spans="19:20">
      <c r="S1891" s="42">
        <v>15854</v>
      </c>
      <c r="T1891" s="66" t="s">
        <v>3959</v>
      </c>
    </row>
    <row r="1892" spans="19:20">
      <c r="S1892" s="42">
        <v>15855</v>
      </c>
      <c r="T1892" s="66" t="s">
        <v>3514</v>
      </c>
    </row>
    <row r="1893" spans="19:20">
      <c r="S1893" s="42">
        <v>15856</v>
      </c>
      <c r="T1893" s="66" t="s">
        <v>3514</v>
      </c>
    </row>
    <row r="1894" spans="19:20">
      <c r="S1894" s="42">
        <v>15857</v>
      </c>
      <c r="T1894" s="66" t="s">
        <v>3514</v>
      </c>
    </row>
    <row r="1895" spans="19:20">
      <c r="S1895" s="42">
        <v>15858</v>
      </c>
      <c r="T1895" s="66" t="s">
        <v>3514</v>
      </c>
    </row>
    <row r="1896" spans="19:20">
      <c r="S1896" s="42">
        <v>15859</v>
      </c>
      <c r="T1896" s="66" t="s">
        <v>3514</v>
      </c>
    </row>
    <row r="1897" spans="19:20">
      <c r="S1897" s="42">
        <v>15861</v>
      </c>
      <c r="T1897" s="66" t="s">
        <v>3514</v>
      </c>
    </row>
    <row r="1898" spans="19:20">
      <c r="S1898" s="42">
        <v>15862</v>
      </c>
      <c r="T1898" s="66" t="s">
        <v>3514</v>
      </c>
    </row>
    <row r="1899" spans="19:20">
      <c r="S1899" s="42">
        <v>15863</v>
      </c>
      <c r="T1899" s="66" t="s">
        <v>3514</v>
      </c>
    </row>
    <row r="1900" spans="19:20">
      <c r="S1900" s="42">
        <v>15864</v>
      </c>
      <c r="T1900" s="66" t="s">
        <v>3514</v>
      </c>
    </row>
    <row r="1901" spans="19:20">
      <c r="S1901" s="42">
        <v>16081</v>
      </c>
      <c r="T1901" s="66" t="s">
        <v>4066</v>
      </c>
    </row>
    <row r="1902" spans="19:20">
      <c r="S1902" s="42">
        <v>16082</v>
      </c>
      <c r="T1902" s="66" t="s">
        <v>3957</v>
      </c>
    </row>
    <row r="1903" spans="19:20">
      <c r="S1903" s="42">
        <v>16083</v>
      </c>
      <c r="T1903" s="66" t="s">
        <v>3767</v>
      </c>
    </row>
    <row r="1904" spans="19:20">
      <c r="S1904" s="42">
        <v>16084</v>
      </c>
      <c r="T1904" s="66" t="s">
        <v>4066</v>
      </c>
    </row>
    <row r="1905" spans="19:20">
      <c r="S1905" s="42">
        <v>16085</v>
      </c>
      <c r="T1905" s="66" t="s">
        <v>4066</v>
      </c>
    </row>
    <row r="1906" spans="19:20">
      <c r="S1906" s="42">
        <v>16086</v>
      </c>
      <c r="T1906" s="66" t="s">
        <v>4061</v>
      </c>
    </row>
    <row r="1907" spans="19:20">
      <c r="S1907" s="42">
        <v>16087</v>
      </c>
      <c r="T1907" s="66" t="s">
        <v>4067</v>
      </c>
    </row>
    <row r="1908" spans="19:20">
      <c r="S1908" s="42">
        <v>16088</v>
      </c>
      <c r="T1908" s="66" t="s">
        <v>4067</v>
      </c>
    </row>
    <row r="1909" spans="19:20">
      <c r="S1909" s="42">
        <v>16089</v>
      </c>
      <c r="T1909" s="66" t="s">
        <v>4068</v>
      </c>
    </row>
    <row r="1910" spans="19:20">
      <c r="S1910" s="42">
        <v>16090</v>
      </c>
      <c r="T1910" s="66" t="s">
        <v>3213</v>
      </c>
    </row>
    <row r="1911" spans="19:20">
      <c r="S1911" s="42">
        <v>16091</v>
      </c>
      <c r="T1911" s="66" t="s">
        <v>4069</v>
      </c>
    </row>
    <row r="1912" spans="19:20">
      <c r="S1912" s="42">
        <v>16092</v>
      </c>
      <c r="T1912" s="66" t="s">
        <v>3959</v>
      </c>
    </row>
    <row r="1913" spans="19:20">
      <c r="S1913" s="42">
        <v>16093</v>
      </c>
      <c r="T1913" s="66" t="s">
        <v>3959</v>
      </c>
    </row>
    <row r="1914" spans="19:20">
      <c r="S1914" s="42">
        <v>16094</v>
      </c>
      <c r="T1914" s="66" t="s">
        <v>3959</v>
      </c>
    </row>
    <row r="1915" spans="19:20">
      <c r="S1915" s="42">
        <v>16095</v>
      </c>
      <c r="T1915" s="66" t="s">
        <v>3959</v>
      </c>
    </row>
    <row r="1916" spans="19:20">
      <c r="S1916" s="42">
        <v>22268</v>
      </c>
      <c r="T1916" s="66" t="s">
        <v>3329</v>
      </c>
    </row>
    <row r="1917" spans="19:20">
      <c r="S1917" s="42">
        <v>22269</v>
      </c>
      <c r="T1917" s="66" t="s">
        <v>3329</v>
      </c>
    </row>
    <row r="1918" spans="19:20">
      <c r="S1918" s="42">
        <v>22270</v>
      </c>
      <c r="T1918" s="66" t="s">
        <v>3329</v>
      </c>
    </row>
    <row r="1919" spans="19:20">
      <c r="S1919" s="42">
        <v>22271</v>
      </c>
      <c r="T1919" s="66" t="s">
        <v>3329</v>
      </c>
    </row>
    <row r="1920" spans="19:20">
      <c r="S1920" s="42">
        <v>22272</v>
      </c>
      <c r="T1920" s="66" t="s">
        <v>3994</v>
      </c>
    </row>
    <row r="1921" spans="19:20">
      <c r="S1921" s="42">
        <v>22273</v>
      </c>
      <c r="T1921" s="66" t="s">
        <v>3994</v>
      </c>
    </row>
    <row r="1922" spans="19:20">
      <c r="S1922" s="42">
        <v>22274</v>
      </c>
      <c r="T1922" s="66" t="s">
        <v>3994</v>
      </c>
    </row>
    <row r="1923" spans="19:20">
      <c r="S1923" s="42">
        <v>22275</v>
      </c>
      <c r="T1923" s="66" t="s">
        <v>3994</v>
      </c>
    </row>
    <row r="1924" spans="19:20">
      <c r="S1924" s="42">
        <v>22276</v>
      </c>
      <c r="T1924" s="66" t="s">
        <v>3994</v>
      </c>
    </row>
    <row r="1925" spans="19:20">
      <c r="S1925" s="42">
        <v>22277</v>
      </c>
      <c r="T1925" s="66" t="s">
        <v>3994</v>
      </c>
    </row>
    <row r="1926" spans="19:20">
      <c r="S1926" s="42">
        <v>22193</v>
      </c>
      <c r="T1926" s="66" t="s">
        <v>3213</v>
      </c>
    </row>
    <row r="1927" spans="19:20">
      <c r="S1927" s="42">
        <v>22194</v>
      </c>
      <c r="T1927" s="66" t="s">
        <v>3213</v>
      </c>
    </row>
    <row r="1928" spans="19:20">
      <c r="S1928" s="42">
        <v>22195</v>
      </c>
      <c r="T1928" s="66" t="s">
        <v>4023</v>
      </c>
    </row>
    <row r="1929" spans="19:20">
      <c r="S1929" s="42">
        <v>22196</v>
      </c>
      <c r="T1929" s="66" t="s">
        <v>4023</v>
      </c>
    </row>
    <row r="1930" spans="19:20">
      <c r="S1930" s="42">
        <v>22197</v>
      </c>
      <c r="T1930" s="66" t="s">
        <v>4023</v>
      </c>
    </row>
    <row r="1931" spans="19:20">
      <c r="S1931" s="42">
        <v>24052</v>
      </c>
      <c r="T1931" s="66" t="s">
        <v>3421</v>
      </c>
    </row>
    <row r="1932" spans="19:20">
      <c r="S1932" s="42">
        <v>24053</v>
      </c>
      <c r="T1932" s="66" t="s">
        <v>3421</v>
      </c>
    </row>
    <row r="1933" spans="19:20">
      <c r="S1933" s="42">
        <v>24054</v>
      </c>
      <c r="T1933" s="66" t="s">
        <v>3825</v>
      </c>
    </row>
    <row r="1934" spans="19:20">
      <c r="S1934" s="42">
        <v>24055</v>
      </c>
      <c r="T1934" s="66" t="s">
        <v>3825</v>
      </c>
    </row>
    <row r="1935" spans="19:20">
      <c r="S1935" s="42">
        <v>24056</v>
      </c>
      <c r="T1935" s="66" t="s">
        <v>3329</v>
      </c>
    </row>
    <row r="1936" spans="19:20">
      <c r="S1936" s="42">
        <v>24057</v>
      </c>
      <c r="T1936" s="66" t="s">
        <v>3822</v>
      </c>
    </row>
    <row r="1937" spans="19:20">
      <c r="S1937" s="42">
        <v>24058</v>
      </c>
      <c r="T1937" s="66" t="s">
        <v>3822</v>
      </c>
    </row>
    <row r="1938" spans="19:20">
      <c r="S1938" s="42">
        <v>24059</v>
      </c>
      <c r="T1938" s="66" t="s">
        <v>3810</v>
      </c>
    </row>
    <row r="1939" spans="19:20">
      <c r="S1939" s="42">
        <v>24099</v>
      </c>
      <c r="T1939" s="66" t="s">
        <v>3818</v>
      </c>
    </row>
    <row r="1940" spans="19:20">
      <c r="S1940" s="42">
        <v>24100</v>
      </c>
      <c r="T1940" s="66" t="s">
        <v>3818</v>
      </c>
    </row>
    <row r="1941" spans="19:20">
      <c r="S1941" s="42">
        <v>24101</v>
      </c>
      <c r="T1941" s="66" t="s">
        <v>3818</v>
      </c>
    </row>
    <row r="1942" spans="19:20">
      <c r="S1942" s="42">
        <v>23926</v>
      </c>
      <c r="T1942" s="66" t="s">
        <v>3833</v>
      </c>
    </row>
    <row r="1943" spans="19:20">
      <c r="S1943" s="42">
        <v>23927</v>
      </c>
      <c r="T1943" s="66" t="s">
        <v>3833</v>
      </c>
    </row>
    <row r="1944" spans="19:20">
      <c r="S1944" s="42">
        <v>23928</v>
      </c>
      <c r="T1944" s="66" t="s">
        <v>3833</v>
      </c>
    </row>
    <row r="1945" spans="19:20">
      <c r="S1945" s="42">
        <v>23929</v>
      </c>
      <c r="T1945" s="66" t="s">
        <v>3833</v>
      </c>
    </row>
    <row r="1946" spans="19:20">
      <c r="S1946" s="42">
        <v>23930</v>
      </c>
      <c r="T1946" s="66" t="s">
        <v>3833</v>
      </c>
    </row>
    <row r="1947" spans="19:20">
      <c r="S1947" s="42">
        <v>23931</v>
      </c>
      <c r="T1947" s="66" t="s">
        <v>3833</v>
      </c>
    </row>
    <row r="1948" spans="19:20">
      <c r="S1948" s="42">
        <v>23932</v>
      </c>
      <c r="T1948" s="66" t="s">
        <v>3833</v>
      </c>
    </row>
    <row r="1949" spans="19:20">
      <c r="S1949" s="42">
        <v>23933</v>
      </c>
      <c r="T1949" s="66" t="s">
        <v>3833</v>
      </c>
    </row>
    <row r="1950" spans="19:20">
      <c r="S1950" s="42">
        <v>23934</v>
      </c>
      <c r="T1950" s="66" t="s">
        <v>3810</v>
      </c>
    </row>
    <row r="1951" spans="19:20">
      <c r="S1951" s="42">
        <v>23935</v>
      </c>
      <c r="T1951" s="66" t="s">
        <v>3810</v>
      </c>
    </row>
    <row r="1952" spans="19:20">
      <c r="S1952" s="42">
        <v>23936</v>
      </c>
      <c r="T1952" s="66" t="s">
        <v>3810</v>
      </c>
    </row>
    <row r="1953" spans="19:20">
      <c r="S1953" s="42">
        <v>24112</v>
      </c>
      <c r="T1953" s="66" t="s">
        <v>3213</v>
      </c>
    </row>
    <row r="1954" spans="19:20">
      <c r="S1954" s="42">
        <v>24113</v>
      </c>
      <c r="T1954" s="66" t="s">
        <v>3213</v>
      </c>
    </row>
    <row r="1955" spans="19:20">
      <c r="S1955" s="42">
        <v>24114</v>
      </c>
      <c r="T1955" s="66" t="s">
        <v>3213</v>
      </c>
    </row>
    <row r="1956" spans="19:20">
      <c r="S1956" s="42">
        <v>24115</v>
      </c>
      <c r="T1956" s="66" t="s">
        <v>3213</v>
      </c>
    </row>
    <row r="1957" spans="19:20">
      <c r="S1957" s="42">
        <v>24116</v>
      </c>
      <c r="T1957" s="66" t="s">
        <v>3216</v>
      </c>
    </row>
    <row r="1958" spans="19:20">
      <c r="S1958" s="42">
        <v>24117</v>
      </c>
      <c r="T1958" s="66" t="s">
        <v>3823</v>
      </c>
    </row>
    <row r="1959" spans="19:20">
      <c r="S1959" s="42">
        <v>24118</v>
      </c>
      <c r="T1959" s="66" t="s">
        <v>3823</v>
      </c>
    </row>
    <row r="1960" spans="19:20">
      <c r="S1960" s="42">
        <v>24119</v>
      </c>
      <c r="T1960" s="66" t="s">
        <v>3834</v>
      </c>
    </row>
    <row r="1961" spans="19:20">
      <c r="S1961" s="42">
        <v>24120</v>
      </c>
      <c r="T1961" s="66" t="s">
        <v>3834</v>
      </c>
    </row>
    <row r="1962" spans="19:20">
      <c r="S1962" s="42">
        <v>24121</v>
      </c>
      <c r="T1962" s="66" t="s">
        <v>3858</v>
      </c>
    </row>
    <row r="1963" spans="19:20">
      <c r="S1963" s="42">
        <v>24122</v>
      </c>
      <c r="T1963" s="66" t="s">
        <v>3343</v>
      </c>
    </row>
    <row r="1964" spans="19:20">
      <c r="S1964" s="42">
        <v>24133</v>
      </c>
      <c r="T1964" s="66" t="s">
        <v>3988</v>
      </c>
    </row>
    <row r="1965" spans="19:20">
      <c r="S1965" s="42">
        <v>24134</v>
      </c>
      <c r="T1965" s="66" t="s">
        <v>3988</v>
      </c>
    </row>
    <row r="1966" spans="19:20">
      <c r="S1966" s="42">
        <v>24135</v>
      </c>
      <c r="T1966" s="66" t="s">
        <v>3823</v>
      </c>
    </row>
    <row r="1967" spans="19:20">
      <c r="S1967" s="42">
        <v>24136</v>
      </c>
      <c r="T1967" s="66" t="s">
        <v>3834</v>
      </c>
    </row>
    <row r="1968" spans="19:20">
      <c r="S1968" s="42">
        <v>24137</v>
      </c>
      <c r="T1968" s="66" t="s">
        <v>3834</v>
      </c>
    </row>
    <row r="1969" spans="19:20">
      <c r="S1969" s="42">
        <v>24138</v>
      </c>
      <c r="T1969" s="66" t="s">
        <v>3834</v>
      </c>
    </row>
    <row r="1970" spans="19:20">
      <c r="S1970" s="42">
        <v>24139</v>
      </c>
      <c r="T1970" s="66" t="s">
        <v>3834</v>
      </c>
    </row>
    <row r="1971" spans="19:20">
      <c r="S1971" s="42">
        <v>24140</v>
      </c>
      <c r="T1971" s="66" t="s">
        <v>3834</v>
      </c>
    </row>
    <row r="1972" spans="19:20">
      <c r="S1972" s="42">
        <v>24141</v>
      </c>
      <c r="T1972" s="66" t="s">
        <v>3834</v>
      </c>
    </row>
    <row r="1973" spans="19:20">
      <c r="S1973" s="42">
        <v>24142</v>
      </c>
      <c r="T1973" s="66" t="s">
        <v>3834</v>
      </c>
    </row>
    <row r="1974" spans="19:20">
      <c r="S1974" s="42">
        <v>24143</v>
      </c>
      <c r="T1974" s="66" t="s">
        <v>3834</v>
      </c>
    </row>
    <row r="1975" spans="19:20">
      <c r="S1975" s="42">
        <v>24060</v>
      </c>
      <c r="T1975" s="66" t="s">
        <v>3810</v>
      </c>
    </row>
    <row r="1976" spans="19:20">
      <c r="S1976" s="42">
        <v>24061</v>
      </c>
      <c r="T1976" s="66" t="s">
        <v>3810</v>
      </c>
    </row>
    <row r="1977" spans="19:20">
      <c r="S1977" s="42">
        <v>24062</v>
      </c>
      <c r="T1977" s="66" t="s">
        <v>3810</v>
      </c>
    </row>
    <row r="1978" spans="19:20">
      <c r="S1978" s="42">
        <v>23743</v>
      </c>
      <c r="T1978" s="66" t="s">
        <v>3810</v>
      </c>
    </row>
    <row r="1979" spans="19:20">
      <c r="S1979" s="42">
        <v>23744</v>
      </c>
      <c r="T1979" s="66" t="s">
        <v>3810</v>
      </c>
    </row>
    <row r="1980" spans="19:20">
      <c r="S1980" s="42">
        <v>23745</v>
      </c>
      <c r="T1980" s="66" t="s">
        <v>3822</v>
      </c>
    </row>
    <row r="1981" spans="19:20">
      <c r="S1981" s="42">
        <v>23746</v>
      </c>
      <c r="T1981" s="66" t="s">
        <v>3832</v>
      </c>
    </row>
    <row r="1982" spans="19:20">
      <c r="S1982" s="42">
        <v>23747</v>
      </c>
      <c r="T1982" s="66" t="s">
        <v>3918</v>
      </c>
    </row>
    <row r="1983" spans="19:20">
      <c r="S1983" s="42">
        <v>23748</v>
      </c>
      <c r="T1983" s="66" t="s">
        <v>3959</v>
      </c>
    </row>
    <row r="1984" spans="19:20">
      <c r="S1984" s="42">
        <v>23749</v>
      </c>
      <c r="T1984" s="66" t="s">
        <v>3959</v>
      </c>
    </row>
    <row r="1985" spans="19:20">
      <c r="S1985" s="42">
        <v>23750</v>
      </c>
      <c r="T1985" s="66" t="s">
        <v>3959</v>
      </c>
    </row>
    <row r="1986" spans="19:20">
      <c r="S1986" s="42">
        <v>23751</v>
      </c>
      <c r="T1986" s="66" t="s">
        <v>3959</v>
      </c>
    </row>
    <row r="1987" spans="19:20">
      <c r="S1987" s="42">
        <v>23752</v>
      </c>
      <c r="T1987" s="66" t="s">
        <v>3959</v>
      </c>
    </row>
    <row r="1988" spans="19:20">
      <c r="S1988" s="42">
        <v>23753</v>
      </c>
      <c r="T1988" s="66" t="s">
        <v>3959</v>
      </c>
    </row>
    <row r="1989" spans="19:20">
      <c r="S1989" s="42">
        <v>23754</v>
      </c>
      <c r="T1989" s="66" t="s">
        <v>3959</v>
      </c>
    </row>
    <row r="1990" spans="19:20">
      <c r="S1990" s="42">
        <v>23755</v>
      </c>
      <c r="T1990" s="66" t="s">
        <v>3959</v>
      </c>
    </row>
    <row r="1991" spans="19:20">
      <c r="S1991" s="42">
        <v>23756</v>
      </c>
      <c r="T1991" s="66" t="s">
        <v>3959</v>
      </c>
    </row>
    <row r="1992" spans="19:20">
      <c r="S1992" s="42">
        <v>23757</v>
      </c>
      <c r="T1992" s="66" t="s">
        <v>3959</v>
      </c>
    </row>
    <row r="1993" spans="19:20">
      <c r="S1993" s="42">
        <v>23758</v>
      </c>
      <c r="T1993" s="66" t="s">
        <v>3959</v>
      </c>
    </row>
    <row r="1994" spans="19:20">
      <c r="S1994" s="42">
        <v>23759</v>
      </c>
      <c r="T1994" s="66" t="s">
        <v>3959</v>
      </c>
    </row>
    <row r="1995" spans="19:20">
      <c r="S1995" s="42">
        <v>23760</v>
      </c>
      <c r="T1995" s="66" t="s">
        <v>3959</v>
      </c>
    </row>
    <row r="1996" spans="19:20">
      <c r="S1996" s="42">
        <v>23761</v>
      </c>
      <c r="T1996" s="66" t="s">
        <v>3421</v>
      </c>
    </row>
    <row r="1997" spans="19:20">
      <c r="S1997" s="42">
        <v>23762</v>
      </c>
      <c r="T1997" s="66" t="s">
        <v>3421</v>
      </c>
    </row>
    <row r="1998" spans="19:20">
      <c r="S1998" s="42">
        <v>23763</v>
      </c>
      <c r="T1998" s="66" t="s">
        <v>3959</v>
      </c>
    </row>
    <row r="1999" spans="19:20">
      <c r="S1999" s="42">
        <v>23764</v>
      </c>
      <c r="T1999" s="66" t="s">
        <v>3822</v>
      </c>
    </row>
    <row r="2000" spans="19:20">
      <c r="S2000" s="42">
        <v>23765</v>
      </c>
      <c r="T2000" s="66" t="s">
        <v>3213</v>
      </c>
    </row>
    <row r="2001" spans="19:20">
      <c r="S2001" s="42">
        <v>23766</v>
      </c>
      <c r="T2001" s="66" t="s">
        <v>3213</v>
      </c>
    </row>
    <row r="2002" spans="19:20">
      <c r="S2002" s="42">
        <v>23767</v>
      </c>
      <c r="T2002" s="66" t="s">
        <v>3832</v>
      </c>
    </row>
    <row r="2003" spans="19:20">
      <c r="S2003" s="42">
        <v>23768</v>
      </c>
      <c r="T2003" s="66" t="s">
        <v>3832</v>
      </c>
    </row>
    <row r="2004" spans="19:20">
      <c r="S2004" s="42">
        <v>23769</v>
      </c>
      <c r="T2004" s="66" t="s">
        <v>4070</v>
      </c>
    </row>
    <row r="2005" spans="19:20">
      <c r="S2005" s="42">
        <v>23770</v>
      </c>
      <c r="T2005" s="66" t="s">
        <v>4071</v>
      </c>
    </row>
    <row r="2006" spans="19:20">
      <c r="S2006" s="42">
        <v>24123</v>
      </c>
      <c r="T2006" s="66" t="s">
        <v>3343</v>
      </c>
    </row>
    <row r="2007" spans="19:20">
      <c r="S2007" s="42">
        <v>24124</v>
      </c>
      <c r="T2007" s="66" t="s">
        <v>3343</v>
      </c>
    </row>
    <row r="2008" spans="19:20">
      <c r="S2008" s="42">
        <v>24125</v>
      </c>
      <c r="T2008" s="66" t="s">
        <v>3343</v>
      </c>
    </row>
    <row r="2009" spans="19:20">
      <c r="S2009" s="42">
        <v>24126</v>
      </c>
      <c r="T2009" s="66" t="s">
        <v>3343</v>
      </c>
    </row>
    <row r="2010" spans="19:20">
      <c r="S2010" s="42">
        <v>24127</v>
      </c>
      <c r="T2010" s="66" t="s">
        <v>3343</v>
      </c>
    </row>
    <row r="2011" spans="19:20">
      <c r="S2011" s="42">
        <v>24128</v>
      </c>
      <c r="T2011" s="66" t="s">
        <v>3343</v>
      </c>
    </row>
    <row r="2012" spans="19:20">
      <c r="S2012" s="42">
        <v>24129</v>
      </c>
      <c r="T2012" s="66" t="s">
        <v>3343</v>
      </c>
    </row>
    <row r="2013" spans="19:20">
      <c r="S2013" s="42">
        <v>24130</v>
      </c>
      <c r="T2013" s="66" t="s">
        <v>3343</v>
      </c>
    </row>
    <row r="2014" spans="19:20">
      <c r="S2014" s="42">
        <v>24131</v>
      </c>
      <c r="T2014" s="66" t="s">
        <v>3988</v>
      </c>
    </row>
    <row r="2015" spans="19:20">
      <c r="S2015" s="42">
        <v>24132</v>
      </c>
      <c r="T2015" s="66" t="s">
        <v>3343</v>
      </c>
    </row>
    <row r="2016" spans="19:20">
      <c r="S2016" s="42">
        <v>23938</v>
      </c>
      <c r="T2016" s="66" t="s">
        <v>3216</v>
      </c>
    </row>
    <row r="2017" spans="19:20">
      <c r="S2017" s="42">
        <v>23939</v>
      </c>
      <c r="T2017" s="66" t="s">
        <v>3810</v>
      </c>
    </row>
    <row r="2018" spans="19:20">
      <c r="S2018" s="42">
        <v>23940</v>
      </c>
      <c r="T2018" s="66" t="s">
        <v>4072</v>
      </c>
    </row>
    <row r="2019" spans="19:20">
      <c r="S2019" s="42">
        <v>23941</v>
      </c>
      <c r="T2019" s="66" t="s">
        <v>4072</v>
      </c>
    </row>
    <row r="2020" spans="19:20">
      <c r="S2020" s="42">
        <v>23942</v>
      </c>
      <c r="T2020" s="66" t="s">
        <v>4073</v>
      </c>
    </row>
    <row r="2021" spans="19:20">
      <c r="S2021" s="42">
        <v>23943</v>
      </c>
      <c r="T2021" s="66" t="s">
        <v>4074</v>
      </c>
    </row>
    <row r="2022" spans="19:20">
      <c r="S2022" s="42">
        <v>23944</v>
      </c>
      <c r="T2022" s="66" t="s">
        <v>4074</v>
      </c>
    </row>
    <row r="2023" spans="19:20">
      <c r="S2023" s="42">
        <v>23945</v>
      </c>
      <c r="T2023" s="66" t="s">
        <v>4074</v>
      </c>
    </row>
    <row r="2024" spans="19:20">
      <c r="S2024" s="42">
        <v>23946</v>
      </c>
      <c r="T2024" s="66" t="s">
        <v>4074</v>
      </c>
    </row>
    <row r="2025" spans="19:20">
      <c r="S2025" s="42">
        <v>24086</v>
      </c>
      <c r="T2025" s="66" t="s">
        <v>3834</v>
      </c>
    </row>
    <row r="2026" spans="19:20">
      <c r="S2026" s="42">
        <v>24087</v>
      </c>
      <c r="T2026" s="66" t="s">
        <v>3834</v>
      </c>
    </row>
    <row r="2027" spans="19:20">
      <c r="S2027" s="42">
        <v>24088</v>
      </c>
      <c r="T2027" s="66" t="s">
        <v>3834</v>
      </c>
    </row>
    <row r="2028" spans="19:20">
      <c r="S2028" s="42">
        <v>24089</v>
      </c>
      <c r="T2028" s="66" t="s">
        <v>3834</v>
      </c>
    </row>
    <row r="2029" spans="19:20">
      <c r="S2029" s="42">
        <v>24090</v>
      </c>
      <c r="T2029" s="66" t="s">
        <v>3959</v>
      </c>
    </row>
    <row r="2030" spans="19:20">
      <c r="S2030" s="42">
        <v>24091</v>
      </c>
      <c r="T2030" s="66" t="s">
        <v>3959</v>
      </c>
    </row>
    <row r="2031" spans="19:20">
      <c r="S2031" s="42">
        <v>24092</v>
      </c>
      <c r="T2031" s="66" t="s">
        <v>3959</v>
      </c>
    </row>
    <row r="2032" spans="19:20">
      <c r="S2032" s="42">
        <v>24093</v>
      </c>
      <c r="T2032" s="66" t="s">
        <v>4075</v>
      </c>
    </row>
    <row r="2033" spans="19:20">
      <c r="S2033" s="42">
        <v>24094</v>
      </c>
      <c r="T2033" s="66" t="s">
        <v>3834</v>
      </c>
    </row>
    <row r="2034" spans="19:20">
      <c r="S2034" s="42">
        <v>24095</v>
      </c>
      <c r="T2034" s="66" t="s">
        <v>3834</v>
      </c>
    </row>
    <row r="2035" spans="19:20">
      <c r="S2035" s="42">
        <v>24096</v>
      </c>
      <c r="T2035" s="66" t="s">
        <v>3834</v>
      </c>
    </row>
    <row r="2036" spans="19:20">
      <c r="S2036" s="42">
        <v>24097</v>
      </c>
      <c r="T2036" s="66" t="s">
        <v>3834</v>
      </c>
    </row>
    <row r="2037" spans="19:20">
      <c r="S2037" s="42">
        <v>24098</v>
      </c>
      <c r="T2037" s="66" t="s">
        <v>3834</v>
      </c>
    </row>
    <row r="2038" spans="19:20">
      <c r="S2038" s="42">
        <v>17262</v>
      </c>
      <c r="T2038" s="66" t="s">
        <v>3421</v>
      </c>
    </row>
    <row r="2039" spans="19:20">
      <c r="S2039" s="42">
        <v>24105</v>
      </c>
      <c r="T2039" s="66" t="s">
        <v>3823</v>
      </c>
    </row>
    <row r="2040" spans="19:20">
      <c r="S2040" s="42">
        <v>24106</v>
      </c>
      <c r="T2040" s="66" t="s">
        <v>3810</v>
      </c>
    </row>
    <row r="2041" spans="19:20">
      <c r="S2041" s="42">
        <v>24107</v>
      </c>
      <c r="T2041" s="66" t="s">
        <v>3823</v>
      </c>
    </row>
    <row r="2042" spans="19:20">
      <c r="S2042" s="42">
        <v>24108</v>
      </c>
      <c r="T2042" s="66" t="s">
        <v>3988</v>
      </c>
    </row>
    <row r="2043" spans="19:20">
      <c r="S2043" s="42">
        <v>24109</v>
      </c>
      <c r="T2043" s="66" t="s">
        <v>3988</v>
      </c>
    </row>
    <row r="2044" spans="19:20">
      <c r="S2044" s="42">
        <v>24110</v>
      </c>
      <c r="T2044" s="66" t="s">
        <v>3988</v>
      </c>
    </row>
    <row r="2045" spans="19:20">
      <c r="S2045" s="42">
        <v>24111</v>
      </c>
      <c r="T2045" s="66" t="s">
        <v>3216</v>
      </c>
    </row>
    <row r="2046" spans="19:20">
      <c r="S2046" s="42">
        <v>24102</v>
      </c>
      <c r="T2046" s="66" t="s">
        <v>3818</v>
      </c>
    </row>
    <row r="2047" spans="19:20">
      <c r="S2047" s="42">
        <v>24103</v>
      </c>
      <c r="T2047" s="66" t="s">
        <v>3818</v>
      </c>
    </row>
    <row r="2048" spans="19:20">
      <c r="S2048" s="42">
        <v>24104</v>
      </c>
      <c r="T2048" s="66" t="s">
        <v>3823</v>
      </c>
    </row>
    <row r="2049" spans="19:20">
      <c r="S2049" s="42">
        <v>24063</v>
      </c>
      <c r="T2049" s="66" t="s">
        <v>3810</v>
      </c>
    </row>
    <row r="2050" spans="19:20">
      <c r="S2050" s="42">
        <v>24073</v>
      </c>
      <c r="T2050" s="66" t="s">
        <v>4075</v>
      </c>
    </row>
    <row r="2051" spans="19:20">
      <c r="S2051" s="42">
        <v>24074</v>
      </c>
      <c r="T2051" s="66" t="s">
        <v>4075</v>
      </c>
    </row>
    <row r="2052" spans="19:20">
      <c r="S2052" s="42">
        <v>24075</v>
      </c>
      <c r="T2052" s="66" t="s">
        <v>4075</v>
      </c>
    </row>
    <row r="2053" spans="19:20">
      <c r="S2053" s="42">
        <v>24076</v>
      </c>
      <c r="T2053" s="66" t="s">
        <v>3421</v>
      </c>
    </row>
    <row r="2054" spans="19:20">
      <c r="S2054" s="42">
        <v>24077</v>
      </c>
      <c r="T2054" s="66" t="s">
        <v>3421</v>
      </c>
    </row>
    <row r="2055" spans="19:20">
      <c r="S2055" s="42">
        <v>24078</v>
      </c>
      <c r="T2055" s="66" t="s">
        <v>3421</v>
      </c>
    </row>
    <row r="2056" spans="19:20">
      <c r="S2056" s="42">
        <v>24079</v>
      </c>
      <c r="T2056" s="66" t="s">
        <v>3421</v>
      </c>
    </row>
    <row r="2057" spans="19:20">
      <c r="S2057" s="42">
        <v>24080</v>
      </c>
      <c r="T2057" s="66" t="s">
        <v>3421</v>
      </c>
    </row>
    <row r="2058" spans="19:20">
      <c r="S2058" s="42">
        <v>24081</v>
      </c>
      <c r="T2058" s="66" t="s">
        <v>3421</v>
      </c>
    </row>
    <row r="2059" spans="19:20">
      <c r="S2059" s="42">
        <v>24082</v>
      </c>
      <c r="T2059" s="66" t="s">
        <v>3421</v>
      </c>
    </row>
    <row r="2060" spans="19:20">
      <c r="S2060" s="42">
        <v>24083</v>
      </c>
      <c r="T2060" s="66" t="s">
        <v>4076</v>
      </c>
    </row>
    <row r="2061" spans="19:20">
      <c r="S2061" s="42">
        <v>24084</v>
      </c>
      <c r="T2061" s="66" t="s">
        <v>3834</v>
      </c>
    </row>
    <row r="2062" spans="19:20">
      <c r="S2062" s="42">
        <v>24085</v>
      </c>
      <c r="T2062" s="66" t="s">
        <v>3834</v>
      </c>
    </row>
    <row r="2063" spans="19:20">
      <c r="S2063" s="42">
        <v>17263</v>
      </c>
      <c r="T2063" s="66" t="s">
        <v>3421</v>
      </c>
    </row>
    <row r="2064" spans="19:20">
      <c r="S2064" s="42">
        <v>17264</v>
      </c>
      <c r="T2064" s="66" t="s">
        <v>3421</v>
      </c>
    </row>
    <row r="2065" spans="19:20">
      <c r="S2065" s="42">
        <v>17265</v>
      </c>
      <c r="T2065" s="66" t="s">
        <v>3822</v>
      </c>
    </row>
    <row r="2066" spans="19:20">
      <c r="S2066" s="42">
        <v>17266</v>
      </c>
      <c r="T2066" s="66" t="s">
        <v>3216</v>
      </c>
    </row>
    <row r="2067" spans="19:20">
      <c r="S2067" s="42">
        <v>17267</v>
      </c>
      <c r="T2067" s="66" t="s">
        <v>3467</v>
      </c>
    </row>
    <row r="2068" spans="19:20">
      <c r="S2068" s="42">
        <v>17268</v>
      </c>
      <c r="T2068" s="66" t="s">
        <v>3421</v>
      </c>
    </row>
    <row r="2069" spans="19:20">
      <c r="S2069" s="42">
        <v>17269</v>
      </c>
      <c r="T2069" s="66" t="s">
        <v>3421</v>
      </c>
    </row>
    <row r="2070" spans="19:20">
      <c r="S2070" s="42">
        <v>23898</v>
      </c>
      <c r="T2070" s="66" t="s">
        <v>3810</v>
      </c>
    </row>
    <row r="2071" spans="19:20">
      <c r="S2071" s="42">
        <v>23899</v>
      </c>
      <c r="T2071" s="66" t="s">
        <v>3810</v>
      </c>
    </row>
    <row r="2072" spans="19:20">
      <c r="S2072" s="42">
        <v>23900</v>
      </c>
      <c r="T2072" s="66" t="s">
        <v>4077</v>
      </c>
    </row>
    <row r="2073" spans="19:20">
      <c r="S2073" s="42">
        <v>23901</v>
      </c>
      <c r="T2073" s="66" t="s">
        <v>4077</v>
      </c>
    </row>
    <row r="2074" spans="19:20">
      <c r="S2074" s="42">
        <v>23902</v>
      </c>
      <c r="T2074" s="66" t="s">
        <v>4078</v>
      </c>
    </row>
    <row r="2075" spans="19:20">
      <c r="S2075" s="42">
        <v>23903</v>
      </c>
      <c r="T2075" s="66" t="s">
        <v>4078</v>
      </c>
    </row>
    <row r="2076" spans="19:20">
      <c r="S2076" s="42">
        <v>23904</v>
      </c>
      <c r="T2076" s="66" t="s">
        <v>4078</v>
      </c>
    </row>
    <row r="2077" spans="19:20">
      <c r="S2077" s="42">
        <v>23905</v>
      </c>
      <c r="T2077" s="66" t="s">
        <v>4078</v>
      </c>
    </row>
    <row r="2078" spans="19:20">
      <c r="S2078" s="42">
        <v>23906</v>
      </c>
      <c r="T2078" s="66" t="s">
        <v>4078</v>
      </c>
    </row>
    <row r="2079" spans="19:20">
      <c r="S2079" s="42">
        <v>23907</v>
      </c>
      <c r="T2079" s="66" t="s">
        <v>4078</v>
      </c>
    </row>
    <row r="2080" spans="19:20">
      <c r="S2080" s="42">
        <v>23908</v>
      </c>
      <c r="T2080" s="66" t="s">
        <v>4078</v>
      </c>
    </row>
    <row r="2081" spans="19:20">
      <c r="S2081" s="42">
        <v>23909</v>
      </c>
      <c r="T2081" s="66" t="s">
        <v>4078</v>
      </c>
    </row>
    <row r="2082" spans="19:20">
      <c r="S2082" s="42">
        <v>23910</v>
      </c>
      <c r="T2082" s="66" t="s">
        <v>4078</v>
      </c>
    </row>
    <row r="2083" spans="19:20">
      <c r="S2083" s="42">
        <v>23911</v>
      </c>
      <c r="T2083" s="66" t="s">
        <v>4078</v>
      </c>
    </row>
    <row r="2084" spans="19:20">
      <c r="S2084" s="42">
        <v>23912</v>
      </c>
      <c r="T2084" s="66" t="s">
        <v>4075</v>
      </c>
    </row>
    <row r="2085" spans="19:20">
      <c r="S2085" s="42">
        <v>23913</v>
      </c>
      <c r="T2085" s="66" t="s">
        <v>3860</v>
      </c>
    </row>
    <row r="2086" spans="19:20">
      <c r="S2086" s="42">
        <v>23914</v>
      </c>
      <c r="T2086" s="66" t="s">
        <v>3860</v>
      </c>
    </row>
    <row r="2087" spans="19:20">
      <c r="S2087" s="42">
        <v>23915</v>
      </c>
      <c r="T2087" s="66" t="s">
        <v>3810</v>
      </c>
    </row>
    <row r="2088" spans="19:20">
      <c r="S2088" s="42">
        <v>23916</v>
      </c>
      <c r="T2088" s="66" t="s">
        <v>3810</v>
      </c>
    </row>
    <row r="2089" spans="19:20">
      <c r="S2089" s="42">
        <v>23917</v>
      </c>
      <c r="T2089" s="66" t="s">
        <v>3810</v>
      </c>
    </row>
    <row r="2090" spans="19:20">
      <c r="S2090" s="42">
        <v>23918</v>
      </c>
      <c r="T2090" s="66" t="s">
        <v>3810</v>
      </c>
    </row>
    <row r="2091" spans="19:20">
      <c r="S2091" s="42">
        <v>23919</v>
      </c>
      <c r="T2091" s="66" t="s">
        <v>3810</v>
      </c>
    </row>
    <row r="2092" spans="19:20">
      <c r="S2092" s="42">
        <v>23920</v>
      </c>
      <c r="T2092" s="66" t="s">
        <v>3810</v>
      </c>
    </row>
    <row r="2093" spans="19:20">
      <c r="S2093" s="42">
        <v>23921</v>
      </c>
      <c r="T2093" s="66" t="s">
        <v>3810</v>
      </c>
    </row>
    <row r="2094" spans="19:20">
      <c r="S2094" s="42">
        <v>23922</v>
      </c>
      <c r="T2094" s="66" t="s">
        <v>3810</v>
      </c>
    </row>
    <row r="2095" spans="19:20">
      <c r="S2095" s="42">
        <v>23923</v>
      </c>
      <c r="T2095" s="66" t="s">
        <v>3833</v>
      </c>
    </row>
    <row r="2096" spans="19:20">
      <c r="S2096" s="42">
        <v>23924</v>
      </c>
      <c r="T2096" s="66" t="s">
        <v>3833</v>
      </c>
    </row>
    <row r="2097" spans="19:20">
      <c r="S2097" s="42">
        <v>23925</v>
      </c>
      <c r="T2097" s="66" t="s">
        <v>3833</v>
      </c>
    </row>
    <row r="2098" spans="19:20">
      <c r="S2098" s="42">
        <v>15704</v>
      </c>
      <c r="T2098" s="66" t="s">
        <v>3959</v>
      </c>
    </row>
    <row r="2099" spans="19:20">
      <c r="S2099" s="42">
        <v>15705</v>
      </c>
      <c r="T2099" s="66" t="s">
        <v>4023</v>
      </c>
    </row>
    <row r="2100" spans="19:20">
      <c r="S2100" s="42">
        <v>15706</v>
      </c>
      <c r="T2100" s="66" t="s">
        <v>4023</v>
      </c>
    </row>
    <row r="2101" spans="19:20">
      <c r="S2101" s="42">
        <v>15707</v>
      </c>
      <c r="T2101" s="66" t="s">
        <v>3329</v>
      </c>
    </row>
    <row r="2102" spans="19:20">
      <c r="S2102" s="42">
        <v>15708</v>
      </c>
      <c r="T2102" s="66" t="s">
        <v>3329</v>
      </c>
    </row>
    <row r="2103" spans="19:20">
      <c r="S2103" s="42">
        <v>15709</v>
      </c>
      <c r="T2103" s="66" t="s">
        <v>4036</v>
      </c>
    </row>
    <row r="2104" spans="19:20">
      <c r="S2104" s="42">
        <v>15710</v>
      </c>
      <c r="T2104" s="66" t="s">
        <v>4036</v>
      </c>
    </row>
    <row r="2105" spans="19:20">
      <c r="S2105" s="42">
        <v>15711</v>
      </c>
      <c r="T2105" s="66" t="s">
        <v>4036</v>
      </c>
    </row>
    <row r="2106" spans="19:20">
      <c r="S2106" s="42">
        <v>15712</v>
      </c>
      <c r="T2106" s="66" t="s">
        <v>4036</v>
      </c>
    </row>
    <row r="2107" spans="19:20">
      <c r="S2107" s="42">
        <v>15713</v>
      </c>
      <c r="T2107" s="66" t="s">
        <v>4036</v>
      </c>
    </row>
    <row r="2108" spans="19:20">
      <c r="S2108" s="42">
        <v>22841</v>
      </c>
      <c r="T2108" s="66" t="s">
        <v>3920</v>
      </c>
    </row>
    <row r="2109" spans="19:20">
      <c r="S2109" s="42">
        <v>22842</v>
      </c>
      <c r="T2109" s="66" t="s">
        <v>3920</v>
      </c>
    </row>
    <row r="2110" spans="19:20">
      <c r="S2110" s="42">
        <v>22843</v>
      </c>
      <c r="T2110" s="66" t="s">
        <v>3920</v>
      </c>
    </row>
    <row r="2111" spans="19:20">
      <c r="S2111" s="42">
        <v>22844</v>
      </c>
      <c r="T2111" s="66" t="s">
        <v>3920</v>
      </c>
    </row>
    <row r="2112" spans="19:20">
      <c r="S2112" s="42">
        <v>22845</v>
      </c>
      <c r="T2112" s="66" t="s">
        <v>3920</v>
      </c>
    </row>
    <row r="2113" spans="19:20">
      <c r="S2113" s="42">
        <v>22846</v>
      </c>
      <c r="T2113" s="66" t="s">
        <v>3920</v>
      </c>
    </row>
    <row r="2114" spans="19:20">
      <c r="S2114" s="42">
        <v>22847</v>
      </c>
      <c r="T2114" s="66" t="s">
        <v>3920</v>
      </c>
    </row>
    <row r="2115" spans="19:20">
      <c r="S2115" s="42">
        <v>22848</v>
      </c>
      <c r="T2115" s="66" t="s">
        <v>3920</v>
      </c>
    </row>
    <row r="2116" spans="19:20">
      <c r="S2116" s="42">
        <v>22849</v>
      </c>
      <c r="T2116" s="66" t="s">
        <v>3920</v>
      </c>
    </row>
    <row r="2117" spans="19:20">
      <c r="S2117" s="42">
        <v>22850</v>
      </c>
      <c r="T2117" s="66" t="s">
        <v>3989</v>
      </c>
    </row>
    <row r="2118" spans="19:20">
      <c r="S2118" s="42">
        <v>16196</v>
      </c>
      <c r="T2118" s="66" t="s">
        <v>3467</v>
      </c>
    </row>
    <row r="2119" spans="19:20">
      <c r="S2119" s="42">
        <v>16197</v>
      </c>
      <c r="T2119" s="66" t="s">
        <v>3467</v>
      </c>
    </row>
    <row r="2120" spans="19:20">
      <c r="S2120" s="42">
        <v>16198</v>
      </c>
      <c r="T2120" s="66" t="s">
        <v>3467</v>
      </c>
    </row>
    <row r="2121" spans="19:20">
      <c r="S2121" s="42">
        <v>16199</v>
      </c>
      <c r="T2121" s="66" t="s">
        <v>3467</v>
      </c>
    </row>
    <row r="2122" spans="19:20">
      <c r="S2122" s="42">
        <v>16200</v>
      </c>
      <c r="T2122" s="66" t="s">
        <v>3467</v>
      </c>
    </row>
    <row r="2123" spans="19:20">
      <c r="S2123" s="42">
        <v>16201</v>
      </c>
      <c r="T2123" s="66" t="s">
        <v>3467</v>
      </c>
    </row>
    <row r="2124" spans="19:20">
      <c r="S2124" s="42">
        <v>16202</v>
      </c>
      <c r="T2124" s="66" t="s">
        <v>3467</v>
      </c>
    </row>
    <row r="2125" spans="19:20">
      <c r="S2125" s="42">
        <v>22814</v>
      </c>
      <c r="T2125" s="66" t="s">
        <v>3860</v>
      </c>
    </row>
    <row r="2126" spans="19:20">
      <c r="S2126" s="42">
        <v>22815</v>
      </c>
      <c r="T2126" s="66" t="s">
        <v>3860</v>
      </c>
    </row>
    <row r="2127" spans="19:20">
      <c r="S2127" s="42">
        <v>22816</v>
      </c>
      <c r="T2127" s="66" t="s">
        <v>4079</v>
      </c>
    </row>
    <row r="2128" spans="19:20">
      <c r="S2128" s="42">
        <v>22839</v>
      </c>
      <c r="T2128" s="66" t="s">
        <v>4080</v>
      </c>
    </row>
    <row r="2129" spans="19:20">
      <c r="S2129" s="42">
        <v>16441</v>
      </c>
      <c r="T2129" s="66" t="s">
        <v>3213</v>
      </c>
    </row>
    <row r="2130" spans="19:20">
      <c r="S2130" s="42">
        <v>16442</v>
      </c>
      <c r="T2130" s="66" t="s">
        <v>3514</v>
      </c>
    </row>
    <row r="2131" spans="19:20">
      <c r="S2131" s="42">
        <v>16443</v>
      </c>
      <c r="T2131" s="66" t="s">
        <v>3514</v>
      </c>
    </row>
    <row r="2132" spans="19:20">
      <c r="S2132" s="42">
        <v>16444</v>
      </c>
      <c r="T2132" s="66" t="s">
        <v>4080</v>
      </c>
    </row>
    <row r="2133" spans="19:20">
      <c r="S2133" s="42">
        <v>16445</v>
      </c>
      <c r="T2133" s="66" t="s">
        <v>4080</v>
      </c>
    </row>
    <row r="2134" spans="19:20">
      <c r="S2134" s="42">
        <v>16446</v>
      </c>
      <c r="T2134" s="66" t="s">
        <v>4081</v>
      </c>
    </row>
    <row r="2135" spans="19:20">
      <c r="S2135" s="42">
        <v>16447</v>
      </c>
      <c r="T2135" s="66" t="s">
        <v>3421</v>
      </c>
    </row>
    <row r="2136" spans="19:20">
      <c r="S2136" s="42">
        <v>16448</v>
      </c>
      <c r="T2136" s="66" t="s">
        <v>3421</v>
      </c>
    </row>
    <row r="2137" spans="19:20">
      <c r="S2137" s="42">
        <v>16413</v>
      </c>
      <c r="T2137" s="66" t="s">
        <v>3822</v>
      </c>
    </row>
    <row r="2138" spans="19:20">
      <c r="S2138" s="42">
        <v>16414</v>
      </c>
      <c r="T2138" s="66" t="s">
        <v>3822</v>
      </c>
    </row>
    <row r="2139" spans="19:20">
      <c r="S2139" s="42">
        <v>16415</v>
      </c>
      <c r="T2139" s="66" t="s">
        <v>3822</v>
      </c>
    </row>
    <row r="2140" spans="19:20">
      <c r="S2140" s="42">
        <v>16416</v>
      </c>
      <c r="T2140" s="66" t="s">
        <v>3822</v>
      </c>
    </row>
    <row r="2141" spans="19:20">
      <c r="S2141" s="42">
        <v>16417</v>
      </c>
      <c r="T2141" s="66" t="s">
        <v>3822</v>
      </c>
    </row>
    <row r="2142" spans="19:20">
      <c r="S2142" s="42">
        <v>16418</v>
      </c>
      <c r="T2142" s="66" t="s">
        <v>3822</v>
      </c>
    </row>
    <row r="2143" spans="19:20">
      <c r="S2143" s="42">
        <v>16419</v>
      </c>
      <c r="T2143" s="66" t="s">
        <v>3822</v>
      </c>
    </row>
    <row r="2144" spans="19:20">
      <c r="S2144" s="42">
        <v>16420</v>
      </c>
      <c r="T2144" s="66" t="s">
        <v>3822</v>
      </c>
    </row>
    <row r="2145" spans="19:20">
      <c r="S2145" s="42">
        <v>16421</v>
      </c>
      <c r="T2145" s="66" t="s">
        <v>3860</v>
      </c>
    </row>
    <row r="2146" spans="19:20">
      <c r="S2146" s="42">
        <v>16422</v>
      </c>
      <c r="T2146" s="66" t="s">
        <v>4080</v>
      </c>
    </row>
    <row r="2147" spans="19:20">
      <c r="S2147" s="42">
        <v>16423</v>
      </c>
      <c r="T2147" s="66" t="s">
        <v>4080</v>
      </c>
    </row>
    <row r="2148" spans="19:20">
      <c r="S2148" s="42">
        <v>16424</v>
      </c>
      <c r="T2148" s="66" t="s">
        <v>3860</v>
      </c>
    </row>
    <row r="2149" spans="19:20">
      <c r="S2149" s="42">
        <v>16425</v>
      </c>
      <c r="T2149" s="66" t="s">
        <v>3860</v>
      </c>
    </row>
    <row r="2150" spans="19:20">
      <c r="S2150" s="42">
        <v>23024</v>
      </c>
      <c r="T2150" s="66" t="s">
        <v>3823</v>
      </c>
    </row>
    <row r="2151" spans="19:20">
      <c r="S2151" s="42">
        <v>23025</v>
      </c>
      <c r="T2151" s="66" t="s">
        <v>3823</v>
      </c>
    </row>
    <row r="2152" spans="19:20">
      <c r="S2152" s="42">
        <v>23026</v>
      </c>
      <c r="T2152" s="66" t="s">
        <v>3467</v>
      </c>
    </row>
    <row r="2153" spans="19:20">
      <c r="S2153" s="42">
        <v>23027</v>
      </c>
      <c r="T2153" s="66" t="s">
        <v>3467</v>
      </c>
    </row>
    <row r="2154" spans="19:20">
      <c r="S2154" s="42">
        <v>23028</v>
      </c>
      <c r="T2154" s="66" t="s">
        <v>3860</v>
      </c>
    </row>
    <row r="2155" spans="19:20">
      <c r="S2155" s="42">
        <v>23029</v>
      </c>
      <c r="T2155" s="66" t="s">
        <v>3860</v>
      </c>
    </row>
    <row r="2156" spans="19:20">
      <c r="S2156" s="42">
        <v>23030</v>
      </c>
      <c r="T2156" s="66" t="s">
        <v>3860</v>
      </c>
    </row>
    <row r="2157" spans="19:20">
      <c r="S2157" s="42">
        <v>23031</v>
      </c>
      <c r="T2157" s="66" t="s">
        <v>3860</v>
      </c>
    </row>
    <row r="2158" spans="19:20">
      <c r="S2158" s="42">
        <v>23032</v>
      </c>
      <c r="T2158" s="66" t="s">
        <v>3860</v>
      </c>
    </row>
    <row r="2159" spans="19:20">
      <c r="S2159" s="42">
        <v>23033</v>
      </c>
      <c r="T2159" s="66" t="s">
        <v>3860</v>
      </c>
    </row>
    <row r="2160" spans="19:20">
      <c r="S2160" s="42">
        <v>23034</v>
      </c>
      <c r="T2160" s="66" t="s">
        <v>4080</v>
      </c>
    </row>
    <row r="2161" spans="19:20">
      <c r="S2161" s="42">
        <v>23035</v>
      </c>
      <c r="T2161" s="66" t="s">
        <v>4080</v>
      </c>
    </row>
    <row r="2162" spans="19:20">
      <c r="S2162" s="42">
        <v>23036</v>
      </c>
      <c r="T2162" s="66" t="s">
        <v>4080</v>
      </c>
    </row>
    <row r="2163" spans="19:20">
      <c r="S2163" s="42">
        <v>23037</v>
      </c>
      <c r="T2163" s="66" t="s">
        <v>4080</v>
      </c>
    </row>
    <row r="2164" spans="19:20">
      <c r="S2164" s="42">
        <v>23039</v>
      </c>
      <c r="T2164" s="66" t="s">
        <v>4080</v>
      </c>
    </row>
    <row r="2165" spans="19:20">
      <c r="S2165" s="42">
        <v>16628</v>
      </c>
      <c r="T2165" s="66" t="s">
        <v>4010</v>
      </c>
    </row>
    <row r="2166" spans="19:20">
      <c r="S2166" s="42">
        <v>16629</v>
      </c>
      <c r="T2166" s="66" t="s">
        <v>3216</v>
      </c>
    </row>
    <row r="2167" spans="19:20">
      <c r="S2167" s="42">
        <v>16630</v>
      </c>
      <c r="T2167" s="66" t="s">
        <v>3959</v>
      </c>
    </row>
    <row r="2168" spans="19:20">
      <c r="S2168" s="42">
        <v>16631</v>
      </c>
      <c r="T2168" s="66" t="s">
        <v>3959</v>
      </c>
    </row>
    <row r="2169" spans="19:20">
      <c r="S2169" s="42">
        <v>16632</v>
      </c>
      <c r="T2169" s="66" t="s">
        <v>4080</v>
      </c>
    </row>
    <row r="2170" spans="19:20">
      <c r="S2170" s="42">
        <v>22817</v>
      </c>
      <c r="T2170" s="66" t="s">
        <v>4079</v>
      </c>
    </row>
    <row r="2171" spans="19:20">
      <c r="S2171" s="42">
        <v>22818</v>
      </c>
      <c r="T2171" s="66" t="s">
        <v>4079</v>
      </c>
    </row>
    <row r="2172" spans="19:20">
      <c r="S2172" s="42">
        <v>22819</v>
      </c>
      <c r="T2172" s="66" t="s">
        <v>4079</v>
      </c>
    </row>
    <row r="2173" spans="19:20">
      <c r="S2173" s="42">
        <v>22820</v>
      </c>
      <c r="T2173" s="66" t="s">
        <v>4079</v>
      </c>
    </row>
    <row r="2174" spans="19:20">
      <c r="S2174" s="42">
        <v>22821</v>
      </c>
      <c r="T2174" s="66" t="s">
        <v>4080</v>
      </c>
    </row>
    <row r="2175" spans="19:20">
      <c r="S2175" s="42">
        <v>22825</v>
      </c>
      <c r="T2175" s="66" t="s">
        <v>4010</v>
      </c>
    </row>
    <row r="2176" spans="19:20">
      <c r="S2176" s="42">
        <v>22826</v>
      </c>
      <c r="T2176" s="66" t="s">
        <v>3959</v>
      </c>
    </row>
    <row r="2177" spans="19:20">
      <c r="S2177" s="42">
        <v>22827</v>
      </c>
      <c r="T2177" s="66" t="s">
        <v>3820</v>
      </c>
    </row>
    <row r="2178" spans="19:20">
      <c r="S2178" s="42">
        <v>22831</v>
      </c>
      <c r="T2178" s="66" t="s">
        <v>4080</v>
      </c>
    </row>
    <row r="2179" spans="19:20">
      <c r="S2179" s="42">
        <v>22832</v>
      </c>
      <c r="T2179" s="66" t="s">
        <v>4080</v>
      </c>
    </row>
    <row r="2180" spans="19:20">
      <c r="S2180" s="42">
        <v>22834</v>
      </c>
      <c r="T2180" s="66" t="s">
        <v>4080</v>
      </c>
    </row>
    <row r="2181" spans="19:20">
      <c r="S2181" s="42">
        <v>22851</v>
      </c>
      <c r="T2181" s="66" t="s">
        <v>3989</v>
      </c>
    </row>
    <row r="2182" spans="19:20">
      <c r="S2182" s="42">
        <v>22852</v>
      </c>
      <c r="T2182" s="66" t="s">
        <v>3860</v>
      </c>
    </row>
    <row r="2183" spans="19:20">
      <c r="S2183" s="42">
        <v>22853</v>
      </c>
      <c r="T2183" s="66" t="s">
        <v>3860</v>
      </c>
    </row>
    <row r="2184" spans="19:20">
      <c r="S2184" s="42">
        <v>22854</v>
      </c>
      <c r="T2184" s="66" t="s">
        <v>3860</v>
      </c>
    </row>
    <row r="2185" spans="19:20">
      <c r="S2185" s="42">
        <v>23349</v>
      </c>
      <c r="T2185" s="66" t="s">
        <v>3421</v>
      </c>
    </row>
    <row r="2186" spans="19:20">
      <c r="S2186" s="42">
        <v>23350</v>
      </c>
      <c r="T2186" s="66" t="s">
        <v>4082</v>
      </c>
    </row>
    <row r="2187" spans="19:20">
      <c r="S2187" s="42">
        <v>23062</v>
      </c>
      <c r="T2187" s="66" t="s">
        <v>4083</v>
      </c>
    </row>
    <row r="2188" spans="19:20">
      <c r="S2188" s="42">
        <v>23063</v>
      </c>
      <c r="T2188" s="66" t="s">
        <v>4083</v>
      </c>
    </row>
    <row r="2189" spans="19:20">
      <c r="S2189" s="42">
        <v>23064</v>
      </c>
      <c r="T2189" s="66" t="s">
        <v>4083</v>
      </c>
    </row>
    <row r="2190" spans="19:20">
      <c r="S2190" s="42">
        <v>23065</v>
      </c>
      <c r="T2190" s="66" t="s">
        <v>4083</v>
      </c>
    </row>
    <row r="2191" spans="19:20">
      <c r="S2191" s="42">
        <v>23066</v>
      </c>
      <c r="T2191" s="66" t="s">
        <v>4083</v>
      </c>
    </row>
    <row r="2192" spans="19:20">
      <c r="S2192" s="42">
        <v>23067</v>
      </c>
      <c r="T2192" s="66" t="s">
        <v>4083</v>
      </c>
    </row>
    <row r="2193" spans="19:20">
      <c r="S2193" s="42">
        <v>23068</v>
      </c>
      <c r="T2193" s="66" t="s">
        <v>4083</v>
      </c>
    </row>
    <row r="2194" spans="19:20">
      <c r="S2194" s="42">
        <v>23069</v>
      </c>
      <c r="T2194" s="66" t="s">
        <v>3823</v>
      </c>
    </row>
    <row r="2195" spans="19:20">
      <c r="S2195" s="42">
        <v>16203</v>
      </c>
      <c r="T2195" s="66" t="s">
        <v>3467</v>
      </c>
    </row>
    <row r="2196" spans="19:20">
      <c r="S2196" s="42">
        <v>16204</v>
      </c>
      <c r="T2196" s="66" t="s">
        <v>3467</v>
      </c>
    </row>
    <row r="2197" spans="19:20">
      <c r="S2197" s="42">
        <v>16205</v>
      </c>
      <c r="T2197" s="66" t="s">
        <v>3860</v>
      </c>
    </row>
    <row r="2198" spans="19:20">
      <c r="S2198" s="42">
        <v>16206</v>
      </c>
      <c r="T2198" s="66" t="s">
        <v>4054</v>
      </c>
    </row>
    <row r="2199" spans="19:20">
      <c r="S2199" s="42">
        <v>16207</v>
      </c>
      <c r="T2199" s="66" t="s">
        <v>4084</v>
      </c>
    </row>
    <row r="2200" spans="19:20">
      <c r="S2200" s="42">
        <v>16208</v>
      </c>
      <c r="T2200" s="66" t="s">
        <v>4084</v>
      </c>
    </row>
    <row r="2201" spans="19:20">
      <c r="S2201" s="42">
        <v>23051</v>
      </c>
      <c r="T2201" s="66" t="s">
        <v>4085</v>
      </c>
    </row>
    <row r="2202" spans="19:20">
      <c r="S2202" s="42">
        <v>23052</v>
      </c>
      <c r="T2202" s="66" t="s">
        <v>4085</v>
      </c>
    </row>
    <row r="2203" spans="19:20">
      <c r="S2203" s="42">
        <v>23053</v>
      </c>
      <c r="T2203" s="66" t="s">
        <v>3860</v>
      </c>
    </row>
    <row r="2204" spans="19:20">
      <c r="S2204" s="42">
        <v>23054</v>
      </c>
      <c r="T2204" s="66" t="s">
        <v>3860</v>
      </c>
    </row>
    <row r="2205" spans="19:20">
      <c r="S2205" s="42">
        <v>16188</v>
      </c>
      <c r="T2205" s="66" t="s">
        <v>3467</v>
      </c>
    </row>
    <row r="2206" spans="19:20">
      <c r="S2206" s="42">
        <v>16189</v>
      </c>
      <c r="T2206" s="66" t="s">
        <v>3514</v>
      </c>
    </row>
    <row r="2207" spans="19:20">
      <c r="S2207" s="42">
        <v>16190</v>
      </c>
      <c r="T2207" s="66" t="s">
        <v>3467</v>
      </c>
    </row>
    <row r="2208" spans="19:20">
      <c r="S2208" s="42">
        <v>16191</v>
      </c>
      <c r="T2208" s="66" t="s">
        <v>3467</v>
      </c>
    </row>
    <row r="2209" spans="19:20">
      <c r="S2209" s="42">
        <v>16192</v>
      </c>
      <c r="T2209" s="66" t="s">
        <v>3467</v>
      </c>
    </row>
    <row r="2210" spans="19:20">
      <c r="S2210" s="42">
        <v>16193</v>
      </c>
      <c r="T2210" s="66" t="s">
        <v>3467</v>
      </c>
    </row>
    <row r="2211" spans="19:20">
      <c r="S2211" s="42">
        <v>16194</v>
      </c>
      <c r="T2211" s="66" t="s">
        <v>2205</v>
      </c>
    </row>
    <row r="2212" spans="19:20">
      <c r="S2212" s="42">
        <v>16195</v>
      </c>
      <c r="T2212" s="66" t="s">
        <v>3467</v>
      </c>
    </row>
    <row r="2213" spans="19:20">
      <c r="S2213" s="42">
        <v>15714</v>
      </c>
      <c r="T2213" s="66" t="s">
        <v>4050</v>
      </c>
    </row>
    <row r="2214" spans="19:20">
      <c r="S2214" s="42">
        <v>15941</v>
      </c>
      <c r="T2214" s="66" t="s">
        <v>3216</v>
      </c>
    </row>
    <row r="2215" spans="19:20">
      <c r="S2215" s="42">
        <v>15942</v>
      </c>
      <c r="T2215" s="66" t="s">
        <v>3216</v>
      </c>
    </row>
    <row r="2216" spans="19:20">
      <c r="S2216" s="42">
        <v>15943</v>
      </c>
      <c r="T2216" s="66" t="s">
        <v>3216</v>
      </c>
    </row>
    <row r="2217" spans="19:20">
      <c r="S2217" s="42">
        <v>15944</v>
      </c>
      <c r="T2217" s="66" t="s">
        <v>3216</v>
      </c>
    </row>
    <row r="2218" spans="19:20">
      <c r="S2218" s="42">
        <v>15945</v>
      </c>
      <c r="T2218" s="66" t="s">
        <v>3216</v>
      </c>
    </row>
    <row r="2219" spans="19:20">
      <c r="S2219" s="42">
        <v>15946</v>
      </c>
      <c r="T2219" s="66" t="s">
        <v>3216</v>
      </c>
    </row>
    <row r="2220" spans="19:20">
      <c r="S2220" s="42">
        <v>15947</v>
      </c>
      <c r="T2220" s="66" t="s">
        <v>3216</v>
      </c>
    </row>
    <row r="2221" spans="19:20">
      <c r="S2221" s="42">
        <v>15948</v>
      </c>
      <c r="T2221" s="66" t="s">
        <v>3514</v>
      </c>
    </row>
    <row r="2222" spans="19:20">
      <c r="S2222" s="42">
        <v>15949</v>
      </c>
      <c r="T2222" s="66" t="s">
        <v>3216</v>
      </c>
    </row>
    <row r="2223" spans="19:20">
      <c r="S2223" s="42">
        <v>15950</v>
      </c>
      <c r="T2223" s="66" t="s">
        <v>3216</v>
      </c>
    </row>
    <row r="2224" spans="19:20">
      <c r="S2224" s="42">
        <v>15951</v>
      </c>
      <c r="T2224" s="66" t="s">
        <v>3536</v>
      </c>
    </row>
    <row r="2225" spans="19:20">
      <c r="S2225" s="42">
        <v>15952</v>
      </c>
      <c r="T2225" s="66" t="s">
        <v>4023</v>
      </c>
    </row>
    <row r="2226" spans="19:20">
      <c r="S2226" s="42">
        <v>15953</v>
      </c>
      <c r="T2226" s="66" t="s">
        <v>3213</v>
      </c>
    </row>
    <row r="2227" spans="19:20">
      <c r="S2227" s="42">
        <v>15954</v>
      </c>
      <c r="T2227" s="66" t="s">
        <v>3405</v>
      </c>
    </row>
    <row r="2228" spans="19:20">
      <c r="S2228" s="42">
        <v>16438</v>
      </c>
      <c r="T2228" s="66" t="s">
        <v>4080</v>
      </c>
    </row>
    <row r="2229" spans="19:20">
      <c r="S2229" s="42">
        <v>16439</v>
      </c>
      <c r="T2229" s="66" t="s">
        <v>4080</v>
      </c>
    </row>
    <row r="2230" spans="19:20">
      <c r="S2230" s="42">
        <v>16440</v>
      </c>
      <c r="T2230" s="66" t="s">
        <v>4080</v>
      </c>
    </row>
    <row r="2231" spans="19:20">
      <c r="S2231" s="42">
        <v>23040</v>
      </c>
      <c r="T2231" s="66" t="s">
        <v>4080</v>
      </c>
    </row>
    <row r="2232" spans="19:20">
      <c r="S2232" s="42">
        <v>23041</v>
      </c>
      <c r="T2232" s="66" t="s">
        <v>4080</v>
      </c>
    </row>
    <row r="2233" spans="19:20">
      <c r="S2233" s="42">
        <v>23042</v>
      </c>
      <c r="T2233" s="66" t="s">
        <v>4086</v>
      </c>
    </row>
    <row r="2234" spans="19:20">
      <c r="S2234" s="42">
        <v>23043</v>
      </c>
      <c r="T2234" s="66" t="s">
        <v>3959</v>
      </c>
    </row>
    <row r="2235" spans="19:20">
      <c r="S2235" s="42">
        <v>23044</v>
      </c>
      <c r="T2235" s="66" t="s">
        <v>3213</v>
      </c>
    </row>
    <row r="2236" spans="19:20">
      <c r="S2236" s="42">
        <v>23045</v>
      </c>
      <c r="T2236" s="66" t="s">
        <v>3213</v>
      </c>
    </row>
    <row r="2237" spans="19:20">
      <c r="S2237" s="42">
        <v>23046</v>
      </c>
      <c r="T2237" s="66" t="s">
        <v>3213</v>
      </c>
    </row>
    <row r="2238" spans="19:20">
      <c r="S2238" s="42">
        <v>23047</v>
      </c>
      <c r="T2238" s="66" t="s">
        <v>3860</v>
      </c>
    </row>
    <row r="2239" spans="19:20">
      <c r="S2239" s="42">
        <v>23048</v>
      </c>
      <c r="T2239" s="66" t="s">
        <v>4080</v>
      </c>
    </row>
    <row r="2240" spans="19:20">
      <c r="S2240" s="42">
        <v>23049</v>
      </c>
      <c r="T2240" s="66" t="s">
        <v>4080</v>
      </c>
    </row>
    <row r="2241" spans="19:20">
      <c r="S2241" s="42">
        <v>23050</v>
      </c>
      <c r="T2241" s="66" t="s">
        <v>4085</v>
      </c>
    </row>
    <row r="2242" spans="19:20">
      <c r="S2242" s="42">
        <v>16449</v>
      </c>
      <c r="T2242" s="66" t="s">
        <v>3421</v>
      </c>
    </row>
    <row r="2243" spans="19:20">
      <c r="S2243" s="42">
        <v>16450</v>
      </c>
      <c r="T2243" s="66" t="s">
        <v>3421</v>
      </c>
    </row>
    <row r="2244" spans="19:20">
      <c r="S2244" s="42">
        <v>16451</v>
      </c>
      <c r="T2244" s="66" t="s">
        <v>3421</v>
      </c>
    </row>
    <row r="2245" spans="19:20">
      <c r="S2245" s="42">
        <v>16452</v>
      </c>
      <c r="T2245" s="66" t="s">
        <v>3421</v>
      </c>
    </row>
    <row r="2246" spans="19:20">
      <c r="S2246" s="42">
        <v>16453</v>
      </c>
      <c r="T2246" s="66" t="s">
        <v>3421</v>
      </c>
    </row>
    <row r="2247" spans="19:20">
      <c r="S2247" s="42">
        <v>16454</v>
      </c>
      <c r="T2247" s="66" t="s">
        <v>3421</v>
      </c>
    </row>
    <row r="2248" spans="19:20">
      <c r="S2248" s="42">
        <v>16455</v>
      </c>
      <c r="T2248" s="66" t="s">
        <v>3421</v>
      </c>
    </row>
    <row r="2249" spans="19:20">
      <c r="S2249" s="42">
        <v>23055</v>
      </c>
      <c r="T2249" s="66" t="s">
        <v>4003</v>
      </c>
    </row>
    <row r="2250" spans="19:20">
      <c r="S2250" s="42">
        <v>23056</v>
      </c>
      <c r="T2250" s="66" t="s">
        <v>3421</v>
      </c>
    </row>
    <row r="2251" spans="19:20">
      <c r="S2251" s="42">
        <v>23057</v>
      </c>
      <c r="T2251" s="66" t="s">
        <v>3421</v>
      </c>
    </row>
    <row r="2252" spans="19:20">
      <c r="S2252" s="42">
        <v>23058</v>
      </c>
      <c r="T2252" s="66" t="s">
        <v>3421</v>
      </c>
    </row>
    <row r="2253" spans="19:20">
      <c r="S2253" s="42">
        <v>23059</v>
      </c>
      <c r="T2253" s="66" t="s">
        <v>3421</v>
      </c>
    </row>
    <row r="2254" spans="19:20">
      <c r="S2254" s="42">
        <v>23060</v>
      </c>
      <c r="T2254" s="66" t="s">
        <v>4083</v>
      </c>
    </row>
    <row r="2255" spans="19:20">
      <c r="S2255" s="42">
        <v>23061</v>
      </c>
      <c r="T2255" s="66" t="s">
        <v>4083</v>
      </c>
    </row>
    <row r="2256" spans="19:20">
      <c r="S2256" s="42">
        <v>16209</v>
      </c>
      <c r="T2256" s="66" t="s">
        <v>3467</v>
      </c>
    </row>
    <row r="2257" spans="19:20">
      <c r="S2257" s="42">
        <v>22590</v>
      </c>
      <c r="T2257" s="66" t="s">
        <v>3216</v>
      </c>
    </row>
    <row r="2258" spans="19:20">
      <c r="S2258" s="42">
        <v>22591</v>
      </c>
      <c r="T2258" s="66" t="s">
        <v>3216</v>
      </c>
    </row>
    <row r="2259" spans="19:20">
      <c r="S2259" s="42">
        <v>22592</v>
      </c>
      <c r="T2259" s="66" t="s">
        <v>3216</v>
      </c>
    </row>
    <row r="2260" spans="19:20">
      <c r="S2260" s="42">
        <v>22593</v>
      </c>
      <c r="T2260" s="66" t="s">
        <v>3216</v>
      </c>
    </row>
    <row r="2261" spans="19:20">
      <c r="S2261" s="42">
        <v>22594</v>
      </c>
      <c r="T2261" s="66" t="s">
        <v>3216</v>
      </c>
    </row>
    <row r="2262" spans="19:20">
      <c r="S2262" s="42">
        <v>22595</v>
      </c>
      <c r="T2262" s="66" t="s">
        <v>3329</v>
      </c>
    </row>
    <row r="2263" spans="19:20">
      <c r="S2263" s="42">
        <v>22596</v>
      </c>
      <c r="T2263" s="66" t="s">
        <v>3391</v>
      </c>
    </row>
    <row r="2264" spans="19:20">
      <c r="S2264" s="42">
        <v>22597</v>
      </c>
      <c r="T2264" s="66" t="s">
        <v>3391</v>
      </c>
    </row>
    <row r="2265" spans="19:20">
      <c r="S2265" s="42">
        <v>22840</v>
      </c>
      <c r="T2265" s="66" t="s">
        <v>4080</v>
      </c>
    </row>
    <row r="2266" spans="19:20">
      <c r="S2266" s="42">
        <v>22396</v>
      </c>
      <c r="T2266" s="66" t="s">
        <v>3959</v>
      </c>
    </row>
    <row r="2267" spans="19:20">
      <c r="S2267" s="42">
        <v>22397</v>
      </c>
      <c r="T2267" s="66" t="s">
        <v>3514</v>
      </c>
    </row>
    <row r="2268" spans="19:20">
      <c r="S2268" s="42">
        <v>22398</v>
      </c>
      <c r="T2268" s="66" t="s">
        <v>3514</v>
      </c>
    </row>
    <row r="2269" spans="19:20">
      <c r="S2269" s="42">
        <v>22399</v>
      </c>
      <c r="T2269" s="66" t="s">
        <v>3213</v>
      </c>
    </row>
    <row r="2270" spans="19:20">
      <c r="S2270" s="42">
        <v>22400</v>
      </c>
      <c r="T2270" s="66" t="s">
        <v>3959</v>
      </c>
    </row>
    <row r="2271" spans="19:20">
      <c r="S2271" s="42">
        <v>22401</v>
      </c>
      <c r="T2271" s="66" t="s">
        <v>3959</v>
      </c>
    </row>
    <row r="2272" spans="19:20">
      <c r="S2272" s="42">
        <v>22402</v>
      </c>
      <c r="T2272" s="66" t="s">
        <v>3959</v>
      </c>
    </row>
    <row r="2273" spans="19:20">
      <c r="S2273" s="42">
        <v>22403</v>
      </c>
      <c r="T2273" s="66" t="s">
        <v>4087</v>
      </c>
    </row>
    <row r="2274" spans="19:20">
      <c r="S2274" s="42">
        <v>22404</v>
      </c>
      <c r="T2274" s="66" t="s">
        <v>3213</v>
      </c>
    </row>
    <row r="2275" spans="19:20">
      <c r="S2275" s="42">
        <v>22405</v>
      </c>
      <c r="T2275" s="66" t="s">
        <v>3213</v>
      </c>
    </row>
    <row r="2276" spans="19:20">
      <c r="S2276" s="42">
        <v>18031</v>
      </c>
      <c r="T2276" s="66" t="s">
        <v>3860</v>
      </c>
    </row>
    <row r="2277" spans="19:20">
      <c r="S2277" s="42">
        <v>18032</v>
      </c>
      <c r="T2277" s="66" t="s">
        <v>3834</v>
      </c>
    </row>
    <row r="2278" spans="19:20">
      <c r="S2278" s="42">
        <v>18033</v>
      </c>
      <c r="T2278" s="66" t="s">
        <v>3834</v>
      </c>
    </row>
    <row r="2279" spans="19:20">
      <c r="S2279" s="42">
        <v>18034</v>
      </c>
      <c r="T2279" s="66" t="s">
        <v>3834</v>
      </c>
    </row>
    <row r="2280" spans="19:20">
      <c r="S2280" s="42">
        <v>18035</v>
      </c>
      <c r="T2280" s="66" t="s">
        <v>3822</v>
      </c>
    </row>
    <row r="2281" spans="19:20">
      <c r="S2281" s="42">
        <v>18036</v>
      </c>
      <c r="T2281" s="66" t="s">
        <v>3343</v>
      </c>
    </row>
    <row r="2282" spans="19:20">
      <c r="S2282" s="42">
        <v>18037</v>
      </c>
      <c r="T2282" s="66" t="s">
        <v>3988</v>
      </c>
    </row>
    <row r="2283" spans="19:20">
      <c r="S2283" s="42">
        <v>18038</v>
      </c>
      <c r="T2283" s="66" t="s">
        <v>3467</v>
      </c>
    </row>
    <row r="2284" spans="19:20">
      <c r="S2284" s="42">
        <v>18039</v>
      </c>
      <c r="T2284" s="66" t="s">
        <v>3421</v>
      </c>
    </row>
    <row r="2285" spans="19:20">
      <c r="S2285" s="42">
        <v>18040</v>
      </c>
      <c r="T2285" s="66" t="s">
        <v>4088</v>
      </c>
    </row>
    <row r="2286" spans="19:20">
      <c r="S2286" s="42">
        <v>20103</v>
      </c>
      <c r="T2286" s="66" t="s">
        <v>3213</v>
      </c>
    </row>
    <row r="2287" spans="19:20">
      <c r="S2287" s="42">
        <v>20104</v>
      </c>
      <c r="T2287" s="66" t="s">
        <v>3213</v>
      </c>
    </row>
    <row r="2288" spans="19:20">
      <c r="S2288" s="42">
        <v>20105</v>
      </c>
      <c r="T2288" s="66" t="s">
        <v>3213</v>
      </c>
    </row>
    <row r="2289" spans="19:20">
      <c r="S2289" s="42">
        <v>20200</v>
      </c>
      <c r="T2289" s="66" t="s">
        <v>3333</v>
      </c>
    </row>
    <row r="2290" spans="19:20">
      <c r="S2290" s="42">
        <v>20201</v>
      </c>
      <c r="T2290" s="66" t="s">
        <v>3333</v>
      </c>
    </row>
    <row r="2291" spans="19:20">
      <c r="S2291" s="42">
        <v>20202</v>
      </c>
      <c r="T2291" s="66" t="s">
        <v>3333</v>
      </c>
    </row>
    <row r="2292" spans="19:20">
      <c r="S2292" s="42">
        <v>24419</v>
      </c>
      <c r="T2292" s="66" t="s">
        <v>3834</v>
      </c>
    </row>
    <row r="2293" spans="19:20">
      <c r="S2293" s="42">
        <v>24420</v>
      </c>
      <c r="T2293" s="66" t="s">
        <v>3834</v>
      </c>
    </row>
    <row r="2294" spans="19:20">
      <c r="S2294" s="42">
        <v>24421</v>
      </c>
      <c r="T2294" s="66" t="s">
        <v>3834</v>
      </c>
    </row>
    <row r="2295" spans="19:20">
      <c r="S2295" s="42">
        <v>24422</v>
      </c>
      <c r="T2295" s="66" t="s">
        <v>3834</v>
      </c>
    </row>
    <row r="2296" spans="19:20">
      <c r="S2296" s="42">
        <v>24434</v>
      </c>
      <c r="T2296" s="66" t="s">
        <v>3329</v>
      </c>
    </row>
    <row r="2297" spans="19:20">
      <c r="S2297" s="42">
        <v>24435</v>
      </c>
      <c r="T2297" s="66" t="s">
        <v>3834</v>
      </c>
    </row>
    <row r="2298" spans="19:20">
      <c r="S2298" s="42">
        <v>24436</v>
      </c>
      <c r="T2298" s="66" t="s">
        <v>3834</v>
      </c>
    </row>
    <row r="2299" spans="19:20">
      <c r="S2299" s="42">
        <v>24437</v>
      </c>
      <c r="T2299" s="66" t="s">
        <v>3834</v>
      </c>
    </row>
    <row r="2300" spans="19:20">
      <c r="S2300" s="42">
        <v>24438</v>
      </c>
      <c r="T2300" s="66" t="s">
        <v>3822</v>
      </c>
    </row>
    <row r="2301" spans="19:20">
      <c r="S2301" s="42">
        <v>24439</v>
      </c>
      <c r="T2301" s="66" t="s">
        <v>4088</v>
      </c>
    </row>
    <row r="2302" spans="19:20">
      <c r="S2302" s="42">
        <v>24440</v>
      </c>
      <c r="T2302" s="66" t="s">
        <v>4088</v>
      </c>
    </row>
    <row r="2303" spans="19:20">
      <c r="S2303" s="42">
        <v>24441</v>
      </c>
      <c r="T2303" s="66" t="s">
        <v>4088</v>
      </c>
    </row>
    <row r="2304" spans="19:20">
      <c r="S2304" s="42">
        <v>24442</v>
      </c>
      <c r="T2304" s="66" t="s">
        <v>4088</v>
      </c>
    </row>
    <row r="2305" spans="19:20">
      <c r="S2305" s="42">
        <v>24443</v>
      </c>
      <c r="T2305" s="66" t="s">
        <v>4088</v>
      </c>
    </row>
    <row r="2306" spans="19:20">
      <c r="S2306" s="42">
        <v>24444</v>
      </c>
      <c r="T2306" s="66" t="s">
        <v>4088</v>
      </c>
    </row>
    <row r="2307" spans="19:20">
      <c r="S2307" s="42">
        <v>17979</v>
      </c>
      <c r="T2307" s="66" t="s">
        <v>4089</v>
      </c>
    </row>
    <row r="2308" spans="19:20">
      <c r="S2308" s="42">
        <v>17980</v>
      </c>
      <c r="T2308" s="66" t="s">
        <v>4089</v>
      </c>
    </row>
    <row r="2309" spans="19:20">
      <c r="S2309" s="42">
        <v>17981</v>
      </c>
      <c r="T2309" s="66" t="s">
        <v>4089</v>
      </c>
    </row>
    <row r="2310" spans="19:20">
      <c r="S2310" s="42">
        <v>17982</v>
      </c>
      <c r="T2310" s="66" t="s">
        <v>4089</v>
      </c>
    </row>
    <row r="2311" spans="19:20">
      <c r="S2311" s="42">
        <v>17983</v>
      </c>
      <c r="T2311" s="66" t="s">
        <v>4089</v>
      </c>
    </row>
    <row r="2312" spans="19:20">
      <c r="S2312" s="42">
        <v>17984</v>
      </c>
      <c r="T2312" s="66" t="s">
        <v>4089</v>
      </c>
    </row>
    <row r="2313" spans="19:20">
      <c r="S2313" s="42">
        <v>17985</v>
      </c>
      <c r="T2313" s="66" t="s">
        <v>4089</v>
      </c>
    </row>
    <row r="2314" spans="19:20">
      <c r="S2314" s="42">
        <v>17986</v>
      </c>
      <c r="T2314" s="66" t="s">
        <v>4089</v>
      </c>
    </row>
    <row r="2315" spans="19:20">
      <c r="S2315" s="42">
        <v>17987</v>
      </c>
      <c r="T2315" s="66" t="s">
        <v>4089</v>
      </c>
    </row>
    <row r="2316" spans="19:20">
      <c r="S2316" s="42">
        <v>17988</v>
      </c>
      <c r="T2316" s="66" t="s">
        <v>4089</v>
      </c>
    </row>
    <row r="2317" spans="19:20">
      <c r="S2317" s="42">
        <v>22278</v>
      </c>
      <c r="T2317" s="66" t="s">
        <v>3994</v>
      </c>
    </row>
    <row r="2318" spans="19:20">
      <c r="S2318" s="42">
        <v>22279</v>
      </c>
      <c r="T2318" s="66" t="s">
        <v>3994</v>
      </c>
    </row>
    <row r="2319" spans="19:20">
      <c r="S2319" s="42">
        <v>22280</v>
      </c>
      <c r="T2319" s="66" t="s">
        <v>3994</v>
      </c>
    </row>
    <row r="2320" spans="19:20">
      <c r="S2320" s="42">
        <v>22281</v>
      </c>
      <c r="T2320" s="66" t="s">
        <v>3994</v>
      </c>
    </row>
    <row r="2321" spans="19:20">
      <c r="S2321" s="42">
        <v>22282</v>
      </c>
      <c r="T2321" s="66" t="s">
        <v>3994</v>
      </c>
    </row>
    <row r="2322" spans="19:20">
      <c r="S2322" s="42">
        <v>22511</v>
      </c>
      <c r="T2322" s="66" t="s">
        <v>3421</v>
      </c>
    </row>
    <row r="2323" spans="19:20">
      <c r="S2323" s="42">
        <v>22512</v>
      </c>
      <c r="T2323" s="66" t="s">
        <v>4090</v>
      </c>
    </row>
    <row r="2324" spans="19:20">
      <c r="S2324" s="42">
        <v>22513</v>
      </c>
      <c r="T2324" s="66" t="s">
        <v>3421</v>
      </c>
    </row>
    <row r="2325" spans="19:20">
      <c r="S2325" s="42">
        <v>22514</v>
      </c>
      <c r="T2325" s="66" t="s">
        <v>3421</v>
      </c>
    </row>
    <row r="2326" spans="19:20">
      <c r="S2326" s="42">
        <v>22515</v>
      </c>
      <c r="T2326" s="66" t="s">
        <v>3421</v>
      </c>
    </row>
    <row r="2327" spans="19:20">
      <c r="S2327" s="42">
        <v>22516</v>
      </c>
      <c r="T2327" s="66" t="s">
        <v>3421</v>
      </c>
    </row>
    <row r="2328" spans="19:20">
      <c r="S2328" s="42">
        <v>22517</v>
      </c>
      <c r="T2328" s="66" t="s">
        <v>3959</v>
      </c>
    </row>
    <row r="2329" spans="19:20">
      <c r="S2329" s="42">
        <v>22518</v>
      </c>
      <c r="T2329" s="66" t="s">
        <v>3467</v>
      </c>
    </row>
    <row r="2330" spans="19:20">
      <c r="S2330" s="42">
        <v>22519</v>
      </c>
      <c r="T2330" s="66" t="s">
        <v>4006</v>
      </c>
    </row>
    <row r="2331" spans="19:20">
      <c r="S2331" s="42">
        <v>15884</v>
      </c>
      <c r="T2331" s="66" t="s">
        <v>3514</v>
      </c>
    </row>
    <row r="2332" spans="19:20">
      <c r="S2332" s="42">
        <v>15885</v>
      </c>
      <c r="T2332" s="66" t="s">
        <v>4091</v>
      </c>
    </row>
    <row r="2333" spans="19:20">
      <c r="S2333" s="42">
        <v>15886</v>
      </c>
      <c r="T2333" s="66" t="s">
        <v>3767</v>
      </c>
    </row>
    <row r="2334" spans="19:20">
      <c r="S2334" s="42">
        <v>15887</v>
      </c>
      <c r="T2334" s="66" t="s">
        <v>3514</v>
      </c>
    </row>
    <row r="2335" spans="19:20">
      <c r="S2335" s="42">
        <v>15888</v>
      </c>
      <c r="T2335" s="66" t="s">
        <v>4091</v>
      </c>
    </row>
    <row r="2336" spans="19:20">
      <c r="S2336" s="42">
        <v>15889</v>
      </c>
      <c r="T2336" s="66" t="s">
        <v>3767</v>
      </c>
    </row>
    <row r="2337" spans="19:20">
      <c r="S2337" s="42">
        <v>15890</v>
      </c>
      <c r="T2337" s="66" t="s">
        <v>4051</v>
      </c>
    </row>
    <row r="2338" spans="19:20">
      <c r="S2338" s="42">
        <v>24423</v>
      </c>
      <c r="T2338" s="66" t="s">
        <v>4092</v>
      </c>
    </row>
    <row r="2339" spans="19:20">
      <c r="S2339" s="42">
        <v>24424</v>
      </c>
      <c r="T2339" s="66" t="s">
        <v>3860</v>
      </c>
    </row>
    <row r="2340" spans="19:20">
      <c r="S2340" s="42">
        <v>24425</v>
      </c>
      <c r="T2340" s="66" t="s">
        <v>3988</v>
      </c>
    </row>
    <row r="2341" spans="19:20">
      <c r="S2341" s="42">
        <v>24426</v>
      </c>
      <c r="T2341" s="66" t="s">
        <v>3988</v>
      </c>
    </row>
    <row r="2342" spans="19:20">
      <c r="S2342" s="42">
        <v>24427</v>
      </c>
      <c r="T2342" s="66" t="s">
        <v>3860</v>
      </c>
    </row>
    <row r="2343" spans="19:20">
      <c r="S2343" s="42">
        <v>24428</v>
      </c>
      <c r="T2343" s="66" t="s">
        <v>3860</v>
      </c>
    </row>
    <row r="2344" spans="19:20">
      <c r="S2344" s="42">
        <v>24429</v>
      </c>
      <c r="T2344" s="66" t="s">
        <v>3860</v>
      </c>
    </row>
    <row r="2345" spans="19:20">
      <c r="S2345" s="42">
        <v>24430</v>
      </c>
      <c r="T2345" s="66" t="s">
        <v>3860</v>
      </c>
    </row>
    <row r="2346" spans="19:20">
      <c r="S2346" s="42">
        <v>24431</v>
      </c>
      <c r="T2346" s="66" t="s">
        <v>3860</v>
      </c>
    </row>
    <row r="2347" spans="19:20">
      <c r="S2347" s="42">
        <v>24432</v>
      </c>
      <c r="T2347" s="66" t="s">
        <v>3860</v>
      </c>
    </row>
    <row r="2348" spans="19:20">
      <c r="S2348" s="42">
        <v>24433</v>
      </c>
      <c r="T2348" s="66" t="s">
        <v>3860</v>
      </c>
    </row>
    <row r="2349" spans="19:20">
      <c r="S2349" s="42">
        <v>18041</v>
      </c>
      <c r="T2349" s="66" t="s">
        <v>4088</v>
      </c>
    </row>
    <row r="2350" spans="19:20">
      <c r="S2350" s="42">
        <v>18042</v>
      </c>
      <c r="T2350" s="66" t="s">
        <v>4088</v>
      </c>
    </row>
    <row r="2351" spans="19:20">
      <c r="S2351" s="42">
        <v>18043</v>
      </c>
      <c r="T2351" s="66" t="s">
        <v>3421</v>
      </c>
    </row>
    <row r="2352" spans="19:20">
      <c r="S2352" s="42">
        <v>18044</v>
      </c>
      <c r="T2352" s="66" t="s">
        <v>3421</v>
      </c>
    </row>
    <row r="2353" spans="19:20">
      <c r="S2353" s="42">
        <v>20014</v>
      </c>
      <c r="T2353" s="66" t="s">
        <v>3213</v>
      </c>
    </row>
    <row r="2354" spans="19:20">
      <c r="S2354" s="42">
        <v>20015</v>
      </c>
      <c r="T2354" s="66" t="s">
        <v>3213</v>
      </c>
    </row>
    <row r="2355" spans="19:20">
      <c r="S2355" s="42">
        <v>20016</v>
      </c>
      <c r="T2355" s="66" t="s">
        <v>3213</v>
      </c>
    </row>
    <row r="2356" spans="19:20">
      <c r="S2356" s="42">
        <v>20017</v>
      </c>
      <c r="T2356" s="66" t="s">
        <v>3213</v>
      </c>
    </row>
    <row r="2357" spans="19:20">
      <c r="S2357" s="42">
        <v>20018</v>
      </c>
      <c r="T2357" s="66" t="s">
        <v>3213</v>
      </c>
    </row>
    <row r="2358" spans="19:20">
      <c r="S2358" s="42">
        <v>20019</v>
      </c>
      <c r="T2358" s="66" t="s">
        <v>3213</v>
      </c>
    </row>
    <row r="2359" spans="19:20">
      <c r="S2359" s="42">
        <v>20020</v>
      </c>
      <c r="T2359" s="66" t="s">
        <v>3213</v>
      </c>
    </row>
    <row r="2360" spans="19:20">
      <c r="S2360" s="42">
        <v>20021</v>
      </c>
      <c r="T2360" s="66" t="s">
        <v>3213</v>
      </c>
    </row>
    <row r="2361" spans="19:20">
      <c r="S2361" s="42">
        <v>20022</v>
      </c>
      <c r="T2361" s="66" t="s">
        <v>3213</v>
      </c>
    </row>
    <row r="2362" spans="19:20">
      <c r="S2362" s="42">
        <v>20023</v>
      </c>
      <c r="T2362" s="66" t="s">
        <v>3213</v>
      </c>
    </row>
    <row r="2363" spans="19:20">
      <c r="S2363" s="42">
        <v>20024</v>
      </c>
      <c r="T2363" s="66" t="s">
        <v>3863</v>
      </c>
    </row>
    <row r="2364" spans="19:20">
      <c r="S2364" s="42">
        <v>20025</v>
      </c>
      <c r="T2364" s="66" t="s">
        <v>4093</v>
      </c>
    </row>
    <row r="2365" spans="19:20">
      <c r="S2365" s="42">
        <v>20026</v>
      </c>
      <c r="T2365" s="66" t="s">
        <v>4093</v>
      </c>
    </row>
    <row r="2366" spans="19:20">
      <c r="S2366" s="42">
        <v>20027</v>
      </c>
      <c r="T2366" s="66" t="s">
        <v>4093</v>
      </c>
    </row>
    <row r="2367" spans="19:20">
      <c r="S2367" s="42">
        <v>20028</v>
      </c>
      <c r="T2367" s="66" t="s">
        <v>4093</v>
      </c>
    </row>
    <row r="2368" spans="19:20">
      <c r="S2368" s="42">
        <v>20029</v>
      </c>
      <c r="T2368" s="66" t="s">
        <v>4093</v>
      </c>
    </row>
    <row r="2369" spans="19:20">
      <c r="S2369" s="42">
        <v>20030</v>
      </c>
      <c r="T2369" s="66" t="s">
        <v>4093</v>
      </c>
    </row>
    <row r="2370" spans="19:20">
      <c r="S2370" s="42">
        <v>20031</v>
      </c>
      <c r="T2370" s="66" t="s">
        <v>4093</v>
      </c>
    </row>
    <row r="2371" spans="19:20">
      <c r="S2371" s="42">
        <v>20032</v>
      </c>
      <c r="T2371" s="66" t="s">
        <v>4093</v>
      </c>
    </row>
    <row r="2372" spans="19:20">
      <c r="S2372" s="42">
        <v>20033</v>
      </c>
      <c r="T2372" s="66" t="s">
        <v>3213</v>
      </c>
    </row>
    <row r="2373" spans="19:20">
      <c r="S2373" s="42">
        <v>20034</v>
      </c>
      <c r="T2373" s="66" t="s">
        <v>3436</v>
      </c>
    </row>
    <row r="2374" spans="19:20">
      <c r="S2374" s="42">
        <v>20035</v>
      </c>
      <c r="T2374" s="66" t="s">
        <v>3436</v>
      </c>
    </row>
    <row r="2375" spans="19:20">
      <c r="S2375" s="42">
        <v>20036</v>
      </c>
      <c r="T2375" s="66" t="s">
        <v>3514</v>
      </c>
    </row>
    <row r="2376" spans="19:20">
      <c r="S2376" s="42">
        <v>20037</v>
      </c>
      <c r="T2376" s="66" t="s">
        <v>3514</v>
      </c>
    </row>
    <row r="2377" spans="19:20">
      <c r="S2377" s="42">
        <v>20038</v>
      </c>
      <c r="T2377" s="66" t="s">
        <v>3213</v>
      </c>
    </row>
    <row r="2378" spans="19:20">
      <c r="S2378" s="42">
        <v>20100</v>
      </c>
      <c r="T2378" s="66" t="s">
        <v>3213</v>
      </c>
    </row>
    <row r="2379" spans="19:20">
      <c r="S2379" s="42">
        <v>20101</v>
      </c>
      <c r="T2379" s="66" t="s">
        <v>3213</v>
      </c>
    </row>
    <row r="2380" spans="19:20">
      <c r="S2380" s="42">
        <v>20102</v>
      </c>
      <c r="T2380" s="66" t="s">
        <v>3213</v>
      </c>
    </row>
    <row r="2381" spans="19:20">
      <c r="S2381" s="42">
        <v>15745</v>
      </c>
      <c r="T2381" s="66" t="s">
        <v>3329</v>
      </c>
    </row>
    <row r="2382" spans="19:20">
      <c r="S2382" s="42">
        <v>15746</v>
      </c>
      <c r="T2382" s="66" t="s">
        <v>3329</v>
      </c>
    </row>
    <row r="2383" spans="19:20">
      <c r="S2383" s="42">
        <v>15747</v>
      </c>
      <c r="T2383" s="66" t="s">
        <v>3994</v>
      </c>
    </row>
    <row r="2384" spans="19:20">
      <c r="S2384" s="42">
        <v>15748</v>
      </c>
      <c r="T2384" s="66" t="s">
        <v>3994</v>
      </c>
    </row>
    <row r="2385" spans="19:20">
      <c r="S2385" s="42">
        <v>15749</v>
      </c>
      <c r="T2385" s="66" t="s">
        <v>3994</v>
      </c>
    </row>
    <row r="2386" spans="19:20">
      <c r="S2386" s="42">
        <v>15750</v>
      </c>
      <c r="T2386" s="66" t="s">
        <v>3994</v>
      </c>
    </row>
    <row r="2387" spans="19:20">
      <c r="S2387" s="42">
        <v>15751</v>
      </c>
      <c r="T2387" s="66" t="s">
        <v>3994</v>
      </c>
    </row>
    <row r="2388" spans="19:20">
      <c r="S2388" s="42">
        <v>15752</v>
      </c>
      <c r="T2388" s="66" t="s">
        <v>3994</v>
      </c>
    </row>
    <row r="2389" spans="19:20">
      <c r="S2389" s="42">
        <v>15753</v>
      </c>
      <c r="T2389" s="66" t="s">
        <v>3994</v>
      </c>
    </row>
    <row r="2390" spans="19:20">
      <c r="S2390" s="42">
        <v>15754</v>
      </c>
      <c r="T2390" s="66" t="s">
        <v>3994</v>
      </c>
    </row>
    <row r="2391" spans="19:20">
      <c r="S2391" s="42">
        <v>15755</v>
      </c>
      <c r="T2391" s="66" t="s">
        <v>3994</v>
      </c>
    </row>
    <row r="2392" spans="19:20">
      <c r="S2392" s="42">
        <v>18059</v>
      </c>
      <c r="T2392" s="66" t="s">
        <v>3860</v>
      </c>
    </row>
    <row r="2393" spans="19:20">
      <c r="S2393" s="42">
        <v>18060</v>
      </c>
      <c r="T2393" s="66" t="s">
        <v>3860</v>
      </c>
    </row>
    <row r="2394" spans="19:20">
      <c r="S2394" s="42">
        <v>18061</v>
      </c>
      <c r="T2394" s="66" t="s">
        <v>3860</v>
      </c>
    </row>
    <row r="2395" spans="19:20">
      <c r="S2395" s="42">
        <v>18062</v>
      </c>
      <c r="T2395" s="66" t="s">
        <v>3860</v>
      </c>
    </row>
    <row r="2396" spans="19:20">
      <c r="S2396" s="42">
        <v>18063</v>
      </c>
      <c r="T2396" s="66" t="s">
        <v>3860</v>
      </c>
    </row>
    <row r="2397" spans="19:20">
      <c r="S2397" s="42">
        <v>18064</v>
      </c>
      <c r="T2397" s="66" t="s">
        <v>4088</v>
      </c>
    </row>
    <row r="2398" spans="19:20">
      <c r="S2398" s="42">
        <v>18065</v>
      </c>
      <c r="T2398" s="66" t="s">
        <v>4088</v>
      </c>
    </row>
    <row r="2399" spans="19:20">
      <c r="S2399" s="42">
        <v>18066</v>
      </c>
      <c r="T2399" s="66" t="s">
        <v>4088</v>
      </c>
    </row>
    <row r="2400" spans="19:20">
      <c r="S2400" s="42">
        <v>18067</v>
      </c>
      <c r="T2400" s="66" t="s">
        <v>4088</v>
      </c>
    </row>
    <row r="2401" spans="19:20">
      <c r="S2401" s="42">
        <v>18068</v>
      </c>
      <c r="T2401" s="66" t="s">
        <v>4088</v>
      </c>
    </row>
    <row r="2402" spans="19:20">
      <c r="S2402" s="42">
        <v>15730</v>
      </c>
      <c r="T2402" s="66" t="s">
        <v>3994</v>
      </c>
    </row>
    <row r="2403" spans="19:20">
      <c r="S2403" s="42">
        <v>15731</v>
      </c>
      <c r="T2403" s="66" t="s">
        <v>3994</v>
      </c>
    </row>
    <row r="2404" spans="19:20">
      <c r="S2404" s="42">
        <v>15732</v>
      </c>
      <c r="T2404" s="66" t="s">
        <v>3994</v>
      </c>
    </row>
    <row r="2405" spans="19:20">
      <c r="S2405" s="42">
        <v>15733</v>
      </c>
      <c r="T2405" s="66" t="s">
        <v>3994</v>
      </c>
    </row>
    <row r="2406" spans="19:20">
      <c r="S2406" s="42">
        <v>18003</v>
      </c>
      <c r="T2406" s="66" t="s">
        <v>4094</v>
      </c>
    </row>
    <row r="2407" spans="19:20">
      <c r="S2407" s="42">
        <v>18004</v>
      </c>
      <c r="T2407" s="66" t="s">
        <v>4094</v>
      </c>
    </row>
    <row r="2408" spans="19:20">
      <c r="S2408" s="42">
        <v>18005</v>
      </c>
      <c r="T2408" s="66" t="s">
        <v>3213</v>
      </c>
    </row>
    <row r="2409" spans="19:20">
      <c r="S2409" s="42">
        <v>18006</v>
      </c>
      <c r="T2409" s="66" t="s">
        <v>3213</v>
      </c>
    </row>
    <row r="2410" spans="19:20">
      <c r="S2410" s="42">
        <v>18007</v>
      </c>
      <c r="T2410" s="66" t="s">
        <v>4094</v>
      </c>
    </row>
    <row r="2411" spans="19:20">
      <c r="S2411" s="42">
        <v>18008</v>
      </c>
      <c r="T2411" s="66" t="s">
        <v>4094</v>
      </c>
    </row>
    <row r="2412" spans="19:20">
      <c r="S2412" s="42">
        <v>18009</v>
      </c>
      <c r="T2412" s="66" t="s">
        <v>4094</v>
      </c>
    </row>
    <row r="2413" spans="19:20">
      <c r="S2413" s="42">
        <v>18010</v>
      </c>
      <c r="T2413" s="66" t="s">
        <v>4094</v>
      </c>
    </row>
    <row r="2414" spans="19:20">
      <c r="S2414" s="42">
        <v>18011</v>
      </c>
      <c r="T2414" s="66" t="s">
        <v>4095</v>
      </c>
    </row>
    <row r="2415" spans="19:20">
      <c r="S2415" s="42">
        <v>18012</v>
      </c>
      <c r="T2415" s="66" t="s">
        <v>3421</v>
      </c>
    </row>
    <row r="2416" spans="19:20">
      <c r="S2416" s="42">
        <v>18013</v>
      </c>
      <c r="T2416" s="66" t="s">
        <v>3421</v>
      </c>
    </row>
    <row r="2417" spans="19:20">
      <c r="S2417" s="42">
        <v>18014</v>
      </c>
      <c r="T2417" s="66" t="s">
        <v>3421</v>
      </c>
    </row>
    <row r="2418" spans="19:20">
      <c r="S2418" s="42">
        <v>18015</v>
      </c>
      <c r="T2418" s="66" t="s">
        <v>3471</v>
      </c>
    </row>
    <row r="2419" spans="19:20">
      <c r="S2419" s="42">
        <v>18016</v>
      </c>
      <c r="T2419" s="66" t="s">
        <v>3471</v>
      </c>
    </row>
    <row r="2420" spans="19:20">
      <c r="S2420" s="42">
        <v>18017</v>
      </c>
      <c r="T2420" s="66" t="s">
        <v>3834</v>
      </c>
    </row>
    <row r="2421" spans="19:20">
      <c r="S2421" s="42">
        <v>18018</v>
      </c>
      <c r="T2421" s="66" t="s">
        <v>3834</v>
      </c>
    </row>
    <row r="2422" spans="19:20">
      <c r="S2422" s="42">
        <v>18019</v>
      </c>
      <c r="T2422" s="66" t="s">
        <v>3834</v>
      </c>
    </row>
    <row r="2423" spans="19:20">
      <c r="S2423" s="42">
        <v>18020</v>
      </c>
      <c r="T2423" s="66" t="s">
        <v>3834</v>
      </c>
    </row>
    <row r="2424" spans="19:20">
      <c r="S2424" s="42">
        <v>18021</v>
      </c>
      <c r="T2424" s="66" t="s">
        <v>3834</v>
      </c>
    </row>
    <row r="2425" spans="19:20">
      <c r="S2425" s="42">
        <v>18022</v>
      </c>
      <c r="T2425" s="66" t="s">
        <v>3834</v>
      </c>
    </row>
    <row r="2426" spans="19:20">
      <c r="S2426" s="42">
        <v>18023</v>
      </c>
      <c r="T2426" s="66" t="s">
        <v>3834</v>
      </c>
    </row>
    <row r="2427" spans="19:20">
      <c r="S2427" s="42">
        <v>18024</v>
      </c>
      <c r="T2427" s="66" t="s">
        <v>4051</v>
      </c>
    </row>
    <row r="2428" spans="19:20">
      <c r="S2428" s="42">
        <v>18025</v>
      </c>
      <c r="T2428" s="66" t="s">
        <v>3988</v>
      </c>
    </row>
    <row r="2429" spans="19:20">
      <c r="S2429" s="42">
        <v>18026</v>
      </c>
      <c r="T2429" s="66" t="s">
        <v>3988</v>
      </c>
    </row>
    <row r="2430" spans="19:20">
      <c r="S2430" s="42">
        <v>18027</v>
      </c>
      <c r="T2430" s="66" t="s">
        <v>4092</v>
      </c>
    </row>
    <row r="2431" spans="19:20">
      <c r="S2431" s="42">
        <v>18028</v>
      </c>
      <c r="T2431" s="66" t="s">
        <v>3988</v>
      </c>
    </row>
    <row r="2432" spans="19:20">
      <c r="S2432" s="42">
        <v>18029</v>
      </c>
      <c r="T2432" s="66" t="s">
        <v>3860</v>
      </c>
    </row>
    <row r="2433" spans="19:20">
      <c r="S2433" s="42">
        <v>18030</v>
      </c>
      <c r="T2433" s="66" t="s">
        <v>3860</v>
      </c>
    </row>
    <row r="2434" spans="19:20">
      <c r="S2434" s="42">
        <v>23663</v>
      </c>
      <c r="T2434" s="66" t="s">
        <v>4077</v>
      </c>
    </row>
    <row r="2435" spans="19:20">
      <c r="S2435" s="42">
        <v>23664</v>
      </c>
      <c r="T2435" s="66" t="s">
        <v>3860</v>
      </c>
    </row>
    <row r="2436" spans="19:20">
      <c r="S2436" s="42">
        <v>23665</v>
      </c>
      <c r="T2436" s="66" t="s">
        <v>3216</v>
      </c>
    </row>
    <row r="2437" spans="19:20">
      <c r="S2437" s="42">
        <v>23666</v>
      </c>
      <c r="T2437" s="66" t="s">
        <v>3216</v>
      </c>
    </row>
    <row r="2438" spans="19:20">
      <c r="S2438" s="42">
        <v>23667</v>
      </c>
      <c r="T2438" s="66" t="s">
        <v>3999</v>
      </c>
    </row>
    <row r="2439" spans="19:20">
      <c r="S2439" s="42">
        <v>23668</v>
      </c>
      <c r="T2439" s="66" t="s">
        <v>3832</v>
      </c>
    </row>
    <row r="2440" spans="19:20">
      <c r="S2440" s="42">
        <v>23669</v>
      </c>
      <c r="T2440" s="66" t="s">
        <v>3832</v>
      </c>
    </row>
    <row r="2441" spans="19:20">
      <c r="S2441" s="42">
        <v>23670</v>
      </c>
      <c r="T2441" s="66" t="s">
        <v>3832</v>
      </c>
    </row>
    <row r="2442" spans="19:20">
      <c r="S2442" s="42">
        <v>23671</v>
      </c>
      <c r="T2442" s="66" t="s">
        <v>3832</v>
      </c>
    </row>
    <row r="2443" spans="19:20">
      <c r="S2443" s="42">
        <v>23672</v>
      </c>
      <c r="T2443" s="66" t="s">
        <v>3822</v>
      </c>
    </row>
    <row r="2444" spans="19:20">
      <c r="S2444" s="42">
        <v>23740</v>
      </c>
      <c r="T2444" s="66" t="s">
        <v>4096</v>
      </c>
    </row>
    <row r="2445" spans="19:20">
      <c r="S2445" s="42">
        <v>23741</v>
      </c>
      <c r="T2445" s="66" t="s">
        <v>4096</v>
      </c>
    </row>
    <row r="2446" spans="19:20">
      <c r="S2446" s="42">
        <v>23742</v>
      </c>
      <c r="T2446" s="66" t="s">
        <v>3860</v>
      </c>
    </row>
    <row r="2447" spans="19:20">
      <c r="S2447" s="42">
        <v>23673</v>
      </c>
      <c r="T2447" s="66" t="s">
        <v>3467</v>
      </c>
    </row>
    <row r="2448" spans="19:20">
      <c r="S2448" s="42">
        <v>23674</v>
      </c>
      <c r="T2448" s="66" t="s">
        <v>3467</v>
      </c>
    </row>
    <row r="2449" spans="19:20">
      <c r="S2449" s="42">
        <v>23675</v>
      </c>
      <c r="T2449" s="66" t="s">
        <v>3467</v>
      </c>
    </row>
    <row r="2450" spans="19:20">
      <c r="S2450" s="42">
        <v>23676</v>
      </c>
      <c r="T2450" s="66" t="s">
        <v>3467</v>
      </c>
    </row>
    <row r="2451" spans="19:20">
      <c r="S2451" s="42">
        <v>23677</v>
      </c>
      <c r="T2451" s="66" t="s">
        <v>3467</v>
      </c>
    </row>
    <row r="2452" spans="19:20">
      <c r="S2452" s="42">
        <v>23678</v>
      </c>
      <c r="T2452" s="66" t="s">
        <v>3467</v>
      </c>
    </row>
    <row r="2453" spans="19:20">
      <c r="S2453" s="42">
        <v>23679</v>
      </c>
      <c r="T2453" s="66" t="s">
        <v>3467</v>
      </c>
    </row>
    <row r="2454" spans="19:20">
      <c r="S2454" s="42">
        <v>23841</v>
      </c>
      <c r="T2454" s="66" t="s">
        <v>4097</v>
      </c>
    </row>
    <row r="2455" spans="19:20">
      <c r="S2455" s="42">
        <v>23842</v>
      </c>
      <c r="T2455" s="66" t="s">
        <v>4097</v>
      </c>
    </row>
    <row r="2456" spans="19:20">
      <c r="S2456" s="42">
        <v>23843</v>
      </c>
      <c r="T2456" s="66" t="s">
        <v>4097</v>
      </c>
    </row>
    <row r="2457" spans="19:20">
      <c r="S2457" s="42">
        <v>23844</v>
      </c>
      <c r="T2457" s="66" t="s">
        <v>4097</v>
      </c>
    </row>
    <row r="2458" spans="19:20">
      <c r="S2458" s="42">
        <v>23845</v>
      </c>
      <c r="T2458" s="66" t="s">
        <v>4098</v>
      </c>
    </row>
    <row r="2459" spans="19:20">
      <c r="S2459" s="42">
        <v>23846</v>
      </c>
      <c r="T2459" s="66" t="s">
        <v>4006</v>
      </c>
    </row>
    <row r="2460" spans="19:20">
      <c r="S2460" s="42">
        <v>23847</v>
      </c>
      <c r="T2460" s="66" t="s">
        <v>3959</v>
      </c>
    </row>
    <row r="2461" spans="19:20">
      <c r="S2461" s="42">
        <v>23848</v>
      </c>
      <c r="T2461" s="66" t="s">
        <v>4099</v>
      </c>
    </row>
    <row r="2462" spans="19:20">
      <c r="S2462" s="42">
        <v>23849</v>
      </c>
      <c r="T2462" s="66" t="s">
        <v>4100</v>
      </c>
    </row>
    <row r="2463" spans="19:20">
      <c r="S2463" s="42">
        <v>23850</v>
      </c>
      <c r="T2463" s="66" t="s">
        <v>3810</v>
      </c>
    </row>
    <row r="2464" spans="19:20">
      <c r="S2464" s="42">
        <v>23779</v>
      </c>
      <c r="T2464" s="66" t="s">
        <v>4101</v>
      </c>
    </row>
    <row r="2465" spans="19:20">
      <c r="S2465" s="42">
        <v>23780</v>
      </c>
      <c r="T2465" s="66" t="s">
        <v>3514</v>
      </c>
    </row>
    <row r="2466" spans="19:20">
      <c r="S2466" s="42">
        <v>23781</v>
      </c>
      <c r="T2466" s="66" t="s">
        <v>4102</v>
      </c>
    </row>
    <row r="2467" spans="19:20">
      <c r="S2467" s="42">
        <v>23782</v>
      </c>
      <c r="T2467" s="66" t="s">
        <v>4102</v>
      </c>
    </row>
    <row r="2468" spans="19:20">
      <c r="S2468" s="42">
        <v>23783</v>
      </c>
      <c r="T2468" s="66" t="s">
        <v>4102</v>
      </c>
    </row>
    <row r="2469" spans="19:20">
      <c r="S2469" s="42">
        <v>23784</v>
      </c>
      <c r="T2469" s="66" t="s">
        <v>3575</v>
      </c>
    </row>
    <row r="2470" spans="19:20">
      <c r="S2470" s="42">
        <v>23785</v>
      </c>
      <c r="T2470" s="66" t="s">
        <v>3467</v>
      </c>
    </row>
    <row r="2471" spans="19:20">
      <c r="S2471" s="42">
        <v>23786</v>
      </c>
      <c r="T2471" s="66" t="s">
        <v>3467</v>
      </c>
    </row>
    <row r="2472" spans="19:20">
      <c r="S2472" s="42">
        <v>23787</v>
      </c>
      <c r="T2472" s="66" t="s">
        <v>4103</v>
      </c>
    </row>
    <row r="2473" spans="19:20">
      <c r="S2473" s="42">
        <v>23788</v>
      </c>
      <c r="T2473" s="66" t="s">
        <v>4103</v>
      </c>
    </row>
    <row r="2474" spans="19:20">
      <c r="S2474" s="42">
        <v>23789</v>
      </c>
      <c r="T2474" s="66" t="s">
        <v>3822</v>
      </c>
    </row>
    <row r="2475" spans="19:20">
      <c r="S2475" s="42">
        <v>23790</v>
      </c>
      <c r="T2475" s="66" t="s">
        <v>3822</v>
      </c>
    </row>
    <row r="2476" spans="19:20">
      <c r="S2476" s="42">
        <v>23791</v>
      </c>
      <c r="T2476" s="66" t="s">
        <v>3421</v>
      </c>
    </row>
    <row r="2477" spans="19:20">
      <c r="S2477" s="42">
        <v>23792</v>
      </c>
      <c r="T2477" s="66" t="s">
        <v>3421</v>
      </c>
    </row>
    <row r="2478" spans="19:20">
      <c r="S2478" s="42">
        <v>23793</v>
      </c>
      <c r="T2478" s="66" t="s">
        <v>3421</v>
      </c>
    </row>
    <row r="2479" spans="19:20">
      <c r="S2479" s="42">
        <v>23794</v>
      </c>
      <c r="T2479" s="66" t="s">
        <v>3421</v>
      </c>
    </row>
    <row r="2480" spans="19:20">
      <c r="S2480" s="42">
        <v>23795</v>
      </c>
      <c r="T2480" s="66" t="s">
        <v>3421</v>
      </c>
    </row>
    <row r="2481" spans="19:20">
      <c r="S2481" s="42">
        <v>23797</v>
      </c>
      <c r="T2481" s="66" t="s">
        <v>3421</v>
      </c>
    </row>
    <row r="2482" spans="19:20">
      <c r="S2482" s="42">
        <v>23798</v>
      </c>
      <c r="T2482" s="66" t="s">
        <v>3421</v>
      </c>
    </row>
    <row r="2483" spans="19:20">
      <c r="S2483" s="42">
        <v>23799</v>
      </c>
      <c r="T2483" s="66" t="s">
        <v>3421</v>
      </c>
    </row>
    <row r="2484" spans="19:20">
      <c r="S2484" s="42">
        <v>23800</v>
      </c>
      <c r="T2484" s="66" t="s">
        <v>3421</v>
      </c>
    </row>
    <row r="2485" spans="19:20">
      <c r="S2485" s="42">
        <v>23801</v>
      </c>
      <c r="T2485" s="66" t="s">
        <v>3421</v>
      </c>
    </row>
    <row r="2486" spans="19:20">
      <c r="S2486" s="42">
        <v>23802</v>
      </c>
      <c r="T2486" s="66" t="s">
        <v>3421</v>
      </c>
    </row>
    <row r="2487" spans="19:20">
      <c r="S2487" s="42">
        <v>23803</v>
      </c>
      <c r="T2487" s="66" t="s">
        <v>3421</v>
      </c>
    </row>
    <row r="2488" spans="19:20">
      <c r="S2488" s="42">
        <v>23804</v>
      </c>
      <c r="T2488" s="66" t="s">
        <v>3421</v>
      </c>
    </row>
    <row r="2489" spans="19:20">
      <c r="S2489" s="42">
        <v>23805</v>
      </c>
      <c r="T2489" s="66" t="s">
        <v>3421</v>
      </c>
    </row>
    <row r="2490" spans="19:20">
      <c r="S2490" s="42">
        <v>23806</v>
      </c>
      <c r="T2490" s="66" t="s">
        <v>3421</v>
      </c>
    </row>
    <row r="2491" spans="19:20">
      <c r="S2491" s="42">
        <v>23807</v>
      </c>
      <c r="T2491" s="66" t="s">
        <v>3421</v>
      </c>
    </row>
    <row r="2492" spans="19:20">
      <c r="S2492" s="42">
        <v>23810</v>
      </c>
      <c r="T2492" s="66" t="s">
        <v>3810</v>
      </c>
    </row>
    <row r="2493" spans="19:20">
      <c r="S2493" s="42">
        <v>23811</v>
      </c>
      <c r="T2493" s="66" t="s">
        <v>3810</v>
      </c>
    </row>
    <row r="2494" spans="19:20">
      <c r="S2494" s="42">
        <v>23812</v>
      </c>
      <c r="T2494" s="66" t="s">
        <v>3810</v>
      </c>
    </row>
    <row r="2495" spans="19:20">
      <c r="S2495" s="42">
        <v>23813</v>
      </c>
      <c r="T2495" s="66" t="s">
        <v>3810</v>
      </c>
    </row>
    <row r="2496" spans="19:20">
      <c r="S2496" s="42">
        <v>23814</v>
      </c>
      <c r="T2496" s="66" t="s">
        <v>3810</v>
      </c>
    </row>
    <row r="2497" spans="19:20">
      <c r="S2497" s="42">
        <v>23815</v>
      </c>
      <c r="T2497" s="66" t="s">
        <v>3421</v>
      </c>
    </row>
    <row r="2498" spans="19:20">
      <c r="S2498" s="42">
        <v>23816</v>
      </c>
      <c r="T2498" s="66" t="s">
        <v>3514</v>
      </c>
    </row>
    <row r="2499" spans="19:20">
      <c r="S2499" s="42">
        <v>23817</v>
      </c>
      <c r="T2499" s="66" t="s">
        <v>4006</v>
      </c>
    </row>
    <row r="2500" spans="19:20">
      <c r="S2500" s="42">
        <v>23819</v>
      </c>
      <c r="T2500" s="66" t="s">
        <v>3810</v>
      </c>
    </row>
    <row r="2501" spans="19:20">
      <c r="S2501" s="42">
        <v>23820</v>
      </c>
      <c r="T2501" s="66" t="s">
        <v>3213</v>
      </c>
    </row>
    <row r="2502" spans="19:20">
      <c r="S2502" s="42">
        <v>23821</v>
      </c>
      <c r="T2502" s="66" t="s">
        <v>3984</v>
      </c>
    </row>
    <row r="2503" spans="19:20">
      <c r="S2503" s="42">
        <v>23822</v>
      </c>
      <c r="T2503" s="66" t="s">
        <v>3984</v>
      </c>
    </row>
    <row r="2504" spans="19:20">
      <c r="S2504" s="42">
        <v>23823</v>
      </c>
      <c r="T2504" s="66" t="s">
        <v>4097</v>
      </c>
    </row>
    <row r="2505" spans="19:20">
      <c r="S2505" s="42">
        <v>23851</v>
      </c>
      <c r="T2505" s="66" t="s">
        <v>4097</v>
      </c>
    </row>
    <row r="2506" spans="19:20">
      <c r="S2506" s="42">
        <v>23852</v>
      </c>
      <c r="T2506" s="66" t="s">
        <v>4097</v>
      </c>
    </row>
    <row r="2507" spans="19:20">
      <c r="S2507" s="42">
        <v>23853</v>
      </c>
      <c r="T2507" s="66" t="s">
        <v>4097</v>
      </c>
    </row>
    <row r="2508" spans="19:20">
      <c r="S2508" s="42">
        <v>23656</v>
      </c>
      <c r="T2508" s="66" t="s">
        <v>3421</v>
      </c>
    </row>
    <row r="2509" spans="19:20">
      <c r="S2509" s="42">
        <v>23657</v>
      </c>
      <c r="T2509" s="66" t="s">
        <v>3421</v>
      </c>
    </row>
    <row r="2510" spans="19:20">
      <c r="S2510" s="42">
        <v>23658</v>
      </c>
      <c r="T2510" s="66" t="s">
        <v>3421</v>
      </c>
    </row>
    <row r="2511" spans="19:20">
      <c r="S2511" s="42">
        <v>16874</v>
      </c>
      <c r="T2511" s="66" t="s">
        <v>3213</v>
      </c>
    </row>
    <row r="2512" spans="19:20">
      <c r="S2512" s="42">
        <v>16875</v>
      </c>
      <c r="T2512" s="66" t="s">
        <v>3213</v>
      </c>
    </row>
    <row r="2513" spans="19:20">
      <c r="S2513" s="42">
        <v>23776</v>
      </c>
      <c r="T2513" s="66" t="s">
        <v>3810</v>
      </c>
    </row>
    <row r="2514" spans="19:20">
      <c r="S2514" s="42">
        <v>23777</v>
      </c>
      <c r="T2514" s="66" t="s">
        <v>3810</v>
      </c>
    </row>
    <row r="2515" spans="19:20">
      <c r="S2515" s="42">
        <v>23778</v>
      </c>
      <c r="T2515" s="66" t="s">
        <v>4104</v>
      </c>
    </row>
    <row r="2516" spans="19:20">
      <c r="S2516" s="42">
        <v>23680</v>
      </c>
      <c r="T2516" s="66" t="s">
        <v>3467</v>
      </c>
    </row>
    <row r="2517" spans="19:20">
      <c r="S2517" s="42">
        <v>23681</v>
      </c>
      <c r="T2517" s="66" t="s">
        <v>3467</v>
      </c>
    </row>
    <row r="2518" spans="19:20">
      <c r="S2518" s="42">
        <v>23682</v>
      </c>
      <c r="T2518" s="66" t="s">
        <v>3467</v>
      </c>
    </row>
    <row r="2519" spans="19:20">
      <c r="S2519" s="42">
        <v>23683</v>
      </c>
      <c r="T2519" s="66" t="s">
        <v>3467</v>
      </c>
    </row>
    <row r="2520" spans="19:20">
      <c r="S2520" s="42">
        <v>23684</v>
      </c>
      <c r="T2520" s="66" t="s">
        <v>3467</v>
      </c>
    </row>
    <row r="2521" spans="19:20">
      <c r="S2521" s="42">
        <v>23685</v>
      </c>
      <c r="T2521" s="66" t="s">
        <v>3467</v>
      </c>
    </row>
    <row r="2522" spans="19:20">
      <c r="S2522" s="42">
        <v>23686</v>
      </c>
      <c r="T2522" s="66" t="s">
        <v>3467</v>
      </c>
    </row>
    <row r="2523" spans="19:20">
      <c r="S2523" s="42">
        <v>23891</v>
      </c>
      <c r="T2523" s="66" t="s">
        <v>3973</v>
      </c>
    </row>
    <row r="2524" spans="19:20">
      <c r="S2524" s="42">
        <v>23892</v>
      </c>
      <c r="T2524" s="66" t="s">
        <v>3959</v>
      </c>
    </row>
    <row r="2525" spans="19:20">
      <c r="S2525" s="42">
        <v>23893</v>
      </c>
      <c r="T2525" s="66" t="s">
        <v>3959</v>
      </c>
    </row>
    <row r="2526" spans="19:20">
      <c r="S2526" s="42">
        <v>23894</v>
      </c>
      <c r="T2526" s="66" t="s">
        <v>3860</v>
      </c>
    </row>
    <row r="2527" spans="19:20">
      <c r="S2527" s="42">
        <v>23895</v>
      </c>
      <c r="T2527" s="66" t="s">
        <v>4097</v>
      </c>
    </row>
    <row r="2528" spans="19:20">
      <c r="S2528" s="42">
        <v>23896</v>
      </c>
      <c r="T2528" s="66" t="s">
        <v>4105</v>
      </c>
    </row>
    <row r="2529" spans="19:20">
      <c r="S2529" s="42">
        <v>23897</v>
      </c>
      <c r="T2529" s="66" t="s">
        <v>4105</v>
      </c>
    </row>
    <row r="2530" spans="19:20">
      <c r="S2530" s="42">
        <v>17020</v>
      </c>
      <c r="T2530" s="66" t="s">
        <v>3213</v>
      </c>
    </row>
    <row r="2531" spans="19:20">
      <c r="S2531" s="42">
        <v>23824</v>
      </c>
      <c r="T2531" s="66" t="s">
        <v>4097</v>
      </c>
    </row>
    <row r="2532" spans="19:20">
      <c r="S2532" s="42">
        <v>23825</v>
      </c>
      <c r="T2532" s="66" t="s">
        <v>4097</v>
      </c>
    </row>
    <row r="2533" spans="19:20">
      <c r="S2533" s="42">
        <v>23826</v>
      </c>
      <c r="T2533" s="66" t="s">
        <v>3213</v>
      </c>
    </row>
    <row r="2534" spans="19:20">
      <c r="S2534" s="42">
        <v>23827</v>
      </c>
      <c r="T2534" s="66" t="s">
        <v>4106</v>
      </c>
    </row>
    <row r="2535" spans="19:20">
      <c r="S2535" s="42">
        <v>23828</v>
      </c>
      <c r="T2535" s="66" t="s">
        <v>4107</v>
      </c>
    </row>
    <row r="2536" spans="19:20">
      <c r="S2536" s="42">
        <v>23829</v>
      </c>
      <c r="T2536" s="66" t="s">
        <v>4108</v>
      </c>
    </row>
    <row r="2537" spans="19:20">
      <c r="S2537" s="42">
        <v>23830</v>
      </c>
      <c r="T2537" s="66" t="s">
        <v>4108</v>
      </c>
    </row>
    <row r="2538" spans="19:20">
      <c r="S2538" s="42">
        <v>23831</v>
      </c>
      <c r="T2538" s="66" t="s">
        <v>4108</v>
      </c>
    </row>
    <row r="2539" spans="19:20">
      <c r="S2539" s="42">
        <v>23832</v>
      </c>
      <c r="T2539" s="66" t="s">
        <v>4108</v>
      </c>
    </row>
    <row r="2540" spans="19:20">
      <c r="S2540" s="42">
        <v>23833</v>
      </c>
      <c r="T2540" s="66" t="s">
        <v>4108</v>
      </c>
    </row>
    <row r="2541" spans="19:20">
      <c r="S2541" s="42">
        <v>23834</v>
      </c>
      <c r="T2541" s="66" t="s">
        <v>3384</v>
      </c>
    </row>
    <row r="2542" spans="19:20">
      <c r="S2542" s="42">
        <v>23835</v>
      </c>
      <c r="T2542" s="66" t="s">
        <v>3860</v>
      </c>
    </row>
    <row r="2543" spans="19:20">
      <c r="S2543" s="42">
        <v>23836</v>
      </c>
      <c r="T2543" s="66" t="s">
        <v>3860</v>
      </c>
    </row>
    <row r="2544" spans="19:20">
      <c r="S2544" s="42">
        <v>23837</v>
      </c>
      <c r="T2544" s="66" t="s">
        <v>4097</v>
      </c>
    </row>
    <row r="2545" spans="19:20">
      <c r="S2545" s="42">
        <v>23838</v>
      </c>
      <c r="T2545" s="66" t="s">
        <v>4097</v>
      </c>
    </row>
    <row r="2546" spans="19:20">
      <c r="S2546" s="42">
        <v>23839</v>
      </c>
      <c r="T2546" s="66" t="s">
        <v>4097</v>
      </c>
    </row>
    <row r="2547" spans="19:20">
      <c r="S2547" s="42">
        <v>23840</v>
      </c>
      <c r="T2547" s="66" t="s">
        <v>4097</v>
      </c>
    </row>
    <row r="2548" spans="19:20">
      <c r="S2548" s="42">
        <v>23687</v>
      </c>
      <c r="T2548" s="66" t="s">
        <v>3467</v>
      </c>
    </row>
    <row r="2549" spans="19:20">
      <c r="S2549" s="42">
        <v>23688</v>
      </c>
      <c r="T2549" s="66" t="s">
        <v>3959</v>
      </c>
    </row>
    <row r="2550" spans="19:20">
      <c r="S2550" s="42">
        <v>23689</v>
      </c>
      <c r="T2550" s="66" t="s">
        <v>3959</v>
      </c>
    </row>
    <row r="2551" spans="19:20">
      <c r="S2551" s="42">
        <v>23690</v>
      </c>
      <c r="T2551" s="66" t="s">
        <v>3832</v>
      </c>
    </row>
    <row r="2552" spans="19:20">
      <c r="S2552" s="42">
        <v>23691</v>
      </c>
      <c r="T2552" s="66" t="s">
        <v>3832</v>
      </c>
    </row>
    <row r="2553" spans="19:20">
      <c r="S2553" s="42">
        <v>23692</v>
      </c>
      <c r="T2553" s="66" t="s">
        <v>3832</v>
      </c>
    </row>
    <row r="2554" spans="19:20">
      <c r="S2554" s="42">
        <v>23693</v>
      </c>
      <c r="T2554" s="66" t="s">
        <v>3832</v>
      </c>
    </row>
    <row r="2555" spans="19:20">
      <c r="S2555" s="42">
        <v>23694</v>
      </c>
      <c r="T2555" s="66" t="s">
        <v>3822</v>
      </c>
    </row>
    <row r="2556" spans="19:20">
      <c r="S2556" s="42">
        <v>23695</v>
      </c>
      <c r="T2556" s="66" t="s">
        <v>3959</v>
      </c>
    </row>
    <row r="2557" spans="19:20">
      <c r="S2557" s="42">
        <v>23696</v>
      </c>
      <c r="T2557" s="66" t="s">
        <v>4074</v>
      </c>
    </row>
    <row r="2558" spans="19:20">
      <c r="S2558" s="42">
        <v>23697</v>
      </c>
      <c r="T2558" s="66" t="s">
        <v>3822</v>
      </c>
    </row>
    <row r="2559" spans="19:20">
      <c r="S2559" s="42">
        <v>23698</v>
      </c>
      <c r="T2559" s="66" t="s">
        <v>3822</v>
      </c>
    </row>
    <row r="2560" spans="19:20">
      <c r="S2560" s="42">
        <v>23699</v>
      </c>
      <c r="T2560" s="66" t="s">
        <v>3822</v>
      </c>
    </row>
    <row r="2561" spans="19:20">
      <c r="S2561" s="42">
        <v>23700</v>
      </c>
      <c r="T2561" s="66" t="s">
        <v>3822</v>
      </c>
    </row>
    <row r="2562" spans="19:20">
      <c r="S2562" s="42">
        <v>23701</v>
      </c>
      <c r="T2562" s="66" t="s">
        <v>4109</v>
      </c>
    </row>
    <row r="2563" spans="19:20">
      <c r="S2563" s="42">
        <v>23702</v>
      </c>
      <c r="T2563" s="66" t="s">
        <v>4109</v>
      </c>
    </row>
    <row r="2564" spans="19:20">
      <c r="S2564" s="42">
        <v>23703</v>
      </c>
      <c r="T2564" s="66" t="s">
        <v>3421</v>
      </c>
    </row>
    <row r="2565" spans="19:20">
      <c r="S2565" s="42">
        <v>23704</v>
      </c>
      <c r="T2565" s="66" t="s">
        <v>3421</v>
      </c>
    </row>
    <row r="2566" spans="19:20">
      <c r="S2566" s="42">
        <v>23705</v>
      </c>
      <c r="T2566" s="66" t="s">
        <v>3421</v>
      </c>
    </row>
    <row r="2567" spans="19:20">
      <c r="S2567" s="42">
        <v>23706</v>
      </c>
      <c r="T2567" s="66" t="s">
        <v>3421</v>
      </c>
    </row>
    <row r="2568" spans="19:20">
      <c r="S2568" s="42">
        <v>23707</v>
      </c>
      <c r="T2568" s="66" t="s">
        <v>3421</v>
      </c>
    </row>
    <row r="2569" spans="19:20">
      <c r="S2569" s="42">
        <v>23708</v>
      </c>
      <c r="T2569" s="66" t="s">
        <v>3421</v>
      </c>
    </row>
    <row r="2570" spans="19:20">
      <c r="S2570" s="42">
        <v>23709</v>
      </c>
      <c r="T2570" s="66" t="s">
        <v>3421</v>
      </c>
    </row>
    <row r="2571" spans="19:20">
      <c r="S2571" s="42">
        <v>23710</v>
      </c>
      <c r="T2571" s="66" t="s">
        <v>3421</v>
      </c>
    </row>
    <row r="2572" spans="19:20">
      <c r="S2572" s="42">
        <v>23711</v>
      </c>
      <c r="T2572" s="66" t="s">
        <v>3421</v>
      </c>
    </row>
    <row r="2573" spans="19:20">
      <c r="S2573" s="42">
        <v>23712</v>
      </c>
      <c r="T2573" s="66" t="s">
        <v>3421</v>
      </c>
    </row>
    <row r="2574" spans="19:20">
      <c r="S2574" s="42">
        <v>23713</v>
      </c>
      <c r="T2574" s="66" t="s">
        <v>3421</v>
      </c>
    </row>
    <row r="2575" spans="19:20">
      <c r="S2575" s="42">
        <v>23714</v>
      </c>
      <c r="T2575" s="66" t="s">
        <v>3421</v>
      </c>
    </row>
    <row r="2576" spans="19:20">
      <c r="S2576" s="42">
        <v>23715</v>
      </c>
      <c r="T2576" s="66" t="s">
        <v>3421</v>
      </c>
    </row>
    <row r="2577" spans="19:20">
      <c r="S2577" s="42">
        <v>23716</v>
      </c>
      <c r="T2577" s="66" t="s">
        <v>3421</v>
      </c>
    </row>
    <row r="2578" spans="19:20">
      <c r="S2578" s="42">
        <v>23717</v>
      </c>
      <c r="T2578" s="66" t="s">
        <v>3421</v>
      </c>
    </row>
    <row r="2579" spans="19:20">
      <c r="S2579" s="42">
        <v>23718</v>
      </c>
      <c r="T2579" s="66" t="s">
        <v>3421</v>
      </c>
    </row>
    <row r="2580" spans="19:20">
      <c r="S2580" s="42">
        <v>23719</v>
      </c>
      <c r="T2580" s="66" t="s">
        <v>3421</v>
      </c>
    </row>
    <row r="2581" spans="19:20">
      <c r="S2581" s="42">
        <v>23720</v>
      </c>
      <c r="T2581" s="66" t="s">
        <v>3421</v>
      </c>
    </row>
    <row r="2582" spans="19:20">
      <c r="S2582" s="42">
        <v>23721</v>
      </c>
      <c r="T2582" s="66" t="s">
        <v>3421</v>
      </c>
    </row>
    <row r="2583" spans="19:20">
      <c r="S2583" s="42">
        <v>23722</v>
      </c>
      <c r="T2583" s="66" t="s">
        <v>3421</v>
      </c>
    </row>
    <row r="2584" spans="19:20">
      <c r="S2584" s="42">
        <v>23723</v>
      </c>
      <c r="T2584" s="66" t="s">
        <v>3421</v>
      </c>
    </row>
    <row r="2585" spans="19:20">
      <c r="S2585" s="42">
        <v>23724</v>
      </c>
      <c r="T2585" s="66" t="s">
        <v>3421</v>
      </c>
    </row>
    <row r="2586" spans="19:20">
      <c r="S2586" s="42">
        <v>23725</v>
      </c>
      <c r="T2586" s="66" t="s">
        <v>3421</v>
      </c>
    </row>
    <row r="2587" spans="19:20">
      <c r="S2587" s="42">
        <v>23726</v>
      </c>
      <c r="T2587" s="66" t="s">
        <v>3421</v>
      </c>
    </row>
    <row r="2588" spans="19:20">
      <c r="S2588" s="42">
        <v>23728</v>
      </c>
      <c r="T2588" s="66" t="s">
        <v>3421</v>
      </c>
    </row>
    <row r="2589" spans="19:20">
      <c r="S2589" s="42">
        <v>23733</v>
      </c>
      <c r="T2589" s="66" t="s">
        <v>3421</v>
      </c>
    </row>
    <row r="2590" spans="19:20">
      <c r="S2590" s="42">
        <v>23734</v>
      </c>
      <c r="T2590" s="66" t="s">
        <v>3421</v>
      </c>
    </row>
    <row r="2591" spans="19:20">
      <c r="S2591" s="42">
        <v>23735</v>
      </c>
      <c r="T2591" s="66" t="s">
        <v>3421</v>
      </c>
    </row>
    <row r="2592" spans="19:20">
      <c r="S2592" s="42">
        <v>23736</v>
      </c>
      <c r="T2592" s="66" t="s">
        <v>3421</v>
      </c>
    </row>
    <row r="2593" spans="19:20">
      <c r="S2593" s="42">
        <v>23737</v>
      </c>
      <c r="T2593" s="66" t="s">
        <v>3421</v>
      </c>
    </row>
    <row r="2594" spans="19:20">
      <c r="S2594" s="42">
        <v>23738</v>
      </c>
      <c r="T2594" s="66" t="s">
        <v>3421</v>
      </c>
    </row>
    <row r="2595" spans="19:20">
      <c r="S2595" s="42">
        <v>23739</v>
      </c>
      <c r="T2595" s="66" t="s">
        <v>3421</v>
      </c>
    </row>
    <row r="2596" spans="19:20">
      <c r="S2596" s="42">
        <v>15822</v>
      </c>
      <c r="T2596" s="66" t="s">
        <v>3213</v>
      </c>
    </row>
    <row r="2597" spans="19:20">
      <c r="S2597" s="42">
        <v>15823</v>
      </c>
      <c r="T2597" s="66" t="s">
        <v>3213</v>
      </c>
    </row>
    <row r="2598" spans="19:20">
      <c r="S2598" s="42">
        <v>15824</v>
      </c>
      <c r="T2598" s="66" t="s">
        <v>3213</v>
      </c>
    </row>
    <row r="2599" spans="19:20">
      <c r="S2599" s="42">
        <v>15825</v>
      </c>
      <c r="T2599" s="66" t="s">
        <v>3213</v>
      </c>
    </row>
    <row r="2600" spans="19:20">
      <c r="S2600" s="42">
        <v>15826</v>
      </c>
      <c r="T2600" s="66" t="s">
        <v>3213</v>
      </c>
    </row>
    <row r="2601" spans="19:20">
      <c r="S2601" s="42">
        <v>15827</v>
      </c>
      <c r="T2601" s="66" t="s">
        <v>3213</v>
      </c>
    </row>
    <row r="2602" spans="19:20">
      <c r="S2602" s="42">
        <v>15828</v>
      </c>
      <c r="T2602" s="66" t="s">
        <v>4110</v>
      </c>
    </row>
    <row r="2603" spans="19:20">
      <c r="S2603" s="42">
        <v>15829</v>
      </c>
      <c r="T2603" s="66" t="s">
        <v>4110</v>
      </c>
    </row>
    <row r="2604" spans="19:20">
      <c r="S2604" s="42">
        <v>15830</v>
      </c>
      <c r="T2604" s="66" t="s">
        <v>4110</v>
      </c>
    </row>
    <row r="2605" spans="19:20">
      <c r="S2605" s="42">
        <v>15831</v>
      </c>
      <c r="T2605" s="66" t="s">
        <v>4110</v>
      </c>
    </row>
    <row r="2606" spans="19:20">
      <c r="S2606" s="42">
        <v>15832</v>
      </c>
      <c r="T2606" s="66" t="s">
        <v>4110</v>
      </c>
    </row>
    <row r="2607" spans="19:20">
      <c r="S2607" s="42">
        <v>16546</v>
      </c>
      <c r="T2607" s="66" t="s">
        <v>3421</v>
      </c>
    </row>
    <row r="2608" spans="19:20">
      <c r="S2608" s="42">
        <v>22708</v>
      </c>
      <c r="T2608" s="66" t="s">
        <v>3467</v>
      </c>
    </row>
    <row r="2609" spans="19:20">
      <c r="S2609" s="42">
        <v>22709</v>
      </c>
      <c r="T2609" s="66" t="s">
        <v>3467</v>
      </c>
    </row>
    <row r="2610" spans="19:20">
      <c r="S2610" s="42">
        <v>22710</v>
      </c>
      <c r="T2610" s="66" t="s">
        <v>3467</v>
      </c>
    </row>
    <row r="2611" spans="19:20">
      <c r="S2611" s="42">
        <v>22711</v>
      </c>
      <c r="T2611" s="66" t="s">
        <v>3467</v>
      </c>
    </row>
    <row r="2612" spans="19:20">
      <c r="S2612" s="42">
        <v>22712</v>
      </c>
      <c r="T2612" s="66" t="s">
        <v>3467</v>
      </c>
    </row>
    <row r="2613" spans="19:20">
      <c r="S2613" s="42">
        <v>22713</v>
      </c>
      <c r="T2613" s="66" t="s">
        <v>3467</v>
      </c>
    </row>
    <row r="2614" spans="19:20">
      <c r="S2614" s="42">
        <v>22714</v>
      </c>
      <c r="T2614" s="66" t="s">
        <v>3467</v>
      </c>
    </row>
    <row r="2615" spans="19:20">
      <c r="S2615" s="42">
        <v>22715</v>
      </c>
      <c r="T2615" s="66" t="s">
        <v>3467</v>
      </c>
    </row>
    <row r="2616" spans="19:20">
      <c r="S2616" s="42">
        <v>16403</v>
      </c>
      <c r="T2616" s="66" t="s">
        <v>3860</v>
      </c>
    </row>
    <row r="2617" spans="19:20">
      <c r="S2617" s="42">
        <v>16404</v>
      </c>
      <c r="T2617" s="66" t="s">
        <v>3860</v>
      </c>
    </row>
    <row r="2618" spans="19:20">
      <c r="S2618" s="42">
        <v>16623</v>
      </c>
      <c r="T2618" s="66" t="s">
        <v>4111</v>
      </c>
    </row>
    <row r="2619" spans="19:20">
      <c r="S2619" s="42">
        <v>16624</v>
      </c>
      <c r="T2619" s="66" t="s">
        <v>3959</v>
      </c>
    </row>
    <row r="2620" spans="19:20">
      <c r="S2620" s="42">
        <v>16625</v>
      </c>
      <c r="T2620" s="66" t="s">
        <v>3959</v>
      </c>
    </row>
    <row r="2621" spans="19:20">
      <c r="S2621" s="42">
        <v>16626</v>
      </c>
      <c r="T2621" s="66" t="s">
        <v>3767</v>
      </c>
    </row>
    <row r="2622" spans="19:20">
      <c r="S2622" s="42">
        <v>16627</v>
      </c>
      <c r="T2622" s="66" t="s">
        <v>4010</v>
      </c>
    </row>
    <row r="2623" spans="19:20">
      <c r="S2623" s="42">
        <v>22784</v>
      </c>
      <c r="T2623" s="66" t="s">
        <v>3822</v>
      </c>
    </row>
    <row r="2624" spans="19:20">
      <c r="S2624" s="42">
        <v>22785</v>
      </c>
      <c r="T2624" s="66" t="s">
        <v>3467</v>
      </c>
    </row>
    <row r="2625" spans="19:20">
      <c r="S2625" s="42">
        <v>22786</v>
      </c>
      <c r="T2625" s="66" t="s">
        <v>3467</v>
      </c>
    </row>
    <row r="2626" spans="19:20">
      <c r="S2626" s="42">
        <v>22787</v>
      </c>
      <c r="T2626" s="66" t="s">
        <v>3822</v>
      </c>
    </row>
    <row r="2627" spans="19:20">
      <c r="S2627" s="42">
        <v>22788</v>
      </c>
      <c r="T2627" s="66" t="s">
        <v>3467</v>
      </c>
    </row>
    <row r="2628" spans="19:20">
      <c r="S2628" s="42">
        <v>22789</v>
      </c>
      <c r="T2628" s="66" t="s">
        <v>3467</v>
      </c>
    </row>
    <row r="2629" spans="19:20">
      <c r="S2629" s="42">
        <v>16412</v>
      </c>
      <c r="T2629" s="66" t="s">
        <v>3822</v>
      </c>
    </row>
    <row r="2630" spans="19:20">
      <c r="S2630" s="42">
        <v>22716</v>
      </c>
      <c r="T2630" s="66" t="s">
        <v>3467</v>
      </c>
    </row>
    <row r="2631" spans="19:20">
      <c r="S2631" s="42">
        <v>22717</v>
      </c>
      <c r="T2631" s="66" t="s">
        <v>3467</v>
      </c>
    </row>
    <row r="2632" spans="19:20">
      <c r="S2632" s="42">
        <v>22718</v>
      </c>
      <c r="T2632" s="66" t="s">
        <v>3959</v>
      </c>
    </row>
    <row r="2633" spans="19:20">
      <c r="S2633" s="42">
        <v>22719</v>
      </c>
      <c r="T2633" s="66" t="s">
        <v>3959</v>
      </c>
    </row>
    <row r="2634" spans="19:20">
      <c r="S2634" s="42">
        <v>22720</v>
      </c>
      <c r="T2634" s="66" t="s">
        <v>3823</v>
      </c>
    </row>
    <row r="2635" spans="19:20">
      <c r="S2635" s="42">
        <v>22721</v>
      </c>
      <c r="T2635" s="66" t="s">
        <v>4068</v>
      </c>
    </row>
    <row r="2636" spans="19:20">
      <c r="S2636" s="42">
        <v>22722</v>
      </c>
      <c r="T2636" s="66" t="s">
        <v>4112</v>
      </c>
    </row>
    <row r="2637" spans="19:20">
      <c r="S2637" s="42">
        <v>16396</v>
      </c>
      <c r="T2637" s="66" t="s">
        <v>3213</v>
      </c>
    </row>
    <row r="2638" spans="19:20">
      <c r="S2638" s="42">
        <v>16397</v>
      </c>
      <c r="T2638" s="66" t="s">
        <v>3213</v>
      </c>
    </row>
    <row r="2639" spans="19:20">
      <c r="S2639" s="42">
        <v>16398</v>
      </c>
      <c r="T2639" s="66" t="s">
        <v>3213</v>
      </c>
    </row>
    <row r="2640" spans="19:20">
      <c r="S2640" s="42">
        <v>16399</v>
      </c>
      <c r="T2640" s="66" t="s">
        <v>3213</v>
      </c>
    </row>
    <row r="2641" spans="19:20">
      <c r="S2641" s="42">
        <v>16400</v>
      </c>
      <c r="T2641" s="66" t="s">
        <v>3213</v>
      </c>
    </row>
    <row r="2642" spans="19:20">
      <c r="S2642" s="42">
        <v>16401</v>
      </c>
      <c r="T2642" s="66" t="s">
        <v>3213</v>
      </c>
    </row>
    <row r="2643" spans="19:20">
      <c r="S2643" s="42">
        <v>16402</v>
      </c>
      <c r="T2643" s="66" t="s">
        <v>3860</v>
      </c>
    </row>
    <row r="2644" spans="19:20">
      <c r="S2644" s="42">
        <v>22705</v>
      </c>
      <c r="T2644" s="66" t="s">
        <v>3467</v>
      </c>
    </row>
    <row r="2645" spans="19:20">
      <c r="S2645" s="42">
        <v>22706</v>
      </c>
      <c r="T2645" s="66" t="s">
        <v>3467</v>
      </c>
    </row>
    <row r="2646" spans="19:20">
      <c r="S2646" s="42">
        <v>22707</v>
      </c>
      <c r="T2646" s="66" t="s">
        <v>3467</v>
      </c>
    </row>
    <row r="2647" spans="19:20">
      <c r="S2647" s="42">
        <v>16321</v>
      </c>
      <c r="T2647" s="66" t="s">
        <v>3860</v>
      </c>
    </row>
    <row r="2648" spans="19:20">
      <c r="S2648" s="42">
        <v>16322</v>
      </c>
      <c r="T2648" s="66" t="s">
        <v>3860</v>
      </c>
    </row>
    <row r="2649" spans="19:20">
      <c r="S2649" s="42">
        <v>16323</v>
      </c>
      <c r="T2649" s="66" t="s">
        <v>3860</v>
      </c>
    </row>
    <row r="2650" spans="19:20">
      <c r="S2650" s="42">
        <v>16324</v>
      </c>
      <c r="T2650" s="66" t="s">
        <v>3860</v>
      </c>
    </row>
    <row r="2651" spans="19:20">
      <c r="S2651" s="42">
        <v>16325</v>
      </c>
      <c r="T2651" s="66" t="s">
        <v>3860</v>
      </c>
    </row>
    <row r="2652" spans="19:20">
      <c r="S2652" s="42">
        <v>16326</v>
      </c>
      <c r="T2652" s="66" t="s">
        <v>4080</v>
      </c>
    </row>
    <row r="2653" spans="19:20">
      <c r="S2653" s="42">
        <v>16327</v>
      </c>
      <c r="T2653" s="66" t="s">
        <v>4080</v>
      </c>
    </row>
    <row r="2654" spans="19:20">
      <c r="S2654" s="42">
        <v>16328</v>
      </c>
      <c r="T2654" s="66" t="s">
        <v>4080</v>
      </c>
    </row>
    <row r="2655" spans="19:20">
      <c r="S2655" s="42">
        <v>16329</v>
      </c>
      <c r="T2655" s="66" t="s">
        <v>4080</v>
      </c>
    </row>
    <row r="2656" spans="19:20">
      <c r="S2656" s="42">
        <v>16330</v>
      </c>
      <c r="T2656" s="66" t="s">
        <v>4080</v>
      </c>
    </row>
    <row r="2657" spans="19:20">
      <c r="S2657" s="42">
        <v>16331</v>
      </c>
      <c r="T2657" s="66" t="s">
        <v>4080</v>
      </c>
    </row>
    <row r="2658" spans="19:20">
      <c r="S2658" s="42">
        <v>16332</v>
      </c>
      <c r="T2658" s="66" t="s">
        <v>3213</v>
      </c>
    </row>
    <row r="2659" spans="19:20">
      <c r="S2659" s="42">
        <v>16333</v>
      </c>
      <c r="T2659" s="66" t="s">
        <v>4080</v>
      </c>
    </row>
    <row r="2660" spans="19:20">
      <c r="S2660" s="42">
        <v>16334</v>
      </c>
      <c r="T2660" s="66" t="s">
        <v>3514</v>
      </c>
    </row>
    <row r="2661" spans="19:20">
      <c r="S2661" s="42">
        <v>16335</v>
      </c>
      <c r="T2661" s="66" t="s">
        <v>3514</v>
      </c>
    </row>
    <row r="2662" spans="19:20">
      <c r="S2662" s="42">
        <v>22932</v>
      </c>
      <c r="T2662" s="66" t="s">
        <v>3860</v>
      </c>
    </row>
    <row r="2663" spans="19:20">
      <c r="S2663" s="42">
        <v>22933</v>
      </c>
      <c r="T2663" s="66" t="s">
        <v>3421</v>
      </c>
    </row>
    <row r="2664" spans="19:20">
      <c r="S2664" s="42">
        <v>22934</v>
      </c>
      <c r="T2664" s="66" t="s">
        <v>3421</v>
      </c>
    </row>
    <row r="2665" spans="19:20">
      <c r="S2665" s="42">
        <v>22935</v>
      </c>
      <c r="T2665" s="66" t="s">
        <v>3421</v>
      </c>
    </row>
    <row r="2666" spans="19:20">
      <c r="S2666" s="42">
        <v>22936</v>
      </c>
      <c r="T2666" s="66" t="s">
        <v>3421</v>
      </c>
    </row>
    <row r="2667" spans="19:20">
      <c r="S2667" s="42">
        <v>22937</v>
      </c>
      <c r="T2667" s="66" t="s">
        <v>3822</v>
      </c>
    </row>
    <row r="2668" spans="19:20">
      <c r="S2668" s="42">
        <v>22938</v>
      </c>
      <c r="T2668" s="66" t="s">
        <v>3973</v>
      </c>
    </row>
    <row r="2669" spans="19:20">
      <c r="S2669" s="42">
        <v>22939</v>
      </c>
      <c r="T2669" s="66" t="s">
        <v>4113</v>
      </c>
    </row>
    <row r="2670" spans="19:20">
      <c r="S2670" s="42">
        <v>22940</v>
      </c>
      <c r="T2670" s="66" t="s">
        <v>3860</v>
      </c>
    </row>
    <row r="2671" spans="19:20">
      <c r="S2671" s="42">
        <v>22790</v>
      </c>
      <c r="T2671" s="66" t="s">
        <v>3467</v>
      </c>
    </row>
    <row r="2672" spans="19:20">
      <c r="S2672" s="42">
        <v>22791</v>
      </c>
      <c r="T2672" s="66" t="s">
        <v>3359</v>
      </c>
    </row>
    <row r="2673" spans="19:20">
      <c r="S2673" s="42">
        <v>22792</v>
      </c>
      <c r="T2673" s="66" t="s">
        <v>3359</v>
      </c>
    </row>
    <row r="2674" spans="19:20">
      <c r="S2674" s="42">
        <v>22793</v>
      </c>
      <c r="T2674" s="66" t="s">
        <v>3359</v>
      </c>
    </row>
    <row r="2675" spans="19:20">
      <c r="S2675" s="42">
        <v>22794</v>
      </c>
      <c r="T2675" s="66" t="s">
        <v>3359</v>
      </c>
    </row>
    <row r="2676" spans="19:20">
      <c r="S2676" s="42">
        <v>22795</v>
      </c>
      <c r="T2676" s="66" t="s">
        <v>4114</v>
      </c>
    </row>
    <row r="2677" spans="19:20">
      <c r="S2677" s="42">
        <v>22796</v>
      </c>
      <c r="T2677" s="66" t="s">
        <v>3409</v>
      </c>
    </row>
    <row r="2678" spans="19:20">
      <c r="S2678" s="42">
        <v>22797</v>
      </c>
      <c r="T2678" s="66" t="s">
        <v>3409</v>
      </c>
    </row>
    <row r="2679" spans="19:20">
      <c r="S2679" s="42">
        <v>22798</v>
      </c>
      <c r="T2679" s="66" t="s">
        <v>3421</v>
      </c>
    </row>
    <row r="2680" spans="19:20">
      <c r="S2680" s="42">
        <v>16411</v>
      </c>
      <c r="T2680" s="66" t="s">
        <v>3822</v>
      </c>
    </row>
    <row r="2681" spans="19:20">
      <c r="S2681" s="42">
        <v>16405</v>
      </c>
      <c r="T2681" s="66" t="s">
        <v>3860</v>
      </c>
    </row>
    <row r="2682" spans="19:20">
      <c r="S2682" s="42">
        <v>16406</v>
      </c>
      <c r="T2682" s="66" t="s">
        <v>3467</v>
      </c>
    </row>
    <row r="2683" spans="19:20">
      <c r="S2683" s="42">
        <v>16407</v>
      </c>
      <c r="T2683" s="66" t="s">
        <v>3421</v>
      </c>
    </row>
    <row r="2684" spans="19:20">
      <c r="S2684" s="42">
        <v>16408</v>
      </c>
      <c r="T2684" s="66" t="s">
        <v>3421</v>
      </c>
    </row>
    <row r="2685" spans="19:20">
      <c r="S2685" s="42">
        <v>16409</v>
      </c>
      <c r="T2685" s="66" t="s">
        <v>3421</v>
      </c>
    </row>
    <row r="2686" spans="19:20">
      <c r="S2686" s="42">
        <v>16410</v>
      </c>
      <c r="T2686" s="66" t="s">
        <v>3822</v>
      </c>
    </row>
    <row r="2687" spans="19:20">
      <c r="S2687" s="42">
        <v>23009</v>
      </c>
      <c r="T2687" s="66" t="s">
        <v>3216</v>
      </c>
    </row>
    <row r="2688" spans="19:20">
      <c r="S2688" s="42">
        <v>23010</v>
      </c>
      <c r="T2688" s="66" t="s">
        <v>3216</v>
      </c>
    </row>
    <row r="2689" spans="19:20">
      <c r="S2689" s="42">
        <v>23011</v>
      </c>
      <c r="T2689" s="66" t="s">
        <v>3216</v>
      </c>
    </row>
    <row r="2690" spans="19:20">
      <c r="S2690" s="42">
        <v>23012</v>
      </c>
      <c r="T2690" s="66" t="s">
        <v>4115</v>
      </c>
    </row>
    <row r="2691" spans="19:20">
      <c r="S2691" s="42">
        <v>23013</v>
      </c>
      <c r="T2691" s="66" t="s">
        <v>4115</v>
      </c>
    </row>
    <row r="2692" spans="19:20">
      <c r="S2692" s="42">
        <v>23014</v>
      </c>
      <c r="T2692" s="66" t="s">
        <v>4115</v>
      </c>
    </row>
    <row r="2693" spans="19:20">
      <c r="S2693" s="42">
        <v>23015</v>
      </c>
      <c r="T2693" s="66" t="s">
        <v>3959</v>
      </c>
    </row>
    <row r="2694" spans="19:20">
      <c r="S2694" s="42">
        <v>23016</v>
      </c>
      <c r="T2694" s="66" t="s">
        <v>3959</v>
      </c>
    </row>
    <row r="2695" spans="19:20">
      <c r="S2695" s="42">
        <v>23017</v>
      </c>
      <c r="T2695" s="66" t="s">
        <v>3500</v>
      </c>
    </row>
    <row r="2696" spans="19:20">
      <c r="S2696" s="42">
        <v>23018</v>
      </c>
      <c r="T2696" s="66" t="s">
        <v>3964</v>
      </c>
    </row>
    <row r="2697" spans="19:20">
      <c r="S2697" s="42">
        <v>23019</v>
      </c>
      <c r="T2697" s="66" t="s">
        <v>4111</v>
      </c>
    </row>
    <row r="2698" spans="19:20">
      <c r="S2698" s="42">
        <v>23020</v>
      </c>
      <c r="T2698" s="66" t="s">
        <v>4111</v>
      </c>
    </row>
    <row r="2699" spans="19:20">
      <c r="S2699" s="42">
        <v>23021</v>
      </c>
      <c r="T2699" s="66" t="s">
        <v>4116</v>
      </c>
    </row>
    <row r="2700" spans="19:20">
      <c r="S2700" s="42">
        <v>23022</v>
      </c>
      <c r="T2700" s="66" t="s">
        <v>4116</v>
      </c>
    </row>
    <row r="2701" spans="19:20">
      <c r="S2701" s="42">
        <v>23023</v>
      </c>
      <c r="T2701" s="66" t="s">
        <v>3823</v>
      </c>
    </row>
    <row r="2702" spans="19:20">
      <c r="S2702" s="42">
        <v>16607</v>
      </c>
      <c r="T2702" s="66" t="s">
        <v>4117</v>
      </c>
    </row>
    <row r="2703" spans="19:20">
      <c r="S2703" s="42">
        <v>16610</v>
      </c>
      <c r="T2703" s="66" t="s">
        <v>4117</v>
      </c>
    </row>
    <row r="2704" spans="19:20">
      <c r="S2704" s="42">
        <v>16611</v>
      </c>
      <c r="T2704" s="66" t="s">
        <v>4117</v>
      </c>
    </row>
    <row r="2705" spans="19:20">
      <c r="S2705" s="42">
        <v>16612</v>
      </c>
      <c r="T2705" s="66" t="s">
        <v>4117</v>
      </c>
    </row>
    <row r="2706" spans="19:20">
      <c r="S2706" s="42">
        <v>16617</v>
      </c>
      <c r="T2706" s="66" t="s">
        <v>3216</v>
      </c>
    </row>
    <row r="2707" spans="19:20">
      <c r="S2707" s="42">
        <v>16618</v>
      </c>
      <c r="T2707" s="66" t="s">
        <v>3213</v>
      </c>
    </row>
    <row r="2708" spans="19:20">
      <c r="S2708" s="42">
        <v>16619</v>
      </c>
      <c r="T2708" s="66" t="s">
        <v>3500</v>
      </c>
    </row>
    <row r="2709" spans="19:20">
      <c r="S2709" s="42">
        <v>16620</v>
      </c>
      <c r="T2709" s="66" t="s">
        <v>3959</v>
      </c>
    </row>
    <row r="2710" spans="19:20">
      <c r="S2710" s="42">
        <v>16621</v>
      </c>
      <c r="T2710" s="66" t="s">
        <v>3959</v>
      </c>
    </row>
    <row r="2711" spans="19:20">
      <c r="S2711" s="42">
        <v>16622</v>
      </c>
      <c r="T2711" s="66" t="s">
        <v>3959</v>
      </c>
    </row>
    <row r="2712" spans="19:20">
      <c r="S2712" s="42">
        <v>15833</v>
      </c>
      <c r="T2712" s="66" t="s">
        <v>4110</v>
      </c>
    </row>
    <row r="2713" spans="19:20">
      <c r="S2713" s="42">
        <v>15834</v>
      </c>
      <c r="T2713" s="66" t="s">
        <v>3997</v>
      </c>
    </row>
    <row r="2714" spans="19:20">
      <c r="S2714" s="42">
        <v>16051</v>
      </c>
      <c r="T2714" s="66" t="s">
        <v>3216</v>
      </c>
    </row>
    <row r="2715" spans="19:20">
      <c r="S2715" s="42">
        <v>16052</v>
      </c>
      <c r="T2715" s="66" t="s">
        <v>4118</v>
      </c>
    </row>
    <row r="2716" spans="19:20">
      <c r="S2716" s="42">
        <v>16053</v>
      </c>
      <c r="T2716" s="66" t="s">
        <v>3216</v>
      </c>
    </row>
    <row r="2717" spans="19:20">
      <c r="S2717" s="42">
        <v>16054</v>
      </c>
      <c r="T2717" s="66" t="s">
        <v>3216</v>
      </c>
    </row>
    <row r="2718" spans="19:20">
      <c r="S2718" s="42">
        <v>16055</v>
      </c>
      <c r="T2718" s="66" t="s">
        <v>3216</v>
      </c>
    </row>
    <row r="2719" spans="19:20">
      <c r="S2719" s="42">
        <v>16056</v>
      </c>
      <c r="T2719" s="66" t="s">
        <v>3216</v>
      </c>
    </row>
    <row r="2720" spans="19:20">
      <c r="S2720" s="42">
        <v>16057</v>
      </c>
      <c r="T2720" s="66" t="s">
        <v>3216</v>
      </c>
    </row>
    <row r="2721" spans="19:20">
      <c r="S2721" s="42">
        <v>16058</v>
      </c>
      <c r="T2721" s="66" t="s">
        <v>3216</v>
      </c>
    </row>
    <row r="2722" spans="19:20">
      <c r="S2722" s="42">
        <v>16059</v>
      </c>
      <c r="T2722" s="66" t="s">
        <v>3216</v>
      </c>
    </row>
    <row r="2723" spans="19:20">
      <c r="S2723" s="42">
        <v>16060</v>
      </c>
      <c r="T2723" s="66" t="s">
        <v>3216</v>
      </c>
    </row>
    <row r="2724" spans="19:20">
      <c r="S2724" s="42">
        <v>16061</v>
      </c>
      <c r="T2724" s="66" t="s">
        <v>3216</v>
      </c>
    </row>
    <row r="2725" spans="19:20">
      <c r="S2725" s="42">
        <v>16062</v>
      </c>
      <c r="T2725" s="66" t="s">
        <v>3860</v>
      </c>
    </row>
    <row r="2726" spans="19:20">
      <c r="S2726" s="42">
        <v>16063</v>
      </c>
      <c r="T2726" s="66" t="s">
        <v>3860</v>
      </c>
    </row>
    <row r="2727" spans="19:20">
      <c r="S2727" s="42">
        <v>16064</v>
      </c>
      <c r="T2727" s="66" t="s">
        <v>3860</v>
      </c>
    </row>
    <row r="2728" spans="19:20">
      <c r="S2728" s="42">
        <v>16065</v>
      </c>
      <c r="T2728" s="66" t="s">
        <v>3860</v>
      </c>
    </row>
    <row r="2729" spans="19:20">
      <c r="S2729" s="42">
        <v>22238</v>
      </c>
      <c r="T2729" s="66" t="s">
        <v>3856</v>
      </c>
    </row>
    <row r="2730" spans="19:20">
      <c r="S2730" s="42">
        <v>22239</v>
      </c>
      <c r="T2730" s="66" t="s">
        <v>3856</v>
      </c>
    </row>
    <row r="2731" spans="19:20">
      <c r="S2731" s="42">
        <v>22905</v>
      </c>
      <c r="T2731" s="66" t="s">
        <v>3860</v>
      </c>
    </row>
    <row r="2732" spans="19:20">
      <c r="S2732" s="42">
        <v>22906</v>
      </c>
      <c r="T2732" s="66" t="s">
        <v>3860</v>
      </c>
    </row>
    <row r="2733" spans="19:20">
      <c r="S2733" s="42">
        <v>22907</v>
      </c>
      <c r="T2733" s="66" t="s">
        <v>3860</v>
      </c>
    </row>
    <row r="2734" spans="19:20">
      <c r="S2734" s="42">
        <v>22908</v>
      </c>
      <c r="T2734" s="66" t="s">
        <v>3860</v>
      </c>
    </row>
    <row r="2735" spans="19:20">
      <c r="S2735" s="42">
        <v>22909</v>
      </c>
      <c r="T2735" s="66" t="s">
        <v>3860</v>
      </c>
    </row>
    <row r="2736" spans="19:20">
      <c r="S2736" s="42">
        <v>22910</v>
      </c>
      <c r="T2736" s="66" t="s">
        <v>3860</v>
      </c>
    </row>
    <row r="2737" spans="19:20">
      <c r="S2737" s="42">
        <v>22911</v>
      </c>
      <c r="T2737" s="66" t="s">
        <v>3860</v>
      </c>
    </row>
    <row r="2738" spans="19:20">
      <c r="S2738" s="42">
        <v>22912</v>
      </c>
      <c r="T2738" s="66" t="s">
        <v>4080</v>
      </c>
    </row>
    <row r="2739" spans="19:20">
      <c r="S2739" s="42">
        <v>22913</v>
      </c>
      <c r="T2739" s="66" t="s">
        <v>4080</v>
      </c>
    </row>
    <row r="2740" spans="19:20">
      <c r="S2740" s="42">
        <v>22914</v>
      </c>
      <c r="T2740" s="66" t="s">
        <v>4080</v>
      </c>
    </row>
    <row r="2741" spans="19:20">
      <c r="S2741" s="42">
        <v>22915</v>
      </c>
      <c r="T2741" s="66" t="s">
        <v>4080</v>
      </c>
    </row>
    <row r="2742" spans="19:20">
      <c r="S2742" s="42">
        <v>16501</v>
      </c>
      <c r="T2742" s="66" t="s">
        <v>3959</v>
      </c>
    </row>
    <row r="2743" spans="19:20">
      <c r="S2743" s="42">
        <v>16503</v>
      </c>
      <c r="T2743" s="66" t="s">
        <v>4080</v>
      </c>
    </row>
    <row r="2744" spans="19:20">
      <c r="S2744" s="42">
        <v>16504</v>
      </c>
      <c r="T2744" s="66" t="s">
        <v>4080</v>
      </c>
    </row>
    <row r="2745" spans="19:20">
      <c r="S2745" s="42">
        <v>16530</v>
      </c>
      <c r="T2745" s="66" t="s">
        <v>3860</v>
      </c>
    </row>
    <row r="2746" spans="19:20">
      <c r="S2746" s="42">
        <v>16531</v>
      </c>
      <c r="T2746" s="66" t="s">
        <v>4083</v>
      </c>
    </row>
    <row r="2747" spans="19:20">
      <c r="S2747" s="42">
        <v>22693</v>
      </c>
      <c r="T2747" s="66" t="s">
        <v>4062</v>
      </c>
    </row>
    <row r="2748" spans="19:20">
      <c r="S2748" s="42">
        <v>22694</v>
      </c>
      <c r="T2748" s="66" t="s">
        <v>4062</v>
      </c>
    </row>
    <row r="2749" spans="19:20">
      <c r="S2749" s="42">
        <v>22695</v>
      </c>
      <c r="T2749" s="66" t="s">
        <v>4062</v>
      </c>
    </row>
    <row r="2750" spans="19:20">
      <c r="S2750" s="42">
        <v>22696</v>
      </c>
      <c r="T2750" s="66" t="s">
        <v>4062</v>
      </c>
    </row>
    <row r="2751" spans="19:20">
      <c r="S2751" s="42">
        <v>22697</v>
      </c>
      <c r="T2751" s="66" t="s">
        <v>4062</v>
      </c>
    </row>
    <row r="2752" spans="19:20">
      <c r="S2752" s="42">
        <v>22698</v>
      </c>
      <c r="T2752" s="66" t="s">
        <v>4062</v>
      </c>
    </row>
    <row r="2753" spans="19:20">
      <c r="S2753" s="42">
        <v>22699</v>
      </c>
      <c r="T2753" s="66" t="s">
        <v>4062</v>
      </c>
    </row>
    <row r="2754" spans="19:20">
      <c r="S2754" s="42">
        <v>22700</v>
      </c>
      <c r="T2754" s="66" t="s">
        <v>4062</v>
      </c>
    </row>
    <row r="2755" spans="19:20">
      <c r="S2755" s="42">
        <v>22701</v>
      </c>
      <c r="T2755" s="66" t="s">
        <v>4062</v>
      </c>
    </row>
    <row r="2756" spans="19:20">
      <c r="S2756" s="42">
        <v>22702</v>
      </c>
      <c r="T2756" s="66" t="s">
        <v>4062</v>
      </c>
    </row>
    <row r="2757" spans="19:20">
      <c r="S2757" s="42">
        <v>22703</v>
      </c>
      <c r="T2757" s="66" t="s">
        <v>4062</v>
      </c>
    </row>
    <row r="2758" spans="19:20">
      <c r="S2758" s="42">
        <v>22704</v>
      </c>
      <c r="T2758" s="66" t="s">
        <v>3368</v>
      </c>
    </row>
    <row r="2759" spans="19:20">
      <c r="S2759" s="42">
        <v>16541</v>
      </c>
      <c r="T2759" s="66" t="s">
        <v>4083</v>
      </c>
    </row>
    <row r="2760" spans="19:20">
      <c r="S2760" s="42">
        <v>16542</v>
      </c>
      <c r="T2760" s="66" t="s">
        <v>4083</v>
      </c>
    </row>
    <row r="2761" spans="19:20">
      <c r="S2761" s="42">
        <v>16543</v>
      </c>
      <c r="T2761" s="66" t="s">
        <v>4083</v>
      </c>
    </row>
    <row r="2762" spans="19:20">
      <c r="S2762" s="42">
        <v>16544</v>
      </c>
      <c r="T2762" s="66" t="s">
        <v>4083</v>
      </c>
    </row>
    <row r="2763" spans="19:20">
      <c r="S2763" s="42">
        <v>16545</v>
      </c>
      <c r="T2763" s="66" t="s">
        <v>4083</v>
      </c>
    </row>
    <row r="2764" spans="19:20">
      <c r="S2764" s="42">
        <v>18119</v>
      </c>
      <c r="T2764" s="66" t="s">
        <v>3858</v>
      </c>
    </row>
    <row r="2765" spans="19:20">
      <c r="S2765" s="42">
        <v>24547</v>
      </c>
      <c r="T2765" s="66" t="s">
        <v>3858</v>
      </c>
    </row>
    <row r="2766" spans="19:20">
      <c r="S2766" s="42">
        <v>24558</v>
      </c>
      <c r="T2766" s="66" t="s">
        <v>3860</v>
      </c>
    </row>
    <row r="2767" spans="19:20">
      <c r="S2767" s="42">
        <v>18139</v>
      </c>
      <c r="T2767" s="66" t="s">
        <v>3984</v>
      </c>
    </row>
    <row r="2768" spans="19:20">
      <c r="S2768" s="42">
        <v>18140</v>
      </c>
      <c r="T2768" s="66" t="s">
        <v>3984</v>
      </c>
    </row>
    <row r="2769" spans="19:20">
      <c r="S2769" s="42">
        <v>18150</v>
      </c>
      <c r="T2769" s="66" t="s">
        <v>3329</v>
      </c>
    </row>
    <row r="2770" spans="19:20">
      <c r="S2770" s="42">
        <v>24567</v>
      </c>
      <c r="T2770" s="66" t="s">
        <v>3988</v>
      </c>
    </row>
    <row r="2771" spans="19:20">
      <c r="S2771" s="42">
        <v>18153</v>
      </c>
      <c r="T2771" s="66" t="s">
        <v>3329</v>
      </c>
    </row>
    <row r="2772" spans="19:20">
      <c r="S2772" s="42">
        <v>18154</v>
      </c>
      <c r="T2772" s="66" t="s">
        <v>3329</v>
      </c>
    </row>
    <row r="2773" spans="19:20">
      <c r="S2773" s="42">
        <v>24568</v>
      </c>
      <c r="T2773" s="66" t="s">
        <v>3988</v>
      </c>
    </row>
    <row r="2774" spans="19:20">
      <c r="S2774" s="42">
        <v>24571</v>
      </c>
      <c r="T2774" s="66" t="s">
        <v>3988</v>
      </c>
    </row>
    <row r="2775" spans="19:20">
      <c r="S2775" s="42">
        <v>18151</v>
      </c>
      <c r="T2775" s="66" t="s">
        <v>3329</v>
      </c>
    </row>
    <row r="2776" spans="19:20">
      <c r="S2776" s="42">
        <v>24563</v>
      </c>
      <c r="T2776" s="66" t="s">
        <v>3329</v>
      </c>
    </row>
    <row r="2777" spans="19:20">
      <c r="S2777" s="42">
        <v>24564</v>
      </c>
      <c r="T2777" s="66" t="s">
        <v>3329</v>
      </c>
    </row>
    <row r="2778" spans="19:20">
      <c r="S2778" s="42">
        <v>24565</v>
      </c>
      <c r="T2778" s="66" t="s">
        <v>3329</v>
      </c>
    </row>
    <row r="2779" spans="19:20">
      <c r="S2779" s="42">
        <v>24566</v>
      </c>
      <c r="T2779" s="66" t="s">
        <v>3329</v>
      </c>
    </row>
    <row r="2780" spans="19:20">
      <c r="S2780" s="42">
        <v>18148</v>
      </c>
      <c r="T2780" s="66" t="s">
        <v>3329</v>
      </c>
    </row>
    <row r="2781" spans="19:20">
      <c r="S2781" s="42">
        <v>18149</v>
      </c>
      <c r="T2781" s="66" t="s">
        <v>3329</v>
      </c>
    </row>
    <row r="2782" spans="19:20">
      <c r="S2782" s="42">
        <v>24572</v>
      </c>
      <c r="T2782" s="66" t="s">
        <v>3329</v>
      </c>
    </row>
    <row r="2783" spans="19:20">
      <c r="S2783" s="42">
        <v>18161</v>
      </c>
      <c r="T2783" s="66" t="s">
        <v>3329</v>
      </c>
    </row>
    <row r="2784" spans="19:20">
      <c r="S2784" s="42">
        <v>18159</v>
      </c>
      <c r="T2784" s="66" t="s">
        <v>3329</v>
      </c>
    </row>
    <row r="2785" spans="19:20">
      <c r="S2785" s="42">
        <v>24578</v>
      </c>
      <c r="T2785" s="66" t="s">
        <v>3329</v>
      </c>
    </row>
    <row r="2786" spans="19:20">
      <c r="S2786" s="42">
        <v>24579</v>
      </c>
      <c r="T2786" s="66" t="s">
        <v>3329</v>
      </c>
    </row>
    <row r="2787" spans="19:20">
      <c r="S2787" s="42">
        <v>18160</v>
      </c>
      <c r="T2787" s="66" t="s">
        <v>3329</v>
      </c>
    </row>
    <row r="2788" spans="19:20">
      <c r="S2788" s="42">
        <v>24605</v>
      </c>
      <c r="T2788" s="66" t="s">
        <v>4119</v>
      </c>
    </row>
    <row r="2789" spans="19:20">
      <c r="S2789" s="42">
        <v>18214</v>
      </c>
      <c r="T2789" s="66" t="s">
        <v>3329</v>
      </c>
    </row>
    <row r="2790" spans="19:20">
      <c r="S2790" s="42">
        <v>18215</v>
      </c>
      <c r="T2790" s="66" t="s">
        <v>3329</v>
      </c>
    </row>
    <row r="2791" spans="19:20">
      <c r="S2791" s="42">
        <v>18216</v>
      </c>
      <c r="T2791" s="66" t="s">
        <v>3329</v>
      </c>
    </row>
    <row r="2792" spans="19:20">
      <c r="S2792" s="42">
        <v>18217</v>
      </c>
      <c r="T2792" s="66" t="s">
        <v>3329</v>
      </c>
    </row>
    <row r="2793" spans="19:20">
      <c r="S2793" s="42">
        <v>24606</v>
      </c>
      <c r="T2793" s="66" t="s">
        <v>3831</v>
      </c>
    </row>
    <row r="2794" spans="19:20">
      <c r="S2794" s="42">
        <v>24607</v>
      </c>
      <c r="T2794" s="66" t="s">
        <v>3831</v>
      </c>
    </row>
    <row r="2795" spans="19:20">
      <c r="S2795" s="42">
        <v>5198</v>
      </c>
      <c r="T2795" s="66" t="s">
        <v>4120</v>
      </c>
    </row>
    <row r="2796" spans="19:20">
      <c r="S2796" s="42">
        <v>18225</v>
      </c>
      <c r="T2796" s="66" t="s">
        <v>3329</v>
      </c>
    </row>
    <row r="2797" spans="19:20">
      <c r="S2797" s="42">
        <v>18231</v>
      </c>
      <c r="T2797" s="66" t="s">
        <v>3213</v>
      </c>
    </row>
    <row r="2798" spans="19:20">
      <c r="S2798" s="42">
        <v>24630</v>
      </c>
      <c r="T2798" s="66" t="s">
        <v>3834</v>
      </c>
    </row>
    <row r="2799" spans="19:20">
      <c r="S2799" s="42">
        <v>24635</v>
      </c>
      <c r="T2799" s="66" t="s">
        <v>3834</v>
      </c>
    </row>
    <row r="2800" spans="19:20">
      <c r="S2800" s="42">
        <v>24636</v>
      </c>
      <c r="T2800" s="66" t="s">
        <v>3834</v>
      </c>
    </row>
    <row r="2801" spans="19:20">
      <c r="S2801" s="42">
        <v>18254</v>
      </c>
      <c r="T2801" s="66" t="s">
        <v>3834</v>
      </c>
    </row>
    <row r="2802" spans="19:20">
      <c r="S2802" s="42">
        <v>18255</v>
      </c>
      <c r="T2802" s="66" t="s">
        <v>3834</v>
      </c>
    </row>
    <row r="2803" spans="19:20">
      <c r="S2803" s="42">
        <v>18256</v>
      </c>
      <c r="T2803" s="66" t="s">
        <v>3834</v>
      </c>
    </row>
    <row r="2804" spans="19:20">
      <c r="S2804" s="42">
        <v>18257</v>
      </c>
      <c r="T2804" s="66" t="s">
        <v>3834</v>
      </c>
    </row>
    <row r="2805" spans="19:20">
      <c r="S2805" s="42">
        <v>18259</v>
      </c>
      <c r="T2805" s="66" t="s">
        <v>3834</v>
      </c>
    </row>
    <row r="2806" spans="19:20">
      <c r="S2806" s="42">
        <v>18260</v>
      </c>
      <c r="T2806" s="66" t="s">
        <v>3834</v>
      </c>
    </row>
    <row r="2807" spans="19:20">
      <c r="S2807" s="42">
        <v>24629</v>
      </c>
      <c r="T2807" s="66" t="s">
        <v>3834</v>
      </c>
    </row>
    <row r="2808" spans="19:20">
      <c r="S2808" s="42">
        <v>18249</v>
      </c>
      <c r="T2808" s="66" t="s">
        <v>3329</v>
      </c>
    </row>
    <row r="2809" spans="19:20">
      <c r="S2809" s="42">
        <v>18264</v>
      </c>
      <c r="T2809" s="66" t="s">
        <v>3213</v>
      </c>
    </row>
    <row r="2810" spans="19:20">
      <c r="S2810" s="42">
        <v>18294</v>
      </c>
      <c r="T2810" s="66" t="s">
        <v>3213</v>
      </c>
    </row>
    <row r="2811" spans="19:20">
      <c r="S2811" s="42">
        <v>18295</v>
      </c>
      <c r="T2811" s="66" t="s">
        <v>3213</v>
      </c>
    </row>
    <row r="2812" spans="19:20">
      <c r="S2812" s="42">
        <v>24667</v>
      </c>
      <c r="T2812" s="66" t="s">
        <v>4121</v>
      </c>
    </row>
    <row r="2813" spans="19:20">
      <c r="S2813" s="42">
        <v>24668</v>
      </c>
      <c r="T2813" s="66" t="s">
        <v>4121</v>
      </c>
    </row>
    <row r="2814" spans="19:20">
      <c r="S2814" s="42">
        <v>18297</v>
      </c>
      <c r="T2814" s="66" t="s">
        <v>4121</v>
      </c>
    </row>
    <row r="2815" spans="19:20">
      <c r="S2815" s="42">
        <v>24669</v>
      </c>
      <c r="T2815" s="66" t="s">
        <v>4121</v>
      </c>
    </row>
    <row r="2816" spans="19:20">
      <c r="S2816" s="42">
        <v>24670</v>
      </c>
      <c r="T2816" s="66" t="s">
        <v>4121</v>
      </c>
    </row>
    <row r="2817" spans="19:20">
      <c r="S2817" s="42">
        <v>24663</v>
      </c>
      <c r="T2817" s="66" t="s">
        <v>4121</v>
      </c>
    </row>
    <row r="2818" spans="19:20">
      <c r="S2818" s="42">
        <v>24664</v>
      </c>
      <c r="T2818" s="66" t="s">
        <v>4121</v>
      </c>
    </row>
    <row r="2819" spans="19:20">
      <c r="S2819" s="42">
        <v>24665</v>
      </c>
      <c r="T2819" s="66" t="s">
        <v>4121</v>
      </c>
    </row>
    <row r="2820" spans="19:20">
      <c r="S2820" s="42">
        <v>18296</v>
      </c>
      <c r="T2820" s="66" t="s">
        <v>4121</v>
      </c>
    </row>
    <row r="2821" spans="19:20">
      <c r="S2821" s="42">
        <v>24666</v>
      </c>
      <c r="T2821" s="66" t="s">
        <v>4121</v>
      </c>
    </row>
    <row r="2822" spans="19:20">
      <c r="S2822" s="42">
        <v>24675</v>
      </c>
      <c r="T2822" s="66" t="s">
        <v>4122</v>
      </c>
    </row>
    <row r="2823" spans="19:20">
      <c r="S2823" s="42">
        <v>24676</v>
      </c>
      <c r="T2823" s="66" t="s">
        <v>4122</v>
      </c>
    </row>
    <row r="2824" spans="19:20">
      <c r="S2824" s="42">
        <v>24677</v>
      </c>
      <c r="T2824" s="66" t="s">
        <v>4122</v>
      </c>
    </row>
    <row r="2825" spans="19:20">
      <c r="S2825" s="42">
        <v>24678</v>
      </c>
      <c r="T2825" s="66" t="s">
        <v>4122</v>
      </c>
    </row>
    <row r="2826" spans="19:20">
      <c r="S2826" s="42">
        <v>80053</v>
      </c>
      <c r="T2826" s="66" t="s">
        <v>3329</v>
      </c>
    </row>
    <row r="2827" spans="19:20">
      <c r="S2827" s="42">
        <v>80052</v>
      </c>
      <c r="T2827" s="66" t="s">
        <v>3329</v>
      </c>
    </row>
    <row r="2828" spans="19:20">
      <c r="S2828" s="42">
        <v>80054</v>
      </c>
      <c r="T2828" s="66" t="s">
        <v>3329</v>
      </c>
    </row>
    <row r="2829" spans="19:20">
      <c r="S2829" s="42">
        <v>80055</v>
      </c>
      <c r="T2829" s="66" t="s">
        <v>3329</v>
      </c>
    </row>
    <row r="2830" spans="19:20">
      <c r="S2830" s="42">
        <v>24689</v>
      </c>
      <c r="T2830" s="66" t="s">
        <v>3343</v>
      </c>
    </row>
    <row r="2831" spans="19:20">
      <c r="S2831" s="42">
        <v>18332</v>
      </c>
      <c r="T2831" s="66" t="s">
        <v>3343</v>
      </c>
    </row>
    <row r="2832" spans="19:20">
      <c r="S2832" s="42">
        <v>18333</v>
      </c>
      <c r="T2832" s="66" t="s">
        <v>3988</v>
      </c>
    </row>
    <row r="2833" spans="19:20">
      <c r="S2833" s="42">
        <v>24692</v>
      </c>
      <c r="T2833" s="66" t="s">
        <v>3343</v>
      </c>
    </row>
    <row r="2834" spans="19:20">
      <c r="S2834" s="42">
        <v>18329</v>
      </c>
      <c r="T2834" s="66" t="s">
        <v>3343</v>
      </c>
    </row>
    <row r="2835" spans="19:20">
      <c r="S2835" s="42">
        <v>18330</v>
      </c>
      <c r="T2835" s="66" t="s">
        <v>3343</v>
      </c>
    </row>
    <row r="2836" spans="19:20">
      <c r="S2836" s="42">
        <v>18331</v>
      </c>
      <c r="T2836" s="66" t="s">
        <v>3343</v>
      </c>
    </row>
    <row r="2837" spans="19:20">
      <c r="S2837" s="42">
        <v>7079</v>
      </c>
      <c r="T2837" s="66" t="s">
        <v>4123</v>
      </c>
    </row>
    <row r="2838" spans="19:20">
      <c r="S2838" s="42">
        <v>18364</v>
      </c>
      <c r="T2838" s="66" t="s">
        <v>3988</v>
      </c>
    </row>
    <row r="2839" spans="19:20">
      <c r="S2839" s="42">
        <v>24713</v>
      </c>
      <c r="T2839" s="66" t="s">
        <v>3988</v>
      </c>
    </row>
    <row r="2840" spans="19:20">
      <c r="S2840" s="42">
        <v>24714</v>
      </c>
      <c r="T2840" s="66" t="s">
        <v>4051</v>
      </c>
    </row>
    <row r="2841" spans="19:20">
      <c r="S2841" s="42">
        <v>24715</v>
      </c>
      <c r="T2841" s="66" t="s">
        <v>3988</v>
      </c>
    </row>
    <row r="2842" spans="19:20">
      <c r="S2842" s="42">
        <v>18365</v>
      </c>
      <c r="T2842" s="66" t="s">
        <v>3988</v>
      </c>
    </row>
    <row r="2843" spans="19:20">
      <c r="S2843" s="42">
        <v>18366</v>
      </c>
      <c r="T2843" s="66" t="s">
        <v>3988</v>
      </c>
    </row>
    <row r="2844" spans="19:20">
      <c r="S2844" s="42">
        <v>18367</v>
      </c>
      <c r="T2844" s="66" t="s">
        <v>3343</v>
      </c>
    </row>
    <row r="2845" spans="19:20">
      <c r="S2845" s="42">
        <v>18397</v>
      </c>
      <c r="T2845" s="66" t="s">
        <v>4124</v>
      </c>
    </row>
    <row r="2846" spans="19:20">
      <c r="S2846" s="42">
        <v>8016</v>
      </c>
      <c r="T2846" s="66" t="s">
        <v>3860</v>
      </c>
    </row>
    <row r="2847" spans="19:20">
      <c r="S2847" s="42">
        <v>18398</v>
      </c>
      <c r="T2847" s="66" t="s">
        <v>3860</v>
      </c>
    </row>
    <row r="2848" spans="19:20">
      <c r="S2848" s="42">
        <v>18399</v>
      </c>
      <c r="T2848" s="66" t="s">
        <v>3860</v>
      </c>
    </row>
    <row r="2849" spans="19:20">
      <c r="S2849" s="42">
        <v>18400</v>
      </c>
      <c r="T2849" s="66" t="s">
        <v>3860</v>
      </c>
    </row>
    <row r="2850" spans="19:20">
      <c r="S2850" s="42">
        <v>18401</v>
      </c>
      <c r="T2850" s="66" t="s">
        <v>3860</v>
      </c>
    </row>
    <row r="2851" spans="19:20">
      <c r="S2851" s="42">
        <v>18414</v>
      </c>
      <c r="T2851" s="66" t="s">
        <v>3329</v>
      </c>
    </row>
    <row r="2852" spans="19:20">
      <c r="S2852" s="42">
        <v>18415</v>
      </c>
      <c r="T2852" s="66" t="s">
        <v>3329</v>
      </c>
    </row>
    <row r="2853" spans="19:20">
      <c r="S2853" s="42">
        <v>24725</v>
      </c>
      <c r="T2853" s="66" t="s">
        <v>3329</v>
      </c>
    </row>
    <row r="2854" spans="19:20">
      <c r="S2854" s="42">
        <v>18416</v>
      </c>
      <c r="T2854" s="66" t="s">
        <v>3329</v>
      </c>
    </row>
    <row r="2855" spans="19:20">
      <c r="S2855" s="42">
        <v>18417</v>
      </c>
      <c r="T2855" s="66" t="s">
        <v>3329</v>
      </c>
    </row>
    <row r="2856" spans="19:20">
      <c r="S2856" s="42">
        <v>18418</v>
      </c>
      <c r="T2856" s="66" t="s">
        <v>3329</v>
      </c>
    </row>
    <row r="2857" spans="19:20">
      <c r="S2857" s="42">
        <v>24726</v>
      </c>
      <c r="T2857" s="66" t="s">
        <v>3329</v>
      </c>
    </row>
    <row r="2858" spans="19:20">
      <c r="S2858" s="42">
        <v>24727</v>
      </c>
      <c r="T2858" s="66" t="s">
        <v>3329</v>
      </c>
    </row>
    <row r="2859" spans="19:20">
      <c r="S2859" s="42">
        <v>18419</v>
      </c>
      <c r="T2859" s="66" t="s">
        <v>3329</v>
      </c>
    </row>
    <row r="2860" spans="19:20">
      <c r="S2860" s="42">
        <v>18420</v>
      </c>
      <c r="T2860" s="66" t="s">
        <v>3329</v>
      </c>
    </row>
    <row r="2861" spans="19:20">
      <c r="S2861" s="42">
        <v>24728</v>
      </c>
      <c r="T2861" s="66" t="s">
        <v>3329</v>
      </c>
    </row>
    <row r="2862" spans="19:20">
      <c r="S2862" s="42">
        <v>24729</v>
      </c>
      <c r="T2862" s="66" t="s">
        <v>3329</v>
      </c>
    </row>
    <row r="2863" spans="19:20">
      <c r="S2863" s="42">
        <v>24730</v>
      </c>
      <c r="T2863" s="66" t="s">
        <v>3329</v>
      </c>
    </row>
    <row r="2864" spans="19:20">
      <c r="S2864" s="42">
        <v>24731</v>
      </c>
      <c r="T2864" s="66" t="s">
        <v>3860</v>
      </c>
    </row>
    <row r="2865" spans="19:20">
      <c r="S2865" s="42">
        <v>18421</v>
      </c>
      <c r="T2865" s="66" t="s">
        <v>3860</v>
      </c>
    </row>
    <row r="2866" spans="19:20">
      <c r="S2866" s="42">
        <v>8018</v>
      </c>
      <c r="T2866" s="66" t="s">
        <v>3848</v>
      </c>
    </row>
    <row r="2867" spans="19:20">
      <c r="S2867" s="42">
        <v>8017</v>
      </c>
      <c r="T2867" s="66" t="s">
        <v>3848</v>
      </c>
    </row>
    <row r="2868" spans="19:20">
      <c r="S2868" s="42">
        <v>18384</v>
      </c>
      <c r="T2868" s="66" t="s">
        <v>4107</v>
      </c>
    </row>
    <row r="2869" spans="19:20">
      <c r="S2869" s="42">
        <v>18385</v>
      </c>
      <c r="T2869" s="66" t="s">
        <v>4107</v>
      </c>
    </row>
    <row r="2870" spans="19:20">
      <c r="S2870" s="42">
        <v>18386</v>
      </c>
      <c r="T2870" s="66" t="s">
        <v>4107</v>
      </c>
    </row>
    <row r="2871" spans="19:20">
      <c r="S2871" s="42">
        <v>18387</v>
      </c>
      <c r="T2871" s="66" t="s">
        <v>4107</v>
      </c>
    </row>
    <row r="2872" spans="19:20">
      <c r="S2872" s="42">
        <v>18388</v>
      </c>
      <c r="T2872" s="66" t="s">
        <v>4107</v>
      </c>
    </row>
    <row r="2873" spans="19:20">
      <c r="S2873" s="42">
        <v>18390</v>
      </c>
      <c r="T2873" s="66" t="s">
        <v>4107</v>
      </c>
    </row>
    <row r="2874" spans="19:20">
      <c r="S2874" s="42">
        <v>83203</v>
      </c>
      <c r="T2874" s="66" t="s">
        <v>3213</v>
      </c>
    </row>
    <row r="2875" spans="19:20">
      <c r="S2875" s="42">
        <v>83204</v>
      </c>
      <c r="T2875" s="66" t="s">
        <v>3213</v>
      </c>
    </row>
    <row r="2876" spans="19:20">
      <c r="S2876" s="42">
        <v>83205</v>
      </c>
      <c r="T2876" s="66" t="s">
        <v>3213</v>
      </c>
    </row>
    <row r="2877" spans="19:20">
      <c r="S2877" s="42">
        <v>83206</v>
      </c>
      <c r="T2877" s="66" t="s">
        <v>3213</v>
      </c>
    </row>
    <row r="2878" spans="19:20">
      <c r="S2878" s="42">
        <v>83207</v>
      </c>
      <c r="T2878" s="66" t="s">
        <v>3213</v>
      </c>
    </row>
    <row r="2879" spans="19:20">
      <c r="S2879" s="42">
        <v>24770</v>
      </c>
      <c r="T2879" s="66" t="s">
        <v>4125</v>
      </c>
    </row>
    <row r="2880" spans="19:20">
      <c r="S2880" s="42">
        <v>18452</v>
      </c>
      <c r="T2880" s="66" t="s">
        <v>4125</v>
      </c>
    </row>
    <row r="2881" spans="19:20">
      <c r="S2881" s="42">
        <v>18453</v>
      </c>
      <c r="T2881" s="66" t="s">
        <v>4125</v>
      </c>
    </row>
    <row r="2882" spans="19:20">
      <c r="S2882" s="42">
        <v>18457</v>
      </c>
      <c r="T2882" s="66" t="s">
        <v>4125</v>
      </c>
    </row>
    <row r="2883" spans="19:20">
      <c r="S2883" s="42">
        <v>24776</v>
      </c>
      <c r="T2883" s="66" t="s">
        <v>4125</v>
      </c>
    </row>
    <row r="2884" spans="19:20">
      <c r="S2884" s="42">
        <v>24777</v>
      </c>
      <c r="T2884" s="66" t="s">
        <v>4125</v>
      </c>
    </row>
    <row r="2885" spans="19:20">
      <c r="S2885" s="42">
        <v>24773</v>
      </c>
      <c r="T2885" s="66" t="s">
        <v>4125</v>
      </c>
    </row>
    <row r="2886" spans="19:20">
      <c r="S2886" s="42">
        <v>24774</v>
      </c>
      <c r="T2886" s="66" t="s">
        <v>4125</v>
      </c>
    </row>
    <row r="2887" spans="19:20">
      <c r="S2887" s="42">
        <v>18455</v>
      </c>
      <c r="T2887" s="66" t="s">
        <v>4125</v>
      </c>
    </row>
    <row r="2888" spans="19:20">
      <c r="S2888" s="42">
        <v>24775</v>
      </c>
      <c r="T2888" s="66" t="s">
        <v>4125</v>
      </c>
    </row>
    <row r="2889" spans="19:20">
      <c r="S2889" s="42">
        <v>18456</v>
      </c>
      <c r="T2889" s="66" t="s">
        <v>4125</v>
      </c>
    </row>
    <row r="2890" spans="19:20">
      <c r="S2890" s="42">
        <v>18458</v>
      </c>
      <c r="T2890" s="66" t="s">
        <v>4125</v>
      </c>
    </row>
    <row r="2891" spans="19:20">
      <c r="S2891" s="42">
        <v>18459</v>
      </c>
      <c r="T2891" s="66" t="s">
        <v>4125</v>
      </c>
    </row>
    <row r="2892" spans="19:20">
      <c r="S2892" s="42">
        <v>18460</v>
      </c>
      <c r="T2892" s="66" t="s">
        <v>4125</v>
      </c>
    </row>
    <row r="2893" spans="19:20">
      <c r="S2893" s="42">
        <v>18461</v>
      </c>
      <c r="T2893" s="66" t="s">
        <v>4125</v>
      </c>
    </row>
    <row r="2894" spans="19:20">
      <c r="S2894" s="42">
        <v>18462</v>
      </c>
      <c r="T2894" s="66" t="s">
        <v>4125</v>
      </c>
    </row>
    <row r="2895" spans="19:20">
      <c r="S2895" s="42">
        <v>18454</v>
      </c>
      <c r="T2895" s="66" t="s">
        <v>4125</v>
      </c>
    </row>
    <row r="2896" spans="19:20">
      <c r="S2896" s="42">
        <v>24771</v>
      </c>
      <c r="T2896" s="66" t="s">
        <v>4125</v>
      </c>
    </row>
    <row r="2897" spans="19:20">
      <c r="S2897" s="42">
        <v>24772</v>
      </c>
      <c r="T2897" s="66" t="s">
        <v>4125</v>
      </c>
    </row>
    <row r="2898" spans="19:20">
      <c r="S2898" s="42">
        <v>80058</v>
      </c>
      <c r="T2898" s="66" t="s">
        <v>3329</v>
      </c>
    </row>
    <row r="2899" spans="19:20">
      <c r="S2899" s="42">
        <v>24819</v>
      </c>
      <c r="T2899" s="66" t="s">
        <v>4126</v>
      </c>
    </row>
    <row r="2900" spans="19:20">
      <c r="S2900" s="42">
        <v>18521</v>
      </c>
      <c r="T2900" s="66" t="s">
        <v>3823</v>
      </c>
    </row>
    <row r="2901" spans="19:20">
      <c r="S2901" s="42">
        <v>18522</v>
      </c>
      <c r="T2901" s="66" t="s">
        <v>3329</v>
      </c>
    </row>
    <row r="2902" spans="19:20">
      <c r="S2902" s="42">
        <v>80065</v>
      </c>
      <c r="T2902" s="66" t="s">
        <v>3329</v>
      </c>
    </row>
    <row r="2903" spans="19:20">
      <c r="S2903" s="42">
        <v>18556</v>
      </c>
      <c r="T2903" s="66" t="s">
        <v>3833</v>
      </c>
    </row>
    <row r="2904" spans="19:20">
      <c r="S2904" s="42">
        <v>18557</v>
      </c>
      <c r="T2904" s="66" t="s">
        <v>3833</v>
      </c>
    </row>
    <row r="2905" spans="19:20">
      <c r="S2905" s="42">
        <v>18555</v>
      </c>
      <c r="T2905" s="66" t="s">
        <v>3833</v>
      </c>
    </row>
    <row r="2906" spans="19:20">
      <c r="S2906" s="42">
        <v>80070</v>
      </c>
      <c r="T2906" s="66" t="s">
        <v>3329</v>
      </c>
    </row>
    <row r="2907" spans="19:20">
      <c r="S2907" s="42">
        <v>80071</v>
      </c>
      <c r="T2907" s="66" t="s">
        <v>3329</v>
      </c>
    </row>
    <row r="2908" spans="19:20">
      <c r="S2908" s="42">
        <v>80072</v>
      </c>
      <c r="T2908" s="66" t="s">
        <v>3329</v>
      </c>
    </row>
    <row r="2909" spans="19:20">
      <c r="S2909" s="42">
        <v>80073</v>
      </c>
      <c r="T2909" s="66" t="s">
        <v>3329</v>
      </c>
    </row>
    <row r="2910" spans="19:20">
      <c r="S2910" s="42">
        <v>80068</v>
      </c>
      <c r="T2910" s="66" t="s">
        <v>3329</v>
      </c>
    </row>
    <row r="2911" spans="19:20">
      <c r="S2911" s="42">
        <v>80069</v>
      </c>
      <c r="T2911" s="66" t="s">
        <v>3329</v>
      </c>
    </row>
    <row r="2912" spans="19:20">
      <c r="S2912" s="42">
        <v>80062</v>
      </c>
      <c r="T2912" s="66" t="s">
        <v>3329</v>
      </c>
    </row>
    <row r="2913" spans="19:20">
      <c r="S2913" s="42">
        <v>80067</v>
      </c>
      <c r="T2913" s="66" t="s">
        <v>3329</v>
      </c>
    </row>
    <row r="2914" spans="19:20">
      <c r="S2914" s="42">
        <v>80063</v>
      </c>
      <c r="T2914" s="66" t="s">
        <v>3329</v>
      </c>
    </row>
    <row r="2915" spans="19:20">
      <c r="S2915" s="42">
        <v>18645</v>
      </c>
      <c r="T2915" s="66" t="s">
        <v>3400</v>
      </c>
    </row>
    <row r="2916" spans="19:20">
      <c r="S2916" s="42">
        <v>18646</v>
      </c>
      <c r="T2916" s="66" t="s">
        <v>3400</v>
      </c>
    </row>
    <row r="2917" spans="19:20">
      <c r="S2917" s="42">
        <v>18647</v>
      </c>
      <c r="T2917" s="66" t="s">
        <v>3400</v>
      </c>
    </row>
    <row r="2918" spans="19:20">
      <c r="S2918" s="42">
        <v>18648</v>
      </c>
      <c r="T2918" s="66" t="s">
        <v>3400</v>
      </c>
    </row>
    <row r="2919" spans="19:20">
      <c r="S2919" s="42">
        <v>18649</v>
      </c>
      <c r="T2919" s="66" t="s">
        <v>3400</v>
      </c>
    </row>
    <row r="2920" spans="19:20">
      <c r="S2920" s="42">
        <v>18650</v>
      </c>
      <c r="T2920" s="66" t="s">
        <v>3400</v>
      </c>
    </row>
    <row r="2921" spans="19:20">
      <c r="S2921" s="42">
        <v>18651</v>
      </c>
      <c r="T2921" s="66" t="s">
        <v>3400</v>
      </c>
    </row>
    <row r="2922" spans="19:20">
      <c r="S2922" s="42">
        <v>18653</v>
      </c>
      <c r="T2922" s="66" t="s">
        <v>3860</v>
      </c>
    </row>
    <row r="2923" spans="19:20">
      <c r="S2923" s="42">
        <v>24943</v>
      </c>
      <c r="T2923" s="66" t="s">
        <v>4127</v>
      </c>
    </row>
    <row r="2924" spans="19:20">
      <c r="S2924" s="42">
        <v>24924</v>
      </c>
      <c r="T2924" s="66" t="s">
        <v>3886</v>
      </c>
    </row>
    <row r="2925" spans="19:20">
      <c r="S2925" s="42">
        <v>24925</v>
      </c>
      <c r="T2925" s="66" t="s">
        <v>3886</v>
      </c>
    </row>
    <row r="2926" spans="19:20">
      <c r="S2926" s="42">
        <v>24926</v>
      </c>
      <c r="T2926" s="66" t="s">
        <v>3886</v>
      </c>
    </row>
    <row r="2927" spans="19:20">
      <c r="S2927" s="42">
        <v>24927</v>
      </c>
      <c r="T2927" s="66" t="s">
        <v>3886</v>
      </c>
    </row>
    <row r="2928" spans="19:20">
      <c r="S2928" s="42">
        <v>24928</v>
      </c>
      <c r="T2928" s="66" t="s">
        <v>3886</v>
      </c>
    </row>
    <row r="2929" spans="19:20">
      <c r="S2929" s="42">
        <v>24929</v>
      </c>
      <c r="T2929" s="66" t="s">
        <v>3886</v>
      </c>
    </row>
    <row r="2930" spans="19:20">
      <c r="S2930" s="42">
        <v>18634</v>
      </c>
      <c r="T2930" s="66" t="s">
        <v>3886</v>
      </c>
    </row>
    <row r="2931" spans="19:20">
      <c r="S2931" s="42">
        <v>24930</v>
      </c>
      <c r="T2931" s="66" t="s">
        <v>3818</v>
      </c>
    </row>
    <row r="2932" spans="19:20">
      <c r="S2932" s="42">
        <v>24931</v>
      </c>
      <c r="T2932" s="66" t="s">
        <v>3818</v>
      </c>
    </row>
    <row r="2933" spans="19:20">
      <c r="S2933" s="42">
        <v>24932</v>
      </c>
      <c r="T2933" s="66" t="s">
        <v>3818</v>
      </c>
    </row>
    <row r="2934" spans="19:20">
      <c r="S2934" s="42">
        <v>24933</v>
      </c>
      <c r="T2934" s="66" t="s">
        <v>3818</v>
      </c>
    </row>
    <row r="2935" spans="19:20">
      <c r="S2935" s="42">
        <v>24934</v>
      </c>
      <c r="T2935" s="66" t="s">
        <v>3818</v>
      </c>
    </row>
    <row r="2936" spans="19:20">
      <c r="S2936" s="42">
        <v>18643</v>
      </c>
      <c r="T2936" s="66" t="s">
        <v>3818</v>
      </c>
    </row>
    <row r="2937" spans="19:20">
      <c r="S2937" s="42">
        <v>24935</v>
      </c>
      <c r="T2937" s="66" t="s">
        <v>3818</v>
      </c>
    </row>
    <row r="2938" spans="19:20">
      <c r="S2938" s="42">
        <v>24936</v>
      </c>
      <c r="T2938" s="66" t="s">
        <v>3818</v>
      </c>
    </row>
    <row r="2939" spans="19:20">
      <c r="S2939" s="42">
        <v>18635</v>
      </c>
      <c r="T2939" s="66" t="s">
        <v>3818</v>
      </c>
    </row>
    <row r="2940" spans="19:20">
      <c r="S2940" s="42">
        <v>18636</v>
      </c>
      <c r="T2940" s="66" t="s">
        <v>3818</v>
      </c>
    </row>
    <row r="2941" spans="19:20">
      <c r="S2941" s="42">
        <v>18637</v>
      </c>
      <c r="T2941" s="66" t="s">
        <v>3818</v>
      </c>
    </row>
    <row r="2942" spans="19:20">
      <c r="S2942" s="42">
        <v>18638</v>
      </c>
      <c r="T2942" s="66" t="s">
        <v>3818</v>
      </c>
    </row>
    <row r="2943" spans="19:20">
      <c r="S2943" s="42">
        <v>18639</v>
      </c>
      <c r="T2943" s="66" t="s">
        <v>3818</v>
      </c>
    </row>
    <row r="2944" spans="19:20">
      <c r="S2944" s="42">
        <v>24979</v>
      </c>
      <c r="T2944" s="66" t="s">
        <v>4128</v>
      </c>
    </row>
    <row r="2945" spans="19:20">
      <c r="S2945" s="42">
        <v>18709</v>
      </c>
      <c r="T2945" s="66" t="s">
        <v>4129</v>
      </c>
    </row>
    <row r="2946" spans="19:20">
      <c r="S2946" s="42">
        <v>18713</v>
      </c>
      <c r="T2946" s="66" t="s">
        <v>3213</v>
      </c>
    </row>
    <row r="2947" spans="19:20">
      <c r="S2947" s="42">
        <v>18714</v>
      </c>
      <c r="T2947" s="66" t="s">
        <v>3213</v>
      </c>
    </row>
    <row r="2948" spans="19:20">
      <c r="S2948" s="42">
        <v>18715</v>
      </c>
      <c r="T2948" s="66" t="s">
        <v>3213</v>
      </c>
    </row>
    <row r="2949" spans="19:20">
      <c r="S2949" s="42">
        <v>18716</v>
      </c>
      <c r="T2949" s="66" t="s">
        <v>3213</v>
      </c>
    </row>
    <row r="2950" spans="19:20">
      <c r="S2950" s="42">
        <v>18717</v>
      </c>
      <c r="T2950" s="66" t="s">
        <v>3213</v>
      </c>
    </row>
    <row r="2951" spans="19:20">
      <c r="S2951" s="42">
        <v>18718</v>
      </c>
      <c r="T2951" s="66" t="s">
        <v>3213</v>
      </c>
    </row>
    <row r="2952" spans="19:20">
      <c r="S2952" s="42">
        <v>18719</v>
      </c>
      <c r="T2952" s="66" t="s">
        <v>3213</v>
      </c>
    </row>
    <row r="2953" spans="19:20">
      <c r="S2953" s="42">
        <v>18710</v>
      </c>
      <c r="T2953" s="66" t="s">
        <v>3213</v>
      </c>
    </row>
    <row r="2954" spans="19:20">
      <c r="S2954" s="42">
        <v>80074</v>
      </c>
      <c r="T2954" s="66" t="s">
        <v>3329</v>
      </c>
    </row>
    <row r="2955" spans="19:20">
      <c r="S2955" s="42">
        <v>24980</v>
      </c>
      <c r="T2955" s="66" t="s">
        <v>3213</v>
      </c>
    </row>
    <row r="2956" spans="19:20">
      <c r="S2956" s="42">
        <v>24981</v>
      </c>
      <c r="T2956" s="66" t="s">
        <v>3213</v>
      </c>
    </row>
    <row r="2957" spans="19:20">
      <c r="S2957" s="42">
        <v>18711</v>
      </c>
      <c r="T2957" s="66" t="s">
        <v>3213</v>
      </c>
    </row>
    <row r="2958" spans="19:20">
      <c r="S2958" s="42">
        <v>18712</v>
      </c>
      <c r="T2958" s="66" t="s">
        <v>3213</v>
      </c>
    </row>
    <row r="2959" spans="19:20">
      <c r="S2959" s="42">
        <v>24982</v>
      </c>
      <c r="T2959" s="66" t="s">
        <v>3213</v>
      </c>
    </row>
    <row r="2960" spans="19:20">
      <c r="S2960" s="42">
        <v>18720</v>
      </c>
      <c r="T2960" s="66" t="s">
        <v>3213</v>
      </c>
    </row>
    <row r="2961" spans="19:20">
      <c r="S2961" s="42">
        <v>18721</v>
      </c>
      <c r="T2961" s="66" t="s">
        <v>3213</v>
      </c>
    </row>
    <row r="2962" spans="19:20">
      <c r="S2962" s="42">
        <v>18722</v>
      </c>
      <c r="T2962" s="66" t="s">
        <v>3213</v>
      </c>
    </row>
    <row r="2963" spans="19:20">
      <c r="S2963" s="42">
        <v>18723</v>
      </c>
      <c r="T2963" s="66" t="s">
        <v>3213</v>
      </c>
    </row>
    <row r="2964" spans="19:20">
      <c r="S2964" s="42">
        <v>18724</v>
      </c>
      <c r="T2964" s="66" t="s">
        <v>3213</v>
      </c>
    </row>
    <row r="2965" spans="19:20">
      <c r="S2965" s="42">
        <v>5206</v>
      </c>
      <c r="T2965" s="66" t="s">
        <v>3213</v>
      </c>
    </row>
    <row r="2966" spans="19:20">
      <c r="S2966" s="42">
        <v>24989</v>
      </c>
      <c r="T2966" s="66" t="s">
        <v>3343</v>
      </c>
    </row>
    <row r="2967" spans="19:20">
      <c r="S2967" s="42">
        <v>24988</v>
      </c>
      <c r="T2967" s="66" t="s">
        <v>3343</v>
      </c>
    </row>
    <row r="2968" spans="19:20">
      <c r="S2968" s="42">
        <v>18726</v>
      </c>
      <c r="T2968" s="66" t="s">
        <v>3988</v>
      </c>
    </row>
    <row r="2969" spans="19:20">
      <c r="S2969" s="42">
        <v>18727</v>
      </c>
      <c r="T2969" s="66" t="s">
        <v>3988</v>
      </c>
    </row>
    <row r="2970" spans="19:20">
      <c r="S2970" s="42">
        <v>18747</v>
      </c>
      <c r="T2970" s="66" t="s">
        <v>4016</v>
      </c>
    </row>
    <row r="2971" spans="19:20">
      <c r="S2971" s="42">
        <v>18748</v>
      </c>
      <c r="T2971" s="66" t="s">
        <v>4016</v>
      </c>
    </row>
    <row r="2972" spans="19:20">
      <c r="S2972" s="42">
        <v>18749</v>
      </c>
      <c r="T2972" s="66" t="s">
        <v>4016</v>
      </c>
    </row>
    <row r="2973" spans="19:20">
      <c r="S2973" s="42">
        <v>18750</v>
      </c>
      <c r="T2973" s="66" t="s">
        <v>4016</v>
      </c>
    </row>
    <row r="2974" spans="19:20">
      <c r="S2974" s="42">
        <v>25006</v>
      </c>
      <c r="T2974" s="66" t="s">
        <v>3823</v>
      </c>
    </row>
    <row r="2975" spans="19:20">
      <c r="S2975" s="42">
        <v>25007</v>
      </c>
      <c r="T2975" s="66" t="s">
        <v>3823</v>
      </c>
    </row>
    <row r="2976" spans="19:20">
      <c r="S2976" s="42">
        <v>18754</v>
      </c>
      <c r="T2976" s="66" t="s">
        <v>3823</v>
      </c>
    </row>
    <row r="2977" spans="19:20">
      <c r="S2977" s="42">
        <v>18759</v>
      </c>
      <c r="T2977" s="66" t="s">
        <v>3213</v>
      </c>
    </row>
    <row r="2978" spans="19:20">
      <c r="S2978" s="42">
        <v>18760</v>
      </c>
      <c r="T2978" s="66" t="s">
        <v>3213</v>
      </c>
    </row>
    <row r="2979" spans="19:20">
      <c r="S2979" s="42">
        <v>18764</v>
      </c>
      <c r="T2979" s="66" t="s">
        <v>3213</v>
      </c>
    </row>
    <row r="2980" spans="19:20">
      <c r="S2980" s="42">
        <v>18765</v>
      </c>
      <c r="T2980" s="66" t="s">
        <v>3213</v>
      </c>
    </row>
    <row r="2981" spans="19:20">
      <c r="S2981" s="42">
        <v>25014</v>
      </c>
      <c r="T2981" s="66" t="s">
        <v>3213</v>
      </c>
    </row>
    <row r="2982" spans="19:20">
      <c r="S2982" s="42">
        <v>18766</v>
      </c>
      <c r="T2982" s="66" t="s">
        <v>3213</v>
      </c>
    </row>
    <row r="2983" spans="19:20">
      <c r="S2983" s="42">
        <v>18767</v>
      </c>
      <c r="T2983" s="66" t="s">
        <v>3213</v>
      </c>
    </row>
    <row r="2984" spans="19:20">
      <c r="S2984" s="42">
        <v>18768</v>
      </c>
      <c r="T2984" s="66" t="s">
        <v>3213</v>
      </c>
    </row>
    <row r="2985" spans="19:20">
      <c r="S2985" s="42">
        <v>18769</v>
      </c>
      <c r="T2985" s="66" t="s">
        <v>3213</v>
      </c>
    </row>
    <row r="2986" spans="19:20">
      <c r="S2986" s="42">
        <v>18770</v>
      </c>
      <c r="T2986" s="66" t="s">
        <v>3213</v>
      </c>
    </row>
    <row r="2987" spans="19:20">
      <c r="S2987" s="42">
        <v>18771</v>
      </c>
      <c r="T2987" s="66" t="s">
        <v>3823</v>
      </c>
    </row>
    <row r="2988" spans="19:20">
      <c r="S2988" s="42">
        <v>25012</v>
      </c>
      <c r="T2988" s="66" t="s">
        <v>3213</v>
      </c>
    </row>
    <row r="2989" spans="19:20">
      <c r="S2989" s="42">
        <v>25013</v>
      </c>
      <c r="T2989" s="66" t="s">
        <v>3213</v>
      </c>
    </row>
    <row r="2990" spans="19:20">
      <c r="S2990" s="42">
        <v>18761</v>
      </c>
      <c r="T2990" s="66" t="s">
        <v>3213</v>
      </c>
    </row>
    <row r="2991" spans="19:20">
      <c r="S2991" s="42">
        <v>18762</v>
      </c>
      <c r="T2991" s="66" t="s">
        <v>3213</v>
      </c>
    </row>
    <row r="2992" spans="19:20">
      <c r="S2992" s="42">
        <v>18763</v>
      </c>
      <c r="T2992" s="66" t="s">
        <v>3213</v>
      </c>
    </row>
    <row r="2993" spans="19:20">
      <c r="S2993" s="42">
        <v>25020</v>
      </c>
      <c r="T2993" s="66" t="s">
        <v>3368</v>
      </c>
    </row>
    <row r="2994" spans="19:20">
      <c r="S2994" s="42">
        <v>3116</v>
      </c>
      <c r="T2994" s="66" t="s">
        <v>3368</v>
      </c>
    </row>
    <row r="2995" spans="19:20">
      <c r="S2995" s="42">
        <v>18779</v>
      </c>
      <c r="T2995" s="66" t="s">
        <v>3467</v>
      </c>
    </row>
    <row r="2996" spans="19:20">
      <c r="S2996" s="42">
        <v>18773</v>
      </c>
      <c r="T2996" s="66" t="s">
        <v>3467</v>
      </c>
    </row>
    <row r="2997" spans="19:20">
      <c r="S2997" s="42">
        <v>18774</v>
      </c>
      <c r="T2997" s="66" t="s">
        <v>3467</v>
      </c>
    </row>
    <row r="2998" spans="19:20">
      <c r="S2998" s="42">
        <v>18775</v>
      </c>
      <c r="T2998" s="66" t="s">
        <v>3368</v>
      </c>
    </row>
    <row r="2999" spans="19:20">
      <c r="S2999" s="42">
        <v>18776</v>
      </c>
      <c r="T2999" s="66" t="s">
        <v>3467</v>
      </c>
    </row>
    <row r="3000" spans="19:20">
      <c r="S3000" s="42">
        <v>25016</v>
      </c>
      <c r="T3000" s="66" t="s">
        <v>3368</v>
      </c>
    </row>
    <row r="3001" spans="19:20">
      <c r="S3001" s="42">
        <v>18777</v>
      </c>
      <c r="T3001" s="66" t="s">
        <v>3467</v>
      </c>
    </row>
    <row r="3002" spans="19:20">
      <c r="S3002" s="42">
        <v>18778</v>
      </c>
      <c r="T3002" s="66" t="s">
        <v>3467</v>
      </c>
    </row>
    <row r="3003" spans="19:20">
      <c r="S3003" s="42">
        <v>25017</v>
      </c>
      <c r="T3003" s="66" t="s">
        <v>3368</v>
      </c>
    </row>
    <row r="3004" spans="19:20">
      <c r="S3004" s="42">
        <v>25018</v>
      </c>
      <c r="T3004" s="66" t="s">
        <v>3368</v>
      </c>
    </row>
    <row r="3005" spans="19:20">
      <c r="S3005" s="42">
        <v>25019</v>
      </c>
      <c r="T3005" s="66" t="s">
        <v>3467</v>
      </c>
    </row>
    <row r="3006" spans="19:20">
      <c r="S3006" s="42">
        <v>25021</v>
      </c>
      <c r="T3006" s="66" t="s">
        <v>3467</v>
      </c>
    </row>
    <row r="3007" spans="19:20">
      <c r="S3007" s="42">
        <v>25022</v>
      </c>
      <c r="T3007" s="66" t="s">
        <v>3467</v>
      </c>
    </row>
    <row r="3008" spans="19:20">
      <c r="S3008" s="42">
        <v>18805</v>
      </c>
      <c r="T3008" s="66" t="s">
        <v>3400</v>
      </c>
    </row>
    <row r="3009" spans="19:20">
      <c r="S3009" s="42">
        <v>25038</v>
      </c>
      <c r="T3009" s="66" t="s">
        <v>4130</v>
      </c>
    </row>
    <row r="3010" spans="19:20">
      <c r="S3010" s="42">
        <v>25045</v>
      </c>
      <c r="T3010" s="66" t="s">
        <v>3400</v>
      </c>
    </row>
    <row r="3011" spans="19:20">
      <c r="S3011" s="42">
        <v>25047</v>
      </c>
      <c r="T3011" s="66" t="s">
        <v>4131</v>
      </c>
    </row>
    <row r="3012" spans="19:20">
      <c r="S3012" s="42">
        <v>25048</v>
      </c>
      <c r="T3012" s="66" t="s">
        <v>3833</v>
      </c>
    </row>
    <row r="3013" spans="19:20">
      <c r="S3013" s="42">
        <v>25049</v>
      </c>
      <c r="T3013" s="66" t="s">
        <v>3833</v>
      </c>
    </row>
    <row r="3014" spans="19:20">
      <c r="S3014" s="42">
        <v>18822</v>
      </c>
      <c r="T3014" s="66" t="s">
        <v>3833</v>
      </c>
    </row>
    <row r="3015" spans="19:20">
      <c r="S3015" s="42">
        <v>18823</v>
      </c>
      <c r="T3015" s="66" t="s">
        <v>3833</v>
      </c>
    </row>
    <row r="3016" spans="19:20">
      <c r="S3016" s="42">
        <v>18824</v>
      </c>
      <c r="T3016" s="66" t="s">
        <v>4132</v>
      </c>
    </row>
    <row r="3017" spans="19:20">
      <c r="S3017" s="42">
        <v>18825</v>
      </c>
      <c r="T3017" s="66" t="s">
        <v>4132</v>
      </c>
    </row>
    <row r="3018" spans="19:20">
      <c r="S3018" s="42">
        <v>25051</v>
      </c>
      <c r="T3018" s="66" t="s">
        <v>4132</v>
      </c>
    </row>
    <row r="3019" spans="19:20">
      <c r="S3019" s="42">
        <v>25052</v>
      </c>
      <c r="T3019" s="66" t="s">
        <v>4132</v>
      </c>
    </row>
    <row r="3020" spans="19:20">
      <c r="S3020" s="42">
        <v>6137</v>
      </c>
      <c r="T3020" s="66" t="s">
        <v>3415</v>
      </c>
    </row>
    <row r="3021" spans="19:20">
      <c r="S3021" s="42">
        <v>6138</v>
      </c>
      <c r="T3021" s="66" t="s">
        <v>3415</v>
      </c>
    </row>
    <row r="3022" spans="19:20">
      <c r="S3022" s="42">
        <v>6136</v>
      </c>
      <c r="T3022" s="66" t="s">
        <v>3415</v>
      </c>
    </row>
    <row r="3023" spans="19:20">
      <c r="S3023" s="42">
        <v>6139</v>
      </c>
      <c r="T3023" s="66" t="s">
        <v>3415</v>
      </c>
    </row>
    <row r="3024" spans="19:20">
      <c r="S3024" s="42">
        <v>6140</v>
      </c>
      <c r="T3024" s="66" t="s">
        <v>3415</v>
      </c>
    </row>
    <row r="3025" spans="19:20">
      <c r="S3025" s="42">
        <v>6141</v>
      </c>
      <c r="T3025" s="66" t="s">
        <v>4133</v>
      </c>
    </row>
    <row r="3026" spans="19:20">
      <c r="S3026" s="42">
        <v>18870</v>
      </c>
      <c r="T3026" s="66" t="s">
        <v>3988</v>
      </c>
    </row>
    <row r="3027" spans="19:20">
      <c r="S3027" s="42">
        <v>18869</v>
      </c>
      <c r="T3027" s="66" t="s">
        <v>3988</v>
      </c>
    </row>
    <row r="3028" spans="19:20">
      <c r="S3028" s="42">
        <v>18879</v>
      </c>
      <c r="T3028" s="66" t="s">
        <v>3886</v>
      </c>
    </row>
    <row r="3029" spans="19:20">
      <c r="S3029" s="42">
        <v>25110</v>
      </c>
      <c r="T3029" s="66" t="s">
        <v>3886</v>
      </c>
    </row>
    <row r="3030" spans="19:20">
      <c r="S3030" s="42">
        <v>25111</v>
      </c>
      <c r="T3030" s="66" t="s">
        <v>3886</v>
      </c>
    </row>
    <row r="3031" spans="19:20">
      <c r="S3031" s="42">
        <v>25129</v>
      </c>
      <c r="T3031" s="66" t="s">
        <v>3230</v>
      </c>
    </row>
    <row r="3032" spans="19:20">
      <c r="S3032" s="42">
        <v>25128</v>
      </c>
      <c r="T3032" s="66" t="s">
        <v>3230</v>
      </c>
    </row>
    <row r="3033" spans="19:20">
      <c r="S3033" s="42">
        <v>25130</v>
      </c>
      <c r="T3033" s="66" t="s">
        <v>4134</v>
      </c>
    </row>
    <row r="3034" spans="19:20">
      <c r="S3034" s="42">
        <v>18957</v>
      </c>
      <c r="T3034" s="66" t="s">
        <v>3886</v>
      </c>
    </row>
    <row r="3035" spans="19:20">
      <c r="S3035" s="42">
        <v>18958</v>
      </c>
      <c r="T3035" s="66" t="s">
        <v>3886</v>
      </c>
    </row>
    <row r="3036" spans="19:20">
      <c r="S3036" s="42">
        <v>25180</v>
      </c>
      <c r="T3036" s="66" t="s">
        <v>3886</v>
      </c>
    </row>
    <row r="3037" spans="19:20">
      <c r="S3037" s="42">
        <v>25181</v>
      </c>
      <c r="T3037" s="66" t="s">
        <v>3886</v>
      </c>
    </row>
    <row r="3038" spans="19:20">
      <c r="S3038" s="42">
        <v>18959</v>
      </c>
      <c r="T3038" s="66" t="s">
        <v>3886</v>
      </c>
    </row>
    <row r="3039" spans="19:20">
      <c r="S3039" s="42">
        <v>25182</v>
      </c>
      <c r="T3039" s="66" t="s">
        <v>3886</v>
      </c>
    </row>
    <row r="3040" spans="19:20">
      <c r="S3040" s="42">
        <v>25183</v>
      </c>
      <c r="T3040" s="66" t="s">
        <v>3886</v>
      </c>
    </row>
    <row r="3041" spans="19:20">
      <c r="S3041" s="42">
        <v>25184</v>
      </c>
      <c r="T3041" s="66" t="s">
        <v>3886</v>
      </c>
    </row>
    <row r="3042" spans="19:20">
      <c r="S3042" s="42">
        <v>25185</v>
      </c>
      <c r="T3042" s="66" t="s">
        <v>3886</v>
      </c>
    </row>
    <row r="3043" spans="19:20">
      <c r="S3043" s="42">
        <v>25186</v>
      </c>
      <c r="T3043" s="66" t="s">
        <v>3886</v>
      </c>
    </row>
    <row r="3044" spans="19:20">
      <c r="S3044" s="42">
        <v>25187</v>
      </c>
      <c r="T3044" s="66" t="s">
        <v>3886</v>
      </c>
    </row>
    <row r="3045" spans="19:20">
      <c r="S3045" s="42">
        <v>18966</v>
      </c>
      <c r="T3045" s="66" t="s">
        <v>3213</v>
      </c>
    </row>
    <row r="3046" spans="19:20">
      <c r="S3046" s="42">
        <v>2054</v>
      </c>
      <c r="T3046" s="66" t="s">
        <v>4135</v>
      </c>
    </row>
    <row r="3047" spans="19:20">
      <c r="S3047" s="42">
        <v>19020</v>
      </c>
      <c r="T3047" s="66" t="s">
        <v>4136</v>
      </c>
    </row>
    <row r="3048" spans="19:20">
      <c r="S3048" s="42">
        <v>25225</v>
      </c>
      <c r="T3048" s="66" t="s">
        <v>3467</v>
      </c>
    </row>
    <row r="3049" spans="19:20">
      <c r="S3049" s="42">
        <v>19015</v>
      </c>
      <c r="T3049" s="66" t="s">
        <v>3467</v>
      </c>
    </row>
    <row r="3050" spans="19:20">
      <c r="S3050" s="42">
        <v>25224</v>
      </c>
      <c r="T3050" s="66" t="s">
        <v>3467</v>
      </c>
    </row>
    <row r="3051" spans="19:20">
      <c r="S3051" s="42">
        <v>25226</v>
      </c>
      <c r="T3051" s="66" t="s">
        <v>3467</v>
      </c>
    </row>
    <row r="3052" spans="19:20">
      <c r="S3052" s="42">
        <v>25250</v>
      </c>
      <c r="T3052" s="66" t="s">
        <v>3329</v>
      </c>
    </row>
    <row r="3053" spans="19:20">
      <c r="S3053" s="42">
        <v>25239</v>
      </c>
      <c r="T3053" s="66" t="s">
        <v>3941</v>
      </c>
    </row>
    <row r="3054" spans="19:20">
      <c r="S3054" s="42">
        <v>19030</v>
      </c>
      <c r="T3054" s="66" t="s">
        <v>3941</v>
      </c>
    </row>
    <row r="3055" spans="19:20">
      <c r="S3055" s="42">
        <v>19033</v>
      </c>
      <c r="T3055" s="66" t="s">
        <v>3941</v>
      </c>
    </row>
    <row r="3056" spans="19:20">
      <c r="S3056" s="42">
        <v>25246</v>
      </c>
      <c r="T3056" s="66" t="s">
        <v>3886</v>
      </c>
    </row>
    <row r="3057" spans="19:20">
      <c r="S3057" s="42">
        <v>25242</v>
      </c>
      <c r="T3057" s="66" t="s">
        <v>3886</v>
      </c>
    </row>
    <row r="3058" spans="19:20">
      <c r="S3058" s="42">
        <v>25243</v>
      </c>
      <c r="T3058" s="66" t="s">
        <v>3886</v>
      </c>
    </row>
    <row r="3059" spans="19:20">
      <c r="S3059" s="42">
        <v>25244</v>
      </c>
      <c r="T3059" s="66" t="s">
        <v>3886</v>
      </c>
    </row>
    <row r="3060" spans="19:20">
      <c r="S3060" s="42">
        <v>19037</v>
      </c>
      <c r="T3060" s="66" t="s">
        <v>3886</v>
      </c>
    </row>
    <row r="3061" spans="19:20">
      <c r="S3061" s="42">
        <v>25245</v>
      </c>
      <c r="T3061" s="66" t="s">
        <v>3886</v>
      </c>
    </row>
    <row r="3062" spans="19:20">
      <c r="S3062" s="42">
        <v>25247</v>
      </c>
      <c r="T3062" s="66" t="s">
        <v>3886</v>
      </c>
    </row>
    <row r="3063" spans="19:20">
      <c r="S3063" s="42">
        <v>19029</v>
      </c>
      <c r="T3063" s="66" t="s">
        <v>3941</v>
      </c>
    </row>
    <row r="3064" spans="19:20">
      <c r="S3064" s="42">
        <v>19032</v>
      </c>
      <c r="T3064" s="66" t="s">
        <v>3941</v>
      </c>
    </row>
    <row r="3065" spans="19:20">
      <c r="S3065" s="42">
        <v>19034</v>
      </c>
      <c r="T3065" s="66" t="s">
        <v>3941</v>
      </c>
    </row>
    <row r="3066" spans="19:20">
      <c r="S3066" s="42">
        <v>19035</v>
      </c>
      <c r="T3066" s="66" t="s">
        <v>3941</v>
      </c>
    </row>
    <row r="3067" spans="19:20">
      <c r="S3067" s="42">
        <v>19031</v>
      </c>
      <c r="T3067" s="66" t="s">
        <v>3941</v>
      </c>
    </row>
    <row r="3068" spans="19:20">
      <c r="S3068" s="42">
        <v>19036</v>
      </c>
      <c r="T3068" s="66" t="s">
        <v>3941</v>
      </c>
    </row>
    <row r="3069" spans="19:20">
      <c r="S3069" s="42">
        <v>25241</v>
      </c>
      <c r="T3069" s="66" t="s">
        <v>3941</v>
      </c>
    </row>
    <row r="3070" spans="19:20">
      <c r="S3070" s="42">
        <v>25240</v>
      </c>
      <c r="T3070" s="66" t="s">
        <v>3941</v>
      </c>
    </row>
    <row r="3071" spans="19:20">
      <c r="S3071" s="42">
        <v>19024</v>
      </c>
      <c r="T3071" s="66" t="s">
        <v>3354</v>
      </c>
    </row>
    <row r="3072" spans="19:20">
      <c r="S3072" s="42">
        <v>19025</v>
      </c>
      <c r="T3072" s="66" t="s">
        <v>3354</v>
      </c>
    </row>
    <row r="3073" spans="19:20">
      <c r="S3073" s="42">
        <v>25235</v>
      </c>
      <c r="T3073" s="66" t="s">
        <v>3354</v>
      </c>
    </row>
    <row r="3074" spans="19:20">
      <c r="S3074" s="42">
        <v>25303</v>
      </c>
      <c r="T3074" s="66" t="s">
        <v>3329</v>
      </c>
    </row>
    <row r="3075" spans="19:20">
      <c r="S3075" s="42">
        <v>19090</v>
      </c>
      <c r="T3075" s="66" t="s">
        <v>3329</v>
      </c>
    </row>
    <row r="3076" spans="19:20">
      <c r="S3076" s="42">
        <v>19091</v>
      </c>
      <c r="T3076" s="66" t="s">
        <v>3329</v>
      </c>
    </row>
    <row r="3077" spans="19:20">
      <c r="S3077" s="42">
        <v>25304</v>
      </c>
      <c r="T3077" s="66" t="s">
        <v>3329</v>
      </c>
    </row>
    <row r="3078" spans="19:20">
      <c r="S3078" s="42">
        <v>19092</v>
      </c>
      <c r="T3078" s="66" t="s">
        <v>3329</v>
      </c>
    </row>
    <row r="3079" spans="19:20">
      <c r="S3079" s="42">
        <v>25306</v>
      </c>
      <c r="T3079" s="66" t="s">
        <v>3236</v>
      </c>
    </row>
    <row r="3080" spans="19:20">
      <c r="S3080" s="42">
        <v>25307</v>
      </c>
      <c r="T3080" s="66" t="s">
        <v>3329</v>
      </c>
    </row>
    <row r="3081" spans="19:20">
      <c r="S3081" s="42">
        <v>25308</v>
      </c>
      <c r="T3081" s="66" t="s">
        <v>3329</v>
      </c>
    </row>
    <row r="3082" spans="19:20">
      <c r="S3082" s="42">
        <v>19093</v>
      </c>
      <c r="T3082" s="66" t="s">
        <v>3329</v>
      </c>
    </row>
    <row r="3083" spans="19:20">
      <c r="S3083" s="42">
        <v>19094</v>
      </c>
      <c r="T3083" s="66" t="s">
        <v>3329</v>
      </c>
    </row>
    <row r="3084" spans="19:20">
      <c r="S3084" s="42">
        <v>19095</v>
      </c>
      <c r="T3084" s="66" t="s">
        <v>3329</v>
      </c>
    </row>
    <row r="3085" spans="19:20">
      <c r="S3085" s="42">
        <v>25305</v>
      </c>
      <c r="T3085" s="66" t="s">
        <v>3329</v>
      </c>
    </row>
    <row r="3086" spans="19:20">
      <c r="S3086" s="42">
        <v>75048</v>
      </c>
      <c r="T3086" s="66" t="s">
        <v>3988</v>
      </c>
    </row>
    <row r="3087" spans="19:20">
      <c r="S3087" s="42">
        <v>75049</v>
      </c>
      <c r="T3087" s="66" t="s">
        <v>3988</v>
      </c>
    </row>
    <row r="3088" spans="19:20">
      <c r="S3088" s="42">
        <v>75047</v>
      </c>
      <c r="T3088" s="66" t="s">
        <v>3988</v>
      </c>
    </row>
    <row r="3089" spans="19:20">
      <c r="S3089" s="42">
        <v>25313</v>
      </c>
      <c r="T3089" s="66" t="s">
        <v>4137</v>
      </c>
    </row>
    <row r="3090" spans="19:20">
      <c r="S3090" s="42">
        <v>25314</v>
      </c>
      <c r="T3090" s="66" t="s">
        <v>4137</v>
      </c>
    </row>
    <row r="3091" spans="19:20">
      <c r="S3091" s="42">
        <v>19104</v>
      </c>
      <c r="T3091" s="66" t="s">
        <v>3360</v>
      </c>
    </row>
    <row r="3092" spans="19:20">
      <c r="S3092" s="42">
        <v>19105</v>
      </c>
      <c r="T3092" s="66" t="s">
        <v>3236</v>
      </c>
    </row>
    <row r="3093" spans="19:20">
      <c r="S3093" s="42">
        <v>19106</v>
      </c>
      <c r="T3093" s="66" t="s">
        <v>3236</v>
      </c>
    </row>
    <row r="3094" spans="19:20">
      <c r="S3094" s="42">
        <v>25319</v>
      </c>
      <c r="T3094" s="66" t="s">
        <v>3360</v>
      </c>
    </row>
    <row r="3095" spans="19:20">
      <c r="S3095" s="42">
        <v>25320</v>
      </c>
      <c r="T3095" s="66" t="s">
        <v>3360</v>
      </c>
    </row>
    <row r="3096" spans="19:20">
      <c r="S3096" s="42">
        <v>25321</v>
      </c>
      <c r="T3096" s="66" t="s">
        <v>3236</v>
      </c>
    </row>
    <row r="3097" spans="19:20">
      <c r="S3097" s="42">
        <v>25322</v>
      </c>
      <c r="T3097" s="66" t="s">
        <v>3360</v>
      </c>
    </row>
    <row r="3098" spans="19:20">
      <c r="S3098" s="42">
        <v>25323</v>
      </c>
      <c r="T3098" s="66" t="s">
        <v>3360</v>
      </c>
    </row>
    <row r="3099" spans="19:20">
      <c r="S3099" s="42">
        <v>25324</v>
      </c>
      <c r="T3099" s="66" t="s">
        <v>3360</v>
      </c>
    </row>
    <row r="3100" spans="19:20">
      <c r="S3100" s="42">
        <v>25325</v>
      </c>
      <c r="T3100" s="66" t="s">
        <v>3360</v>
      </c>
    </row>
    <row r="3101" spans="19:20">
      <c r="S3101" s="42">
        <v>20239</v>
      </c>
      <c r="T3101" s="66" t="s">
        <v>3213</v>
      </c>
    </row>
    <row r="3102" spans="19:20">
      <c r="S3102" s="42">
        <v>19134</v>
      </c>
      <c r="T3102" s="66" t="s">
        <v>3343</v>
      </c>
    </row>
    <row r="3103" spans="19:20">
      <c r="S3103" s="42">
        <v>19135</v>
      </c>
      <c r="T3103" s="66" t="s">
        <v>3343</v>
      </c>
    </row>
    <row r="3104" spans="19:20">
      <c r="S3104" s="42">
        <v>19136</v>
      </c>
      <c r="T3104" s="66" t="s">
        <v>3343</v>
      </c>
    </row>
    <row r="3105" spans="19:20">
      <c r="S3105" s="42">
        <v>82212</v>
      </c>
      <c r="T3105" s="66" t="s">
        <v>3213</v>
      </c>
    </row>
    <row r="3106" spans="19:20">
      <c r="S3106" s="42">
        <v>18221</v>
      </c>
      <c r="T3106" s="66" t="s">
        <v>3213</v>
      </c>
    </row>
    <row r="3107" spans="19:20">
      <c r="S3107" s="42">
        <v>18222</v>
      </c>
      <c r="T3107" s="66" t="s">
        <v>3213</v>
      </c>
    </row>
    <row r="3108" spans="19:20">
      <c r="S3108" s="42">
        <v>19146</v>
      </c>
      <c r="T3108" s="66" t="s">
        <v>3823</v>
      </c>
    </row>
    <row r="3109" spans="19:20">
      <c r="S3109" s="42">
        <v>19144</v>
      </c>
      <c r="T3109" s="66" t="s">
        <v>4016</v>
      </c>
    </row>
    <row r="3110" spans="19:20">
      <c r="S3110" s="42">
        <v>19145</v>
      </c>
      <c r="T3110" s="66" t="s">
        <v>3823</v>
      </c>
    </row>
    <row r="3111" spans="19:20">
      <c r="S3111" s="42">
        <v>9013</v>
      </c>
      <c r="T3111" s="66" t="s">
        <v>3213</v>
      </c>
    </row>
    <row r="3112" spans="19:20">
      <c r="S3112" s="42">
        <v>9014</v>
      </c>
      <c r="T3112" s="66" t="s">
        <v>3213</v>
      </c>
    </row>
    <row r="3113" spans="19:20">
      <c r="S3113" s="42">
        <v>9015</v>
      </c>
      <c r="T3113" s="66" t="s">
        <v>3213</v>
      </c>
    </row>
    <row r="3114" spans="19:20">
      <c r="S3114" s="42">
        <v>9016</v>
      </c>
      <c r="T3114" s="66" t="s">
        <v>3213</v>
      </c>
    </row>
    <row r="3115" spans="19:20">
      <c r="S3115" s="42">
        <v>9017</v>
      </c>
      <c r="T3115" s="66" t="s">
        <v>3213</v>
      </c>
    </row>
    <row r="3116" spans="19:20">
      <c r="S3116" s="42">
        <v>9018</v>
      </c>
      <c r="T3116" s="66" t="s">
        <v>3213</v>
      </c>
    </row>
    <row r="3117" spans="19:20">
      <c r="S3117" s="42">
        <v>9019</v>
      </c>
      <c r="T3117" s="66" t="s">
        <v>3213</v>
      </c>
    </row>
    <row r="3118" spans="19:20">
      <c r="S3118" s="42">
        <v>9020</v>
      </c>
      <c r="T3118" s="66" t="s">
        <v>3213</v>
      </c>
    </row>
    <row r="3119" spans="19:20">
      <c r="S3119" s="42">
        <v>9021</v>
      </c>
      <c r="T3119" s="66" t="s">
        <v>3213</v>
      </c>
    </row>
    <row r="3120" spans="19:20">
      <c r="S3120" s="42">
        <v>9022</v>
      </c>
      <c r="T3120" s="66" t="s">
        <v>3213</v>
      </c>
    </row>
    <row r="3121" spans="19:20">
      <c r="S3121" s="42">
        <v>9023</v>
      </c>
      <c r="T3121" s="66" t="s">
        <v>3213</v>
      </c>
    </row>
    <row r="3122" spans="19:20">
      <c r="S3122" s="42">
        <v>9078</v>
      </c>
      <c r="T3122" s="66" t="s">
        <v>3213</v>
      </c>
    </row>
    <row r="3123" spans="19:20">
      <c r="S3123" s="42">
        <v>9080</v>
      </c>
      <c r="T3123" s="66" t="s">
        <v>3946</v>
      </c>
    </row>
    <row r="3124" spans="19:20">
      <c r="S3124" s="42">
        <v>9082</v>
      </c>
      <c r="T3124" s="66" t="s">
        <v>3409</v>
      </c>
    </row>
    <row r="3125" spans="19:20">
      <c r="S3125" s="42">
        <v>9083</v>
      </c>
      <c r="T3125" s="66" t="s">
        <v>3213</v>
      </c>
    </row>
    <row r="3126" spans="19:20">
      <c r="S3126" s="42">
        <v>9084</v>
      </c>
      <c r="T3126" s="66" t="s">
        <v>3213</v>
      </c>
    </row>
    <row r="3127" spans="19:20">
      <c r="S3127" s="42">
        <v>9085</v>
      </c>
      <c r="T3127" s="66" t="s">
        <v>3213</v>
      </c>
    </row>
    <row r="3128" spans="19:20">
      <c r="S3128" s="42">
        <v>9086</v>
      </c>
      <c r="T3128" s="66" t="s">
        <v>3409</v>
      </c>
    </row>
    <row r="3129" spans="19:20">
      <c r="S3129" s="42">
        <v>9087</v>
      </c>
      <c r="T3129" s="66" t="s">
        <v>3812</v>
      </c>
    </row>
    <row r="3130" spans="19:20">
      <c r="S3130" s="42">
        <v>9088</v>
      </c>
      <c r="T3130" s="66" t="s">
        <v>3812</v>
      </c>
    </row>
    <row r="3131" spans="19:20">
      <c r="S3131" s="42">
        <v>9089</v>
      </c>
      <c r="T3131" s="66" t="s">
        <v>3213</v>
      </c>
    </row>
    <row r="3132" spans="19:20">
      <c r="S3132" s="42">
        <v>9090</v>
      </c>
      <c r="T3132" s="66" t="s">
        <v>3213</v>
      </c>
    </row>
    <row r="3133" spans="19:20">
      <c r="S3133" s="42">
        <v>9123</v>
      </c>
      <c r="T3133" s="66" t="s">
        <v>3875</v>
      </c>
    </row>
    <row r="3134" spans="19:20">
      <c r="S3134" s="42">
        <v>9124</v>
      </c>
      <c r="T3134" s="66" t="s">
        <v>3875</v>
      </c>
    </row>
    <row r="3135" spans="19:20">
      <c r="S3135" s="42">
        <v>9125</v>
      </c>
      <c r="T3135" s="66" t="s">
        <v>3875</v>
      </c>
    </row>
    <row r="3136" spans="19:20">
      <c r="S3136" s="42">
        <v>9126</v>
      </c>
      <c r="T3136" s="66" t="s">
        <v>3875</v>
      </c>
    </row>
    <row r="3137" spans="19:20">
      <c r="S3137" s="42">
        <v>9127</v>
      </c>
      <c r="T3137" s="66" t="s">
        <v>3875</v>
      </c>
    </row>
    <row r="3138" spans="19:20">
      <c r="S3138" s="42">
        <v>9128</v>
      </c>
      <c r="T3138" s="66" t="s">
        <v>3875</v>
      </c>
    </row>
    <row r="3139" spans="19:20">
      <c r="S3139" s="42">
        <v>9129</v>
      </c>
      <c r="T3139" s="66" t="s">
        <v>3875</v>
      </c>
    </row>
    <row r="3140" spans="19:20">
      <c r="S3140" s="42">
        <v>9130</v>
      </c>
      <c r="T3140" s="66" t="s">
        <v>3875</v>
      </c>
    </row>
    <row r="3141" spans="19:20">
      <c r="S3141" s="42">
        <v>9131</v>
      </c>
      <c r="T3141" s="66" t="s">
        <v>3875</v>
      </c>
    </row>
    <row r="3142" spans="19:20">
      <c r="S3142" s="42">
        <v>9132</v>
      </c>
      <c r="T3142" s="66" t="s">
        <v>3887</v>
      </c>
    </row>
    <row r="3143" spans="19:20">
      <c r="S3143" s="42">
        <v>9133</v>
      </c>
      <c r="T3143" s="66" t="s">
        <v>3875</v>
      </c>
    </row>
    <row r="3144" spans="19:20">
      <c r="S3144" s="42">
        <v>9144</v>
      </c>
      <c r="T3144" s="66" t="s">
        <v>3875</v>
      </c>
    </row>
    <row r="3145" spans="19:20">
      <c r="S3145" s="42">
        <v>9145</v>
      </c>
      <c r="T3145" s="66" t="s">
        <v>3875</v>
      </c>
    </row>
    <row r="3146" spans="19:20">
      <c r="S3146" s="42">
        <v>9146</v>
      </c>
      <c r="T3146" s="66" t="s">
        <v>3875</v>
      </c>
    </row>
    <row r="3147" spans="19:20">
      <c r="S3147" s="42">
        <v>9147</v>
      </c>
      <c r="T3147" s="66" t="s">
        <v>3875</v>
      </c>
    </row>
    <row r="3148" spans="19:20">
      <c r="S3148" s="42">
        <v>9148</v>
      </c>
      <c r="T3148" s="66" t="s">
        <v>3875</v>
      </c>
    </row>
    <row r="3149" spans="19:20">
      <c r="S3149" s="42">
        <v>9149</v>
      </c>
      <c r="T3149" s="66" t="s">
        <v>3887</v>
      </c>
    </row>
    <row r="3150" spans="19:20">
      <c r="S3150" s="42">
        <v>9150</v>
      </c>
      <c r="T3150" s="66" t="s">
        <v>3213</v>
      </c>
    </row>
    <row r="3151" spans="19:20">
      <c r="S3151" s="42">
        <v>9151</v>
      </c>
      <c r="T3151" s="66" t="s">
        <v>3409</v>
      </c>
    </row>
    <row r="3152" spans="19:20">
      <c r="S3152" s="42">
        <v>9152</v>
      </c>
      <c r="T3152" s="66" t="s">
        <v>3213</v>
      </c>
    </row>
    <row r="3153" spans="19:20">
      <c r="S3153" s="42">
        <v>9153</v>
      </c>
      <c r="T3153" s="66" t="s">
        <v>3213</v>
      </c>
    </row>
    <row r="3154" spans="19:20">
      <c r="S3154" s="42">
        <v>9154</v>
      </c>
      <c r="T3154" s="66" t="s">
        <v>3213</v>
      </c>
    </row>
    <row r="3155" spans="19:20">
      <c r="S3155" s="42">
        <v>9155</v>
      </c>
      <c r="T3155" s="66" t="s">
        <v>3409</v>
      </c>
    </row>
    <row r="3156" spans="19:20">
      <c r="S3156" s="42">
        <v>9156</v>
      </c>
      <c r="T3156" s="66" t="s">
        <v>3213</v>
      </c>
    </row>
    <row r="3157" spans="19:20">
      <c r="S3157" s="42">
        <v>9157</v>
      </c>
      <c r="T3157" s="66" t="s">
        <v>3213</v>
      </c>
    </row>
    <row r="3158" spans="19:20">
      <c r="S3158" s="42">
        <v>9158</v>
      </c>
      <c r="T3158" s="66" t="s">
        <v>3887</v>
      </c>
    </row>
    <row r="3159" spans="19:20">
      <c r="S3159" s="42">
        <v>9159</v>
      </c>
      <c r="T3159" s="66" t="s">
        <v>3887</v>
      </c>
    </row>
    <row r="3160" spans="19:20">
      <c r="S3160" s="42">
        <v>9160</v>
      </c>
      <c r="T3160" s="66" t="s">
        <v>3213</v>
      </c>
    </row>
    <row r="3161" spans="19:20">
      <c r="S3161" s="42">
        <v>9161</v>
      </c>
      <c r="T3161" s="66" t="s">
        <v>3875</v>
      </c>
    </row>
    <row r="3162" spans="19:20">
      <c r="S3162" s="42">
        <v>9162</v>
      </c>
      <c r="T3162" s="66" t="s">
        <v>3875</v>
      </c>
    </row>
    <row r="3163" spans="19:20">
      <c r="S3163" s="42">
        <v>9163</v>
      </c>
      <c r="T3163" s="66" t="s">
        <v>3875</v>
      </c>
    </row>
    <row r="3164" spans="19:20">
      <c r="S3164" s="42">
        <v>9164</v>
      </c>
      <c r="T3164" s="66" t="s">
        <v>3409</v>
      </c>
    </row>
    <row r="3165" spans="19:20">
      <c r="S3165" s="42">
        <v>9134</v>
      </c>
      <c r="T3165" s="66" t="s">
        <v>3875</v>
      </c>
    </row>
    <row r="3166" spans="19:20">
      <c r="S3166" s="42">
        <v>9135</v>
      </c>
      <c r="T3166" s="66" t="s">
        <v>3875</v>
      </c>
    </row>
    <row r="3167" spans="19:20">
      <c r="S3167" s="42">
        <v>9136</v>
      </c>
      <c r="T3167" s="66" t="s">
        <v>3875</v>
      </c>
    </row>
    <row r="3168" spans="19:20">
      <c r="S3168" s="42">
        <v>9137</v>
      </c>
      <c r="T3168" s="66" t="s">
        <v>3409</v>
      </c>
    </row>
    <row r="3169" spans="19:20">
      <c r="S3169" s="42">
        <v>9138</v>
      </c>
      <c r="T3169" s="66" t="s">
        <v>3875</v>
      </c>
    </row>
    <row r="3170" spans="19:20">
      <c r="S3170" s="42">
        <v>9139</v>
      </c>
      <c r="T3170" s="66" t="s">
        <v>3875</v>
      </c>
    </row>
    <row r="3171" spans="19:20">
      <c r="S3171" s="42">
        <v>9140</v>
      </c>
      <c r="T3171" s="66" t="s">
        <v>3875</v>
      </c>
    </row>
    <row r="3172" spans="19:20">
      <c r="S3172" s="42">
        <v>9141</v>
      </c>
      <c r="T3172" s="66" t="s">
        <v>3875</v>
      </c>
    </row>
    <row r="3173" spans="19:20">
      <c r="S3173" s="42">
        <v>9142</v>
      </c>
      <c r="T3173" s="66" t="s">
        <v>3875</v>
      </c>
    </row>
    <row r="3174" spans="19:20">
      <c r="S3174" s="42">
        <v>9143</v>
      </c>
      <c r="T3174" s="66" t="s">
        <v>3875</v>
      </c>
    </row>
    <row r="3175" spans="19:20">
      <c r="S3175" s="42">
        <v>9091</v>
      </c>
      <c r="T3175" s="66" t="s">
        <v>3213</v>
      </c>
    </row>
    <row r="3176" spans="19:20">
      <c r="S3176" s="42">
        <v>9092</v>
      </c>
      <c r="T3176" s="66" t="s">
        <v>3213</v>
      </c>
    </row>
    <row r="3177" spans="19:20">
      <c r="S3177" s="42">
        <v>9093</v>
      </c>
      <c r="T3177" s="66" t="s">
        <v>3213</v>
      </c>
    </row>
    <row r="3178" spans="19:20">
      <c r="S3178" s="42">
        <v>9094</v>
      </c>
      <c r="T3178" s="66" t="s">
        <v>3887</v>
      </c>
    </row>
    <row r="3179" spans="19:20">
      <c r="S3179" s="42">
        <v>9095</v>
      </c>
      <c r="T3179" s="66" t="s">
        <v>3887</v>
      </c>
    </row>
    <row r="3180" spans="19:20">
      <c r="S3180" s="42">
        <v>9096</v>
      </c>
      <c r="T3180" s="66" t="s">
        <v>3887</v>
      </c>
    </row>
    <row r="3181" spans="19:20">
      <c r="S3181" s="42">
        <v>9097</v>
      </c>
      <c r="T3181" s="66" t="s">
        <v>3213</v>
      </c>
    </row>
    <row r="3182" spans="19:20">
      <c r="S3182" s="42">
        <v>9098</v>
      </c>
      <c r="T3182" s="66" t="s">
        <v>3213</v>
      </c>
    </row>
    <row r="3183" spans="19:20">
      <c r="S3183" s="42">
        <v>9099</v>
      </c>
      <c r="T3183" s="66" t="s">
        <v>3875</v>
      </c>
    </row>
    <row r="3184" spans="19:20">
      <c r="S3184" s="42">
        <v>9100</v>
      </c>
      <c r="T3184" s="66" t="s">
        <v>3875</v>
      </c>
    </row>
    <row r="3185" spans="19:20">
      <c r="S3185" s="42">
        <v>9101</v>
      </c>
      <c r="T3185" s="66" t="s">
        <v>3875</v>
      </c>
    </row>
    <row r="3186" spans="19:20">
      <c r="S3186" s="42">
        <v>9102</v>
      </c>
      <c r="T3186" s="66" t="s">
        <v>3875</v>
      </c>
    </row>
    <row r="3187" spans="19:20">
      <c r="S3187" s="42">
        <v>9103</v>
      </c>
      <c r="T3187" s="66" t="s">
        <v>3875</v>
      </c>
    </row>
    <row r="3188" spans="19:20">
      <c r="S3188" s="42">
        <v>9104</v>
      </c>
      <c r="T3188" s="66" t="s">
        <v>3875</v>
      </c>
    </row>
    <row r="3189" spans="19:20">
      <c r="S3189" s="42">
        <v>9105</v>
      </c>
      <c r="T3189" s="66" t="s">
        <v>3875</v>
      </c>
    </row>
    <row r="3190" spans="19:20">
      <c r="S3190" s="42">
        <v>9106</v>
      </c>
      <c r="T3190" s="66" t="s">
        <v>3875</v>
      </c>
    </row>
    <row r="3191" spans="19:20">
      <c r="S3191" s="42">
        <v>9107</v>
      </c>
      <c r="T3191" s="66" t="s">
        <v>3875</v>
      </c>
    </row>
    <row r="3192" spans="19:20">
      <c r="S3192" s="42">
        <v>9108</v>
      </c>
      <c r="T3192" s="66" t="s">
        <v>3213</v>
      </c>
    </row>
    <row r="3193" spans="19:20">
      <c r="S3193" s="42">
        <v>9109</v>
      </c>
      <c r="T3193" s="66" t="s">
        <v>3213</v>
      </c>
    </row>
    <row r="3194" spans="19:20">
      <c r="S3194" s="42">
        <v>9110</v>
      </c>
      <c r="T3194" s="66" t="s">
        <v>3213</v>
      </c>
    </row>
    <row r="3195" spans="19:20">
      <c r="S3195" s="42">
        <v>9111</v>
      </c>
      <c r="T3195" s="66" t="s">
        <v>3213</v>
      </c>
    </row>
    <row r="3196" spans="19:20">
      <c r="S3196" s="42">
        <v>9112</v>
      </c>
      <c r="T3196" s="66" t="s">
        <v>3213</v>
      </c>
    </row>
    <row r="3197" spans="19:20">
      <c r="S3197" s="42">
        <v>9113</v>
      </c>
      <c r="T3197" s="66" t="s">
        <v>3213</v>
      </c>
    </row>
    <row r="3198" spans="19:20">
      <c r="S3198" s="42">
        <v>9115</v>
      </c>
      <c r="T3198" s="66" t="s">
        <v>3409</v>
      </c>
    </row>
    <row r="3199" spans="19:20">
      <c r="S3199" s="42">
        <v>9116</v>
      </c>
      <c r="T3199" s="66" t="s">
        <v>3409</v>
      </c>
    </row>
    <row r="3200" spans="19:20">
      <c r="S3200" s="42">
        <v>9117</v>
      </c>
      <c r="T3200" s="66" t="s">
        <v>3213</v>
      </c>
    </row>
    <row r="3201" spans="19:20">
      <c r="S3201" s="42">
        <v>9118</v>
      </c>
      <c r="T3201" s="66" t="s">
        <v>3213</v>
      </c>
    </row>
    <row r="3202" spans="19:20">
      <c r="S3202" s="42">
        <v>9119</v>
      </c>
      <c r="T3202" s="66" t="s">
        <v>3213</v>
      </c>
    </row>
    <row r="3203" spans="19:20">
      <c r="S3203" s="42">
        <v>9120</v>
      </c>
      <c r="T3203" s="66" t="s">
        <v>3409</v>
      </c>
    </row>
    <row r="3204" spans="19:20">
      <c r="S3204" s="42">
        <v>9121</v>
      </c>
      <c r="T3204" s="66" t="s">
        <v>3409</v>
      </c>
    </row>
    <row r="3205" spans="19:20">
      <c r="S3205" s="42">
        <v>9122</v>
      </c>
      <c r="T3205" s="66" t="s">
        <v>3409</v>
      </c>
    </row>
    <row r="3206" spans="19:20">
      <c r="S3206" s="42">
        <v>9024</v>
      </c>
      <c r="T3206" s="66" t="s">
        <v>3213</v>
      </c>
    </row>
    <row r="3207" spans="19:20">
      <c r="S3207" s="42">
        <v>9026</v>
      </c>
      <c r="T3207" s="66" t="s">
        <v>3213</v>
      </c>
    </row>
    <row r="3208" spans="19:20">
      <c r="S3208" s="42">
        <v>9027</v>
      </c>
      <c r="T3208" s="66" t="s">
        <v>3843</v>
      </c>
    </row>
    <row r="3209" spans="19:20">
      <c r="S3209" s="42">
        <v>9028</v>
      </c>
      <c r="T3209" s="66" t="s">
        <v>3843</v>
      </c>
    </row>
    <row r="3210" spans="19:20">
      <c r="S3210" s="42">
        <v>9030</v>
      </c>
      <c r="T3210" s="66" t="s">
        <v>3213</v>
      </c>
    </row>
    <row r="3211" spans="19:20">
      <c r="S3211" s="42">
        <v>9031</v>
      </c>
      <c r="T3211" s="66" t="s">
        <v>3213</v>
      </c>
    </row>
    <row r="3212" spans="19:20">
      <c r="S3212" s="42">
        <v>9032</v>
      </c>
      <c r="T3212" s="66" t="s">
        <v>3213</v>
      </c>
    </row>
    <row r="3213" spans="19:20">
      <c r="S3213" s="42">
        <v>9033</v>
      </c>
      <c r="T3213" s="66" t="s">
        <v>3213</v>
      </c>
    </row>
    <row r="3214" spans="19:20">
      <c r="S3214" s="42">
        <v>9034</v>
      </c>
      <c r="T3214" s="66" t="s">
        <v>3213</v>
      </c>
    </row>
    <row r="3215" spans="19:20">
      <c r="S3215" s="42">
        <v>9035</v>
      </c>
      <c r="T3215" s="66" t="s">
        <v>3213</v>
      </c>
    </row>
    <row r="3216" spans="19:20">
      <c r="S3216" s="42">
        <v>9036</v>
      </c>
      <c r="T3216" s="66" t="s">
        <v>3213</v>
      </c>
    </row>
    <row r="3217" spans="19:20">
      <c r="S3217" s="42">
        <v>9037</v>
      </c>
      <c r="T3217" s="66" t="s">
        <v>3213</v>
      </c>
    </row>
    <row r="3218" spans="19:20">
      <c r="S3218" s="42">
        <v>9038</v>
      </c>
      <c r="T3218" s="66" t="s">
        <v>3213</v>
      </c>
    </row>
    <row r="3219" spans="19:20">
      <c r="S3219" s="42">
        <v>9039</v>
      </c>
      <c r="T3219" s="66" t="s">
        <v>3213</v>
      </c>
    </row>
    <row r="3220" spans="19:20">
      <c r="S3220" s="42">
        <v>9040</v>
      </c>
      <c r="T3220" s="66" t="s">
        <v>3213</v>
      </c>
    </row>
    <row r="3221" spans="19:20">
      <c r="S3221" s="42">
        <v>9041</v>
      </c>
      <c r="T3221" s="66" t="s">
        <v>3213</v>
      </c>
    </row>
    <row r="3222" spans="19:20">
      <c r="S3222" s="42">
        <v>9042</v>
      </c>
      <c r="T3222" s="66" t="s">
        <v>3213</v>
      </c>
    </row>
    <row r="3223" spans="19:20">
      <c r="S3223" s="42">
        <v>9043</v>
      </c>
      <c r="T3223" s="66" t="s">
        <v>3213</v>
      </c>
    </row>
    <row r="3224" spans="19:20">
      <c r="S3224" s="42">
        <v>9044</v>
      </c>
      <c r="T3224" s="66" t="s">
        <v>3213</v>
      </c>
    </row>
    <row r="3225" spans="19:20">
      <c r="S3225" s="42">
        <v>9045</v>
      </c>
      <c r="T3225" s="66" t="s">
        <v>3812</v>
      </c>
    </row>
    <row r="3226" spans="19:20">
      <c r="S3226" s="42">
        <v>9047</v>
      </c>
      <c r="T3226" s="66" t="s">
        <v>3213</v>
      </c>
    </row>
    <row r="3227" spans="19:20">
      <c r="S3227" s="42">
        <v>9048</v>
      </c>
      <c r="T3227" s="66" t="s">
        <v>3213</v>
      </c>
    </row>
    <row r="3228" spans="19:20">
      <c r="S3228" s="42">
        <v>9049</v>
      </c>
      <c r="T3228" s="66" t="s">
        <v>3409</v>
      </c>
    </row>
    <row r="3229" spans="19:20">
      <c r="S3229" s="42">
        <v>9050</v>
      </c>
      <c r="T3229" s="66" t="s">
        <v>3409</v>
      </c>
    </row>
    <row r="3230" spans="19:20">
      <c r="S3230" s="42">
        <v>9051</v>
      </c>
      <c r="T3230" s="66" t="s">
        <v>3213</v>
      </c>
    </row>
    <row r="3231" spans="19:20">
      <c r="S3231" s="42">
        <v>9052</v>
      </c>
      <c r="T3231" s="66" t="s">
        <v>3213</v>
      </c>
    </row>
    <row r="3232" spans="19:20">
      <c r="S3232" s="42">
        <v>9053</v>
      </c>
      <c r="T3232" s="66" t="s">
        <v>3213</v>
      </c>
    </row>
    <row r="3233" spans="19:20">
      <c r="S3233" s="42">
        <v>9054</v>
      </c>
      <c r="T3233" s="66" t="s">
        <v>3213</v>
      </c>
    </row>
    <row r="3234" spans="19:20">
      <c r="S3234" s="42">
        <v>9055</v>
      </c>
      <c r="T3234" s="66" t="s">
        <v>3213</v>
      </c>
    </row>
    <row r="3235" spans="19:20">
      <c r="S3235" s="42">
        <v>9056</v>
      </c>
      <c r="T3235" s="66" t="s">
        <v>3213</v>
      </c>
    </row>
    <row r="3236" spans="19:20">
      <c r="S3236" s="42">
        <v>9057</v>
      </c>
      <c r="T3236" s="66" t="s">
        <v>3213</v>
      </c>
    </row>
    <row r="3237" spans="19:20">
      <c r="S3237" s="42">
        <v>9058</v>
      </c>
      <c r="T3237" s="66" t="s">
        <v>3887</v>
      </c>
    </row>
    <row r="3238" spans="19:20">
      <c r="S3238" s="42">
        <v>9059</v>
      </c>
      <c r="T3238" s="66" t="s">
        <v>3887</v>
      </c>
    </row>
    <row r="3239" spans="19:20">
      <c r="S3239" s="42">
        <v>9060</v>
      </c>
      <c r="T3239" s="66" t="s">
        <v>3213</v>
      </c>
    </row>
    <row r="3240" spans="19:20">
      <c r="S3240" s="42">
        <v>9061</v>
      </c>
      <c r="T3240" s="66" t="s">
        <v>3887</v>
      </c>
    </row>
    <row r="3241" spans="19:20">
      <c r="S3241" s="42">
        <v>9062</v>
      </c>
      <c r="T3241" s="66" t="s">
        <v>3887</v>
      </c>
    </row>
    <row r="3242" spans="19:20">
      <c r="S3242" s="42">
        <v>9063</v>
      </c>
      <c r="T3242" s="66" t="s">
        <v>3213</v>
      </c>
    </row>
    <row r="3243" spans="19:20">
      <c r="S3243" s="42">
        <v>9064</v>
      </c>
      <c r="T3243" s="66" t="s">
        <v>3213</v>
      </c>
    </row>
    <row r="3244" spans="19:20">
      <c r="S3244" s="42">
        <v>9065</v>
      </c>
      <c r="T3244" s="66" t="s">
        <v>3213</v>
      </c>
    </row>
    <row r="3245" spans="19:20">
      <c r="S3245" s="42">
        <v>9066</v>
      </c>
      <c r="T3245" s="66" t="s">
        <v>3213</v>
      </c>
    </row>
    <row r="3246" spans="19:20">
      <c r="S3246" s="42">
        <v>9067</v>
      </c>
      <c r="T3246" s="66" t="s">
        <v>3213</v>
      </c>
    </row>
    <row r="3247" spans="19:20">
      <c r="S3247" s="42">
        <v>9068</v>
      </c>
      <c r="T3247" s="66" t="s">
        <v>3213</v>
      </c>
    </row>
    <row r="3248" spans="19:20">
      <c r="S3248" s="42">
        <v>9069</v>
      </c>
      <c r="T3248" s="66" t="s">
        <v>4138</v>
      </c>
    </row>
    <row r="3249" spans="19:20">
      <c r="S3249" s="42">
        <v>9070</v>
      </c>
      <c r="T3249" s="66" t="s">
        <v>3213</v>
      </c>
    </row>
    <row r="3250" spans="19:20">
      <c r="S3250" s="42">
        <v>9071</v>
      </c>
      <c r="T3250" s="66" t="s">
        <v>3213</v>
      </c>
    </row>
    <row r="3251" spans="19:20">
      <c r="S3251" s="42">
        <v>9072</v>
      </c>
      <c r="T3251" s="66" t="s">
        <v>3409</v>
      </c>
    </row>
    <row r="3252" spans="19:20">
      <c r="S3252" s="42">
        <v>9073</v>
      </c>
      <c r="T3252" s="66" t="s">
        <v>3213</v>
      </c>
    </row>
    <row r="3253" spans="19:20">
      <c r="S3253" s="42">
        <v>9074</v>
      </c>
      <c r="T3253" s="66" t="s">
        <v>3213</v>
      </c>
    </row>
    <row r="3254" spans="19:20">
      <c r="S3254" s="42">
        <v>9075</v>
      </c>
      <c r="T3254" s="66" t="s">
        <v>3213</v>
      </c>
    </row>
    <row r="3255" spans="19:20">
      <c r="S3255" s="42">
        <v>9076</v>
      </c>
      <c r="T3255" s="66" t="s">
        <v>3213</v>
      </c>
    </row>
    <row r="3256" spans="19:20">
      <c r="S3256" s="42">
        <v>9077</v>
      </c>
      <c r="T3256" s="66" t="s">
        <v>3213</v>
      </c>
    </row>
    <row r="3257" spans="19:20">
      <c r="S3257" s="42">
        <v>9003</v>
      </c>
      <c r="T3257" s="66" t="s">
        <v>3843</v>
      </c>
    </row>
    <row r="3258" spans="19:20">
      <c r="S3258" s="42">
        <v>9004</v>
      </c>
      <c r="T3258" s="66" t="s">
        <v>3213</v>
      </c>
    </row>
    <row r="3259" spans="19:20">
      <c r="S3259" s="42">
        <v>9005</v>
      </c>
      <c r="T3259" s="66" t="s">
        <v>3213</v>
      </c>
    </row>
    <row r="3260" spans="19:20">
      <c r="S3260" s="42">
        <v>9006</v>
      </c>
      <c r="T3260" s="66" t="s">
        <v>3213</v>
      </c>
    </row>
    <row r="3261" spans="19:20">
      <c r="S3261" s="42">
        <v>9007</v>
      </c>
      <c r="T3261" s="66" t="s">
        <v>3213</v>
      </c>
    </row>
    <row r="3262" spans="19:20">
      <c r="S3262" s="42">
        <v>9008</v>
      </c>
      <c r="T3262" s="66" t="s">
        <v>3213</v>
      </c>
    </row>
    <row r="3263" spans="19:20">
      <c r="S3263" s="42">
        <v>9009</v>
      </c>
      <c r="T3263" s="66" t="s">
        <v>3213</v>
      </c>
    </row>
    <row r="3264" spans="19:20">
      <c r="S3264" s="42">
        <v>9010</v>
      </c>
      <c r="T3264" s="66" t="s">
        <v>3213</v>
      </c>
    </row>
    <row r="3265" spans="19:20">
      <c r="S3265" s="42">
        <v>9011</v>
      </c>
      <c r="T3265" s="66" t="s">
        <v>3213</v>
      </c>
    </row>
    <row r="3266" spans="19:20">
      <c r="S3266" s="42">
        <v>9012</v>
      </c>
      <c r="T3266" s="66" t="s">
        <v>3213</v>
      </c>
    </row>
    <row r="3267" spans="19:20">
      <c r="S3267" s="42">
        <v>9999</v>
      </c>
      <c r="T3267" s="66" t="s">
        <v>3875</v>
      </c>
    </row>
    <row r="3268" spans="19:20">
      <c r="S3268" s="42">
        <v>10000</v>
      </c>
      <c r="T3268" s="66" t="s">
        <v>3875</v>
      </c>
    </row>
    <row r="3269" spans="19:20">
      <c r="S3269" s="42">
        <v>10001</v>
      </c>
      <c r="T3269" s="66" t="s">
        <v>3875</v>
      </c>
    </row>
    <row r="3270" spans="19:20">
      <c r="S3270" s="42">
        <v>10002</v>
      </c>
      <c r="T3270" s="66" t="s">
        <v>3467</v>
      </c>
    </row>
    <row r="3271" spans="19:20">
      <c r="S3271" s="42">
        <v>10003</v>
      </c>
      <c r="T3271" s="66" t="s">
        <v>3827</v>
      </c>
    </row>
    <row r="3272" spans="19:20">
      <c r="S3272" s="42">
        <v>10004</v>
      </c>
      <c r="T3272" s="66" t="s">
        <v>3827</v>
      </c>
    </row>
    <row r="3273" spans="19:20">
      <c r="S3273" s="42">
        <v>10005</v>
      </c>
      <c r="T3273" s="66" t="s">
        <v>3827</v>
      </c>
    </row>
    <row r="3274" spans="19:20">
      <c r="S3274" s="42">
        <v>10006</v>
      </c>
      <c r="T3274" s="66" t="s">
        <v>3827</v>
      </c>
    </row>
    <row r="3275" spans="19:20">
      <c r="S3275" s="42">
        <v>10007</v>
      </c>
      <c r="T3275" s="66" t="s">
        <v>3827</v>
      </c>
    </row>
    <row r="3276" spans="19:20">
      <c r="S3276" s="42">
        <v>10008</v>
      </c>
      <c r="T3276" s="66" t="s">
        <v>3827</v>
      </c>
    </row>
    <row r="3277" spans="19:20">
      <c r="S3277" s="42">
        <v>10009</v>
      </c>
      <c r="T3277" s="66" t="s">
        <v>3894</v>
      </c>
    </row>
    <row r="3278" spans="19:20">
      <c r="S3278" s="42">
        <v>10010</v>
      </c>
      <c r="T3278" s="66" t="s">
        <v>3213</v>
      </c>
    </row>
    <row r="3279" spans="19:20">
      <c r="S3279" s="42">
        <v>10011</v>
      </c>
      <c r="T3279" s="66" t="s">
        <v>3894</v>
      </c>
    </row>
    <row r="3280" spans="19:20">
      <c r="S3280" s="42">
        <v>10012</v>
      </c>
      <c r="T3280" s="66" t="s">
        <v>3484</v>
      </c>
    </row>
    <row r="3281" spans="19:20">
      <c r="S3281" s="42">
        <v>10013</v>
      </c>
      <c r="T3281" s="66" t="s">
        <v>3484</v>
      </c>
    </row>
    <row r="3282" spans="19:20">
      <c r="S3282" s="42">
        <v>10014</v>
      </c>
      <c r="T3282" s="66" t="s">
        <v>3869</v>
      </c>
    </row>
    <row r="3283" spans="19:20">
      <c r="S3283" s="42">
        <v>10015</v>
      </c>
      <c r="T3283" s="66" t="s">
        <v>3869</v>
      </c>
    </row>
    <row r="3284" spans="19:20">
      <c r="S3284" s="42">
        <v>10016</v>
      </c>
      <c r="T3284" s="66" t="s">
        <v>3869</v>
      </c>
    </row>
    <row r="3285" spans="19:20">
      <c r="S3285" s="42">
        <v>10017</v>
      </c>
      <c r="T3285" s="66" t="s">
        <v>3869</v>
      </c>
    </row>
    <row r="3286" spans="19:20">
      <c r="S3286" s="42">
        <v>10018</v>
      </c>
      <c r="T3286" s="66" t="s">
        <v>3870</v>
      </c>
    </row>
    <row r="3287" spans="19:20">
      <c r="S3287" s="42">
        <v>10019</v>
      </c>
      <c r="T3287" s="66" t="s">
        <v>3837</v>
      </c>
    </row>
    <row r="3288" spans="19:20">
      <c r="S3288" s="42">
        <v>10020</v>
      </c>
      <c r="T3288" s="66" t="s">
        <v>3484</v>
      </c>
    </row>
    <row r="3289" spans="19:20">
      <c r="S3289" s="42">
        <v>10021</v>
      </c>
      <c r="T3289" s="66" t="s">
        <v>3514</v>
      </c>
    </row>
    <row r="3290" spans="19:20">
      <c r="S3290" s="42">
        <v>10022</v>
      </c>
      <c r="T3290" s="66" t="s">
        <v>3514</v>
      </c>
    </row>
    <row r="3291" spans="19:20">
      <c r="S3291" s="42">
        <v>10023</v>
      </c>
      <c r="T3291" s="66" t="s">
        <v>3514</v>
      </c>
    </row>
    <row r="3292" spans="19:20">
      <c r="S3292" s="42">
        <v>10024</v>
      </c>
      <c r="T3292" s="66" t="s">
        <v>3514</v>
      </c>
    </row>
    <row r="3293" spans="19:20">
      <c r="S3293" s="42">
        <v>10025</v>
      </c>
      <c r="T3293" s="66" t="s">
        <v>4139</v>
      </c>
    </row>
    <row r="3294" spans="19:20">
      <c r="S3294" s="42">
        <v>10026</v>
      </c>
      <c r="T3294" s="66" t="s">
        <v>4139</v>
      </c>
    </row>
    <row r="3295" spans="19:20">
      <c r="S3295" s="42">
        <v>10027</v>
      </c>
      <c r="T3295" s="66" t="s">
        <v>4140</v>
      </c>
    </row>
    <row r="3296" spans="19:20">
      <c r="S3296" s="42">
        <v>10028</v>
      </c>
      <c r="T3296" s="66" t="s">
        <v>3836</v>
      </c>
    </row>
    <row r="3297" spans="19:20">
      <c r="S3297" s="42">
        <v>10029</v>
      </c>
      <c r="T3297" s="66" t="s">
        <v>3836</v>
      </c>
    </row>
    <row r="3298" spans="19:20">
      <c r="S3298" s="42">
        <v>10030</v>
      </c>
      <c r="T3298" s="66" t="s">
        <v>3836</v>
      </c>
    </row>
    <row r="3299" spans="19:20">
      <c r="S3299" s="42">
        <v>10031</v>
      </c>
      <c r="T3299" s="66" t="s">
        <v>3836</v>
      </c>
    </row>
    <row r="3300" spans="19:20">
      <c r="S3300" s="42">
        <v>10032</v>
      </c>
      <c r="T3300" s="66" t="s">
        <v>3467</v>
      </c>
    </row>
    <row r="3301" spans="19:20">
      <c r="S3301" s="42">
        <v>10033</v>
      </c>
      <c r="T3301" s="66" t="s">
        <v>3467</v>
      </c>
    </row>
    <row r="3302" spans="19:20">
      <c r="S3302" s="42">
        <v>10034</v>
      </c>
      <c r="T3302" s="66" t="s">
        <v>4139</v>
      </c>
    </row>
    <row r="3303" spans="19:20">
      <c r="S3303" s="42">
        <v>10035</v>
      </c>
      <c r="T3303" s="66" t="s">
        <v>3837</v>
      </c>
    </row>
    <row r="3304" spans="19:20">
      <c r="S3304" s="42">
        <v>10036</v>
      </c>
      <c r="T3304" s="66" t="s">
        <v>3837</v>
      </c>
    </row>
    <row r="3305" spans="19:20">
      <c r="S3305" s="42">
        <v>10037</v>
      </c>
      <c r="T3305" s="66" t="s">
        <v>4141</v>
      </c>
    </row>
    <row r="3306" spans="19:20">
      <c r="S3306" s="42">
        <v>10038</v>
      </c>
      <c r="T3306" s="66" t="s">
        <v>4141</v>
      </c>
    </row>
    <row r="3307" spans="19:20">
      <c r="S3307" s="42">
        <v>10039</v>
      </c>
      <c r="T3307" s="66" t="s">
        <v>3213</v>
      </c>
    </row>
    <row r="3308" spans="19:20">
      <c r="S3308" s="42">
        <v>10040</v>
      </c>
      <c r="T3308" s="66" t="s">
        <v>3815</v>
      </c>
    </row>
    <row r="3309" spans="19:20">
      <c r="S3309" s="42">
        <v>10041</v>
      </c>
      <c r="T3309" s="66" t="s">
        <v>3815</v>
      </c>
    </row>
    <row r="3310" spans="19:20">
      <c r="S3310" s="42">
        <v>10042</v>
      </c>
      <c r="T3310" s="66" t="s">
        <v>3869</v>
      </c>
    </row>
    <row r="3311" spans="19:20">
      <c r="S3311" s="42">
        <v>10043</v>
      </c>
      <c r="T3311" s="66" t="s">
        <v>3870</v>
      </c>
    </row>
    <row r="3312" spans="19:20">
      <c r="S3312" s="42">
        <v>10044</v>
      </c>
      <c r="T3312" s="66" t="s">
        <v>3870</v>
      </c>
    </row>
    <row r="3313" spans="19:20">
      <c r="S3313" s="42">
        <v>10045</v>
      </c>
      <c r="T3313" s="66" t="s">
        <v>3870</v>
      </c>
    </row>
    <row r="3314" spans="19:20">
      <c r="S3314" s="42">
        <v>10046</v>
      </c>
      <c r="T3314" s="66" t="s">
        <v>3953</v>
      </c>
    </row>
    <row r="3315" spans="19:20">
      <c r="S3315" s="42">
        <v>10048</v>
      </c>
      <c r="T3315" s="66" t="s">
        <v>3388</v>
      </c>
    </row>
    <row r="3316" spans="19:20">
      <c r="S3316" s="42">
        <v>10049</v>
      </c>
      <c r="T3316" s="66" t="s">
        <v>3894</v>
      </c>
    </row>
    <row r="3317" spans="19:20">
      <c r="S3317" s="42">
        <v>10050</v>
      </c>
      <c r="T3317" s="66" t="s">
        <v>3894</v>
      </c>
    </row>
    <row r="3318" spans="19:20">
      <c r="S3318" s="42">
        <v>10051</v>
      </c>
      <c r="T3318" s="66" t="s">
        <v>4142</v>
      </c>
    </row>
    <row r="3319" spans="19:20">
      <c r="S3319" s="42">
        <v>10054</v>
      </c>
      <c r="T3319" s="66" t="s">
        <v>3869</v>
      </c>
    </row>
    <row r="3320" spans="19:20">
      <c r="S3320" s="42">
        <v>10056</v>
      </c>
      <c r="T3320" s="66" t="s">
        <v>3869</v>
      </c>
    </row>
    <row r="3321" spans="19:20">
      <c r="S3321" s="42">
        <v>10058</v>
      </c>
      <c r="T3321" s="66" t="s">
        <v>3869</v>
      </c>
    </row>
    <row r="3322" spans="19:20">
      <c r="S3322" s="42">
        <v>10060</v>
      </c>
      <c r="T3322" s="66" t="s">
        <v>3869</v>
      </c>
    </row>
    <row r="3323" spans="19:20">
      <c r="S3323" s="42">
        <v>10061</v>
      </c>
      <c r="T3323" s="66" t="s">
        <v>3869</v>
      </c>
    </row>
    <row r="3324" spans="19:20">
      <c r="S3324" s="42">
        <v>10062</v>
      </c>
      <c r="T3324" s="66" t="s">
        <v>3869</v>
      </c>
    </row>
    <row r="3325" spans="19:20">
      <c r="S3325" s="42">
        <v>10063</v>
      </c>
      <c r="T3325" s="66" t="s">
        <v>3995</v>
      </c>
    </row>
    <row r="3326" spans="19:20">
      <c r="S3326" s="42">
        <v>10064</v>
      </c>
      <c r="T3326" s="66" t="s">
        <v>3995</v>
      </c>
    </row>
    <row r="3327" spans="19:20">
      <c r="S3327" s="42">
        <v>10065</v>
      </c>
      <c r="T3327" s="66" t="s">
        <v>3484</v>
      </c>
    </row>
    <row r="3328" spans="19:20">
      <c r="S3328" s="42">
        <v>10066</v>
      </c>
      <c r="T3328" s="66" t="s">
        <v>3907</v>
      </c>
    </row>
    <row r="3329" spans="19:20">
      <c r="S3329" s="42">
        <v>9894</v>
      </c>
      <c r="T3329" s="66" t="s">
        <v>3875</v>
      </c>
    </row>
    <row r="3330" spans="19:20">
      <c r="S3330" s="42">
        <v>9895</v>
      </c>
      <c r="T3330" s="66" t="s">
        <v>3875</v>
      </c>
    </row>
    <row r="3331" spans="19:20">
      <c r="S3331" s="42">
        <v>9896</v>
      </c>
      <c r="T3331" s="66" t="s">
        <v>3875</v>
      </c>
    </row>
    <row r="3332" spans="19:20">
      <c r="S3332" s="42">
        <v>9897</v>
      </c>
      <c r="T3332" s="66" t="s">
        <v>3875</v>
      </c>
    </row>
    <row r="3333" spans="19:20">
      <c r="S3333" s="42">
        <v>9898</v>
      </c>
      <c r="T3333" s="66" t="s">
        <v>3875</v>
      </c>
    </row>
    <row r="3334" spans="19:20">
      <c r="S3334" s="42">
        <v>9899</v>
      </c>
      <c r="T3334" s="66" t="s">
        <v>3875</v>
      </c>
    </row>
    <row r="3335" spans="19:20">
      <c r="S3335" s="42">
        <v>9900</v>
      </c>
      <c r="T3335" s="66" t="s">
        <v>3875</v>
      </c>
    </row>
    <row r="3336" spans="19:20">
      <c r="S3336" s="42">
        <v>9901</v>
      </c>
      <c r="T3336" s="66" t="s">
        <v>3875</v>
      </c>
    </row>
    <row r="3337" spans="19:20">
      <c r="S3337" s="42">
        <v>9902</v>
      </c>
      <c r="T3337" s="66" t="s">
        <v>3875</v>
      </c>
    </row>
    <row r="3338" spans="19:20">
      <c r="S3338" s="42">
        <v>9903</v>
      </c>
      <c r="T3338" s="66" t="s">
        <v>3409</v>
      </c>
    </row>
    <row r="3339" spans="19:20">
      <c r="S3339" s="42">
        <v>9904</v>
      </c>
      <c r="T3339" s="66" t="s">
        <v>3409</v>
      </c>
    </row>
    <row r="3340" spans="19:20">
      <c r="S3340" s="42">
        <v>9905</v>
      </c>
      <c r="T3340" s="66" t="s">
        <v>3875</v>
      </c>
    </row>
    <row r="3341" spans="19:20">
      <c r="S3341" s="42">
        <v>9906</v>
      </c>
      <c r="T3341" s="66" t="s">
        <v>3213</v>
      </c>
    </row>
    <row r="3342" spans="19:20">
      <c r="S3342" s="42">
        <v>9907</v>
      </c>
      <c r="T3342" s="66" t="s">
        <v>3213</v>
      </c>
    </row>
    <row r="3343" spans="19:20">
      <c r="S3343" s="42">
        <v>9908</v>
      </c>
      <c r="T3343" s="66" t="s">
        <v>3871</v>
      </c>
    </row>
    <row r="3344" spans="19:20">
      <c r="S3344" s="42">
        <v>9909</v>
      </c>
      <c r="T3344" s="66" t="s">
        <v>3871</v>
      </c>
    </row>
    <row r="3345" spans="19:20">
      <c r="S3345" s="42">
        <v>9910</v>
      </c>
      <c r="T3345" s="66" t="s">
        <v>3871</v>
      </c>
    </row>
    <row r="3346" spans="19:20">
      <c r="S3346" s="42">
        <v>9911</v>
      </c>
      <c r="T3346" s="66" t="s">
        <v>3871</v>
      </c>
    </row>
    <row r="3347" spans="19:20">
      <c r="S3347" s="42">
        <v>9912</v>
      </c>
      <c r="T3347" s="66" t="s">
        <v>3871</v>
      </c>
    </row>
    <row r="3348" spans="19:20">
      <c r="S3348" s="42">
        <v>9913</v>
      </c>
      <c r="T3348" s="66" t="s">
        <v>3871</v>
      </c>
    </row>
    <row r="3349" spans="19:20">
      <c r="S3349" s="42">
        <v>9914</v>
      </c>
      <c r="T3349" s="66" t="s">
        <v>3213</v>
      </c>
    </row>
    <row r="3350" spans="19:20">
      <c r="S3350" s="42">
        <v>9915</v>
      </c>
      <c r="T3350" s="66" t="s">
        <v>3213</v>
      </c>
    </row>
    <row r="3351" spans="19:20">
      <c r="S3351" s="42">
        <v>9916</v>
      </c>
      <c r="T3351" s="66" t="s">
        <v>3213</v>
      </c>
    </row>
    <row r="3352" spans="19:20">
      <c r="S3352" s="42">
        <v>9917</v>
      </c>
      <c r="T3352" s="66" t="s">
        <v>3213</v>
      </c>
    </row>
    <row r="3353" spans="19:20">
      <c r="S3353" s="42">
        <v>9918</v>
      </c>
      <c r="T3353" s="66" t="s">
        <v>3213</v>
      </c>
    </row>
    <row r="3354" spans="19:20">
      <c r="S3354" s="42">
        <v>9919</v>
      </c>
      <c r="T3354" s="66" t="s">
        <v>3827</v>
      </c>
    </row>
    <row r="3355" spans="19:20">
      <c r="S3355" s="42">
        <v>9920</v>
      </c>
      <c r="T3355" s="66" t="s">
        <v>3869</v>
      </c>
    </row>
    <row r="3356" spans="19:20">
      <c r="S3356" s="42">
        <v>9921</v>
      </c>
      <c r="T3356" s="66" t="s">
        <v>3484</v>
      </c>
    </row>
    <row r="3357" spans="19:20">
      <c r="S3357" s="42">
        <v>9922</v>
      </c>
      <c r="T3357" s="66" t="s">
        <v>3484</v>
      </c>
    </row>
    <row r="3358" spans="19:20">
      <c r="S3358" s="42">
        <v>9923</v>
      </c>
      <c r="T3358" s="66" t="s">
        <v>3875</v>
      </c>
    </row>
    <row r="3359" spans="19:20">
      <c r="S3359" s="42">
        <v>9924</v>
      </c>
      <c r="T3359" s="66" t="s">
        <v>3388</v>
      </c>
    </row>
    <row r="3360" spans="19:20">
      <c r="S3360" s="42">
        <v>9925</v>
      </c>
      <c r="T3360" s="66" t="s">
        <v>3388</v>
      </c>
    </row>
    <row r="3361" spans="19:20">
      <c r="S3361" s="42">
        <v>9926</v>
      </c>
      <c r="T3361" s="66" t="s">
        <v>3894</v>
      </c>
    </row>
    <row r="3362" spans="19:20">
      <c r="S3362" s="42">
        <v>9927</v>
      </c>
      <c r="T3362" s="66" t="s">
        <v>3894</v>
      </c>
    </row>
    <row r="3363" spans="19:20">
      <c r="S3363" s="42">
        <v>9928</v>
      </c>
      <c r="T3363" s="66" t="s">
        <v>3894</v>
      </c>
    </row>
    <row r="3364" spans="19:20">
      <c r="S3364" s="42">
        <v>9929</v>
      </c>
      <c r="T3364" s="66" t="s">
        <v>3894</v>
      </c>
    </row>
    <row r="3365" spans="19:20">
      <c r="S3365" s="42">
        <v>9930</v>
      </c>
      <c r="T3365" s="66" t="s">
        <v>3213</v>
      </c>
    </row>
    <row r="3366" spans="19:20">
      <c r="S3366" s="42">
        <v>9931</v>
      </c>
      <c r="T3366" s="66" t="s">
        <v>3213</v>
      </c>
    </row>
    <row r="3367" spans="19:20">
      <c r="S3367" s="42">
        <v>9932</v>
      </c>
      <c r="T3367" s="66" t="s">
        <v>3213</v>
      </c>
    </row>
    <row r="3368" spans="19:20">
      <c r="S3368" s="42">
        <v>9933</v>
      </c>
      <c r="T3368" s="66" t="s">
        <v>3514</v>
      </c>
    </row>
    <row r="3369" spans="19:20">
      <c r="S3369" s="42">
        <v>9934</v>
      </c>
      <c r="T3369" s="66" t="s">
        <v>3514</v>
      </c>
    </row>
    <row r="3370" spans="19:20">
      <c r="S3370" s="42">
        <v>9935</v>
      </c>
      <c r="T3370" s="66" t="s">
        <v>3514</v>
      </c>
    </row>
    <row r="3371" spans="19:20">
      <c r="S3371" s="42">
        <v>9936</v>
      </c>
      <c r="T3371" s="66" t="s">
        <v>3873</v>
      </c>
    </row>
    <row r="3372" spans="19:20">
      <c r="S3372" s="42">
        <v>9937</v>
      </c>
      <c r="T3372" s="66" t="s">
        <v>3873</v>
      </c>
    </row>
    <row r="3373" spans="19:20">
      <c r="S3373" s="42">
        <v>9938</v>
      </c>
      <c r="T3373" s="66" t="s">
        <v>3873</v>
      </c>
    </row>
    <row r="3374" spans="19:20">
      <c r="S3374" s="42">
        <v>9939</v>
      </c>
      <c r="T3374" s="66" t="s">
        <v>3873</v>
      </c>
    </row>
    <row r="3375" spans="19:20">
      <c r="S3375" s="42">
        <v>9940</v>
      </c>
      <c r="T3375" s="66" t="s">
        <v>3873</v>
      </c>
    </row>
    <row r="3376" spans="19:20">
      <c r="S3376" s="42">
        <v>9941</v>
      </c>
      <c r="T3376" s="66" t="s">
        <v>3873</v>
      </c>
    </row>
    <row r="3377" spans="19:20">
      <c r="S3377" s="42">
        <v>9942</v>
      </c>
      <c r="T3377" s="66" t="s">
        <v>3873</v>
      </c>
    </row>
    <row r="3378" spans="19:20">
      <c r="S3378" s="42">
        <v>9943</v>
      </c>
      <c r="T3378" s="66" t="s">
        <v>3873</v>
      </c>
    </row>
    <row r="3379" spans="19:20">
      <c r="S3379" s="42">
        <v>9944</v>
      </c>
      <c r="T3379" s="66" t="s">
        <v>3873</v>
      </c>
    </row>
    <row r="3380" spans="19:20">
      <c r="S3380" s="42">
        <v>9945</v>
      </c>
      <c r="T3380" s="66" t="s">
        <v>3213</v>
      </c>
    </row>
    <row r="3381" spans="19:20">
      <c r="S3381" s="42">
        <v>9946</v>
      </c>
      <c r="T3381" s="66" t="s">
        <v>3388</v>
      </c>
    </row>
    <row r="3382" spans="19:20">
      <c r="S3382" s="42">
        <v>9947</v>
      </c>
      <c r="T3382" s="66" t="s">
        <v>3388</v>
      </c>
    </row>
    <row r="3383" spans="19:20">
      <c r="S3383" s="42">
        <v>9948</v>
      </c>
      <c r="T3383" s="66" t="s">
        <v>3894</v>
      </c>
    </row>
    <row r="3384" spans="19:20">
      <c r="S3384" s="42">
        <v>9949</v>
      </c>
      <c r="T3384" s="66" t="s">
        <v>3894</v>
      </c>
    </row>
    <row r="3385" spans="19:20">
      <c r="S3385" s="42">
        <v>9950</v>
      </c>
      <c r="T3385" s="66" t="s">
        <v>3894</v>
      </c>
    </row>
    <row r="3386" spans="19:20">
      <c r="S3386" s="42">
        <v>9951</v>
      </c>
      <c r="T3386" s="66" t="s">
        <v>3388</v>
      </c>
    </row>
    <row r="3387" spans="19:20">
      <c r="S3387" s="42">
        <v>9952</v>
      </c>
      <c r="T3387" s="66" t="s">
        <v>3877</v>
      </c>
    </row>
    <row r="3388" spans="19:20">
      <c r="S3388" s="42">
        <v>9953</v>
      </c>
      <c r="T3388" s="66" t="s">
        <v>3514</v>
      </c>
    </row>
    <row r="3389" spans="19:20">
      <c r="S3389" s="42">
        <v>9954</v>
      </c>
      <c r="T3389" s="66" t="s">
        <v>4140</v>
      </c>
    </row>
    <row r="3390" spans="19:20">
      <c r="S3390" s="42">
        <v>9955</v>
      </c>
      <c r="T3390" s="66" t="s">
        <v>3875</v>
      </c>
    </row>
    <row r="3391" spans="19:20">
      <c r="S3391" s="42">
        <v>9956</v>
      </c>
      <c r="T3391" s="66" t="s">
        <v>3875</v>
      </c>
    </row>
    <row r="3392" spans="19:20">
      <c r="S3392" s="42">
        <v>9957</v>
      </c>
      <c r="T3392" s="66" t="s">
        <v>3894</v>
      </c>
    </row>
    <row r="3393" spans="19:20">
      <c r="S3393" s="42">
        <v>9958</v>
      </c>
      <c r="T3393" s="66" t="s">
        <v>3484</v>
      </c>
    </row>
    <row r="3394" spans="19:20">
      <c r="S3394" s="42">
        <v>9959</v>
      </c>
      <c r="T3394" s="66" t="s">
        <v>3303</v>
      </c>
    </row>
    <row r="3395" spans="19:20">
      <c r="S3395" s="42">
        <v>9960</v>
      </c>
      <c r="T3395" s="66" t="s">
        <v>3894</v>
      </c>
    </row>
    <row r="3396" spans="19:20">
      <c r="S3396" s="42">
        <v>9961</v>
      </c>
      <c r="T3396" s="66" t="s">
        <v>3894</v>
      </c>
    </row>
    <row r="3397" spans="19:20">
      <c r="S3397" s="42">
        <v>9962</v>
      </c>
      <c r="T3397" s="66" t="s">
        <v>3484</v>
      </c>
    </row>
    <row r="3398" spans="19:20">
      <c r="S3398" s="42">
        <v>9963</v>
      </c>
      <c r="T3398" s="66" t="s">
        <v>3484</v>
      </c>
    </row>
    <row r="3399" spans="19:20">
      <c r="S3399" s="42">
        <v>9964</v>
      </c>
      <c r="T3399" s="66" t="s">
        <v>3484</v>
      </c>
    </row>
    <row r="3400" spans="19:20">
      <c r="S3400" s="42">
        <v>9965</v>
      </c>
      <c r="T3400" s="66" t="s">
        <v>3484</v>
      </c>
    </row>
    <row r="3401" spans="19:20">
      <c r="S3401" s="42">
        <v>9966</v>
      </c>
      <c r="T3401" s="66" t="s">
        <v>3484</v>
      </c>
    </row>
    <row r="3402" spans="19:20">
      <c r="S3402" s="42">
        <v>9967</v>
      </c>
      <c r="T3402" s="66" t="s">
        <v>3484</v>
      </c>
    </row>
    <row r="3403" spans="19:20">
      <c r="S3403" s="42">
        <v>9968</v>
      </c>
      <c r="T3403" s="66" t="s">
        <v>3484</v>
      </c>
    </row>
    <row r="3404" spans="19:20">
      <c r="S3404" s="42">
        <v>9969</v>
      </c>
      <c r="T3404" s="66" t="s">
        <v>3484</v>
      </c>
    </row>
    <row r="3405" spans="19:20">
      <c r="S3405" s="42">
        <v>9970</v>
      </c>
      <c r="T3405" s="66" t="s">
        <v>3870</v>
      </c>
    </row>
    <row r="3406" spans="19:20">
      <c r="S3406" s="42">
        <v>9971</v>
      </c>
      <c r="T3406" s="66" t="s">
        <v>3484</v>
      </c>
    </row>
    <row r="3407" spans="19:20">
      <c r="S3407" s="42">
        <v>9972</v>
      </c>
      <c r="T3407" s="66" t="s">
        <v>3484</v>
      </c>
    </row>
    <row r="3408" spans="19:20">
      <c r="S3408" s="42">
        <v>9973</v>
      </c>
      <c r="T3408" s="66" t="s">
        <v>3484</v>
      </c>
    </row>
    <row r="3409" spans="19:20">
      <c r="S3409" s="42">
        <v>9974</v>
      </c>
      <c r="T3409" s="66" t="s">
        <v>3484</v>
      </c>
    </row>
    <row r="3410" spans="19:20">
      <c r="S3410" s="42">
        <v>9975</v>
      </c>
      <c r="T3410" s="66" t="s">
        <v>4143</v>
      </c>
    </row>
    <row r="3411" spans="19:20">
      <c r="S3411" s="42">
        <v>9976</v>
      </c>
      <c r="T3411" s="66" t="s">
        <v>3869</v>
      </c>
    </row>
    <row r="3412" spans="19:20">
      <c r="S3412" s="42">
        <v>9977</v>
      </c>
      <c r="T3412" s="66" t="s">
        <v>3213</v>
      </c>
    </row>
    <row r="3413" spans="19:20">
      <c r="S3413" s="42">
        <v>9978</v>
      </c>
      <c r="T3413" s="66" t="s">
        <v>3467</v>
      </c>
    </row>
    <row r="3414" spans="19:20">
      <c r="S3414" s="42">
        <v>9979</v>
      </c>
      <c r="T3414" s="66" t="s">
        <v>3467</v>
      </c>
    </row>
    <row r="3415" spans="19:20">
      <c r="S3415" s="42">
        <v>9980</v>
      </c>
      <c r="T3415" s="66" t="s">
        <v>3827</v>
      </c>
    </row>
    <row r="3416" spans="19:20">
      <c r="S3416" s="42">
        <v>9981</v>
      </c>
      <c r="T3416" s="66" t="s">
        <v>3827</v>
      </c>
    </row>
    <row r="3417" spans="19:20">
      <c r="S3417" s="42">
        <v>9982</v>
      </c>
      <c r="T3417" s="66" t="s">
        <v>3484</v>
      </c>
    </row>
    <row r="3418" spans="19:20">
      <c r="S3418" s="42">
        <v>9983</v>
      </c>
      <c r="T3418" s="66" t="s">
        <v>3484</v>
      </c>
    </row>
    <row r="3419" spans="19:20">
      <c r="S3419" s="42">
        <v>9984</v>
      </c>
      <c r="T3419" s="66" t="s">
        <v>3484</v>
      </c>
    </row>
    <row r="3420" spans="19:20">
      <c r="S3420" s="42">
        <v>9985</v>
      </c>
      <c r="T3420" s="66" t="s">
        <v>3484</v>
      </c>
    </row>
    <row r="3421" spans="19:20">
      <c r="S3421" s="42">
        <v>9986</v>
      </c>
      <c r="T3421" s="66" t="s">
        <v>3484</v>
      </c>
    </row>
    <row r="3422" spans="19:20">
      <c r="S3422" s="42">
        <v>9987</v>
      </c>
      <c r="T3422" s="66" t="s">
        <v>3484</v>
      </c>
    </row>
    <row r="3423" spans="19:20">
      <c r="S3423" s="42">
        <v>9988</v>
      </c>
      <c r="T3423" s="66" t="s">
        <v>3484</v>
      </c>
    </row>
    <row r="3424" spans="19:20">
      <c r="S3424" s="42">
        <v>9989</v>
      </c>
      <c r="T3424" s="66" t="s">
        <v>3815</v>
      </c>
    </row>
    <row r="3425" spans="19:20">
      <c r="S3425" s="42">
        <v>9990</v>
      </c>
      <c r="T3425" s="66" t="s">
        <v>3815</v>
      </c>
    </row>
    <row r="3426" spans="19:20">
      <c r="S3426" s="42">
        <v>9991</v>
      </c>
      <c r="T3426" s="66" t="s">
        <v>3815</v>
      </c>
    </row>
    <row r="3427" spans="19:20">
      <c r="S3427" s="42">
        <v>9992</v>
      </c>
      <c r="T3427" s="66" t="s">
        <v>3467</v>
      </c>
    </row>
    <row r="3428" spans="19:20">
      <c r="S3428" s="42">
        <v>9993</v>
      </c>
      <c r="T3428" s="66" t="s">
        <v>3484</v>
      </c>
    </row>
    <row r="3429" spans="19:20">
      <c r="S3429" s="42">
        <v>9994</v>
      </c>
      <c r="T3429" s="66" t="s">
        <v>3827</v>
      </c>
    </row>
    <row r="3430" spans="19:20">
      <c r="S3430" s="42">
        <v>9995</v>
      </c>
      <c r="T3430" s="66" t="s">
        <v>3815</v>
      </c>
    </row>
    <row r="3431" spans="19:20">
      <c r="S3431" s="42">
        <v>9996</v>
      </c>
      <c r="T3431" s="66" t="s">
        <v>3875</v>
      </c>
    </row>
    <row r="3432" spans="19:20">
      <c r="S3432" s="42">
        <v>9997</v>
      </c>
      <c r="T3432" s="66" t="s">
        <v>3875</v>
      </c>
    </row>
    <row r="3433" spans="19:20">
      <c r="S3433" s="42">
        <v>9998</v>
      </c>
      <c r="T3433" s="66" t="s">
        <v>3875</v>
      </c>
    </row>
    <row r="3434" spans="19:20">
      <c r="S3434" s="42">
        <v>10839</v>
      </c>
      <c r="T3434" s="66" t="s">
        <v>3910</v>
      </c>
    </row>
    <row r="3435" spans="19:20">
      <c r="S3435" s="42">
        <v>10840</v>
      </c>
      <c r="T3435" s="66" t="s">
        <v>3910</v>
      </c>
    </row>
    <row r="3436" spans="19:20">
      <c r="S3436" s="42">
        <v>10841</v>
      </c>
      <c r="T3436" s="66" t="s">
        <v>3910</v>
      </c>
    </row>
    <row r="3437" spans="19:20">
      <c r="S3437" s="42">
        <v>10842</v>
      </c>
      <c r="T3437" s="66" t="s">
        <v>3875</v>
      </c>
    </row>
    <row r="3438" spans="19:20">
      <c r="S3438" s="42">
        <v>10843</v>
      </c>
      <c r="T3438" s="66" t="s">
        <v>3875</v>
      </c>
    </row>
    <row r="3439" spans="19:20">
      <c r="S3439" s="42">
        <v>10844</v>
      </c>
      <c r="T3439" s="66" t="s">
        <v>3941</v>
      </c>
    </row>
    <row r="3440" spans="19:20">
      <c r="S3440" s="42">
        <v>10845</v>
      </c>
      <c r="T3440" s="66" t="s">
        <v>3941</v>
      </c>
    </row>
    <row r="3441" spans="19:20">
      <c r="S3441" s="42">
        <v>10846</v>
      </c>
      <c r="T3441" s="66" t="s">
        <v>3941</v>
      </c>
    </row>
    <row r="3442" spans="19:20">
      <c r="S3442" s="42">
        <v>10847</v>
      </c>
      <c r="T3442" s="66" t="s">
        <v>3941</v>
      </c>
    </row>
    <row r="3443" spans="19:20">
      <c r="S3443" s="42">
        <v>10848</v>
      </c>
      <c r="T3443" s="66" t="s">
        <v>3941</v>
      </c>
    </row>
    <row r="3444" spans="19:20">
      <c r="S3444" s="42">
        <v>10849</v>
      </c>
      <c r="T3444" s="66" t="s">
        <v>3941</v>
      </c>
    </row>
    <row r="3445" spans="19:20">
      <c r="S3445" s="42">
        <v>10850</v>
      </c>
      <c r="T3445" s="66" t="s">
        <v>3941</v>
      </c>
    </row>
    <row r="3446" spans="19:20">
      <c r="S3446" s="42">
        <v>10851</v>
      </c>
      <c r="T3446" s="66" t="s">
        <v>3941</v>
      </c>
    </row>
    <row r="3447" spans="19:20">
      <c r="S3447" s="42">
        <v>10852</v>
      </c>
      <c r="T3447" s="66" t="s">
        <v>3941</v>
      </c>
    </row>
    <row r="3448" spans="19:20">
      <c r="S3448" s="42">
        <v>10853</v>
      </c>
      <c r="T3448" s="66" t="s">
        <v>3941</v>
      </c>
    </row>
    <row r="3449" spans="19:20">
      <c r="S3449" s="42">
        <v>10854</v>
      </c>
      <c r="T3449" s="66" t="s">
        <v>3941</v>
      </c>
    </row>
    <row r="3450" spans="19:20">
      <c r="S3450" s="42">
        <v>10855</v>
      </c>
      <c r="T3450" s="66" t="s">
        <v>3863</v>
      </c>
    </row>
    <row r="3451" spans="19:20">
      <c r="S3451" s="42">
        <v>10856</v>
      </c>
      <c r="T3451" s="66" t="s">
        <v>3863</v>
      </c>
    </row>
    <row r="3452" spans="19:20">
      <c r="S3452" s="42">
        <v>10857</v>
      </c>
      <c r="T3452" s="66" t="s">
        <v>3863</v>
      </c>
    </row>
    <row r="3453" spans="19:20">
      <c r="S3453" s="42">
        <v>10858</v>
      </c>
      <c r="T3453" s="66" t="s">
        <v>3863</v>
      </c>
    </row>
    <row r="3454" spans="19:20">
      <c r="S3454" s="42">
        <v>10859</v>
      </c>
      <c r="T3454" s="66" t="s">
        <v>3863</v>
      </c>
    </row>
    <row r="3455" spans="19:20">
      <c r="S3455" s="42">
        <v>10860</v>
      </c>
      <c r="T3455" s="66" t="s">
        <v>3863</v>
      </c>
    </row>
    <row r="3456" spans="19:20">
      <c r="S3456" s="42">
        <v>10861</v>
      </c>
      <c r="T3456" s="66" t="s">
        <v>3863</v>
      </c>
    </row>
    <row r="3457" spans="19:20">
      <c r="S3457" s="42">
        <v>10862</v>
      </c>
      <c r="T3457" s="66" t="s">
        <v>3213</v>
      </c>
    </row>
    <row r="3458" spans="19:20">
      <c r="S3458" s="42">
        <v>10863</v>
      </c>
      <c r="T3458" s="66" t="s">
        <v>3894</v>
      </c>
    </row>
    <row r="3459" spans="19:20">
      <c r="S3459" s="42">
        <v>10864</v>
      </c>
      <c r="T3459" s="66" t="s">
        <v>3910</v>
      </c>
    </row>
    <row r="3460" spans="19:20">
      <c r="S3460" s="42">
        <v>10865</v>
      </c>
      <c r="T3460" s="66" t="s">
        <v>3910</v>
      </c>
    </row>
    <row r="3461" spans="19:20">
      <c r="S3461" s="42">
        <v>10866</v>
      </c>
      <c r="T3461" s="66" t="s">
        <v>3910</v>
      </c>
    </row>
    <row r="3462" spans="19:20">
      <c r="S3462" s="42">
        <v>10867</v>
      </c>
      <c r="T3462" s="66" t="s">
        <v>3840</v>
      </c>
    </row>
    <row r="3463" spans="19:20">
      <c r="S3463" s="42">
        <v>10868</v>
      </c>
      <c r="T3463" s="66" t="s">
        <v>3868</v>
      </c>
    </row>
    <row r="3464" spans="19:20">
      <c r="S3464" s="42">
        <v>10869</v>
      </c>
      <c r="T3464" s="66" t="s">
        <v>3868</v>
      </c>
    </row>
    <row r="3465" spans="19:20">
      <c r="S3465" s="42">
        <v>10870</v>
      </c>
      <c r="T3465" s="66" t="s">
        <v>3868</v>
      </c>
    </row>
    <row r="3466" spans="19:20">
      <c r="S3466" s="42">
        <v>10871</v>
      </c>
      <c r="T3466" s="66" t="s">
        <v>3868</v>
      </c>
    </row>
    <row r="3467" spans="19:20">
      <c r="S3467" s="42">
        <v>10872</v>
      </c>
      <c r="T3467" s="66" t="s">
        <v>3868</v>
      </c>
    </row>
    <row r="3468" spans="19:20">
      <c r="S3468" s="42">
        <v>10873</v>
      </c>
      <c r="T3468" s="66" t="s">
        <v>3868</v>
      </c>
    </row>
    <row r="3469" spans="19:20">
      <c r="S3469" s="42">
        <v>10874</v>
      </c>
      <c r="T3469" s="66" t="s">
        <v>4045</v>
      </c>
    </row>
    <row r="3470" spans="19:20">
      <c r="S3470" s="42">
        <v>10875</v>
      </c>
      <c r="T3470" s="66" t="s">
        <v>4045</v>
      </c>
    </row>
    <row r="3471" spans="19:20">
      <c r="S3471" s="42">
        <v>10876</v>
      </c>
      <c r="T3471" s="66" t="s">
        <v>4045</v>
      </c>
    </row>
    <row r="3472" spans="19:20">
      <c r="S3472" s="42">
        <v>10877</v>
      </c>
      <c r="T3472" s="66" t="s">
        <v>4045</v>
      </c>
    </row>
    <row r="3473" spans="19:20">
      <c r="S3473" s="42">
        <v>10878</v>
      </c>
      <c r="T3473" s="66" t="s">
        <v>4045</v>
      </c>
    </row>
    <row r="3474" spans="19:20">
      <c r="S3474" s="42">
        <v>10879</v>
      </c>
      <c r="T3474" s="66" t="s">
        <v>4045</v>
      </c>
    </row>
    <row r="3475" spans="19:20">
      <c r="S3475" s="42">
        <v>10880</v>
      </c>
      <c r="T3475" s="66" t="s">
        <v>4144</v>
      </c>
    </row>
    <row r="3476" spans="19:20">
      <c r="S3476" s="42">
        <v>10882</v>
      </c>
      <c r="T3476" s="66" t="s">
        <v>4144</v>
      </c>
    </row>
    <row r="3477" spans="19:20">
      <c r="S3477" s="42">
        <v>10883</v>
      </c>
      <c r="T3477" s="66" t="s">
        <v>3213</v>
      </c>
    </row>
    <row r="3478" spans="19:20">
      <c r="S3478" s="42">
        <v>10884</v>
      </c>
      <c r="T3478" s="66" t="s">
        <v>3388</v>
      </c>
    </row>
    <row r="3479" spans="19:20">
      <c r="S3479" s="42">
        <v>10885</v>
      </c>
      <c r="T3479" s="66" t="s">
        <v>3213</v>
      </c>
    </row>
    <row r="3480" spans="19:20">
      <c r="S3480" s="42">
        <v>10886</v>
      </c>
      <c r="T3480" s="66" t="s">
        <v>3868</v>
      </c>
    </row>
    <row r="3481" spans="19:20">
      <c r="S3481" s="42">
        <v>10887</v>
      </c>
      <c r="T3481" s="66" t="s">
        <v>3868</v>
      </c>
    </row>
    <row r="3482" spans="19:20">
      <c r="S3482" s="42">
        <v>10888</v>
      </c>
      <c r="T3482" s="66" t="s">
        <v>3868</v>
      </c>
    </row>
    <row r="3483" spans="19:20">
      <c r="S3483" s="42">
        <v>10889</v>
      </c>
      <c r="T3483" s="66" t="s">
        <v>3868</v>
      </c>
    </row>
    <row r="3484" spans="19:20">
      <c r="S3484" s="42">
        <v>10890</v>
      </c>
      <c r="T3484" s="66" t="s">
        <v>3868</v>
      </c>
    </row>
    <row r="3485" spans="19:20">
      <c r="S3485" s="42">
        <v>10891</v>
      </c>
      <c r="T3485" s="66" t="s">
        <v>3213</v>
      </c>
    </row>
    <row r="3486" spans="19:20">
      <c r="S3486" s="42">
        <v>10892</v>
      </c>
      <c r="T3486" s="66" t="s">
        <v>3903</v>
      </c>
    </row>
    <row r="3487" spans="19:20">
      <c r="S3487" s="42">
        <v>10893</v>
      </c>
      <c r="T3487" s="66" t="s">
        <v>3903</v>
      </c>
    </row>
    <row r="3488" spans="19:20">
      <c r="S3488" s="42">
        <v>10894</v>
      </c>
      <c r="T3488" s="66" t="s">
        <v>3891</v>
      </c>
    </row>
    <row r="3489" spans="19:20">
      <c r="S3489" s="42">
        <v>10895</v>
      </c>
      <c r="T3489" s="66" t="s">
        <v>3891</v>
      </c>
    </row>
    <row r="3490" spans="19:20">
      <c r="S3490" s="42">
        <v>10896</v>
      </c>
      <c r="T3490" s="66" t="s">
        <v>3914</v>
      </c>
    </row>
    <row r="3491" spans="19:20">
      <c r="S3491" s="42">
        <v>10897</v>
      </c>
      <c r="T3491" s="66" t="s">
        <v>3941</v>
      </c>
    </row>
    <row r="3492" spans="19:20">
      <c r="S3492" s="42">
        <v>10898</v>
      </c>
      <c r="T3492" s="66" t="s">
        <v>3941</v>
      </c>
    </row>
    <row r="3493" spans="19:20">
      <c r="S3493" s="42">
        <v>10899</v>
      </c>
      <c r="T3493" s="66" t="s">
        <v>3941</v>
      </c>
    </row>
    <row r="3494" spans="19:20">
      <c r="S3494" s="42">
        <v>10900</v>
      </c>
      <c r="T3494" s="66" t="s">
        <v>3941</v>
      </c>
    </row>
    <row r="3495" spans="19:20">
      <c r="S3495" s="42">
        <v>10901</v>
      </c>
      <c r="T3495" s="66" t="s">
        <v>3941</v>
      </c>
    </row>
    <row r="3496" spans="19:20">
      <c r="S3496" s="42">
        <v>10902</v>
      </c>
      <c r="T3496" s="66" t="s">
        <v>3941</v>
      </c>
    </row>
    <row r="3497" spans="19:20">
      <c r="S3497" s="42">
        <v>10734</v>
      </c>
      <c r="T3497" s="66" t="s">
        <v>3213</v>
      </c>
    </row>
    <row r="3498" spans="19:20">
      <c r="S3498" s="42">
        <v>10735</v>
      </c>
      <c r="T3498" s="66" t="s">
        <v>3910</v>
      </c>
    </row>
    <row r="3499" spans="19:20">
      <c r="S3499" s="42">
        <v>10736</v>
      </c>
      <c r="T3499" s="66" t="s">
        <v>3514</v>
      </c>
    </row>
    <row r="3500" spans="19:20">
      <c r="S3500" s="42">
        <v>10737</v>
      </c>
      <c r="T3500" s="66" t="s">
        <v>3514</v>
      </c>
    </row>
    <row r="3501" spans="19:20">
      <c r="S3501" s="42">
        <v>10738</v>
      </c>
      <c r="T3501" s="66" t="s">
        <v>3514</v>
      </c>
    </row>
    <row r="3502" spans="19:20">
      <c r="S3502" s="42">
        <v>10739</v>
      </c>
      <c r="T3502" s="66" t="s">
        <v>3514</v>
      </c>
    </row>
    <row r="3503" spans="19:20">
      <c r="S3503" s="42">
        <v>10740</v>
      </c>
      <c r="T3503" s="66" t="s">
        <v>4051</v>
      </c>
    </row>
    <row r="3504" spans="19:20">
      <c r="S3504" s="42">
        <v>10741</v>
      </c>
      <c r="T3504" s="66" t="s">
        <v>3514</v>
      </c>
    </row>
    <row r="3505" spans="19:20">
      <c r="S3505" s="42">
        <v>10742</v>
      </c>
      <c r="T3505" s="66" t="s">
        <v>3514</v>
      </c>
    </row>
    <row r="3506" spans="19:20">
      <c r="S3506" s="42">
        <v>10743</v>
      </c>
      <c r="T3506" s="66" t="s">
        <v>3514</v>
      </c>
    </row>
    <row r="3507" spans="19:20">
      <c r="S3507" s="42">
        <v>10744</v>
      </c>
      <c r="T3507" s="66" t="s">
        <v>3213</v>
      </c>
    </row>
    <row r="3508" spans="19:20">
      <c r="S3508" s="42">
        <v>10745</v>
      </c>
      <c r="T3508" s="66" t="s">
        <v>3213</v>
      </c>
    </row>
    <row r="3509" spans="19:20">
      <c r="S3509" s="42">
        <v>10746</v>
      </c>
      <c r="T3509" s="66" t="s">
        <v>3213</v>
      </c>
    </row>
    <row r="3510" spans="19:20">
      <c r="S3510" s="42">
        <v>10747</v>
      </c>
      <c r="T3510" s="66" t="s">
        <v>3514</v>
      </c>
    </row>
    <row r="3511" spans="19:20">
      <c r="S3511" s="42">
        <v>10748</v>
      </c>
      <c r="T3511" s="66" t="s">
        <v>3514</v>
      </c>
    </row>
    <row r="3512" spans="19:20">
      <c r="S3512" s="42">
        <v>10749</v>
      </c>
      <c r="T3512" s="66" t="s">
        <v>3514</v>
      </c>
    </row>
    <row r="3513" spans="19:20">
      <c r="S3513" s="42">
        <v>10750</v>
      </c>
      <c r="T3513" s="66" t="s">
        <v>3988</v>
      </c>
    </row>
    <row r="3514" spans="19:20">
      <c r="S3514" s="42">
        <v>10751</v>
      </c>
      <c r="T3514" s="66" t="s">
        <v>3988</v>
      </c>
    </row>
    <row r="3515" spans="19:20">
      <c r="S3515" s="42">
        <v>10752</v>
      </c>
      <c r="T3515" s="66" t="s">
        <v>3514</v>
      </c>
    </row>
    <row r="3516" spans="19:20">
      <c r="S3516" s="42">
        <v>10753</v>
      </c>
      <c r="T3516" s="66" t="s">
        <v>3514</v>
      </c>
    </row>
    <row r="3517" spans="19:20">
      <c r="S3517" s="42">
        <v>10754</v>
      </c>
      <c r="T3517" s="66" t="s">
        <v>3988</v>
      </c>
    </row>
    <row r="3518" spans="19:20">
      <c r="S3518" s="42">
        <v>10755</v>
      </c>
      <c r="T3518" s="66" t="s">
        <v>3514</v>
      </c>
    </row>
    <row r="3519" spans="19:20">
      <c r="S3519" s="42">
        <v>10756</v>
      </c>
      <c r="T3519" s="66" t="s">
        <v>3514</v>
      </c>
    </row>
    <row r="3520" spans="19:20">
      <c r="S3520" s="42">
        <v>10757</v>
      </c>
      <c r="T3520" s="66" t="s">
        <v>3514</v>
      </c>
    </row>
    <row r="3521" spans="19:20">
      <c r="S3521" s="42">
        <v>10758</v>
      </c>
      <c r="T3521" s="66" t="s">
        <v>3514</v>
      </c>
    </row>
    <row r="3522" spans="19:20">
      <c r="S3522" s="42">
        <v>10759</v>
      </c>
      <c r="T3522" s="66" t="s">
        <v>3988</v>
      </c>
    </row>
    <row r="3523" spans="19:20">
      <c r="S3523" s="42">
        <v>10760</v>
      </c>
      <c r="T3523" s="66" t="s">
        <v>3875</v>
      </c>
    </row>
    <row r="3524" spans="19:20">
      <c r="S3524" s="42">
        <v>10761</v>
      </c>
      <c r="T3524" s="66" t="s">
        <v>3875</v>
      </c>
    </row>
    <row r="3525" spans="19:20">
      <c r="S3525" s="42">
        <v>10762</v>
      </c>
      <c r="T3525" s="66" t="s">
        <v>3875</v>
      </c>
    </row>
    <row r="3526" spans="19:20">
      <c r="S3526" s="42">
        <v>10763</v>
      </c>
      <c r="T3526" s="66" t="s">
        <v>3875</v>
      </c>
    </row>
    <row r="3527" spans="19:20">
      <c r="S3527" s="42">
        <v>10764</v>
      </c>
      <c r="T3527" s="66" t="s">
        <v>3875</v>
      </c>
    </row>
    <row r="3528" spans="19:20">
      <c r="S3528" s="42">
        <v>10766</v>
      </c>
      <c r="T3528" s="66" t="s">
        <v>3213</v>
      </c>
    </row>
    <row r="3529" spans="19:20">
      <c r="S3529" s="42">
        <v>10767</v>
      </c>
      <c r="T3529" s="66" t="s">
        <v>3213</v>
      </c>
    </row>
    <row r="3530" spans="19:20">
      <c r="S3530" s="42">
        <v>10768</v>
      </c>
      <c r="T3530" s="66" t="s">
        <v>3514</v>
      </c>
    </row>
    <row r="3531" spans="19:20">
      <c r="S3531" s="42">
        <v>10769</v>
      </c>
      <c r="T3531" s="66" t="s">
        <v>4045</v>
      </c>
    </row>
    <row r="3532" spans="19:20">
      <c r="S3532" s="42">
        <v>10770</v>
      </c>
      <c r="T3532" s="66" t="s">
        <v>3514</v>
      </c>
    </row>
    <row r="3533" spans="19:20">
      <c r="S3533" s="42">
        <v>10771</v>
      </c>
      <c r="T3533" s="66" t="s">
        <v>3514</v>
      </c>
    </row>
    <row r="3534" spans="19:20">
      <c r="S3534" s="42">
        <v>10772</v>
      </c>
      <c r="T3534" s="66" t="s">
        <v>3213</v>
      </c>
    </row>
    <row r="3535" spans="19:20">
      <c r="S3535" s="42">
        <v>10773</v>
      </c>
      <c r="T3535" s="66" t="s">
        <v>3863</v>
      </c>
    </row>
    <row r="3536" spans="19:20">
      <c r="S3536" s="42">
        <v>10774</v>
      </c>
      <c r="T3536" s="66" t="s">
        <v>3863</v>
      </c>
    </row>
    <row r="3537" spans="19:20">
      <c r="S3537" s="42">
        <v>10775</v>
      </c>
      <c r="T3537" s="66" t="s">
        <v>3402</v>
      </c>
    </row>
    <row r="3538" spans="19:20">
      <c r="S3538" s="42">
        <v>10776</v>
      </c>
      <c r="T3538" s="66" t="s">
        <v>3213</v>
      </c>
    </row>
    <row r="3539" spans="19:20">
      <c r="S3539" s="42">
        <v>10777</v>
      </c>
      <c r="T3539" s="66" t="s">
        <v>3213</v>
      </c>
    </row>
    <row r="3540" spans="19:20">
      <c r="S3540" s="42">
        <v>10778</v>
      </c>
      <c r="T3540" s="66" t="s">
        <v>4145</v>
      </c>
    </row>
    <row r="3541" spans="19:20">
      <c r="S3541" s="42">
        <v>10779</v>
      </c>
      <c r="T3541" s="66" t="s">
        <v>3213</v>
      </c>
    </row>
    <row r="3542" spans="19:20">
      <c r="S3542" s="42">
        <v>10780</v>
      </c>
      <c r="T3542" s="66" t="s">
        <v>3514</v>
      </c>
    </row>
    <row r="3543" spans="19:20">
      <c r="S3543" s="42">
        <v>10781</v>
      </c>
      <c r="T3543" s="66" t="s">
        <v>3213</v>
      </c>
    </row>
    <row r="3544" spans="19:20">
      <c r="S3544" s="42">
        <v>10782</v>
      </c>
      <c r="T3544" s="66" t="s">
        <v>3213</v>
      </c>
    </row>
    <row r="3545" spans="19:20">
      <c r="S3545" s="42">
        <v>10783</v>
      </c>
      <c r="T3545" s="66" t="s">
        <v>3213</v>
      </c>
    </row>
    <row r="3546" spans="19:20">
      <c r="S3546" s="42">
        <v>10784</v>
      </c>
      <c r="T3546" s="66" t="s">
        <v>3213</v>
      </c>
    </row>
    <row r="3547" spans="19:20">
      <c r="S3547" s="42">
        <v>10785</v>
      </c>
      <c r="T3547" s="66" t="s">
        <v>3875</v>
      </c>
    </row>
    <row r="3548" spans="19:20">
      <c r="S3548" s="42">
        <v>10786</v>
      </c>
      <c r="T3548" s="66" t="s">
        <v>3213</v>
      </c>
    </row>
    <row r="3549" spans="19:20">
      <c r="S3549" s="42">
        <v>10787</v>
      </c>
      <c r="T3549" s="66" t="s">
        <v>3910</v>
      </c>
    </row>
    <row r="3550" spans="19:20">
      <c r="S3550" s="42">
        <v>10788</v>
      </c>
      <c r="T3550" s="66" t="s">
        <v>3910</v>
      </c>
    </row>
    <row r="3551" spans="19:20">
      <c r="S3551" s="42">
        <v>10789</v>
      </c>
      <c r="T3551" s="66" t="s">
        <v>3910</v>
      </c>
    </row>
    <row r="3552" spans="19:20">
      <c r="S3552" s="42">
        <v>10790</v>
      </c>
      <c r="T3552" s="66" t="s">
        <v>3910</v>
      </c>
    </row>
    <row r="3553" spans="19:20">
      <c r="S3553" s="42">
        <v>10791</v>
      </c>
      <c r="T3553" s="66" t="s">
        <v>3910</v>
      </c>
    </row>
    <row r="3554" spans="19:20">
      <c r="S3554" s="42">
        <v>10792</v>
      </c>
      <c r="T3554" s="66" t="s">
        <v>4045</v>
      </c>
    </row>
    <row r="3555" spans="19:20">
      <c r="S3555" s="42">
        <v>10793</v>
      </c>
      <c r="T3555" s="66" t="s">
        <v>3213</v>
      </c>
    </row>
    <row r="3556" spans="19:20">
      <c r="S3556" s="42">
        <v>10794</v>
      </c>
      <c r="T3556" s="66" t="s">
        <v>3907</v>
      </c>
    </row>
    <row r="3557" spans="19:20">
      <c r="S3557" s="42">
        <v>10795</v>
      </c>
      <c r="T3557" s="66" t="s">
        <v>3907</v>
      </c>
    </row>
    <row r="3558" spans="19:20">
      <c r="S3558" s="42">
        <v>10796</v>
      </c>
      <c r="T3558" s="66" t="s">
        <v>3907</v>
      </c>
    </row>
    <row r="3559" spans="19:20">
      <c r="S3559" s="42">
        <v>10797</v>
      </c>
      <c r="T3559" s="66" t="s">
        <v>3907</v>
      </c>
    </row>
    <row r="3560" spans="19:20">
      <c r="S3560" s="42">
        <v>10798</v>
      </c>
      <c r="T3560" s="66" t="s">
        <v>3907</v>
      </c>
    </row>
    <row r="3561" spans="19:20">
      <c r="S3561" s="42">
        <v>10799</v>
      </c>
      <c r="T3561" s="66" t="s">
        <v>3907</v>
      </c>
    </row>
    <row r="3562" spans="19:20">
      <c r="S3562" s="42">
        <v>10800</v>
      </c>
      <c r="T3562" s="66" t="s">
        <v>3907</v>
      </c>
    </row>
    <row r="3563" spans="19:20">
      <c r="S3563" s="42">
        <v>10801</v>
      </c>
      <c r="T3563" s="66" t="s">
        <v>4026</v>
      </c>
    </row>
    <row r="3564" spans="19:20">
      <c r="S3564" s="42">
        <v>10802</v>
      </c>
      <c r="T3564" s="66" t="s">
        <v>3894</v>
      </c>
    </row>
    <row r="3565" spans="19:20">
      <c r="S3565" s="42">
        <v>10803</v>
      </c>
      <c r="T3565" s="66" t="s">
        <v>3894</v>
      </c>
    </row>
    <row r="3566" spans="19:20">
      <c r="S3566" s="42">
        <v>10804</v>
      </c>
      <c r="T3566" s="66" t="s">
        <v>3894</v>
      </c>
    </row>
    <row r="3567" spans="19:20">
      <c r="S3567" s="42">
        <v>10805</v>
      </c>
      <c r="T3567" s="66" t="s">
        <v>3402</v>
      </c>
    </row>
    <row r="3568" spans="19:20">
      <c r="S3568" s="42">
        <v>10806</v>
      </c>
      <c r="T3568" s="66" t="s">
        <v>3875</v>
      </c>
    </row>
    <row r="3569" spans="19:20">
      <c r="S3569" s="42">
        <v>10807</v>
      </c>
      <c r="T3569" s="66" t="s">
        <v>3875</v>
      </c>
    </row>
    <row r="3570" spans="19:20">
      <c r="S3570" s="42">
        <v>10808</v>
      </c>
      <c r="T3570" s="66" t="s">
        <v>3914</v>
      </c>
    </row>
    <row r="3571" spans="19:20">
      <c r="S3571" s="42">
        <v>10809</v>
      </c>
      <c r="T3571" s="66" t="s">
        <v>3826</v>
      </c>
    </row>
    <row r="3572" spans="19:20">
      <c r="S3572" s="42">
        <v>10810</v>
      </c>
      <c r="T3572" s="66" t="s">
        <v>3826</v>
      </c>
    </row>
    <row r="3573" spans="19:20">
      <c r="S3573" s="42">
        <v>10811</v>
      </c>
      <c r="T3573" s="66" t="s">
        <v>3213</v>
      </c>
    </row>
    <row r="3574" spans="19:20">
      <c r="S3574" s="42">
        <v>10812</v>
      </c>
      <c r="T3574" s="66" t="s">
        <v>3914</v>
      </c>
    </row>
    <row r="3575" spans="19:20">
      <c r="S3575" s="42">
        <v>10813</v>
      </c>
      <c r="T3575" s="66" t="s">
        <v>3914</v>
      </c>
    </row>
    <row r="3576" spans="19:20">
      <c r="S3576" s="42">
        <v>10814</v>
      </c>
      <c r="T3576" s="66" t="s">
        <v>3912</v>
      </c>
    </row>
    <row r="3577" spans="19:20">
      <c r="S3577" s="42">
        <v>10815</v>
      </c>
      <c r="T3577" s="66" t="s">
        <v>3947</v>
      </c>
    </row>
    <row r="3578" spans="19:20">
      <c r="S3578" s="42">
        <v>10816</v>
      </c>
      <c r="T3578" s="66" t="s">
        <v>3947</v>
      </c>
    </row>
    <row r="3579" spans="19:20">
      <c r="S3579" s="42">
        <v>10817</v>
      </c>
      <c r="T3579" s="66" t="s">
        <v>3947</v>
      </c>
    </row>
    <row r="3580" spans="19:20">
      <c r="S3580" s="42">
        <v>10818</v>
      </c>
      <c r="T3580" s="66" t="s">
        <v>3947</v>
      </c>
    </row>
    <row r="3581" spans="19:20">
      <c r="S3581" s="42">
        <v>10819</v>
      </c>
      <c r="T3581" s="66" t="s">
        <v>3947</v>
      </c>
    </row>
    <row r="3582" spans="19:20">
      <c r="S3582" s="42">
        <v>10820</v>
      </c>
      <c r="T3582" s="66" t="s">
        <v>3875</v>
      </c>
    </row>
    <row r="3583" spans="19:20">
      <c r="S3583" s="42">
        <v>10821</v>
      </c>
      <c r="T3583" s="66" t="s">
        <v>3514</v>
      </c>
    </row>
    <row r="3584" spans="19:20">
      <c r="S3584" s="42">
        <v>10822</v>
      </c>
      <c r="T3584" s="66" t="s">
        <v>3213</v>
      </c>
    </row>
    <row r="3585" spans="19:20">
      <c r="S3585" s="42">
        <v>10823</v>
      </c>
      <c r="T3585" s="66" t="s">
        <v>3402</v>
      </c>
    </row>
    <row r="3586" spans="19:20">
      <c r="S3586" s="42">
        <v>10824</v>
      </c>
      <c r="T3586" s="66" t="s">
        <v>3402</v>
      </c>
    </row>
    <row r="3587" spans="19:20">
      <c r="S3587" s="42">
        <v>10825</v>
      </c>
      <c r="T3587" s="66" t="s">
        <v>3402</v>
      </c>
    </row>
    <row r="3588" spans="19:20">
      <c r="S3588" s="42">
        <v>10826</v>
      </c>
      <c r="T3588" s="66" t="s">
        <v>3402</v>
      </c>
    </row>
    <row r="3589" spans="19:20">
      <c r="S3589" s="42">
        <v>10827</v>
      </c>
      <c r="T3589" s="66" t="s">
        <v>3402</v>
      </c>
    </row>
    <row r="3590" spans="19:20">
      <c r="S3590" s="42">
        <v>10828</v>
      </c>
      <c r="T3590" s="66" t="s">
        <v>3402</v>
      </c>
    </row>
    <row r="3591" spans="19:20">
      <c r="S3591" s="42">
        <v>10829</v>
      </c>
      <c r="T3591" s="66" t="s">
        <v>3213</v>
      </c>
    </row>
    <row r="3592" spans="19:20">
      <c r="S3592" s="42">
        <v>10830</v>
      </c>
      <c r="T3592" s="66" t="s">
        <v>3402</v>
      </c>
    </row>
    <row r="3593" spans="19:20">
      <c r="S3593" s="42">
        <v>10831</v>
      </c>
      <c r="T3593" s="66" t="s">
        <v>3402</v>
      </c>
    </row>
    <row r="3594" spans="19:20">
      <c r="S3594" s="42">
        <v>10832</v>
      </c>
      <c r="T3594" s="66" t="s">
        <v>3402</v>
      </c>
    </row>
    <row r="3595" spans="19:20">
      <c r="S3595" s="42">
        <v>10833</v>
      </c>
      <c r="T3595" s="66" t="s">
        <v>3402</v>
      </c>
    </row>
    <row r="3596" spans="19:20">
      <c r="S3596" s="42">
        <v>10834</v>
      </c>
      <c r="T3596" s="66" t="s">
        <v>3402</v>
      </c>
    </row>
    <row r="3597" spans="19:20">
      <c r="S3597" s="42">
        <v>10835</v>
      </c>
      <c r="T3597" s="66" t="s">
        <v>3402</v>
      </c>
    </row>
    <row r="3598" spans="19:20">
      <c r="S3598" s="42">
        <v>10836</v>
      </c>
      <c r="T3598" s="66" t="s">
        <v>3402</v>
      </c>
    </row>
    <row r="3599" spans="19:20">
      <c r="S3599" s="42">
        <v>10837</v>
      </c>
      <c r="T3599" s="66" t="s">
        <v>3848</v>
      </c>
    </row>
    <row r="3600" spans="19:20">
      <c r="S3600" s="42">
        <v>10838</v>
      </c>
      <c r="T3600" s="66" t="s">
        <v>3910</v>
      </c>
    </row>
    <row r="3601" spans="19:20">
      <c r="S3601" s="42">
        <v>11685</v>
      </c>
      <c r="T3601" s="66" t="s">
        <v>4146</v>
      </c>
    </row>
    <row r="3602" spans="19:20">
      <c r="S3602" s="42">
        <v>11686</v>
      </c>
      <c r="T3602" s="66" t="s">
        <v>3213</v>
      </c>
    </row>
    <row r="3603" spans="19:20">
      <c r="S3603" s="42">
        <v>11687</v>
      </c>
      <c r="T3603" s="66" t="s">
        <v>3213</v>
      </c>
    </row>
    <row r="3604" spans="19:20">
      <c r="S3604" s="42">
        <v>11688</v>
      </c>
      <c r="T3604" s="66" t="s">
        <v>3837</v>
      </c>
    </row>
    <row r="3605" spans="19:20">
      <c r="S3605" s="42">
        <v>11689</v>
      </c>
      <c r="T3605" s="66" t="s">
        <v>3837</v>
      </c>
    </row>
    <row r="3606" spans="19:20">
      <c r="S3606" s="42">
        <v>11690</v>
      </c>
      <c r="T3606" s="66" t="s">
        <v>4147</v>
      </c>
    </row>
    <row r="3607" spans="19:20">
      <c r="S3607" s="42">
        <v>11691</v>
      </c>
      <c r="T3607" s="66" t="s">
        <v>3213</v>
      </c>
    </row>
    <row r="3608" spans="19:20">
      <c r="S3608" s="42">
        <v>11692</v>
      </c>
      <c r="T3608" s="66" t="s">
        <v>3213</v>
      </c>
    </row>
    <row r="3609" spans="19:20">
      <c r="S3609" s="42">
        <v>11693</v>
      </c>
      <c r="T3609" s="66" t="s">
        <v>3213</v>
      </c>
    </row>
    <row r="3610" spans="19:20">
      <c r="S3610" s="42">
        <v>11694</v>
      </c>
      <c r="T3610" s="66" t="s">
        <v>3916</v>
      </c>
    </row>
    <row r="3611" spans="19:20">
      <c r="S3611" s="42">
        <v>11695</v>
      </c>
      <c r="T3611" s="66" t="s">
        <v>3924</v>
      </c>
    </row>
    <row r="3612" spans="19:20">
      <c r="S3612" s="42">
        <v>11696</v>
      </c>
      <c r="T3612" s="66" t="s">
        <v>3924</v>
      </c>
    </row>
    <row r="3613" spans="19:20">
      <c r="S3613" s="42">
        <v>11697</v>
      </c>
      <c r="T3613" s="66" t="s">
        <v>3213</v>
      </c>
    </row>
    <row r="3614" spans="19:20">
      <c r="S3614" s="42">
        <v>11698</v>
      </c>
      <c r="T3614" s="66" t="s">
        <v>3989</v>
      </c>
    </row>
    <row r="3615" spans="19:20">
      <c r="S3615" s="42">
        <v>11699</v>
      </c>
      <c r="T3615" s="66" t="s">
        <v>3990</v>
      </c>
    </row>
    <row r="3616" spans="19:20">
      <c r="S3616" s="42">
        <v>11700</v>
      </c>
      <c r="T3616" s="66" t="s">
        <v>3990</v>
      </c>
    </row>
    <row r="3617" spans="19:20">
      <c r="S3617" s="42">
        <v>11701</v>
      </c>
      <c r="T3617" s="66" t="s">
        <v>3213</v>
      </c>
    </row>
    <row r="3618" spans="19:20">
      <c r="S3618" s="42">
        <v>11703</v>
      </c>
      <c r="T3618" s="66" t="s">
        <v>3983</v>
      </c>
    </row>
    <row r="3619" spans="19:20">
      <c r="S3619" s="42">
        <v>11704</v>
      </c>
      <c r="T3619" s="66" t="s">
        <v>3983</v>
      </c>
    </row>
    <row r="3620" spans="19:20">
      <c r="S3620" s="42">
        <v>11705</v>
      </c>
      <c r="T3620" s="66" t="s">
        <v>3983</v>
      </c>
    </row>
    <row r="3621" spans="19:20">
      <c r="S3621" s="42">
        <v>11706</v>
      </c>
      <c r="T3621" s="66" t="s">
        <v>3983</v>
      </c>
    </row>
    <row r="3622" spans="19:20">
      <c r="S3622" s="42">
        <v>11707</v>
      </c>
      <c r="T3622" s="66" t="s">
        <v>3514</v>
      </c>
    </row>
    <row r="3623" spans="19:20">
      <c r="S3623" s="42">
        <v>11708</v>
      </c>
      <c r="T3623" s="66" t="s">
        <v>3924</v>
      </c>
    </row>
    <row r="3624" spans="19:20">
      <c r="S3624" s="42">
        <v>11709</v>
      </c>
      <c r="T3624" s="66" t="s">
        <v>3928</v>
      </c>
    </row>
    <row r="3625" spans="19:20">
      <c r="S3625" s="42">
        <v>11710</v>
      </c>
      <c r="T3625" s="66" t="s">
        <v>3928</v>
      </c>
    </row>
    <row r="3626" spans="19:20">
      <c r="S3626" s="42">
        <v>11711</v>
      </c>
      <c r="T3626" s="66" t="s">
        <v>3928</v>
      </c>
    </row>
    <row r="3627" spans="19:20">
      <c r="S3627" s="42">
        <v>11712</v>
      </c>
      <c r="T3627" s="66" t="s">
        <v>3928</v>
      </c>
    </row>
    <row r="3628" spans="19:20">
      <c r="S3628" s="42">
        <v>11713</v>
      </c>
      <c r="T3628" s="66" t="s">
        <v>3928</v>
      </c>
    </row>
    <row r="3629" spans="19:20">
      <c r="S3629" s="42">
        <v>11714</v>
      </c>
      <c r="T3629" s="66" t="s">
        <v>3925</v>
      </c>
    </row>
    <row r="3630" spans="19:20">
      <c r="S3630" s="42">
        <v>11715</v>
      </c>
      <c r="T3630" s="66" t="s">
        <v>3925</v>
      </c>
    </row>
    <row r="3631" spans="19:20">
      <c r="S3631" s="42">
        <v>11716</v>
      </c>
      <c r="T3631" s="66" t="s">
        <v>3959</v>
      </c>
    </row>
    <row r="3632" spans="19:20">
      <c r="S3632" s="42">
        <v>11717</v>
      </c>
      <c r="T3632" s="66" t="s">
        <v>3959</v>
      </c>
    </row>
    <row r="3633" spans="19:20">
      <c r="S3633" s="42">
        <v>11718</v>
      </c>
      <c r="T3633" s="66" t="s">
        <v>3929</v>
      </c>
    </row>
    <row r="3634" spans="19:20">
      <c r="S3634" s="42">
        <v>11719</v>
      </c>
      <c r="T3634" s="66" t="s">
        <v>3929</v>
      </c>
    </row>
    <row r="3635" spans="19:20">
      <c r="S3635" s="42">
        <v>11720</v>
      </c>
      <c r="T3635" s="66" t="s">
        <v>3911</v>
      </c>
    </row>
    <row r="3636" spans="19:20">
      <c r="S3636" s="42">
        <v>11721</v>
      </c>
      <c r="T3636" s="66" t="s">
        <v>3875</v>
      </c>
    </row>
    <row r="3637" spans="19:20">
      <c r="S3637" s="42">
        <v>11722</v>
      </c>
      <c r="T3637" s="66" t="s">
        <v>4099</v>
      </c>
    </row>
    <row r="3638" spans="19:20">
      <c r="S3638" s="42">
        <v>11723</v>
      </c>
      <c r="T3638" s="66" t="s">
        <v>3213</v>
      </c>
    </row>
    <row r="3639" spans="19:20">
      <c r="S3639" s="42">
        <v>11724</v>
      </c>
      <c r="T3639" s="66" t="s">
        <v>3213</v>
      </c>
    </row>
    <row r="3640" spans="19:20">
      <c r="S3640" s="42">
        <v>11725</v>
      </c>
      <c r="T3640" s="66" t="s">
        <v>4148</v>
      </c>
    </row>
    <row r="3641" spans="19:20">
      <c r="S3641" s="42">
        <v>11726</v>
      </c>
      <c r="T3641" s="66" t="s">
        <v>3213</v>
      </c>
    </row>
    <row r="3642" spans="19:20">
      <c r="S3642" s="42">
        <v>11727</v>
      </c>
      <c r="T3642" s="66" t="s">
        <v>3213</v>
      </c>
    </row>
    <row r="3643" spans="19:20">
      <c r="S3643" s="42">
        <v>11728</v>
      </c>
      <c r="T3643" s="66" t="s">
        <v>4114</v>
      </c>
    </row>
    <row r="3644" spans="19:20">
      <c r="S3644" s="42">
        <v>11729</v>
      </c>
      <c r="T3644" s="66" t="s">
        <v>3213</v>
      </c>
    </row>
    <row r="3645" spans="19:20">
      <c r="S3645" s="42">
        <v>11730</v>
      </c>
      <c r="T3645" s="66" t="s">
        <v>3213</v>
      </c>
    </row>
    <row r="3646" spans="19:20">
      <c r="S3646" s="42">
        <v>11731</v>
      </c>
      <c r="T3646" s="66" t="s">
        <v>4149</v>
      </c>
    </row>
    <row r="3647" spans="19:20">
      <c r="S3647" s="42">
        <v>11732</v>
      </c>
      <c r="T3647" s="66" t="s">
        <v>4149</v>
      </c>
    </row>
    <row r="3648" spans="19:20">
      <c r="S3648" s="42">
        <v>11733</v>
      </c>
      <c r="T3648" s="66" t="s">
        <v>4149</v>
      </c>
    </row>
    <row r="3649" spans="19:20">
      <c r="S3649" s="42">
        <v>11734</v>
      </c>
      <c r="T3649" s="66" t="s">
        <v>3921</v>
      </c>
    </row>
    <row r="3650" spans="19:20">
      <c r="S3650" s="42">
        <v>11735</v>
      </c>
      <c r="T3650" s="66" t="s">
        <v>3921</v>
      </c>
    </row>
    <row r="3651" spans="19:20">
      <c r="S3651" s="42">
        <v>11736</v>
      </c>
      <c r="T3651" s="66" t="s">
        <v>4007</v>
      </c>
    </row>
    <row r="3652" spans="19:20">
      <c r="S3652" s="42">
        <v>11737</v>
      </c>
      <c r="T3652" s="66" t="s">
        <v>4007</v>
      </c>
    </row>
    <row r="3653" spans="19:20">
      <c r="S3653" s="42">
        <v>11738</v>
      </c>
      <c r="T3653" s="66" t="s">
        <v>3514</v>
      </c>
    </row>
    <row r="3654" spans="19:20">
      <c r="S3654" s="42">
        <v>11739</v>
      </c>
      <c r="T3654" s="66" t="s">
        <v>3935</v>
      </c>
    </row>
    <row r="3655" spans="19:20">
      <c r="S3655" s="42">
        <v>11740</v>
      </c>
      <c r="T3655" s="66" t="s">
        <v>3935</v>
      </c>
    </row>
    <row r="3656" spans="19:20">
      <c r="S3656" s="42">
        <v>11741</v>
      </c>
      <c r="T3656" s="66" t="s">
        <v>3916</v>
      </c>
    </row>
    <row r="3657" spans="19:20">
      <c r="S3657" s="42">
        <v>11742</v>
      </c>
      <c r="T3657" s="66" t="s">
        <v>3213</v>
      </c>
    </row>
    <row r="3658" spans="19:20">
      <c r="S3658" s="42">
        <v>11743</v>
      </c>
      <c r="T3658" s="66" t="s">
        <v>4150</v>
      </c>
    </row>
    <row r="3659" spans="19:20">
      <c r="S3659" s="42">
        <v>11744</v>
      </c>
      <c r="T3659" s="66" t="s">
        <v>4150</v>
      </c>
    </row>
    <row r="3660" spans="19:20">
      <c r="S3660" s="42">
        <v>11745</v>
      </c>
      <c r="T3660" s="66" t="s">
        <v>4150</v>
      </c>
    </row>
    <row r="3661" spans="19:20">
      <c r="S3661" s="42">
        <v>11746</v>
      </c>
      <c r="T3661" s="66" t="s">
        <v>4150</v>
      </c>
    </row>
    <row r="3662" spans="19:20">
      <c r="S3662" s="42">
        <v>11747</v>
      </c>
      <c r="T3662" s="66" t="s">
        <v>4150</v>
      </c>
    </row>
    <row r="3663" spans="19:20">
      <c r="S3663" s="42">
        <v>11578</v>
      </c>
      <c r="T3663" s="66" t="s">
        <v>4151</v>
      </c>
    </row>
    <row r="3664" spans="19:20">
      <c r="S3664" s="42">
        <v>11579</v>
      </c>
      <c r="T3664" s="66" t="s">
        <v>3213</v>
      </c>
    </row>
    <row r="3665" spans="19:20">
      <c r="S3665" s="42">
        <v>11580</v>
      </c>
      <c r="T3665" s="66" t="s">
        <v>3213</v>
      </c>
    </row>
    <row r="3666" spans="19:20">
      <c r="S3666" s="42">
        <v>11582</v>
      </c>
      <c r="T3666" s="66" t="s">
        <v>3213</v>
      </c>
    </row>
    <row r="3667" spans="19:20">
      <c r="S3667" s="42">
        <v>11583</v>
      </c>
      <c r="T3667" s="66" t="s">
        <v>3848</v>
      </c>
    </row>
    <row r="3668" spans="19:20">
      <c r="S3668" s="42">
        <v>11584</v>
      </c>
      <c r="T3668" s="66" t="s">
        <v>3837</v>
      </c>
    </row>
    <row r="3669" spans="19:20">
      <c r="S3669" s="42">
        <v>11585</v>
      </c>
      <c r="T3669" s="66" t="s">
        <v>3213</v>
      </c>
    </row>
    <row r="3670" spans="19:20">
      <c r="S3670" s="42">
        <v>11586</v>
      </c>
      <c r="T3670" s="66" t="s">
        <v>3213</v>
      </c>
    </row>
    <row r="3671" spans="19:20">
      <c r="S3671" s="42">
        <v>11587</v>
      </c>
      <c r="T3671" s="66" t="s">
        <v>3213</v>
      </c>
    </row>
    <row r="3672" spans="19:20">
      <c r="S3672" s="42">
        <v>11588</v>
      </c>
      <c r="T3672" s="66" t="s">
        <v>4152</v>
      </c>
    </row>
    <row r="3673" spans="19:20">
      <c r="S3673" s="42">
        <v>11589</v>
      </c>
      <c r="T3673" s="66" t="s">
        <v>4152</v>
      </c>
    </row>
    <row r="3674" spans="19:20">
      <c r="S3674" s="42">
        <v>11590</v>
      </c>
      <c r="T3674" s="66" t="s">
        <v>4152</v>
      </c>
    </row>
    <row r="3675" spans="19:20">
      <c r="S3675" s="42">
        <v>11591</v>
      </c>
      <c r="T3675" s="66" t="s">
        <v>4152</v>
      </c>
    </row>
    <row r="3676" spans="19:20">
      <c r="S3676" s="42">
        <v>11592</v>
      </c>
      <c r="T3676" s="66" t="s">
        <v>4152</v>
      </c>
    </row>
    <row r="3677" spans="19:20">
      <c r="S3677" s="42">
        <v>11593</v>
      </c>
      <c r="T3677" s="66" t="s">
        <v>4152</v>
      </c>
    </row>
    <row r="3678" spans="19:20">
      <c r="S3678" s="42">
        <v>11594</v>
      </c>
      <c r="T3678" s="66" t="s">
        <v>3213</v>
      </c>
    </row>
    <row r="3679" spans="19:20">
      <c r="S3679" s="42">
        <v>11595</v>
      </c>
      <c r="T3679" s="66" t="s">
        <v>3866</v>
      </c>
    </row>
    <row r="3680" spans="19:20">
      <c r="S3680" s="42">
        <v>11596</v>
      </c>
      <c r="T3680" s="66" t="s">
        <v>3767</v>
      </c>
    </row>
    <row r="3681" spans="19:20">
      <c r="S3681" s="42">
        <v>11598</v>
      </c>
      <c r="T3681" s="66" t="s">
        <v>3213</v>
      </c>
    </row>
    <row r="3682" spans="19:20">
      <c r="S3682" s="42">
        <v>11599</v>
      </c>
      <c r="T3682" s="66" t="s">
        <v>3213</v>
      </c>
    </row>
    <row r="3683" spans="19:20">
      <c r="S3683" s="42">
        <v>11600</v>
      </c>
      <c r="T3683" s="66" t="s">
        <v>3213</v>
      </c>
    </row>
    <row r="3684" spans="19:20">
      <c r="S3684" s="42">
        <v>11601</v>
      </c>
      <c r="T3684" s="66" t="s">
        <v>3837</v>
      </c>
    </row>
    <row r="3685" spans="19:20">
      <c r="S3685" s="42">
        <v>11602</v>
      </c>
      <c r="T3685" s="66" t="s">
        <v>3837</v>
      </c>
    </row>
    <row r="3686" spans="19:20">
      <c r="S3686" s="42">
        <v>11603</v>
      </c>
      <c r="T3686" s="66" t="s">
        <v>3837</v>
      </c>
    </row>
    <row r="3687" spans="19:20">
      <c r="S3687" s="42">
        <v>11604</v>
      </c>
      <c r="T3687" s="66" t="s">
        <v>3436</v>
      </c>
    </row>
    <row r="3688" spans="19:20">
      <c r="S3688" s="42">
        <v>11605</v>
      </c>
      <c r="T3688" s="66" t="s">
        <v>3467</v>
      </c>
    </row>
    <row r="3689" spans="19:20">
      <c r="S3689" s="42">
        <v>11606</v>
      </c>
      <c r="T3689" s="66" t="s">
        <v>3467</v>
      </c>
    </row>
    <row r="3690" spans="19:20">
      <c r="S3690" s="42">
        <v>11607</v>
      </c>
      <c r="T3690" s="66" t="s">
        <v>3926</v>
      </c>
    </row>
    <row r="3691" spans="19:20">
      <c r="S3691" s="42">
        <v>11608</v>
      </c>
      <c r="T3691" s="66" t="s">
        <v>3926</v>
      </c>
    </row>
    <row r="3692" spans="19:20">
      <c r="S3692" s="42">
        <v>11609</v>
      </c>
      <c r="T3692" s="66" t="s">
        <v>3922</v>
      </c>
    </row>
    <row r="3693" spans="19:20">
      <c r="S3693" s="42">
        <v>11610</v>
      </c>
      <c r="T3693" s="66" t="s">
        <v>3922</v>
      </c>
    </row>
    <row r="3694" spans="19:20">
      <c r="S3694" s="42">
        <v>11611</v>
      </c>
      <c r="T3694" s="66" t="s">
        <v>3213</v>
      </c>
    </row>
    <row r="3695" spans="19:20">
      <c r="S3695" s="42">
        <v>11612</v>
      </c>
      <c r="T3695" s="66" t="s">
        <v>4007</v>
      </c>
    </row>
    <row r="3696" spans="19:20">
      <c r="S3696" s="42">
        <v>11613</v>
      </c>
      <c r="T3696" s="66" t="s">
        <v>3372</v>
      </c>
    </row>
    <row r="3697" spans="19:20">
      <c r="S3697" s="42">
        <v>11615</v>
      </c>
      <c r="T3697" s="66" t="s">
        <v>3213</v>
      </c>
    </row>
    <row r="3698" spans="19:20">
      <c r="S3698" s="42">
        <v>11617</v>
      </c>
      <c r="T3698" s="66" t="s">
        <v>3213</v>
      </c>
    </row>
    <row r="3699" spans="19:20">
      <c r="S3699" s="42">
        <v>11618</v>
      </c>
      <c r="T3699" s="66" t="s">
        <v>3213</v>
      </c>
    </row>
    <row r="3700" spans="19:20">
      <c r="S3700" s="42">
        <v>11619</v>
      </c>
      <c r="T3700" s="66" t="s">
        <v>3213</v>
      </c>
    </row>
    <row r="3701" spans="19:20">
      <c r="S3701" s="42">
        <v>11620</v>
      </c>
      <c r="T3701" s="66" t="s">
        <v>3213</v>
      </c>
    </row>
    <row r="3702" spans="19:20">
      <c r="S3702" s="42">
        <v>11621</v>
      </c>
      <c r="T3702" s="66" t="s">
        <v>3213</v>
      </c>
    </row>
    <row r="3703" spans="19:20">
      <c r="S3703" s="42">
        <v>11622</v>
      </c>
      <c r="T3703" s="66" t="s">
        <v>4153</v>
      </c>
    </row>
    <row r="3704" spans="19:20">
      <c r="S3704" s="42">
        <v>11623</v>
      </c>
      <c r="T3704" s="66" t="s">
        <v>4154</v>
      </c>
    </row>
    <row r="3705" spans="19:20">
      <c r="S3705" s="42">
        <v>11624</v>
      </c>
      <c r="T3705" s="66" t="s">
        <v>4154</v>
      </c>
    </row>
    <row r="3706" spans="19:20">
      <c r="S3706" s="42">
        <v>11625</v>
      </c>
      <c r="T3706" s="66" t="s">
        <v>4154</v>
      </c>
    </row>
    <row r="3707" spans="19:20">
      <c r="S3707" s="42">
        <v>11626</v>
      </c>
      <c r="T3707" s="66" t="s">
        <v>3903</v>
      </c>
    </row>
    <row r="3708" spans="19:20">
      <c r="S3708" s="42">
        <v>11627</v>
      </c>
      <c r="T3708" s="66" t="s">
        <v>3213</v>
      </c>
    </row>
    <row r="3709" spans="19:20">
      <c r="S3709" s="42">
        <v>11628</v>
      </c>
      <c r="T3709" s="66" t="s">
        <v>3903</v>
      </c>
    </row>
    <row r="3710" spans="19:20">
      <c r="S3710" s="42">
        <v>11629</v>
      </c>
      <c r="T3710" s="66" t="s">
        <v>3903</v>
      </c>
    </row>
    <row r="3711" spans="19:20">
      <c r="S3711" s="42">
        <v>11630</v>
      </c>
      <c r="T3711" s="66" t="s">
        <v>3827</v>
      </c>
    </row>
    <row r="3712" spans="19:20">
      <c r="S3712" s="42">
        <v>11631</v>
      </c>
      <c r="T3712" s="66" t="s">
        <v>3827</v>
      </c>
    </row>
    <row r="3713" spans="19:20">
      <c r="S3713" s="42">
        <v>11632</v>
      </c>
      <c r="T3713" s="66" t="s">
        <v>3938</v>
      </c>
    </row>
    <row r="3714" spans="19:20">
      <c r="S3714" s="42">
        <v>11633</v>
      </c>
      <c r="T3714" s="66" t="s">
        <v>3938</v>
      </c>
    </row>
    <row r="3715" spans="19:20">
      <c r="S3715" s="42">
        <v>11634</v>
      </c>
      <c r="T3715" s="66" t="s">
        <v>3938</v>
      </c>
    </row>
    <row r="3716" spans="19:20">
      <c r="S3716" s="42">
        <v>11635</v>
      </c>
      <c r="T3716" s="66" t="s">
        <v>3938</v>
      </c>
    </row>
    <row r="3717" spans="19:20">
      <c r="S3717" s="42">
        <v>11636</v>
      </c>
      <c r="T3717" s="66" t="s">
        <v>3938</v>
      </c>
    </row>
    <row r="3718" spans="19:20">
      <c r="S3718" s="42">
        <v>11637</v>
      </c>
      <c r="T3718" s="66" t="s">
        <v>3938</v>
      </c>
    </row>
    <row r="3719" spans="19:20">
      <c r="S3719" s="42">
        <v>11638</v>
      </c>
      <c r="T3719" s="66" t="s">
        <v>3848</v>
      </c>
    </row>
    <row r="3720" spans="19:20">
      <c r="S3720" s="42">
        <v>11639</v>
      </c>
      <c r="T3720" s="66" t="s">
        <v>3848</v>
      </c>
    </row>
    <row r="3721" spans="19:20">
      <c r="S3721" s="42">
        <v>11640</v>
      </c>
      <c r="T3721" s="66" t="s">
        <v>3848</v>
      </c>
    </row>
    <row r="3722" spans="19:20">
      <c r="S3722" s="42">
        <v>11641</v>
      </c>
      <c r="T3722" s="66" t="s">
        <v>3213</v>
      </c>
    </row>
    <row r="3723" spans="19:20">
      <c r="S3723" s="42">
        <v>11642</v>
      </c>
      <c r="T3723" s="66" t="s">
        <v>4155</v>
      </c>
    </row>
    <row r="3724" spans="19:20">
      <c r="S3724" s="42">
        <v>11643</v>
      </c>
      <c r="T3724" s="66" t="s">
        <v>3923</v>
      </c>
    </row>
    <row r="3725" spans="19:20">
      <c r="S3725" s="42">
        <v>11644</v>
      </c>
      <c r="T3725" s="66" t="s">
        <v>3213</v>
      </c>
    </row>
    <row r="3726" spans="19:20">
      <c r="S3726" s="42">
        <v>11645</v>
      </c>
      <c r="T3726" s="66" t="s">
        <v>3213</v>
      </c>
    </row>
    <row r="3727" spans="19:20">
      <c r="S3727" s="42">
        <v>11646</v>
      </c>
      <c r="T3727" s="66" t="s">
        <v>3213</v>
      </c>
    </row>
    <row r="3728" spans="19:20">
      <c r="S3728" s="42">
        <v>11647</v>
      </c>
      <c r="T3728" s="66" t="s">
        <v>3837</v>
      </c>
    </row>
    <row r="3729" spans="19:20">
      <c r="S3729" s="42">
        <v>11648</v>
      </c>
      <c r="T3729" s="66" t="s">
        <v>3922</v>
      </c>
    </row>
    <row r="3730" spans="19:20">
      <c r="S3730" s="42">
        <v>11649</v>
      </c>
      <c r="T3730" s="66" t="s">
        <v>3903</v>
      </c>
    </row>
    <row r="3731" spans="19:20">
      <c r="S3731" s="42">
        <v>11650</v>
      </c>
      <c r="T3731" s="66" t="s">
        <v>3903</v>
      </c>
    </row>
    <row r="3732" spans="19:20">
      <c r="S3732" s="42">
        <v>11651</v>
      </c>
      <c r="T3732" s="66" t="s">
        <v>3903</v>
      </c>
    </row>
    <row r="3733" spans="19:20">
      <c r="S3733" s="42">
        <v>11652</v>
      </c>
      <c r="T3733" s="66" t="s">
        <v>3903</v>
      </c>
    </row>
    <row r="3734" spans="19:20">
      <c r="S3734" s="42">
        <v>11653</v>
      </c>
      <c r="T3734" s="66" t="s">
        <v>4030</v>
      </c>
    </row>
    <row r="3735" spans="19:20">
      <c r="S3735" s="42">
        <v>11654</v>
      </c>
      <c r="T3735" s="66" t="s">
        <v>3213</v>
      </c>
    </row>
    <row r="3736" spans="19:20">
      <c r="S3736" s="42">
        <v>11655</v>
      </c>
      <c r="T3736" s="66" t="s">
        <v>3213</v>
      </c>
    </row>
    <row r="3737" spans="19:20">
      <c r="S3737" s="42">
        <v>11656</v>
      </c>
      <c r="T3737" s="66" t="s">
        <v>3213</v>
      </c>
    </row>
    <row r="3738" spans="19:20">
      <c r="S3738" s="42">
        <v>11657</v>
      </c>
      <c r="T3738" s="66" t="s">
        <v>3866</v>
      </c>
    </row>
    <row r="3739" spans="19:20">
      <c r="S3739" s="42">
        <v>11658</v>
      </c>
      <c r="T3739" s="66" t="s">
        <v>3866</v>
      </c>
    </row>
    <row r="3740" spans="19:20">
      <c r="S3740" s="42">
        <v>11659</v>
      </c>
      <c r="T3740" s="66" t="s">
        <v>3926</v>
      </c>
    </row>
    <row r="3741" spans="19:20">
      <c r="S3741" s="42">
        <v>11660</v>
      </c>
      <c r="T3741" s="66" t="s">
        <v>3989</v>
      </c>
    </row>
    <row r="3742" spans="19:20">
      <c r="S3742" s="42">
        <v>11661</v>
      </c>
      <c r="T3742" s="66" t="s">
        <v>3989</v>
      </c>
    </row>
    <row r="3743" spans="19:20">
      <c r="S3743" s="42">
        <v>11662</v>
      </c>
      <c r="T3743" s="66" t="s">
        <v>3837</v>
      </c>
    </row>
    <row r="3744" spans="19:20">
      <c r="S3744" s="42">
        <v>11663</v>
      </c>
      <c r="T3744" s="66" t="s">
        <v>3837</v>
      </c>
    </row>
    <row r="3745" spans="19:20">
      <c r="S3745" s="42">
        <v>11664</v>
      </c>
      <c r="T3745" s="66" t="s">
        <v>3837</v>
      </c>
    </row>
    <row r="3746" spans="19:20">
      <c r="S3746" s="42">
        <v>11665</v>
      </c>
      <c r="T3746" s="66" t="s">
        <v>3837</v>
      </c>
    </row>
    <row r="3747" spans="19:20">
      <c r="S3747" s="42">
        <v>11666</v>
      </c>
      <c r="T3747" s="66" t="s">
        <v>4145</v>
      </c>
    </row>
    <row r="3748" spans="19:20">
      <c r="S3748" s="42">
        <v>11667</v>
      </c>
      <c r="T3748" s="66" t="s">
        <v>3844</v>
      </c>
    </row>
    <row r="3749" spans="19:20">
      <c r="S3749" s="42">
        <v>11668</v>
      </c>
      <c r="T3749" s="66" t="s">
        <v>3844</v>
      </c>
    </row>
    <row r="3750" spans="19:20">
      <c r="S3750" s="42">
        <v>11669</v>
      </c>
      <c r="T3750" s="66" t="s">
        <v>3844</v>
      </c>
    </row>
    <row r="3751" spans="19:20">
      <c r="S3751" s="42">
        <v>11670</v>
      </c>
      <c r="T3751" s="66" t="s">
        <v>3844</v>
      </c>
    </row>
    <row r="3752" spans="19:20">
      <c r="S3752" s="42">
        <v>11671</v>
      </c>
      <c r="T3752" s="66" t="s">
        <v>3848</v>
      </c>
    </row>
    <row r="3753" spans="19:20">
      <c r="S3753" s="42">
        <v>11672</v>
      </c>
      <c r="T3753" s="66" t="s">
        <v>3213</v>
      </c>
    </row>
    <row r="3754" spans="19:20">
      <c r="S3754" s="42">
        <v>11673</v>
      </c>
      <c r="T3754" s="66" t="s">
        <v>3321</v>
      </c>
    </row>
    <row r="3755" spans="19:20">
      <c r="S3755" s="42">
        <v>11674</v>
      </c>
      <c r="T3755" s="66" t="s">
        <v>3321</v>
      </c>
    </row>
    <row r="3756" spans="19:20">
      <c r="S3756" s="42">
        <v>11675</v>
      </c>
      <c r="T3756" s="66" t="s">
        <v>3321</v>
      </c>
    </row>
    <row r="3757" spans="19:20">
      <c r="S3757" s="42">
        <v>11676</v>
      </c>
      <c r="T3757" s="66" t="s">
        <v>3837</v>
      </c>
    </row>
    <row r="3758" spans="19:20">
      <c r="S3758" s="42">
        <v>11677</v>
      </c>
      <c r="T3758" s="66" t="s">
        <v>4156</v>
      </c>
    </row>
    <row r="3759" spans="19:20">
      <c r="S3759" s="42">
        <v>11678</v>
      </c>
      <c r="T3759" s="66" t="s">
        <v>3837</v>
      </c>
    </row>
    <row r="3760" spans="19:20">
      <c r="S3760" s="42">
        <v>11679</v>
      </c>
      <c r="T3760" s="66" t="s">
        <v>3840</v>
      </c>
    </row>
    <row r="3761" spans="19:20">
      <c r="S3761" s="42">
        <v>11680</v>
      </c>
      <c r="T3761" s="66" t="s">
        <v>3840</v>
      </c>
    </row>
    <row r="3762" spans="19:20">
      <c r="S3762" s="42">
        <v>11681</v>
      </c>
      <c r="T3762" s="66" t="s">
        <v>3514</v>
      </c>
    </row>
    <row r="3763" spans="19:20">
      <c r="S3763" s="42">
        <v>11682</v>
      </c>
      <c r="T3763" s="66" t="s">
        <v>3848</v>
      </c>
    </row>
    <row r="3764" spans="19:20">
      <c r="S3764" s="42">
        <v>11683</v>
      </c>
      <c r="T3764" s="66" t="s">
        <v>4157</v>
      </c>
    </row>
    <row r="3765" spans="19:20">
      <c r="S3765" s="42">
        <v>11684</v>
      </c>
      <c r="T3765" s="66" t="s">
        <v>4146</v>
      </c>
    </row>
    <row r="3766" spans="19:20">
      <c r="S3766" s="42">
        <v>12460</v>
      </c>
      <c r="T3766" s="66" t="s">
        <v>3388</v>
      </c>
    </row>
    <row r="3767" spans="19:20">
      <c r="S3767" s="42">
        <v>12461</v>
      </c>
      <c r="T3767" s="66" t="s">
        <v>3388</v>
      </c>
    </row>
    <row r="3768" spans="19:20">
      <c r="S3768" s="42">
        <v>12462</v>
      </c>
      <c r="T3768" s="66" t="s">
        <v>3388</v>
      </c>
    </row>
    <row r="3769" spans="19:20">
      <c r="S3769" s="42">
        <v>12463</v>
      </c>
      <c r="T3769" s="66" t="s">
        <v>3388</v>
      </c>
    </row>
    <row r="3770" spans="19:20">
      <c r="S3770" s="42">
        <v>12464</v>
      </c>
      <c r="T3770" s="66" t="s">
        <v>3388</v>
      </c>
    </row>
    <row r="3771" spans="19:20">
      <c r="S3771" s="42">
        <v>12465</v>
      </c>
      <c r="T3771" s="66" t="s">
        <v>3467</v>
      </c>
    </row>
    <row r="3772" spans="19:20">
      <c r="S3772" s="42">
        <v>12466</v>
      </c>
      <c r="T3772" s="66" t="s">
        <v>3875</v>
      </c>
    </row>
    <row r="3773" spans="19:20">
      <c r="S3773" s="42">
        <v>12467</v>
      </c>
      <c r="T3773" s="66" t="s">
        <v>3875</v>
      </c>
    </row>
    <row r="3774" spans="19:20">
      <c r="S3774" s="42">
        <v>12468</v>
      </c>
      <c r="T3774" s="66" t="s">
        <v>3870</v>
      </c>
    </row>
    <row r="3775" spans="19:20">
      <c r="S3775" s="42">
        <v>12469</v>
      </c>
      <c r="T3775" s="66" t="s">
        <v>3875</v>
      </c>
    </row>
    <row r="3776" spans="19:20">
      <c r="S3776" s="42">
        <v>12536</v>
      </c>
      <c r="T3776" s="66" t="s">
        <v>3213</v>
      </c>
    </row>
    <row r="3777" spans="19:20">
      <c r="S3777" s="42">
        <v>12537</v>
      </c>
      <c r="T3777" s="66" t="s">
        <v>3871</v>
      </c>
    </row>
    <row r="3778" spans="19:20">
      <c r="S3778" s="42">
        <v>12538</v>
      </c>
      <c r="T3778" s="66" t="s">
        <v>3871</v>
      </c>
    </row>
    <row r="3779" spans="19:20">
      <c r="S3779" s="42">
        <v>12539</v>
      </c>
      <c r="T3779" s="66" t="s">
        <v>3871</v>
      </c>
    </row>
    <row r="3780" spans="19:20">
      <c r="S3780" s="42">
        <v>12540</v>
      </c>
      <c r="T3780" s="66" t="s">
        <v>3213</v>
      </c>
    </row>
    <row r="3781" spans="19:20">
      <c r="S3781" s="42">
        <v>12541</v>
      </c>
      <c r="T3781" s="66" t="s">
        <v>3871</v>
      </c>
    </row>
    <row r="3782" spans="19:20">
      <c r="S3782" s="42">
        <v>12542</v>
      </c>
      <c r="T3782" s="66" t="s">
        <v>3871</v>
      </c>
    </row>
    <row r="3783" spans="19:20">
      <c r="S3783" s="42">
        <v>12543</v>
      </c>
      <c r="T3783" s="66" t="s">
        <v>3213</v>
      </c>
    </row>
    <row r="3784" spans="19:20">
      <c r="S3784" s="42">
        <v>12544</v>
      </c>
      <c r="T3784" s="66" t="s">
        <v>3213</v>
      </c>
    </row>
    <row r="3785" spans="19:20">
      <c r="S3785" s="42">
        <v>12545</v>
      </c>
      <c r="T3785" s="66" t="s">
        <v>3213</v>
      </c>
    </row>
    <row r="3786" spans="19:20">
      <c r="S3786" s="42">
        <v>12579</v>
      </c>
      <c r="T3786" s="66" t="s">
        <v>3884</v>
      </c>
    </row>
    <row r="3787" spans="19:20">
      <c r="S3787" s="42">
        <v>12580</v>
      </c>
      <c r="T3787" s="66" t="s">
        <v>3894</v>
      </c>
    </row>
    <row r="3788" spans="19:20">
      <c r="S3788" s="42">
        <v>12581</v>
      </c>
      <c r="T3788" s="66" t="s">
        <v>3894</v>
      </c>
    </row>
    <row r="3789" spans="19:20">
      <c r="S3789" s="42">
        <v>12582</v>
      </c>
      <c r="T3789" s="66" t="s">
        <v>3213</v>
      </c>
    </row>
    <row r="3790" spans="19:20">
      <c r="S3790" s="42">
        <v>12583</v>
      </c>
      <c r="T3790" s="66" t="s">
        <v>3484</v>
      </c>
    </row>
    <row r="3791" spans="19:20">
      <c r="S3791" s="42">
        <v>12584</v>
      </c>
      <c r="T3791" s="66" t="s">
        <v>3484</v>
      </c>
    </row>
    <row r="3792" spans="19:20">
      <c r="S3792" s="42">
        <v>12585</v>
      </c>
      <c r="T3792" s="66" t="s">
        <v>3484</v>
      </c>
    </row>
    <row r="3793" spans="19:20">
      <c r="S3793" s="42">
        <v>12586</v>
      </c>
      <c r="T3793" s="66" t="s">
        <v>3484</v>
      </c>
    </row>
    <row r="3794" spans="19:20">
      <c r="S3794" s="42">
        <v>12587</v>
      </c>
      <c r="T3794" s="66" t="s">
        <v>3409</v>
      </c>
    </row>
    <row r="3795" spans="19:20">
      <c r="S3795" s="42">
        <v>12588</v>
      </c>
      <c r="T3795" s="66" t="s">
        <v>3484</v>
      </c>
    </row>
    <row r="3796" spans="19:20">
      <c r="S3796" s="42">
        <v>12600</v>
      </c>
      <c r="T3796" s="66" t="s">
        <v>3870</v>
      </c>
    </row>
    <row r="3797" spans="19:20">
      <c r="S3797" s="42">
        <v>12601</v>
      </c>
      <c r="T3797" s="66" t="s">
        <v>3484</v>
      </c>
    </row>
    <row r="3798" spans="19:20">
      <c r="S3798" s="42">
        <v>12602</v>
      </c>
      <c r="T3798" s="66" t="s">
        <v>3484</v>
      </c>
    </row>
    <row r="3799" spans="19:20">
      <c r="S3799" s="42">
        <v>12603</v>
      </c>
      <c r="T3799" s="66" t="s">
        <v>3484</v>
      </c>
    </row>
    <row r="3800" spans="19:20">
      <c r="S3800" s="42">
        <v>12604</v>
      </c>
      <c r="T3800" s="66" t="s">
        <v>3484</v>
      </c>
    </row>
    <row r="3801" spans="19:20">
      <c r="S3801" s="42">
        <v>12605</v>
      </c>
      <c r="T3801" s="66" t="s">
        <v>3484</v>
      </c>
    </row>
    <row r="3802" spans="19:20">
      <c r="S3802" s="42">
        <v>12606</v>
      </c>
      <c r="T3802" s="66" t="s">
        <v>3467</v>
      </c>
    </row>
    <row r="3803" spans="19:20">
      <c r="S3803" s="42">
        <v>12607</v>
      </c>
      <c r="T3803" s="66" t="s">
        <v>3815</v>
      </c>
    </row>
    <row r="3804" spans="19:20">
      <c r="S3804" s="42">
        <v>12608</v>
      </c>
      <c r="T3804" s="66" t="s">
        <v>3815</v>
      </c>
    </row>
    <row r="3805" spans="19:20">
      <c r="S3805" s="42">
        <v>12609</v>
      </c>
      <c r="T3805" s="66" t="s">
        <v>3467</v>
      </c>
    </row>
    <row r="3806" spans="19:20">
      <c r="S3806" s="42">
        <v>12610</v>
      </c>
      <c r="T3806" s="66" t="s">
        <v>3484</v>
      </c>
    </row>
    <row r="3807" spans="19:20">
      <c r="S3807" s="42">
        <v>12611</v>
      </c>
      <c r="T3807" s="66" t="s">
        <v>3484</v>
      </c>
    </row>
    <row r="3808" spans="19:20">
      <c r="S3808" s="42">
        <v>12612</v>
      </c>
      <c r="T3808" s="66" t="s">
        <v>3875</v>
      </c>
    </row>
    <row r="3809" spans="19:20">
      <c r="S3809" s="42">
        <v>12613</v>
      </c>
      <c r="T3809" s="66" t="s">
        <v>3875</v>
      </c>
    </row>
    <row r="3810" spans="19:20">
      <c r="S3810" s="42">
        <v>12614</v>
      </c>
      <c r="T3810" s="66" t="s">
        <v>3894</v>
      </c>
    </row>
    <row r="3811" spans="19:20">
      <c r="S3811" s="42">
        <v>12615</v>
      </c>
      <c r="T3811" s="66" t="s">
        <v>3213</v>
      </c>
    </row>
    <row r="3812" spans="19:20">
      <c r="S3812" s="42">
        <v>12616</v>
      </c>
      <c r="T3812" s="66" t="s">
        <v>3213</v>
      </c>
    </row>
    <row r="3813" spans="19:20">
      <c r="S3813" s="42">
        <v>12617</v>
      </c>
      <c r="T3813" s="66" t="s">
        <v>3213</v>
      </c>
    </row>
    <row r="3814" spans="19:20">
      <c r="S3814" s="42">
        <v>12618</v>
      </c>
      <c r="T3814" s="66" t="s">
        <v>3894</v>
      </c>
    </row>
    <row r="3815" spans="19:20">
      <c r="S3815" s="42">
        <v>12619</v>
      </c>
      <c r="T3815" s="66" t="s">
        <v>3894</v>
      </c>
    </row>
    <row r="3816" spans="19:20">
      <c r="S3816" s="42">
        <v>12620</v>
      </c>
      <c r="T3816" s="66" t="s">
        <v>3827</v>
      </c>
    </row>
    <row r="3817" spans="19:20">
      <c r="S3817" s="42">
        <v>12589</v>
      </c>
      <c r="T3817" s="66" t="s">
        <v>3484</v>
      </c>
    </row>
    <row r="3818" spans="19:20">
      <c r="S3818" s="42">
        <v>12590</v>
      </c>
      <c r="T3818" s="66" t="s">
        <v>3484</v>
      </c>
    </row>
    <row r="3819" spans="19:20">
      <c r="S3819" s="42">
        <v>12591</v>
      </c>
      <c r="T3819" s="66" t="s">
        <v>3484</v>
      </c>
    </row>
    <row r="3820" spans="19:20">
      <c r="S3820" s="42">
        <v>12592</v>
      </c>
      <c r="T3820" s="66" t="s">
        <v>3484</v>
      </c>
    </row>
    <row r="3821" spans="19:20">
      <c r="S3821" s="42">
        <v>12593</v>
      </c>
      <c r="T3821" s="66" t="s">
        <v>3484</v>
      </c>
    </row>
    <row r="3822" spans="19:20">
      <c r="S3822" s="42">
        <v>12594</v>
      </c>
      <c r="T3822" s="66" t="s">
        <v>3484</v>
      </c>
    </row>
    <row r="3823" spans="19:20">
      <c r="S3823" s="42">
        <v>12595</v>
      </c>
      <c r="T3823" s="66" t="s">
        <v>3484</v>
      </c>
    </row>
    <row r="3824" spans="19:20">
      <c r="S3824" s="42">
        <v>12596</v>
      </c>
      <c r="T3824" s="66" t="s">
        <v>3869</v>
      </c>
    </row>
    <row r="3825" spans="19:20">
      <c r="S3825" s="42">
        <v>12597</v>
      </c>
      <c r="T3825" s="66" t="s">
        <v>3950</v>
      </c>
    </row>
    <row r="3826" spans="19:20">
      <c r="S3826" s="42">
        <v>12598</v>
      </c>
      <c r="T3826" s="66" t="s">
        <v>3950</v>
      </c>
    </row>
    <row r="3827" spans="19:20">
      <c r="S3827" s="42">
        <v>12599</v>
      </c>
      <c r="T3827" s="66" t="s">
        <v>3950</v>
      </c>
    </row>
    <row r="3828" spans="19:20">
      <c r="S3828" s="42">
        <v>12546</v>
      </c>
      <c r="T3828" s="66" t="s">
        <v>3213</v>
      </c>
    </row>
    <row r="3829" spans="19:20">
      <c r="S3829" s="42">
        <v>12547</v>
      </c>
      <c r="T3829" s="66" t="s">
        <v>3213</v>
      </c>
    </row>
    <row r="3830" spans="19:20">
      <c r="S3830" s="42">
        <v>12548</v>
      </c>
      <c r="T3830" s="66" t="s">
        <v>3815</v>
      </c>
    </row>
    <row r="3831" spans="19:20">
      <c r="S3831" s="42">
        <v>12549</v>
      </c>
      <c r="T3831" s="66" t="s">
        <v>3815</v>
      </c>
    </row>
    <row r="3832" spans="19:20">
      <c r="S3832" s="42">
        <v>12550</v>
      </c>
      <c r="T3832" s="66" t="s">
        <v>3995</v>
      </c>
    </row>
    <row r="3833" spans="19:20">
      <c r="S3833" s="42">
        <v>12551</v>
      </c>
      <c r="T3833" s="66" t="s">
        <v>3995</v>
      </c>
    </row>
    <row r="3834" spans="19:20">
      <c r="S3834" s="42">
        <v>12552</v>
      </c>
      <c r="T3834" s="66" t="s">
        <v>3995</v>
      </c>
    </row>
    <row r="3835" spans="19:20">
      <c r="S3835" s="42">
        <v>12553</v>
      </c>
      <c r="T3835" s="66" t="s">
        <v>3815</v>
      </c>
    </row>
    <row r="3836" spans="19:20">
      <c r="S3836" s="42">
        <v>12554</v>
      </c>
      <c r="T3836" s="66" t="s">
        <v>3815</v>
      </c>
    </row>
    <row r="3837" spans="19:20">
      <c r="S3837" s="42">
        <v>12556</v>
      </c>
      <c r="T3837" s="66" t="s">
        <v>3894</v>
      </c>
    </row>
    <row r="3838" spans="19:20">
      <c r="S3838" s="42">
        <v>12557</v>
      </c>
      <c r="T3838" s="66" t="s">
        <v>3894</v>
      </c>
    </row>
    <row r="3839" spans="19:20">
      <c r="S3839" s="42">
        <v>12558</v>
      </c>
      <c r="T3839" s="66" t="s">
        <v>3213</v>
      </c>
    </row>
    <row r="3840" spans="19:20">
      <c r="S3840" s="42">
        <v>12559</v>
      </c>
      <c r="T3840" s="66" t="s">
        <v>3894</v>
      </c>
    </row>
    <row r="3841" spans="19:20">
      <c r="S3841" s="42">
        <v>12560</v>
      </c>
      <c r="T3841" s="66" t="s">
        <v>3213</v>
      </c>
    </row>
    <row r="3842" spans="19:20">
      <c r="S3842" s="42">
        <v>12561</v>
      </c>
      <c r="T3842" s="66" t="s">
        <v>3213</v>
      </c>
    </row>
    <row r="3843" spans="19:20">
      <c r="S3843" s="42">
        <v>12562</v>
      </c>
      <c r="T3843" s="66" t="s">
        <v>3213</v>
      </c>
    </row>
    <row r="3844" spans="19:20">
      <c r="S3844" s="42">
        <v>12563</v>
      </c>
      <c r="T3844" s="66" t="s">
        <v>3514</v>
      </c>
    </row>
    <row r="3845" spans="19:20">
      <c r="S3845" s="42">
        <v>12564</v>
      </c>
      <c r="T3845" s="66" t="s">
        <v>3388</v>
      </c>
    </row>
    <row r="3846" spans="19:20">
      <c r="S3846" s="42">
        <v>12565</v>
      </c>
      <c r="T3846" s="66" t="s">
        <v>3213</v>
      </c>
    </row>
    <row r="3847" spans="19:20">
      <c r="S3847" s="42">
        <v>12566</v>
      </c>
      <c r="T3847" s="66" t="s">
        <v>3213</v>
      </c>
    </row>
    <row r="3848" spans="19:20">
      <c r="S3848" s="42">
        <v>12567</v>
      </c>
      <c r="T3848" s="66" t="s">
        <v>3213</v>
      </c>
    </row>
    <row r="3849" spans="19:20">
      <c r="S3849" s="42">
        <v>12568</v>
      </c>
      <c r="T3849" s="66" t="s">
        <v>3388</v>
      </c>
    </row>
    <row r="3850" spans="19:20">
      <c r="S3850" s="42">
        <v>12569</v>
      </c>
      <c r="T3850" s="66" t="s">
        <v>3388</v>
      </c>
    </row>
    <row r="3851" spans="19:20">
      <c r="S3851" s="42">
        <v>12570</v>
      </c>
      <c r="T3851" s="66" t="s">
        <v>3409</v>
      </c>
    </row>
    <row r="3852" spans="19:20">
      <c r="S3852" s="42">
        <v>12572</v>
      </c>
      <c r="T3852" s="66" t="s">
        <v>3894</v>
      </c>
    </row>
    <row r="3853" spans="19:20">
      <c r="S3853" s="42">
        <v>12573</v>
      </c>
      <c r="T3853" s="66" t="s">
        <v>3894</v>
      </c>
    </row>
    <row r="3854" spans="19:20">
      <c r="S3854" s="42">
        <v>12574</v>
      </c>
      <c r="T3854" s="66" t="s">
        <v>3827</v>
      </c>
    </row>
    <row r="3855" spans="19:20">
      <c r="S3855" s="42">
        <v>12575</v>
      </c>
      <c r="T3855" s="66" t="s">
        <v>3815</v>
      </c>
    </row>
    <row r="3856" spans="19:20">
      <c r="S3856" s="42">
        <v>12576</v>
      </c>
      <c r="T3856" s="66" t="s">
        <v>3815</v>
      </c>
    </row>
    <row r="3857" spans="19:20">
      <c r="S3857" s="42">
        <v>12577</v>
      </c>
      <c r="T3857" s="66" t="s">
        <v>3388</v>
      </c>
    </row>
    <row r="3858" spans="19:20">
      <c r="S3858" s="42">
        <v>12578</v>
      </c>
      <c r="T3858" s="66" t="s">
        <v>3213</v>
      </c>
    </row>
    <row r="3859" spans="19:20">
      <c r="S3859" s="42">
        <v>12470</v>
      </c>
      <c r="T3859" s="66" t="s">
        <v>3875</v>
      </c>
    </row>
    <row r="3860" spans="19:20">
      <c r="S3860" s="42">
        <v>12471</v>
      </c>
      <c r="T3860" s="66" t="s">
        <v>3514</v>
      </c>
    </row>
    <row r="3861" spans="19:20">
      <c r="S3861" s="42">
        <v>12472</v>
      </c>
      <c r="T3861" s="66" t="s">
        <v>3872</v>
      </c>
    </row>
    <row r="3862" spans="19:20">
      <c r="S3862" s="42">
        <v>12473</v>
      </c>
      <c r="T3862" s="66" t="s">
        <v>3872</v>
      </c>
    </row>
    <row r="3863" spans="19:20">
      <c r="S3863" s="42">
        <v>12474</v>
      </c>
      <c r="T3863" s="66" t="s">
        <v>3872</v>
      </c>
    </row>
    <row r="3864" spans="19:20">
      <c r="S3864" s="42">
        <v>12475</v>
      </c>
      <c r="T3864" s="66" t="s">
        <v>3872</v>
      </c>
    </row>
    <row r="3865" spans="19:20">
      <c r="S3865" s="42">
        <v>12476</v>
      </c>
      <c r="T3865" s="66" t="s">
        <v>3815</v>
      </c>
    </row>
    <row r="3866" spans="19:20">
      <c r="S3866" s="42">
        <v>12477</v>
      </c>
      <c r="T3866" s="66" t="s">
        <v>3815</v>
      </c>
    </row>
    <row r="3867" spans="19:20">
      <c r="S3867" s="42">
        <v>12478</v>
      </c>
      <c r="T3867" s="66" t="s">
        <v>3950</v>
      </c>
    </row>
    <row r="3868" spans="19:20">
      <c r="S3868" s="42">
        <v>12479</v>
      </c>
      <c r="T3868" s="66" t="s">
        <v>3836</v>
      </c>
    </row>
    <row r="3869" spans="19:20">
      <c r="S3869" s="42">
        <v>12493</v>
      </c>
      <c r="T3869" s="66" t="s">
        <v>3872</v>
      </c>
    </row>
    <row r="3870" spans="19:20">
      <c r="S3870" s="42">
        <v>12494</v>
      </c>
      <c r="T3870" s="66" t="s">
        <v>3555</v>
      </c>
    </row>
    <row r="3871" spans="19:20">
      <c r="S3871" s="42">
        <v>12495</v>
      </c>
      <c r="T3871" s="66" t="s">
        <v>3213</v>
      </c>
    </row>
    <row r="3872" spans="19:20">
      <c r="S3872" s="42">
        <v>12496</v>
      </c>
      <c r="T3872" s="66" t="s">
        <v>3213</v>
      </c>
    </row>
    <row r="3873" spans="19:20">
      <c r="S3873" s="42">
        <v>12497</v>
      </c>
      <c r="T3873" s="66" t="s">
        <v>3213</v>
      </c>
    </row>
    <row r="3874" spans="19:20">
      <c r="S3874" s="42">
        <v>12498</v>
      </c>
      <c r="T3874" s="66" t="s">
        <v>3213</v>
      </c>
    </row>
    <row r="3875" spans="19:20">
      <c r="S3875" s="42">
        <v>12499</v>
      </c>
      <c r="T3875" s="66" t="s">
        <v>3213</v>
      </c>
    </row>
    <row r="3876" spans="19:20">
      <c r="S3876" s="42">
        <v>12500</v>
      </c>
      <c r="T3876" s="66" t="s">
        <v>3903</v>
      </c>
    </row>
    <row r="3877" spans="19:20">
      <c r="S3877" s="42">
        <v>12501</v>
      </c>
      <c r="T3877" s="66" t="s">
        <v>3388</v>
      </c>
    </row>
    <row r="3878" spans="19:20">
      <c r="S3878" s="42">
        <v>12502</v>
      </c>
      <c r="T3878" s="66" t="s">
        <v>3388</v>
      </c>
    </row>
    <row r="3879" spans="19:20">
      <c r="S3879" s="42">
        <v>12503</v>
      </c>
      <c r="T3879" s="66" t="s">
        <v>3388</v>
      </c>
    </row>
    <row r="3880" spans="19:20">
      <c r="S3880" s="42">
        <v>12504</v>
      </c>
      <c r="T3880" s="66" t="s">
        <v>3388</v>
      </c>
    </row>
    <row r="3881" spans="19:20">
      <c r="S3881" s="42">
        <v>12505</v>
      </c>
      <c r="T3881" s="66" t="s">
        <v>3388</v>
      </c>
    </row>
    <row r="3882" spans="19:20">
      <c r="S3882" s="42">
        <v>12506</v>
      </c>
      <c r="T3882" s="66" t="s">
        <v>3388</v>
      </c>
    </row>
    <row r="3883" spans="19:20">
      <c r="S3883" s="42">
        <v>12507</v>
      </c>
      <c r="T3883" s="66" t="s">
        <v>3388</v>
      </c>
    </row>
    <row r="3884" spans="19:20">
      <c r="S3884" s="42">
        <v>12508</v>
      </c>
      <c r="T3884" s="66" t="s">
        <v>3388</v>
      </c>
    </row>
    <row r="3885" spans="19:20">
      <c r="S3885" s="42">
        <v>12509</v>
      </c>
      <c r="T3885" s="66" t="s">
        <v>3388</v>
      </c>
    </row>
    <row r="3886" spans="19:20">
      <c r="S3886" s="42">
        <v>12510</v>
      </c>
      <c r="T3886" s="66" t="s">
        <v>3388</v>
      </c>
    </row>
    <row r="3887" spans="19:20">
      <c r="S3887" s="42">
        <v>12511</v>
      </c>
      <c r="T3887" s="66" t="s">
        <v>3388</v>
      </c>
    </row>
    <row r="3888" spans="19:20">
      <c r="S3888" s="42">
        <v>12512</v>
      </c>
      <c r="T3888" s="66" t="s">
        <v>3388</v>
      </c>
    </row>
    <row r="3889" spans="19:20">
      <c r="S3889" s="42">
        <v>12513</v>
      </c>
      <c r="T3889" s="66" t="s">
        <v>3388</v>
      </c>
    </row>
    <row r="3890" spans="19:20">
      <c r="S3890" s="42">
        <v>12514</v>
      </c>
      <c r="T3890" s="66" t="s">
        <v>3388</v>
      </c>
    </row>
    <row r="3891" spans="19:20">
      <c r="S3891" s="42">
        <v>12515</v>
      </c>
      <c r="T3891" s="66" t="s">
        <v>3388</v>
      </c>
    </row>
    <row r="3892" spans="19:20">
      <c r="S3892" s="42">
        <v>12516</v>
      </c>
      <c r="T3892" s="66" t="s">
        <v>3388</v>
      </c>
    </row>
    <row r="3893" spans="19:20">
      <c r="S3893" s="42">
        <v>12517</v>
      </c>
      <c r="T3893" s="66" t="s">
        <v>3388</v>
      </c>
    </row>
    <row r="3894" spans="19:20">
      <c r="S3894" s="42">
        <v>12518</v>
      </c>
      <c r="T3894" s="66" t="s">
        <v>3388</v>
      </c>
    </row>
    <row r="3895" spans="19:20">
      <c r="S3895" s="42">
        <v>12519</v>
      </c>
      <c r="T3895" s="66" t="s">
        <v>3388</v>
      </c>
    </row>
    <row r="3896" spans="19:20">
      <c r="S3896" s="42">
        <v>12520</v>
      </c>
      <c r="T3896" s="66" t="s">
        <v>3388</v>
      </c>
    </row>
    <row r="3897" spans="19:20">
      <c r="S3897" s="42">
        <v>12521</v>
      </c>
      <c r="T3897" s="66" t="s">
        <v>3388</v>
      </c>
    </row>
    <row r="3898" spans="19:20">
      <c r="S3898" s="42">
        <v>12522</v>
      </c>
      <c r="T3898" s="66" t="s">
        <v>3388</v>
      </c>
    </row>
    <row r="3899" spans="19:20">
      <c r="S3899" s="42">
        <v>12523</v>
      </c>
      <c r="T3899" s="66" t="s">
        <v>3868</v>
      </c>
    </row>
    <row r="3900" spans="19:20">
      <c r="S3900" s="42">
        <v>12524</v>
      </c>
      <c r="T3900" s="66" t="s">
        <v>3868</v>
      </c>
    </row>
    <row r="3901" spans="19:20">
      <c r="S3901" s="42">
        <v>12525</v>
      </c>
      <c r="T3901" s="66" t="s">
        <v>3868</v>
      </c>
    </row>
    <row r="3902" spans="19:20">
      <c r="S3902" s="42">
        <v>12526</v>
      </c>
      <c r="T3902" s="66" t="s">
        <v>3868</v>
      </c>
    </row>
    <row r="3903" spans="19:20">
      <c r="S3903" s="42">
        <v>12527</v>
      </c>
      <c r="T3903" s="66" t="s">
        <v>3868</v>
      </c>
    </row>
    <row r="3904" spans="19:20">
      <c r="S3904" s="42">
        <v>12528</v>
      </c>
      <c r="T3904" s="66" t="s">
        <v>3868</v>
      </c>
    </row>
    <row r="3905" spans="19:20">
      <c r="S3905" s="42">
        <v>12529</v>
      </c>
      <c r="T3905" s="66" t="s">
        <v>3868</v>
      </c>
    </row>
    <row r="3906" spans="19:20">
      <c r="S3906" s="42">
        <v>12530</v>
      </c>
      <c r="T3906" s="66" t="s">
        <v>3868</v>
      </c>
    </row>
    <row r="3907" spans="19:20">
      <c r="S3907" s="42">
        <v>12531</v>
      </c>
      <c r="T3907" s="66" t="s">
        <v>3868</v>
      </c>
    </row>
    <row r="3908" spans="19:20">
      <c r="S3908" s="42">
        <v>12532</v>
      </c>
      <c r="T3908" s="66" t="s">
        <v>3877</v>
      </c>
    </row>
    <row r="3909" spans="19:20">
      <c r="S3909" s="42">
        <v>12533</v>
      </c>
      <c r="T3909" s="66" t="s">
        <v>3409</v>
      </c>
    </row>
    <row r="3910" spans="19:20">
      <c r="S3910" s="42">
        <v>12534</v>
      </c>
      <c r="T3910" s="66" t="s">
        <v>3213</v>
      </c>
    </row>
    <row r="3911" spans="19:20">
      <c r="S3911" s="42">
        <v>12535</v>
      </c>
      <c r="T3911" s="66" t="s">
        <v>3213</v>
      </c>
    </row>
    <row r="3912" spans="19:20">
      <c r="S3912" s="42">
        <v>12449</v>
      </c>
      <c r="T3912" s="66" t="s">
        <v>3514</v>
      </c>
    </row>
    <row r="3913" spans="19:20">
      <c r="S3913" s="42">
        <v>12450</v>
      </c>
      <c r="T3913" s="66" t="s">
        <v>3467</v>
      </c>
    </row>
    <row r="3914" spans="19:20">
      <c r="S3914" s="42">
        <v>12451</v>
      </c>
      <c r="T3914" s="66" t="s">
        <v>3467</v>
      </c>
    </row>
    <row r="3915" spans="19:20">
      <c r="S3915" s="42">
        <v>12452</v>
      </c>
      <c r="T3915" s="66" t="s">
        <v>3514</v>
      </c>
    </row>
    <row r="3916" spans="19:20">
      <c r="S3916" s="42">
        <v>12453</v>
      </c>
      <c r="T3916" s="66" t="s">
        <v>3514</v>
      </c>
    </row>
    <row r="3917" spans="19:20">
      <c r="S3917" s="42">
        <v>12454</v>
      </c>
      <c r="T3917" s="66" t="s">
        <v>3514</v>
      </c>
    </row>
    <row r="3918" spans="19:20">
      <c r="S3918" s="42">
        <v>12455</v>
      </c>
      <c r="T3918" s="66" t="s">
        <v>3514</v>
      </c>
    </row>
    <row r="3919" spans="19:20">
      <c r="S3919" s="42">
        <v>12456</v>
      </c>
      <c r="T3919" s="66" t="s">
        <v>3514</v>
      </c>
    </row>
    <row r="3920" spans="19:20">
      <c r="S3920" s="42">
        <v>12457</v>
      </c>
      <c r="T3920" s="66" t="s">
        <v>3514</v>
      </c>
    </row>
    <row r="3921" spans="19:20">
      <c r="S3921" s="42">
        <v>12458</v>
      </c>
      <c r="T3921" s="66" t="s">
        <v>3514</v>
      </c>
    </row>
    <row r="3922" spans="19:20">
      <c r="S3922" s="42">
        <v>12459</v>
      </c>
      <c r="T3922" s="66" t="s">
        <v>3388</v>
      </c>
    </row>
    <row r="3923" spans="19:20">
      <c r="S3923" s="42">
        <v>14666</v>
      </c>
      <c r="T3923" s="66" t="s">
        <v>3213</v>
      </c>
    </row>
    <row r="3924" spans="19:20">
      <c r="S3924" s="42">
        <v>14667</v>
      </c>
      <c r="T3924" s="66" t="s">
        <v>3213</v>
      </c>
    </row>
    <row r="3925" spans="19:20">
      <c r="S3925" s="42">
        <v>14668</v>
      </c>
      <c r="T3925" s="66" t="s">
        <v>3213</v>
      </c>
    </row>
    <row r="3926" spans="19:20">
      <c r="S3926" s="42">
        <v>14669</v>
      </c>
      <c r="T3926" s="66" t="s">
        <v>3213</v>
      </c>
    </row>
    <row r="3927" spans="19:20">
      <c r="S3927" s="42">
        <v>14670</v>
      </c>
      <c r="T3927" s="66" t="s">
        <v>3213</v>
      </c>
    </row>
    <row r="3928" spans="19:20">
      <c r="S3928" s="42">
        <v>14671</v>
      </c>
      <c r="T3928" s="66" t="s">
        <v>3213</v>
      </c>
    </row>
    <row r="3929" spans="19:20">
      <c r="S3929" s="42">
        <v>14672</v>
      </c>
      <c r="T3929" s="66" t="s">
        <v>3213</v>
      </c>
    </row>
    <row r="3930" spans="19:20">
      <c r="S3930" s="42">
        <v>14899</v>
      </c>
      <c r="T3930" s="66" t="s">
        <v>3970</v>
      </c>
    </row>
    <row r="3931" spans="19:20">
      <c r="S3931" s="42">
        <v>14900</v>
      </c>
      <c r="T3931" s="66" t="s">
        <v>3970</v>
      </c>
    </row>
    <row r="3932" spans="19:20">
      <c r="S3932" s="42">
        <v>14901</v>
      </c>
      <c r="T3932" s="66" t="s">
        <v>3970</v>
      </c>
    </row>
    <row r="3933" spans="19:20">
      <c r="S3933" s="42">
        <v>14902</v>
      </c>
      <c r="T3933" s="66" t="s">
        <v>3970</v>
      </c>
    </row>
    <row r="3934" spans="19:20">
      <c r="S3934" s="42">
        <v>14874</v>
      </c>
      <c r="T3934" s="66" t="s">
        <v>3467</v>
      </c>
    </row>
    <row r="3935" spans="19:20">
      <c r="S3935" s="42">
        <v>14875</v>
      </c>
      <c r="T3935" s="66" t="s">
        <v>4003</v>
      </c>
    </row>
    <row r="3936" spans="19:20">
      <c r="S3936" s="42">
        <v>14876</v>
      </c>
      <c r="T3936" s="66" t="s">
        <v>3467</v>
      </c>
    </row>
    <row r="3937" spans="19:20">
      <c r="S3937" s="42">
        <v>14877</v>
      </c>
      <c r="T3937" s="66" t="s">
        <v>3536</v>
      </c>
    </row>
    <row r="3938" spans="19:20">
      <c r="S3938" s="42">
        <v>14878</v>
      </c>
      <c r="T3938" s="66" t="s">
        <v>3467</v>
      </c>
    </row>
    <row r="3939" spans="19:20">
      <c r="S3939" s="42">
        <v>14879</v>
      </c>
      <c r="T3939" s="66" t="s">
        <v>3467</v>
      </c>
    </row>
    <row r="3940" spans="19:20">
      <c r="S3940" s="42">
        <v>14880</v>
      </c>
      <c r="T3940" s="66" t="s">
        <v>3333</v>
      </c>
    </row>
    <row r="3941" spans="19:20">
      <c r="S3941" s="42">
        <v>14881</v>
      </c>
      <c r="T3941" s="66" t="s">
        <v>3333</v>
      </c>
    </row>
    <row r="3942" spans="19:20">
      <c r="S3942" s="42">
        <v>14882</v>
      </c>
      <c r="T3942" s="66" t="s">
        <v>3333</v>
      </c>
    </row>
    <row r="3943" spans="19:20">
      <c r="S3943" s="42">
        <v>14883</v>
      </c>
      <c r="T3943" s="66" t="s">
        <v>3333</v>
      </c>
    </row>
    <row r="3944" spans="19:20">
      <c r="S3944" s="42">
        <v>14655</v>
      </c>
      <c r="T3944" s="66" t="s">
        <v>3213</v>
      </c>
    </row>
    <row r="3945" spans="19:20">
      <c r="S3945" s="42">
        <v>14656</v>
      </c>
      <c r="T3945" s="66" t="s">
        <v>3213</v>
      </c>
    </row>
    <row r="3946" spans="19:20">
      <c r="S3946" s="42">
        <v>14657</v>
      </c>
      <c r="T3946" s="66" t="s">
        <v>3213</v>
      </c>
    </row>
    <row r="3947" spans="19:20">
      <c r="S3947" s="42">
        <v>14884</v>
      </c>
      <c r="T3947" s="66" t="s">
        <v>3974</v>
      </c>
    </row>
    <row r="3948" spans="19:20">
      <c r="S3948" s="42">
        <v>14885</v>
      </c>
      <c r="T3948" s="66" t="s">
        <v>3974</v>
      </c>
    </row>
    <row r="3949" spans="19:20">
      <c r="S3949" s="42">
        <v>14886</v>
      </c>
      <c r="T3949" s="66" t="s">
        <v>3974</v>
      </c>
    </row>
    <row r="3950" spans="19:20">
      <c r="S3950" s="42">
        <v>14887</v>
      </c>
      <c r="T3950" s="66" t="s">
        <v>3974</v>
      </c>
    </row>
    <row r="3951" spans="19:20">
      <c r="S3951" s="42">
        <v>14888</v>
      </c>
      <c r="T3951" s="66" t="s">
        <v>3974</v>
      </c>
    </row>
    <row r="3952" spans="19:20">
      <c r="S3952" s="42">
        <v>14889</v>
      </c>
      <c r="T3952" s="66" t="s">
        <v>3974</v>
      </c>
    </row>
    <row r="3953" spans="19:20">
      <c r="S3953" s="42">
        <v>14890</v>
      </c>
      <c r="T3953" s="66" t="s">
        <v>4024</v>
      </c>
    </row>
    <row r="3954" spans="19:20">
      <c r="S3954" s="42">
        <v>14891</v>
      </c>
      <c r="T3954" s="66" t="s">
        <v>4024</v>
      </c>
    </row>
    <row r="3955" spans="19:20">
      <c r="S3955" s="42">
        <v>14892</v>
      </c>
      <c r="T3955" s="66" t="s">
        <v>4024</v>
      </c>
    </row>
    <row r="3956" spans="19:20">
      <c r="S3956" s="42">
        <v>14893</v>
      </c>
      <c r="T3956" s="66" t="s">
        <v>4024</v>
      </c>
    </row>
    <row r="3957" spans="19:20">
      <c r="S3957" s="42">
        <v>14894</v>
      </c>
      <c r="T3957" s="66" t="s">
        <v>4024</v>
      </c>
    </row>
    <row r="3958" spans="19:20">
      <c r="S3958" s="42">
        <v>14895</v>
      </c>
      <c r="T3958" s="66" t="s">
        <v>3213</v>
      </c>
    </row>
    <row r="3959" spans="19:20">
      <c r="S3959" s="42">
        <v>14896</v>
      </c>
      <c r="T3959" s="66" t="s">
        <v>3970</v>
      </c>
    </row>
    <row r="3960" spans="19:20">
      <c r="S3960" s="42">
        <v>14897</v>
      </c>
      <c r="T3960" s="66" t="s">
        <v>3970</v>
      </c>
    </row>
    <row r="3961" spans="19:20">
      <c r="S3961" s="42">
        <v>14898</v>
      </c>
      <c r="T3961" s="66" t="s">
        <v>3970</v>
      </c>
    </row>
    <row r="3962" spans="19:20">
      <c r="S3962" s="42">
        <v>15139</v>
      </c>
      <c r="T3962" s="66" t="s">
        <v>3329</v>
      </c>
    </row>
    <row r="3963" spans="19:20">
      <c r="S3963" s="42">
        <v>15140</v>
      </c>
      <c r="T3963" s="66" t="s">
        <v>3992</v>
      </c>
    </row>
    <row r="3964" spans="19:20">
      <c r="S3964" s="42">
        <v>15141</v>
      </c>
      <c r="T3964" s="66" t="s">
        <v>4040</v>
      </c>
    </row>
    <row r="3965" spans="19:20">
      <c r="S3965" s="42">
        <v>15124</v>
      </c>
      <c r="T3965" s="66" t="s">
        <v>4158</v>
      </c>
    </row>
    <row r="3966" spans="19:20">
      <c r="S3966" s="42">
        <v>15125</v>
      </c>
      <c r="T3966" s="66" t="s">
        <v>3213</v>
      </c>
    </row>
    <row r="3967" spans="19:20">
      <c r="S3967" s="42">
        <v>15126</v>
      </c>
      <c r="T3967" s="66" t="s">
        <v>3213</v>
      </c>
    </row>
    <row r="3968" spans="19:20">
      <c r="S3968" s="42">
        <v>15127</v>
      </c>
      <c r="T3968" s="66" t="s">
        <v>3388</v>
      </c>
    </row>
    <row r="3969" spans="19:20">
      <c r="S3969" s="42">
        <v>15128</v>
      </c>
      <c r="T3969" s="66" t="s">
        <v>3388</v>
      </c>
    </row>
    <row r="3970" spans="19:20">
      <c r="S3970" s="42">
        <v>15129</v>
      </c>
      <c r="T3970" s="66" t="s">
        <v>3388</v>
      </c>
    </row>
    <row r="3971" spans="19:20">
      <c r="S3971" s="42">
        <v>15130</v>
      </c>
      <c r="T3971" s="66" t="s">
        <v>3388</v>
      </c>
    </row>
    <row r="3972" spans="19:20">
      <c r="S3972" s="42">
        <v>15131</v>
      </c>
      <c r="T3972" s="66" t="s">
        <v>3866</v>
      </c>
    </row>
    <row r="3973" spans="19:20">
      <c r="S3973" s="42">
        <v>15132</v>
      </c>
      <c r="T3973" s="66" t="s">
        <v>3866</v>
      </c>
    </row>
    <row r="3974" spans="19:20">
      <c r="S3974" s="42">
        <v>15133</v>
      </c>
      <c r="T3974" s="66" t="s">
        <v>3866</v>
      </c>
    </row>
    <row r="3975" spans="19:20">
      <c r="S3975" s="42">
        <v>15134</v>
      </c>
      <c r="T3975" s="66" t="s">
        <v>3866</v>
      </c>
    </row>
    <row r="3976" spans="19:20">
      <c r="S3976" s="42">
        <v>15135</v>
      </c>
      <c r="T3976" s="66" t="s">
        <v>4159</v>
      </c>
    </row>
    <row r="3977" spans="19:20">
      <c r="S3977" s="42">
        <v>15136</v>
      </c>
      <c r="T3977" s="66" t="s">
        <v>3850</v>
      </c>
    </row>
    <row r="3978" spans="19:20">
      <c r="S3978" s="42">
        <v>15137</v>
      </c>
      <c r="T3978" s="66" t="s">
        <v>3388</v>
      </c>
    </row>
    <row r="3979" spans="19:20">
      <c r="S3979" s="42">
        <v>15138</v>
      </c>
      <c r="T3979" s="66" t="s">
        <v>3866</v>
      </c>
    </row>
    <row r="3980" spans="19:20">
      <c r="S3980" s="42">
        <v>15352</v>
      </c>
      <c r="T3980" s="66" t="s">
        <v>3989</v>
      </c>
    </row>
    <row r="3981" spans="19:20">
      <c r="S3981" s="42">
        <v>15353</v>
      </c>
      <c r="T3981" s="66" t="s">
        <v>4016</v>
      </c>
    </row>
    <row r="3982" spans="19:20">
      <c r="S3982" s="42">
        <v>15354</v>
      </c>
      <c r="T3982" s="66" t="s">
        <v>4016</v>
      </c>
    </row>
    <row r="3983" spans="19:20">
      <c r="S3983" s="42">
        <v>15355</v>
      </c>
      <c r="T3983" s="66" t="s">
        <v>3970</v>
      </c>
    </row>
    <row r="3984" spans="19:20">
      <c r="S3984" s="42">
        <v>15356</v>
      </c>
      <c r="T3984" s="66" t="s">
        <v>3970</v>
      </c>
    </row>
    <row r="3985" spans="19:20">
      <c r="S3985" s="42">
        <v>15357</v>
      </c>
      <c r="T3985" s="66" t="s">
        <v>3970</v>
      </c>
    </row>
    <row r="3986" spans="19:20">
      <c r="S3986" s="42">
        <v>15358</v>
      </c>
      <c r="T3986" s="66" t="s">
        <v>3970</v>
      </c>
    </row>
    <row r="3987" spans="19:20">
      <c r="S3987" s="42">
        <v>15359</v>
      </c>
      <c r="T3987" s="66" t="s">
        <v>3970</v>
      </c>
    </row>
    <row r="3988" spans="19:20">
      <c r="S3988" s="42">
        <v>15360</v>
      </c>
      <c r="T3988" s="66" t="s">
        <v>3970</v>
      </c>
    </row>
    <row r="3989" spans="19:20">
      <c r="S3989" s="42">
        <v>15361</v>
      </c>
      <c r="T3989" s="66" t="s">
        <v>3970</v>
      </c>
    </row>
    <row r="3990" spans="19:20">
      <c r="S3990" s="42">
        <v>15362</v>
      </c>
      <c r="T3990" s="66" t="s">
        <v>3970</v>
      </c>
    </row>
    <row r="3991" spans="19:20">
      <c r="S3991" s="42">
        <v>15363</v>
      </c>
      <c r="T3991" s="66" t="s">
        <v>3970</v>
      </c>
    </row>
    <row r="3992" spans="19:20">
      <c r="S3992" s="42">
        <v>15364</v>
      </c>
      <c r="T3992" s="66" t="s">
        <v>3213</v>
      </c>
    </row>
    <row r="3993" spans="19:20">
      <c r="S3993" s="42">
        <v>15365</v>
      </c>
      <c r="T3993" s="66" t="s">
        <v>3213</v>
      </c>
    </row>
    <row r="3994" spans="19:20">
      <c r="S3994" s="42">
        <v>15366</v>
      </c>
      <c r="T3994" s="66" t="s">
        <v>3965</v>
      </c>
    </row>
    <row r="3995" spans="19:20">
      <c r="S3995" s="42">
        <v>14643</v>
      </c>
      <c r="T3995" s="66" t="s">
        <v>3402</v>
      </c>
    </row>
    <row r="3996" spans="19:20">
      <c r="S3996" s="42">
        <v>14644</v>
      </c>
      <c r="T3996" s="66" t="s">
        <v>3402</v>
      </c>
    </row>
    <row r="3997" spans="19:20">
      <c r="S3997" s="42">
        <v>14645</v>
      </c>
      <c r="T3997" s="66" t="s">
        <v>3977</v>
      </c>
    </row>
    <row r="3998" spans="19:20">
      <c r="S3998" s="42">
        <v>14646</v>
      </c>
      <c r="T3998" s="66" t="s">
        <v>3977</v>
      </c>
    </row>
    <row r="3999" spans="19:20">
      <c r="S3999" s="42">
        <v>14647</v>
      </c>
      <c r="T3999" s="66" t="s">
        <v>3977</v>
      </c>
    </row>
    <row r="4000" spans="19:20">
      <c r="S4000" s="42">
        <v>14648</v>
      </c>
      <c r="T4000" s="66" t="s">
        <v>3977</v>
      </c>
    </row>
    <row r="4001" spans="19:20">
      <c r="S4001" s="42">
        <v>14649</v>
      </c>
      <c r="T4001" s="66" t="s">
        <v>3977</v>
      </c>
    </row>
    <row r="4002" spans="19:20">
      <c r="S4002" s="42">
        <v>14650</v>
      </c>
      <c r="T4002" s="66" t="s">
        <v>3213</v>
      </c>
    </row>
    <row r="4003" spans="19:20">
      <c r="S4003" s="42">
        <v>14651</v>
      </c>
      <c r="T4003" s="66" t="s">
        <v>3993</v>
      </c>
    </row>
    <row r="4004" spans="19:20">
      <c r="S4004" s="42">
        <v>14652</v>
      </c>
      <c r="T4004" s="66" t="s">
        <v>3993</v>
      </c>
    </row>
    <row r="4005" spans="19:20">
      <c r="S4005" s="42">
        <v>14653</v>
      </c>
      <c r="T4005" s="66" t="s">
        <v>3993</v>
      </c>
    </row>
    <row r="4006" spans="19:20">
      <c r="S4006" s="42">
        <v>14654</v>
      </c>
      <c r="T4006" s="66" t="s">
        <v>3993</v>
      </c>
    </row>
    <row r="4007" spans="19:20">
      <c r="S4007" s="42">
        <v>14903</v>
      </c>
      <c r="T4007" s="66" t="s">
        <v>3970</v>
      </c>
    </row>
    <row r="4008" spans="19:20">
      <c r="S4008" s="42">
        <v>14904</v>
      </c>
      <c r="T4008" s="66" t="s">
        <v>3970</v>
      </c>
    </row>
    <row r="4009" spans="19:20">
      <c r="S4009" s="42">
        <v>14905</v>
      </c>
      <c r="T4009" s="66" t="s">
        <v>3970</v>
      </c>
    </row>
    <row r="4010" spans="19:20">
      <c r="S4010" s="42">
        <v>14906</v>
      </c>
      <c r="T4010" s="66" t="s">
        <v>3970</v>
      </c>
    </row>
    <row r="4011" spans="19:20">
      <c r="S4011" s="42">
        <v>14907</v>
      </c>
      <c r="T4011" s="66" t="s">
        <v>3970</v>
      </c>
    </row>
    <row r="4012" spans="19:20">
      <c r="S4012" s="42">
        <v>14908</v>
      </c>
      <c r="T4012" s="66" t="s">
        <v>3970</v>
      </c>
    </row>
    <row r="4013" spans="19:20">
      <c r="S4013" s="42">
        <v>14909</v>
      </c>
      <c r="T4013" s="66" t="s">
        <v>3372</v>
      </c>
    </row>
    <row r="4014" spans="19:20">
      <c r="S4014" s="42">
        <v>14910</v>
      </c>
      <c r="T4014" s="66" t="s">
        <v>4041</v>
      </c>
    </row>
    <row r="4015" spans="19:20">
      <c r="S4015" s="42">
        <v>14911</v>
      </c>
      <c r="T4015" s="66" t="s">
        <v>3213</v>
      </c>
    </row>
    <row r="4016" spans="19:20">
      <c r="S4016" s="42">
        <v>14912</v>
      </c>
      <c r="T4016" s="66" t="s">
        <v>4160</v>
      </c>
    </row>
    <row r="4017" spans="19:20">
      <c r="S4017" s="42">
        <v>14913</v>
      </c>
      <c r="T4017" s="66" t="s">
        <v>4016</v>
      </c>
    </row>
    <row r="4018" spans="19:20">
      <c r="S4018" s="42">
        <v>15154</v>
      </c>
      <c r="T4018" s="66" t="s">
        <v>3329</v>
      </c>
    </row>
    <row r="4019" spans="19:20">
      <c r="S4019" s="42">
        <v>15155</v>
      </c>
      <c r="T4019" s="66" t="s">
        <v>3329</v>
      </c>
    </row>
    <row r="4020" spans="19:20">
      <c r="S4020" s="42">
        <v>15156</v>
      </c>
      <c r="T4020" s="66" t="s">
        <v>4161</v>
      </c>
    </row>
    <row r="4021" spans="19:20">
      <c r="S4021" s="42">
        <v>15157</v>
      </c>
      <c r="T4021" s="66" t="s">
        <v>4161</v>
      </c>
    </row>
    <row r="4022" spans="19:20">
      <c r="S4022" s="42">
        <v>15158</v>
      </c>
      <c r="T4022" s="66" t="s">
        <v>4161</v>
      </c>
    </row>
    <row r="4023" spans="19:20">
      <c r="S4023" s="42">
        <v>15159</v>
      </c>
      <c r="T4023" s="66" t="s">
        <v>3329</v>
      </c>
    </row>
    <row r="4024" spans="19:20">
      <c r="S4024" s="42">
        <v>15160</v>
      </c>
      <c r="T4024" s="66" t="s">
        <v>3329</v>
      </c>
    </row>
    <row r="4025" spans="19:20">
      <c r="S4025" s="42">
        <v>15161</v>
      </c>
      <c r="T4025" s="66" t="s">
        <v>3980</v>
      </c>
    </row>
    <row r="4026" spans="19:20">
      <c r="S4026" s="42">
        <v>15162</v>
      </c>
      <c r="T4026" s="66" t="s">
        <v>4162</v>
      </c>
    </row>
    <row r="4027" spans="19:20">
      <c r="S4027" s="42">
        <v>15163</v>
      </c>
      <c r="T4027" s="66" t="s">
        <v>3329</v>
      </c>
    </row>
    <row r="4028" spans="19:20">
      <c r="S4028" s="42">
        <v>15164</v>
      </c>
      <c r="T4028" s="66" t="s">
        <v>4163</v>
      </c>
    </row>
    <row r="4029" spans="19:20">
      <c r="S4029" s="42">
        <v>15165</v>
      </c>
      <c r="T4029" s="66" t="s">
        <v>4163</v>
      </c>
    </row>
    <row r="4030" spans="19:20">
      <c r="S4030" s="42">
        <v>15169</v>
      </c>
      <c r="T4030" s="66" t="s">
        <v>3970</v>
      </c>
    </row>
    <row r="4031" spans="19:20">
      <c r="S4031" s="42">
        <v>15170</v>
      </c>
      <c r="T4031" s="66" t="s">
        <v>3970</v>
      </c>
    </row>
    <row r="4032" spans="19:20">
      <c r="S4032" s="42">
        <v>15171</v>
      </c>
      <c r="T4032" s="66" t="s">
        <v>3970</v>
      </c>
    </row>
    <row r="4033" spans="19:20">
      <c r="S4033" s="42">
        <v>15382</v>
      </c>
      <c r="T4033" s="66" t="s">
        <v>4036</v>
      </c>
    </row>
    <row r="4034" spans="19:20">
      <c r="S4034" s="42">
        <v>15383</v>
      </c>
      <c r="T4034" s="66" t="s">
        <v>4036</v>
      </c>
    </row>
    <row r="4035" spans="19:20">
      <c r="S4035" s="42">
        <v>15384</v>
      </c>
      <c r="T4035" s="66" t="s">
        <v>3924</v>
      </c>
    </row>
    <row r="4036" spans="19:20">
      <c r="S4036" s="42">
        <v>15385</v>
      </c>
      <c r="T4036" s="66" t="s">
        <v>4164</v>
      </c>
    </row>
    <row r="4037" spans="19:20">
      <c r="S4037" s="42">
        <v>15386</v>
      </c>
      <c r="T4037" s="66" t="s">
        <v>4165</v>
      </c>
    </row>
    <row r="4038" spans="19:20">
      <c r="S4038" s="42">
        <v>15387</v>
      </c>
      <c r="T4038" s="66" t="s">
        <v>3855</v>
      </c>
    </row>
    <row r="4039" spans="19:20">
      <c r="S4039" s="42">
        <v>15281</v>
      </c>
      <c r="T4039" s="66" t="s">
        <v>3848</v>
      </c>
    </row>
    <row r="4040" spans="19:20">
      <c r="S4040" s="42">
        <v>15282</v>
      </c>
      <c r="T4040" s="66" t="s">
        <v>3848</v>
      </c>
    </row>
    <row r="4041" spans="19:20">
      <c r="S4041" s="42">
        <v>15283</v>
      </c>
      <c r="T4041" s="66" t="s">
        <v>3848</v>
      </c>
    </row>
    <row r="4042" spans="19:20">
      <c r="S4042" s="42">
        <v>15284</v>
      </c>
      <c r="T4042" s="66" t="s">
        <v>3848</v>
      </c>
    </row>
    <row r="4043" spans="19:20">
      <c r="S4043" s="42">
        <v>15285</v>
      </c>
      <c r="T4043" s="66" t="s">
        <v>3848</v>
      </c>
    </row>
    <row r="4044" spans="19:20">
      <c r="S4044" s="42">
        <v>15286</v>
      </c>
      <c r="T4044" s="66" t="s">
        <v>3848</v>
      </c>
    </row>
    <row r="4045" spans="19:20">
      <c r="S4045" s="42">
        <v>15287</v>
      </c>
      <c r="T4045" s="66" t="s">
        <v>3848</v>
      </c>
    </row>
    <row r="4046" spans="19:20">
      <c r="S4046" s="42">
        <v>15288</v>
      </c>
      <c r="T4046" s="66" t="s">
        <v>3866</v>
      </c>
    </row>
    <row r="4047" spans="19:20">
      <c r="S4047" s="42">
        <v>15289</v>
      </c>
      <c r="T4047" s="66" t="s">
        <v>3213</v>
      </c>
    </row>
    <row r="4048" spans="19:20">
      <c r="S4048" s="42">
        <v>15290</v>
      </c>
      <c r="T4048" s="66" t="s">
        <v>4016</v>
      </c>
    </row>
    <row r="4049" spans="19:20">
      <c r="S4049" s="42">
        <v>15291</v>
      </c>
      <c r="T4049" s="66" t="s">
        <v>4163</v>
      </c>
    </row>
    <row r="4050" spans="19:20">
      <c r="S4050" s="42">
        <v>14567</v>
      </c>
      <c r="T4050" s="66" t="s">
        <v>3542</v>
      </c>
    </row>
    <row r="4051" spans="19:20">
      <c r="S4051" s="42">
        <v>14568</v>
      </c>
      <c r="T4051" s="66" t="s">
        <v>3998</v>
      </c>
    </row>
    <row r="4052" spans="19:20">
      <c r="S4052" s="42">
        <v>14569</v>
      </c>
      <c r="T4052" s="66" t="s">
        <v>3931</v>
      </c>
    </row>
    <row r="4053" spans="19:20">
      <c r="S4053" s="42">
        <v>14570</v>
      </c>
      <c r="T4053" s="66" t="s">
        <v>3994</v>
      </c>
    </row>
    <row r="4054" spans="19:20">
      <c r="S4054" s="42">
        <v>14571</v>
      </c>
      <c r="T4054" s="66" t="s">
        <v>4166</v>
      </c>
    </row>
    <row r="4055" spans="19:20">
      <c r="S4055" s="42">
        <v>14572</v>
      </c>
      <c r="T4055" s="66" t="s">
        <v>4166</v>
      </c>
    </row>
    <row r="4056" spans="19:20">
      <c r="S4056" s="42">
        <v>14573</v>
      </c>
      <c r="T4056" s="66" t="s">
        <v>3213</v>
      </c>
    </row>
    <row r="4057" spans="19:20">
      <c r="S4057" s="42">
        <v>14574</v>
      </c>
      <c r="T4057" s="66" t="s">
        <v>3213</v>
      </c>
    </row>
    <row r="4058" spans="19:20">
      <c r="S4058" s="42">
        <v>14575</v>
      </c>
      <c r="T4058" s="66" t="s">
        <v>3213</v>
      </c>
    </row>
    <row r="4059" spans="19:20">
      <c r="S4059" s="42">
        <v>14576</v>
      </c>
      <c r="T4059" s="66" t="s">
        <v>3910</v>
      </c>
    </row>
    <row r="4060" spans="19:20">
      <c r="S4060" s="42">
        <v>14577</v>
      </c>
      <c r="T4060" s="66" t="s">
        <v>3213</v>
      </c>
    </row>
    <row r="4061" spans="19:20">
      <c r="S4061" s="42">
        <v>14578</v>
      </c>
      <c r="T4061" s="66" t="s">
        <v>3213</v>
      </c>
    </row>
    <row r="4062" spans="19:20">
      <c r="S4062" s="42">
        <v>14579</v>
      </c>
      <c r="T4062" s="66" t="s">
        <v>3213</v>
      </c>
    </row>
    <row r="4063" spans="19:20">
      <c r="S4063" s="42">
        <v>14580</v>
      </c>
      <c r="T4063" s="66" t="s">
        <v>3514</v>
      </c>
    </row>
    <row r="4064" spans="19:20">
      <c r="S4064" s="42">
        <v>14581</v>
      </c>
      <c r="T4064" s="66" t="s">
        <v>3514</v>
      </c>
    </row>
    <row r="4065" spans="19:20">
      <c r="S4065" s="42">
        <v>14869</v>
      </c>
      <c r="T4065" s="66" t="s">
        <v>3333</v>
      </c>
    </row>
    <row r="4066" spans="19:20">
      <c r="S4066" s="42">
        <v>14870</v>
      </c>
      <c r="T4066" s="66" t="s">
        <v>4167</v>
      </c>
    </row>
    <row r="4067" spans="19:20">
      <c r="S4067" s="42">
        <v>14871</v>
      </c>
      <c r="T4067" s="66" t="s">
        <v>3467</v>
      </c>
    </row>
    <row r="4068" spans="19:20">
      <c r="S4068" s="42">
        <v>14872</v>
      </c>
      <c r="T4068" s="66" t="s">
        <v>3467</v>
      </c>
    </row>
    <row r="4069" spans="19:20">
      <c r="S4069" s="42">
        <v>14873</v>
      </c>
      <c r="T4069" s="66" t="s">
        <v>3467</v>
      </c>
    </row>
    <row r="4070" spans="19:20">
      <c r="S4070" s="42">
        <v>14684</v>
      </c>
      <c r="T4070" s="66" t="s">
        <v>3213</v>
      </c>
    </row>
    <row r="4071" spans="19:20">
      <c r="S4071" s="42">
        <v>14685</v>
      </c>
      <c r="T4071" s="66" t="s">
        <v>3213</v>
      </c>
    </row>
    <row r="4072" spans="19:20">
      <c r="S4072" s="42">
        <v>14686</v>
      </c>
      <c r="T4072" s="66" t="s">
        <v>3977</v>
      </c>
    </row>
    <row r="4073" spans="19:20">
      <c r="S4073" s="42">
        <v>14687</v>
      </c>
      <c r="T4073" s="66" t="s">
        <v>3977</v>
      </c>
    </row>
    <row r="4074" spans="19:20">
      <c r="S4074" s="42">
        <v>14914</v>
      </c>
      <c r="T4074" s="66" t="s">
        <v>4016</v>
      </c>
    </row>
    <row r="4075" spans="19:20">
      <c r="S4075" s="42">
        <v>14915</v>
      </c>
      <c r="T4075" s="66" t="s">
        <v>4016</v>
      </c>
    </row>
    <row r="4076" spans="19:20">
      <c r="S4076" s="42">
        <v>14916</v>
      </c>
      <c r="T4076" s="66" t="s">
        <v>4016</v>
      </c>
    </row>
    <row r="4077" spans="19:20">
      <c r="S4077" s="42">
        <v>14917</v>
      </c>
      <c r="T4077" s="66" t="s">
        <v>4016</v>
      </c>
    </row>
    <row r="4078" spans="19:20">
      <c r="S4078" s="42">
        <v>15377</v>
      </c>
      <c r="T4078" s="66" t="s">
        <v>3854</v>
      </c>
    </row>
    <row r="4079" spans="19:20">
      <c r="S4079" s="42">
        <v>15378</v>
      </c>
      <c r="T4079" s="66" t="s">
        <v>4168</v>
      </c>
    </row>
    <row r="4080" spans="19:20">
      <c r="S4080" s="42">
        <v>15379</v>
      </c>
      <c r="T4080" s="66" t="s">
        <v>4168</v>
      </c>
    </row>
    <row r="4081" spans="19:20">
      <c r="S4081" s="42">
        <v>15380</v>
      </c>
      <c r="T4081" s="66" t="s">
        <v>4168</v>
      </c>
    </row>
    <row r="4082" spans="19:20">
      <c r="S4082" s="42">
        <v>15381</v>
      </c>
      <c r="T4082" s="66" t="s">
        <v>4168</v>
      </c>
    </row>
    <row r="4083" spans="19:20">
      <c r="S4083" s="42">
        <v>14658</v>
      </c>
      <c r="T4083" s="66" t="s">
        <v>3213</v>
      </c>
    </row>
    <row r="4084" spans="19:20">
      <c r="S4084" s="42">
        <v>14659</v>
      </c>
      <c r="T4084" s="66" t="s">
        <v>3213</v>
      </c>
    </row>
    <row r="4085" spans="19:20">
      <c r="S4085" s="42">
        <v>14660</v>
      </c>
      <c r="T4085" s="66" t="s">
        <v>3964</v>
      </c>
    </row>
    <row r="4086" spans="19:20">
      <c r="S4086" s="42">
        <v>14661</v>
      </c>
      <c r="T4086" s="66" t="s">
        <v>3943</v>
      </c>
    </row>
    <row r="4087" spans="19:20">
      <c r="S4087" s="42">
        <v>14662</v>
      </c>
      <c r="T4087" s="66" t="s">
        <v>3924</v>
      </c>
    </row>
    <row r="4088" spans="19:20">
      <c r="S4088" s="42">
        <v>14663</v>
      </c>
      <c r="T4088" s="66" t="s">
        <v>4169</v>
      </c>
    </row>
    <row r="4089" spans="19:20">
      <c r="S4089" s="42">
        <v>14664</v>
      </c>
      <c r="T4089" s="66" t="s">
        <v>4170</v>
      </c>
    </row>
    <row r="4090" spans="19:20">
      <c r="S4090" s="42">
        <v>14665</v>
      </c>
      <c r="T4090" s="66" t="s">
        <v>4171</v>
      </c>
    </row>
    <row r="4091" spans="19:20">
      <c r="S4091" s="42">
        <v>14829</v>
      </c>
      <c r="T4091" s="66" t="s">
        <v>3990</v>
      </c>
    </row>
    <row r="4092" spans="19:20">
      <c r="S4092" s="42">
        <v>14830</v>
      </c>
      <c r="T4092" s="66" t="s">
        <v>3213</v>
      </c>
    </row>
    <row r="4093" spans="19:20">
      <c r="S4093" s="42">
        <v>14831</v>
      </c>
      <c r="T4093" s="66" t="s">
        <v>3213</v>
      </c>
    </row>
    <row r="4094" spans="19:20">
      <c r="S4094" s="42">
        <v>14832</v>
      </c>
      <c r="T4094" s="66" t="s">
        <v>3213</v>
      </c>
    </row>
    <row r="4095" spans="19:20">
      <c r="S4095" s="42">
        <v>14833</v>
      </c>
      <c r="T4095" s="66" t="s">
        <v>3213</v>
      </c>
    </row>
    <row r="4096" spans="19:20">
      <c r="S4096" s="42">
        <v>14834</v>
      </c>
      <c r="T4096" s="66" t="s">
        <v>3866</v>
      </c>
    </row>
    <row r="4097" spans="19:20">
      <c r="S4097" s="42">
        <v>14835</v>
      </c>
      <c r="T4097" s="66" t="s">
        <v>3866</v>
      </c>
    </row>
    <row r="4098" spans="19:20">
      <c r="S4098" s="42">
        <v>14836</v>
      </c>
      <c r="T4098" s="66" t="s">
        <v>3467</v>
      </c>
    </row>
    <row r="4099" spans="19:20">
      <c r="S4099" s="42">
        <v>14837</v>
      </c>
      <c r="T4099" s="66" t="s">
        <v>3467</v>
      </c>
    </row>
    <row r="4100" spans="19:20">
      <c r="S4100" s="42">
        <v>15079</v>
      </c>
      <c r="T4100" s="66" t="s">
        <v>4036</v>
      </c>
    </row>
    <row r="4101" spans="19:20">
      <c r="S4101" s="42">
        <v>14592</v>
      </c>
      <c r="T4101" s="66" t="s">
        <v>4172</v>
      </c>
    </row>
    <row r="4102" spans="19:20">
      <c r="S4102" s="42">
        <v>14593</v>
      </c>
      <c r="T4102" s="66" t="s">
        <v>3213</v>
      </c>
    </row>
    <row r="4103" spans="19:20">
      <c r="S4103" s="42">
        <v>14594</v>
      </c>
      <c r="T4103" s="66" t="s">
        <v>3213</v>
      </c>
    </row>
    <row r="4104" spans="19:20">
      <c r="S4104" s="42">
        <v>14595</v>
      </c>
      <c r="T4104" s="66" t="s">
        <v>3993</v>
      </c>
    </row>
    <row r="4105" spans="19:20">
      <c r="S4105" s="42">
        <v>14596</v>
      </c>
      <c r="T4105" s="66" t="s">
        <v>3993</v>
      </c>
    </row>
    <row r="4106" spans="19:20">
      <c r="S4106" s="42">
        <v>14823</v>
      </c>
      <c r="T4106" s="66" t="s">
        <v>4173</v>
      </c>
    </row>
    <row r="4107" spans="19:20">
      <c r="S4107" s="42">
        <v>14824</v>
      </c>
      <c r="T4107" s="66" t="s">
        <v>3333</v>
      </c>
    </row>
    <row r="4108" spans="19:20">
      <c r="S4108" s="42">
        <v>14825</v>
      </c>
      <c r="T4108" s="66" t="s">
        <v>3333</v>
      </c>
    </row>
    <row r="4109" spans="19:20">
      <c r="S4109" s="42">
        <v>21184</v>
      </c>
      <c r="T4109" s="66" t="s">
        <v>3989</v>
      </c>
    </row>
    <row r="4110" spans="19:20">
      <c r="S4110" s="42">
        <v>21185</v>
      </c>
      <c r="T4110" s="66" t="s">
        <v>3989</v>
      </c>
    </row>
    <row r="4111" spans="19:20">
      <c r="S4111" s="42">
        <v>21187</v>
      </c>
      <c r="T4111" s="66" t="s">
        <v>3875</v>
      </c>
    </row>
    <row r="4112" spans="19:20">
      <c r="S4112" s="42">
        <v>20203</v>
      </c>
      <c r="T4112" s="66" t="s">
        <v>3333</v>
      </c>
    </row>
    <row r="4113" spans="19:20">
      <c r="S4113" s="42">
        <v>20204</v>
      </c>
      <c r="T4113" s="66" t="s">
        <v>3333</v>
      </c>
    </row>
    <row r="4114" spans="19:20">
      <c r="S4114" s="42">
        <v>20206</v>
      </c>
      <c r="T4114" s="66" t="s">
        <v>3213</v>
      </c>
    </row>
    <row r="4115" spans="19:20">
      <c r="S4115" s="42">
        <v>20207</v>
      </c>
      <c r="T4115" s="66" t="s">
        <v>3213</v>
      </c>
    </row>
    <row r="4116" spans="19:20">
      <c r="S4116" s="42">
        <v>20208</v>
      </c>
      <c r="T4116" s="66" t="s">
        <v>3213</v>
      </c>
    </row>
    <row r="4117" spans="19:20">
      <c r="S4117" s="42">
        <v>20209</v>
      </c>
      <c r="T4117" s="66" t="s">
        <v>3213</v>
      </c>
    </row>
    <row r="4118" spans="19:20">
      <c r="S4118" s="42">
        <v>20210</v>
      </c>
      <c r="T4118" s="66" t="s">
        <v>3213</v>
      </c>
    </row>
    <row r="4119" spans="19:20">
      <c r="S4119" s="42">
        <v>20211</v>
      </c>
      <c r="T4119" s="66" t="s">
        <v>3213</v>
      </c>
    </row>
    <row r="4120" spans="19:20">
      <c r="S4120" s="42">
        <v>20212</v>
      </c>
      <c r="T4120" s="66" t="s">
        <v>3213</v>
      </c>
    </row>
    <row r="4121" spans="19:20">
      <c r="S4121" s="42">
        <v>20213</v>
      </c>
      <c r="T4121" s="66" t="s">
        <v>3213</v>
      </c>
    </row>
    <row r="4122" spans="19:20">
      <c r="S4122" s="42">
        <v>20214</v>
      </c>
      <c r="T4122" s="66" t="s">
        <v>3213</v>
      </c>
    </row>
    <row r="4123" spans="19:20">
      <c r="S4123" s="42">
        <v>20215</v>
      </c>
      <c r="T4123" s="66" t="s">
        <v>3213</v>
      </c>
    </row>
    <row r="4124" spans="19:20">
      <c r="S4124" s="42">
        <v>20216</v>
      </c>
      <c r="T4124" s="66" t="s">
        <v>3213</v>
      </c>
    </row>
    <row r="4125" spans="19:20">
      <c r="S4125" s="42">
        <v>20220</v>
      </c>
      <c r="T4125" s="66" t="s">
        <v>3213</v>
      </c>
    </row>
    <row r="4126" spans="19:20">
      <c r="S4126" s="42">
        <v>21199</v>
      </c>
      <c r="T4126" s="66" t="s">
        <v>3993</v>
      </c>
    </row>
    <row r="4127" spans="19:20">
      <c r="S4127" s="42">
        <v>21200</v>
      </c>
      <c r="T4127" s="66" t="s">
        <v>3213</v>
      </c>
    </row>
    <row r="4128" spans="19:20">
      <c r="S4128" s="42">
        <v>21201</v>
      </c>
      <c r="T4128" s="66" t="s">
        <v>3213</v>
      </c>
    </row>
    <row r="4129" spans="19:20">
      <c r="S4129" s="42">
        <v>21202</v>
      </c>
      <c r="T4129" s="66" t="s">
        <v>4016</v>
      </c>
    </row>
    <row r="4130" spans="19:20">
      <c r="S4130" s="42">
        <v>21203</v>
      </c>
      <c r="T4130" s="66" t="s">
        <v>4016</v>
      </c>
    </row>
    <row r="4131" spans="19:20">
      <c r="S4131" s="42">
        <v>21204</v>
      </c>
      <c r="T4131" s="66" t="s">
        <v>3997</v>
      </c>
    </row>
    <row r="4132" spans="19:20">
      <c r="S4132" s="42">
        <v>21205</v>
      </c>
      <c r="T4132" s="66" t="s">
        <v>3997</v>
      </c>
    </row>
    <row r="4133" spans="19:20">
      <c r="S4133" s="42">
        <v>21188</v>
      </c>
      <c r="T4133" s="66" t="s">
        <v>3875</v>
      </c>
    </row>
    <row r="4134" spans="19:20">
      <c r="S4134" s="42">
        <v>21189</v>
      </c>
      <c r="T4134" s="66" t="s">
        <v>4172</v>
      </c>
    </row>
    <row r="4135" spans="19:20">
      <c r="S4135" s="42">
        <v>21190</v>
      </c>
      <c r="T4135" s="66" t="s">
        <v>3998</v>
      </c>
    </row>
    <row r="4136" spans="19:20">
      <c r="S4136" s="42">
        <v>21191</v>
      </c>
      <c r="T4136" s="66" t="s">
        <v>3998</v>
      </c>
    </row>
    <row r="4137" spans="19:20">
      <c r="S4137" s="42">
        <v>21192</v>
      </c>
      <c r="T4137" s="66" t="s">
        <v>3998</v>
      </c>
    </row>
    <row r="4138" spans="19:20">
      <c r="S4138" s="42">
        <v>21193</v>
      </c>
      <c r="T4138" s="66" t="s">
        <v>3213</v>
      </c>
    </row>
    <row r="4139" spans="19:20">
      <c r="S4139" s="42">
        <v>21194</v>
      </c>
      <c r="T4139" s="66" t="s">
        <v>3213</v>
      </c>
    </row>
    <row r="4140" spans="19:20">
      <c r="S4140" s="42">
        <v>21195</v>
      </c>
      <c r="T4140" s="66" t="s">
        <v>3993</v>
      </c>
    </row>
    <row r="4141" spans="19:20">
      <c r="S4141" s="42">
        <v>21196</v>
      </c>
      <c r="T4141" s="66" t="s">
        <v>3993</v>
      </c>
    </row>
    <row r="4142" spans="19:20">
      <c r="S4142" s="42">
        <v>21197</v>
      </c>
      <c r="T4142" s="66" t="s">
        <v>3993</v>
      </c>
    </row>
    <row r="4143" spans="19:20">
      <c r="S4143" s="42">
        <v>21198</v>
      </c>
      <c r="T4143" s="66" t="s">
        <v>3993</v>
      </c>
    </row>
    <row r="4144" spans="19:20">
      <c r="S4144" s="42">
        <v>21425</v>
      </c>
      <c r="T4144" s="66" t="s">
        <v>3333</v>
      </c>
    </row>
    <row r="4145" spans="19:20">
      <c r="S4145" s="42">
        <v>21426</v>
      </c>
      <c r="T4145" s="66" t="s">
        <v>3333</v>
      </c>
    </row>
    <row r="4146" spans="19:20">
      <c r="S4146" s="42">
        <v>21427</v>
      </c>
      <c r="T4146" s="66" t="s">
        <v>3992</v>
      </c>
    </row>
    <row r="4147" spans="19:20">
      <c r="S4147" s="42">
        <v>21428</v>
      </c>
      <c r="T4147" s="66" t="s">
        <v>3992</v>
      </c>
    </row>
    <row r="4148" spans="19:20">
      <c r="S4148" s="42">
        <v>21429</v>
      </c>
      <c r="T4148" s="66" t="s">
        <v>3992</v>
      </c>
    </row>
    <row r="4149" spans="19:20">
      <c r="S4149" s="42">
        <v>21430</v>
      </c>
      <c r="T4149" s="66" t="s">
        <v>3918</v>
      </c>
    </row>
    <row r="4150" spans="19:20">
      <c r="S4150" s="42">
        <v>21431</v>
      </c>
      <c r="T4150" s="66" t="s">
        <v>3849</v>
      </c>
    </row>
    <row r="4151" spans="19:20">
      <c r="S4151" s="42">
        <v>21432</v>
      </c>
      <c r="T4151" s="66" t="s">
        <v>4023</v>
      </c>
    </row>
    <row r="4152" spans="19:20">
      <c r="S4152" s="42">
        <v>21433</v>
      </c>
      <c r="T4152" s="66" t="s">
        <v>4023</v>
      </c>
    </row>
    <row r="4153" spans="19:20">
      <c r="S4153" s="42">
        <v>21434</v>
      </c>
      <c r="T4153" s="66" t="s">
        <v>4174</v>
      </c>
    </row>
    <row r="4154" spans="19:20">
      <c r="S4154" s="42">
        <v>21435</v>
      </c>
      <c r="T4154" s="66" t="s">
        <v>4174</v>
      </c>
    </row>
    <row r="4155" spans="19:20">
      <c r="S4155" s="42">
        <v>21436</v>
      </c>
      <c r="T4155" s="66" t="s">
        <v>4174</v>
      </c>
    </row>
    <row r="4156" spans="19:20">
      <c r="S4156" s="42">
        <v>21437</v>
      </c>
      <c r="T4156" s="66" t="s">
        <v>4175</v>
      </c>
    </row>
    <row r="4157" spans="19:20">
      <c r="S4157" s="42">
        <v>21438</v>
      </c>
      <c r="T4157" s="66" t="s">
        <v>4175</v>
      </c>
    </row>
    <row r="4158" spans="19:20">
      <c r="S4158" s="42">
        <v>21439</v>
      </c>
      <c r="T4158" s="66" t="s">
        <v>4175</v>
      </c>
    </row>
    <row r="4159" spans="19:20">
      <c r="S4159" s="42">
        <v>15457</v>
      </c>
      <c r="T4159" s="66" t="s">
        <v>4176</v>
      </c>
    </row>
    <row r="4160" spans="19:20">
      <c r="S4160" s="42">
        <v>15458</v>
      </c>
      <c r="T4160" s="66" t="s">
        <v>4016</v>
      </c>
    </row>
    <row r="4161" spans="19:20">
      <c r="S4161" s="42">
        <v>15459</v>
      </c>
      <c r="T4161" s="66" t="s">
        <v>4016</v>
      </c>
    </row>
    <row r="4162" spans="19:20">
      <c r="S4162" s="42">
        <v>15460</v>
      </c>
      <c r="T4162" s="66" t="s">
        <v>4016</v>
      </c>
    </row>
    <row r="4163" spans="19:20">
      <c r="S4163" s="42">
        <v>15461</v>
      </c>
      <c r="T4163" s="66" t="s">
        <v>4177</v>
      </c>
    </row>
    <row r="4164" spans="19:20">
      <c r="S4164" s="42">
        <v>15462</v>
      </c>
      <c r="T4164" s="66" t="s">
        <v>3213</v>
      </c>
    </row>
    <row r="4165" spans="19:20">
      <c r="S4165" s="42">
        <v>15463</v>
      </c>
      <c r="T4165" s="66" t="s">
        <v>4177</v>
      </c>
    </row>
    <row r="4166" spans="19:20">
      <c r="S4166" s="42">
        <v>15464</v>
      </c>
      <c r="T4166" s="66" t="s">
        <v>4016</v>
      </c>
    </row>
    <row r="4167" spans="19:20">
      <c r="S4167" s="42">
        <v>15465</v>
      </c>
      <c r="T4167" s="66" t="s">
        <v>4016</v>
      </c>
    </row>
    <row r="4168" spans="19:20">
      <c r="S4168" s="42">
        <v>15466</v>
      </c>
      <c r="T4168" s="66" t="s">
        <v>4016</v>
      </c>
    </row>
    <row r="4169" spans="19:20">
      <c r="S4169" s="42">
        <v>15467</v>
      </c>
      <c r="T4169" s="66" t="s">
        <v>4037</v>
      </c>
    </row>
    <row r="4170" spans="19:20">
      <c r="S4170" s="42">
        <v>15468</v>
      </c>
      <c r="T4170" s="66" t="s">
        <v>4037</v>
      </c>
    </row>
    <row r="4171" spans="19:20">
      <c r="S4171" s="42">
        <v>15469</v>
      </c>
      <c r="T4171" s="66" t="s">
        <v>4037</v>
      </c>
    </row>
    <row r="4172" spans="19:20">
      <c r="S4172" s="42">
        <v>15470</v>
      </c>
      <c r="T4172" s="66" t="s">
        <v>4037</v>
      </c>
    </row>
    <row r="4173" spans="19:20">
      <c r="S4173" s="42">
        <v>15471</v>
      </c>
      <c r="T4173" s="66" t="s">
        <v>3329</v>
      </c>
    </row>
    <row r="4174" spans="19:20">
      <c r="S4174" s="42">
        <v>15699</v>
      </c>
      <c r="T4174" s="66" t="s">
        <v>4168</v>
      </c>
    </row>
    <row r="4175" spans="19:20">
      <c r="S4175" s="42">
        <v>15080</v>
      </c>
      <c r="T4175" s="66" t="s">
        <v>4036</v>
      </c>
    </row>
    <row r="4176" spans="19:20">
      <c r="S4176" s="42">
        <v>15081</v>
      </c>
      <c r="T4176" s="66" t="s">
        <v>4036</v>
      </c>
    </row>
    <row r="4177" spans="19:20">
      <c r="S4177" s="42">
        <v>15082</v>
      </c>
      <c r="T4177" s="66" t="s">
        <v>4036</v>
      </c>
    </row>
    <row r="4178" spans="19:20">
      <c r="S4178" s="42">
        <v>15083</v>
      </c>
      <c r="T4178" s="66" t="s">
        <v>4036</v>
      </c>
    </row>
    <row r="4179" spans="19:20">
      <c r="S4179" s="42">
        <v>15084</v>
      </c>
      <c r="T4179" s="66" t="s">
        <v>4149</v>
      </c>
    </row>
    <row r="4180" spans="19:20">
      <c r="S4180" s="42">
        <v>15085</v>
      </c>
      <c r="T4180" s="66" t="s">
        <v>3840</v>
      </c>
    </row>
    <row r="4181" spans="19:20">
      <c r="S4181" s="42">
        <v>15086</v>
      </c>
      <c r="T4181" s="66" t="s">
        <v>4178</v>
      </c>
    </row>
    <row r="4182" spans="19:20">
      <c r="S4182" s="42">
        <v>15087</v>
      </c>
      <c r="T4182" s="66" t="s">
        <v>4178</v>
      </c>
    </row>
    <row r="4183" spans="19:20">
      <c r="S4183" s="42">
        <v>15088</v>
      </c>
      <c r="T4183" s="66" t="s">
        <v>3992</v>
      </c>
    </row>
    <row r="4184" spans="19:20">
      <c r="S4184" s="42">
        <v>15089</v>
      </c>
      <c r="T4184" s="66" t="s">
        <v>3992</v>
      </c>
    </row>
    <row r="4185" spans="19:20">
      <c r="S4185" s="42">
        <v>15090</v>
      </c>
      <c r="T4185" s="66" t="s">
        <v>3992</v>
      </c>
    </row>
    <row r="4186" spans="19:20">
      <c r="S4186" s="42">
        <v>15091</v>
      </c>
      <c r="T4186" s="66" t="s">
        <v>3992</v>
      </c>
    </row>
    <row r="4187" spans="19:20">
      <c r="S4187" s="42">
        <v>15092</v>
      </c>
      <c r="T4187" s="66" t="s">
        <v>3992</v>
      </c>
    </row>
    <row r="4188" spans="19:20">
      <c r="S4188" s="42">
        <v>15093</v>
      </c>
      <c r="T4188" s="66" t="s">
        <v>3992</v>
      </c>
    </row>
    <row r="4189" spans="19:20">
      <c r="S4189" s="42">
        <v>15307</v>
      </c>
      <c r="T4189" s="66" t="s">
        <v>3213</v>
      </c>
    </row>
    <row r="4190" spans="19:20">
      <c r="S4190" s="42">
        <v>14815</v>
      </c>
      <c r="T4190" s="66" t="s">
        <v>4179</v>
      </c>
    </row>
    <row r="4191" spans="19:20">
      <c r="S4191" s="42">
        <v>14816</v>
      </c>
      <c r="T4191" s="66" t="s">
        <v>3213</v>
      </c>
    </row>
    <row r="4192" spans="19:20">
      <c r="S4192" s="42">
        <v>14817</v>
      </c>
      <c r="T4192" s="66" t="s">
        <v>3536</v>
      </c>
    </row>
    <row r="4193" spans="19:20">
      <c r="S4193" s="42">
        <v>14818</v>
      </c>
      <c r="T4193" s="66" t="s">
        <v>3536</v>
      </c>
    </row>
    <row r="4194" spans="19:20">
      <c r="S4194" s="42">
        <v>14819</v>
      </c>
      <c r="T4194" s="66" t="s">
        <v>3536</v>
      </c>
    </row>
    <row r="4195" spans="19:20">
      <c r="S4195" s="42">
        <v>14820</v>
      </c>
      <c r="T4195" s="66" t="s">
        <v>3536</v>
      </c>
    </row>
    <row r="4196" spans="19:20">
      <c r="S4196" s="42">
        <v>14821</v>
      </c>
      <c r="T4196" s="66" t="s">
        <v>3536</v>
      </c>
    </row>
    <row r="4197" spans="19:20">
      <c r="S4197" s="42">
        <v>14822</v>
      </c>
      <c r="T4197" s="66" t="s">
        <v>3536</v>
      </c>
    </row>
    <row r="4198" spans="19:20">
      <c r="S4198" s="42">
        <v>15064</v>
      </c>
      <c r="T4198" s="66" t="s">
        <v>4048</v>
      </c>
    </row>
    <row r="4199" spans="19:20">
      <c r="S4199" s="42">
        <v>15065</v>
      </c>
      <c r="T4199" s="66" t="s">
        <v>4180</v>
      </c>
    </row>
    <row r="4200" spans="19:20">
      <c r="S4200" s="42">
        <v>15066</v>
      </c>
      <c r="T4200" s="66" t="s">
        <v>3841</v>
      </c>
    </row>
    <row r="4201" spans="19:20">
      <c r="S4201" s="42">
        <v>15067</v>
      </c>
      <c r="T4201" s="66" t="s">
        <v>4181</v>
      </c>
    </row>
    <row r="4202" spans="19:20">
      <c r="S4202" s="42">
        <v>15068</v>
      </c>
      <c r="T4202" s="66" t="s">
        <v>4181</v>
      </c>
    </row>
    <row r="4203" spans="19:20">
      <c r="S4203" s="42">
        <v>15069</v>
      </c>
      <c r="T4203" s="66" t="s">
        <v>3924</v>
      </c>
    </row>
    <row r="4204" spans="19:20">
      <c r="S4204" s="42">
        <v>15070</v>
      </c>
      <c r="T4204" s="66" t="s">
        <v>3866</v>
      </c>
    </row>
    <row r="4205" spans="19:20">
      <c r="S4205" s="42">
        <v>15071</v>
      </c>
      <c r="T4205" s="66" t="s">
        <v>3866</v>
      </c>
    </row>
    <row r="4206" spans="19:20">
      <c r="S4206" s="42">
        <v>15072</v>
      </c>
      <c r="T4206" s="66" t="s">
        <v>3866</v>
      </c>
    </row>
    <row r="4207" spans="19:20">
      <c r="S4207" s="42">
        <v>15073</v>
      </c>
      <c r="T4207" s="66" t="s">
        <v>3924</v>
      </c>
    </row>
    <row r="4208" spans="19:20">
      <c r="S4208" s="42">
        <v>15074</v>
      </c>
      <c r="T4208" s="66" t="s">
        <v>3924</v>
      </c>
    </row>
    <row r="4209" spans="19:20">
      <c r="S4209" s="42">
        <v>15075</v>
      </c>
      <c r="T4209" s="66" t="s">
        <v>3924</v>
      </c>
    </row>
    <row r="4210" spans="19:20">
      <c r="S4210" s="42">
        <v>15076</v>
      </c>
      <c r="T4210" s="66" t="s">
        <v>3329</v>
      </c>
    </row>
    <row r="4211" spans="19:20">
      <c r="S4211" s="42">
        <v>15077</v>
      </c>
      <c r="T4211" s="66" t="s">
        <v>3329</v>
      </c>
    </row>
    <row r="4212" spans="19:20">
      <c r="S4212" s="42">
        <v>15078</v>
      </c>
      <c r="T4212" s="66" t="s">
        <v>3924</v>
      </c>
    </row>
    <row r="4213" spans="19:20">
      <c r="S4213" s="42">
        <v>15292</v>
      </c>
      <c r="T4213" s="66" t="s">
        <v>4163</v>
      </c>
    </row>
    <row r="4214" spans="19:20">
      <c r="S4214" s="42">
        <v>15293</v>
      </c>
      <c r="T4214" s="66" t="s">
        <v>4163</v>
      </c>
    </row>
    <row r="4215" spans="19:20">
      <c r="S4215" s="42">
        <v>15294</v>
      </c>
      <c r="T4215" s="66" t="s">
        <v>3213</v>
      </c>
    </row>
    <row r="4216" spans="19:20">
      <c r="S4216" s="42">
        <v>15295</v>
      </c>
      <c r="T4216" s="66" t="s">
        <v>3943</v>
      </c>
    </row>
    <row r="4217" spans="19:20">
      <c r="S4217" s="42">
        <v>15296</v>
      </c>
      <c r="T4217" s="66" t="s">
        <v>3384</v>
      </c>
    </row>
    <row r="4218" spans="19:20">
      <c r="S4218" s="42">
        <v>15297</v>
      </c>
      <c r="T4218" s="66" t="s">
        <v>3213</v>
      </c>
    </row>
    <row r="4219" spans="19:20">
      <c r="S4219" s="42">
        <v>15298</v>
      </c>
      <c r="T4219" s="66" t="s">
        <v>3213</v>
      </c>
    </row>
    <row r="4220" spans="19:20">
      <c r="S4220" s="42">
        <v>15299</v>
      </c>
      <c r="T4220" s="66" t="s">
        <v>3213</v>
      </c>
    </row>
    <row r="4221" spans="19:20">
      <c r="S4221" s="42">
        <v>15300</v>
      </c>
      <c r="T4221" s="66" t="s">
        <v>3213</v>
      </c>
    </row>
    <row r="4222" spans="19:20">
      <c r="S4222" s="42">
        <v>15301</v>
      </c>
      <c r="T4222" s="66" t="s">
        <v>3213</v>
      </c>
    </row>
    <row r="4223" spans="19:20">
      <c r="S4223" s="42">
        <v>15302</v>
      </c>
      <c r="T4223" s="66" t="s">
        <v>3213</v>
      </c>
    </row>
    <row r="4224" spans="19:20">
      <c r="S4224" s="42">
        <v>15303</v>
      </c>
      <c r="T4224" s="66" t="s">
        <v>3213</v>
      </c>
    </row>
    <row r="4225" spans="19:20">
      <c r="S4225" s="42">
        <v>15304</v>
      </c>
      <c r="T4225" s="66" t="s">
        <v>3213</v>
      </c>
    </row>
    <row r="4226" spans="19:20">
      <c r="S4226" s="42">
        <v>15305</v>
      </c>
      <c r="T4226" s="66" t="s">
        <v>3213</v>
      </c>
    </row>
    <row r="4227" spans="19:20">
      <c r="S4227" s="42">
        <v>15306</v>
      </c>
      <c r="T4227" s="66" t="s">
        <v>3213</v>
      </c>
    </row>
    <row r="4228" spans="19:20">
      <c r="S4228" s="42">
        <v>14582</v>
      </c>
      <c r="T4228" s="66" t="s">
        <v>3514</v>
      </c>
    </row>
    <row r="4229" spans="19:20">
      <c r="S4229" s="42">
        <v>14583</v>
      </c>
      <c r="T4229" s="66" t="s">
        <v>3514</v>
      </c>
    </row>
    <row r="4230" spans="19:20">
      <c r="S4230" s="42">
        <v>14584</v>
      </c>
      <c r="T4230" s="66" t="s">
        <v>4016</v>
      </c>
    </row>
    <row r="4231" spans="19:20">
      <c r="S4231" s="42">
        <v>14585</v>
      </c>
      <c r="T4231" s="66" t="s">
        <v>3514</v>
      </c>
    </row>
    <row r="4232" spans="19:20">
      <c r="S4232" s="42">
        <v>14586</v>
      </c>
      <c r="T4232" s="66" t="s">
        <v>3213</v>
      </c>
    </row>
    <row r="4233" spans="19:20">
      <c r="S4233" s="42">
        <v>14587</v>
      </c>
      <c r="T4233" s="66" t="s">
        <v>3213</v>
      </c>
    </row>
    <row r="4234" spans="19:20">
      <c r="S4234" s="42">
        <v>14588</v>
      </c>
      <c r="T4234" s="66" t="s">
        <v>4182</v>
      </c>
    </row>
    <row r="4235" spans="19:20">
      <c r="S4235" s="42">
        <v>14589</v>
      </c>
      <c r="T4235" s="66" t="s">
        <v>3920</v>
      </c>
    </row>
    <row r="4236" spans="19:20">
      <c r="S4236" s="42">
        <v>14590</v>
      </c>
      <c r="T4236" s="66" t="s">
        <v>3989</v>
      </c>
    </row>
    <row r="4237" spans="19:20">
      <c r="S4237" s="42">
        <v>14591</v>
      </c>
      <c r="T4237" s="66" t="s">
        <v>3989</v>
      </c>
    </row>
    <row r="4238" spans="19:20">
      <c r="S4238" s="42">
        <v>14135</v>
      </c>
      <c r="T4238" s="66" t="s">
        <v>3991</v>
      </c>
    </row>
    <row r="4239" spans="19:20">
      <c r="S4239" s="42">
        <v>14136</v>
      </c>
      <c r="T4239" s="66" t="s">
        <v>3575</v>
      </c>
    </row>
    <row r="4240" spans="19:20">
      <c r="S4240" s="42">
        <v>14137</v>
      </c>
      <c r="T4240" s="66" t="s">
        <v>3925</v>
      </c>
    </row>
    <row r="4241" spans="19:20">
      <c r="S4241" s="42">
        <v>14353</v>
      </c>
      <c r="T4241" s="66" t="s">
        <v>3436</v>
      </c>
    </row>
    <row r="4242" spans="19:20">
      <c r="S4242" s="42">
        <v>20229</v>
      </c>
      <c r="T4242" s="66" t="s">
        <v>3213</v>
      </c>
    </row>
    <row r="4243" spans="19:20">
      <c r="S4243" s="42">
        <v>20230</v>
      </c>
      <c r="T4243" s="66" t="s">
        <v>3213</v>
      </c>
    </row>
    <row r="4244" spans="19:20">
      <c r="S4244" s="42">
        <v>20234</v>
      </c>
      <c r="T4244" s="66" t="s">
        <v>3213</v>
      </c>
    </row>
    <row r="4245" spans="19:20">
      <c r="S4245" s="42">
        <v>20235</v>
      </c>
      <c r="T4245" s="66" t="s">
        <v>3213</v>
      </c>
    </row>
    <row r="4246" spans="19:20">
      <c r="S4246" s="42">
        <v>20236</v>
      </c>
      <c r="T4246" s="66" t="s">
        <v>3213</v>
      </c>
    </row>
    <row r="4247" spans="19:20">
      <c r="S4247" s="42">
        <v>20237</v>
      </c>
      <c r="T4247" s="66" t="s">
        <v>3213</v>
      </c>
    </row>
    <row r="4248" spans="19:20">
      <c r="S4248" s="42">
        <v>20238</v>
      </c>
      <c r="T4248" s="66" t="s">
        <v>3213</v>
      </c>
    </row>
    <row r="4249" spans="19:20">
      <c r="S4249" s="42">
        <v>14808</v>
      </c>
      <c r="T4249" s="66" t="s">
        <v>4183</v>
      </c>
    </row>
    <row r="4250" spans="19:20">
      <c r="S4250" s="42">
        <v>14809</v>
      </c>
      <c r="T4250" s="66" t="s">
        <v>3866</v>
      </c>
    </row>
    <row r="4251" spans="19:20">
      <c r="S4251" s="42">
        <v>14810</v>
      </c>
      <c r="T4251" s="66" t="s">
        <v>3866</v>
      </c>
    </row>
    <row r="4252" spans="19:20">
      <c r="S4252" s="42">
        <v>14811</v>
      </c>
      <c r="T4252" s="66" t="s">
        <v>3993</v>
      </c>
    </row>
    <row r="4253" spans="19:20">
      <c r="S4253" s="42">
        <v>14812</v>
      </c>
      <c r="T4253" s="66" t="s">
        <v>3993</v>
      </c>
    </row>
    <row r="4254" spans="19:20">
      <c r="S4254" s="42">
        <v>14813</v>
      </c>
      <c r="T4254" s="66" t="s">
        <v>3213</v>
      </c>
    </row>
    <row r="4255" spans="19:20">
      <c r="S4255" s="42">
        <v>14814</v>
      </c>
      <c r="T4255" s="66" t="s">
        <v>3213</v>
      </c>
    </row>
    <row r="4256" spans="19:20">
      <c r="S4256" s="42">
        <v>14826</v>
      </c>
      <c r="T4256" s="66" t="s">
        <v>3213</v>
      </c>
    </row>
    <row r="4257" spans="19:20">
      <c r="S4257" s="42">
        <v>14827</v>
      </c>
      <c r="T4257" s="66" t="s">
        <v>4184</v>
      </c>
    </row>
    <row r="4258" spans="19:20">
      <c r="S4258" s="42">
        <v>14828</v>
      </c>
      <c r="T4258" s="66" t="s">
        <v>3989</v>
      </c>
    </row>
    <row r="4259" spans="19:20">
      <c r="S4259" s="42">
        <v>21667</v>
      </c>
      <c r="T4259" s="66" t="s">
        <v>4185</v>
      </c>
    </row>
    <row r="4260" spans="19:20">
      <c r="S4260" s="42">
        <v>21668</v>
      </c>
      <c r="T4260" s="66" t="s">
        <v>4186</v>
      </c>
    </row>
    <row r="4261" spans="19:20">
      <c r="S4261" s="42">
        <v>21669</v>
      </c>
      <c r="T4261" s="66" t="s">
        <v>4003</v>
      </c>
    </row>
    <row r="4262" spans="19:20">
      <c r="S4262" s="42">
        <v>21670</v>
      </c>
      <c r="T4262" s="66" t="s">
        <v>4158</v>
      </c>
    </row>
    <row r="4263" spans="19:20">
      <c r="S4263" s="42">
        <v>15502</v>
      </c>
      <c r="T4263" s="66" t="s">
        <v>3333</v>
      </c>
    </row>
    <row r="4264" spans="19:20">
      <c r="S4264" s="42">
        <v>15503</v>
      </c>
      <c r="T4264" s="66" t="s">
        <v>3333</v>
      </c>
    </row>
    <row r="4265" spans="19:20">
      <c r="S4265" s="42">
        <v>15504</v>
      </c>
      <c r="T4265" s="66" t="s">
        <v>3333</v>
      </c>
    </row>
    <row r="4266" spans="19:20">
      <c r="S4266" s="42">
        <v>15505</v>
      </c>
      <c r="T4266" s="66" t="s">
        <v>4016</v>
      </c>
    </row>
    <row r="4267" spans="19:20">
      <c r="S4267" s="42">
        <v>15506</v>
      </c>
      <c r="T4267" s="66" t="s">
        <v>4016</v>
      </c>
    </row>
    <row r="4268" spans="19:20">
      <c r="S4268" s="42">
        <v>15507</v>
      </c>
      <c r="T4268" s="66" t="s">
        <v>4016</v>
      </c>
    </row>
    <row r="4269" spans="19:20">
      <c r="S4269" s="42">
        <v>15508</v>
      </c>
      <c r="T4269" s="66" t="s">
        <v>4016</v>
      </c>
    </row>
    <row r="4270" spans="19:20">
      <c r="S4270" s="42">
        <v>14548</v>
      </c>
      <c r="T4270" s="66" t="s">
        <v>3491</v>
      </c>
    </row>
    <row r="4271" spans="19:20">
      <c r="S4271" s="42">
        <v>14549</v>
      </c>
      <c r="T4271" s="66" t="s">
        <v>3491</v>
      </c>
    </row>
    <row r="4272" spans="19:20">
      <c r="S4272" s="42">
        <v>14550</v>
      </c>
      <c r="T4272" s="66" t="s">
        <v>3491</v>
      </c>
    </row>
    <row r="4273" spans="19:20">
      <c r="S4273" s="42">
        <v>14551</v>
      </c>
      <c r="T4273" s="66" t="s">
        <v>3491</v>
      </c>
    </row>
    <row r="4274" spans="19:20">
      <c r="S4274" s="42">
        <v>14778</v>
      </c>
      <c r="T4274" s="66" t="s">
        <v>3335</v>
      </c>
    </row>
    <row r="4275" spans="19:20">
      <c r="S4275" s="42">
        <v>14779</v>
      </c>
      <c r="T4275" s="66" t="s">
        <v>3536</v>
      </c>
    </row>
    <row r="4276" spans="19:20">
      <c r="S4276" s="42">
        <v>14780</v>
      </c>
      <c r="T4276" s="66" t="s">
        <v>3536</v>
      </c>
    </row>
    <row r="4277" spans="19:20">
      <c r="S4277" s="42">
        <v>14781</v>
      </c>
      <c r="T4277" s="66" t="s">
        <v>3213</v>
      </c>
    </row>
    <row r="4278" spans="19:20">
      <c r="S4278" s="42">
        <v>14782</v>
      </c>
      <c r="T4278" s="66" t="s">
        <v>3213</v>
      </c>
    </row>
    <row r="4279" spans="19:20">
      <c r="S4279" s="42">
        <v>14783</v>
      </c>
      <c r="T4279" s="66" t="s">
        <v>3981</v>
      </c>
    </row>
    <row r="4280" spans="19:20">
      <c r="S4280" s="42">
        <v>15039</v>
      </c>
      <c r="T4280" s="66" t="s">
        <v>3970</v>
      </c>
    </row>
    <row r="4281" spans="19:20">
      <c r="S4281" s="42">
        <v>15040</v>
      </c>
      <c r="T4281" s="66" t="s">
        <v>3924</v>
      </c>
    </row>
    <row r="4282" spans="19:20">
      <c r="S4282" s="42">
        <v>15041</v>
      </c>
      <c r="T4282" s="66" t="s">
        <v>3924</v>
      </c>
    </row>
    <row r="4283" spans="19:20">
      <c r="S4283" s="42">
        <v>15042</v>
      </c>
      <c r="T4283" s="66" t="s">
        <v>3924</v>
      </c>
    </row>
    <row r="4284" spans="19:20">
      <c r="S4284" s="42">
        <v>15043</v>
      </c>
      <c r="T4284" s="66" t="s">
        <v>3213</v>
      </c>
    </row>
    <row r="4285" spans="19:20">
      <c r="S4285" s="42">
        <v>15044</v>
      </c>
      <c r="T4285" s="66" t="s">
        <v>3982</v>
      </c>
    </row>
    <row r="4286" spans="19:20">
      <c r="S4286" s="42">
        <v>15045</v>
      </c>
      <c r="T4286" s="66" t="s">
        <v>3982</v>
      </c>
    </row>
    <row r="4287" spans="19:20">
      <c r="S4287" s="42">
        <v>15046</v>
      </c>
      <c r="T4287" s="66" t="s">
        <v>3982</v>
      </c>
    </row>
    <row r="4288" spans="19:20">
      <c r="S4288" s="42">
        <v>15047</v>
      </c>
      <c r="T4288" s="66" t="s">
        <v>3840</v>
      </c>
    </row>
    <row r="4289" spans="19:20">
      <c r="S4289" s="42">
        <v>15048</v>
      </c>
      <c r="T4289" s="66" t="s">
        <v>3840</v>
      </c>
    </row>
    <row r="4290" spans="19:20">
      <c r="S4290" s="42">
        <v>15262</v>
      </c>
      <c r="T4290" s="66" t="s">
        <v>4044</v>
      </c>
    </row>
    <row r="4291" spans="19:20">
      <c r="S4291" s="42">
        <v>15263</v>
      </c>
      <c r="T4291" s="66" t="s">
        <v>3827</v>
      </c>
    </row>
    <row r="4292" spans="19:20">
      <c r="S4292" s="42">
        <v>15264</v>
      </c>
      <c r="T4292" s="66" t="s">
        <v>3467</v>
      </c>
    </row>
    <row r="4293" spans="19:20">
      <c r="S4293" s="42">
        <v>15265</v>
      </c>
      <c r="T4293" s="66" t="s">
        <v>3467</v>
      </c>
    </row>
    <row r="4294" spans="19:20">
      <c r="S4294" s="42">
        <v>15266</v>
      </c>
      <c r="T4294" s="66" t="s">
        <v>3467</v>
      </c>
    </row>
    <row r="4295" spans="19:20">
      <c r="S4295" s="42">
        <v>15267</v>
      </c>
      <c r="T4295" s="66" t="s">
        <v>3467</v>
      </c>
    </row>
    <row r="4296" spans="19:20">
      <c r="S4296" s="42">
        <v>15268</v>
      </c>
      <c r="T4296" s="66" t="s">
        <v>3467</v>
      </c>
    </row>
    <row r="4297" spans="19:20">
      <c r="S4297" s="42">
        <v>15269</v>
      </c>
      <c r="T4297" s="66" t="s">
        <v>3467</v>
      </c>
    </row>
    <row r="4298" spans="19:20">
      <c r="S4298" s="42">
        <v>15270</v>
      </c>
      <c r="T4298" s="66" t="s">
        <v>3467</v>
      </c>
    </row>
    <row r="4299" spans="19:20">
      <c r="S4299" s="42">
        <v>15271</v>
      </c>
      <c r="T4299" s="66" t="s">
        <v>3467</v>
      </c>
    </row>
    <row r="4300" spans="19:20">
      <c r="S4300" s="42">
        <v>15272</v>
      </c>
      <c r="T4300" s="66" t="s">
        <v>3467</v>
      </c>
    </row>
    <row r="4301" spans="19:20">
      <c r="S4301" s="42">
        <v>14784</v>
      </c>
      <c r="T4301" s="66" t="s">
        <v>3981</v>
      </c>
    </row>
    <row r="4302" spans="19:20">
      <c r="S4302" s="42">
        <v>14785</v>
      </c>
      <c r="T4302" s="66" t="s">
        <v>3536</v>
      </c>
    </row>
    <row r="4303" spans="19:20">
      <c r="S4303" s="42">
        <v>14786</v>
      </c>
      <c r="T4303" s="66" t="s">
        <v>4187</v>
      </c>
    </row>
    <row r="4304" spans="19:20">
      <c r="S4304" s="42">
        <v>14787</v>
      </c>
      <c r="T4304" s="66" t="s">
        <v>3213</v>
      </c>
    </row>
    <row r="4305" spans="19:20">
      <c r="S4305" s="42">
        <v>14799</v>
      </c>
      <c r="T4305" s="66" t="s">
        <v>4188</v>
      </c>
    </row>
    <row r="4306" spans="19:20">
      <c r="S4306" s="42">
        <v>14800</v>
      </c>
      <c r="T4306" s="66" t="s">
        <v>4188</v>
      </c>
    </row>
    <row r="4307" spans="19:20">
      <c r="S4307" s="42">
        <v>14801</v>
      </c>
      <c r="T4307" s="66" t="s">
        <v>4188</v>
      </c>
    </row>
    <row r="4308" spans="19:20">
      <c r="S4308" s="42">
        <v>14802</v>
      </c>
      <c r="T4308" s="66" t="s">
        <v>4188</v>
      </c>
    </row>
    <row r="4309" spans="19:20">
      <c r="S4309" s="42">
        <v>14803</v>
      </c>
      <c r="T4309" s="66" t="s">
        <v>4188</v>
      </c>
    </row>
    <row r="4310" spans="19:20">
      <c r="S4310" s="42">
        <v>14804</v>
      </c>
      <c r="T4310" s="66" t="s">
        <v>4188</v>
      </c>
    </row>
    <row r="4311" spans="19:20">
      <c r="S4311" s="42">
        <v>14805</v>
      </c>
      <c r="T4311" s="66" t="s">
        <v>4188</v>
      </c>
    </row>
    <row r="4312" spans="19:20">
      <c r="S4312" s="42">
        <v>14806</v>
      </c>
      <c r="T4312" s="66" t="s">
        <v>3236</v>
      </c>
    </row>
    <row r="4313" spans="19:20">
      <c r="S4313" s="42">
        <v>14807</v>
      </c>
      <c r="T4313" s="66" t="s">
        <v>4183</v>
      </c>
    </row>
    <row r="4314" spans="19:20">
      <c r="S4314" s="42">
        <v>15049</v>
      </c>
      <c r="T4314" s="66" t="s">
        <v>3965</v>
      </c>
    </row>
    <row r="4315" spans="19:20">
      <c r="S4315" s="42">
        <v>15050</v>
      </c>
      <c r="T4315" s="66" t="s">
        <v>4016</v>
      </c>
    </row>
    <row r="4316" spans="19:20">
      <c r="S4316" s="42">
        <v>15051</v>
      </c>
      <c r="T4316" s="66" t="s">
        <v>3985</v>
      </c>
    </row>
    <row r="4317" spans="19:20">
      <c r="S4317" s="42">
        <v>15052</v>
      </c>
      <c r="T4317" s="66" t="s">
        <v>3828</v>
      </c>
    </row>
    <row r="4318" spans="19:20">
      <c r="S4318" s="42">
        <v>15053</v>
      </c>
      <c r="T4318" s="66" t="s">
        <v>3828</v>
      </c>
    </row>
    <row r="4319" spans="19:20">
      <c r="S4319" s="42">
        <v>15054</v>
      </c>
      <c r="T4319" s="66" t="s">
        <v>3828</v>
      </c>
    </row>
    <row r="4320" spans="19:20">
      <c r="S4320" s="42">
        <v>15055</v>
      </c>
      <c r="T4320" s="66" t="s">
        <v>3828</v>
      </c>
    </row>
    <row r="4321" spans="19:20">
      <c r="S4321" s="42">
        <v>15056</v>
      </c>
      <c r="T4321" s="66" t="s">
        <v>3329</v>
      </c>
    </row>
    <row r="4322" spans="19:20">
      <c r="S4322" s="42">
        <v>15057</v>
      </c>
      <c r="T4322" s="66" t="s">
        <v>3213</v>
      </c>
    </row>
    <row r="4323" spans="19:20">
      <c r="S4323" s="42">
        <v>15058</v>
      </c>
      <c r="T4323" s="66" t="s">
        <v>3987</v>
      </c>
    </row>
    <row r="4324" spans="19:20">
      <c r="S4324" s="42">
        <v>15059</v>
      </c>
      <c r="T4324" s="66" t="s">
        <v>3987</v>
      </c>
    </row>
    <row r="4325" spans="19:20">
      <c r="S4325" s="42">
        <v>15060</v>
      </c>
      <c r="T4325" s="66" t="s">
        <v>4189</v>
      </c>
    </row>
    <row r="4326" spans="19:20">
      <c r="S4326" s="42">
        <v>15061</v>
      </c>
      <c r="T4326" s="66" t="s">
        <v>4189</v>
      </c>
    </row>
    <row r="4327" spans="19:20">
      <c r="S4327" s="42">
        <v>15062</v>
      </c>
      <c r="T4327" s="66" t="s">
        <v>3467</v>
      </c>
    </row>
    <row r="4328" spans="19:20">
      <c r="S4328" s="42">
        <v>15063</v>
      </c>
      <c r="T4328" s="66" t="s">
        <v>3977</v>
      </c>
    </row>
    <row r="4329" spans="19:20">
      <c r="S4329" s="42">
        <v>15277</v>
      </c>
      <c r="T4329" s="66" t="s">
        <v>3213</v>
      </c>
    </row>
    <row r="4330" spans="19:20">
      <c r="S4330" s="42">
        <v>15278</v>
      </c>
      <c r="T4330" s="66" t="s">
        <v>3213</v>
      </c>
    </row>
    <row r="4331" spans="19:20">
      <c r="S4331" s="42">
        <v>15279</v>
      </c>
      <c r="T4331" s="66" t="s">
        <v>3213</v>
      </c>
    </row>
    <row r="4332" spans="19:20">
      <c r="S4332" s="42">
        <v>15280</v>
      </c>
      <c r="T4332" s="66" t="s">
        <v>4168</v>
      </c>
    </row>
    <row r="4333" spans="19:20">
      <c r="S4333" s="42">
        <v>14788</v>
      </c>
      <c r="T4333" s="66" t="s">
        <v>3213</v>
      </c>
    </row>
    <row r="4334" spans="19:20">
      <c r="S4334" s="42">
        <v>14789</v>
      </c>
      <c r="T4334" s="66" t="s">
        <v>3236</v>
      </c>
    </row>
    <row r="4335" spans="19:20">
      <c r="S4335" s="42">
        <v>14790</v>
      </c>
      <c r="T4335" s="66" t="s">
        <v>3536</v>
      </c>
    </row>
    <row r="4336" spans="19:20">
      <c r="S4336" s="42">
        <v>14791</v>
      </c>
      <c r="T4336" s="66" t="s">
        <v>3536</v>
      </c>
    </row>
    <row r="4337" spans="19:20">
      <c r="S4337" s="42">
        <v>14792</v>
      </c>
      <c r="T4337" s="66" t="s">
        <v>3536</v>
      </c>
    </row>
    <row r="4338" spans="19:20">
      <c r="S4338" s="42">
        <v>15034</v>
      </c>
      <c r="T4338" s="66" t="s">
        <v>3974</v>
      </c>
    </row>
    <row r="4339" spans="19:20">
      <c r="S4339" s="42">
        <v>15035</v>
      </c>
      <c r="T4339" s="66" t="s">
        <v>3974</v>
      </c>
    </row>
    <row r="4340" spans="19:20">
      <c r="S4340" s="42">
        <v>15036</v>
      </c>
      <c r="T4340" s="66" t="s">
        <v>3974</v>
      </c>
    </row>
    <row r="4341" spans="19:20">
      <c r="S4341" s="42">
        <v>15037</v>
      </c>
      <c r="T4341" s="66" t="s">
        <v>3213</v>
      </c>
    </row>
    <row r="4342" spans="19:20">
      <c r="S4342" s="42">
        <v>15038</v>
      </c>
      <c r="T4342" s="66" t="s">
        <v>3213</v>
      </c>
    </row>
    <row r="4343" spans="19:20">
      <c r="S4343" s="42">
        <v>15509</v>
      </c>
      <c r="T4343" s="66" t="s">
        <v>4016</v>
      </c>
    </row>
    <row r="4344" spans="19:20">
      <c r="S4344" s="42">
        <v>15510</v>
      </c>
      <c r="T4344" s="66" t="s">
        <v>4016</v>
      </c>
    </row>
    <row r="4345" spans="19:20">
      <c r="S4345" s="42">
        <v>15511</v>
      </c>
      <c r="T4345" s="66" t="s">
        <v>4016</v>
      </c>
    </row>
    <row r="4346" spans="19:20">
      <c r="S4346" s="42">
        <v>15512</v>
      </c>
      <c r="T4346" s="66" t="s">
        <v>4016</v>
      </c>
    </row>
    <row r="4347" spans="19:20">
      <c r="S4347" s="42">
        <v>15513</v>
      </c>
      <c r="T4347" s="66" t="s">
        <v>3333</v>
      </c>
    </row>
    <row r="4348" spans="19:20">
      <c r="S4348" s="42">
        <v>15514</v>
      </c>
      <c r="T4348" s="66" t="s">
        <v>3333</v>
      </c>
    </row>
    <row r="4349" spans="19:20">
      <c r="S4349" s="42">
        <v>15515</v>
      </c>
      <c r="T4349" s="66" t="s">
        <v>3333</v>
      </c>
    </row>
    <row r="4350" spans="19:20">
      <c r="S4350" s="42">
        <v>15516</v>
      </c>
      <c r="T4350" s="66" t="s">
        <v>4016</v>
      </c>
    </row>
    <row r="4351" spans="19:20">
      <c r="S4351" s="42">
        <v>21001</v>
      </c>
      <c r="T4351" s="66" t="s">
        <v>3388</v>
      </c>
    </row>
    <row r="4352" spans="19:20">
      <c r="S4352" s="42">
        <v>21002</v>
      </c>
      <c r="T4352" s="66" t="s">
        <v>3388</v>
      </c>
    </row>
    <row r="4353" spans="19:20">
      <c r="S4353" s="42">
        <v>21003</v>
      </c>
      <c r="T4353" s="66" t="s">
        <v>3388</v>
      </c>
    </row>
    <row r="4354" spans="19:20">
      <c r="S4354" s="42">
        <v>21004</v>
      </c>
      <c r="T4354" s="66" t="s">
        <v>3388</v>
      </c>
    </row>
    <row r="4355" spans="19:20">
      <c r="S4355" s="42">
        <v>21005</v>
      </c>
      <c r="T4355" s="66" t="s">
        <v>3388</v>
      </c>
    </row>
    <row r="4356" spans="19:20">
      <c r="S4356" s="42">
        <v>21006</v>
      </c>
      <c r="T4356" s="66" t="s">
        <v>3388</v>
      </c>
    </row>
    <row r="4357" spans="19:20">
      <c r="S4357" s="42">
        <v>21007</v>
      </c>
      <c r="T4357" s="66" t="s">
        <v>3388</v>
      </c>
    </row>
    <row r="4358" spans="19:20">
      <c r="S4358" s="42">
        <v>21008</v>
      </c>
      <c r="T4358" s="66" t="s">
        <v>3388</v>
      </c>
    </row>
    <row r="4359" spans="19:20">
      <c r="S4359" s="42">
        <v>21009</v>
      </c>
      <c r="T4359" s="66" t="s">
        <v>3388</v>
      </c>
    </row>
    <row r="4360" spans="19:20">
      <c r="S4360" s="42">
        <v>21010</v>
      </c>
      <c r="T4360" s="66" t="s">
        <v>3388</v>
      </c>
    </row>
    <row r="4361" spans="19:20">
      <c r="S4361" s="42">
        <v>21011</v>
      </c>
      <c r="T4361" s="66" t="s">
        <v>3388</v>
      </c>
    </row>
    <row r="4362" spans="19:20">
      <c r="S4362" s="42">
        <v>21012</v>
      </c>
      <c r="T4362" s="66" t="s">
        <v>3388</v>
      </c>
    </row>
    <row r="4363" spans="19:20">
      <c r="S4363" s="42">
        <v>21013</v>
      </c>
      <c r="T4363" s="66" t="s">
        <v>3388</v>
      </c>
    </row>
    <row r="4364" spans="19:20">
      <c r="S4364" s="42">
        <v>14068</v>
      </c>
      <c r="T4364" s="66" t="s">
        <v>3436</v>
      </c>
    </row>
    <row r="4365" spans="19:20">
      <c r="S4365" s="42">
        <v>14069</v>
      </c>
      <c r="T4365" s="66" t="s">
        <v>3436</v>
      </c>
    </row>
    <row r="4366" spans="19:20">
      <c r="S4366" s="42">
        <v>14070</v>
      </c>
      <c r="T4366" s="66" t="s">
        <v>3436</v>
      </c>
    </row>
    <row r="4367" spans="19:20">
      <c r="S4367" s="42">
        <v>14071</v>
      </c>
      <c r="T4367" s="66" t="s">
        <v>3467</v>
      </c>
    </row>
    <row r="4368" spans="19:20">
      <c r="S4368" s="42">
        <v>14072</v>
      </c>
      <c r="T4368" s="66" t="s">
        <v>4190</v>
      </c>
    </row>
    <row r="4369" spans="19:20">
      <c r="S4369" s="42">
        <v>14073</v>
      </c>
      <c r="T4369" s="66" t="s">
        <v>4190</v>
      </c>
    </row>
    <row r="4370" spans="19:20">
      <c r="S4370" s="42">
        <v>14074</v>
      </c>
      <c r="T4370" s="66" t="s">
        <v>4190</v>
      </c>
    </row>
    <row r="4371" spans="19:20">
      <c r="S4371" s="42">
        <v>14075</v>
      </c>
      <c r="T4371" s="66" t="s">
        <v>4153</v>
      </c>
    </row>
    <row r="4372" spans="19:20">
      <c r="S4372" s="42">
        <v>21214</v>
      </c>
      <c r="T4372" s="66" t="s">
        <v>3213</v>
      </c>
    </row>
    <row r="4373" spans="19:20">
      <c r="S4373" s="42">
        <v>21215</v>
      </c>
      <c r="T4373" s="66" t="s">
        <v>3514</v>
      </c>
    </row>
    <row r="4374" spans="19:20">
      <c r="S4374" s="42">
        <v>21216</v>
      </c>
      <c r="T4374" s="66" t="s">
        <v>3213</v>
      </c>
    </row>
    <row r="4375" spans="19:20">
      <c r="S4375" s="42">
        <v>21217</v>
      </c>
      <c r="T4375" s="66" t="s">
        <v>4016</v>
      </c>
    </row>
    <row r="4376" spans="19:20">
      <c r="S4376" s="42">
        <v>21218</v>
      </c>
      <c r="T4376" s="66" t="s">
        <v>3989</v>
      </c>
    </row>
    <row r="4377" spans="19:20">
      <c r="S4377" s="42">
        <v>21219</v>
      </c>
      <c r="T4377" s="66" t="s">
        <v>3213</v>
      </c>
    </row>
    <row r="4378" spans="19:20">
      <c r="S4378" s="42">
        <v>21220</v>
      </c>
      <c r="T4378" s="66" t="s">
        <v>3213</v>
      </c>
    </row>
    <row r="4379" spans="19:20">
      <c r="S4379" s="42">
        <v>21221</v>
      </c>
      <c r="T4379" s="66" t="s">
        <v>3213</v>
      </c>
    </row>
    <row r="4380" spans="19:20">
      <c r="S4380" s="42">
        <v>21222</v>
      </c>
      <c r="T4380" s="66" t="s">
        <v>3213</v>
      </c>
    </row>
    <row r="4381" spans="19:20">
      <c r="S4381" s="42">
        <v>21223</v>
      </c>
      <c r="T4381" s="66" t="s">
        <v>4022</v>
      </c>
    </row>
    <row r="4382" spans="19:20">
      <c r="S4382" s="42">
        <v>21224</v>
      </c>
      <c r="T4382" s="66" t="s">
        <v>3402</v>
      </c>
    </row>
    <row r="4383" spans="19:20">
      <c r="S4383" s="42">
        <v>21225</v>
      </c>
      <c r="T4383" s="66" t="s">
        <v>3977</v>
      </c>
    </row>
    <row r="4384" spans="19:20">
      <c r="S4384" s="42">
        <v>21226</v>
      </c>
      <c r="T4384" s="66" t="s">
        <v>3977</v>
      </c>
    </row>
    <row r="4385" spans="19:20">
      <c r="S4385" s="42">
        <v>21227</v>
      </c>
      <c r="T4385" s="66" t="s">
        <v>3213</v>
      </c>
    </row>
    <row r="4386" spans="19:20">
      <c r="S4386" s="42">
        <v>21228</v>
      </c>
      <c r="T4386" s="66" t="s">
        <v>4191</v>
      </c>
    </row>
    <row r="4387" spans="19:20">
      <c r="S4387" s="42">
        <v>21456</v>
      </c>
      <c r="T4387" s="66" t="s">
        <v>3333</v>
      </c>
    </row>
    <row r="4388" spans="19:20">
      <c r="S4388" s="42">
        <v>21457</v>
      </c>
      <c r="T4388" s="66" t="s">
        <v>3974</v>
      </c>
    </row>
    <row r="4389" spans="19:20">
      <c r="S4389" s="42">
        <v>21458</v>
      </c>
      <c r="T4389" s="66" t="s">
        <v>3974</v>
      </c>
    </row>
    <row r="4390" spans="19:20">
      <c r="S4390" s="42">
        <v>21459</v>
      </c>
      <c r="T4390" s="66" t="s">
        <v>3481</v>
      </c>
    </row>
    <row r="4391" spans="19:20">
      <c r="S4391" s="42">
        <v>21460</v>
      </c>
      <c r="T4391" s="66" t="s">
        <v>3970</v>
      </c>
    </row>
    <row r="4392" spans="19:20">
      <c r="S4392" s="42">
        <v>15003</v>
      </c>
      <c r="T4392" s="66" t="s">
        <v>3910</v>
      </c>
    </row>
    <row r="4393" spans="19:20">
      <c r="S4393" s="42">
        <v>15004</v>
      </c>
      <c r="T4393" s="66" t="s">
        <v>3910</v>
      </c>
    </row>
    <row r="4394" spans="19:20">
      <c r="S4394" s="42">
        <v>15005</v>
      </c>
      <c r="T4394" s="66" t="s">
        <v>3999</v>
      </c>
    </row>
    <row r="4395" spans="19:20">
      <c r="S4395" s="42">
        <v>15006</v>
      </c>
      <c r="T4395" s="66" t="s">
        <v>3910</v>
      </c>
    </row>
    <row r="4396" spans="19:20">
      <c r="S4396" s="42">
        <v>15007</v>
      </c>
      <c r="T4396" s="66" t="s">
        <v>3910</v>
      </c>
    </row>
    <row r="4397" spans="19:20">
      <c r="S4397" s="42">
        <v>15008</v>
      </c>
      <c r="T4397" s="66" t="s">
        <v>3910</v>
      </c>
    </row>
    <row r="4398" spans="19:20">
      <c r="S4398" s="42">
        <v>15009</v>
      </c>
      <c r="T4398" s="66" t="s">
        <v>3910</v>
      </c>
    </row>
    <row r="4399" spans="19:20">
      <c r="S4399" s="42">
        <v>15010</v>
      </c>
      <c r="T4399" s="66" t="s">
        <v>3910</v>
      </c>
    </row>
    <row r="4400" spans="19:20">
      <c r="S4400" s="42">
        <v>15011</v>
      </c>
      <c r="T4400" s="66" t="s">
        <v>3910</v>
      </c>
    </row>
    <row r="4401" spans="19:20">
      <c r="S4401" s="42">
        <v>15016</v>
      </c>
      <c r="T4401" s="66" t="s">
        <v>3920</v>
      </c>
    </row>
    <row r="4402" spans="19:20">
      <c r="S4402" s="42">
        <v>15017</v>
      </c>
      <c r="T4402" s="66" t="s">
        <v>4016</v>
      </c>
    </row>
    <row r="4403" spans="19:20">
      <c r="S4403" s="42">
        <v>15018</v>
      </c>
      <c r="T4403" s="66" t="s">
        <v>3924</v>
      </c>
    </row>
    <row r="4404" spans="19:20">
      <c r="S4404" s="42">
        <v>15247</v>
      </c>
      <c r="T4404" s="66" t="s">
        <v>3213</v>
      </c>
    </row>
    <row r="4405" spans="19:20">
      <c r="S4405" s="42">
        <v>15248</v>
      </c>
      <c r="T4405" s="66" t="s">
        <v>3213</v>
      </c>
    </row>
    <row r="4406" spans="19:20">
      <c r="S4406" s="42">
        <v>21234</v>
      </c>
      <c r="T4406" s="66" t="s">
        <v>3213</v>
      </c>
    </row>
    <row r="4407" spans="19:20">
      <c r="S4407" s="42">
        <v>21235</v>
      </c>
      <c r="T4407" s="66" t="s">
        <v>3213</v>
      </c>
    </row>
    <row r="4408" spans="19:20">
      <c r="S4408" s="42">
        <v>21236</v>
      </c>
      <c r="T4408" s="66" t="s">
        <v>3942</v>
      </c>
    </row>
    <row r="4409" spans="19:20">
      <c r="S4409" s="42">
        <v>21237</v>
      </c>
      <c r="T4409" s="66" t="s">
        <v>3942</v>
      </c>
    </row>
    <row r="4410" spans="19:20">
      <c r="S4410" s="42">
        <v>21238</v>
      </c>
      <c r="T4410" s="66" t="s">
        <v>3213</v>
      </c>
    </row>
    <row r="4411" spans="19:20">
      <c r="S4411" s="42">
        <v>21239</v>
      </c>
      <c r="T4411" s="66" t="s">
        <v>4048</v>
      </c>
    </row>
    <row r="4412" spans="19:20">
      <c r="S4412" s="42">
        <v>21240</v>
      </c>
      <c r="T4412" s="66" t="s">
        <v>3993</v>
      </c>
    </row>
    <row r="4413" spans="19:20">
      <c r="S4413" s="42">
        <v>21241</v>
      </c>
      <c r="T4413" s="66" t="s">
        <v>4121</v>
      </c>
    </row>
    <row r="4414" spans="19:20">
      <c r="S4414" s="42">
        <v>21242</v>
      </c>
      <c r="T4414" s="66" t="s">
        <v>3213</v>
      </c>
    </row>
    <row r="4415" spans="19:20">
      <c r="S4415" s="42">
        <v>21243</v>
      </c>
      <c r="T4415" s="66" t="s">
        <v>3822</v>
      </c>
    </row>
    <row r="4416" spans="19:20">
      <c r="S4416" s="42">
        <v>21656</v>
      </c>
      <c r="T4416" s="66" t="s">
        <v>4192</v>
      </c>
    </row>
    <row r="4417" spans="19:20">
      <c r="S4417" s="42">
        <v>21657</v>
      </c>
      <c r="T4417" s="66" t="s">
        <v>4159</v>
      </c>
    </row>
    <row r="4418" spans="19:20">
      <c r="S4418" s="42">
        <v>21658</v>
      </c>
      <c r="T4418" s="66" t="s">
        <v>3213</v>
      </c>
    </row>
    <row r="4419" spans="19:20">
      <c r="S4419" s="42">
        <v>21659</v>
      </c>
      <c r="T4419" s="66" t="s">
        <v>3213</v>
      </c>
    </row>
    <row r="4420" spans="19:20">
      <c r="S4420" s="42">
        <v>21660</v>
      </c>
      <c r="T4420" s="66" t="s">
        <v>3998</v>
      </c>
    </row>
    <row r="4421" spans="19:20">
      <c r="S4421" s="42">
        <v>21661</v>
      </c>
      <c r="T4421" s="66" t="s">
        <v>3998</v>
      </c>
    </row>
    <row r="4422" spans="19:20">
      <c r="S4422" s="42">
        <v>21662</v>
      </c>
      <c r="T4422" s="66" t="s">
        <v>3959</v>
      </c>
    </row>
    <row r="4423" spans="19:20">
      <c r="S4423" s="42">
        <v>21663</v>
      </c>
      <c r="T4423" s="66" t="s">
        <v>3213</v>
      </c>
    </row>
    <row r="4424" spans="19:20">
      <c r="S4424" s="42">
        <v>21664</v>
      </c>
      <c r="T4424" s="66" t="s">
        <v>3959</v>
      </c>
    </row>
    <row r="4425" spans="19:20">
      <c r="S4425" s="42">
        <v>21665</v>
      </c>
      <c r="T4425" s="66" t="s">
        <v>4005</v>
      </c>
    </row>
    <row r="4426" spans="19:20">
      <c r="S4426" s="42">
        <v>21666</v>
      </c>
      <c r="T4426" s="66" t="s">
        <v>4003</v>
      </c>
    </row>
    <row r="4427" spans="19:20">
      <c r="S4427" s="42">
        <v>13840</v>
      </c>
      <c r="T4427" s="66" t="s">
        <v>3918</v>
      </c>
    </row>
    <row r="4428" spans="19:20">
      <c r="S4428" s="42">
        <v>13841</v>
      </c>
      <c r="T4428" s="66" t="s">
        <v>3436</v>
      </c>
    </row>
    <row r="4429" spans="19:20">
      <c r="S4429" s="42">
        <v>13842</v>
      </c>
      <c r="T4429" s="66" t="s">
        <v>3213</v>
      </c>
    </row>
    <row r="4430" spans="19:20">
      <c r="S4430" s="42">
        <v>13843</v>
      </c>
      <c r="T4430" s="66" t="s">
        <v>3436</v>
      </c>
    </row>
    <row r="4431" spans="19:20">
      <c r="S4431" s="42">
        <v>13844</v>
      </c>
      <c r="T4431" s="66" t="s">
        <v>4193</v>
      </c>
    </row>
    <row r="4432" spans="19:20">
      <c r="S4432" s="42">
        <v>13846</v>
      </c>
      <c r="T4432" s="66" t="s">
        <v>3213</v>
      </c>
    </row>
    <row r="4433" spans="19:20">
      <c r="S4433" s="42">
        <v>13847</v>
      </c>
      <c r="T4433" s="66" t="s">
        <v>3213</v>
      </c>
    </row>
    <row r="4434" spans="19:20">
      <c r="S4434" s="42">
        <v>13848</v>
      </c>
      <c r="T4434" s="66" t="s">
        <v>3932</v>
      </c>
    </row>
    <row r="4435" spans="19:20">
      <c r="S4435" s="42">
        <v>13849</v>
      </c>
      <c r="T4435" s="66" t="s">
        <v>3335</v>
      </c>
    </row>
    <row r="4436" spans="19:20">
      <c r="S4436" s="42">
        <v>13850</v>
      </c>
      <c r="T4436" s="66" t="s">
        <v>3936</v>
      </c>
    </row>
    <row r="4437" spans="19:20">
      <c r="S4437" s="42">
        <v>14436</v>
      </c>
      <c r="T4437" s="66" t="s">
        <v>3213</v>
      </c>
    </row>
    <row r="4438" spans="19:20">
      <c r="S4438" s="42">
        <v>14437</v>
      </c>
      <c r="T4438" s="66" t="s">
        <v>3213</v>
      </c>
    </row>
    <row r="4439" spans="19:20">
      <c r="S4439" s="42">
        <v>14438</v>
      </c>
      <c r="T4439" s="66" t="s">
        <v>3213</v>
      </c>
    </row>
    <row r="4440" spans="19:20">
      <c r="S4440" s="42">
        <v>14439</v>
      </c>
      <c r="T4440" s="66" t="s">
        <v>3213</v>
      </c>
    </row>
    <row r="4441" spans="19:20">
      <c r="S4441" s="42">
        <v>14440</v>
      </c>
      <c r="T4441" s="66" t="s">
        <v>3213</v>
      </c>
    </row>
    <row r="4442" spans="19:20">
      <c r="S4442" s="42">
        <v>14441</v>
      </c>
      <c r="T4442" s="66" t="s">
        <v>3213</v>
      </c>
    </row>
    <row r="4443" spans="19:20">
      <c r="S4443" s="42">
        <v>14442</v>
      </c>
      <c r="T4443" s="66" t="s">
        <v>3964</v>
      </c>
    </row>
    <row r="4444" spans="19:20">
      <c r="S4444" s="42">
        <v>14443</v>
      </c>
      <c r="T4444" s="66" t="s">
        <v>3964</v>
      </c>
    </row>
    <row r="4445" spans="19:20">
      <c r="S4445" s="42">
        <v>14444</v>
      </c>
      <c r="T4445" s="66" t="s">
        <v>3964</v>
      </c>
    </row>
    <row r="4446" spans="19:20">
      <c r="S4446" s="42">
        <v>13968</v>
      </c>
      <c r="T4446" s="66" t="s">
        <v>3213</v>
      </c>
    </row>
    <row r="4447" spans="19:20">
      <c r="S4447" s="42">
        <v>13969</v>
      </c>
      <c r="T4447" s="66" t="s">
        <v>3491</v>
      </c>
    </row>
    <row r="4448" spans="19:20">
      <c r="S4448" s="42">
        <v>15577</v>
      </c>
      <c r="T4448" s="66" t="s">
        <v>3961</v>
      </c>
    </row>
    <row r="4449" spans="19:20">
      <c r="S4449" s="42">
        <v>15578</v>
      </c>
      <c r="T4449" s="66" t="s">
        <v>3841</v>
      </c>
    </row>
    <row r="4450" spans="19:20">
      <c r="S4450" s="42">
        <v>15580</v>
      </c>
      <c r="T4450" s="66" t="s">
        <v>4036</v>
      </c>
    </row>
    <row r="4451" spans="19:20">
      <c r="S4451" s="42">
        <v>15581</v>
      </c>
      <c r="T4451" s="66" t="s">
        <v>4036</v>
      </c>
    </row>
    <row r="4452" spans="19:20">
      <c r="S4452" s="42">
        <v>15582</v>
      </c>
      <c r="T4452" s="66" t="s">
        <v>4036</v>
      </c>
    </row>
    <row r="4453" spans="19:20">
      <c r="S4453" s="42">
        <v>15583</v>
      </c>
      <c r="T4453" s="66" t="s">
        <v>3961</v>
      </c>
    </row>
    <row r="4454" spans="19:20">
      <c r="S4454" s="42">
        <v>15584</v>
      </c>
      <c r="T4454" s="66" t="s">
        <v>3961</v>
      </c>
    </row>
    <row r="4455" spans="19:20">
      <c r="S4455" s="42">
        <v>15585</v>
      </c>
      <c r="T4455" s="66" t="s">
        <v>3860</v>
      </c>
    </row>
    <row r="4456" spans="19:20">
      <c r="S4456" s="42">
        <v>15586</v>
      </c>
      <c r="T4456" s="66" t="s">
        <v>4036</v>
      </c>
    </row>
    <row r="4457" spans="19:20">
      <c r="S4457" s="42">
        <v>15587</v>
      </c>
      <c r="T4457" s="66" t="s">
        <v>4036</v>
      </c>
    </row>
    <row r="4458" spans="19:20">
      <c r="S4458" s="42">
        <v>14076</v>
      </c>
      <c r="T4458" s="66" t="s">
        <v>3213</v>
      </c>
    </row>
    <row r="4459" spans="19:20">
      <c r="S4459" s="42">
        <v>14077</v>
      </c>
      <c r="T4459" s="66" t="s">
        <v>3213</v>
      </c>
    </row>
    <row r="4460" spans="19:20">
      <c r="S4460" s="42">
        <v>14079</v>
      </c>
      <c r="T4460" s="66" t="s">
        <v>3213</v>
      </c>
    </row>
    <row r="4461" spans="19:20">
      <c r="S4461" s="42">
        <v>14080</v>
      </c>
      <c r="T4461" s="66" t="s">
        <v>3491</v>
      </c>
    </row>
    <row r="4462" spans="19:20">
      <c r="S4462" s="42">
        <v>14082</v>
      </c>
      <c r="T4462" s="66" t="s">
        <v>3213</v>
      </c>
    </row>
    <row r="4463" spans="19:20">
      <c r="S4463" s="42">
        <v>14083</v>
      </c>
      <c r="T4463" s="66" t="s">
        <v>3213</v>
      </c>
    </row>
    <row r="4464" spans="19:20">
      <c r="S4464" s="42">
        <v>14084</v>
      </c>
      <c r="T4464" s="66" t="s">
        <v>3213</v>
      </c>
    </row>
    <row r="4465" spans="19:20">
      <c r="S4465" s="42">
        <v>14085</v>
      </c>
      <c r="T4465" s="66" t="s">
        <v>3514</v>
      </c>
    </row>
    <row r="4466" spans="19:20">
      <c r="S4466" s="42">
        <v>14086</v>
      </c>
      <c r="T4466" s="66" t="s">
        <v>3827</v>
      </c>
    </row>
    <row r="4467" spans="19:20">
      <c r="S4467" s="42">
        <v>14087</v>
      </c>
      <c r="T4467" s="66" t="s">
        <v>3938</v>
      </c>
    </row>
    <row r="4468" spans="19:20">
      <c r="S4468" s="42">
        <v>14088</v>
      </c>
      <c r="T4468" s="66" t="s">
        <v>3938</v>
      </c>
    </row>
    <row r="4469" spans="19:20">
      <c r="S4469" s="42">
        <v>14089</v>
      </c>
      <c r="T4469" s="66" t="s">
        <v>3938</v>
      </c>
    </row>
    <row r="4470" spans="19:20">
      <c r="S4470" s="42">
        <v>14090</v>
      </c>
      <c r="T4470" s="66" t="s">
        <v>3938</v>
      </c>
    </row>
    <row r="4471" spans="19:20">
      <c r="S4471" s="42">
        <v>14091</v>
      </c>
      <c r="T4471" s="66" t="s">
        <v>3213</v>
      </c>
    </row>
    <row r="4472" spans="19:20">
      <c r="S4472" s="42">
        <v>14092</v>
      </c>
      <c r="T4472" s="66" t="s">
        <v>3213</v>
      </c>
    </row>
    <row r="4473" spans="19:20">
      <c r="S4473" s="42">
        <v>14305</v>
      </c>
      <c r="T4473" s="66" t="s">
        <v>3929</v>
      </c>
    </row>
    <row r="4474" spans="19:20">
      <c r="S4474" s="42">
        <v>14306</v>
      </c>
      <c r="T4474" s="66" t="s">
        <v>3929</v>
      </c>
    </row>
    <row r="4475" spans="19:20">
      <c r="S4475" s="42">
        <v>14307</v>
      </c>
      <c r="T4475" s="66" t="s">
        <v>3918</v>
      </c>
    </row>
    <row r="4476" spans="19:20">
      <c r="S4476" s="42">
        <v>14308</v>
      </c>
      <c r="T4476" s="66" t="s">
        <v>3998</v>
      </c>
    </row>
    <row r="4477" spans="19:20">
      <c r="S4477" s="42">
        <v>14309</v>
      </c>
      <c r="T4477" s="66" t="s">
        <v>3931</v>
      </c>
    </row>
    <row r="4478" spans="19:20">
      <c r="S4478" s="42">
        <v>14310</v>
      </c>
      <c r="T4478" s="66" t="s">
        <v>3989</v>
      </c>
    </row>
    <row r="4479" spans="19:20">
      <c r="S4479" s="42">
        <v>14311</v>
      </c>
      <c r="T4479" s="66" t="s">
        <v>3989</v>
      </c>
    </row>
    <row r="4480" spans="19:20">
      <c r="S4480" s="42">
        <v>14312</v>
      </c>
      <c r="T4480" s="66" t="s">
        <v>3989</v>
      </c>
    </row>
    <row r="4481" spans="19:20">
      <c r="S4481" s="42">
        <v>14313</v>
      </c>
      <c r="T4481" s="66" t="s">
        <v>3989</v>
      </c>
    </row>
    <row r="4482" spans="19:20">
      <c r="S4482" s="42">
        <v>14314</v>
      </c>
      <c r="T4482" s="66" t="s">
        <v>3924</v>
      </c>
    </row>
    <row r="4483" spans="19:20">
      <c r="S4483" s="42">
        <v>13957</v>
      </c>
      <c r="T4483" s="66" t="s">
        <v>3840</v>
      </c>
    </row>
    <row r="4484" spans="19:20">
      <c r="S4484" s="42">
        <v>13958</v>
      </c>
      <c r="T4484" s="66" t="s">
        <v>3840</v>
      </c>
    </row>
    <row r="4485" spans="19:20">
      <c r="S4485" s="42">
        <v>13959</v>
      </c>
      <c r="T4485" s="66" t="s">
        <v>3213</v>
      </c>
    </row>
    <row r="4486" spans="19:20">
      <c r="S4486" s="42">
        <v>13960</v>
      </c>
      <c r="T4486" s="66" t="s">
        <v>3213</v>
      </c>
    </row>
    <row r="4487" spans="19:20">
      <c r="S4487" s="42">
        <v>13961</v>
      </c>
      <c r="T4487" s="66" t="s">
        <v>3213</v>
      </c>
    </row>
    <row r="4488" spans="19:20">
      <c r="S4488" s="42">
        <v>13962</v>
      </c>
      <c r="T4488" s="66" t="s">
        <v>3213</v>
      </c>
    </row>
    <row r="4489" spans="19:20">
      <c r="S4489" s="42">
        <v>13963</v>
      </c>
      <c r="T4489" s="66" t="s">
        <v>3491</v>
      </c>
    </row>
    <row r="4490" spans="19:20">
      <c r="S4490" s="42">
        <v>13964</v>
      </c>
      <c r="T4490" s="66" t="s">
        <v>3491</v>
      </c>
    </row>
    <row r="4491" spans="19:20">
      <c r="S4491" s="42">
        <v>13965</v>
      </c>
      <c r="T4491" s="66" t="s">
        <v>3491</v>
      </c>
    </row>
    <row r="4492" spans="19:20">
      <c r="S4492" s="42">
        <v>13966</v>
      </c>
      <c r="T4492" s="66" t="s">
        <v>3491</v>
      </c>
    </row>
    <row r="4493" spans="19:20">
      <c r="S4493" s="42">
        <v>13967</v>
      </c>
      <c r="T4493" s="66" t="s">
        <v>3213</v>
      </c>
    </row>
    <row r="4494" spans="19:20">
      <c r="S4494" s="42">
        <v>14430</v>
      </c>
      <c r="T4494" s="66" t="s">
        <v>4194</v>
      </c>
    </row>
    <row r="4495" spans="19:20">
      <c r="S4495" s="42">
        <v>14431</v>
      </c>
      <c r="T4495" s="66" t="s">
        <v>3213</v>
      </c>
    </row>
    <row r="4496" spans="19:20">
      <c r="S4496" s="42">
        <v>14432</v>
      </c>
      <c r="T4496" s="66" t="s">
        <v>3213</v>
      </c>
    </row>
    <row r="4497" spans="19:20">
      <c r="S4497" s="42">
        <v>14433</v>
      </c>
      <c r="T4497" s="66" t="s">
        <v>3213</v>
      </c>
    </row>
    <row r="4498" spans="19:20">
      <c r="S4498" s="42">
        <v>14434</v>
      </c>
      <c r="T4498" s="66" t="s">
        <v>3213</v>
      </c>
    </row>
    <row r="4499" spans="19:20">
      <c r="S4499" s="42">
        <v>14435</v>
      </c>
      <c r="T4499" s="66" t="s">
        <v>3213</v>
      </c>
    </row>
    <row r="4500" spans="19:20">
      <c r="S4500" s="42">
        <v>14322</v>
      </c>
      <c r="T4500" s="66" t="s">
        <v>3866</v>
      </c>
    </row>
    <row r="4501" spans="19:20">
      <c r="S4501" s="42">
        <v>14323</v>
      </c>
      <c r="T4501" s="66" t="s">
        <v>3866</v>
      </c>
    </row>
    <row r="4502" spans="19:20">
      <c r="S4502" s="42">
        <v>14324</v>
      </c>
      <c r="T4502" s="66" t="s">
        <v>4099</v>
      </c>
    </row>
    <row r="4503" spans="19:20">
      <c r="S4503" s="42">
        <v>14326</v>
      </c>
      <c r="T4503" s="66" t="s">
        <v>4195</v>
      </c>
    </row>
    <row r="4504" spans="19:20">
      <c r="S4504" s="42">
        <v>14327</v>
      </c>
      <c r="T4504" s="66" t="s">
        <v>3980</v>
      </c>
    </row>
    <row r="4505" spans="19:20">
      <c r="S4505" s="42">
        <v>14328</v>
      </c>
      <c r="T4505" s="66" t="s">
        <v>3815</v>
      </c>
    </row>
    <row r="4506" spans="19:20">
      <c r="S4506" s="42">
        <v>14329</v>
      </c>
      <c r="T4506" s="66" t="s">
        <v>3964</v>
      </c>
    </row>
    <row r="4507" spans="19:20">
      <c r="S4507" s="42">
        <v>14330</v>
      </c>
      <c r="T4507" s="66" t="s">
        <v>3213</v>
      </c>
    </row>
    <row r="4508" spans="19:20">
      <c r="S4508" s="42">
        <v>14331</v>
      </c>
      <c r="T4508" s="66" t="s">
        <v>3213</v>
      </c>
    </row>
    <row r="4509" spans="19:20">
      <c r="S4509" s="42">
        <v>14332</v>
      </c>
      <c r="T4509" s="66" t="s">
        <v>3213</v>
      </c>
    </row>
    <row r="4510" spans="19:20">
      <c r="S4510" s="42">
        <v>14333</v>
      </c>
      <c r="T4510" s="66" t="s">
        <v>4099</v>
      </c>
    </row>
    <row r="4511" spans="19:20">
      <c r="S4511" s="42">
        <v>14334</v>
      </c>
      <c r="T4511" s="66" t="s">
        <v>4099</v>
      </c>
    </row>
    <row r="4512" spans="19:20">
      <c r="S4512" s="42">
        <v>14335</v>
      </c>
      <c r="T4512" s="66" t="s">
        <v>3921</v>
      </c>
    </row>
    <row r="4513" spans="19:20">
      <c r="S4513" s="42">
        <v>14336</v>
      </c>
      <c r="T4513" s="66" t="s">
        <v>3213</v>
      </c>
    </row>
    <row r="4514" spans="19:20">
      <c r="S4514" s="42">
        <v>14337</v>
      </c>
      <c r="T4514" s="66" t="s">
        <v>3213</v>
      </c>
    </row>
    <row r="4515" spans="19:20">
      <c r="S4515" s="42">
        <v>13866</v>
      </c>
      <c r="T4515" s="66" t="s">
        <v>3990</v>
      </c>
    </row>
    <row r="4516" spans="19:20">
      <c r="S4516" s="42">
        <v>13867</v>
      </c>
      <c r="T4516" s="66" t="s">
        <v>3213</v>
      </c>
    </row>
    <row r="4517" spans="19:20">
      <c r="S4517" s="42">
        <v>13868</v>
      </c>
      <c r="T4517" s="66" t="s">
        <v>3213</v>
      </c>
    </row>
    <row r="4518" spans="19:20">
      <c r="S4518" s="42">
        <v>13869</v>
      </c>
      <c r="T4518" s="66" t="s">
        <v>3213</v>
      </c>
    </row>
    <row r="4519" spans="19:20">
      <c r="S4519" s="42">
        <v>13870</v>
      </c>
      <c r="T4519" s="66" t="s">
        <v>3213</v>
      </c>
    </row>
    <row r="4520" spans="19:20">
      <c r="S4520" s="42">
        <v>13871</v>
      </c>
      <c r="T4520" s="66" t="s">
        <v>3372</v>
      </c>
    </row>
    <row r="4521" spans="19:20">
      <c r="S4521" s="42">
        <v>13872</v>
      </c>
      <c r="T4521" s="66" t="s">
        <v>3372</v>
      </c>
    </row>
    <row r="4522" spans="19:20">
      <c r="S4522" s="42">
        <v>13873</v>
      </c>
      <c r="T4522" s="66" t="s">
        <v>3213</v>
      </c>
    </row>
    <row r="4523" spans="19:20">
      <c r="S4523" s="42">
        <v>13874</v>
      </c>
      <c r="T4523" s="66" t="s">
        <v>3213</v>
      </c>
    </row>
    <row r="4524" spans="19:20">
      <c r="S4524" s="42">
        <v>13875</v>
      </c>
      <c r="T4524" s="66" t="s">
        <v>4196</v>
      </c>
    </row>
    <row r="4525" spans="19:20">
      <c r="S4525" s="42">
        <v>13876</v>
      </c>
      <c r="T4525" s="66" t="s">
        <v>3372</v>
      </c>
    </row>
    <row r="4526" spans="19:20">
      <c r="S4526" s="42">
        <v>13877</v>
      </c>
      <c r="T4526" s="66" t="s">
        <v>3409</v>
      </c>
    </row>
    <row r="4527" spans="19:20">
      <c r="S4527" s="42">
        <v>13878</v>
      </c>
      <c r="T4527" s="66" t="s">
        <v>3409</v>
      </c>
    </row>
    <row r="4528" spans="19:20">
      <c r="S4528" s="42">
        <v>13879</v>
      </c>
      <c r="T4528" s="66" t="s">
        <v>3213</v>
      </c>
    </row>
    <row r="4529" spans="19:20">
      <c r="S4529" s="42">
        <v>13880</v>
      </c>
      <c r="T4529" s="66" t="s">
        <v>3933</v>
      </c>
    </row>
    <row r="4530" spans="19:20">
      <c r="S4530" s="42">
        <v>14108</v>
      </c>
      <c r="T4530" s="66" t="s">
        <v>3924</v>
      </c>
    </row>
    <row r="4531" spans="19:20">
      <c r="S4531" s="42">
        <v>14109</v>
      </c>
      <c r="T4531" s="66" t="s">
        <v>3213</v>
      </c>
    </row>
    <row r="4532" spans="19:20">
      <c r="S4532" s="42">
        <v>14110</v>
      </c>
      <c r="T4532" s="66" t="s">
        <v>3213</v>
      </c>
    </row>
    <row r="4533" spans="19:20">
      <c r="S4533" s="42">
        <v>14111</v>
      </c>
      <c r="T4533" s="66" t="s">
        <v>3213</v>
      </c>
    </row>
    <row r="4534" spans="19:20">
      <c r="S4534" s="42">
        <v>14112</v>
      </c>
      <c r="T4534" s="66" t="s">
        <v>4145</v>
      </c>
    </row>
    <row r="4535" spans="19:20">
      <c r="S4535" s="42">
        <v>14199</v>
      </c>
      <c r="T4535" s="66" t="s">
        <v>3213</v>
      </c>
    </row>
    <row r="4536" spans="19:20">
      <c r="S4536" s="42">
        <v>14200</v>
      </c>
      <c r="T4536" s="66" t="s">
        <v>3213</v>
      </c>
    </row>
    <row r="4537" spans="19:20">
      <c r="S4537" s="42">
        <v>14201</v>
      </c>
      <c r="T4537" s="66" t="s">
        <v>3213</v>
      </c>
    </row>
    <row r="4538" spans="19:20">
      <c r="S4538" s="42">
        <v>14202</v>
      </c>
      <c r="T4538" s="66" t="s">
        <v>3213</v>
      </c>
    </row>
    <row r="4539" spans="19:20">
      <c r="S4539" s="42">
        <v>14203</v>
      </c>
      <c r="T4539" s="66" t="s">
        <v>3213</v>
      </c>
    </row>
    <row r="4540" spans="19:20">
      <c r="S4540" s="42">
        <v>14204</v>
      </c>
      <c r="T4540" s="66" t="s">
        <v>3213</v>
      </c>
    </row>
    <row r="4541" spans="19:20">
      <c r="S4541" s="42">
        <v>14205</v>
      </c>
      <c r="T4541" s="66" t="s">
        <v>3213</v>
      </c>
    </row>
    <row r="4542" spans="19:20">
      <c r="S4542" s="42">
        <v>14206</v>
      </c>
      <c r="T4542" s="66" t="s">
        <v>3213</v>
      </c>
    </row>
    <row r="4543" spans="19:20">
      <c r="S4543" s="42">
        <v>14207</v>
      </c>
      <c r="T4543" s="66" t="s">
        <v>3213</v>
      </c>
    </row>
    <row r="4544" spans="19:20">
      <c r="S4544" s="42">
        <v>14208</v>
      </c>
      <c r="T4544" s="66" t="s">
        <v>3875</v>
      </c>
    </row>
    <row r="4545" spans="19:20">
      <c r="S4545" s="42">
        <v>14209</v>
      </c>
      <c r="T4545" s="66" t="s">
        <v>4197</v>
      </c>
    </row>
    <row r="4546" spans="19:20">
      <c r="S4546" s="42">
        <v>14210</v>
      </c>
      <c r="T4546" s="66" t="s">
        <v>3894</v>
      </c>
    </row>
    <row r="4547" spans="19:20">
      <c r="S4547" s="42">
        <v>14211</v>
      </c>
      <c r="T4547" s="66" t="s">
        <v>3894</v>
      </c>
    </row>
    <row r="4548" spans="19:20">
      <c r="S4548" s="42">
        <v>14212</v>
      </c>
      <c r="T4548" s="66" t="s">
        <v>3894</v>
      </c>
    </row>
    <row r="4549" spans="19:20">
      <c r="S4549" s="42">
        <v>14445</v>
      </c>
      <c r="T4549" s="66" t="s">
        <v>3964</v>
      </c>
    </row>
    <row r="4550" spans="19:20">
      <c r="S4550" s="42">
        <v>14446</v>
      </c>
      <c r="T4550" s="66" t="s">
        <v>3941</v>
      </c>
    </row>
    <row r="4551" spans="19:20">
      <c r="S4551" s="42">
        <v>14447</v>
      </c>
      <c r="T4551" s="66" t="s">
        <v>3941</v>
      </c>
    </row>
    <row r="4552" spans="19:20">
      <c r="S4552" s="42">
        <v>14448</v>
      </c>
      <c r="T4552" s="66" t="s">
        <v>4140</v>
      </c>
    </row>
    <row r="4553" spans="19:20">
      <c r="S4553" s="42">
        <v>14449</v>
      </c>
      <c r="T4553" s="66" t="s">
        <v>3998</v>
      </c>
    </row>
    <row r="4554" spans="19:20">
      <c r="S4554" s="42">
        <v>14450</v>
      </c>
      <c r="T4554" s="66" t="s">
        <v>3998</v>
      </c>
    </row>
    <row r="4555" spans="19:20">
      <c r="S4555" s="42">
        <v>14451</v>
      </c>
      <c r="T4555" s="66" t="s">
        <v>3992</v>
      </c>
    </row>
    <row r="4556" spans="19:20">
      <c r="S4556" s="42">
        <v>14452</v>
      </c>
      <c r="T4556" s="66" t="s">
        <v>3213</v>
      </c>
    </row>
    <row r="4557" spans="19:20">
      <c r="S4557" s="42">
        <v>14453</v>
      </c>
      <c r="T4557" s="66" t="s">
        <v>3213</v>
      </c>
    </row>
    <row r="4558" spans="19:20">
      <c r="S4558" s="42">
        <v>14454</v>
      </c>
      <c r="T4558" s="66" t="s">
        <v>3213</v>
      </c>
    </row>
    <row r="4559" spans="19:20">
      <c r="S4559" s="42">
        <v>14455</v>
      </c>
      <c r="T4559" s="66" t="s">
        <v>3992</v>
      </c>
    </row>
    <row r="4560" spans="19:20">
      <c r="S4560" s="42">
        <v>14456</v>
      </c>
      <c r="T4560" s="66" t="s">
        <v>3992</v>
      </c>
    </row>
    <row r="4561" spans="19:20">
      <c r="S4561" s="42">
        <v>14457</v>
      </c>
      <c r="T4561" s="66" t="s">
        <v>3964</v>
      </c>
    </row>
    <row r="4562" spans="19:20">
      <c r="S4562" s="42">
        <v>14458</v>
      </c>
      <c r="T4562" s="66" t="s">
        <v>3964</v>
      </c>
    </row>
    <row r="4563" spans="19:20">
      <c r="S4563" s="42">
        <v>14459</v>
      </c>
      <c r="T4563" s="66" t="s">
        <v>4198</v>
      </c>
    </row>
    <row r="4564" spans="19:20">
      <c r="S4564" s="42">
        <v>14290</v>
      </c>
      <c r="T4564" s="66" t="s">
        <v>3918</v>
      </c>
    </row>
    <row r="4565" spans="19:20">
      <c r="S4565" s="42">
        <v>14291</v>
      </c>
      <c r="T4565" s="66" t="s">
        <v>3918</v>
      </c>
    </row>
    <row r="4566" spans="19:20">
      <c r="S4566" s="42">
        <v>14292</v>
      </c>
      <c r="T4566" s="66" t="s">
        <v>3918</v>
      </c>
    </row>
    <row r="4567" spans="19:20">
      <c r="S4567" s="42">
        <v>14293</v>
      </c>
      <c r="T4567" s="66" t="s">
        <v>3918</v>
      </c>
    </row>
    <row r="4568" spans="19:20">
      <c r="S4568" s="42">
        <v>14294</v>
      </c>
      <c r="T4568" s="66" t="s">
        <v>3918</v>
      </c>
    </row>
    <row r="4569" spans="19:20">
      <c r="S4569" s="42">
        <v>14295</v>
      </c>
      <c r="T4569" s="66" t="s">
        <v>3213</v>
      </c>
    </row>
    <row r="4570" spans="19:20">
      <c r="S4570" s="42">
        <v>14296</v>
      </c>
      <c r="T4570" s="66" t="s">
        <v>3213</v>
      </c>
    </row>
    <row r="4571" spans="19:20">
      <c r="S4571" s="42">
        <v>14297</v>
      </c>
      <c r="T4571" s="66" t="s">
        <v>3213</v>
      </c>
    </row>
    <row r="4572" spans="19:20">
      <c r="S4572" s="42">
        <v>14298</v>
      </c>
      <c r="T4572" s="66" t="s">
        <v>3213</v>
      </c>
    </row>
    <row r="4573" spans="19:20">
      <c r="S4573" s="42">
        <v>14299</v>
      </c>
      <c r="T4573" s="66" t="s">
        <v>3213</v>
      </c>
    </row>
    <row r="4574" spans="19:20">
      <c r="S4574" s="42">
        <v>14300</v>
      </c>
      <c r="T4574" s="66" t="s">
        <v>3993</v>
      </c>
    </row>
    <row r="4575" spans="19:20">
      <c r="S4575" s="42">
        <v>14301</v>
      </c>
      <c r="T4575" s="66" t="s">
        <v>3213</v>
      </c>
    </row>
    <row r="4576" spans="19:20">
      <c r="S4576" s="42">
        <v>14302</v>
      </c>
      <c r="T4576" s="66" t="s">
        <v>3514</v>
      </c>
    </row>
    <row r="4577" spans="19:20">
      <c r="S4577" s="42">
        <v>14303</v>
      </c>
      <c r="T4577" s="66" t="s">
        <v>4195</v>
      </c>
    </row>
    <row r="4578" spans="19:20">
      <c r="S4578" s="42">
        <v>14304</v>
      </c>
      <c r="T4578" s="66" t="s">
        <v>3929</v>
      </c>
    </row>
    <row r="4579" spans="19:20">
      <c r="S4579" s="42">
        <v>13828</v>
      </c>
      <c r="T4579" s="66" t="s">
        <v>3990</v>
      </c>
    </row>
    <row r="4580" spans="19:20">
      <c r="S4580" s="42">
        <v>13829</v>
      </c>
      <c r="T4580" s="66" t="s">
        <v>3990</v>
      </c>
    </row>
    <row r="4581" spans="19:20">
      <c r="S4581" s="42">
        <v>13837</v>
      </c>
      <c r="T4581" s="66" t="s">
        <v>4199</v>
      </c>
    </row>
    <row r="4582" spans="19:20">
      <c r="S4582" s="42">
        <v>13838</v>
      </c>
      <c r="T4582" s="66" t="s">
        <v>4200</v>
      </c>
    </row>
    <row r="4583" spans="19:20">
      <c r="S4583" s="42">
        <v>13839</v>
      </c>
      <c r="T4583" s="66" t="s">
        <v>3918</v>
      </c>
    </row>
    <row r="4584" spans="19:20">
      <c r="S4584" s="42">
        <v>21921</v>
      </c>
      <c r="T4584" s="66" t="s">
        <v>3333</v>
      </c>
    </row>
    <row r="4585" spans="19:20">
      <c r="S4585" s="42">
        <v>21922</v>
      </c>
      <c r="T4585" s="66" t="s">
        <v>3333</v>
      </c>
    </row>
    <row r="4586" spans="19:20">
      <c r="S4586" s="42">
        <v>21923</v>
      </c>
      <c r="T4586" s="66" t="s">
        <v>3333</v>
      </c>
    </row>
    <row r="4587" spans="19:20">
      <c r="S4587" s="42">
        <v>21924</v>
      </c>
      <c r="T4587" s="66" t="s">
        <v>3333</v>
      </c>
    </row>
    <row r="4588" spans="19:20">
      <c r="S4588" s="42">
        <v>21925</v>
      </c>
      <c r="T4588" s="66" t="s">
        <v>3333</v>
      </c>
    </row>
    <row r="4589" spans="19:20">
      <c r="S4589" s="42">
        <v>21926</v>
      </c>
      <c r="T4589" s="66" t="s">
        <v>3333</v>
      </c>
    </row>
    <row r="4590" spans="19:20">
      <c r="S4590" s="42">
        <v>21927</v>
      </c>
      <c r="T4590" s="66" t="s">
        <v>3333</v>
      </c>
    </row>
    <row r="4591" spans="19:20">
      <c r="S4591" s="42">
        <v>21928</v>
      </c>
      <c r="T4591" s="66" t="s">
        <v>3333</v>
      </c>
    </row>
    <row r="4592" spans="19:20">
      <c r="S4592" s="42">
        <v>21929</v>
      </c>
      <c r="T4592" s="66" t="s">
        <v>3333</v>
      </c>
    </row>
    <row r="4593" spans="19:20">
      <c r="S4593" s="42">
        <v>21686</v>
      </c>
      <c r="T4593" s="66" t="s">
        <v>3954</v>
      </c>
    </row>
    <row r="4594" spans="19:20">
      <c r="S4594" s="42">
        <v>21687</v>
      </c>
      <c r="T4594" s="66" t="s">
        <v>3954</v>
      </c>
    </row>
    <row r="4595" spans="19:20">
      <c r="S4595" s="42">
        <v>21682</v>
      </c>
      <c r="T4595" s="66" t="s">
        <v>3970</v>
      </c>
    </row>
    <row r="4596" spans="19:20">
      <c r="S4596" s="42">
        <v>21683</v>
      </c>
      <c r="T4596" s="66" t="s">
        <v>4159</v>
      </c>
    </row>
    <row r="4597" spans="19:20">
      <c r="S4597" s="42">
        <v>21684</v>
      </c>
      <c r="T4597" s="66" t="s">
        <v>3954</v>
      </c>
    </row>
    <row r="4598" spans="19:20">
      <c r="S4598" s="42">
        <v>21685</v>
      </c>
      <c r="T4598" s="66" t="s">
        <v>3954</v>
      </c>
    </row>
    <row r="4599" spans="19:20">
      <c r="S4599" s="42">
        <v>21915</v>
      </c>
      <c r="T4599" s="66" t="s">
        <v>4201</v>
      </c>
    </row>
    <row r="4600" spans="19:20">
      <c r="S4600" s="42">
        <v>21916</v>
      </c>
      <c r="T4600" s="66" t="s">
        <v>3924</v>
      </c>
    </row>
    <row r="4601" spans="19:20">
      <c r="S4601" s="42">
        <v>21917</v>
      </c>
      <c r="T4601" s="66" t="s">
        <v>4202</v>
      </c>
    </row>
    <row r="4602" spans="19:20">
      <c r="S4602" s="42">
        <v>21788</v>
      </c>
      <c r="T4602" s="66" t="s">
        <v>3467</v>
      </c>
    </row>
    <row r="4603" spans="19:20">
      <c r="S4603" s="42">
        <v>21789</v>
      </c>
      <c r="T4603" s="66" t="s">
        <v>3467</v>
      </c>
    </row>
    <row r="4604" spans="19:20">
      <c r="S4604" s="42">
        <v>21790</v>
      </c>
      <c r="T4604" s="66" t="s">
        <v>3467</v>
      </c>
    </row>
    <row r="4605" spans="19:20">
      <c r="S4605" s="42">
        <v>22046</v>
      </c>
      <c r="T4605" s="66" t="s">
        <v>3827</v>
      </c>
    </row>
    <row r="4606" spans="19:20">
      <c r="S4606" s="42">
        <v>22047</v>
      </c>
      <c r="T4606" s="66" t="s">
        <v>3827</v>
      </c>
    </row>
    <row r="4607" spans="19:20">
      <c r="S4607" s="42">
        <v>22048</v>
      </c>
      <c r="T4607" s="66" t="s">
        <v>3827</v>
      </c>
    </row>
    <row r="4608" spans="19:20">
      <c r="S4608" s="42">
        <v>22049</v>
      </c>
      <c r="T4608" s="66" t="s">
        <v>3827</v>
      </c>
    </row>
    <row r="4609" spans="19:20">
      <c r="S4609" s="42">
        <v>22050</v>
      </c>
      <c r="T4609" s="66" t="s">
        <v>3333</v>
      </c>
    </row>
    <row r="4610" spans="19:20">
      <c r="S4610" s="42">
        <v>21809</v>
      </c>
      <c r="T4610" s="66" t="s">
        <v>3467</v>
      </c>
    </row>
    <row r="4611" spans="19:20">
      <c r="S4611" s="42">
        <v>21810</v>
      </c>
      <c r="T4611" s="66" t="s">
        <v>3467</v>
      </c>
    </row>
    <row r="4612" spans="19:20">
      <c r="S4612" s="42">
        <v>21811</v>
      </c>
      <c r="T4612" s="66" t="s">
        <v>3467</v>
      </c>
    </row>
    <row r="4613" spans="19:20">
      <c r="S4613" s="42">
        <v>21812</v>
      </c>
      <c r="T4613" s="66" t="s">
        <v>3368</v>
      </c>
    </row>
    <row r="4614" spans="19:20">
      <c r="S4614" s="42">
        <v>21813</v>
      </c>
      <c r="T4614" s="66" t="s">
        <v>3467</v>
      </c>
    </row>
    <row r="4615" spans="19:20">
      <c r="S4615" s="42">
        <v>21814</v>
      </c>
      <c r="T4615" s="66" t="s">
        <v>3827</v>
      </c>
    </row>
    <row r="4616" spans="19:20">
      <c r="S4616" s="42">
        <v>21815</v>
      </c>
      <c r="T4616" s="66" t="s">
        <v>3827</v>
      </c>
    </row>
    <row r="4617" spans="19:20">
      <c r="S4617" s="42">
        <v>21816</v>
      </c>
      <c r="T4617" s="66" t="s">
        <v>4203</v>
      </c>
    </row>
    <row r="4618" spans="19:20">
      <c r="S4618" s="42">
        <v>21817</v>
      </c>
      <c r="T4618" s="66" t="s">
        <v>4204</v>
      </c>
    </row>
    <row r="4619" spans="19:20">
      <c r="S4619" s="42">
        <v>21818</v>
      </c>
      <c r="T4619" s="66" t="s">
        <v>4204</v>
      </c>
    </row>
    <row r="4620" spans="19:20">
      <c r="S4620" s="42">
        <v>21819</v>
      </c>
      <c r="T4620" s="66" t="s">
        <v>4204</v>
      </c>
    </row>
    <row r="4621" spans="19:20">
      <c r="S4621" s="42">
        <v>21820</v>
      </c>
      <c r="T4621" s="66" t="s">
        <v>4204</v>
      </c>
    </row>
    <row r="4622" spans="19:20">
      <c r="S4622" s="42">
        <v>21821</v>
      </c>
      <c r="T4622" s="66" t="s">
        <v>4204</v>
      </c>
    </row>
    <row r="4623" spans="19:20">
      <c r="S4623" s="42">
        <v>21822</v>
      </c>
      <c r="T4623" s="66" t="s">
        <v>4204</v>
      </c>
    </row>
    <row r="4624" spans="19:20">
      <c r="S4624" s="42">
        <v>21823</v>
      </c>
      <c r="T4624" s="66" t="s">
        <v>3993</v>
      </c>
    </row>
    <row r="4625" spans="19:20">
      <c r="S4625" s="42">
        <v>22111</v>
      </c>
      <c r="T4625" s="66" t="s">
        <v>3359</v>
      </c>
    </row>
    <row r="4626" spans="19:20">
      <c r="S4626" s="42">
        <v>21791</v>
      </c>
      <c r="T4626" s="66" t="s">
        <v>3467</v>
      </c>
    </row>
    <row r="4627" spans="19:20">
      <c r="S4627" s="42">
        <v>21792</v>
      </c>
      <c r="T4627" s="66" t="s">
        <v>3467</v>
      </c>
    </row>
    <row r="4628" spans="19:20">
      <c r="S4628" s="42">
        <v>22021</v>
      </c>
      <c r="T4628" s="66" t="s">
        <v>3827</v>
      </c>
    </row>
    <row r="4629" spans="19:20">
      <c r="S4629" s="42">
        <v>22022</v>
      </c>
      <c r="T4629" s="66" t="s">
        <v>3827</v>
      </c>
    </row>
    <row r="4630" spans="19:20">
      <c r="S4630" s="42">
        <v>22023</v>
      </c>
      <c r="T4630" s="66" t="s">
        <v>3827</v>
      </c>
    </row>
    <row r="4631" spans="19:20">
      <c r="S4631" s="42">
        <v>22024</v>
      </c>
      <c r="T4631" s="66" t="s">
        <v>3827</v>
      </c>
    </row>
    <row r="4632" spans="19:20">
      <c r="S4632" s="42">
        <v>22025</v>
      </c>
      <c r="T4632" s="66" t="s">
        <v>3827</v>
      </c>
    </row>
    <row r="4633" spans="19:20">
      <c r="S4633" s="42">
        <v>22026</v>
      </c>
      <c r="T4633" s="66" t="s">
        <v>3827</v>
      </c>
    </row>
    <row r="4634" spans="19:20">
      <c r="S4634" s="42">
        <v>22027</v>
      </c>
      <c r="T4634" s="66" t="s">
        <v>4057</v>
      </c>
    </row>
    <row r="4635" spans="19:20">
      <c r="S4635" s="42">
        <v>22028</v>
      </c>
      <c r="T4635" s="66" t="s">
        <v>4057</v>
      </c>
    </row>
    <row r="4636" spans="19:20">
      <c r="S4636" s="42">
        <v>22029</v>
      </c>
      <c r="T4636" s="66" t="s">
        <v>4098</v>
      </c>
    </row>
    <row r="4637" spans="19:20">
      <c r="S4637" s="42">
        <v>22030</v>
      </c>
      <c r="T4637" s="66" t="s">
        <v>4098</v>
      </c>
    </row>
    <row r="4638" spans="19:20">
      <c r="S4638" s="42">
        <v>22031</v>
      </c>
      <c r="T4638" s="66" t="s">
        <v>4098</v>
      </c>
    </row>
    <row r="4639" spans="19:20">
      <c r="S4639" s="42">
        <v>22032</v>
      </c>
      <c r="T4639" s="66" t="s">
        <v>3931</v>
      </c>
    </row>
    <row r="4640" spans="19:20">
      <c r="S4640" s="42">
        <v>22033</v>
      </c>
      <c r="T4640" s="66" t="s">
        <v>3960</v>
      </c>
    </row>
    <row r="4641" spans="19:20">
      <c r="S4641" s="42">
        <v>22034</v>
      </c>
      <c r="T4641" s="66" t="s">
        <v>3961</v>
      </c>
    </row>
    <row r="4642" spans="19:20">
      <c r="S4642" s="42">
        <v>22035</v>
      </c>
      <c r="T4642" s="66" t="s">
        <v>3514</v>
      </c>
    </row>
    <row r="4643" spans="19:20">
      <c r="S4643" s="42">
        <v>21793</v>
      </c>
      <c r="T4643" s="66" t="s">
        <v>3467</v>
      </c>
    </row>
    <row r="4644" spans="19:20">
      <c r="S4644" s="42">
        <v>21794</v>
      </c>
      <c r="T4644" s="66" t="s">
        <v>3467</v>
      </c>
    </row>
    <row r="4645" spans="19:20">
      <c r="S4645" s="42">
        <v>21795</v>
      </c>
      <c r="T4645" s="66" t="s">
        <v>3467</v>
      </c>
    </row>
    <row r="4646" spans="19:20">
      <c r="S4646" s="42">
        <v>21796</v>
      </c>
      <c r="T4646" s="66" t="s">
        <v>3467</v>
      </c>
    </row>
    <row r="4647" spans="19:20">
      <c r="S4647" s="42">
        <v>21797</v>
      </c>
      <c r="T4647" s="66" t="s">
        <v>3467</v>
      </c>
    </row>
    <row r="4648" spans="19:20">
      <c r="S4648" s="42">
        <v>21798</v>
      </c>
      <c r="T4648" s="66" t="s">
        <v>3467</v>
      </c>
    </row>
    <row r="4649" spans="19:20">
      <c r="S4649" s="42">
        <v>21799</v>
      </c>
      <c r="T4649" s="66" t="s">
        <v>3467</v>
      </c>
    </row>
    <row r="4650" spans="19:20">
      <c r="S4650" s="42">
        <v>21800</v>
      </c>
      <c r="T4650" s="66" t="s">
        <v>3467</v>
      </c>
    </row>
    <row r="4651" spans="19:20">
      <c r="S4651" s="42">
        <v>21801</v>
      </c>
      <c r="T4651" s="66" t="s">
        <v>3467</v>
      </c>
    </row>
    <row r="4652" spans="19:20">
      <c r="S4652" s="42">
        <v>21802</v>
      </c>
      <c r="T4652" s="66" t="s">
        <v>3467</v>
      </c>
    </row>
    <row r="4653" spans="19:20">
      <c r="S4653" s="42">
        <v>21804</v>
      </c>
      <c r="T4653" s="66" t="s">
        <v>3467</v>
      </c>
    </row>
    <row r="4654" spans="19:20">
      <c r="S4654" s="42">
        <v>21805</v>
      </c>
      <c r="T4654" s="66" t="s">
        <v>3467</v>
      </c>
    </row>
    <row r="4655" spans="19:20">
      <c r="S4655" s="42">
        <v>21806</v>
      </c>
      <c r="T4655" s="66" t="s">
        <v>3467</v>
      </c>
    </row>
    <row r="4656" spans="19:20">
      <c r="S4656" s="42">
        <v>21807</v>
      </c>
      <c r="T4656" s="66" t="s">
        <v>3467</v>
      </c>
    </row>
    <row r="4657" spans="19:20">
      <c r="S4657" s="42">
        <v>21808</v>
      </c>
      <c r="T4657" s="66" t="s">
        <v>3467</v>
      </c>
    </row>
    <row r="4658" spans="19:20">
      <c r="S4658" s="42">
        <v>22036</v>
      </c>
      <c r="T4658" s="66" t="s">
        <v>3514</v>
      </c>
    </row>
    <row r="4659" spans="19:20">
      <c r="S4659" s="42">
        <v>22037</v>
      </c>
      <c r="T4659" s="66" t="s">
        <v>3514</v>
      </c>
    </row>
    <row r="4660" spans="19:20">
      <c r="S4660" s="42">
        <v>22038</v>
      </c>
      <c r="T4660" s="66" t="s">
        <v>3989</v>
      </c>
    </row>
    <row r="4661" spans="19:20">
      <c r="S4661" s="42">
        <v>22039</v>
      </c>
      <c r="T4661" s="66" t="s">
        <v>4014</v>
      </c>
    </row>
    <row r="4662" spans="19:20">
      <c r="S4662" s="42">
        <v>22040</v>
      </c>
      <c r="T4662" s="66" t="s">
        <v>4205</v>
      </c>
    </row>
    <row r="4663" spans="19:20">
      <c r="S4663" s="42">
        <v>22041</v>
      </c>
      <c r="T4663" s="66" t="s">
        <v>3767</v>
      </c>
    </row>
    <row r="4664" spans="19:20">
      <c r="S4664" s="42">
        <v>22042</v>
      </c>
      <c r="T4664" s="66" t="s">
        <v>3767</v>
      </c>
    </row>
    <row r="4665" spans="19:20">
      <c r="S4665" s="42">
        <v>22043</v>
      </c>
      <c r="T4665" s="66" t="s">
        <v>3767</v>
      </c>
    </row>
    <row r="4666" spans="19:20">
      <c r="S4666" s="42">
        <v>22044</v>
      </c>
      <c r="T4666" s="66" t="s">
        <v>3992</v>
      </c>
    </row>
    <row r="4667" spans="19:20">
      <c r="S4667" s="42">
        <v>22045</v>
      </c>
      <c r="T4667" s="66" t="s">
        <v>3992</v>
      </c>
    </row>
    <row r="4668" spans="19:20">
      <c r="S4668" s="42">
        <v>21688</v>
      </c>
      <c r="T4668" s="66" t="s">
        <v>3954</v>
      </c>
    </row>
    <row r="4669" spans="19:20">
      <c r="S4669" s="42">
        <v>21689</v>
      </c>
      <c r="T4669" s="66" t="s">
        <v>3954</v>
      </c>
    </row>
    <row r="4670" spans="19:20">
      <c r="S4670" s="42">
        <v>21690</v>
      </c>
      <c r="T4670" s="66" t="s">
        <v>3329</v>
      </c>
    </row>
    <row r="4671" spans="19:20">
      <c r="S4671" s="42">
        <v>21691</v>
      </c>
      <c r="T4671" s="66" t="s">
        <v>3866</v>
      </c>
    </row>
    <row r="4672" spans="19:20">
      <c r="S4672" s="42">
        <v>21692</v>
      </c>
      <c r="T4672" s="66" t="s">
        <v>3236</v>
      </c>
    </row>
    <row r="4673" spans="19:20">
      <c r="S4673" s="42">
        <v>21693</v>
      </c>
      <c r="T4673" s="66" t="s">
        <v>3236</v>
      </c>
    </row>
    <row r="4674" spans="19:20">
      <c r="S4674" s="42">
        <v>21694</v>
      </c>
      <c r="T4674" s="66" t="s">
        <v>3928</v>
      </c>
    </row>
    <row r="4675" spans="19:20">
      <c r="S4675" s="42">
        <v>21695</v>
      </c>
      <c r="T4675" s="66" t="s">
        <v>3928</v>
      </c>
    </row>
    <row r="4676" spans="19:20">
      <c r="S4676" s="42">
        <v>21696</v>
      </c>
      <c r="T4676" s="66" t="s">
        <v>3928</v>
      </c>
    </row>
    <row r="4677" spans="19:20">
      <c r="S4677" s="42">
        <v>21697</v>
      </c>
      <c r="T4677" s="66" t="s">
        <v>3928</v>
      </c>
    </row>
    <row r="4678" spans="19:20">
      <c r="S4678" s="42">
        <v>21698</v>
      </c>
      <c r="T4678" s="66" t="s">
        <v>3928</v>
      </c>
    </row>
    <row r="4679" spans="19:20">
      <c r="S4679" s="42">
        <v>21699</v>
      </c>
      <c r="T4679" s="66" t="s">
        <v>4206</v>
      </c>
    </row>
    <row r="4680" spans="19:20">
      <c r="S4680" s="42">
        <v>21700</v>
      </c>
      <c r="T4680" s="66" t="s">
        <v>4206</v>
      </c>
    </row>
    <row r="4681" spans="19:20">
      <c r="S4681" s="42">
        <v>21930</v>
      </c>
      <c r="T4681" s="66" t="s">
        <v>3333</v>
      </c>
    </row>
    <row r="4682" spans="19:20">
      <c r="S4682" s="42">
        <v>22129</v>
      </c>
      <c r="T4682" s="66" t="s">
        <v>3840</v>
      </c>
    </row>
    <row r="4683" spans="19:20">
      <c r="S4683" s="42">
        <v>22130</v>
      </c>
      <c r="T4683" s="66" t="s">
        <v>3213</v>
      </c>
    </row>
    <row r="4684" spans="19:20">
      <c r="S4684" s="42">
        <v>22131</v>
      </c>
      <c r="T4684" s="66" t="s">
        <v>3213</v>
      </c>
    </row>
    <row r="4685" spans="19:20">
      <c r="S4685" s="42">
        <v>22132</v>
      </c>
      <c r="T4685" s="66" t="s">
        <v>3213</v>
      </c>
    </row>
    <row r="4686" spans="19:20">
      <c r="S4686" s="42">
        <v>22133</v>
      </c>
      <c r="T4686" s="66" t="s">
        <v>4075</v>
      </c>
    </row>
    <row r="4687" spans="19:20">
      <c r="S4687" s="42">
        <v>22134</v>
      </c>
      <c r="T4687" s="66" t="s">
        <v>4036</v>
      </c>
    </row>
    <row r="4688" spans="19:20">
      <c r="S4688" s="42">
        <v>22135</v>
      </c>
      <c r="T4688" s="66" t="s">
        <v>3959</v>
      </c>
    </row>
    <row r="4689" spans="19:20">
      <c r="S4689" s="42">
        <v>22136</v>
      </c>
      <c r="T4689" s="66" t="s">
        <v>3959</v>
      </c>
    </row>
    <row r="4690" spans="19:20">
      <c r="S4690" s="42">
        <v>22137</v>
      </c>
      <c r="T4690" s="66" t="s">
        <v>3959</v>
      </c>
    </row>
    <row r="4691" spans="19:20">
      <c r="S4691" s="42">
        <v>22138</v>
      </c>
      <c r="T4691" s="66" t="s">
        <v>3959</v>
      </c>
    </row>
    <row r="4692" spans="19:20">
      <c r="S4692" s="42">
        <v>22139</v>
      </c>
      <c r="T4692" s="66" t="s">
        <v>3959</v>
      </c>
    </row>
    <row r="4693" spans="19:20">
      <c r="S4693" s="42">
        <v>22140</v>
      </c>
      <c r="T4693" s="66" t="s">
        <v>3959</v>
      </c>
    </row>
    <row r="4694" spans="19:20">
      <c r="S4694" s="42">
        <v>21900</v>
      </c>
      <c r="T4694" s="66" t="s">
        <v>3956</v>
      </c>
    </row>
    <row r="4695" spans="19:20">
      <c r="S4695" s="42">
        <v>21901</v>
      </c>
      <c r="T4695" s="66" t="s">
        <v>4204</v>
      </c>
    </row>
    <row r="4696" spans="19:20">
      <c r="S4696" s="42">
        <v>21902</v>
      </c>
      <c r="T4696" s="66" t="s">
        <v>3998</v>
      </c>
    </row>
    <row r="4697" spans="19:20">
      <c r="S4697" s="42">
        <v>21903</v>
      </c>
      <c r="T4697" s="66" t="s">
        <v>3998</v>
      </c>
    </row>
    <row r="4698" spans="19:20">
      <c r="S4698" s="42">
        <v>21904</v>
      </c>
      <c r="T4698" s="66" t="s">
        <v>4016</v>
      </c>
    </row>
    <row r="4699" spans="19:20">
      <c r="S4699" s="42">
        <v>21905</v>
      </c>
      <c r="T4699" s="66" t="s">
        <v>4207</v>
      </c>
    </row>
    <row r="4700" spans="19:20">
      <c r="S4700" s="42">
        <v>21906</v>
      </c>
      <c r="T4700" s="66" t="s">
        <v>4016</v>
      </c>
    </row>
    <row r="4701" spans="19:20">
      <c r="S4701" s="42">
        <v>21907</v>
      </c>
      <c r="T4701" s="66" t="s">
        <v>4016</v>
      </c>
    </row>
    <row r="4702" spans="19:20">
      <c r="S4702" s="42">
        <v>21908</v>
      </c>
      <c r="T4702" s="66" t="s">
        <v>4016</v>
      </c>
    </row>
    <row r="4703" spans="19:20">
      <c r="S4703" s="42">
        <v>21909</v>
      </c>
      <c r="T4703" s="66" t="s">
        <v>4016</v>
      </c>
    </row>
    <row r="4704" spans="19:20">
      <c r="S4704" s="42">
        <v>21910</v>
      </c>
      <c r="T4704" s="66" t="s">
        <v>3467</v>
      </c>
    </row>
    <row r="4705" spans="19:20">
      <c r="S4705" s="42">
        <v>21911</v>
      </c>
      <c r="T4705" s="66" t="s">
        <v>3467</v>
      </c>
    </row>
    <row r="4706" spans="19:20">
      <c r="S4706" s="42">
        <v>21912</v>
      </c>
      <c r="T4706" s="66" t="s">
        <v>3213</v>
      </c>
    </row>
    <row r="4707" spans="19:20">
      <c r="S4707" s="42">
        <v>21913</v>
      </c>
      <c r="T4707" s="66" t="s">
        <v>4201</v>
      </c>
    </row>
    <row r="4708" spans="19:20">
      <c r="S4708" s="42">
        <v>21914</v>
      </c>
      <c r="T4708" s="66" t="s">
        <v>4201</v>
      </c>
    </row>
    <row r="4709" spans="19:20">
      <c r="S4709" s="42">
        <v>22141</v>
      </c>
      <c r="T4709" s="66" t="s">
        <v>3959</v>
      </c>
    </row>
    <row r="4710" spans="19:20">
      <c r="S4710" s="42">
        <v>22142</v>
      </c>
      <c r="T4710" s="66" t="s">
        <v>3959</v>
      </c>
    </row>
    <row r="4711" spans="19:20">
      <c r="S4711" s="42">
        <v>22143</v>
      </c>
      <c r="T4711" s="66" t="s">
        <v>3959</v>
      </c>
    </row>
    <row r="4712" spans="19:20">
      <c r="S4712" s="42">
        <v>22144</v>
      </c>
      <c r="T4712" s="66" t="s">
        <v>3959</v>
      </c>
    </row>
    <row r="4713" spans="19:20">
      <c r="S4713" s="42">
        <v>22145</v>
      </c>
      <c r="T4713" s="66" t="s">
        <v>3959</v>
      </c>
    </row>
    <row r="4714" spans="19:20">
      <c r="S4714" s="42">
        <v>22146</v>
      </c>
      <c r="T4714" s="66" t="s">
        <v>3959</v>
      </c>
    </row>
    <row r="4715" spans="19:20">
      <c r="S4715" s="42">
        <v>22147</v>
      </c>
      <c r="T4715" s="66" t="s">
        <v>3959</v>
      </c>
    </row>
    <row r="4716" spans="19:20">
      <c r="S4716" s="42">
        <v>22148</v>
      </c>
      <c r="T4716" s="66" t="s">
        <v>3959</v>
      </c>
    </row>
    <row r="4717" spans="19:20">
      <c r="S4717" s="42">
        <v>22149</v>
      </c>
      <c r="T4717" s="66" t="s">
        <v>3959</v>
      </c>
    </row>
    <row r="4718" spans="19:20">
      <c r="S4718" s="42">
        <v>22150</v>
      </c>
      <c r="T4718" s="66" t="s">
        <v>3959</v>
      </c>
    </row>
    <row r="4719" spans="19:20">
      <c r="S4719" s="42">
        <v>22151</v>
      </c>
      <c r="T4719" s="66" t="s">
        <v>3954</v>
      </c>
    </row>
    <row r="4720" spans="19:20">
      <c r="S4720" s="42">
        <v>21671</v>
      </c>
      <c r="T4720" s="66" t="s">
        <v>3924</v>
      </c>
    </row>
    <row r="4721" spans="19:20">
      <c r="S4721" s="42">
        <v>21672</v>
      </c>
      <c r="T4721" s="66" t="s">
        <v>3388</v>
      </c>
    </row>
    <row r="4722" spans="19:20">
      <c r="S4722" s="42">
        <v>21673</v>
      </c>
      <c r="T4722" s="66" t="s">
        <v>3388</v>
      </c>
    </row>
    <row r="4723" spans="19:20">
      <c r="S4723" s="42">
        <v>21674</v>
      </c>
      <c r="T4723" s="66" t="s">
        <v>3388</v>
      </c>
    </row>
    <row r="4724" spans="19:20">
      <c r="S4724" s="42">
        <v>21675</v>
      </c>
      <c r="T4724" s="66" t="s">
        <v>3866</v>
      </c>
    </row>
    <row r="4725" spans="19:20">
      <c r="S4725" s="42">
        <v>21676</v>
      </c>
      <c r="T4725" s="66" t="s">
        <v>3866</v>
      </c>
    </row>
    <row r="4726" spans="19:20">
      <c r="S4726" s="42">
        <v>21677</v>
      </c>
      <c r="T4726" s="66" t="s">
        <v>3866</v>
      </c>
    </row>
    <row r="4727" spans="19:20">
      <c r="S4727" s="42">
        <v>21678</v>
      </c>
      <c r="T4727" s="66" t="s">
        <v>3866</v>
      </c>
    </row>
    <row r="4728" spans="19:20">
      <c r="S4728" s="42">
        <v>21679</v>
      </c>
      <c r="T4728" s="66" t="s">
        <v>3866</v>
      </c>
    </row>
    <row r="4729" spans="19:20">
      <c r="S4729" s="42">
        <v>21680</v>
      </c>
      <c r="T4729" s="66" t="s">
        <v>3866</v>
      </c>
    </row>
    <row r="4730" spans="19:20">
      <c r="S4730" s="42">
        <v>21681</v>
      </c>
      <c r="T4730" s="66" t="s">
        <v>3866</v>
      </c>
    </row>
    <row r="4731" spans="19:20">
      <c r="S4731" s="42">
        <v>21784</v>
      </c>
      <c r="T4731" s="66" t="s">
        <v>3467</v>
      </c>
    </row>
    <row r="4732" spans="19:20">
      <c r="S4732" s="42">
        <v>21785</v>
      </c>
      <c r="T4732" s="66" t="s">
        <v>3467</v>
      </c>
    </row>
    <row r="4733" spans="19:20">
      <c r="S4733" s="42">
        <v>21786</v>
      </c>
      <c r="T4733" s="66" t="s">
        <v>3467</v>
      </c>
    </row>
    <row r="4734" spans="19:20">
      <c r="S4734" s="42">
        <v>21787</v>
      </c>
      <c r="T4734" s="66" t="s">
        <v>3467</v>
      </c>
    </row>
    <row r="4735" spans="19:20">
      <c r="S4735" s="42">
        <v>21889</v>
      </c>
      <c r="T4735" s="66" t="s">
        <v>4168</v>
      </c>
    </row>
    <row r="4736" spans="19:20">
      <c r="S4736" s="42">
        <v>21890</v>
      </c>
      <c r="T4736" s="66" t="s">
        <v>4168</v>
      </c>
    </row>
    <row r="4737" spans="19:20">
      <c r="S4737" s="42">
        <v>21891</v>
      </c>
      <c r="T4737" s="66" t="s">
        <v>4168</v>
      </c>
    </row>
    <row r="4738" spans="19:20">
      <c r="S4738" s="42">
        <v>21892</v>
      </c>
      <c r="T4738" s="66" t="s">
        <v>3855</v>
      </c>
    </row>
    <row r="4739" spans="19:20">
      <c r="S4739" s="42">
        <v>21893</v>
      </c>
      <c r="T4739" s="66" t="s">
        <v>3855</v>
      </c>
    </row>
    <row r="4740" spans="19:20">
      <c r="S4740" s="42">
        <v>21894</v>
      </c>
      <c r="T4740" s="66" t="s">
        <v>3955</v>
      </c>
    </row>
    <row r="4741" spans="19:20">
      <c r="S4741" s="42">
        <v>21895</v>
      </c>
      <c r="T4741" s="66" t="s">
        <v>3955</v>
      </c>
    </row>
    <row r="4742" spans="19:20">
      <c r="S4742" s="42">
        <v>21896</v>
      </c>
      <c r="T4742" s="66" t="s">
        <v>3827</v>
      </c>
    </row>
    <row r="4743" spans="19:20">
      <c r="S4743" s="42">
        <v>21897</v>
      </c>
      <c r="T4743" s="66" t="s">
        <v>4208</v>
      </c>
    </row>
    <row r="4744" spans="19:20">
      <c r="S4744" s="42">
        <v>21898</v>
      </c>
      <c r="T4744" s="66" t="s">
        <v>3956</v>
      </c>
    </row>
    <row r="4745" spans="19:20">
      <c r="S4745" s="42">
        <v>21899</v>
      </c>
      <c r="T4745" s="66" t="s">
        <v>3956</v>
      </c>
    </row>
    <row r="4746" spans="19:20">
      <c r="S4746" s="42">
        <v>22126</v>
      </c>
      <c r="T4746" s="66" t="s">
        <v>4209</v>
      </c>
    </row>
    <row r="4747" spans="19:20">
      <c r="S4747" s="42">
        <v>22127</v>
      </c>
      <c r="T4747" s="66" t="s">
        <v>3213</v>
      </c>
    </row>
    <row r="4748" spans="19:20">
      <c r="S4748" s="42">
        <v>22128</v>
      </c>
      <c r="T4748" s="66" t="s">
        <v>4149</v>
      </c>
    </row>
    <row r="4749" spans="19:20">
      <c r="S4749" s="42">
        <v>21918</v>
      </c>
      <c r="T4749" s="66" t="s">
        <v>3329</v>
      </c>
    </row>
    <row r="4750" spans="19:20">
      <c r="S4750" s="42">
        <v>21919</v>
      </c>
      <c r="T4750" s="66" t="s">
        <v>4041</v>
      </c>
    </row>
    <row r="4751" spans="19:20">
      <c r="S4751" s="42">
        <v>21920</v>
      </c>
      <c r="T4751" s="66" t="s">
        <v>4041</v>
      </c>
    </row>
    <row r="4752" spans="19:20">
      <c r="S4752" s="42">
        <v>15766</v>
      </c>
      <c r="T4752" s="66" t="s">
        <v>3216</v>
      </c>
    </row>
    <row r="4753" spans="19:20">
      <c r="S4753" s="42">
        <v>15767</v>
      </c>
      <c r="T4753" s="66" t="s">
        <v>3216</v>
      </c>
    </row>
    <row r="4754" spans="19:20">
      <c r="S4754" s="42">
        <v>15768</v>
      </c>
      <c r="T4754" s="66" t="s">
        <v>3213</v>
      </c>
    </row>
    <row r="4755" spans="19:20">
      <c r="S4755" s="42">
        <v>15769</v>
      </c>
      <c r="T4755" s="66" t="s">
        <v>3994</v>
      </c>
    </row>
    <row r="4756" spans="19:20">
      <c r="S4756" s="42">
        <v>15770</v>
      </c>
      <c r="T4756" s="66" t="s">
        <v>3994</v>
      </c>
    </row>
    <row r="4757" spans="19:20">
      <c r="S4757" s="42">
        <v>15771</v>
      </c>
      <c r="T4757" s="66" t="s">
        <v>3994</v>
      </c>
    </row>
    <row r="4758" spans="19:20">
      <c r="S4758" s="42">
        <v>15772</v>
      </c>
      <c r="T4758" s="66" t="s">
        <v>3959</v>
      </c>
    </row>
    <row r="4759" spans="19:20">
      <c r="S4759" s="42">
        <v>15773</v>
      </c>
      <c r="T4759" s="66" t="s">
        <v>3959</v>
      </c>
    </row>
    <row r="4760" spans="19:20">
      <c r="S4760" s="42">
        <v>15987</v>
      </c>
      <c r="T4760" s="66" t="s">
        <v>4045</v>
      </c>
    </row>
    <row r="4761" spans="19:20">
      <c r="S4761" s="42">
        <v>15988</v>
      </c>
      <c r="T4761" s="66" t="s">
        <v>4045</v>
      </c>
    </row>
    <row r="4762" spans="19:20">
      <c r="S4762" s="42">
        <v>22645</v>
      </c>
      <c r="T4762" s="66" t="s">
        <v>3236</v>
      </c>
    </row>
    <row r="4763" spans="19:20">
      <c r="S4763" s="42">
        <v>22646</v>
      </c>
      <c r="T4763" s="66" t="s">
        <v>4066</v>
      </c>
    </row>
    <row r="4764" spans="19:20">
      <c r="S4764" s="42">
        <v>22647</v>
      </c>
      <c r="T4764" s="66" t="s">
        <v>4210</v>
      </c>
    </row>
    <row r="4765" spans="19:20">
      <c r="S4765" s="42">
        <v>22648</v>
      </c>
      <c r="T4765" s="66" t="s">
        <v>3823</v>
      </c>
    </row>
    <row r="4766" spans="19:20">
      <c r="S4766" s="42">
        <v>22649</v>
      </c>
      <c r="T4766" s="66" t="s">
        <v>3823</v>
      </c>
    </row>
    <row r="4767" spans="19:20">
      <c r="S4767" s="42">
        <v>22650</v>
      </c>
      <c r="T4767" s="66" t="s">
        <v>4211</v>
      </c>
    </row>
    <row r="4768" spans="19:20">
      <c r="S4768" s="42">
        <v>22651</v>
      </c>
      <c r="T4768" s="66" t="s">
        <v>4063</v>
      </c>
    </row>
    <row r="4769" spans="19:20">
      <c r="S4769" s="42">
        <v>22652</v>
      </c>
      <c r="T4769" s="66" t="s">
        <v>4063</v>
      </c>
    </row>
    <row r="4770" spans="19:20">
      <c r="S4770" s="42">
        <v>22653</v>
      </c>
      <c r="T4770" s="66" t="s">
        <v>4036</v>
      </c>
    </row>
    <row r="4771" spans="19:20">
      <c r="S4771" s="42">
        <v>22654</v>
      </c>
      <c r="T4771" s="66" t="s">
        <v>4036</v>
      </c>
    </row>
    <row r="4772" spans="19:20">
      <c r="S4772" s="42">
        <v>22655</v>
      </c>
      <c r="T4772" s="66" t="s">
        <v>4036</v>
      </c>
    </row>
    <row r="4773" spans="19:20">
      <c r="S4773" s="42">
        <v>22961</v>
      </c>
      <c r="T4773" s="66" t="s">
        <v>3823</v>
      </c>
    </row>
    <row r="4774" spans="19:20">
      <c r="S4774" s="42">
        <v>16547</v>
      </c>
      <c r="T4774" s="66" t="s">
        <v>3216</v>
      </c>
    </row>
    <row r="4775" spans="19:20">
      <c r="S4775" s="42">
        <v>16548</v>
      </c>
      <c r="T4775" s="66" t="s">
        <v>3823</v>
      </c>
    </row>
    <row r="4776" spans="19:20">
      <c r="S4776" s="42">
        <v>16549</v>
      </c>
      <c r="T4776" s="66" t="s">
        <v>3216</v>
      </c>
    </row>
    <row r="4777" spans="19:20">
      <c r="S4777" s="42">
        <v>16550</v>
      </c>
      <c r="T4777" s="66" t="s">
        <v>3216</v>
      </c>
    </row>
    <row r="4778" spans="19:20">
      <c r="S4778" s="42">
        <v>16551</v>
      </c>
      <c r="T4778" s="66" t="s">
        <v>4010</v>
      </c>
    </row>
    <row r="4779" spans="19:20">
      <c r="S4779" s="42">
        <v>16552</v>
      </c>
      <c r="T4779" s="66" t="s">
        <v>4010</v>
      </c>
    </row>
    <row r="4780" spans="19:20">
      <c r="S4780" s="42">
        <v>16553</v>
      </c>
      <c r="T4780" s="66" t="s">
        <v>4010</v>
      </c>
    </row>
    <row r="4781" spans="19:20">
      <c r="S4781" s="42">
        <v>22883</v>
      </c>
      <c r="T4781" s="66" t="s">
        <v>3959</v>
      </c>
    </row>
    <row r="4782" spans="19:20">
      <c r="S4782" s="42">
        <v>22884</v>
      </c>
      <c r="T4782" s="66" t="s">
        <v>3959</v>
      </c>
    </row>
    <row r="4783" spans="19:20">
      <c r="S4783" s="42">
        <v>22885</v>
      </c>
      <c r="T4783" s="66" t="s">
        <v>3959</v>
      </c>
    </row>
    <row r="4784" spans="19:20">
      <c r="S4784" s="42">
        <v>23110</v>
      </c>
      <c r="T4784" s="66" t="s">
        <v>4212</v>
      </c>
    </row>
    <row r="4785" spans="19:20">
      <c r="S4785" s="42">
        <v>23087</v>
      </c>
      <c r="T4785" s="66" t="s">
        <v>3216</v>
      </c>
    </row>
    <row r="4786" spans="19:20">
      <c r="S4786" s="42">
        <v>23088</v>
      </c>
      <c r="T4786" s="66" t="s">
        <v>3216</v>
      </c>
    </row>
    <row r="4787" spans="19:20">
      <c r="S4787" s="42">
        <v>23089</v>
      </c>
      <c r="T4787" s="66" t="s">
        <v>3216</v>
      </c>
    </row>
    <row r="4788" spans="19:20">
      <c r="S4788" s="42">
        <v>23090</v>
      </c>
      <c r="T4788" s="66" t="s">
        <v>3216</v>
      </c>
    </row>
    <row r="4789" spans="19:20">
      <c r="S4789" s="42">
        <v>23091</v>
      </c>
      <c r="T4789" s="66" t="s">
        <v>3216</v>
      </c>
    </row>
    <row r="4790" spans="19:20">
      <c r="S4790" s="42">
        <v>23092</v>
      </c>
      <c r="T4790" s="66" t="s">
        <v>3216</v>
      </c>
    </row>
    <row r="4791" spans="19:20">
      <c r="S4791" s="42">
        <v>23093</v>
      </c>
      <c r="T4791" s="66" t="s">
        <v>4010</v>
      </c>
    </row>
    <row r="4792" spans="19:20">
      <c r="S4792" s="42">
        <v>23094</v>
      </c>
      <c r="T4792" s="66" t="s">
        <v>4010</v>
      </c>
    </row>
    <row r="4793" spans="19:20">
      <c r="S4793" s="42">
        <v>23095</v>
      </c>
      <c r="T4793" s="66" t="s">
        <v>4010</v>
      </c>
    </row>
    <row r="4794" spans="19:20">
      <c r="S4794" s="42">
        <v>23096</v>
      </c>
      <c r="T4794" s="66" t="s">
        <v>3388</v>
      </c>
    </row>
    <row r="4795" spans="19:20">
      <c r="S4795" s="42">
        <v>23097</v>
      </c>
      <c r="T4795" s="66" t="s">
        <v>3823</v>
      </c>
    </row>
    <row r="4796" spans="19:20">
      <c r="S4796" s="42">
        <v>23098</v>
      </c>
      <c r="T4796" s="66" t="s">
        <v>4080</v>
      </c>
    </row>
    <row r="4797" spans="19:20">
      <c r="S4797" s="42">
        <v>23099</v>
      </c>
      <c r="T4797" s="66" t="s">
        <v>3359</v>
      </c>
    </row>
    <row r="4798" spans="19:20">
      <c r="S4798" s="42">
        <v>22628</v>
      </c>
      <c r="T4798" s="66" t="s">
        <v>4074</v>
      </c>
    </row>
    <row r="4799" spans="19:20">
      <c r="S4799" s="42">
        <v>22629</v>
      </c>
      <c r="T4799" s="66" t="s">
        <v>4115</v>
      </c>
    </row>
    <row r="4800" spans="19:20">
      <c r="S4800" s="42">
        <v>22630</v>
      </c>
      <c r="T4800" s="66" t="s">
        <v>4115</v>
      </c>
    </row>
    <row r="4801" spans="19:20">
      <c r="S4801" s="42">
        <v>22631</v>
      </c>
      <c r="T4801" s="66" t="s">
        <v>3959</v>
      </c>
    </row>
    <row r="4802" spans="19:20">
      <c r="S4802" s="42">
        <v>22632</v>
      </c>
      <c r="T4802" s="66" t="s">
        <v>3959</v>
      </c>
    </row>
    <row r="4803" spans="19:20">
      <c r="S4803" s="42">
        <v>22633</v>
      </c>
      <c r="T4803" s="66" t="s">
        <v>3959</v>
      </c>
    </row>
    <row r="4804" spans="19:20">
      <c r="S4804" s="42">
        <v>22634</v>
      </c>
      <c r="T4804" s="66" t="s">
        <v>3959</v>
      </c>
    </row>
    <row r="4805" spans="19:20">
      <c r="S4805" s="42">
        <v>22635</v>
      </c>
      <c r="T4805" s="66" t="s">
        <v>3959</v>
      </c>
    </row>
    <row r="4806" spans="19:20">
      <c r="S4806" s="42">
        <v>22636</v>
      </c>
      <c r="T4806" s="66" t="s">
        <v>3959</v>
      </c>
    </row>
    <row r="4807" spans="19:20">
      <c r="S4807" s="42">
        <v>22637</v>
      </c>
      <c r="T4807" s="66" t="s">
        <v>3959</v>
      </c>
    </row>
    <row r="4808" spans="19:20">
      <c r="S4808" s="42">
        <v>22638</v>
      </c>
      <c r="T4808" s="66" t="s">
        <v>3959</v>
      </c>
    </row>
    <row r="4809" spans="19:20">
      <c r="S4809" s="42">
        <v>22639</v>
      </c>
      <c r="T4809" s="66" t="s">
        <v>3959</v>
      </c>
    </row>
    <row r="4810" spans="19:20">
      <c r="S4810" s="42">
        <v>22640</v>
      </c>
      <c r="T4810" s="66" t="s">
        <v>3959</v>
      </c>
    </row>
    <row r="4811" spans="19:20">
      <c r="S4811" s="42">
        <v>22641</v>
      </c>
      <c r="T4811" s="66" t="s">
        <v>3848</v>
      </c>
    </row>
    <row r="4812" spans="19:20">
      <c r="S4812" s="42">
        <v>22642</v>
      </c>
      <c r="T4812" s="66" t="s">
        <v>3959</v>
      </c>
    </row>
    <row r="4813" spans="19:20">
      <c r="S4813" s="42">
        <v>16236</v>
      </c>
      <c r="T4813" s="66" t="s">
        <v>3822</v>
      </c>
    </row>
    <row r="4814" spans="19:20">
      <c r="S4814" s="42">
        <v>16237</v>
      </c>
      <c r="T4814" s="66" t="s">
        <v>3822</v>
      </c>
    </row>
    <row r="4815" spans="19:20">
      <c r="S4815" s="42">
        <v>16238</v>
      </c>
      <c r="T4815" s="66" t="s">
        <v>3822</v>
      </c>
    </row>
    <row r="4816" spans="19:20">
      <c r="S4816" s="42">
        <v>16239</v>
      </c>
      <c r="T4816" s="66" t="s">
        <v>3822</v>
      </c>
    </row>
    <row r="4817" spans="19:20">
      <c r="S4817" s="42">
        <v>16240</v>
      </c>
      <c r="T4817" s="66" t="s">
        <v>3822</v>
      </c>
    </row>
    <row r="4818" spans="19:20">
      <c r="S4818" s="42">
        <v>16241</v>
      </c>
      <c r="T4818" s="66" t="s">
        <v>3822</v>
      </c>
    </row>
    <row r="4819" spans="19:20">
      <c r="S4819" s="42">
        <v>16242</v>
      </c>
      <c r="T4819" s="66" t="s">
        <v>3822</v>
      </c>
    </row>
    <row r="4820" spans="19:20">
      <c r="S4820" s="42">
        <v>16243</v>
      </c>
      <c r="T4820" s="66" t="s">
        <v>3822</v>
      </c>
    </row>
    <row r="4821" spans="19:20">
      <c r="S4821" s="42">
        <v>16244</v>
      </c>
      <c r="T4821" s="66" t="s">
        <v>3822</v>
      </c>
    </row>
    <row r="4822" spans="19:20">
      <c r="S4822" s="42">
        <v>16245</v>
      </c>
      <c r="T4822" s="66" t="s">
        <v>3822</v>
      </c>
    </row>
    <row r="4823" spans="19:20">
      <c r="S4823" s="42">
        <v>16246</v>
      </c>
      <c r="T4823" s="66" t="s">
        <v>3822</v>
      </c>
    </row>
    <row r="4824" spans="19:20">
      <c r="S4824" s="42">
        <v>16247</v>
      </c>
      <c r="T4824" s="66" t="s">
        <v>3822</v>
      </c>
    </row>
    <row r="4825" spans="19:20">
      <c r="S4825" s="42">
        <v>16248</v>
      </c>
      <c r="T4825" s="66" t="s">
        <v>3822</v>
      </c>
    </row>
    <row r="4826" spans="19:20">
      <c r="S4826" s="42">
        <v>23100</v>
      </c>
      <c r="T4826" s="66" t="s">
        <v>3823</v>
      </c>
    </row>
    <row r="4827" spans="19:20">
      <c r="S4827" s="42">
        <v>23101</v>
      </c>
      <c r="T4827" s="66" t="s">
        <v>3823</v>
      </c>
    </row>
    <row r="4828" spans="19:20">
      <c r="S4828" s="42">
        <v>23102</v>
      </c>
      <c r="T4828" s="66" t="s">
        <v>3823</v>
      </c>
    </row>
    <row r="4829" spans="19:20">
      <c r="S4829" s="42">
        <v>23103</v>
      </c>
      <c r="T4829" s="66" t="s">
        <v>3823</v>
      </c>
    </row>
    <row r="4830" spans="19:20">
      <c r="S4830" s="42">
        <v>23104</v>
      </c>
      <c r="T4830" s="66" t="s">
        <v>3823</v>
      </c>
    </row>
    <row r="4831" spans="19:20">
      <c r="S4831" s="42">
        <v>23105</v>
      </c>
      <c r="T4831" s="66" t="s">
        <v>4080</v>
      </c>
    </row>
    <row r="4832" spans="19:20">
      <c r="S4832" s="42">
        <v>23106</v>
      </c>
      <c r="T4832" s="66" t="s">
        <v>4083</v>
      </c>
    </row>
    <row r="4833" spans="19:20">
      <c r="S4833" s="42">
        <v>23107</v>
      </c>
      <c r="T4833" s="66" t="s">
        <v>4083</v>
      </c>
    </row>
    <row r="4834" spans="19:20">
      <c r="S4834" s="42">
        <v>23108</v>
      </c>
      <c r="T4834" s="66" t="s">
        <v>4083</v>
      </c>
    </row>
    <row r="4835" spans="19:20">
      <c r="S4835" s="42">
        <v>23109</v>
      </c>
      <c r="T4835" s="66" t="s">
        <v>3823</v>
      </c>
    </row>
    <row r="4836" spans="19:20">
      <c r="S4836" s="42">
        <v>22656</v>
      </c>
      <c r="T4836" s="66" t="s">
        <v>3329</v>
      </c>
    </row>
    <row r="4837" spans="19:20">
      <c r="S4837" s="42">
        <v>22657</v>
      </c>
      <c r="T4837" s="66" t="s">
        <v>3329</v>
      </c>
    </row>
    <row r="4838" spans="19:20">
      <c r="S4838" s="42">
        <v>16336</v>
      </c>
      <c r="T4838" s="66" t="s">
        <v>3514</v>
      </c>
    </row>
    <row r="4839" spans="19:20">
      <c r="S4839" s="42">
        <v>16337</v>
      </c>
      <c r="T4839" s="66" t="s">
        <v>3959</v>
      </c>
    </row>
    <row r="4840" spans="19:20">
      <c r="S4840" s="42">
        <v>16338</v>
      </c>
      <c r="T4840" s="66" t="s">
        <v>3959</v>
      </c>
    </row>
    <row r="4841" spans="19:20">
      <c r="S4841" s="42">
        <v>16339</v>
      </c>
      <c r="T4841" s="66" t="s">
        <v>3959</v>
      </c>
    </row>
    <row r="4842" spans="19:20">
      <c r="S4842" s="42">
        <v>16340</v>
      </c>
      <c r="T4842" s="66" t="s">
        <v>3959</v>
      </c>
    </row>
    <row r="4843" spans="19:20">
      <c r="S4843" s="42">
        <v>16341</v>
      </c>
      <c r="T4843" s="66" t="s">
        <v>3959</v>
      </c>
    </row>
    <row r="4844" spans="19:20">
      <c r="S4844" s="42">
        <v>16342</v>
      </c>
      <c r="T4844" s="66" t="s">
        <v>3959</v>
      </c>
    </row>
    <row r="4845" spans="19:20">
      <c r="S4845" s="42">
        <v>16343</v>
      </c>
      <c r="T4845" s="66" t="s">
        <v>3959</v>
      </c>
    </row>
    <row r="4846" spans="19:20">
      <c r="S4846" s="42">
        <v>16344</v>
      </c>
      <c r="T4846" s="66" t="s">
        <v>3959</v>
      </c>
    </row>
    <row r="4847" spans="19:20">
      <c r="S4847" s="42">
        <v>16345</v>
      </c>
      <c r="T4847" s="66" t="s">
        <v>3959</v>
      </c>
    </row>
    <row r="4848" spans="19:20">
      <c r="S4848" s="42">
        <v>16346</v>
      </c>
      <c r="T4848" s="66" t="s">
        <v>3959</v>
      </c>
    </row>
    <row r="4849" spans="19:20">
      <c r="S4849" s="42">
        <v>16347</v>
      </c>
      <c r="T4849" s="66" t="s">
        <v>3959</v>
      </c>
    </row>
    <row r="4850" spans="19:20">
      <c r="S4850" s="42">
        <v>16348</v>
      </c>
      <c r="T4850" s="66" t="s">
        <v>3514</v>
      </c>
    </row>
    <row r="4851" spans="19:20">
      <c r="S4851" s="42">
        <v>16349</v>
      </c>
      <c r="T4851" s="66" t="s">
        <v>3959</v>
      </c>
    </row>
    <row r="4852" spans="19:20">
      <c r="S4852" s="42">
        <v>16350</v>
      </c>
      <c r="T4852" s="66" t="s">
        <v>3959</v>
      </c>
    </row>
    <row r="4853" spans="19:20">
      <c r="S4853" s="42">
        <v>22947</v>
      </c>
      <c r="T4853" s="66" t="s">
        <v>3823</v>
      </c>
    </row>
    <row r="4854" spans="19:20">
      <c r="S4854" s="42">
        <v>22948</v>
      </c>
      <c r="T4854" s="66" t="s">
        <v>3823</v>
      </c>
    </row>
    <row r="4855" spans="19:20">
      <c r="S4855" s="42">
        <v>22949</v>
      </c>
      <c r="T4855" s="66" t="s">
        <v>3823</v>
      </c>
    </row>
    <row r="4856" spans="19:20">
      <c r="S4856" s="42">
        <v>22950</v>
      </c>
      <c r="T4856" s="66" t="s">
        <v>3959</v>
      </c>
    </row>
    <row r="4857" spans="19:20">
      <c r="S4857" s="42">
        <v>22951</v>
      </c>
      <c r="T4857" s="66" t="s">
        <v>4080</v>
      </c>
    </row>
    <row r="4858" spans="19:20">
      <c r="S4858" s="42">
        <v>22952</v>
      </c>
      <c r="T4858" s="66" t="s">
        <v>4080</v>
      </c>
    </row>
    <row r="4859" spans="19:20">
      <c r="S4859" s="42">
        <v>22953</v>
      </c>
      <c r="T4859" s="66" t="s">
        <v>3827</v>
      </c>
    </row>
    <row r="4860" spans="19:20">
      <c r="S4860" s="42">
        <v>22954</v>
      </c>
      <c r="T4860" s="66" t="s">
        <v>3500</v>
      </c>
    </row>
    <row r="4861" spans="19:20">
      <c r="S4861" s="42">
        <v>22955</v>
      </c>
      <c r="T4861" s="66" t="s">
        <v>3500</v>
      </c>
    </row>
    <row r="4862" spans="19:20">
      <c r="S4862" s="42">
        <v>22956</v>
      </c>
      <c r="T4862" s="66" t="s">
        <v>3500</v>
      </c>
    </row>
    <row r="4863" spans="19:20">
      <c r="S4863" s="42">
        <v>22957</v>
      </c>
      <c r="T4863" s="66" t="s">
        <v>3544</v>
      </c>
    </row>
    <row r="4864" spans="19:20">
      <c r="S4864" s="42">
        <v>22958</v>
      </c>
      <c r="T4864" s="66" t="s">
        <v>3544</v>
      </c>
    </row>
    <row r="4865" spans="19:20">
      <c r="S4865" s="42">
        <v>22959</v>
      </c>
      <c r="T4865" s="66" t="s">
        <v>3514</v>
      </c>
    </row>
    <row r="4866" spans="19:20">
      <c r="S4866" s="42">
        <v>22960</v>
      </c>
      <c r="T4866" s="66" t="s">
        <v>3514</v>
      </c>
    </row>
    <row r="4867" spans="19:20">
      <c r="S4867" s="42">
        <v>15989</v>
      </c>
      <c r="T4867" s="66" t="s">
        <v>3421</v>
      </c>
    </row>
    <row r="4868" spans="19:20">
      <c r="S4868" s="42">
        <v>15990</v>
      </c>
      <c r="T4868" s="66" t="s">
        <v>3421</v>
      </c>
    </row>
    <row r="4869" spans="19:20">
      <c r="S4869" s="42">
        <v>15991</v>
      </c>
      <c r="T4869" s="66" t="s">
        <v>3421</v>
      </c>
    </row>
    <row r="4870" spans="19:20">
      <c r="S4870" s="42">
        <v>15992</v>
      </c>
      <c r="T4870" s="66" t="s">
        <v>3421</v>
      </c>
    </row>
    <row r="4871" spans="19:20">
      <c r="S4871" s="42">
        <v>22607</v>
      </c>
      <c r="T4871" s="66" t="s">
        <v>4118</v>
      </c>
    </row>
    <row r="4872" spans="19:20">
      <c r="S4872" s="42">
        <v>22608</v>
      </c>
      <c r="T4872" s="66" t="s">
        <v>4118</v>
      </c>
    </row>
    <row r="4873" spans="19:20">
      <c r="S4873" s="42">
        <v>22609</v>
      </c>
      <c r="T4873" s="66" t="s">
        <v>3959</v>
      </c>
    </row>
    <row r="4874" spans="19:20">
      <c r="S4874" s="42">
        <v>22610</v>
      </c>
      <c r="T4874" s="66" t="s">
        <v>3959</v>
      </c>
    </row>
    <row r="4875" spans="19:20">
      <c r="S4875" s="42">
        <v>22611</v>
      </c>
      <c r="T4875" s="66" t="s">
        <v>3959</v>
      </c>
    </row>
    <row r="4876" spans="19:20">
      <c r="S4876" s="42">
        <v>22612</v>
      </c>
      <c r="T4876" s="66" t="s">
        <v>3213</v>
      </c>
    </row>
    <row r="4877" spans="19:20">
      <c r="S4877" s="42">
        <v>22855</v>
      </c>
      <c r="T4877" s="66" t="s">
        <v>4080</v>
      </c>
    </row>
    <row r="4878" spans="19:20">
      <c r="S4878" s="42">
        <v>22856</v>
      </c>
      <c r="T4878" s="66" t="s">
        <v>4080</v>
      </c>
    </row>
    <row r="4879" spans="19:20">
      <c r="S4879" s="42">
        <v>22857</v>
      </c>
      <c r="T4879" s="66" t="s">
        <v>4080</v>
      </c>
    </row>
    <row r="4880" spans="19:20">
      <c r="S4880" s="42">
        <v>22858</v>
      </c>
      <c r="T4880" s="66" t="s">
        <v>4080</v>
      </c>
    </row>
    <row r="4881" spans="19:20">
      <c r="S4881" s="42">
        <v>22859</v>
      </c>
      <c r="T4881" s="66" t="s">
        <v>4080</v>
      </c>
    </row>
    <row r="4882" spans="19:20">
      <c r="S4882" s="42">
        <v>16210</v>
      </c>
      <c r="T4882" s="66" t="s">
        <v>3467</v>
      </c>
    </row>
    <row r="4883" spans="19:20">
      <c r="S4883" s="42">
        <v>16211</v>
      </c>
      <c r="T4883" s="66" t="s">
        <v>3467</v>
      </c>
    </row>
    <row r="4884" spans="19:20">
      <c r="S4884" s="42">
        <v>16213</v>
      </c>
      <c r="T4884" s="66" t="s">
        <v>3467</v>
      </c>
    </row>
    <row r="4885" spans="19:20">
      <c r="S4885" s="42">
        <v>16489</v>
      </c>
      <c r="T4885" s="66" t="s">
        <v>3216</v>
      </c>
    </row>
    <row r="4886" spans="19:20">
      <c r="S4886" s="42">
        <v>22860</v>
      </c>
      <c r="T4886" s="66" t="s">
        <v>4080</v>
      </c>
    </row>
    <row r="4887" spans="19:20">
      <c r="S4887" s="42">
        <v>22861</v>
      </c>
      <c r="T4887" s="66" t="s">
        <v>4080</v>
      </c>
    </row>
    <row r="4888" spans="19:20">
      <c r="S4888" s="42">
        <v>22862</v>
      </c>
      <c r="T4888" s="66" t="s">
        <v>4080</v>
      </c>
    </row>
    <row r="4889" spans="19:20">
      <c r="S4889" s="42">
        <v>22863</v>
      </c>
      <c r="T4889" s="66" t="s">
        <v>4080</v>
      </c>
    </row>
    <row r="4890" spans="19:20">
      <c r="S4890" s="42">
        <v>22864</v>
      </c>
      <c r="T4890" s="66" t="s">
        <v>4080</v>
      </c>
    </row>
    <row r="4891" spans="19:20">
      <c r="S4891" s="42">
        <v>22865</v>
      </c>
      <c r="T4891" s="66" t="s">
        <v>4080</v>
      </c>
    </row>
    <row r="4892" spans="19:20">
      <c r="S4892" s="42">
        <v>22866</v>
      </c>
      <c r="T4892" s="66" t="s">
        <v>4080</v>
      </c>
    </row>
    <row r="4893" spans="19:20">
      <c r="S4893" s="42">
        <v>22867</v>
      </c>
      <c r="T4893" s="66" t="s">
        <v>4080</v>
      </c>
    </row>
    <row r="4894" spans="19:20">
      <c r="S4894" s="42">
        <v>22868</v>
      </c>
      <c r="T4894" s="66" t="s">
        <v>4050</v>
      </c>
    </row>
    <row r="4895" spans="19:20">
      <c r="S4895" s="42">
        <v>22869</v>
      </c>
      <c r="T4895" s="66" t="s">
        <v>4080</v>
      </c>
    </row>
    <row r="4896" spans="19:20">
      <c r="S4896" s="42">
        <v>22870</v>
      </c>
      <c r="T4896" s="66" t="s">
        <v>4080</v>
      </c>
    </row>
    <row r="4897" spans="19:20">
      <c r="S4897" s="42">
        <v>23085</v>
      </c>
      <c r="T4897" s="66" t="s">
        <v>3216</v>
      </c>
    </row>
    <row r="4898" spans="19:20">
      <c r="S4898" s="42">
        <v>23086</v>
      </c>
      <c r="T4898" s="66" t="s">
        <v>3216</v>
      </c>
    </row>
    <row r="4899" spans="19:20">
      <c r="S4899" s="42">
        <v>16249</v>
      </c>
      <c r="T4899" s="66" t="s">
        <v>3822</v>
      </c>
    </row>
    <row r="4900" spans="19:20">
      <c r="S4900" s="42">
        <v>16250</v>
      </c>
      <c r="T4900" s="66" t="s">
        <v>3467</v>
      </c>
    </row>
    <row r="4901" spans="19:20">
      <c r="S4901" s="42">
        <v>22871</v>
      </c>
      <c r="T4901" s="66" t="s">
        <v>3514</v>
      </c>
    </row>
    <row r="4902" spans="19:20">
      <c r="S4902" s="42">
        <v>22872</v>
      </c>
      <c r="T4902" s="66" t="s">
        <v>3514</v>
      </c>
    </row>
    <row r="4903" spans="19:20">
      <c r="S4903" s="42">
        <v>22873</v>
      </c>
      <c r="T4903" s="66" t="s">
        <v>3886</v>
      </c>
    </row>
    <row r="4904" spans="19:20">
      <c r="S4904" s="42">
        <v>22874</v>
      </c>
      <c r="T4904" s="66" t="s">
        <v>3514</v>
      </c>
    </row>
    <row r="4905" spans="19:20">
      <c r="S4905" s="42">
        <v>22875</v>
      </c>
      <c r="T4905" s="66" t="s">
        <v>3514</v>
      </c>
    </row>
    <row r="4906" spans="19:20">
      <c r="S4906" s="42">
        <v>22876</v>
      </c>
      <c r="T4906" s="66" t="s">
        <v>3514</v>
      </c>
    </row>
    <row r="4907" spans="19:20">
      <c r="S4907" s="42">
        <v>22877</v>
      </c>
      <c r="T4907" s="66" t="s">
        <v>3959</v>
      </c>
    </row>
    <row r="4908" spans="19:20">
      <c r="S4908" s="42">
        <v>22878</v>
      </c>
      <c r="T4908" s="66" t="s">
        <v>3959</v>
      </c>
    </row>
    <row r="4909" spans="19:20">
      <c r="S4909" s="42">
        <v>22879</v>
      </c>
      <c r="T4909" s="66" t="s">
        <v>3959</v>
      </c>
    </row>
    <row r="4910" spans="19:20">
      <c r="S4910" s="42">
        <v>22880</v>
      </c>
      <c r="T4910" s="66" t="s">
        <v>3959</v>
      </c>
    </row>
    <row r="4911" spans="19:20">
      <c r="S4911" s="42">
        <v>22881</v>
      </c>
      <c r="T4911" s="66" t="s">
        <v>3959</v>
      </c>
    </row>
    <row r="4912" spans="19:20">
      <c r="S4912" s="42">
        <v>22882</v>
      </c>
      <c r="T4912" s="66" t="s">
        <v>3959</v>
      </c>
    </row>
    <row r="4913" spans="19:20">
      <c r="S4913" s="42">
        <v>23111</v>
      </c>
      <c r="T4913" s="66" t="s">
        <v>4212</v>
      </c>
    </row>
    <row r="4914" spans="19:20">
      <c r="S4914" s="42">
        <v>23112</v>
      </c>
      <c r="T4914" s="66" t="s">
        <v>4212</v>
      </c>
    </row>
    <row r="4915" spans="19:20">
      <c r="S4915" s="42">
        <v>23113</v>
      </c>
      <c r="T4915" s="66" t="s">
        <v>4212</v>
      </c>
    </row>
    <row r="4916" spans="19:20">
      <c r="S4916" s="42">
        <v>23114</v>
      </c>
      <c r="T4916" s="66" t="s">
        <v>3216</v>
      </c>
    </row>
    <row r="4917" spans="19:20">
      <c r="S4917" s="42">
        <v>22643</v>
      </c>
      <c r="T4917" s="66" t="s">
        <v>3216</v>
      </c>
    </row>
    <row r="4918" spans="19:20">
      <c r="S4918" s="42">
        <v>22644</v>
      </c>
      <c r="T4918" s="66" t="s">
        <v>3329</v>
      </c>
    </row>
    <row r="4919" spans="19:20">
      <c r="S4919" s="42">
        <v>23771</v>
      </c>
      <c r="T4919" s="66" t="s">
        <v>4106</v>
      </c>
    </row>
    <row r="4920" spans="19:20">
      <c r="S4920" s="42">
        <v>23772</v>
      </c>
      <c r="T4920" s="66" t="s">
        <v>4106</v>
      </c>
    </row>
    <row r="4921" spans="19:20">
      <c r="S4921" s="42">
        <v>23773</v>
      </c>
      <c r="T4921" s="66" t="s">
        <v>4106</v>
      </c>
    </row>
    <row r="4922" spans="19:20">
      <c r="S4922" s="42">
        <v>23774</v>
      </c>
      <c r="T4922" s="66" t="s">
        <v>4106</v>
      </c>
    </row>
    <row r="4923" spans="19:20">
      <c r="S4923" s="42">
        <v>23775</v>
      </c>
      <c r="T4923" s="66" t="s">
        <v>3810</v>
      </c>
    </row>
    <row r="4924" spans="19:20">
      <c r="S4924" s="42">
        <v>24014</v>
      </c>
      <c r="T4924" s="66" t="s">
        <v>3818</v>
      </c>
    </row>
    <row r="4925" spans="19:20">
      <c r="S4925" s="42">
        <v>24015</v>
      </c>
      <c r="T4925" s="66" t="s">
        <v>3818</v>
      </c>
    </row>
    <row r="4926" spans="19:20">
      <c r="S4926" s="42">
        <v>24016</v>
      </c>
      <c r="T4926" s="66" t="s">
        <v>3858</v>
      </c>
    </row>
    <row r="4927" spans="19:20">
      <c r="S4927" s="42">
        <v>24017</v>
      </c>
      <c r="T4927" s="66" t="s">
        <v>4074</v>
      </c>
    </row>
    <row r="4928" spans="19:20">
      <c r="S4928" s="42">
        <v>24018</v>
      </c>
      <c r="T4928" s="66" t="s">
        <v>4074</v>
      </c>
    </row>
    <row r="4929" spans="19:20">
      <c r="S4929" s="42">
        <v>24019</v>
      </c>
      <c r="T4929" s="66" t="s">
        <v>4075</v>
      </c>
    </row>
    <row r="4930" spans="19:20">
      <c r="S4930" s="42">
        <v>17850</v>
      </c>
      <c r="T4930" s="66" t="s">
        <v>3959</v>
      </c>
    </row>
    <row r="4931" spans="19:20">
      <c r="S4931" s="42">
        <v>17851</v>
      </c>
      <c r="T4931" s="66" t="s">
        <v>3959</v>
      </c>
    </row>
    <row r="4932" spans="19:20">
      <c r="S4932" s="42">
        <v>17852</v>
      </c>
      <c r="T4932" s="66" t="s">
        <v>4213</v>
      </c>
    </row>
    <row r="4933" spans="19:20">
      <c r="S4933" s="42">
        <v>17853</v>
      </c>
      <c r="T4933" s="66" t="s">
        <v>4213</v>
      </c>
    </row>
    <row r="4934" spans="19:20">
      <c r="S4934" s="42">
        <v>17854</v>
      </c>
      <c r="T4934" s="66" t="s">
        <v>4213</v>
      </c>
    </row>
    <row r="4935" spans="19:20">
      <c r="S4935" s="42">
        <v>17855</v>
      </c>
      <c r="T4935" s="66" t="s">
        <v>4213</v>
      </c>
    </row>
    <row r="4936" spans="19:20">
      <c r="S4936" s="42">
        <v>17856</v>
      </c>
      <c r="T4936" s="66" t="s">
        <v>4213</v>
      </c>
    </row>
    <row r="4937" spans="19:20">
      <c r="S4937" s="42">
        <v>17932</v>
      </c>
      <c r="T4937" s="66" t="s">
        <v>3421</v>
      </c>
    </row>
    <row r="4938" spans="19:20">
      <c r="S4938" s="42">
        <v>17933</v>
      </c>
      <c r="T4938" s="66" t="s">
        <v>3421</v>
      </c>
    </row>
    <row r="4939" spans="19:20">
      <c r="S4939" s="42">
        <v>17934</v>
      </c>
      <c r="T4939" s="66" t="s">
        <v>3421</v>
      </c>
    </row>
    <row r="4940" spans="19:20">
      <c r="S4940" s="42">
        <v>17935</v>
      </c>
      <c r="T4940" s="66" t="s">
        <v>3421</v>
      </c>
    </row>
    <row r="4941" spans="19:20">
      <c r="S4941" s="42">
        <v>17904</v>
      </c>
      <c r="T4941" s="66" t="s">
        <v>3467</v>
      </c>
    </row>
    <row r="4942" spans="19:20">
      <c r="S4942" s="42">
        <v>17905</v>
      </c>
      <c r="T4942" s="66" t="s">
        <v>3467</v>
      </c>
    </row>
    <row r="4943" spans="19:20">
      <c r="S4943" s="42">
        <v>17906</v>
      </c>
      <c r="T4943" s="66" t="s">
        <v>3467</v>
      </c>
    </row>
    <row r="4944" spans="19:20">
      <c r="S4944" s="42">
        <v>17907</v>
      </c>
      <c r="T4944" s="66" t="s">
        <v>3467</v>
      </c>
    </row>
    <row r="4945" spans="19:20">
      <c r="S4945" s="42">
        <v>17908</v>
      </c>
      <c r="T4945" s="66" t="s">
        <v>3467</v>
      </c>
    </row>
    <row r="4946" spans="19:20">
      <c r="S4946" s="42">
        <v>17909</v>
      </c>
      <c r="T4946" s="66" t="s">
        <v>3467</v>
      </c>
    </row>
    <row r="4947" spans="19:20">
      <c r="S4947" s="42">
        <v>17910</v>
      </c>
      <c r="T4947" s="66" t="s">
        <v>3467</v>
      </c>
    </row>
    <row r="4948" spans="19:20">
      <c r="S4948" s="42">
        <v>17911</v>
      </c>
      <c r="T4948" s="66" t="s">
        <v>3467</v>
      </c>
    </row>
    <row r="4949" spans="19:20">
      <c r="S4949" s="42">
        <v>17912</v>
      </c>
      <c r="T4949" s="66" t="s">
        <v>3834</v>
      </c>
    </row>
    <row r="4950" spans="19:20">
      <c r="S4950" s="42">
        <v>17913</v>
      </c>
      <c r="T4950" s="66" t="s">
        <v>3834</v>
      </c>
    </row>
    <row r="4951" spans="19:20">
      <c r="S4951" s="42">
        <v>17915</v>
      </c>
      <c r="T4951" s="66" t="s">
        <v>4074</v>
      </c>
    </row>
    <row r="4952" spans="19:20">
      <c r="S4952" s="42">
        <v>17729</v>
      </c>
      <c r="T4952" s="66" t="s">
        <v>4214</v>
      </c>
    </row>
    <row r="4953" spans="19:20">
      <c r="S4953" s="42">
        <v>17948</v>
      </c>
      <c r="T4953" s="66" t="s">
        <v>3467</v>
      </c>
    </row>
    <row r="4954" spans="19:20">
      <c r="S4954" s="42">
        <v>17949</v>
      </c>
      <c r="T4954" s="66" t="s">
        <v>3329</v>
      </c>
    </row>
    <row r="4955" spans="19:20">
      <c r="S4955" s="42">
        <v>17950</v>
      </c>
      <c r="T4955" s="66" t="s">
        <v>3329</v>
      </c>
    </row>
    <row r="4956" spans="19:20">
      <c r="S4956" s="42">
        <v>17951</v>
      </c>
      <c r="T4956" s="66" t="s">
        <v>3421</v>
      </c>
    </row>
    <row r="4957" spans="19:20">
      <c r="S4957" s="42">
        <v>17952</v>
      </c>
      <c r="T4957" s="66" t="s">
        <v>3467</v>
      </c>
    </row>
    <row r="4958" spans="19:20">
      <c r="S4958" s="42">
        <v>17953</v>
      </c>
      <c r="T4958" s="66" t="s">
        <v>3467</v>
      </c>
    </row>
    <row r="4959" spans="19:20">
      <c r="S4959" s="42">
        <v>17954</v>
      </c>
      <c r="T4959" s="66" t="s">
        <v>3467</v>
      </c>
    </row>
    <row r="4960" spans="19:20">
      <c r="S4960" s="42">
        <v>17955</v>
      </c>
      <c r="T4960" s="66" t="s">
        <v>4085</v>
      </c>
    </row>
    <row r="4961" spans="19:20">
      <c r="S4961" s="42">
        <v>17956</v>
      </c>
      <c r="T4961" s="66" t="s">
        <v>3818</v>
      </c>
    </row>
    <row r="4962" spans="19:20">
      <c r="S4962" s="42">
        <v>17957</v>
      </c>
      <c r="T4962" s="66" t="s">
        <v>3818</v>
      </c>
    </row>
    <row r="4963" spans="19:20">
      <c r="S4963" s="42">
        <v>17958</v>
      </c>
      <c r="T4963" s="66" t="s">
        <v>3818</v>
      </c>
    </row>
    <row r="4964" spans="19:20">
      <c r="S4964" s="42">
        <v>17959</v>
      </c>
      <c r="T4964" s="66" t="s">
        <v>3818</v>
      </c>
    </row>
    <row r="4965" spans="19:20">
      <c r="S4965" s="42">
        <v>17960</v>
      </c>
      <c r="T4965" s="66" t="s">
        <v>3818</v>
      </c>
    </row>
    <row r="4966" spans="19:20">
      <c r="S4966" s="42">
        <v>17961</v>
      </c>
      <c r="T4966" s="66" t="s">
        <v>3818</v>
      </c>
    </row>
    <row r="4967" spans="19:20">
      <c r="S4967" s="42">
        <v>17857</v>
      </c>
      <c r="T4967" s="66" t="s">
        <v>3329</v>
      </c>
    </row>
    <row r="4968" spans="19:20">
      <c r="S4968" s="42">
        <v>17858</v>
      </c>
      <c r="T4968" s="66" t="s">
        <v>3236</v>
      </c>
    </row>
    <row r="4969" spans="19:20">
      <c r="S4969" s="42">
        <v>17859</v>
      </c>
      <c r="T4969" s="66" t="s">
        <v>3329</v>
      </c>
    </row>
    <row r="4970" spans="19:20">
      <c r="S4970" s="42">
        <v>17860</v>
      </c>
      <c r="T4970" s="66" t="s">
        <v>3236</v>
      </c>
    </row>
    <row r="4971" spans="19:20">
      <c r="S4971" s="42">
        <v>17861</v>
      </c>
      <c r="T4971" s="66" t="s">
        <v>3329</v>
      </c>
    </row>
    <row r="4972" spans="19:20">
      <c r="S4972" s="42">
        <v>17862</v>
      </c>
      <c r="T4972" s="66" t="s">
        <v>3329</v>
      </c>
    </row>
    <row r="4973" spans="19:20">
      <c r="S4973" s="42">
        <v>17863</v>
      </c>
      <c r="T4973" s="66" t="s">
        <v>3329</v>
      </c>
    </row>
    <row r="4974" spans="19:20">
      <c r="S4974" s="42">
        <v>17864</v>
      </c>
      <c r="T4974" s="66" t="s">
        <v>3236</v>
      </c>
    </row>
    <row r="4975" spans="19:20">
      <c r="S4975" s="42">
        <v>17865</v>
      </c>
      <c r="T4975" s="66" t="s">
        <v>3329</v>
      </c>
    </row>
    <row r="4976" spans="19:20">
      <c r="S4976" s="42">
        <v>17866</v>
      </c>
      <c r="T4976" s="66" t="s">
        <v>3329</v>
      </c>
    </row>
    <row r="4977" spans="19:20">
      <c r="S4977" s="42">
        <v>17867</v>
      </c>
      <c r="T4977" s="66" t="s">
        <v>3329</v>
      </c>
    </row>
    <row r="4978" spans="19:20">
      <c r="S4978" s="42">
        <v>17868</v>
      </c>
      <c r="T4978" s="66" t="s">
        <v>3329</v>
      </c>
    </row>
    <row r="4979" spans="19:20">
      <c r="S4979" s="42">
        <v>17869</v>
      </c>
      <c r="T4979" s="66" t="s">
        <v>3329</v>
      </c>
    </row>
    <row r="4980" spans="19:20">
      <c r="S4980" s="42">
        <v>17870</v>
      </c>
      <c r="T4980" s="66" t="s">
        <v>3860</v>
      </c>
    </row>
    <row r="4981" spans="19:20">
      <c r="S4981" s="42">
        <v>17871</v>
      </c>
      <c r="T4981" s="66" t="s">
        <v>3860</v>
      </c>
    </row>
    <row r="4982" spans="19:20">
      <c r="S4982" s="42">
        <v>17872</v>
      </c>
      <c r="T4982" s="66" t="s">
        <v>3343</v>
      </c>
    </row>
    <row r="4983" spans="19:20">
      <c r="S4983" s="42">
        <v>17873</v>
      </c>
      <c r="T4983" s="66" t="s">
        <v>3343</v>
      </c>
    </row>
    <row r="4984" spans="19:20">
      <c r="S4984" s="42">
        <v>17874</v>
      </c>
      <c r="T4984" s="66" t="s">
        <v>4051</v>
      </c>
    </row>
    <row r="4985" spans="19:20">
      <c r="S4985" s="42">
        <v>17875</v>
      </c>
      <c r="T4985" s="66" t="s">
        <v>3343</v>
      </c>
    </row>
    <row r="4986" spans="19:20">
      <c r="S4986" s="42">
        <v>17876</v>
      </c>
      <c r="T4986" s="66" t="s">
        <v>3343</v>
      </c>
    </row>
    <row r="4987" spans="19:20">
      <c r="S4987" s="42">
        <v>17877</v>
      </c>
      <c r="T4987" s="66" t="s">
        <v>3343</v>
      </c>
    </row>
    <row r="4988" spans="19:20">
      <c r="S4988" s="42">
        <v>17878</v>
      </c>
      <c r="T4988" s="66" t="s">
        <v>4215</v>
      </c>
    </row>
    <row r="4989" spans="19:20">
      <c r="S4989" s="42">
        <v>17879</v>
      </c>
      <c r="T4989" s="66" t="s">
        <v>4215</v>
      </c>
    </row>
    <row r="4990" spans="19:20">
      <c r="S4990" s="42">
        <v>17880</v>
      </c>
      <c r="T4990" s="66" t="s">
        <v>3811</v>
      </c>
    </row>
    <row r="4991" spans="19:20">
      <c r="S4991" s="42">
        <v>17881</v>
      </c>
      <c r="T4991" s="66" t="s">
        <v>3811</v>
      </c>
    </row>
    <row r="4992" spans="19:20">
      <c r="S4992" s="42">
        <v>17882</v>
      </c>
      <c r="T4992" s="66" t="s">
        <v>3811</v>
      </c>
    </row>
    <row r="4993" spans="19:20">
      <c r="S4993" s="42">
        <v>17719</v>
      </c>
      <c r="T4993" s="66" t="s">
        <v>3213</v>
      </c>
    </row>
    <row r="4994" spans="19:20">
      <c r="S4994" s="42">
        <v>17720</v>
      </c>
      <c r="T4994" s="66" t="s">
        <v>3213</v>
      </c>
    </row>
    <row r="4995" spans="19:20">
      <c r="S4995" s="42">
        <v>17721</v>
      </c>
      <c r="T4995" s="66" t="s">
        <v>3860</v>
      </c>
    </row>
    <row r="4996" spans="19:20">
      <c r="S4996" s="42">
        <v>17722</v>
      </c>
      <c r="T4996" s="66" t="s">
        <v>4216</v>
      </c>
    </row>
    <row r="4997" spans="19:20">
      <c r="S4997" s="42">
        <v>17723</v>
      </c>
      <c r="T4997" s="66" t="s">
        <v>3834</v>
      </c>
    </row>
    <row r="4998" spans="19:20">
      <c r="S4998" s="42">
        <v>17724</v>
      </c>
      <c r="T4998" s="66" t="s">
        <v>3834</v>
      </c>
    </row>
    <row r="4999" spans="19:20">
      <c r="S4999" s="42">
        <v>17725</v>
      </c>
      <c r="T4999" s="66" t="s">
        <v>3834</v>
      </c>
    </row>
    <row r="5000" spans="19:20">
      <c r="S5000" s="42">
        <v>17726</v>
      </c>
      <c r="T5000" s="66" t="s">
        <v>4214</v>
      </c>
    </row>
    <row r="5001" spans="19:20">
      <c r="S5001" s="42">
        <v>17727</v>
      </c>
      <c r="T5001" s="66" t="s">
        <v>4214</v>
      </c>
    </row>
    <row r="5002" spans="19:20">
      <c r="S5002" s="42">
        <v>17728</v>
      </c>
      <c r="T5002" s="66" t="s">
        <v>4214</v>
      </c>
    </row>
    <row r="5003" spans="19:20">
      <c r="S5003" s="42">
        <v>17936</v>
      </c>
      <c r="T5003" s="66" t="s">
        <v>3421</v>
      </c>
    </row>
    <row r="5004" spans="19:20">
      <c r="S5004" s="42">
        <v>17937</v>
      </c>
      <c r="T5004" s="66" t="s">
        <v>3421</v>
      </c>
    </row>
    <row r="5005" spans="19:20">
      <c r="S5005" s="42">
        <v>17938</v>
      </c>
      <c r="T5005" s="66" t="s">
        <v>3421</v>
      </c>
    </row>
    <row r="5006" spans="19:20">
      <c r="S5006" s="42">
        <v>17939</v>
      </c>
      <c r="T5006" s="66" t="s">
        <v>3421</v>
      </c>
    </row>
    <row r="5007" spans="19:20">
      <c r="S5007" s="42">
        <v>17940</v>
      </c>
      <c r="T5007" s="66" t="s">
        <v>3421</v>
      </c>
    </row>
    <row r="5008" spans="19:20">
      <c r="S5008" s="42">
        <v>17941</v>
      </c>
      <c r="T5008" s="66" t="s">
        <v>4217</v>
      </c>
    </row>
    <row r="5009" spans="19:20">
      <c r="S5009" s="42">
        <v>17942</v>
      </c>
      <c r="T5009" s="66" t="s">
        <v>4217</v>
      </c>
    </row>
    <row r="5010" spans="19:20">
      <c r="S5010" s="42">
        <v>17945</v>
      </c>
      <c r="T5010" s="66" t="s">
        <v>3467</v>
      </c>
    </row>
    <row r="5011" spans="19:20">
      <c r="S5011" s="42">
        <v>17946</v>
      </c>
      <c r="T5011" s="66" t="s">
        <v>3467</v>
      </c>
    </row>
    <row r="5012" spans="19:20">
      <c r="S5012" s="42">
        <v>17947</v>
      </c>
      <c r="T5012" s="66" t="s">
        <v>3467</v>
      </c>
    </row>
    <row r="5013" spans="19:20">
      <c r="S5013" s="42">
        <v>17962</v>
      </c>
      <c r="T5013" s="66" t="s">
        <v>3818</v>
      </c>
    </row>
    <row r="5014" spans="19:20">
      <c r="S5014" s="42">
        <v>17963</v>
      </c>
      <c r="T5014" s="66" t="s">
        <v>4089</v>
      </c>
    </row>
    <row r="5015" spans="19:20">
      <c r="S5015" s="42">
        <v>17884</v>
      </c>
      <c r="T5015" s="66" t="s">
        <v>3811</v>
      </c>
    </row>
    <row r="5016" spans="19:20">
      <c r="S5016" s="42">
        <v>17885</v>
      </c>
      <c r="T5016" s="66" t="s">
        <v>3811</v>
      </c>
    </row>
    <row r="5017" spans="19:20">
      <c r="S5017" s="42">
        <v>17886</v>
      </c>
      <c r="T5017" s="66" t="s">
        <v>4218</v>
      </c>
    </row>
    <row r="5018" spans="19:20">
      <c r="S5018" s="42">
        <v>17887</v>
      </c>
      <c r="T5018" s="66" t="s">
        <v>3988</v>
      </c>
    </row>
    <row r="5019" spans="19:20">
      <c r="S5019" s="42">
        <v>17888</v>
      </c>
      <c r="T5019" s="66" t="s">
        <v>3988</v>
      </c>
    </row>
    <row r="5020" spans="19:20">
      <c r="S5020" s="42">
        <v>17889</v>
      </c>
      <c r="T5020" s="66" t="s">
        <v>4051</v>
      </c>
    </row>
    <row r="5021" spans="19:20">
      <c r="S5021" s="42">
        <v>17890</v>
      </c>
      <c r="T5021" s="66" t="s">
        <v>3988</v>
      </c>
    </row>
    <row r="5022" spans="19:20">
      <c r="S5022" s="42">
        <v>17891</v>
      </c>
      <c r="T5022" s="66" t="s">
        <v>3544</v>
      </c>
    </row>
    <row r="5023" spans="19:20">
      <c r="S5023" s="42">
        <v>17892</v>
      </c>
      <c r="T5023" s="66" t="s">
        <v>3544</v>
      </c>
    </row>
    <row r="5024" spans="19:20">
      <c r="S5024" s="42">
        <v>17893</v>
      </c>
      <c r="T5024" s="66" t="s">
        <v>3544</v>
      </c>
    </row>
    <row r="5025" spans="19:20">
      <c r="S5025" s="42">
        <v>17894</v>
      </c>
      <c r="T5025" s="66" t="s">
        <v>4074</v>
      </c>
    </row>
    <row r="5026" spans="19:20">
      <c r="S5026" s="42">
        <v>17896</v>
      </c>
      <c r="T5026" s="66" t="s">
        <v>3343</v>
      </c>
    </row>
    <row r="5027" spans="19:20">
      <c r="S5027" s="42">
        <v>17897</v>
      </c>
      <c r="T5027" s="66" t="s">
        <v>3822</v>
      </c>
    </row>
    <row r="5028" spans="19:20">
      <c r="S5028" s="42">
        <v>17898</v>
      </c>
      <c r="T5028" s="66" t="s">
        <v>3329</v>
      </c>
    </row>
    <row r="5029" spans="19:20">
      <c r="S5029" s="42">
        <v>17899</v>
      </c>
      <c r="T5029" s="66" t="s">
        <v>3329</v>
      </c>
    </row>
    <row r="5030" spans="19:20">
      <c r="S5030" s="42">
        <v>17900</v>
      </c>
      <c r="T5030" s="66" t="s">
        <v>3329</v>
      </c>
    </row>
    <row r="5031" spans="19:20">
      <c r="S5031" s="42">
        <v>17901</v>
      </c>
      <c r="T5031" s="66" t="s">
        <v>3329</v>
      </c>
    </row>
    <row r="5032" spans="19:20">
      <c r="S5032" s="42">
        <v>17902</v>
      </c>
      <c r="T5032" s="66" t="s">
        <v>4094</v>
      </c>
    </row>
    <row r="5033" spans="19:20">
      <c r="S5033" s="42">
        <v>17903</v>
      </c>
      <c r="T5033" s="66" t="s">
        <v>3467</v>
      </c>
    </row>
    <row r="5034" spans="19:20">
      <c r="S5034" s="42">
        <v>24020</v>
      </c>
      <c r="T5034" s="66" t="s">
        <v>3213</v>
      </c>
    </row>
    <row r="5035" spans="19:20">
      <c r="S5035" s="42">
        <v>24021</v>
      </c>
      <c r="T5035" s="66" t="s">
        <v>3834</v>
      </c>
    </row>
    <row r="5036" spans="19:20">
      <c r="S5036" s="42">
        <v>24022</v>
      </c>
      <c r="T5036" s="66" t="s">
        <v>3834</v>
      </c>
    </row>
    <row r="5037" spans="19:20">
      <c r="S5037" s="42">
        <v>24023</v>
      </c>
      <c r="T5037" s="66" t="s">
        <v>3481</v>
      </c>
    </row>
    <row r="5038" spans="19:20">
      <c r="S5038" s="42">
        <v>24024</v>
      </c>
      <c r="T5038" s="66" t="s">
        <v>3481</v>
      </c>
    </row>
    <row r="5039" spans="19:20">
      <c r="S5039" s="42">
        <v>24025</v>
      </c>
      <c r="T5039" s="66" t="s">
        <v>3481</v>
      </c>
    </row>
    <row r="5040" spans="19:20">
      <c r="S5040" s="42">
        <v>24026</v>
      </c>
      <c r="T5040" s="66" t="s">
        <v>3481</v>
      </c>
    </row>
    <row r="5041" spans="19:20">
      <c r="S5041" s="42">
        <v>24027</v>
      </c>
      <c r="T5041" s="66" t="s">
        <v>3481</v>
      </c>
    </row>
    <row r="5042" spans="19:20">
      <c r="S5042" s="42">
        <v>24028</v>
      </c>
      <c r="T5042" s="66" t="s">
        <v>3820</v>
      </c>
    </row>
    <row r="5043" spans="19:20">
      <c r="S5043" s="42">
        <v>24029</v>
      </c>
      <c r="T5043" s="66" t="s">
        <v>3959</v>
      </c>
    </row>
    <row r="5044" spans="19:20">
      <c r="S5044" s="42">
        <v>24030</v>
      </c>
      <c r="T5044" s="66" t="s">
        <v>3959</v>
      </c>
    </row>
    <row r="5045" spans="19:20">
      <c r="S5045" s="42">
        <v>24031</v>
      </c>
      <c r="T5045" s="66" t="s">
        <v>3959</v>
      </c>
    </row>
    <row r="5046" spans="19:20">
      <c r="S5046" s="42">
        <v>24032</v>
      </c>
      <c r="T5046" s="66" t="s">
        <v>3959</v>
      </c>
    </row>
    <row r="5047" spans="19:20">
      <c r="S5047" s="42">
        <v>24033</v>
      </c>
      <c r="T5047" s="66" t="s">
        <v>3820</v>
      </c>
    </row>
    <row r="5048" spans="19:20">
      <c r="S5048" s="42">
        <v>24034</v>
      </c>
      <c r="T5048" s="66" t="s">
        <v>3820</v>
      </c>
    </row>
    <row r="5049" spans="19:20">
      <c r="S5049" s="42">
        <v>24035</v>
      </c>
      <c r="T5049" s="66" t="s">
        <v>3959</v>
      </c>
    </row>
    <row r="5050" spans="19:20">
      <c r="S5050" s="42">
        <v>24036</v>
      </c>
      <c r="T5050" s="66" t="s">
        <v>3959</v>
      </c>
    </row>
    <row r="5051" spans="19:20">
      <c r="S5051" s="42">
        <v>24037</v>
      </c>
      <c r="T5051" s="66" t="s">
        <v>3959</v>
      </c>
    </row>
    <row r="5052" spans="19:20">
      <c r="S5052" s="42">
        <v>24038</v>
      </c>
      <c r="T5052" s="66" t="s">
        <v>3959</v>
      </c>
    </row>
    <row r="5053" spans="19:20">
      <c r="S5053" s="42">
        <v>24039</v>
      </c>
      <c r="T5053" s="66" t="s">
        <v>3959</v>
      </c>
    </row>
    <row r="5054" spans="19:20">
      <c r="S5054" s="42">
        <v>24040</v>
      </c>
      <c r="T5054" s="66" t="s">
        <v>3959</v>
      </c>
    </row>
    <row r="5055" spans="19:20">
      <c r="S5055" s="42">
        <v>24041</v>
      </c>
      <c r="T5055" s="66" t="s">
        <v>3216</v>
      </c>
    </row>
    <row r="5056" spans="19:20">
      <c r="S5056" s="42">
        <v>24042</v>
      </c>
      <c r="T5056" s="66" t="s">
        <v>3834</v>
      </c>
    </row>
    <row r="5057" spans="19:20">
      <c r="S5057" s="42">
        <v>24043</v>
      </c>
      <c r="T5057" s="66" t="s">
        <v>3959</v>
      </c>
    </row>
    <row r="5058" spans="19:20">
      <c r="S5058" s="42">
        <v>24044</v>
      </c>
      <c r="T5058" s="66" t="s">
        <v>3820</v>
      </c>
    </row>
    <row r="5059" spans="19:20">
      <c r="S5059" s="42">
        <v>24045</v>
      </c>
      <c r="T5059" s="66" t="s">
        <v>4054</v>
      </c>
    </row>
    <row r="5060" spans="19:20">
      <c r="S5060" s="42">
        <v>24046</v>
      </c>
      <c r="T5060" s="66" t="s">
        <v>3820</v>
      </c>
    </row>
    <row r="5061" spans="19:20">
      <c r="S5061" s="42">
        <v>24047</v>
      </c>
      <c r="T5061" s="66" t="s">
        <v>3959</v>
      </c>
    </row>
    <row r="5062" spans="19:20">
      <c r="S5062" s="42">
        <v>24048</v>
      </c>
      <c r="T5062" s="66" t="s">
        <v>4219</v>
      </c>
    </row>
    <row r="5063" spans="19:20">
      <c r="S5063" s="42">
        <v>24050</v>
      </c>
      <c r="T5063" s="66" t="s">
        <v>4220</v>
      </c>
    </row>
    <row r="5064" spans="19:20">
      <c r="S5064" s="42">
        <v>24051</v>
      </c>
      <c r="T5064" s="66" t="s">
        <v>3810</v>
      </c>
    </row>
    <row r="5065" spans="19:20">
      <c r="S5065" s="42">
        <v>24160</v>
      </c>
      <c r="T5065" s="66" t="s">
        <v>3343</v>
      </c>
    </row>
    <row r="5066" spans="19:20">
      <c r="S5066" s="42">
        <v>24161</v>
      </c>
      <c r="T5066" s="66" t="s">
        <v>4106</v>
      </c>
    </row>
    <row r="5067" spans="19:20">
      <c r="S5067" s="42">
        <v>24162</v>
      </c>
      <c r="T5067" s="66" t="s">
        <v>3834</v>
      </c>
    </row>
    <row r="5068" spans="19:20">
      <c r="S5068" s="42">
        <v>24163</v>
      </c>
      <c r="T5068" s="66" t="s">
        <v>3834</v>
      </c>
    </row>
    <row r="5069" spans="19:20">
      <c r="S5069" s="42">
        <v>24164</v>
      </c>
      <c r="T5069" s="66" t="s">
        <v>3834</v>
      </c>
    </row>
    <row r="5070" spans="19:20">
      <c r="S5070" s="42">
        <v>24165</v>
      </c>
      <c r="T5070" s="66" t="s">
        <v>3834</v>
      </c>
    </row>
    <row r="5071" spans="19:20">
      <c r="S5071" s="42">
        <v>24166</v>
      </c>
      <c r="T5071" s="66" t="s">
        <v>3834</v>
      </c>
    </row>
    <row r="5072" spans="19:20">
      <c r="S5072" s="42">
        <v>24167</v>
      </c>
      <c r="T5072" s="66" t="s">
        <v>3834</v>
      </c>
    </row>
    <row r="5073" spans="19:20">
      <c r="S5073" s="42">
        <v>24168</v>
      </c>
      <c r="T5073" s="66" t="s">
        <v>3834</v>
      </c>
    </row>
    <row r="5074" spans="19:20">
      <c r="S5074" s="42">
        <v>24169</v>
      </c>
      <c r="T5074" s="66" t="s">
        <v>3834</v>
      </c>
    </row>
    <row r="5075" spans="19:20">
      <c r="S5075" s="42">
        <v>24170</v>
      </c>
      <c r="T5075" s="66" t="s">
        <v>3834</v>
      </c>
    </row>
    <row r="5076" spans="19:20">
      <c r="S5076" s="42">
        <v>24171</v>
      </c>
      <c r="T5076" s="66" t="s">
        <v>3834</v>
      </c>
    </row>
    <row r="5077" spans="19:20">
      <c r="S5077" s="42">
        <v>24172</v>
      </c>
      <c r="T5077" s="66" t="s">
        <v>3834</v>
      </c>
    </row>
    <row r="5078" spans="19:20">
      <c r="S5078" s="42">
        <v>24173</v>
      </c>
      <c r="T5078" s="66" t="s">
        <v>3834</v>
      </c>
    </row>
    <row r="5079" spans="19:20">
      <c r="S5079" s="42">
        <v>17843</v>
      </c>
      <c r="T5079" s="66" t="s">
        <v>3329</v>
      </c>
    </row>
    <row r="5080" spans="19:20">
      <c r="S5080" s="42">
        <v>17844</v>
      </c>
      <c r="T5080" s="66" t="s">
        <v>3329</v>
      </c>
    </row>
    <row r="5081" spans="19:20">
      <c r="S5081" s="42">
        <v>17846</v>
      </c>
      <c r="T5081" s="66" t="s">
        <v>3329</v>
      </c>
    </row>
    <row r="5082" spans="19:20">
      <c r="S5082" s="42">
        <v>17847</v>
      </c>
      <c r="T5082" s="66" t="s">
        <v>4051</v>
      </c>
    </row>
    <row r="5083" spans="19:20">
      <c r="S5083" s="42">
        <v>17848</v>
      </c>
      <c r="T5083" s="66" t="s">
        <v>3988</v>
      </c>
    </row>
    <row r="5084" spans="19:20">
      <c r="S5084" s="42">
        <v>17849</v>
      </c>
      <c r="T5084" s="66" t="s">
        <v>3343</v>
      </c>
    </row>
    <row r="5085" spans="19:20">
      <c r="S5085" s="42">
        <v>16633</v>
      </c>
      <c r="T5085" s="66" t="s">
        <v>4080</v>
      </c>
    </row>
    <row r="5086" spans="19:20">
      <c r="S5086" s="42">
        <v>16634</v>
      </c>
      <c r="T5086" s="66" t="s">
        <v>4080</v>
      </c>
    </row>
    <row r="5087" spans="19:20">
      <c r="S5087" s="42">
        <v>16635</v>
      </c>
      <c r="T5087" s="66" t="s">
        <v>4080</v>
      </c>
    </row>
    <row r="5088" spans="19:20">
      <c r="S5088" s="42">
        <v>16636</v>
      </c>
      <c r="T5088" s="66" t="s">
        <v>4080</v>
      </c>
    </row>
    <row r="5089" spans="19:20">
      <c r="S5089" s="42">
        <v>16637</v>
      </c>
      <c r="T5089" s="66" t="s">
        <v>4080</v>
      </c>
    </row>
    <row r="5090" spans="19:20">
      <c r="S5090" s="42">
        <v>16638</v>
      </c>
      <c r="T5090" s="66" t="s">
        <v>3894</v>
      </c>
    </row>
    <row r="5091" spans="19:20">
      <c r="S5091" s="42">
        <v>16639</v>
      </c>
      <c r="T5091" s="66" t="s">
        <v>4083</v>
      </c>
    </row>
    <row r="5092" spans="19:20">
      <c r="S5092" s="42">
        <v>16640</v>
      </c>
      <c r="T5092" s="66" t="s">
        <v>4083</v>
      </c>
    </row>
    <row r="5093" spans="19:20">
      <c r="S5093" s="42">
        <v>16641</v>
      </c>
      <c r="T5093" s="66" t="s">
        <v>3959</v>
      </c>
    </row>
    <row r="5094" spans="19:20">
      <c r="S5094" s="42">
        <v>16642</v>
      </c>
      <c r="T5094" s="66" t="s">
        <v>3959</v>
      </c>
    </row>
    <row r="5095" spans="19:20">
      <c r="S5095" s="42">
        <v>23434</v>
      </c>
      <c r="T5095" s="66" t="s">
        <v>3514</v>
      </c>
    </row>
    <row r="5096" spans="19:20">
      <c r="S5096" s="42">
        <v>23435</v>
      </c>
      <c r="T5096" s="66" t="s">
        <v>3514</v>
      </c>
    </row>
    <row r="5097" spans="19:20">
      <c r="S5097" s="42">
        <v>5146</v>
      </c>
      <c r="T5097" s="66" t="s">
        <v>3828</v>
      </c>
    </row>
    <row r="5098" spans="19:20">
      <c r="S5098" s="42">
        <v>5147</v>
      </c>
      <c r="T5098" s="66" t="s">
        <v>3828</v>
      </c>
    </row>
    <row r="5099" spans="19:20">
      <c r="S5099" s="42">
        <v>5148</v>
      </c>
      <c r="T5099" s="66" t="s">
        <v>3213</v>
      </c>
    </row>
    <row r="5100" spans="19:20">
      <c r="S5100" s="42">
        <v>5149</v>
      </c>
      <c r="T5100" s="66" t="s">
        <v>3213</v>
      </c>
    </row>
    <row r="5101" spans="19:20">
      <c r="S5101" s="42">
        <v>5150</v>
      </c>
      <c r="T5101" s="66" t="s">
        <v>4205</v>
      </c>
    </row>
    <row r="5102" spans="19:20">
      <c r="S5102" s="42">
        <v>5151</v>
      </c>
      <c r="T5102" s="66" t="s">
        <v>3213</v>
      </c>
    </row>
    <row r="5103" spans="19:20">
      <c r="S5103" s="42">
        <v>5152</v>
      </c>
      <c r="T5103" s="66" t="s">
        <v>3213</v>
      </c>
    </row>
    <row r="5104" spans="19:20">
      <c r="S5104" s="42">
        <v>5153</v>
      </c>
      <c r="T5104" s="66" t="s">
        <v>3213</v>
      </c>
    </row>
    <row r="5105" spans="19:20">
      <c r="S5105" s="42">
        <v>23285</v>
      </c>
      <c r="T5105" s="66" t="s">
        <v>3860</v>
      </c>
    </row>
    <row r="5106" spans="19:20">
      <c r="S5106" s="42">
        <v>5156</v>
      </c>
      <c r="T5106" s="66" t="s">
        <v>4205</v>
      </c>
    </row>
    <row r="5107" spans="19:20">
      <c r="S5107" s="42">
        <v>5157</v>
      </c>
      <c r="T5107" s="66" t="s">
        <v>3959</v>
      </c>
    </row>
    <row r="5108" spans="19:20">
      <c r="S5108" s="42">
        <v>5158</v>
      </c>
      <c r="T5108" s="66" t="s">
        <v>3213</v>
      </c>
    </row>
    <row r="5109" spans="19:20">
      <c r="S5109" s="42">
        <v>5159</v>
      </c>
      <c r="T5109" s="66" t="s">
        <v>3213</v>
      </c>
    </row>
    <row r="5110" spans="19:20">
      <c r="S5110" s="42">
        <v>5160</v>
      </c>
      <c r="T5110" s="66" t="s">
        <v>4061</v>
      </c>
    </row>
    <row r="5111" spans="19:20">
      <c r="S5111" s="42">
        <v>5161</v>
      </c>
      <c r="T5111" s="66" t="s">
        <v>3213</v>
      </c>
    </row>
    <row r="5112" spans="19:20">
      <c r="S5112" s="42">
        <v>5162</v>
      </c>
      <c r="T5112" s="66" t="s">
        <v>3213</v>
      </c>
    </row>
    <row r="5113" spans="19:20">
      <c r="S5113" s="42">
        <v>5163</v>
      </c>
      <c r="T5113" s="66" t="s">
        <v>3830</v>
      </c>
    </row>
    <row r="5114" spans="19:20">
      <c r="S5114" s="42">
        <v>5164</v>
      </c>
      <c r="T5114" s="66" t="s">
        <v>4061</v>
      </c>
    </row>
    <row r="5115" spans="19:20">
      <c r="S5115" s="42">
        <v>23466</v>
      </c>
      <c r="T5115" s="66" t="s">
        <v>4107</v>
      </c>
    </row>
    <row r="5116" spans="19:20">
      <c r="S5116" s="42">
        <v>23467</v>
      </c>
      <c r="T5116" s="66" t="s">
        <v>4107</v>
      </c>
    </row>
    <row r="5117" spans="19:20">
      <c r="S5117" s="42">
        <v>23468</v>
      </c>
      <c r="T5117" s="66" t="s">
        <v>4107</v>
      </c>
    </row>
    <row r="5118" spans="19:20">
      <c r="S5118" s="42">
        <v>23469</v>
      </c>
      <c r="T5118" s="66" t="s">
        <v>3514</v>
      </c>
    </row>
    <row r="5119" spans="19:20">
      <c r="S5119" s="42">
        <v>23470</v>
      </c>
      <c r="T5119" s="66" t="s">
        <v>3514</v>
      </c>
    </row>
    <row r="5120" spans="19:20">
      <c r="S5120" s="42">
        <v>23471</v>
      </c>
      <c r="T5120" s="66" t="s">
        <v>3514</v>
      </c>
    </row>
    <row r="5121" spans="19:20">
      <c r="S5121" s="42">
        <v>23472</v>
      </c>
      <c r="T5121" s="66" t="s">
        <v>3514</v>
      </c>
    </row>
    <row r="5122" spans="19:20">
      <c r="S5122" s="42">
        <v>23473</v>
      </c>
      <c r="T5122" s="66" t="s">
        <v>3514</v>
      </c>
    </row>
    <row r="5123" spans="19:20">
      <c r="S5123" s="42">
        <v>23474</v>
      </c>
      <c r="T5123" s="66" t="s">
        <v>3514</v>
      </c>
    </row>
    <row r="5124" spans="19:20">
      <c r="S5124" s="42">
        <v>23447</v>
      </c>
      <c r="T5124" s="66" t="s">
        <v>3959</v>
      </c>
    </row>
    <row r="5125" spans="19:20">
      <c r="S5125" s="42">
        <v>23448</v>
      </c>
      <c r="T5125" s="66" t="s">
        <v>3959</v>
      </c>
    </row>
    <row r="5126" spans="19:20">
      <c r="S5126" s="42">
        <v>23449</v>
      </c>
      <c r="T5126" s="66" t="s">
        <v>3514</v>
      </c>
    </row>
    <row r="5127" spans="19:20">
      <c r="S5127" s="42">
        <v>23450</v>
      </c>
      <c r="T5127" s="66" t="s">
        <v>3514</v>
      </c>
    </row>
    <row r="5128" spans="19:20">
      <c r="S5128" s="42">
        <v>23451</v>
      </c>
      <c r="T5128" s="66" t="s">
        <v>3514</v>
      </c>
    </row>
    <row r="5129" spans="19:20">
      <c r="S5129" s="42">
        <v>23452</v>
      </c>
      <c r="T5129" s="66" t="s">
        <v>3860</v>
      </c>
    </row>
    <row r="5130" spans="19:20">
      <c r="S5130" s="42">
        <v>23455</v>
      </c>
      <c r="T5130" s="66" t="s">
        <v>3831</v>
      </c>
    </row>
    <row r="5131" spans="19:20">
      <c r="S5131" s="42">
        <v>23456</v>
      </c>
      <c r="T5131" s="66" t="s">
        <v>3831</v>
      </c>
    </row>
    <row r="5132" spans="19:20">
      <c r="S5132" s="42">
        <v>23457</v>
      </c>
      <c r="T5132" s="66" t="s">
        <v>3831</v>
      </c>
    </row>
    <row r="5133" spans="19:20">
      <c r="S5133" s="42">
        <v>23458</v>
      </c>
      <c r="T5133" s="66" t="s">
        <v>3818</v>
      </c>
    </row>
    <row r="5134" spans="19:20">
      <c r="S5134" s="42">
        <v>23459</v>
      </c>
      <c r="T5134" s="66" t="s">
        <v>3818</v>
      </c>
    </row>
    <row r="5135" spans="19:20">
      <c r="S5135" s="42">
        <v>16658</v>
      </c>
      <c r="T5135" s="66" t="s">
        <v>3216</v>
      </c>
    </row>
    <row r="5136" spans="19:20">
      <c r="S5136" s="42">
        <v>16659</v>
      </c>
      <c r="T5136" s="66" t="s">
        <v>3216</v>
      </c>
    </row>
    <row r="5137" spans="19:20">
      <c r="S5137" s="42">
        <v>16660</v>
      </c>
      <c r="T5137" s="66" t="s">
        <v>3216</v>
      </c>
    </row>
    <row r="5138" spans="19:20">
      <c r="S5138" s="42">
        <v>23436</v>
      </c>
      <c r="T5138" s="66" t="s">
        <v>3514</v>
      </c>
    </row>
    <row r="5139" spans="19:20">
      <c r="S5139" s="42">
        <v>23437</v>
      </c>
      <c r="T5139" s="66" t="s">
        <v>3514</v>
      </c>
    </row>
    <row r="5140" spans="19:20">
      <c r="S5140" s="42">
        <v>23438</v>
      </c>
      <c r="T5140" s="66" t="s">
        <v>3514</v>
      </c>
    </row>
    <row r="5141" spans="19:20">
      <c r="S5141" s="42">
        <v>23439</v>
      </c>
      <c r="T5141" s="66" t="s">
        <v>3514</v>
      </c>
    </row>
    <row r="5142" spans="19:20">
      <c r="S5142" s="42">
        <v>23440</v>
      </c>
      <c r="T5142" s="66" t="s">
        <v>3514</v>
      </c>
    </row>
    <row r="5143" spans="19:20">
      <c r="S5143" s="42">
        <v>23441</v>
      </c>
      <c r="T5143" s="66" t="s">
        <v>3514</v>
      </c>
    </row>
    <row r="5144" spans="19:20">
      <c r="S5144" s="42">
        <v>23442</v>
      </c>
      <c r="T5144" s="66" t="s">
        <v>3514</v>
      </c>
    </row>
    <row r="5145" spans="19:20">
      <c r="S5145" s="42">
        <v>16767</v>
      </c>
      <c r="T5145" s="66" t="s">
        <v>4115</v>
      </c>
    </row>
    <row r="5146" spans="19:20">
      <c r="S5146" s="42">
        <v>16768</v>
      </c>
      <c r="T5146" s="66" t="s">
        <v>3544</v>
      </c>
    </row>
    <row r="5147" spans="19:20">
      <c r="S5147" s="42">
        <v>16769</v>
      </c>
      <c r="T5147" s="66" t="s">
        <v>4221</v>
      </c>
    </row>
    <row r="5148" spans="19:20">
      <c r="S5148" s="42">
        <v>16770</v>
      </c>
      <c r="T5148" s="66" t="s">
        <v>4221</v>
      </c>
    </row>
    <row r="5149" spans="19:20">
      <c r="S5149" s="42">
        <v>16771</v>
      </c>
      <c r="T5149" s="66" t="s">
        <v>3767</v>
      </c>
    </row>
    <row r="5150" spans="19:20">
      <c r="S5150" s="42">
        <v>16772</v>
      </c>
      <c r="T5150" s="66" t="s">
        <v>3767</v>
      </c>
    </row>
    <row r="5151" spans="19:20">
      <c r="S5151" s="42">
        <v>16773</v>
      </c>
      <c r="T5151" s="66" t="s">
        <v>4216</v>
      </c>
    </row>
    <row r="5152" spans="19:20">
      <c r="S5152" s="42">
        <v>16775</v>
      </c>
      <c r="T5152" s="66" t="s">
        <v>3213</v>
      </c>
    </row>
    <row r="5153" spans="19:20">
      <c r="S5153" s="42">
        <v>16792</v>
      </c>
      <c r="T5153" s="66" t="s">
        <v>3467</v>
      </c>
    </row>
    <row r="5154" spans="19:20">
      <c r="S5154" s="42">
        <v>16793</v>
      </c>
      <c r="T5154" s="66" t="s">
        <v>3329</v>
      </c>
    </row>
    <row r="5155" spans="19:20">
      <c r="S5155" s="42">
        <v>16794</v>
      </c>
      <c r="T5155" s="66" t="s">
        <v>3329</v>
      </c>
    </row>
    <row r="5156" spans="19:20">
      <c r="S5156" s="42">
        <v>16795</v>
      </c>
      <c r="T5156" s="66" t="s">
        <v>3467</v>
      </c>
    </row>
    <row r="5157" spans="19:20">
      <c r="S5157" s="42">
        <v>5165</v>
      </c>
      <c r="T5157" s="66" t="s">
        <v>3213</v>
      </c>
    </row>
    <row r="5158" spans="19:20">
      <c r="S5158" s="42">
        <v>5166</v>
      </c>
      <c r="T5158" s="66" t="s">
        <v>3213</v>
      </c>
    </row>
    <row r="5159" spans="19:20">
      <c r="S5159" s="42">
        <v>5167</v>
      </c>
      <c r="T5159" s="66" t="s">
        <v>3359</v>
      </c>
    </row>
    <row r="5160" spans="19:20">
      <c r="S5160" s="42">
        <v>5168</v>
      </c>
      <c r="T5160" s="66" t="s">
        <v>4212</v>
      </c>
    </row>
    <row r="5161" spans="19:20">
      <c r="S5161" s="42">
        <v>5169</v>
      </c>
      <c r="T5161" s="66" t="s">
        <v>4222</v>
      </c>
    </row>
    <row r="5162" spans="19:20">
      <c r="S5162" s="42">
        <v>5170</v>
      </c>
      <c r="T5162" s="66" t="s">
        <v>4222</v>
      </c>
    </row>
    <row r="5163" spans="19:20">
      <c r="S5163" s="42">
        <v>23460</v>
      </c>
      <c r="T5163" s="66" t="s">
        <v>3818</v>
      </c>
    </row>
    <row r="5164" spans="19:20">
      <c r="S5164" s="42">
        <v>23462</v>
      </c>
      <c r="T5164" s="66" t="s">
        <v>3391</v>
      </c>
    </row>
    <row r="5165" spans="19:20">
      <c r="S5165" s="42">
        <v>23463</v>
      </c>
      <c r="T5165" s="66" t="s">
        <v>3391</v>
      </c>
    </row>
    <row r="5166" spans="19:20">
      <c r="S5166" s="42">
        <v>23464</v>
      </c>
      <c r="T5166" s="66" t="s">
        <v>4107</v>
      </c>
    </row>
    <row r="5167" spans="19:20">
      <c r="S5167" s="42">
        <v>23465</v>
      </c>
      <c r="T5167" s="66" t="s">
        <v>4107</v>
      </c>
    </row>
    <row r="5168" spans="19:20">
      <c r="S5168" s="42">
        <v>5154</v>
      </c>
      <c r="T5168" s="66" t="s">
        <v>3213</v>
      </c>
    </row>
    <row r="5169" spans="19:20">
      <c r="S5169" s="42">
        <v>5155</v>
      </c>
      <c r="T5169" s="66" t="s">
        <v>3213</v>
      </c>
    </row>
    <row r="5170" spans="19:20">
      <c r="S5170" s="42">
        <v>23443</v>
      </c>
      <c r="T5170" s="66" t="s">
        <v>4223</v>
      </c>
    </row>
    <row r="5171" spans="19:20">
      <c r="S5171" s="42">
        <v>23444</v>
      </c>
      <c r="T5171" s="66" t="s">
        <v>3860</v>
      </c>
    </row>
    <row r="5172" spans="19:20">
      <c r="S5172" s="42">
        <v>23445</v>
      </c>
      <c r="T5172" s="66" t="s">
        <v>3216</v>
      </c>
    </row>
    <row r="5173" spans="19:20">
      <c r="S5173" s="42">
        <v>23446</v>
      </c>
      <c r="T5173" s="66" t="s">
        <v>3959</v>
      </c>
    </row>
    <row r="5174" spans="19:20">
      <c r="S5174" s="42">
        <v>16661</v>
      </c>
      <c r="T5174" s="66" t="s">
        <v>3216</v>
      </c>
    </row>
    <row r="5175" spans="19:20">
      <c r="S5175" s="42">
        <v>16662</v>
      </c>
      <c r="T5175" s="66" t="s">
        <v>4080</v>
      </c>
    </row>
    <row r="5176" spans="19:20">
      <c r="S5176" s="42">
        <v>16663</v>
      </c>
      <c r="T5176" s="66" t="s">
        <v>4080</v>
      </c>
    </row>
    <row r="5177" spans="19:20">
      <c r="S5177" s="42">
        <v>16664</v>
      </c>
      <c r="T5177" s="66" t="s">
        <v>4080</v>
      </c>
    </row>
    <row r="5178" spans="19:20">
      <c r="S5178" s="42">
        <v>16665</v>
      </c>
      <c r="T5178" s="66" t="s">
        <v>4111</v>
      </c>
    </row>
    <row r="5179" spans="19:20">
      <c r="S5179" s="42">
        <v>16666</v>
      </c>
      <c r="T5179" s="66" t="s">
        <v>4111</v>
      </c>
    </row>
    <row r="5180" spans="19:20">
      <c r="S5180" s="42">
        <v>16667</v>
      </c>
      <c r="T5180" s="66" t="s">
        <v>4111</v>
      </c>
    </row>
    <row r="5181" spans="19:20">
      <c r="S5181" s="42">
        <v>16668</v>
      </c>
      <c r="T5181" s="66" t="s">
        <v>4111</v>
      </c>
    </row>
    <row r="5182" spans="19:20">
      <c r="S5182" s="42">
        <v>16669</v>
      </c>
      <c r="T5182" s="66" t="s">
        <v>4111</v>
      </c>
    </row>
    <row r="5183" spans="19:20">
      <c r="S5183" s="42">
        <v>16670</v>
      </c>
      <c r="T5183" s="66" t="s">
        <v>3213</v>
      </c>
    </row>
    <row r="5184" spans="19:20">
      <c r="S5184" s="42">
        <v>16671</v>
      </c>
      <c r="T5184" s="66" t="s">
        <v>3860</v>
      </c>
    </row>
    <row r="5185" spans="19:20">
      <c r="S5185" s="42">
        <v>16672</v>
      </c>
      <c r="T5185" s="66" t="s">
        <v>4080</v>
      </c>
    </row>
    <row r="5186" spans="19:20">
      <c r="S5186" s="42">
        <v>23271</v>
      </c>
      <c r="T5186" s="66" t="s">
        <v>4224</v>
      </c>
    </row>
    <row r="5187" spans="19:20">
      <c r="S5187" s="42">
        <v>23272</v>
      </c>
      <c r="T5187" s="66" t="s">
        <v>4224</v>
      </c>
    </row>
    <row r="5188" spans="19:20">
      <c r="S5188" s="42">
        <v>23273</v>
      </c>
      <c r="T5188" s="66" t="s">
        <v>4080</v>
      </c>
    </row>
    <row r="5189" spans="19:20">
      <c r="S5189" s="42">
        <v>23274</v>
      </c>
      <c r="T5189" s="66" t="s">
        <v>3959</v>
      </c>
    </row>
    <row r="5190" spans="19:20">
      <c r="S5190" s="42">
        <v>23275</v>
      </c>
      <c r="T5190" s="66" t="s">
        <v>3959</v>
      </c>
    </row>
    <row r="5191" spans="19:20">
      <c r="S5191" s="42">
        <v>23276</v>
      </c>
      <c r="T5191" s="66" t="s">
        <v>4063</v>
      </c>
    </row>
    <row r="5192" spans="19:20">
      <c r="S5192" s="42">
        <v>23277</v>
      </c>
      <c r="T5192" s="66" t="s">
        <v>4063</v>
      </c>
    </row>
    <row r="5193" spans="19:20">
      <c r="S5193" s="42">
        <v>23278</v>
      </c>
      <c r="T5193" s="66" t="s">
        <v>3213</v>
      </c>
    </row>
    <row r="5194" spans="19:20">
      <c r="S5194" s="42">
        <v>23279</v>
      </c>
      <c r="T5194" s="66" t="s">
        <v>3213</v>
      </c>
    </row>
    <row r="5195" spans="19:20">
      <c r="S5195" s="42">
        <v>23280</v>
      </c>
      <c r="T5195" s="66" t="s">
        <v>3213</v>
      </c>
    </row>
    <row r="5196" spans="19:20">
      <c r="S5196" s="42">
        <v>23281</v>
      </c>
      <c r="T5196" s="66" t="s">
        <v>3213</v>
      </c>
    </row>
    <row r="5197" spans="19:20">
      <c r="S5197" s="42">
        <v>23282</v>
      </c>
      <c r="T5197" s="66" t="s">
        <v>4225</v>
      </c>
    </row>
    <row r="5198" spans="19:20">
      <c r="S5198" s="42">
        <v>23283</v>
      </c>
      <c r="T5198" s="66" t="s">
        <v>4225</v>
      </c>
    </row>
    <row r="5199" spans="19:20">
      <c r="S5199" s="42">
        <v>23284</v>
      </c>
      <c r="T5199" s="66" t="s">
        <v>4066</v>
      </c>
    </row>
    <row r="5200" spans="19:20">
      <c r="S5200" s="42">
        <v>22799</v>
      </c>
      <c r="T5200" s="66" t="s">
        <v>4212</v>
      </c>
    </row>
    <row r="5201" spans="19:20">
      <c r="S5201" s="42">
        <v>22800</v>
      </c>
      <c r="T5201" s="66" t="s">
        <v>4056</v>
      </c>
    </row>
    <row r="5202" spans="19:20">
      <c r="S5202" s="42">
        <v>22801</v>
      </c>
      <c r="T5202" s="66" t="s">
        <v>4056</v>
      </c>
    </row>
    <row r="5203" spans="19:20">
      <c r="S5203" s="42">
        <v>22802</v>
      </c>
      <c r="T5203" s="66" t="s">
        <v>3767</v>
      </c>
    </row>
    <row r="5204" spans="19:20">
      <c r="S5204" s="42">
        <v>22803</v>
      </c>
      <c r="T5204" s="66" t="s">
        <v>4036</v>
      </c>
    </row>
    <row r="5205" spans="19:20">
      <c r="S5205" s="42">
        <v>22804</v>
      </c>
      <c r="T5205" s="66" t="s">
        <v>4036</v>
      </c>
    </row>
    <row r="5206" spans="19:20">
      <c r="S5206" s="42">
        <v>22805</v>
      </c>
      <c r="T5206" s="66" t="s">
        <v>3544</v>
      </c>
    </row>
    <row r="5207" spans="19:20">
      <c r="S5207" s="42">
        <v>22806</v>
      </c>
      <c r="T5207" s="66" t="s">
        <v>4062</v>
      </c>
    </row>
    <row r="5208" spans="19:20">
      <c r="S5208" s="42">
        <v>22807</v>
      </c>
      <c r="T5208" s="66" t="s">
        <v>3467</v>
      </c>
    </row>
    <row r="5209" spans="19:20">
      <c r="S5209" s="42">
        <v>22808</v>
      </c>
      <c r="T5209" s="66" t="s">
        <v>3467</v>
      </c>
    </row>
    <row r="5210" spans="19:20">
      <c r="S5210" s="42">
        <v>22809</v>
      </c>
      <c r="T5210" s="66" t="s">
        <v>3467</v>
      </c>
    </row>
    <row r="5211" spans="19:20">
      <c r="S5211" s="42">
        <v>22810</v>
      </c>
      <c r="T5211" s="66" t="s">
        <v>4080</v>
      </c>
    </row>
    <row r="5212" spans="19:20">
      <c r="S5212" s="42">
        <v>22811</v>
      </c>
      <c r="T5212" s="66" t="s">
        <v>3860</v>
      </c>
    </row>
    <row r="5213" spans="19:20">
      <c r="S5213" s="42">
        <v>22812</v>
      </c>
      <c r="T5213" s="66" t="s">
        <v>3860</v>
      </c>
    </row>
    <row r="5214" spans="19:20">
      <c r="S5214" s="42">
        <v>22813</v>
      </c>
      <c r="T5214" s="66" t="s">
        <v>3860</v>
      </c>
    </row>
    <row r="5215" spans="19:20">
      <c r="S5215" s="42">
        <v>16426</v>
      </c>
      <c r="T5215" s="66" t="s">
        <v>3860</v>
      </c>
    </row>
    <row r="5216" spans="19:20">
      <c r="S5216" s="42">
        <v>16427</v>
      </c>
      <c r="T5216" s="66" t="s">
        <v>3860</v>
      </c>
    </row>
    <row r="5217" spans="19:20">
      <c r="S5217" s="42">
        <v>16428</v>
      </c>
      <c r="T5217" s="66" t="s">
        <v>3860</v>
      </c>
    </row>
    <row r="5218" spans="19:20">
      <c r="S5218" s="42">
        <v>16429</v>
      </c>
      <c r="T5218" s="66" t="s">
        <v>3860</v>
      </c>
    </row>
    <row r="5219" spans="19:20">
      <c r="S5219" s="42">
        <v>16430</v>
      </c>
      <c r="T5219" s="66" t="s">
        <v>3860</v>
      </c>
    </row>
    <row r="5220" spans="19:20">
      <c r="S5220" s="42">
        <v>16431</v>
      </c>
      <c r="T5220" s="66" t="s">
        <v>4222</v>
      </c>
    </row>
    <row r="5221" spans="19:20">
      <c r="S5221" s="42">
        <v>16432</v>
      </c>
      <c r="T5221" s="66" t="s">
        <v>4222</v>
      </c>
    </row>
    <row r="5222" spans="19:20">
      <c r="S5222" s="42">
        <v>16433</v>
      </c>
      <c r="T5222" s="66" t="s">
        <v>4222</v>
      </c>
    </row>
    <row r="5223" spans="19:20">
      <c r="S5223" s="42">
        <v>16434</v>
      </c>
      <c r="T5223" s="66" t="s">
        <v>3823</v>
      </c>
    </row>
    <row r="5224" spans="19:20">
      <c r="S5224" s="42">
        <v>16435</v>
      </c>
      <c r="T5224" s="66" t="s">
        <v>3823</v>
      </c>
    </row>
    <row r="5225" spans="19:20">
      <c r="S5225" s="42">
        <v>16436</v>
      </c>
      <c r="T5225" s="66" t="s">
        <v>3823</v>
      </c>
    </row>
    <row r="5226" spans="19:20">
      <c r="S5226" s="42">
        <v>16437</v>
      </c>
      <c r="T5226" s="66" t="s">
        <v>4080</v>
      </c>
    </row>
    <row r="5227" spans="19:20">
      <c r="S5227" s="42">
        <v>23164</v>
      </c>
      <c r="T5227" s="66" t="s">
        <v>3959</v>
      </c>
    </row>
    <row r="5228" spans="19:20">
      <c r="S5228" s="42">
        <v>23165</v>
      </c>
      <c r="T5228" s="66" t="s">
        <v>3959</v>
      </c>
    </row>
    <row r="5229" spans="19:20">
      <c r="S5229" s="42">
        <v>23166</v>
      </c>
      <c r="T5229" s="66" t="s">
        <v>3959</v>
      </c>
    </row>
    <row r="5230" spans="19:20">
      <c r="S5230" s="42">
        <v>23167</v>
      </c>
      <c r="T5230" s="66" t="s">
        <v>3959</v>
      </c>
    </row>
    <row r="5231" spans="19:20">
      <c r="S5231" s="42">
        <v>23168</v>
      </c>
      <c r="T5231" s="66" t="s">
        <v>4080</v>
      </c>
    </row>
    <row r="5232" spans="19:20">
      <c r="S5232" s="42">
        <v>23169</v>
      </c>
      <c r="T5232" s="66" t="s">
        <v>4080</v>
      </c>
    </row>
    <row r="5233" spans="19:20">
      <c r="S5233" s="42">
        <v>23170</v>
      </c>
      <c r="T5233" s="66" t="s">
        <v>4080</v>
      </c>
    </row>
    <row r="5234" spans="19:20">
      <c r="S5234" s="42">
        <v>23171</v>
      </c>
      <c r="T5234" s="66" t="s">
        <v>4080</v>
      </c>
    </row>
    <row r="5235" spans="19:20">
      <c r="S5235" s="42">
        <v>23172</v>
      </c>
      <c r="T5235" s="66" t="s">
        <v>3959</v>
      </c>
    </row>
    <row r="5236" spans="19:20">
      <c r="S5236" s="42">
        <v>23173</v>
      </c>
      <c r="T5236" s="66" t="s">
        <v>3216</v>
      </c>
    </row>
    <row r="5237" spans="19:20">
      <c r="S5237" s="42">
        <v>23174</v>
      </c>
      <c r="T5237" s="66" t="s">
        <v>3216</v>
      </c>
    </row>
    <row r="5238" spans="19:20">
      <c r="S5238" s="42">
        <v>23175</v>
      </c>
      <c r="T5238" s="66" t="s">
        <v>3216</v>
      </c>
    </row>
    <row r="5239" spans="19:20">
      <c r="S5239" s="42">
        <v>23176</v>
      </c>
      <c r="T5239" s="66" t="s">
        <v>3216</v>
      </c>
    </row>
    <row r="5240" spans="19:20">
      <c r="S5240" s="42">
        <v>23177</v>
      </c>
      <c r="T5240" s="66" t="s">
        <v>3216</v>
      </c>
    </row>
    <row r="5241" spans="19:20">
      <c r="S5241" s="42">
        <v>5135</v>
      </c>
      <c r="T5241" s="66" t="s">
        <v>3213</v>
      </c>
    </row>
    <row r="5242" spans="19:20">
      <c r="S5242" s="42">
        <v>5136</v>
      </c>
      <c r="T5242" s="66" t="s">
        <v>3213</v>
      </c>
    </row>
    <row r="5243" spans="19:20">
      <c r="S5243" s="42">
        <v>5137</v>
      </c>
      <c r="T5243" s="66" t="s">
        <v>3982</v>
      </c>
    </row>
    <row r="5244" spans="19:20">
      <c r="S5244" s="42">
        <v>5138</v>
      </c>
      <c r="T5244" s="66" t="s">
        <v>3982</v>
      </c>
    </row>
    <row r="5245" spans="19:20">
      <c r="S5245" s="42">
        <v>5139</v>
      </c>
      <c r="T5245" s="66" t="s">
        <v>3213</v>
      </c>
    </row>
    <row r="5246" spans="19:20">
      <c r="S5246" s="42">
        <v>5140</v>
      </c>
      <c r="T5246" s="66" t="s">
        <v>3982</v>
      </c>
    </row>
    <row r="5247" spans="19:20">
      <c r="S5247" s="42">
        <v>23427</v>
      </c>
      <c r="T5247" s="66" t="s">
        <v>3421</v>
      </c>
    </row>
    <row r="5248" spans="19:20">
      <c r="S5248" s="42">
        <v>23428</v>
      </c>
      <c r="T5248" s="66" t="s">
        <v>3421</v>
      </c>
    </row>
    <row r="5249" spans="19:20">
      <c r="S5249" s="42">
        <v>23429</v>
      </c>
      <c r="T5249" s="66" t="s">
        <v>3421</v>
      </c>
    </row>
    <row r="5250" spans="19:20">
      <c r="S5250" s="42">
        <v>23431</v>
      </c>
      <c r="T5250" s="66" t="s">
        <v>3514</v>
      </c>
    </row>
    <row r="5251" spans="19:20">
      <c r="S5251" s="42">
        <v>23432</v>
      </c>
      <c r="T5251" s="66" t="s">
        <v>3514</v>
      </c>
    </row>
    <row r="5252" spans="19:20">
      <c r="S5252" s="42">
        <v>23433</v>
      </c>
      <c r="T5252" s="66" t="s">
        <v>3514</v>
      </c>
    </row>
    <row r="5253" spans="19:20">
      <c r="S5253" s="42">
        <v>15891</v>
      </c>
      <c r="T5253" s="66" t="s">
        <v>4051</v>
      </c>
    </row>
    <row r="5254" spans="19:20">
      <c r="S5254" s="42">
        <v>15892</v>
      </c>
      <c r="T5254" s="66" t="s">
        <v>3959</v>
      </c>
    </row>
    <row r="5255" spans="19:20">
      <c r="S5255" s="42">
        <v>15893</v>
      </c>
      <c r="T5255" s="66" t="s">
        <v>3959</v>
      </c>
    </row>
    <row r="5256" spans="19:20">
      <c r="S5256" s="42">
        <v>15894</v>
      </c>
      <c r="T5256" s="66" t="s">
        <v>3959</v>
      </c>
    </row>
    <row r="5257" spans="19:20">
      <c r="S5257" s="42">
        <v>16111</v>
      </c>
      <c r="T5257" s="66" t="s">
        <v>3329</v>
      </c>
    </row>
    <row r="5258" spans="19:20">
      <c r="S5258" s="42">
        <v>16112</v>
      </c>
      <c r="T5258" s="66" t="s">
        <v>3329</v>
      </c>
    </row>
    <row r="5259" spans="19:20">
      <c r="S5259" s="42">
        <v>16113</v>
      </c>
      <c r="T5259" s="66" t="s">
        <v>3329</v>
      </c>
    </row>
    <row r="5260" spans="19:20">
      <c r="S5260" s="42">
        <v>15895</v>
      </c>
      <c r="T5260" s="66" t="s">
        <v>3959</v>
      </c>
    </row>
    <row r="5261" spans="19:20">
      <c r="S5261" s="42">
        <v>15896</v>
      </c>
      <c r="T5261" s="66" t="s">
        <v>3959</v>
      </c>
    </row>
    <row r="5262" spans="19:20">
      <c r="S5262" s="42">
        <v>15897</v>
      </c>
      <c r="T5262" s="66" t="s">
        <v>3959</v>
      </c>
    </row>
    <row r="5263" spans="19:20">
      <c r="S5263" s="42">
        <v>23080</v>
      </c>
      <c r="T5263" s="66" t="s">
        <v>3216</v>
      </c>
    </row>
    <row r="5264" spans="19:20">
      <c r="S5264" s="42">
        <v>23081</v>
      </c>
      <c r="T5264" s="66" t="s">
        <v>4080</v>
      </c>
    </row>
    <row r="5265" spans="19:20">
      <c r="S5265" s="42">
        <v>23082</v>
      </c>
      <c r="T5265" s="66" t="s">
        <v>3216</v>
      </c>
    </row>
    <row r="5266" spans="19:20">
      <c r="S5266" s="42">
        <v>23083</v>
      </c>
      <c r="T5266" s="66" t="s">
        <v>3216</v>
      </c>
    </row>
    <row r="5267" spans="19:20">
      <c r="S5267" s="42">
        <v>23084</v>
      </c>
      <c r="T5267" s="66" t="s">
        <v>3216</v>
      </c>
    </row>
    <row r="5268" spans="19:20">
      <c r="S5268" s="42">
        <v>22598</v>
      </c>
      <c r="T5268" s="66" t="s">
        <v>3391</v>
      </c>
    </row>
    <row r="5269" spans="19:20">
      <c r="S5269" s="42">
        <v>22599</v>
      </c>
      <c r="T5269" s="66" t="s">
        <v>3391</v>
      </c>
    </row>
    <row r="5270" spans="19:20">
      <c r="S5270" s="42">
        <v>22600</v>
      </c>
      <c r="T5270" s="66" t="s">
        <v>3391</v>
      </c>
    </row>
    <row r="5271" spans="19:20">
      <c r="S5271" s="42">
        <v>22601</v>
      </c>
      <c r="T5271" s="66" t="s">
        <v>3830</v>
      </c>
    </row>
    <row r="5272" spans="19:20">
      <c r="S5272" s="42">
        <v>22602</v>
      </c>
      <c r="T5272" s="66" t="s">
        <v>3830</v>
      </c>
    </row>
    <row r="5273" spans="19:20">
      <c r="S5273" s="42">
        <v>22300</v>
      </c>
      <c r="T5273" s="66" t="s">
        <v>4226</v>
      </c>
    </row>
    <row r="5274" spans="19:20">
      <c r="S5274" s="42">
        <v>22301</v>
      </c>
      <c r="T5274" s="66" t="s">
        <v>4226</v>
      </c>
    </row>
    <row r="5275" spans="19:20">
      <c r="S5275" s="42">
        <v>22302</v>
      </c>
      <c r="T5275" s="66" t="s">
        <v>3767</v>
      </c>
    </row>
    <row r="5276" spans="19:20">
      <c r="S5276" s="42">
        <v>22303</v>
      </c>
      <c r="T5276" s="66" t="s">
        <v>4051</v>
      </c>
    </row>
    <row r="5277" spans="19:20">
      <c r="S5277" s="42">
        <v>22304</v>
      </c>
      <c r="T5277" s="66" t="s">
        <v>3767</v>
      </c>
    </row>
    <row r="5278" spans="19:20">
      <c r="S5278" s="42">
        <v>22306</v>
      </c>
      <c r="T5278" s="66" t="s">
        <v>3989</v>
      </c>
    </row>
    <row r="5279" spans="19:20">
      <c r="S5279" s="42">
        <v>22307</v>
      </c>
      <c r="T5279" s="66" t="s">
        <v>3989</v>
      </c>
    </row>
    <row r="5280" spans="19:20">
      <c r="S5280" s="42">
        <v>22308</v>
      </c>
      <c r="T5280" s="66" t="s">
        <v>3359</v>
      </c>
    </row>
    <row r="5281" spans="19:20">
      <c r="S5281" s="42">
        <v>22309</v>
      </c>
      <c r="T5281" s="66" t="s">
        <v>4227</v>
      </c>
    </row>
    <row r="5282" spans="19:20">
      <c r="S5282" s="42">
        <v>22310</v>
      </c>
      <c r="T5282" s="66" t="s">
        <v>4227</v>
      </c>
    </row>
    <row r="5283" spans="19:20">
      <c r="S5283" s="42">
        <v>22553</v>
      </c>
      <c r="T5283" s="66" t="s">
        <v>3467</v>
      </c>
    </row>
    <row r="5284" spans="19:20">
      <c r="S5284" s="42">
        <v>22554</v>
      </c>
      <c r="T5284" s="66" t="s">
        <v>3216</v>
      </c>
    </row>
    <row r="5285" spans="19:20">
      <c r="S5285" s="42">
        <v>22555</v>
      </c>
      <c r="T5285" s="66" t="s">
        <v>3514</v>
      </c>
    </row>
    <row r="5286" spans="19:20">
      <c r="S5286" s="42">
        <v>22556</v>
      </c>
      <c r="T5286" s="66" t="s">
        <v>3514</v>
      </c>
    </row>
    <row r="5287" spans="19:20">
      <c r="S5287" s="42">
        <v>22557</v>
      </c>
      <c r="T5287" s="66" t="s">
        <v>3514</v>
      </c>
    </row>
    <row r="5288" spans="19:20">
      <c r="S5288" s="42">
        <v>22558</v>
      </c>
      <c r="T5288" s="66" t="s">
        <v>3213</v>
      </c>
    </row>
    <row r="5289" spans="19:20">
      <c r="S5289" s="42">
        <v>22559</v>
      </c>
      <c r="T5289" s="66" t="s">
        <v>3860</v>
      </c>
    </row>
    <row r="5290" spans="19:20">
      <c r="S5290" s="42">
        <v>22520</v>
      </c>
      <c r="T5290" s="66" t="s">
        <v>3421</v>
      </c>
    </row>
    <row r="5291" spans="19:20">
      <c r="S5291" s="42">
        <v>22521</v>
      </c>
      <c r="T5291" s="66" t="s">
        <v>3421</v>
      </c>
    </row>
    <row r="5292" spans="19:20">
      <c r="S5292" s="42">
        <v>22522</v>
      </c>
      <c r="T5292" s="66" t="s">
        <v>3421</v>
      </c>
    </row>
    <row r="5293" spans="19:20">
      <c r="S5293" s="42">
        <v>22523</v>
      </c>
      <c r="T5293" s="66" t="s">
        <v>3421</v>
      </c>
    </row>
    <row r="5294" spans="19:20">
      <c r="S5294" s="42">
        <v>22528</v>
      </c>
      <c r="T5294" s="66" t="s">
        <v>3858</v>
      </c>
    </row>
    <row r="5295" spans="19:20">
      <c r="S5295" s="42">
        <v>22529</v>
      </c>
      <c r="T5295" s="66" t="s">
        <v>3954</v>
      </c>
    </row>
    <row r="5296" spans="19:20">
      <c r="S5296" s="42">
        <v>15865</v>
      </c>
      <c r="T5296" s="66" t="s">
        <v>3514</v>
      </c>
    </row>
    <row r="5297" spans="19:20">
      <c r="S5297" s="42">
        <v>15866</v>
      </c>
      <c r="T5297" s="66" t="s">
        <v>3514</v>
      </c>
    </row>
    <row r="5298" spans="19:20">
      <c r="S5298" s="42">
        <v>15867</v>
      </c>
      <c r="T5298" s="66" t="s">
        <v>3514</v>
      </c>
    </row>
    <row r="5299" spans="19:20">
      <c r="S5299" s="42">
        <v>15868</v>
      </c>
      <c r="T5299" s="66" t="s">
        <v>3514</v>
      </c>
    </row>
    <row r="5300" spans="19:20">
      <c r="S5300" s="42">
        <v>15869</v>
      </c>
      <c r="T5300" s="66" t="s">
        <v>3514</v>
      </c>
    </row>
    <row r="5301" spans="19:20">
      <c r="S5301" s="42">
        <v>15870</v>
      </c>
      <c r="T5301" s="66" t="s">
        <v>3957</v>
      </c>
    </row>
    <row r="5302" spans="19:20">
      <c r="S5302" s="42">
        <v>15871</v>
      </c>
      <c r="T5302" s="66" t="s">
        <v>3957</v>
      </c>
    </row>
    <row r="5303" spans="19:20">
      <c r="S5303" s="42">
        <v>15872</v>
      </c>
      <c r="T5303" s="66" t="s">
        <v>3957</v>
      </c>
    </row>
    <row r="5304" spans="19:20">
      <c r="S5304" s="42">
        <v>15873</v>
      </c>
      <c r="T5304" s="66" t="s">
        <v>3514</v>
      </c>
    </row>
    <row r="5305" spans="19:20">
      <c r="S5305" s="42">
        <v>15874</v>
      </c>
      <c r="T5305" s="66" t="s">
        <v>3514</v>
      </c>
    </row>
    <row r="5306" spans="19:20">
      <c r="S5306" s="42">
        <v>15875</v>
      </c>
      <c r="T5306" s="66" t="s">
        <v>3514</v>
      </c>
    </row>
    <row r="5307" spans="19:20">
      <c r="S5307" s="42">
        <v>15876</v>
      </c>
      <c r="T5307" s="66" t="s">
        <v>3514</v>
      </c>
    </row>
    <row r="5308" spans="19:20">
      <c r="S5308" s="42">
        <v>15877</v>
      </c>
      <c r="T5308" s="66" t="s">
        <v>3514</v>
      </c>
    </row>
    <row r="5309" spans="19:20">
      <c r="S5309" s="42">
        <v>15878</v>
      </c>
      <c r="T5309" s="66" t="s">
        <v>3544</v>
      </c>
    </row>
    <row r="5310" spans="19:20">
      <c r="S5310" s="42">
        <v>15879</v>
      </c>
      <c r="T5310" s="66" t="s">
        <v>3544</v>
      </c>
    </row>
    <row r="5311" spans="19:20">
      <c r="S5311" s="42">
        <v>16096</v>
      </c>
      <c r="T5311" s="66" t="s">
        <v>4228</v>
      </c>
    </row>
    <row r="5312" spans="19:20">
      <c r="S5312" s="42">
        <v>16097</v>
      </c>
      <c r="T5312" s="66" t="s">
        <v>4228</v>
      </c>
    </row>
    <row r="5313" spans="19:20">
      <c r="S5313" s="42">
        <v>16098</v>
      </c>
      <c r="T5313" s="66" t="s">
        <v>4228</v>
      </c>
    </row>
    <row r="5314" spans="19:20">
      <c r="S5314" s="42">
        <v>16099</v>
      </c>
      <c r="T5314" s="66" t="s">
        <v>3216</v>
      </c>
    </row>
    <row r="5315" spans="19:20">
      <c r="S5315" s="42">
        <v>16100</v>
      </c>
      <c r="T5315" s="66" t="s">
        <v>3959</v>
      </c>
    </row>
    <row r="5316" spans="19:20">
      <c r="S5316" s="42">
        <v>16101</v>
      </c>
      <c r="T5316" s="66" t="s">
        <v>3959</v>
      </c>
    </row>
    <row r="5317" spans="19:20">
      <c r="S5317" s="42">
        <v>16102</v>
      </c>
      <c r="T5317" s="66" t="s">
        <v>3467</v>
      </c>
    </row>
    <row r="5318" spans="19:20">
      <c r="S5318" s="42">
        <v>16103</v>
      </c>
      <c r="T5318" s="66" t="s">
        <v>3514</v>
      </c>
    </row>
    <row r="5319" spans="19:20">
      <c r="S5319" s="42">
        <v>16104</v>
      </c>
      <c r="T5319" s="66" t="s">
        <v>3966</v>
      </c>
    </row>
    <row r="5320" spans="19:20">
      <c r="S5320" s="42">
        <v>16105</v>
      </c>
      <c r="T5320" s="66" t="s">
        <v>4189</v>
      </c>
    </row>
    <row r="5321" spans="19:20">
      <c r="S5321" s="42">
        <v>16106</v>
      </c>
      <c r="T5321" s="66" t="s">
        <v>3959</v>
      </c>
    </row>
    <row r="5322" spans="19:20">
      <c r="S5322" s="42">
        <v>16107</v>
      </c>
      <c r="T5322" s="66" t="s">
        <v>3216</v>
      </c>
    </row>
    <row r="5323" spans="19:20">
      <c r="S5323" s="42">
        <v>16108</v>
      </c>
      <c r="T5323" s="66" t="s">
        <v>3216</v>
      </c>
    </row>
    <row r="5324" spans="19:20">
      <c r="S5324" s="42">
        <v>16109</v>
      </c>
      <c r="T5324" s="66" t="s">
        <v>3329</v>
      </c>
    </row>
    <row r="5325" spans="19:20">
      <c r="S5325" s="42">
        <v>22312</v>
      </c>
      <c r="T5325" s="66" t="s">
        <v>4229</v>
      </c>
    </row>
    <row r="5326" spans="19:20">
      <c r="S5326" s="42">
        <v>22313</v>
      </c>
      <c r="T5326" s="66" t="s">
        <v>3213</v>
      </c>
    </row>
    <row r="5327" spans="19:20">
      <c r="S5327" s="42">
        <v>22314</v>
      </c>
      <c r="T5327" s="66" t="s">
        <v>3213</v>
      </c>
    </row>
    <row r="5328" spans="19:20">
      <c r="S5328" s="42">
        <v>22545</v>
      </c>
      <c r="T5328" s="66" t="s">
        <v>3467</v>
      </c>
    </row>
    <row r="5329" spans="19:20">
      <c r="S5329" s="42">
        <v>22546</v>
      </c>
      <c r="T5329" s="66" t="s">
        <v>3467</v>
      </c>
    </row>
    <row r="5330" spans="19:20">
      <c r="S5330" s="42">
        <v>22547</v>
      </c>
      <c r="T5330" s="66" t="s">
        <v>3467</v>
      </c>
    </row>
    <row r="5331" spans="19:20">
      <c r="S5331" s="42">
        <v>22548</v>
      </c>
      <c r="T5331" s="66" t="s">
        <v>3467</v>
      </c>
    </row>
    <row r="5332" spans="19:20">
      <c r="S5332" s="42">
        <v>22549</v>
      </c>
      <c r="T5332" s="66" t="s">
        <v>3368</v>
      </c>
    </row>
    <row r="5333" spans="19:20">
      <c r="S5333" s="42">
        <v>22550</v>
      </c>
      <c r="T5333" s="66" t="s">
        <v>3368</v>
      </c>
    </row>
    <row r="5334" spans="19:20">
      <c r="S5334" s="42">
        <v>22551</v>
      </c>
      <c r="T5334" s="66" t="s">
        <v>3467</v>
      </c>
    </row>
    <row r="5335" spans="19:20">
      <c r="S5335" s="42">
        <v>22552</v>
      </c>
      <c r="T5335" s="66" t="s">
        <v>3467</v>
      </c>
    </row>
    <row r="5336" spans="19:20">
      <c r="S5336" s="42">
        <v>22603</v>
      </c>
      <c r="T5336" s="66" t="s">
        <v>3213</v>
      </c>
    </row>
    <row r="5337" spans="19:20">
      <c r="S5337" s="42">
        <v>22604</v>
      </c>
      <c r="T5337" s="66" t="s">
        <v>3830</v>
      </c>
    </row>
    <row r="5338" spans="19:20">
      <c r="S5338" s="42">
        <v>22605</v>
      </c>
      <c r="T5338" s="66" t="s">
        <v>4118</v>
      </c>
    </row>
    <row r="5339" spans="19:20">
      <c r="S5339" s="42">
        <v>22606</v>
      </c>
      <c r="T5339" s="66" t="s">
        <v>4118</v>
      </c>
    </row>
    <row r="5340" spans="19:20">
      <c r="S5340" s="42">
        <v>15909</v>
      </c>
      <c r="T5340" s="66" t="s">
        <v>3467</v>
      </c>
    </row>
    <row r="5341" spans="19:20">
      <c r="S5341" s="42">
        <v>16127</v>
      </c>
      <c r="T5341" s="66" t="s">
        <v>3216</v>
      </c>
    </row>
    <row r="5342" spans="19:20">
      <c r="S5342" s="42">
        <v>16128</v>
      </c>
      <c r="T5342" s="66" t="s">
        <v>4100</v>
      </c>
    </row>
    <row r="5343" spans="19:20">
      <c r="S5343" s="42">
        <v>16129</v>
      </c>
      <c r="T5343" s="66" t="s">
        <v>3989</v>
      </c>
    </row>
    <row r="5344" spans="19:20">
      <c r="S5344" s="42">
        <v>16130</v>
      </c>
      <c r="T5344" s="66" t="s">
        <v>4230</v>
      </c>
    </row>
    <row r="5345" spans="19:20">
      <c r="S5345" s="42">
        <v>16131</v>
      </c>
      <c r="T5345" s="66" t="s">
        <v>3467</v>
      </c>
    </row>
    <row r="5346" spans="19:20">
      <c r="S5346" s="42">
        <v>16132</v>
      </c>
      <c r="T5346" s="66" t="s">
        <v>3467</v>
      </c>
    </row>
    <row r="5347" spans="19:20">
      <c r="S5347" s="42">
        <v>16133</v>
      </c>
      <c r="T5347" s="66" t="s">
        <v>3467</v>
      </c>
    </row>
    <row r="5348" spans="19:20">
      <c r="S5348" s="42">
        <v>16134</v>
      </c>
      <c r="T5348" s="66" t="s">
        <v>3467</v>
      </c>
    </row>
    <row r="5349" spans="19:20">
      <c r="S5349" s="42">
        <v>16135</v>
      </c>
      <c r="T5349" s="66" t="s">
        <v>3213</v>
      </c>
    </row>
    <row r="5350" spans="19:20">
      <c r="S5350" s="42">
        <v>16136</v>
      </c>
      <c r="T5350" s="66" t="s">
        <v>4062</v>
      </c>
    </row>
    <row r="5351" spans="19:20">
      <c r="S5351" s="42">
        <v>16137</v>
      </c>
      <c r="T5351" s="66" t="s">
        <v>4062</v>
      </c>
    </row>
    <row r="5352" spans="19:20">
      <c r="S5352" s="42">
        <v>16138</v>
      </c>
      <c r="T5352" s="66" t="s">
        <v>4062</v>
      </c>
    </row>
    <row r="5353" spans="19:20">
      <c r="S5353" s="42">
        <v>16139</v>
      </c>
      <c r="T5353" s="66" t="s">
        <v>4062</v>
      </c>
    </row>
    <row r="5354" spans="19:20">
      <c r="S5354" s="42">
        <v>16114</v>
      </c>
      <c r="T5354" s="66" t="s">
        <v>4063</v>
      </c>
    </row>
    <row r="5355" spans="19:20">
      <c r="S5355" s="42">
        <v>16115</v>
      </c>
      <c r="T5355" s="66" t="s">
        <v>4063</v>
      </c>
    </row>
    <row r="5356" spans="19:20">
      <c r="S5356" s="42">
        <v>16116</v>
      </c>
      <c r="T5356" s="66" t="s">
        <v>4063</v>
      </c>
    </row>
    <row r="5357" spans="19:20">
      <c r="S5357" s="42">
        <v>16117</v>
      </c>
      <c r="T5357" s="66" t="s">
        <v>4036</v>
      </c>
    </row>
    <row r="5358" spans="19:20">
      <c r="S5358" s="42">
        <v>16118</v>
      </c>
      <c r="T5358" s="66" t="s">
        <v>4036</v>
      </c>
    </row>
    <row r="5359" spans="19:20">
      <c r="S5359" s="42">
        <v>16119</v>
      </c>
      <c r="T5359" s="66" t="s">
        <v>3329</v>
      </c>
    </row>
    <row r="5360" spans="19:20">
      <c r="S5360" s="42">
        <v>16120</v>
      </c>
      <c r="T5360" s="66" t="s">
        <v>3329</v>
      </c>
    </row>
    <row r="5361" spans="19:20">
      <c r="S5361" s="42">
        <v>16121</v>
      </c>
      <c r="T5361" s="66" t="s">
        <v>3329</v>
      </c>
    </row>
    <row r="5362" spans="19:20">
      <c r="S5362" s="42">
        <v>16122</v>
      </c>
      <c r="T5362" s="66" t="s">
        <v>3329</v>
      </c>
    </row>
    <row r="5363" spans="19:20">
      <c r="S5363" s="42">
        <v>16123</v>
      </c>
      <c r="T5363" s="66" t="s">
        <v>3329</v>
      </c>
    </row>
    <row r="5364" spans="19:20">
      <c r="S5364" s="42">
        <v>16124</v>
      </c>
      <c r="T5364" s="66" t="s">
        <v>3329</v>
      </c>
    </row>
    <row r="5365" spans="19:20">
      <c r="S5365" s="42">
        <v>16126</v>
      </c>
      <c r="T5365" s="66" t="s">
        <v>3216</v>
      </c>
    </row>
    <row r="5366" spans="19:20">
      <c r="S5366" s="42">
        <v>22298</v>
      </c>
      <c r="T5366" s="66" t="s">
        <v>4231</v>
      </c>
    </row>
    <row r="5367" spans="19:20">
      <c r="S5367" s="42">
        <v>22299</v>
      </c>
      <c r="T5367" s="66" t="s">
        <v>4226</v>
      </c>
    </row>
    <row r="5368" spans="19:20">
      <c r="S5368" s="42">
        <v>15898</v>
      </c>
      <c r="T5368" s="66" t="s">
        <v>3959</v>
      </c>
    </row>
    <row r="5369" spans="19:20">
      <c r="S5369" s="42">
        <v>15899</v>
      </c>
      <c r="T5369" s="66" t="s">
        <v>3959</v>
      </c>
    </row>
    <row r="5370" spans="19:20">
      <c r="S5370" s="42">
        <v>15900</v>
      </c>
      <c r="T5370" s="66" t="s">
        <v>3959</v>
      </c>
    </row>
    <row r="5371" spans="19:20">
      <c r="S5371" s="42">
        <v>15901</v>
      </c>
      <c r="T5371" s="66" t="s">
        <v>3959</v>
      </c>
    </row>
    <row r="5372" spans="19:20">
      <c r="S5372" s="42">
        <v>15902</v>
      </c>
      <c r="T5372" s="66" t="s">
        <v>3959</v>
      </c>
    </row>
    <row r="5373" spans="19:20">
      <c r="S5373" s="42">
        <v>15903</v>
      </c>
      <c r="T5373" s="66" t="s">
        <v>3959</v>
      </c>
    </row>
    <row r="5374" spans="19:20">
      <c r="S5374" s="42">
        <v>15904</v>
      </c>
      <c r="T5374" s="66" t="s">
        <v>3959</v>
      </c>
    </row>
    <row r="5375" spans="19:20">
      <c r="S5375" s="42">
        <v>15905</v>
      </c>
      <c r="T5375" s="66" t="s">
        <v>3959</v>
      </c>
    </row>
    <row r="5376" spans="19:20">
      <c r="S5376" s="42">
        <v>15906</v>
      </c>
      <c r="T5376" s="66" t="s">
        <v>3514</v>
      </c>
    </row>
    <row r="5377" spans="19:20">
      <c r="S5377" s="42">
        <v>15907</v>
      </c>
      <c r="T5377" s="66" t="s">
        <v>3213</v>
      </c>
    </row>
    <row r="5378" spans="19:20">
      <c r="S5378" s="42">
        <v>15908</v>
      </c>
      <c r="T5378" s="66" t="s">
        <v>3213</v>
      </c>
    </row>
    <row r="5379" spans="19:20">
      <c r="S5379" s="42">
        <v>16140</v>
      </c>
      <c r="T5379" s="66" t="s">
        <v>4062</v>
      </c>
    </row>
    <row r="5380" spans="19:20">
      <c r="S5380" s="42">
        <v>16141</v>
      </c>
      <c r="T5380" s="66" t="s">
        <v>4062</v>
      </c>
    </row>
    <row r="5381" spans="19:20">
      <c r="S5381" s="42">
        <v>22315</v>
      </c>
      <c r="T5381" s="66" t="s">
        <v>3213</v>
      </c>
    </row>
    <row r="5382" spans="19:20">
      <c r="S5382" s="42">
        <v>22316</v>
      </c>
      <c r="T5382" s="66" t="s">
        <v>3213</v>
      </c>
    </row>
    <row r="5383" spans="19:20">
      <c r="S5383" s="42">
        <v>22317</v>
      </c>
      <c r="T5383" s="66" t="s">
        <v>3213</v>
      </c>
    </row>
    <row r="5384" spans="19:20">
      <c r="S5384" s="42">
        <v>22318</v>
      </c>
      <c r="T5384" s="66" t="s">
        <v>3213</v>
      </c>
    </row>
    <row r="5385" spans="19:20">
      <c r="S5385" s="42">
        <v>22319</v>
      </c>
      <c r="T5385" s="66" t="s">
        <v>3384</v>
      </c>
    </row>
    <row r="5386" spans="19:20">
      <c r="S5386" s="42">
        <v>22320</v>
      </c>
      <c r="T5386" s="66" t="s">
        <v>4110</v>
      </c>
    </row>
    <row r="5387" spans="19:20">
      <c r="S5387" s="42">
        <v>22321</v>
      </c>
      <c r="T5387" s="66" t="s">
        <v>4110</v>
      </c>
    </row>
    <row r="5388" spans="19:20">
      <c r="S5388" s="42">
        <v>22322</v>
      </c>
      <c r="T5388" s="66" t="s">
        <v>4110</v>
      </c>
    </row>
    <row r="5389" spans="19:20">
      <c r="S5389" s="42">
        <v>22323</v>
      </c>
      <c r="T5389" s="66" t="s">
        <v>3514</v>
      </c>
    </row>
    <row r="5390" spans="19:20">
      <c r="S5390" s="42">
        <v>22324</v>
      </c>
      <c r="T5390" s="66" t="s">
        <v>3514</v>
      </c>
    </row>
    <row r="5391" spans="19:20">
      <c r="S5391" s="42">
        <v>22325</v>
      </c>
      <c r="T5391" s="66" t="s">
        <v>4232</v>
      </c>
    </row>
    <row r="5392" spans="19:20">
      <c r="S5392" s="42">
        <v>22326</v>
      </c>
      <c r="T5392" s="66" t="s">
        <v>4075</v>
      </c>
    </row>
    <row r="5393" spans="19:20">
      <c r="S5393" s="42">
        <v>22327</v>
      </c>
      <c r="T5393" s="66" t="s">
        <v>3989</v>
      </c>
    </row>
    <row r="5394" spans="19:20">
      <c r="S5394" s="42">
        <v>22328</v>
      </c>
      <c r="T5394" s="66" t="s">
        <v>3989</v>
      </c>
    </row>
    <row r="5395" spans="19:20">
      <c r="S5395" s="42">
        <v>22329</v>
      </c>
      <c r="T5395" s="66" t="s">
        <v>4075</v>
      </c>
    </row>
    <row r="5396" spans="19:20">
      <c r="S5396" s="42">
        <v>16456</v>
      </c>
      <c r="T5396" s="66" t="s">
        <v>3822</v>
      </c>
    </row>
    <row r="5397" spans="19:20">
      <c r="S5397" s="42">
        <v>16457</v>
      </c>
      <c r="T5397" s="66" t="s">
        <v>3822</v>
      </c>
    </row>
    <row r="5398" spans="19:20">
      <c r="S5398" s="42">
        <v>16458</v>
      </c>
      <c r="T5398" s="66" t="s">
        <v>3822</v>
      </c>
    </row>
    <row r="5399" spans="19:20">
      <c r="S5399" s="42">
        <v>16459</v>
      </c>
      <c r="T5399" s="66" t="s">
        <v>3822</v>
      </c>
    </row>
    <row r="5400" spans="19:20">
      <c r="S5400" s="42">
        <v>16460</v>
      </c>
      <c r="T5400" s="66" t="s">
        <v>3822</v>
      </c>
    </row>
    <row r="5401" spans="19:20">
      <c r="S5401" s="42">
        <v>16461</v>
      </c>
      <c r="T5401" s="66" t="s">
        <v>3216</v>
      </c>
    </row>
    <row r="5402" spans="19:20">
      <c r="S5402" s="42">
        <v>16462</v>
      </c>
      <c r="T5402" s="66" t="s">
        <v>3216</v>
      </c>
    </row>
    <row r="5403" spans="19:20">
      <c r="S5403" s="42">
        <v>16463</v>
      </c>
      <c r="T5403" s="66" t="s">
        <v>3216</v>
      </c>
    </row>
    <row r="5404" spans="19:20">
      <c r="S5404" s="42">
        <v>16464</v>
      </c>
      <c r="T5404" s="66" t="s">
        <v>3216</v>
      </c>
    </row>
    <row r="5405" spans="19:20">
      <c r="S5405" s="42">
        <v>16465</v>
      </c>
      <c r="T5405" s="66" t="s">
        <v>3216</v>
      </c>
    </row>
    <row r="5406" spans="19:20">
      <c r="S5406" s="42">
        <v>16466</v>
      </c>
      <c r="T5406" s="66" t="s">
        <v>3216</v>
      </c>
    </row>
    <row r="5407" spans="19:20">
      <c r="S5407" s="42">
        <v>16467</v>
      </c>
      <c r="T5407" s="66" t="s">
        <v>3216</v>
      </c>
    </row>
    <row r="5408" spans="19:20">
      <c r="S5408" s="42">
        <v>16468</v>
      </c>
      <c r="T5408" s="66" t="s">
        <v>3421</v>
      </c>
    </row>
    <row r="5409" spans="19:20">
      <c r="S5409" s="42">
        <v>16469</v>
      </c>
      <c r="T5409" s="66" t="s">
        <v>3421</v>
      </c>
    </row>
    <row r="5410" spans="19:20">
      <c r="S5410" s="42">
        <v>16470</v>
      </c>
      <c r="T5410" s="66" t="s">
        <v>3421</v>
      </c>
    </row>
    <row r="5411" spans="19:20">
      <c r="S5411" s="42">
        <v>23070</v>
      </c>
      <c r="T5411" s="66" t="s">
        <v>3823</v>
      </c>
    </row>
    <row r="5412" spans="19:20">
      <c r="S5412" s="42">
        <v>23071</v>
      </c>
      <c r="T5412" s="66" t="s">
        <v>3823</v>
      </c>
    </row>
    <row r="5413" spans="19:20">
      <c r="S5413" s="42">
        <v>23072</v>
      </c>
      <c r="T5413" s="66" t="s">
        <v>3823</v>
      </c>
    </row>
    <row r="5414" spans="19:20">
      <c r="S5414" s="42">
        <v>23073</v>
      </c>
      <c r="T5414" s="66" t="s">
        <v>3823</v>
      </c>
    </row>
    <row r="5415" spans="19:20">
      <c r="S5415" s="42">
        <v>23074</v>
      </c>
      <c r="T5415" s="66" t="s">
        <v>3823</v>
      </c>
    </row>
    <row r="5416" spans="19:20">
      <c r="S5416" s="42">
        <v>23075</v>
      </c>
      <c r="T5416" s="66" t="s">
        <v>3823</v>
      </c>
    </row>
    <row r="5417" spans="19:20">
      <c r="S5417" s="42">
        <v>23076</v>
      </c>
      <c r="T5417" s="66" t="s">
        <v>3359</v>
      </c>
    </row>
    <row r="5418" spans="19:20">
      <c r="S5418" s="42">
        <v>23077</v>
      </c>
      <c r="T5418" s="66" t="s">
        <v>3359</v>
      </c>
    </row>
    <row r="5419" spans="19:20">
      <c r="S5419" s="42">
        <v>23078</v>
      </c>
      <c r="T5419" s="66" t="s">
        <v>3467</v>
      </c>
    </row>
    <row r="5420" spans="19:20">
      <c r="S5420" s="42">
        <v>23079</v>
      </c>
      <c r="T5420" s="66" t="s">
        <v>3216</v>
      </c>
    </row>
    <row r="5421" spans="19:20">
      <c r="S5421" s="42">
        <v>23854</v>
      </c>
      <c r="T5421" s="66" t="s">
        <v>4097</v>
      </c>
    </row>
    <row r="5422" spans="19:20">
      <c r="S5422" s="42">
        <v>23855</v>
      </c>
      <c r="T5422" s="66" t="s">
        <v>4097</v>
      </c>
    </row>
    <row r="5423" spans="19:20">
      <c r="S5423" s="42">
        <v>23856</v>
      </c>
      <c r="T5423" s="66" t="s">
        <v>4098</v>
      </c>
    </row>
    <row r="5424" spans="19:20">
      <c r="S5424" s="42">
        <v>23857</v>
      </c>
      <c r="T5424" s="66" t="s">
        <v>4098</v>
      </c>
    </row>
    <row r="5425" spans="19:20">
      <c r="S5425" s="42">
        <v>23858</v>
      </c>
      <c r="T5425" s="66" t="s">
        <v>3818</v>
      </c>
    </row>
    <row r="5426" spans="19:20">
      <c r="S5426" s="42">
        <v>23859</v>
      </c>
      <c r="T5426" s="66" t="s">
        <v>3818</v>
      </c>
    </row>
    <row r="5427" spans="19:20">
      <c r="S5427" s="42">
        <v>23860</v>
      </c>
      <c r="T5427" s="66" t="s">
        <v>3818</v>
      </c>
    </row>
    <row r="5428" spans="19:20">
      <c r="S5428" s="42">
        <v>23861</v>
      </c>
      <c r="T5428" s="66" t="s">
        <v>3818</v>
      </c>
    </row>
    <row r="5429" spans="19:20">
      <c r="S5429" s="42">
        <v>23862</v>
      </c>
      <c r="T5429" s="66" t="s">
        <v>3818</v>
      </c>
    </row>
    <row r="5430" spans="19:20">
      <c r="S5430" s="42">
        <v>23863</v>
      </c>
      <c r="T5430" s="66" t="s">
        <v>3818</v>
      </c>
    </row>
    <row r="5431" spans="19:20">
      <c r="S5431" s="42">
        <v>24360</v>
      </c>
      <c r="T5431" s="66" t="s">
        <v>3421</v>
      </c>
    </row>
    <row r="5432" spans="19:20">
      <c r="S5432" s="42">
        <v>24361</v>
      </c>
      <c r="T5432" s="66" t="s">
        <v>3421</v>
      </c>
    </row>
    <row r="5433" spans="19:20">
      <c r="S5433" s="42">
        <v>24301</v>
      </c>
      <c r="T5433" s="66" t="s">
        <v>3467</v>
      </c>
    </row>
    <row r="5434" spans="19:20">
      <c r="S5434" s="42">
        <v>24302</v>
      </c>
      <c r="T5434" s="66" t="s">
        <v>3467</v>
      </c>
    </row>
    <row r="5435" spans="19:20">
      <c r="S5435" s="42">
        <v>24303</v>
      </c>
      <c r="T5435" s="66" t="s">
        <v>3467</v>
      </c>
    </row>
    <row r="5436" spans="19:20">
      <c r="S5436" s="42">
        <v>24304</v>
      </c>
      <c r="T5436" s="66" t="s">
        <v>3467</v>
      </c>
    </row>
    <row r="5437" spans="19:20">
      <c r="S5437" s="42">
        <v>24305</v>
      </c>
      <c r="T5437" s="66" t="s">
        <v>3834</v>
      </c>
    </row>
    <row r="5438" spans="19:20">
      <c r="S5438" s="42">
        <v>24306</v>
      </c>
      <c r="T5438" s="66" t="s">
        <v>3834</v>
      </c>
    </row>
    <row r="5439" spans="19:20">
      <c r="S5439" s="42">
        <v>24307</v>
      </c>
      <c r="T5439" s="66" t="s">
        <v>3467</v>
      </c>
    </row>
    <row r="5440" spans="19:20">
      <c r="S5440" s="42">
        <v>17512</v>
      </c>
      <c r="T5440" s="66" t="s">
        <v>4233</v>
      </c>
    </row>
    <row r="5441" spans="19:20">
      <c r="S5441" s="42">
        <v>17513</v>
      </c>
      <c r="T5441" s="66" t="s">
        <v>4233</v>
      </c>
    </row>
    <row r="5442" spans="19:20">
      <c r="S5442" s="42">
        <v>17514</v>
      </c>
      <c r="T5442" s="66" t="s">
        <v>4233</v>
      </c>
    </row>
    <row r="5443" spans="19:20">
      <c r="S5443" s="42">
        <v>17515</v>
      </c>
      <c r="T5443" s="66" t="s">
        <v>4233</v>
      </c>
    </row>
    <row r="5444" spans="19:20">
      <c r="S5444" s="42">
        <v>17516</v>
      </c>
      <c r="T5444" s="66" t="s">
        <v>4101</v>
      </c>
    </row>
    <row r="5445" spans="19:20">
      <c r="S5445" s="42">
        <v>17517</v>
      </c>
      <c r="T5445" s="66" t="s">
        <v>4101</v>
      </c>
    </row>
    <row r="5446" spans="19:20">
      <c r="S5446" s="42">
        <v>17518</v>
      </c>
      <c r="T5446" s="66" t="s">
        <v>4234</v>
      </c>
    </row>
    <row r="5447" spans="19:20">
      <c r="S5447" s="42">
        <v>17519</v>
      </c>
      <c r="T5447" s="66" t="s">
        <v>4234</v>
      </c>
    </row>
    <row r="5448" spans="19:20">
      <c r="S5448" s="42">
        <v>17520</v>
      </c>
      <c r="T5448" s="66" t="s">
        <v>4234</v>
      </c>
    </row>
    <row r="5449" spans="19:20">
      <c r="S5449" s="42">
        <v>17521</v>
      </c>
      <c r="T5449" s="66" t="s">
        <v>4234</v>
      </c>
    </row>
    <row r="5450" spans="19:20">
      <c r="S5450" s="42">
        <v>24292</v>
      </c>
      <c r="T5450" s="66" t="s">
        <v>3329</v>
      </c>
    </row>
    <row r="5451" spans="19:20">
      <c r="S5451" s="42">
        <v>24293</v>
      </c>
      <c r="T5451" s="66" t="s">
        <v>3329</v>
      </c>
    </row>
    <row r="5452" spans="19:20">
      <c r="S5452" s="42">
        <v>24294</v>
      </c>
      <c r="T5452" s="66" t="s">
        <v>3329</v>
      </c>
    </row>
    <row r="5453" spans="19:20">
      <c r="S5453" s="42">
        <v>24295</v>
      </c>
      <c r="T5453" s="66" t="s">
        <v>3467</v>
      </c>
    </row>
    <row r="5454" spans="19:20">
      <c r="S5454" s="42">
        <v>24296</v>
      </c>
      <c r="T5454" s="66" t="s">
        <v>3467</v>
      </c>
    </row>
    <row r="5455" spans="19:20">
      <c r="S5455" s="42">
        <v>24297</v>
      </c>
      <c r="T5455" s="66" t="s">
        <v>3467</v>
      </c>
    </row>
    <row r="5456" spans="19:20">
      <c r="S5456" s="42">
        <v>24298</v>
      </c>
      <c r="T5456" s="66" t="s">
        <v>3467</v>
      </c>
    </row>
    <row r="5457" spans="19:20">
      <c r="S5457" s="42">
        <v>24299</v>
      </c>
      <c r="T5457" s="66" t="s">
        <v>3467</v>
      </c>
    </row>
    <row r="5458" spans="19:20">
      <c r="S5458" s="42">
        <v>24300</v>
      </c>
      <c r="T5458" s="66" t="s">
        <v>3467</v>
      </c>
    </row>
    <row r="5459" spans="19:20">
      <c r="S5459" s="42">
        <v>24275</v>
      </c>
      <c r="T5459" s="66" t="s">
        <v>3811</v>
      </c>
    </row>
    <row r="5460" spans="19:20">
      <c r="S5460" s="42">
        <v>24276</v>
      </c>
      <c r="T5460" s="66" t="s">
        <v>3811</v>
      </c>
    </row>
    <row r="5461" spans="19:20">
      <c r="S5461" s="42">
        <v>24277</v>
      </c>
      <c r="T5461" s="66" t="s">
        <v>3811</v>
      </c>
    </row>
    <row r="5462" spans="19:20">
      <c r="S5462" s="42">
        <v>24278</v>
      </c>
      <c r="T5462" s="66" t="s">
        <v>3811</v>
      </c>
    </row>
    <row r="5463" spans="19:20">
      <c r="S5463" s="42">
        <v>24280</v>
      </c>
      <c r="T5463" s="66" t="s">
        <v>3343</v>
      </c>
    </row>
    <row r="5464" spans="19:20">
      <c r="S5464" s="42">
        <v>24281</v>
      </c>
      <c r="T5464" s="66" t="s">
        <v>3544</v>
      </c>
    </row>
    <row r="5465" spans="19:20">
      <c r="S5465" s="42">
        <v>24282</v>
      </c>
      <c r="T5465" s="66" t="s">
        <v>3544</v>
      </c>
    </row>
    <row r="5466" spans="19:20">
      <c r="S5466" s="42">
        <v>24283</v>
      </c>
      <c r="T5466" s="66" t="s">
        <v>3544</v>
      </c>
    </row>
    <row r="5467" spans="19:20">
      <c r="S5467" s="42">
        <v>24284</v>
      </c>
      <c r="T5467" s="66" t="s">
        <v>3544</v>
      </c>
    </row>
    <row r="5468" spans="19:20">
      <c r="S5468" s="42">
        <v>24317</v>
      </c>
      <c r="T5468" s="66" t="s">
        <v>3467</v>
      </c>
    </row>
    <row r="5469" spans="19:20">
      <c r="S5469" s="42">
        <v>24318</v>
      </c>
      <c r="T5469" s="66" t="s">
        <v>3467</v>
      </c>
    </row>
    <row r="5470" spans="19:20">
      <c r="S5470" s="42">
        <v>24319</v>
      </c>
      <c r="T5470" s="66" t="s">
        <v>3467</v>
      </c>
    </row>
    <row r="5471" spans="19:20">
      <c r="S5471" s="42">
        <v>24320</v>
      </c>
      <c r="T5471" s="66" t="s">
        <v>3467</v>
      </c>
    </row>
    <row r="5472" spans="19:20">
      <c r="S5472" s="42">
        <v>24321</v>
      </c>
      <c r="T5472" s="66" t="s">
        <v>3467</v>
      </c>
    </row>
    <row r="5473" spans="19:20">
      <c r="S5473" s="42">
        <v>24322</v>
      </c>
      <c r="T5473" s="66" t="s">
        <v>3467</v>
      </c>
    </row>
    <row r="5474" spans="19:20">
      <c r="S5474" s="42">
        <v>24323</v>
      </c>
      <c r="T5474" s="66" t="s">
        <v>3467</v>
      </c>
    </row>
    <row r="5475" spans="19:20">
      <c r="S5475" s="42">
        <v>24324</v>
      </c>
      <c r="T5475" s="66" t="s">
        <v>3467</v>
      </c>
    </row>
    <row r="5476" spans="19:20">
      <c r="S5476" s="42">
        <v>24325</v>
      </c>
      <c r="T5476" s="66" t="s">
        <v>3467</v>
      </c>
    </row>
    <row r="5477" spans="19:20">
      <c r="S5477" s="42">
        <v>24326</v>
      </c>
      <c r="T5477" s="66" t="s">
        <v>3467</v>
      </c>
    </row>
    <row r="5478" spans="19:20">
      <c r="S5478" s="42">
        <v>24327</v>
      </c>
      <c r="T5478" s="66" t="s">
        <v>3467</v>
      </c>
    </row>
    <row r="5479" spans="19:20">
      <c r="S5479" s="42">
        <v>24328</v>
      </c>
      <c r="T5479" s="66" t="s">
        <v>3467</v>
      </c>
    </row>
    <row r="5480" spans="19:20">
      <c r="S5480" s="42">
        <v>24329</v>
      </c>
      <c r="T5480" s="66" t="s">
        <v>3467</v>
      </c>
    </row>
    <row r="5481" spans="19:20">
      <c r="S5481" s="42">
        <v>24330</v>
      </c>
      <c r="T5481" s="66" t="s">
        <v>3467</v>
      </c>
    </row>
    <row r="5482" spans="19:20">
      <c r="S5482" s="42">
        <v>24331</v>
      </c>
      <c r="T5482" s="66" t="s">
        <v>3467</v>
      </c>
    </row>
    <row r="5483" spans="19:20">
      <c r="S5483" s="42">
        <v>24333</v>
      </c>
      <c r="T5483" s="66" t="s">
        <v>3467</v>
      </c>
    </row>
    <row r="5484" spans="19:20">
      <c r="S5484" s="42">
        <v>24334</v>
      </c>
      <c r="T5484" s="66" t="s">
        <v>3368</v>
      </c>
    </row>
    <row r="5485" spans="19:20">
      <c r="S5485" s="42">
        <v>24335</v>
      </c>
      <c r="T5485" s="66" t="s">
        <v>3467</v>
      </c>
    </row>
    <row r="5486" spans="19:20">
      <c r="S5486" s="42">
        <v>24336</v>
      </c>
      <c r="T5486" s="66" t="s">
        <v>3467</v>
      </c>
    </row>
    <row r="5487" spans="19:20">
      <c r="S5487" s="42">
        <v>24337</v>
      </c>
      <c r="T5487" s="66" t="s">
        <v>3467</v>
      </c>
    </row>
    <row r="5488" spans="19:20">
      <c r="S5488" s="42">
        <v>24338</v>
      </c>
      <c r="T5488" s="66" t="s">
        <v>3467</v>
      </c>
    </row>
    <row r="5489" spans="19:20">
      <c r="S5489" s="42">
        <v>24339</v>
      </c>
      <c r="T5489" s="66" t="s">
        <v>3467</v>
      </c>
    </row>
    <row r="5490" spans="19:20">
      <c r="S5490" s="42">
        <v>17522</v>
      </c>
      <c r="T5490" s="66" t="s">
        <v>4101</v>
      </c>
    </row>
    <row r="5491" spans="19:20">
      <c r="S5491" s="42">
        <v>17523</v>
      </c>
      <c r="T5491" s="66" t="s">
        <v>4101</v>
      </c>
    </row>
    <row r="5492" spans="19:20">
      <c r="S5492" s="42">
        <v>17524</v>
      </c>
      <c r="T5492" s="66" t="s">
        <v>3384</v>
      </c>
    </row>
    <row r="5493" spans="19:20">
      <c r="S5493" s="42">
        <v>17525</v>
      </c>
      <c r="T5493" s="66" t="s">
        <v>3984</v>
      </c>
    </row>
    <row r="5494" spans="19:20">
      <c r="S5494" s="42">
        <v>17528</v>
      </c>
      <c r="T5494" s="66" t="s">
        <v>3213</v>
      </c>
    </row>
    <row r="5495" spans="19:20">
      <c r="S5495" s="42">
        <v>17529</v>
      </c>
      <c r="T5495" s="66" t="s">
        <v>4074</v>
      </c>
    </row>
    <row r="5496" spans="19:20">
      <c r="S5496" s="42">
        <v>24286</v>
      </c>
      <c r="T5496" s="66" t="s">
        <v>4074</v>
      </c>
    </row>
    <row r="5497" spans="19:20">
      <c r="S5497" s="42">
        <v>24288</v>
      </c>
      <c r="T5497" s="66" t="s">
        <v>3384</v>
      </c>
    </row>
    <row r="5498" spans="19:20">
      <c r="S5498" s="42">
        <v>24289</v>
      </c>
      <c r="T5498" s="66" t="s">
        <v>3343</v>
      </c>
    </row>
    <row r="5499" spans="19:20">
      <c r="S5499" s="42">
        <v>24290</v>
      </c>
      <c r="T5499" s="66" t="s">
        <v>3236</v>
      </c>
    </row>
    <row r="5500" spans="19:20">
      <c r="S5500" s="42">
        <v>24291</v>
      </c>
      <c r="T5500" s="66" t="s">
        <v>3329</v>
      </c>
    </row>
    <row r="5501" spans="19:20">
      <c r="S5501" s="42">
        <v>24312</v>
      </c>
      <c r="T5501" s="66" t="s">
        <v>3467</v>
      </c>
    </row>
    <row r="5502" spans="19:20">
      <c r="S5502" s="42">
        <v>24313</v>
      </c>
      <c r="T5502" s="66" t="s">
        <v>3467</v>
      </c>
    </row>
    <row r="5503" spans="19:20">
      <c r="S5503" s="42">
        <v>24314</v>
      </c>
      <c r="T5503" s="66" t="s">
        <v>3467</v>
      </c>
    </row>
    <row r="5504" spans="19:20">
      <c r="S5504" s="42">
        <v>24315</v>
      </c>
      <c r="T5504" s="66" t="s">
        <v>3467</v>
      </c>
    </row>
    <row r="5505" spans="19:20">
      <c r="S5505" s="42">
        <v>24316</v>
      </c>
      <c r="T5505" s="66" t="s">
        <v>3467</v>
      </c>
    </row>
    <row r="5506" spans="19:20">
      <c r="S5506" s="42">
        <v>17488</v>
      </c>
      <c r="T5506" s="66" t="s">
        <v>4106</v>
      </c>
    </row>
    <row r="5507" spans="19:20">
      <c r="S5507" s="42">
        <v>17489</v>
      </c>
      <c r="T5507" s="66" t="s">
        <v>4235</v>
      </c>
    </row>
    <row r="5508" spans="19:20">
      <c r="S5508" s="42">
        <v>17490</v>
      </c>
      <c r="T5508" s="66" t="s">
        <v>4235</v>
      </c>
    </row>
    <row r="5509" spans="19:20">
      <c r="S5509" s="42">
        <v>17491</v>
      </c>
      <c r="T5509" s="66" t="s">
        <v>3818</v>
      </c>
    </row>
    <row r="5510" spans="19:20">
      <c r="S5510" s="42">
        <v>17492</v>
      </c>
      <c r="T5510" s="66" t="s">
        <v>3818</v>
      </c>
    </row>
    <row r="5511" spans="19:20">
      <c r="S5511" s="42">
        <v>17493</v>
      </c>
      <c r="T5511" s="66" t="s">
        <v>4236</v>
      </c>
    </row>
    <row r="5512" spans="19:20">
      <c r="S5512" s="42">
        <v>17494</v>
      </c>
      <c r="T5512" s="66" t="s">
        <v>3421</v>
      </c>
    </row>
    <row r="5513" spans="19:20">
      <c r="S5513" s="42">
        <v>17495</v>
      </c>
      <c r="T5513" s="66" t="s">
        <v>3421</v>
      </c>
    </row>
    <row r="5514" spans="19:20">
      <c r="S5514" s="42">
        <v>17496</v>
      </c>
      <c r="T5514" s="66" t="s">
        <v>3818</v>
      </c>
    </row>
    <row r="5515" spans="19:20">
      <c r="S5515" s="42">
        <v>17497</v>
      </c>
      <c r="T5515" s="66" t="s">
        <v>3818</v>
      </c>
    </row>
    <row r="5516" spans="19:20">
      <c r="S5516" s="42">
        <v>17498</v>
      </c>
      <c r="T5516" s="66" t="s">
        <v>3818</v>
      </c>
    </row>
    <row r="5517" spans="19:20">
      <c r="S5517" s="42">
        <v>17499</v>
      </c>
      <c r="T5517" s="66" t="s">
        <v>3818</v>
      </c>
    </row>
    <row r="5518" spans="19:20">
      <c r="S5518" s="42">
        <v>17500</v>
      </c>
      <c r="T5518" s="66" t="s">
        <v>4237</v>
      </c>
    </row>
    <row r="5519" spans="19:20">
      <c r="S5519" s="42">
        <v>17501</v>
      </c>
      <c r="T5519" s="66" t="s">
        <v>4238</v>
      </c>
    </row>
    <row r="5520" spans="19:20">
      <c r="S5520" s="42">
        <v>17502</v>
      </c>
      <c r="T5520" s="66" t="s">
        <v>4238</v>
      </c>
    </row>
    <row r="5521" spans="19:20">
      <c r="S5521" s="42">
        <v>17503</v>
      </c>
      <c r="T5521" s="66" t="s">
        <v>3860</v>
      </c>
    </row>
    <row r="5522" spans="19:20">
      <c r="S5522" s="42">
        <v>17504</v>
      </c>
      <c r="T5522" s="66" t="s">
        <v>3860</v>
      </c>
    </row>
    <row r="5523" spans="19:20">
      <c r="S5523" s="42">
        <v>17505</v>
      </c>
      <c r="T5523" s="66" t="s">
        <v>3329</v>
      </c>
    </row>
    <row r="5524" spans="19:20">
      <c r="S5524" s="42">
        <v>17506</v>
      </c>
      <c r="T5524" s="66" t="s">
        <v>3833</v>
      </c>
    </row>
    <row r="5525" spans="19:20">
      <c r="S5525" s="42">
        <v>17507</v>
      </c>
      <c r="T5525" s="66" t="s">
        <v>3833</v>
      </c>
    </row>
    <row r="5526" spans="19:20">
      <c r="S5526" s="42">
        <v>17508</v>
      </c>
      <c r="T5526" s="66" t="s">
        <v>3833</v>
      </c>
    </row>
    <row r="5527" spans="19:20">
      <c r="S5527" s="42">
        <v>17509</v>
      </c>
      <c r="T5527" s="66" t="s">
        <v>3833</v>
      </c>
    </row>
    <row r="5528" spans="19:20">
      <c r="S5528" s="42">
        <v>17510</v>
      </c>
      <c r="T5528" s="66" t="s">
        <v>3825</v>
      </c>
    </row>
    <row r="5529" spans="19:20">
      <c r="S5529" s="42">
        <v>17511</v>
      </c>
      <c r="T5529" s="66" t="s">
        <v>3825</v>
      </c>
    </row>
    <row r="5530" spans="19:20">
      <c r="S5530" s="42">
        <v>23864</v>
      </c>
      <c r="T5530" s="66" t="s">
        <v>3810</v>
      </c>
    </row>
    <row r="5531" spans="19:20">
      <c r="S5531" s="42">
        <v>23866</v>
      </c>
      <c r="T5531" s="66" t="s">
        <v>3810</v>
      </c>
    </row>
    <row r="5532" spans="19:20">
      <c r="S5532" s="42">
        <v>23867</v>
      </c>
      <c r="T5532" s="66" t="s">
        <v>3810</v>
      </c>
    </row>
    <row r="5533" spans="19:20">
      <c r="S5533" s="42">
        <v>23868</v>
      </c>
      <c r="T5533" s="66" t="s">
        <v>4239</v>
      </c>
    </row>
    <row r="5534" spans="19:20">
      <c r="S5534" s="42">
        <v>23869</v>
      </c>
      <c r="T5534" s="66" t="s">
        <v>4101</v>
      </c>
    </row>
    <row r="5535" spans="19:20">
      <c r="S5535" s="42">
        <v>23870</v>
      </c>
      <c r="T5535" s="66" t="s">
        <v>4101</v>
      </c>
    </row>
    <row r="5536" spans="19:20">
      <c r="S5536" s="42">
        <v>23871</v>
      </c>
      <c r="T5536" s="66" t="s">
        <v>4101</v>
      </c>
    </row>
    <row r="5537" spans="19:20">
      <c r="S5537" s="42">
        <v>23872</v>
      </c>
      <c r="T5537" s="66" t="s">
        <v>4101</v>
      </c>
    </row>
    <row r="5538" spans="19:20">
      <c r="S5538" s="42">
        <v>23873</v>
      </c>
      <c r="T5538" s="66" t="s">
        <v>4101</v>
      </c>
    </row>
    <row r="5539" spans="19:20">
      <c r="S5539" s="42">
        <v>23874</v>
      </c>
      <c r="T5539" s="66" t="s">
        <v>4101</v>
      </c>
    </row>
    <row r="5540" spans="19:20">
      <c r="S5540" s="42">
        <v>23875</v>
      </c>
      <c r="T5540" s="66" t="s">
        <v>4101</v>
      </c>
    </row>
    <row r="5541" spans="19:20">
      <c r="S5541" s="42">
        <v>23876</v>
      </c>
      <c r="T5541" s="66" t="s">
        <v>4101</v>
      </c>
    </row>
    <row r="5542" spans="19:20">
      <c r="S5542" s="42">
        <v>23947</v>
      </c>
      <c r="T5542" s="66" t="s">
        <v>4074</v>
      </c>
    </row>
    <row r="5543" spans="19:20">
      <c r="S5543" s="42">
        <v>23948</v>
      </c>
      <c r="T5543" s="66" t="s">
        <v>4074</v>
      </c>
    </row>
    <row r="5544" spans="19:20">
      <c r="S5544" s="42">
        <v>23949</v>
      </c>
      <c r="T5544" s="66" t="s">
        <v>4074</v>
      </c>
    </row>
    <row r="5545" spans="19:20">
      <c r="S5545" s="42">
        <v>23950</v>
      </c>
      <c r="T5545" s="66" t="s">
        <v>4105</v>
      </c>
    </row>
    <row r="5546" spans="19:20">
      <c r="S5546" s="42">
        <v>23951</v>
      </c>
      <c r="T5546" s="66" t="s">
        <v>4105</v>
      </c>
    </row>
    <row r="5547" spans="19:20">
      <c r="S5547" s="42">
        <v>23952</v>
      </c>
      <c r="T5547" s="66" t="s">
        <v>4105</v>
      </c>
    </row>
    <row r="5548" spans="19:20">
      <c r="S5548" s="42">
        <v>23953</v>
      </c>
      <c r="T5548" s="66" t="s">
        <v>4105</v>
      </c>
    </row>
    <row r="5549" spans="19:20">
      <c r="S5549" s="42">
        <v>23954</v>
      </c>
      <c r="T5549" s="66" t="s">
        <v>4105</v>
      </c>
    </row>
    <row r="5550" spans="19:20">
      <c r="S5550" s="42">
        <v>23955</v>
      </c>
      <c r="T5550" s="66" t="s">
        <v>4105</v>
      </c>
    </row>
    <row r="5551" spans="19:20">
      <c r="S5551" s="42">
        <v>23956</v>
      </c>
      <c r="T5551" s="66" t="s">
        <v>3216</v>
      </c>
    </row>
    <row r="5552" spans="19:20">
      <c r="S5552" s="42">
        <v>23957</v>
      </c>
      <c r="T5552" s="66" t="s">
        <v>3216</v>
      </c>
    </row>
    <row r="5553" spans="19:20">
      <c r="S5553" s="42">
        <v>23958</v>
      </c>
      <c r="T5553" s="66" t="s">
        <v>3818</v>
      </c>
    </row>
    <row r="5554" spans="19:20">
      <c r="S5554" s="42">
        <v>23959</v>
      </c>
      <c r="T5554" s="66" t="s">
        <v>3818</v>
      </c>
    </row>
    <row r="5555" spans="19:20">
      <c r="S5555" s="42">
        <v>23960</v>
      </c>
      <c r="T5555" s="66" t="s">
        <v>3818</v>
      </c>
    </row>
    <row r="5556" spans="19:20">
      <c r="S5556" s="42">
        <v>24261</v>
      </c>
      <c r="T5556" s="66" t="s">
        <v>4240</v>
      </c>
    </row>
    <row r="5557" spans="19:20">
      <c r="S5557" s="42">
        <v>24262</v>
      </c>
      <c r="T5557" s="66" t="s">
        <v>3860</v>
      </c>
    </row>
    <row r="5558" spans="19:20">
      <c r="S5558" s="42">
        <v>24263</v>
      </c>
      <c r="T5558" s="66" t="s">
        <v>3860</v>
      </c>
    </row>
    <row r="5559" spans="19:20">
      <c r="S5559" s="42">
        <v>24264</v>
      </c>
      <c r="T5559" s="66" t="s">
        <v>3860</v>
      </c>
    </row>
    <row r="5560" spans="19:20">
      <c r="S5560" s="42">
        <v>24265</v>
      </c>
      <c r="T5560" s="66" t="s">
        <v>3860</v>
      </c>
    </row>
    <row r="5561" spans="19:20">
      <c r="S5561" s="42">
        <v>24266</v>
      </c>
      <c r="T5561" s="66" t="s">
        <v>3343</v>
      </c>
    </row>
    <row r="5562" spans="19:20">
      <c r="S5562" s="42">
        <v>24267</v>
      </c>
      <c r="T5562" s="66" t="s">
        <v>3988</v>
      </c>
    </row>
    <row r="5563" spans="19:20">
      <c r="S5563" s="42">
        <v>24268</v>
      </c>
      <c r="T5563" s="66" t="s">
        <v>3343</v>
      </c>
    </row>
    <row r="5564" spans="19:20">
      <c r="S5564" s="42">
        <v>24269</v>
      </c>
      <c r="T5564" s="66" t="s">
        <v>3988</v>
      </c>
    </row>
    <row r="5565" spans="19:20">
      <c r="S5565" s="42">
        <v>24270</v>
      </c>
      <c r="T5565" s="66" t="s">
        <v>3988</v>
      </c>
    </row>
    <row r="5566" spans="19:20">
      <c r="S5566" s="42">
        <v>24271</v>
      </c>
      <c r="T5566" s="66" t="s">
        <v>3988</v>
      </c>
    </row>
    <row r="5567" spans="19:20">
      <c r="S5567" s="42">
        <v>24272</v>
      </c>
      <c r="T5567" s="66" t="s">
        <v>3988</v>
      </c>
    </row>
    <row r="5568" spans="19:20">
      <c r="S5568" s="42">
        <v>24273</v>
      </c>
      <c r="T5568" s="66" t="s">
        <v>4215</v>
      </c>
    </row>
    <row r="5569" spans="19:20">
      <c r="S5569" s="42">
        <v>24274</v>
      </c>
      <c r="T5569" s="66" t="s">
        <v>3811</v>
      </c>
    </row>
    <row r="5570" spans="19:20">
      <c r="S5570" s="42">
        <v>24348</v>
      </c>
      <c r="T5570" s="66" t="s">
        <v>3421</v>
      </c>
    </row>
    <row r="5571" spans="19:20">
      <c r="S5571" s="42">
        <v>24349</v>
      </c>
      <c r="T5571" s="66" t="s">
        <v>3421</v>
      </c>
    </row>
    <row r="5572" spans="19:20">
      <c r="S5572" s="42">
        <v>24350</v>
      </c>
      <c r="T5572" s="66" t="s">
        <v>3421</v>
      </c>
    </row>
    <row r="5573" spans="19:20">
      <c r="S5573" s="42">
        <v>24351</v>
      </c>
      <c r="T5573" s="66" t="s">
        <v>3421</v>
      </c>
    </row>
    <row r="5574" spans="19:20">
      <c r="S5574" s="42">
        <v>24352</v>
      </c>
      <c r="T5574" s="66" t="s">
        <v>3421</v>
      </c>
    </row>
    <row r="5575" spans="19:20">
      <c r="S5575" s="42">
        <v>24353</v>
      </c>
      <c r="T5575" s="66" t="s">
        <v>3421</v>
      </c>
    </row>
    <row r="5576" spans="19:20">
      <c r="S5576" s="42">
        <v>24354</v>
      </c>
      <c r="T5576" s="66" t="s">
        <v>3421</v>
      </c>
    </row>
    <row r="5577" spans="19:20">
      <c r="S5577" s="42">
        <v>24355</v>
      </c>
      <c r="T5577" s="66" t="s">
        <v>3421</v>
      </c>
    </row>
    <row r="5578" spans="19:20">
      <c r="S5578" s="42">
        <v>24356</v>
      </c>
      <c r="T5578" s="66" t="s">
        <v>3421</v>
      </c>
    </row>
    <row r="5579" spans="19:20">
      <c r="S5579" s="42">
        <v>24357</v>
      </c>
      <c r="T5579" s="66" t="s">
        <v>3421</v>
      </c>
    </row>
    <row r="5580" spans="19:20">
      <c r="S5580" s="42">
        <v>24358</v>
      </c>
      <c r="T5580" s="66" t="s">
        <v>3421</v>
      </c>
    </row>
    <row r="5581" spans="19:20">
      <c r="S5581" s="42">
        <v>24359</v>
      </c>
      <c r="T5581" s="66" t="s">
        <v>3421</v>
      </c>
    </row>
    <row r="5582" spans="19:20">
      <c r="S5582" s="42">
        <v>22941</v>
      </c>
      <c r="T5582" s="66" t="s">
        <v>3860</v>
      </c>
    </row>
    <row r="5583" spans="19:20">
      <c r="S5583" s="42">
        <v>22942</v>
      </c>
      <c r="T5583" s="66" t="s">
        <v>3860</v>
      </c>
    </row>
    <row r="5584" spans="19:20">
      <c r="S5584" s="42">
        <v>22943</v>
      </c>
      <c r="T5584" s="66" t="s">
        <v>3860</v>
      </c>
    </row>
    <row r="5585" spans="19:20">
      <c r="S5585" s="42">
        <v>22944</v>
      </c>
      <c r="T5585" s="66" t="s">
        <v>3860</v>
      </c>
    </row>
    <row r="5586" spans="19:20">
      <c r="S5586" s="42">
        <v>22945</v>
      </c>
      <c r="T5586" s="66" t="s">
        <v>3216</v>
      </c>
    </row>
    <row r="5587" spans="19:20">
      <c r="S5587" s="42">
        <v>22946</v>
      </c>
      <c r="T5587" s="66" t="s">
        <v>4080</v>
      </c>
    </row>
    <row r="5588" spans="19:20">
      <c r="S5588" s="42">
        <v>16532</v>
      </c>
      <c r="T5588" s="66" t="s">
        <v>4083</v>
      </c>
    </row>
    <row r="5589" spans="19:20">
      <c r="S5589" s="42">
        <v>16533</v>
      </c>
      <c r="T5589" s="66" t="s">
        <v>4083</v>
      </c>
    </row>
    <row r="5590" spans="19:20">
      <c r="S5590" s="42">
        <v>16534</v>
      </c>
      <c r="T5590" s="66" t="s">
        <v>4083</v>
      </c>
    </row>
    <row r="5591" spans="19:20">
      <c r="S5591" s="42">
        <v>16535</v>
      </c>
      <c r="T5591" s="66" t="s">
        <v>4083</v>
      </c>
    </row>
    <row r="5592" spans="19:20">
      <c r="S5592" s="42">
        <v>16536</v>
      </c>
      <c r="T5592" s="66" t="s">
        <v>4083</v>
      </c>
    </row>
    <row r="5593" spans="19:20">
      <c r="S5593" s="42">
        <v>22922</v>
      </c>
      <c r="T5593" s="66" t="s">
        <v>3213</v>
      </c>
    </row>
    <row r="5594" spans="19:20">
      <c r="S5594" s="42">
        <v>22923</v>
      </c>
      <c r="T5594" s="66" t="s">
        <v>3213</v>
      </c>
    </row>
    <row r="5595" spans="19:20">
      <c r="S5595" s="42">
        <v>22924</v>
      </c>
      <c r="T5595" s="66" t="s">
        <v>3213</v>
      </c>
    </row>
    <row r="5596" spans="19:20">
      <c r="S5596" s="42">
        <v>22925</v>
      </c>
      <c r="T5596" s="66" t="s">
        <v>3213</v>
      </c>
    </row>
    <row r="5597" spans="19:20">
      <c r="S5597" s="42">
        <v>22926</v>
      </c>
      <c r="T5597" s="66" t="s">
        <v>3213</v>
      </c>
    </row>
    <row r="5598" spans="19:20">
      <c r="S5598" s="42">
        <v>22927</v>
      </c>
      <c r="T5598" s="66" t="s">
        <v>3213</v>
      </c>
    </row>
    <row r="5599" spans="19:20">
      <c r="S5599" s="42">
        <v>22928</v>
      </c>
      <c r="T5599" s="66" t="s">
        <v>3213</v>
      </c>
    </row>
    <row r="5600" spans="19:20">
      <c r="S5600" s="42">
        <v>22930</v>
      </c>
      <c r="T5600" s="66" t="s">
        <v>3213</v>
      </c>
    </row>
    <row r="5601" spans="19:20">
      <c r="S5601" s="42">
        <v>22931</v>
      </c>
      <c r="T5601" s="66" t="s">
        <v>3860</v>
      </c>
    </row>
    <row r="5602" spans="19:20">
      <c r="S5602" s="42">
        <v>16517</v>
      </c>
      <c r="T5602" s="66" t="s">
        <v>3421</v>
      </c>
    </row>
    <row r="5603" spans="19:20">
      <c r="S5603" s="42">
        <v>16518</v>
      </c>
      <c r="T5603" s="66" t="s">
        <v>4080</v>
      </c>
    </row>
    <row r="5604" spans="19:20">
      <c r="S5604" s="42">
        <v>23538</v>
      </c>
      <c r="T5604" s="66" t="s">
        <v>4130</v>
      </c>
    </row>
    <row r="5605" spans="19:20">
      <c r="S5605" s="42">
        <v>23539</v>
      </c>
      <c r="T5605" s="66" t="s">
        <v>4130</v>
      </c>
    </row>
    <row r="5606" spans="19:20">
      <c r="S5606" s="42">
        <v>23540</v>
      </c>
      <c r="T5606" s="66" t="s">
        <v>3818</v>
      </c>
    </row>
    <row r="5607" spans="19:20">
      <c r="S5607" s="42">
        <v>23541</v>
      </c>
      <c r="T5607" s="66" t="s">
        <v>3818</v>
      </c>
    </row>
    <row r="5608" spans="19:20">
      <c r="S5608" s="42">
        <v>23542</v>
      </c>
      <c r="T5608" s="66" t="s">
        <v>3818</v>
      </c>
    </row>
    <row r="5609" spans="19:20">
      <c r="S5609" s="42">
        <v>23543</v>
      </c>
      <c r="T5609" s="66" t="s">
        <v>3818</v>
      </c>
    </row>
    <row r="5610" spans="19:20">
      <c r="S5610" s="42">
        <v>23544</v>
      </c>
      <c r="T5610" s="66" t="s">
        <v>3818</v>
      </c>
    </row>
    <row r="5611" spans="19:20">
      <c r="S5611" s="42">
        <v>23545</v>
      </c>
      <c r="T5611" s="66" t="s">
        <v>3818</v>
      </c>
    </row>
    <row r="5612" spans="19:20">
      <c r="S5612" s="42">
        <v>6075</v>
      </c>
      <c r="T5612" s="66" t="s">
        <v>3980</v>
      </c>
    </row>
    <row r="5613" spans="19:20">
      <c r="S5613" s="42">
        <v>6076</v>
      </c>
      <c r="T5613" s="66" t="s">
        <v>4241</v>
      </c>
    </row>
    <row r="5614" spans="19:20">
      <c r="S5614" s="42">
        <v>6077</v>
      </c>
      <c r="T5614" s="66" t="s">
        <v>4241</v>
      </c>
    </row>
    <row r="5615" spans="19:20">
      <c r="S5615" s="42">
        <v>23556</v>
      </c>
      <c r="T5615" s="66" t="s">
        <v>3213</v>
      </c>
    </row>
    <row r="5616" spans="19:20">
      <c r="S5616" s="42">
        <v>23154</v>
      </c>
      <c r="T5616" s="66" t="s">
        <v>4010</v>
      </c>
    </row>
    <row r="5617" spans="19:20">
      <c r="S5617" s="42">
        <v>23155</v>
      </c>
      <c r="T5617" s="66" t="s">
        <v>4010</v>
      </c>
    </row>
    <row r="5618" spans="19:20">
      <c r="S5618" s="42">
        <v>23156</v>
      </c>
      <c r="T5618" s="66" t="s">
        <v>4010</v>
      </c>
    </row>
    <row r="5619" spans="19:20">
      <c r="S5619" s="42">
        <v>23157</v>
      </c>
      <c r="T5619" s="66" t="s">
        <v>4010</v>
      </c>
    </row>
    <row r="5620" spans="19:20">
      <c r="S5620" s="42">
        <v>23158</v>
      </c>
      <c r="T5620" s="66" t="s">
        <v>3959</v>
      </c>
    </row>
    <row r="5621" spans="19:20">
      <c r="S5621" s="42">
        <v>23159</v>
      </c>
      <c r="T5621" s="66" t="s">
        <v>3959</v>
      </c>
    </row>
    <row r="5622" spans="19:20">
      <c r="S5622" s="42">
        <v>23160</v>
      </c>
      <c r="T5622" s="66" t="s">
        <v>3959</v>
      </c>
    </row>
    <row r="5623" spans="19:20">
      <c r="S5623" s="42">
        <v>23161</v>
      </c>
      <c r="T5623" s="66" t="s">
        <v>4080</v>
      </c>
    </row>
    <row r="5624" spans="19:20">
      <c r="S5624" s="42">
        <v>23162</v>
      </c>
      <c r="T5624" s="66" t="s">
        <v>3959</v>
      </c>
    </row>
    <row r="5625" spans="19:20">
      <c r="S5625" s="42">
        <v>23163</v>
      </c>
      <c r="T5625" s="66" t="s">
        <v>3216</v>
      </c>
    </row>
    <row r="5626" spans="19:20">
      <c r="S5626" s="42">
        <v>5036</v>
      </c>
      <c r="T5626" s="66" t="s">
        <v>3213</v>
      </c>
    </row>
    <row r="5627" spans="19:20">
      <c r="S5627" s="42">
        <v>5037</v>
      </c>
      <c r="T5627" s="66" t="s">
        <v>3213</v>
      </c>
    </row>
    <row r="5628" spans="19:20">
      <c r="S5628" s="42">
        <v>5038</v>
      </c>
      <c r="T5628" s="66" t="s">
        <v>3213</v>
      </c>
    </row>
    <row r="5629" spans="19:20">
      <c r="S5629" s="42">
        <v>5039</v>
      </c>
      <c r="T5629" s="66" t="s">
        <v>3213</v>
      </c>
    </row>
    <row r="5630" spans="19:20">
      <c r="S5630" s="42">
        <v>5040</v>
      </c>
      <c r="T5630" s="66" t="s">
        <v>3213</v>
      </c>
    </row>
    <row r="5631" spans="19:20">
      <c r="S5631" s="42">
        <v>5041</v>
      </c>
      <c r="T5631" s="66" t="s">
        <v>3213</v>
      </c>
    </row>
    <row r="5632" spans="19:20">
      <c r="S5632" s="42">
        <v>5042</v>
      </c>
      <c r="T5632" s="66" t="s">
        <v>4242</v>
      </c>
    </row>
    <row r="5633" spans="19:20">
      <c r="S5633" s="42">
        <v>5043</v>
      </c>
      <c r="T5633" s="66" t="s">
        <v>3869</v>
      </c>
    </row>
    <row r="5634" spans="19:20">
      <c r="S5634" s="42">
        <v>5044</v>
      </c>
      <c r="T5634" s="66" t="s">
        <v>4243</v>
      </c>
    </row>
    <row r="5635" spans="19:20">
      <c r="S5635" s="42">
        <v>5045</v>
      </c>
      <c r="T5635" s="66" t="s">
        <v>3467</v>
      </c>
    </row>
    <row r="5636" spans="19:20">
      <c r="S5636" s="42">
        <v>5046</v>
      </c>
      <c r="T5636" s="66" t="s">
        <v>3409</v>
      </c>
    </row>
    <row r="5637" spans="19:20">
      <c r="S5637" s="42">
        <v>5047</v>
      </c>
      <c r="T5637" s="66" t="s">
        <v>3213</v>
      </c>
    </row>
    <row r="5638" spans="19:20">
      <c r="S5638" s="42">
        <v>5048</v>
      </c>
      <c r="T5638" s="66" t="s">
        <v>4244</v>
      </c>
    </row>
    <row r="5639" spans="19:20">
      <c r="S5639" s="42">
        <v>5049</v>
      </c>
      <c r="T5639" s="66" t="s">
        <v>3303</v>
      </c>
    </row>
    <row r="5640" spans="19:20">
      <c r="S5640" s="42">
        <v>5050</v>
      </c>
      <c r="T5640" s="66" t="s">
        <v>3213</v>
      </c>
    </row>
    <row r="5641" spans="19:20">
      <c r="S5641" s="42">
        <v>6083</v>
      </c>
      <c r="T5641" s="66" t="s">
        <v>4226</v>
      </c>
    </row>
    <row r="5642" spans="19:20">
      <c r="S5642" s="42">
        <v>6084</v>
      </c>
      <c r="T5642" s="66" t="s">
        <v>3405</v>
      </c>
    </row>
    <row r="5643" spans="19:20">
      <c r="S5643" s="42">
        <v>6085</v>
      </c>
      <c r="T5643" s="66" t="s">
        <v>3842</v>
      </c>
    </row>
    <row r="5644" spans="19:20">
      <c r="S5644" s="42">
        <v>6086</v>
      </c>
      <c r="T5644" s="66" t="s">
        <v>3842</v>
      </c>
    </row>
    <row r="5645" spans="19:20">
      <c r="S5645" s="42">
        <v>6088</v>
      </c>
      <c r="T5645" s="66" t="s">
        <v>4245</v>
      </c>
    </row>
    <row r="5646" spans="19:20">
      <c r="S5646" s="42">
        <v>6089</v>
      </c>
      <c r="T5646" s="66" t="s">
        <v>3384</v>
      </c>
    </row>
    <row r="5647" spans="19:20">
      <c r="S5647" s="42">
        <v>6090</v>
      </c>
      <c r="T5647" s="66" t="s">
        <v>3384</v>
      </c>
    </row>
    <row r="5648" spans="19:20">
      <c r="S5648" s="42">
        <v>6091</v>
      </c>
      <c r="T5648" s="66" t="s">
        <v>3384</v>
      </c>
    </row>
    <row r="5649" spans="19:20">
      <c r="S5649" s="42">
        <v>6092</v>
      </c>
      <c r="T5649" s="66" t="s">
        <v>3384</v>
      </c>
    </row>
    <row r="5650" spans="19:20">
      <c r="S5650" s="42">
        <v>6093</v>
      </c>
      <c r="T5650" s="66" t="s">
        <v>3213</v>
      </c>
    </row>
    <row r="5651" spans="19:20">
      <c r="S5651" s="42">
        <v>6094</v>
      </c>
      <c r="T5651" s="66" t="s">
        <v>4246</v>
      </c>
    </row>
    <row r="5652" spans="19:20">
      <c r="S5652" s="42">
        <v>6095</v>
      </c>
      <c r="T5652" s="66" t="s">
        <v>4247</v>
      </c>
    </row>
    <row r="5653" spans="19:20">
      <c r="S5653" s="42">
        <v>6096</v>
      </c>
      <c r="T5653" s="66" t="s">
        <v>3384</v>
      </c>
    </row>
    <row r="5654" spans="19:20">
      <c r="S5654" s="42">
        <v>6097</v>
      </c>
      <c r="T5654" s="66" t="s">
        <v>3384</v>
      </c>
    </row>
    <row r="5655" spans="19:20">
      <c r="S5655" s="42">
        <v>6098</v>
      </c>
      <c r="T5655" s="66" t="s">
        <v>3384</v>
      </c>
    </row>
    <row r="5656" spans="19:20">
      <c r="S5656" s="42">
        <v>23566</v>
      </c>
      <c r="T5656" s="66" t="s">
        <v>4063</v>
      </c>
    </row>
    <row r="5657" spans="19:20">
      <c r="S5657" s="42">
        <v>6078</v>
      </c>
      <c r="T5657" s="66" t="s">
        <v>3959</v>
      </c>
    </row>
    <row r="5658" spans="19:20">
      <c r="S5658" s="42">
        <v>6079</v>
      </c>
      <c r="T5658" s="66" t="s">
        <v>3213</v>
      </c>
    </row>
    <row r="5659" spans="19:20">
      <c r="S5659" s="42">
        <v>6080</v>
      </c>
      <c r="T5659" s="66" t="s">
        <v>3213</v>
      </c>
    </row>
    <row r="5660" spans="19:20">
      <c r="S5660" s="42">
        <v>6081</v>
      </c>
      <c r="T5660" s="66" t="s">
        <v>3213</v>
      </c>
    </row>
    <row r="5661" spans="19:20">
      <c r="S5661" s="42">
        <v>6082</v>
      </c>
      <c r="T5661" s="66" t="s">
        <v>3213</v>
      </c>
    </row>
    <row r="5662" spans="19:20">
      <c r="S5662" s="42">
        <v>23551</v>
      </c>
      <c r="T5662" s="66" t="s">
        <v>3894</v>
      </c>
    </row>
    <row r="5663" spans="19:20">
      <c r="S5663" s="42">
        <v>23552</v>
      </c>
      <c r="T5663" s="66" t="s">
        <v>3213</v>
      </c>
    </row>
    <row r="5664" spans="19:20">
      <c r="S5664" s="42">
        <v>23553</v>
      </c>
      <c r="T5664" s="66" t="s">
        <v>3467</v>
      </c>
    </row>
    <row r="5665" spans="19:20">
      <c r="S5665" s="42">
        <v>23554</v>
      </c>
      <c r="T5665" s="66" t="s">
        <v>4248</v>
      </c>
    </row>
    <row r="5666" spans="19:20">
      <c r="S5666" s="42">
        <v>23555</v>
      </c>
      <c r="T5666" s="66" t="s">
        <v>3213</v>
      </c>
    </row>
    <row r="5667" spans="19:20">
      <c r="S5667" s="42">
        <v>16519</v>
      </c>
      <c r="T5667" s="66" t="s">
        <v>4080</v>
      </c>
    </row>
    <row r="5668" spans="19:20">
      <c r="S5668" s="42">
        <v>16520</v>
      </c>
      <c r="T5668" s="66" t="s">
        <v>4080</v>
      </c>
    </row>
    <row r="5669" spans="19:20">
      <c r="S5669" s="42">
        <v>16521</v>
      </c>
      <c r="T5669" s="66" t="s">
        <v>4080</v>
      </c>
    </row>
    <row r="5670" spans="19:20">
      <c r="S5670" s="42">
        <v>16522</v>
      </c>
      <c r="T5670" s="66" t="s">
        <v>3405</v>
      </c>
    </row>
    <row r="5671" spans="19:20">
      <c r="S5671" s="42">
        <v>16523</v>
      </c>
      <c r="T5671" s="66" t="s">
        <v>4085</v>
      </c>
    </row>
    <row r="5672" spans="19:20">
      <c r="S5672" s="42">
        <v>16524</v>
      </c>
      <c r="T5672" s="66" t="s">
        <v>3467</v>
      </c>
    </row>
    <row r="5673" spans="19:20">
      <c r="S5673" s="42">
        <v>16525</v>
      </c>
      <c r="T5673" s="66" t="s">
        <v>3213</v>
      </c>
    </row>
    <row r="5674" spans="19:20">
      <c r="S5674" s="42">
        <v>16526</v>
      </c>
      <c r="T5674" s="66" t="s">
        <v>4245</v>
      </c>
    </row>
    <row r="5675" spans="19:20">
      <c r="S5675" s="42">
        <v>16527</v>
      </c>
      <c r="T5675" s="66" t="s">
        <v>3359</v>
      </c>
    </row>
    <row r="5676" spans="19:20">
      <c r="S5676" s="42">
        <v>16528</v>
      </c>
      <c r="T5676" s="66" t="s">
        <v>3860</v>
      </c>
    </row>
    <row r="5677" spans="19:20">
      <c r="S5677" s="42">
        <v>16529</v>
      </c>
      <c r="T5677" s="66" t="s">
        <v>3860</v>
      </c>
    </row>
    <row r="5678" spans="19:20">
      <c r="S5678" s="42">
        <v>23351</v>
      </c>
      <c r="T5678" s="66" t="s">
        <v>3818</v>
      </c>
    </row>
    <row r="5679" spans="19:20">
      <c r="S5679" s="42">
        <v>23352</v>
      </c>
      <c r="T5679" s="66" t="s">
        <v>3823</v>
      </c>
    </row>
    <row r="5680" spans="19:20">
      <c r="S5680" s="42">
        <v>23353</v>
      </c>
      <c r="T5680" s="66" t="s">
        <v>4074</v>
      </c>
    </row>
    <row r="5681" spans="19:20">
      <c r="S5681" s="42">
        <v>23354</v>
      </c>
      <c r="T5681" s="66" t="s">
        <v>4249</v>
      </c>
    </row>
    <row r="5682" spans="19:20">
      <c r="S5682" s="42">
        <v>23355</v>
      </c>
      <c r="T5682" s="66" t="s">
        <v>3860</v>
      </c>
    </row>
    <row r="5683" spans="19:20">
      <c r="S5683" s="42">
        <v>23356</v>
      </c>
      <c r="T5683" s="66" t="s">
        <v>3860</v>
      </c>
    </row>
    <row r="5684" spans="19:20">
      <c r="S5684" s="42">
        <v>23357</v>
      </c>
      <c r="T5684" s="66" t="s">
        <v>3860</v>
      </c>
    </row>
    <row r="5685" spans="19:20">
      <c r="S5685" s="42">
        <v>23358</v>
      </c>
      <c r="T5685" s="66" t="s">
        <v>3860</v>
      </c>
    </row>
    <row r="5686" spans="19:20">
      <c r="S5686" s="42">
        <v>23359</v>
      </c>
      <c r="T5686" s="66" t="s">
        <v>3860</v>
      </c>
    </row>
    <row r="5687" spans="19:20">
      <c r="S5687" s="42">
        <v>23360</v>
      </c>
      <c r="T5687" s="66" t="s">
        <v>3860</v>
      </c>
    </row>
    <row r="5688" spans="19:20">
      <c r="S5688" s="42">
        <v>23361</v>
      </c>
      <c r="T5688" s="66" t="s">
        <v>3860</v>
      </c>
    </row>
    <row r="5689" spans="19:20">
      <c r="S5689" s="42">
        <v>23362</v>
      </c>
      <c r="T5689" s="66" t="s">
        <v>3860</v>
      </c>
    </row>
    <row r="5690" spans="19:20">
      <c r="S5690" s="42">
        <v>23363</v>
      </c>
      <c r="T5690" s="66" t="s">
        <v>3860</v>
      </c>
    </row>
    <row r="5691" spans="19:20">
      <c r="S5691" s="42">
        <v>6036</v>
      </c>
      <c r="T5691" s="66" t="s">
        <v>3935</v>
      </c>
    </row>
    <row r="5692" spans="19:20">
      <c r="S5692" s="42">
        <v>6062</v>
      </c>
      <c r="T5692" s="66" t="s">
        <v>4250</v>
      </c>
    </row>
    <row r="5693" spans="19:20">
      <c r="S5693" s="42">
        <v>6063</v>
      </c>
      <c r="T5693" s="66" t="s">
        <v>4250</v>
      </c>
    </row>
    <row r="5694" spans="19:20">
      <c r="S5694" s="42">
        <v>6064</v>
      </c>
      <c r="T5694" s="66" t="s">
        <v>4250</v>
      </c>
    </row>
    <row r="5695" spans="19:20">
      <c r="S5695" s="42">
        <v>6065</v>
      </c>
      <c r="T5695" s="66" t="s">
        <v>4251</v>
      </c>
    </row>
    <row r="5696" spans="19:20">
      <c r="S5696" s="42">
        <v>23536</v>
      </c>
      <c r="T5696" s="66" t="s">
        <v>4252</v>
      </c>
    </row>
    <row r="5697" spans="19:20">
      <c r="S5697" s="42">
        <v>23537</v>
      </c>
      <c r="T5697" s="66" t="s">
        <v>4252</v>
      </c>
    </row>
    <row r="5698" spans="19:20">
      <c r="S5698" s="42">
        <v>16537</v>
      </c>
      <c r="T5698" s="66" t="s">
        <v>4083</v>
      </c>
    </row>
    <row r="5699" spans="19:20">
      <c r="S5699" s="42">
        <v>16538</v>
      </c>
      <c r="T5699" s="66" t="s">
        <v>4083</v>
      </c>
    </row>
    <row r="5700" spans="19:20">
      <c r="S5700" s="42">
        <v>16539</v>
      </c>
      <c r="T5700" s="66" t="s">
        <v>4083</v>
      </c>
    </row>
    <row r="5701" spans="19:20">
      <c r="S5701" s="42">
        <v>16540</v>
      </c>
      <c r="T5701" s="66" t="s">
        <v>4083</v>
      </c>
    </row>
    <row r="5702" spans="19:20">
      <c r="S5702" s="42">
        <v>16505</v>
      </c>
      <c r="T5702" s="66" t="s">
        <v>4080</v>
      </c>
    </row>
    <row r="5703" spans="19:20">
      <c r="S5703" s="42">
        <v>16506</v>
      </c>
      <c r="T5703" s="66" t="s">
        <v>4080</v>
      </c>
    </row>
    <row r="5704" spans="19:20">
      <c r="S5704" s="42">
        <v>16507</v>
      </c>
      <c r="T5704" s="66" t="s">
        <v>4080</v>
      </c>
    </row>
    <row r="5705" spans="19:20">
      <c r="S5705" s="42">
        <v>16508</v>
      </c>
      <c r="T5705" s="66" t="s">
        <v>4080</v>
      </c>
    </row>
    <row r="5706" spans="19:20">
      <c r="S5706" s="42">
        <v>16509</v>
      </c>
      <c r="T5706" s="66" t="s">
        <v>4080</v>
      </c>
    </row>
    <row r="5707" spans="19:20">
      <c r="S5707" s="42">
        <v>16510</v>
      </c>
      <c r="T5707" s="66" t="s">
        <v>3959</v>
      </c>
    </row>
    <row r="5708" spans="19:20">
      <c r="S5708" s="42">
        <v>16511</v>
      </c>
      <c r="T5708" s="66" t="s">
        <v>3213</v>
      </c>
    </row>
    <row r="5709" spans="19:20">
      <c r="S5709" s="42">
        <v>16512</v>
      </c>
      <c r="T5709" s="66" t="s">
        <v>3213</v>
      </c>
    </row>
    <row r="5710" spans="19:20">
      <c r="S5710" s="42">
        <v>16513</v>
      </c>
      <c r="T5710" s="66" t="s">
        <v>3959</v>
      </c>
    </row>
    <row r="5711" spans="19:20">
      <c r="S5711" s="42">
        <v>16514</v>
      </c>
      <c r="T5711" s="66" t="s">
        <v>4080</v>
      </c>
    </row>
    <row r="5712" spans="19:20">
      <c r="S5712" s="42">
        <v>16515</v>
      </c>
      <c r="T5712" s="66" t="s">
        <v>3823</v>
      </c>
    </row>
    <row r="5713" spans="19:20">
      <c r="S5713" s="42">
        <v>16516</v>
      </c>
      <c r="T5713" s="66" t="s">
        <v>3421</v>
      </c>
    </row>
    <row r="5714" spans="19:20">
      <c r="S5714" s="42">
        <v>22678</v>
      </c>
      <c r="T5714" s="66" t="s">
        <v>3467</v>
      </c>
    </row>
    <row r="5715" spans="19:20">
      <c r="S5715" s="42">
        <v>22679</v>
      </c>
      <c r="T5715" s="66" t="s">
        <v>3467</v>
      </c>
    </row>
    <row r="5716" spans="19:20">
      <c r="S5716" s="42">
        <v>22680</v>
      </c>
      <c r="T5716" s="66" t="s">
        <v>3467</v>
      </c>
    </row>
    <row r="5717" spans="19:20">
      <c r="S5717" s="42">
        <v>22681</v>
      </c>
      <c r="T5717" s="66" t="s">
        <v>3467</v>
      </c>
    </row>
    <row r="5718" spans="19:20">
      <c r="S5718" s="42">
        <v>22682</v>
      </c>
      <c r="T5718" s="66" t="s">
        <v>3216</v>
      </c>
    </row>
    <row r="5719" spans="19:20">
      <c r="S5719" s="42">
        <v>22683</v>
      </c>
      <c r="T5719" s="66" t="s">
        <v>4253</v>
      </c>
    </row>
    <row r="5720" spans="19:20">
      <c r="S5720" s="42">
        <v>22684</v>
      </c>
      <c r="T5720" s="66" t="s">
        <v>4062</v>
      </c>
    </row>
    <row r="5721" spans="19:20">
      <c r="S5721" s="42">
        <v>22685</v>
      </c>
      <c r="T5721" s="66" t="s">
        <v>4062</v>
      </c>
    </row>
    <row r="5722" spans="19:20">
      <c r="S5722" s="42">
        <v>22686</v>
      </c>
      <c r="T5722" s="66" t="s">
        <v>4062</v>
      </c>
    </row>
    <row r="5723" spans="19:20">
      <c r="S5723" s="42">
        <v>22687</v>
      </c>
      <c r="T5723" s="66" t="s">
        <v>4062</v>
      </c>
    </row>
    <row r="5724" spans="19:20">
      <c r="S5724" s="42">
        <v>22688</v>
      </c>
      <c r="T5724" s="66" t="s">
        <v>4062</v>
      </c>
    </row>
    <row r="5725" spans="19:20">
      <c r="S5725" s="42">
        <v>22689</v>
      </c>
      <c r="T5725" s="66" t="s">
        <v>4062</v>
      </c>
    </row>
    <row r="5726" spans="19:20">
      <c r="S5726" s="42">
        <v>22690</v>
      </c>
      <c r="T5726" s="66" t="s">
        <v>4062</v>
      </c>
    </row>
    <row r="5727" spans="19:20">
      <c r="S5727" s="42">
        <v>22691</v>
      </c>
      <c r="T5727" s="66" t="s">
        <v>4062</v>
      </c>
    </row>
    <row r="5728" spans="19:20">
      <c r="S5728" s="42">
        <v>22692</v>
      </c>
      <c r="T5728" s="66" t="s">
        <v>4062</v>
      </c>
    </row>
    <row r="5729" spans="19:20">
      <c r="S5729" s="42">
        <v>16305</v>
      </c>
      <c r="T5729" s="66" t="s">
        <v>4080</v>
      </c>
    </row>
    <row r="5730" spans="19:20">
      <c r="S5730" s="42">
        <v>16306</v>
      </c>
      <c r="T5730" s="66" t="s">
        <v>4080</v>
      </c>
    </row>
    <row r="5731" spans="19:20">
      <c r="S5731" s="42">
        <v>16307</v>
      </c>
      <c r="T5731" s="66" t="s">
        <v>4080</v>
      </c>
    </row>
    <row r="5732" spans="19:20">
      <c r="S5732" s="42">
        <v>16308</v>
      </c>
      <c r="T5732" s="66" t="s">
        <v>4080</v>
      </c>
    </row>
    <row r="5733" spans="19:20">
      <c r="S5733" s="42">
        <v>16310</v>
      </c>
      <c r="T5733" s="66" t="s">
        <v>4080</v>
      </c>
    </row>
    <row r="5734" spans="19:20">
      <c r="S5734" s="42">
        <v>16311</v>
      </c>
      <c r="T5734" s="66" t="s">
        <v>3920</v>
      </c>
    </row>
    <row r="5735" spans="19:20">
      <c r="S5735" s="42">
        <v>16312</v>
      </c>
      <c r="T5735" s="66" t="s">
        <v>3920</v>
      </c>
    </row>
    <row r="5736" spans="19:20">
      <c r="S5736" s="42">
        <v>16313</v>
      </c>
      <c r="T5736" s="66" t="s">
        <v>3920</v>
      </c>
    </row>
    <row r="5737" spans="19:20">
      <c r="S5737" s="42">
        <v>16314</v>
      </c>
      <c r="T5737" s="66" t="s">
        <v>3920</v>
      </c>
    </row>
    <row r="5738" spans="19:20">
      <c r="S5738" s="42">
        <v>16315</v>
      </c>
      <c r="T5738" s="66" t="s">
        <v>3920</v>
      </c>
    </row>
    <row r="5739" spans="19:20">
      <c r="S5739" s="42">
        <v>16316</v>
      </c>
      <c r="T5739" s="66" t="s">
        <v>3920</v>
      </c>
    </row>
    <row r="5740" spans="19:20">
      <c r="S5740" s="42">
        <v>16317</v>
      </c>
      <c r="T5740" s="66" t="s">
        <v>3860</v>
      </c>
    </row>
    <row r="5741" spans="19:20">
      <c r="S5741" s="42">
        <v>16318</v>
      </c>
      <c r="T5741" s="66" t="s">
        <v>3860</v>
      </c>
    </row>
    <row r="5742" spans="19:20">
      <c r="S5742" s="42">
        <v>16319</v>
      </c>
      <c r="T5742" s="66" t="s">
        <v>3860</v>
      </c>
    </row>
    <row r="5743" spans="19:20">
      <c r="S5743" s="42">
        <v>16320</v>
      </c>
      <c r="T5743" s="66" t="s">
        <v>3860</v>
      </c>
    </row>
    <row r="5744" spans="19:20">
      <c r="S5744" s="42">
        <v>22916</v>
      </c>
      <c r="T5744" s="66" t="s">
        <v>4080</v>
      </c>
    </row>
    <row r="5745" spans="19:20">
      <c r="S5745" s="42">
        <v>22917</v>
      </c>
      <c r="T5745" s="66" t="s">
        <v>4080</v>
      </c>
    </row>
    <row r="5746" spans="19:20">
      <c r="S5746" s="42">
        <v>22918</v>
      </c>
      <c r="T5746" s="66" t="s">
        <v>4080</v>
      </c>
    </row>
    <row r="5747" spans="19:20">
      <c r="S5747" s="42">
        <v>22919</v>
      </c>
      <c r="T5747" s="66" t="s">
        <v>4080</v>
      </c>
    </row>
    <row r="5748" spans="19:20">
      <c r="S5748" s="42">
        <v>22920</v>
      </c>
      <c r="T5748" s="66" t="s">
        <v>4080</v>
      </c>
    </row>
    <row r="5749" spans="19:20">
      <c r="S5749" s="42">
        <v>22921</v>
      </c>
      <c r="T5749" s="66" t="s">
        <v>3213</v>
      </c>
    </row>
    <row r="5750" spans="19:20">
      <c r="S5750" s="42">
        <v>25394</v>
      </c>
      <c r="T5750" s="66" t="s">
        <v>3824</v>
      </c>
    </row>
    <row r="5751" spans="19:20">
      <c r="S5751" s="42">
        <v>25395</v>
      </c>
      <c r="T5751" s="66" t="s">
        <v>3824</v>
      </c>
    </row>
    <row r="5752" spans="19:20">
      <c r="S5752" s="42">
        <v>25399</v>
      </c>
      <c r="T5752" s="66" t="s">
        <v>3824</v>
      </c>
    </row>
    <row r="5753" spans="19:20">
      <c r="S5753" s="42">
        <v>25400</v>
      </c>
      <c r="T5753" s="66" t="s">
        <v>3824</v>
      </c>
    </row>
    <row r="5754" spans="19:20">
      <c r="S5754" s="42">
        <v>18105</v>
      </c>
      <c r="T5754" s="66" t="s">
        <v>3329</v>
      </c>
    </row>
    <row r="5755" spans="19:20">
      <c r="S5755" s="42">
        <v>18104</v>
      </c>
      <c r="T5755" s="66" t="s">
        <v>3822</v>
      </c>
    </row>
    <row r="5756" spans="19:20">
      <c r="S5756" s="42">
        <v>18106</v>
      </c>
      <c r="T5756" s="66" t="s">
        <v>3329</v>
      </c>
    </row>
    <row r="5757" spans="19:20">
      <c r="S5757" s="42">
        <v>18103</v>
      </c>
      <c r="T5757" s="66" t="s">
        <v>3860</v>
      </c>
    </row>
    <row r="5758" spans="19:20">
      <c r="S5758" s="42">
        <v>18102</v>
      </c>
      <c r="T5758" s="66" t="s">
        <v>3860</v>
      </c>
    </row>
    <row r="5759" spans="19:20">
      <c r="S5759" s="42">
        <v>24534</v>
      </c>
      <c r="T5759" s="66" t="s">
        <v>3467</v>
      </c>
    </row>
    <row r="5760" spans="19:20">
      <c r="S5760" s="42">
        <v>80043</v>
      </c>
      <c r="T5760" s="66" t="s">
        <v>3360</v>
      </c>
    </row>
    <row r="5761" spans="19:20">
      <c r="S5761" s="42">
        <v>24536</v>
      </c>
      <c r="T5761" s="66" t="s">
        <v>4088</v>
      </c>
    </row>
    <row r="5762" spans="19:20">
      <c r="S5762" s="42">
        <v>24537</v>
      </c>
      <c r="T5762" s="66" t="s">
        <v>4088</v>
      </c>
    </row>
    <row r="5763" spans="19:20">
      <c r="S5763" s="42">
        <v>24538</v>
      </c>
      <c r="T5763" s="66" t="s">
        <v>4088</v>
      </c>
    </row>
    <row r="5764" spans="19:20">
      <c r="S5764" s="42">
        <v>18107</v>
      </c>
      <c r="T5764" s="66" t="s">
        <v>4088</v>
      </c>
    </row>
    <row r="5765" spans="19:20">
      <c r="S5765" s="42">
        <v>18108</v>
      </c>
      <c r="T5765" s="66" t="s">
        <v>4088</v>
      </c>
    </row>
    <row r="5766" spans="19:20">
      <c r="S5766" s="42">
        <v>24535</v>
      </c>
      <c r="T5766" s="66" t="s">
        <v>4088</v>
      </c>
    </row>
    <row r="5767" spans="19:20">
      <c r="S5767" s="42">
        <v>24539</v>
      </c>
      <c r="T5767" s="66" t="s">
        <v>4088</v>
      </c>
    </row>
    <row r="5768" spans="19:20">
      <c r="S5768" s="42">
        <v>24540</v>
      </c>
      <c r="T5768" s="66" t="s">
        <v>4088</v>
      </c>
    </row>
    <row r="5769" spans="19:20">
      <c r="S5769" s="42">
        <v>24541</v>
      </c>
      <c r="T5769" s="66" t="s">
        <v>4088</v>
      </c>
    </row>
    <row r="5770" spans="19:20">
      <c r="S5770" s="42">
        <v>24542</v>
      </c>
      <c r="T5770" s="66" t="s">
        <v>4088</v>
      </c>
    </row>
    <row r="5771" spans="19:20">
      <c r="S5771" s="42">
        <v>55025</v>
      </c>
      <c r="T5771" s="66" t="s">
        <v>3278</v>
      </c>
    </row>
    <row r="5772" spans="19:20">
      <c r="S5772" s="42">
        <v>24533</v>
      </c>
      <c r="T5772" s="66" t="s">
        <v>3467</v>
      </c>
    </row>
    <row r="5773" spans="19:20">
      <c r="S5773" s="42">
        <v>24543</v>
      </c>
      <c r="T5773" s="66" t="s">
        <v>4213</v>
      </c>
    </row>
    <row r="5774" spans="19:20">
      <c r="S5774" s="42">
        <v>24548</v>
      </c>
      <c r="T5774" s="66" t="s">
        <v>3329</v>
      </c>
    </row>
    <row r="5775" spans="19:20">
      <c r="S5775" s="42">
        <v>24549</v>
      </c>
      <c r="T5775" s="66" t="s">
        <v>3329</v>
      </c>
    </row>
    <row r="5776" spans="19:20">
      <c r="S5776" s="42">
        <v>18120</v>
      </c>
      <c r="T5776" s="66" t="s">
        <v>3329</v>
      </c>
    </row>
    <row r="5777" spans="19:20">
      <c r="S5777" s="42">
        <v>18121</v>
      </c>
      <c r="T5777" s="66" t="s">
        <v>3329</v>
      </c>
    </row>
    <row r="5778" spans="19:20">
      <c r="S5778" s="42">
        <v>18122</v>
      </c>
      <c r="T5778" s="66" t="s">
        <v>3329</v>
      </c>
    </row>
    <row r="5779" spans="19:20">
      <c r="S5779" s="42">
        <v>18123</v>
      </c>
      <c r="T5779" s="66" t="s">
        <v>3329</v>
      </c>
    </row>
    <row r="5780" spans="19:20">
      <c r="S5780" s="42">
        <v>18124</v>
      </c>
      <c r="T5780" s="66" t="s">
        <v>3329</v>
      </c>
    </row>
    <row r="5781" spans="19:20">
      <c r="S5781" s="42">
        <v>18125</v>
      </c>
      <c r="T5781" s="66" t="s">
        <v>3329</v>
      </c>
    </row>
    <row r="5782" spans="19:20">
      <c r="S5782" s="42">
        <v>24550</v>
      </c>
      <c r="T5782" s="66" t="s">
        <v>3329</v>
      </c>
    </row>
    <row r="5783" spans="19:20">
      <c r="S5783" s="42">
        <v>18126</v>
      </c>
      <c r="T5783" s="66" t="s">
        <v>3329</v>
      </c>
    </row>
    <row r="5784" spans="19:20">
      <c r="S5784" s="42">
        <v>24551</v>
      </c>
      <c r="T5784" s="66" t="s">
        <v>3329</v>
      </c>
    </row>
    <row r="5785" spans="19:20">
      <c r="S5785" s="42">
        <v>18127</v>
      </c>
      <c r="T5785" s="66" t="s">
        <v>3329</v>
      </c>
    </row>
    <row r="5786" spans="19:20">
      <c r="S5786" s="42">
        <v>18141</v>
      </c>
      <c r="T5786" s="66" t="s">
        <v>4254</v>
      </c>
    </row>
    <row r="5787" spans="19:20">
      <c r="S5787" s="42">
        <v>24559</v>
      </c>
      <c r="T5787" s="66" t="s">
        <v>4254</v>
      </c>
    </row>
    <row r="5788" spans="19:20">
      <c r="S5788" s="42">
        <v>24560</v>
      </c>
      <c r="T5788" s="66" t="s">
        <v>4254</v>
      </c>
    </row>
    <row r="5789" spans="19:20">
      <c r="S5789" s="42">
        <v>24577</v>
      </c>
      <c r="T5789" s="66" t="s">
        <v>4255</v>
      </c>
    </row>
    <row r="5790" spans="19:20">
      <c r="S5790" s="42">
        <v>18168</v>
      </c>
      <c r="T5790" s="66" t="s">
        <v>3213</v>
      </c>
    </row>
    <row r="5791" spans="19:20">
      <c r="S5791" s="42">
        <v>18210</v>
      </c>
      <c r="T5791" s="66" t="s">
        <v>3421</v>
      </c>
    </row>
    <row r="5792" spans="19:20">
      <c r="S5792" s="42">
        <v>18198</v>
      </c>
      <c r="T5792" s="66" t="s">
        <v>3421</v>
      </c>
    </row>
    <row r="5793" spans="19:20">
      <c r="S5793" s="42">
        <v>18199</v>
      </c>
      <c r="T5793" s="66" t="s">
        <v>3421</v>
      </c>
    </row>
    <row r="5794" spans="19:20">
      <c r="S5794" s="42">
        <v>18200</v>
      </c>
      <c r="T5794" s="66" t="s">
        <v>3421</v>
      </c>
    </row>
    <row r="5795" spans="19:20">
      <c r="S5795" s="42">
        <v>18201</v>
      </c>
      <c r="T5795" s="66" t="s">
        <v>3421</v>
      </c>
    </row>
    <row r="5796" spans="19:20">
      <c r="S5796" s="42">
        <v>18202</v>
      </c>
      <c r="T5796" s="66" t="s">
        <v>3421</v>
      </c>
    </row>
    <row r="5797" spans="19:20">
      <c r="S5797" s="42">
        <v>18203</v>
      </c>
      <c r="T5797" s="66" t="s">
        <v>3421</v>
      </c>
    </row>
    <row r="5798" spans="19:20">
      <c r="S5798" s="42">
        <v>18204</v>
      </c>
      <c r="T5798" s="66" t="s">
        <v>3421</v>
      </c>
    </row>
    <row r="5799" spans="19:20">
      <c r="S5799" s="42">
        <v>18191</v>
      </c>
      <c r="T5799" s="66" t="s">
        <v>3421</v>
      </c>
    </row>
    <row r="5800" spans="19:20">
      <c r="S5800" s="42">
        <v>18192</v>
      </c>
      <c r="T5800" s="66" t="s">
        <v>3421</v>
      </c>
    </row>
    <row r="5801" spans="19:20">
      <c r="S5801" s="42">
        <v>18193</v>
      </c>
      <c r="T5801" s="66" t="s">
        <v>3421</v>
      </c>
    </row>
    <row r="5802" spans="19:20">
      <c r="S5802" s="42">
        <v>18194</v>
      </c>
      <c r="T5802" s="66" t="s">
        <v>3421</v>
      </c>
    </row>
    <row r="5803" spans="19:20">
      <c r="S5803" s="42">
        <v>18195</v>
      </c>
      <c r="T5803" s="66" t="s">
        <v>3421</v>
      </c>
    </row>
    <row r="5804" spans="19:20">
      <c r="S5804" s="42">
        <v>18196</v>
      </c>
      <c r="T5804" s="66" t="s">
        <v>3421</v>
      </c>
    </row>
    <row r="5805" spans="19:20">
      <c r="S5805" s="42">
        <v>18197</v>
      </c>
      <c r="T5805" s="66" t="s">
        <v>3421</v>
      </c>
    </row>
    <row r="5806" spans="19:20">
      <c r="S5806" s="42">
        <v>18184</v>
      </c>
      <c r="T5806" s="66" t="s">
        <v>3421</v>
      </c>
    </row>
    <row r="5807" spans="19:20">
      <c r="S5807" s="42">
        <v>18185</v>
      </c>
      <c r="T5807" s="66" t="s">
        <v>3421</v>
      </c>
    </row>
    <row r="5808" spans="19:20">
      <c r="S5808" s="42">
        <v>18186</v>
      </c>
      <c r="T5808" s="66" t="s">
        <v>3421</v>
      </c>
    </row>
    <row r="5809" spans="19:20">
      <c r="S5809" s="42">
        <v>18187</v>
      </c>
      <c r="T5809" s="66" t="s">
        <v>3421</v>
      </c>
    </row>
    <row r="5810" spans="19:20">
      <c r="S5810" s="42">
        <v>18188</v>
      </c>
      <c r="T5810" s="66" t="s">
        <v>3421</v>
      </c>
    </row>
    <row r="5811" spans="19:20">
      <c r="S5811" s="42">
        <v>18189</v>
      </c>
      <c r="T5811" s="66" t="s">
        <v>3421</v>
      </c>
    </row>
    <row r="5812" spans="19:20">
      <c r="S5812" s="42">
        <v>18190</v>
      </c>
      <c r="T5812" s="66" t="s">
        <v>3421</v>
      </c>
    </row>
    <row r="5813" spans="19:20">
      <c r="S5813" s="42">
        <v>18212</v>
      </c>
      <c r="T5813" s="66" t="s">
        <v>3421</v>
      </c>
    </row>
    <row r="5814" spans="19:20">
      <c r="S5814" s="42">
        <v>18213</v>
      </c>
      <c r="T5814" s="66" t="s">
        <v>3421</v>
      </c>
    </row>
    <row r="5815" spans="19:20">
      <c r="S5815" s="42">
        <v>24603</v>
      </c>
      <c r="T5815" s="66" t="s">
        <v>3421</v>
      </c>
    </row>
    <row r="5816" spans="19:20">
      <c r="S5816" s="42">
        <v>24597</v>
      </c>
      <c r="T5816" s="66" t="s">
        <v>3421</v>
      </c>
    </row>
    <row r="5817" spans="19:20">
      <c r="S5817" s="42">
        <v>24598</v>
      </c>
      <c r="T5817" s="66" t="s">
        <v>3421</v>
      </c>
    </row>
    <row r="5818" spans="19:20">
      <c r="S5818" s="42">
        <v>24599</v>
      </c>
      <c r="T5818" s="66" t="s">
        <v>3421</v>
      </c>
    </row>
    <row r="5819" spans="19:20">
      <c r="S5819" s="42">
        <v>24600</v>
      </c>
      <c r="T5819" s="66" t="s">
        <v>3421</v>
      </c>
    </row>
    <row r="5820" spans="19:20">
      <c r="S5820" s="42">
        <v>24601</v>
      </c>
      <c r="T5820" s="66" t="s">
        <v>3421</v>
      </c>
    </row>
    <row r="5821" spans="19:20">
      <c r="S5821" s="42">
        <v>24602</v>
      </c>
      <c r="T5821" s="66" t="s">
        <v>3421</v>
      </c>
    </row>
    <row r="5822" spans="19:20">
      <c r="S5822" s="42">
        <v>18211</v>
      </c>
      <c r="T5822" s="66" t="s">
        <v>3421</v>
      </c>
    </row>
    <row r="5823" spans="19:20">
      <c r="S5823" s="42">
        <v>18205</v>
      </c>
      <c r="T5823" s="66" t="s">
        <v>3421</v>
      </c>
    </row>
    <row r="5824" spans="19:20">
      <c r="S5824" s="42">
        <v>18206</v>
      </c>
      <c r="T5824" s="66" t="s">
        <v>3421</v>
      </c>
    </row>
    <row r="5825" spans="19:20">
      <c r="S5825" s="42">
        <v>18207</v>
      </c>
      <c r="T5825" s="66" t="s">
        <v>3421</v>
      </c>
    </row>
    <row r="5826" spans="19:20">
      <c r="S5826" s="42">
        <v>18208</v>
      </c>
      <c r="T5826" s="66" t="s">
        <v>3421</v>
      </c>
    </row>
    <row r="5827" spans="19:20">
      <c r="S5827" s="42">
        <v>18209</v>
      </c>
      <c r="T5827" s="66" t="s">
        <v>3421</v>
      </c>
    </row>
    <row r="5828" spans="19:20">
      <c r="S5828" s="42">
        <v>6121</v>
      </c>
      <c r="T5828" s="66" t="s">
        <v>4256</v>
      </c>
    </row>
    <row r="5829" spans="19:20">
      <c r="S5829" s="42">
        <v>6122</v>
      </c>
      <c r="T5829" s="66" t="s">
        <v>4257</v>
      </c>
    </row>
    <row r="5830" spans="19:20">
      <c r="S5830" s="42">
        <v>6123</v>
      </c>
      <c r="T5830" s="66" t="s">
        <v>4257</v>
      </c>
    </row>
    <row r="5831" spans="19:20">
      <c r="S5831" s="42">
        <v>6124</v>
      </c>
      <c r="T5831" s="66" t="s">
        <v>4257</v>
      </c>
    </row>
    <row r="5832" spans="19:20">
      <c r="S5832" s="42">
        <v>6125</v>
      </c>
      <c r="T5832" s="66" t="s">
        <v>4256</v>
      </c>
    </row>
    <row r="5833" spans="19:20">
      <c r="S5833" s="42">
        <v>6126</v>
      </c>
      <c r="T5833" s="66" t="s">
        <v>4257</v>
      </c>
    </row>
    <row r="5834" spans="19:20">
      <c r="S5834" s="42">
        <v>6127</v>
      </c>
      <c r="T5834" s="66" t="s">
        <v>4257</v>
      </c>
    </row>
    <row r="5835" spans="19:20">
      <c r="S5835" s="42">
        <v>18228</v>
      </c>
      <c r="T5835" s="66" t="s">
        <v>3860</v>
      </c>
    </row>
    <row r="5836" spans="19:20">
      <c r="S5836" s="42">
        <v>24609</v>
      </c>
      <c r="T5836" s="66" t="s">
        <v>3343</v>
      </c>
    </row>
    <row r="5837" spans="19:20">
      <c r="S5837" s="42">
        <v>24610</v>
      </c>
      <c r="T5837" s="66" t="s">
        <v>3343</v>
      </c>
    </row>
    <row r="5838" spans="19:20">
      <c r="S5838" s="42">
        <v>18226</v>
      </c>
      <c r="T5838" s="66" t="s">
        <v>3343</v>
      </c>
    </row>
    <row r="5839" spans="19:20">
      <c r="S5839" s="42">
        <v>18227</v>
      </c>
      <c r="T5839" s="66" t="s">
        <v>3988</v>
      </c>
    </row>
    <row r="5840" spans="19:20">
      <c r="S5840" s="42">
        <v>18240</v>
      </c>
      <c r="T5840" s="66" t="s">
        <v>3213</v>
      </c>
    </row>
    <row r="5841" spans="19:20">
      <c r="S5841" s="42">
        <v>18241</v>
      </c>
      <c r="T5841" s="66" t="s">
        <v>3213</v>
      </c>
    </row>
    <row r="5842" spans="19:20">
      <c r="S5842" s="42">
        <v>18242</v>
      </c>
      <c r="T5842" s="66" t="s">
        <v>3213</v>
      </c>
    </row>
    <row r="5843" spans="19:20">
      <c r="S5843" s="42">
        <v>18243</v>
      </c>
      <c r="T5843" s="66" t="s">
        <v>3213</v>
      </c>
    </row>
    <row r="5844" spans="19:20">
      <c r="S5844" s="42">
        <v>18244</v>
      </c>
      <c r="T5844" s="66" t="s">
        <v>3213</v>
      </c>
    </row>
    <row r="5845" spans="19:20">
      <c r="S5845" s="42">
        <v>24616</v>
      </c>
      <c r="T5845" s="66" t="s">
        <v>4123</v>
      </c>
    </row>
    <row r="5846" spans="19:20">
      <c r="S5846" s="42">
        <v>18229</v>
      </c>
      <c r="T5846" s="66" t="s">
        <v>3213</v>
      </c>
    </row>
    <row r="5847" spans="19:20">
      <c r="S5847" s="42">
        <v>24617</v>
      </c>
      <c r="T5847" s="66" t="s">
        <v>4258</v>
      </c>
    </row>
    <row r="5848" spans="19:20">
      <c r="S5848" s="42">
        <v>18247</v>
      </c>
      <c r="T5848" s="66" t="s">
        <v>4258</v>
      </c>
    </row>
    <row r="5849" spans="19:20">
      <c r="S5849" s="42">
        <v>18248</v>
      </c>
      <c r="T5849" s="66" t="s">
        <v>4258</v>
      </c>
    </row>
    <row r="5850" spans="19:20">
      <c r="S5850" s="42">
        <v>24618</v>
      </c>
      <c r="T5850" s="66" t="s">
        <v>4258</v>
      </c>
    </row>
    <row r="5851" spans="19:20">
      <c r="S5851" s="42">
        <v>24619</v>
      </c>
      <c r="T5851" s="66" t="s">
        <v>4258</v>
      </c>
    </row>
    <row r="5852" spans="19:20">
      <c r="S5852" s="42">
        <v>24627</v>
      </c>
      <c r="T5852" s="66" t="s">
        <v>3467</v>
      </c>
    </row>
    <row r="5853" spans="19:20">
      <c r="S5853" s="42">
        <v>24626</v>
      </c>
      <c r="T5853" s="66" t="s">
        <v>3467</v>
      </c>
    </row>
    <row r="5854" spans="19:20">
      <c r="S5854" s="42">
        <v>24625</v>
      </c>
      <c r="T5854" s="66" t="s">
        <v>3467</v>
      </c>
    </row>
    <row r="5855" spans="19:20">
      <c r="S5855" s="42">
        <v>24624</v>
      </c>
      <c r="T5855" s="66" t="s">
        <v>3467</v>
      </c>
    </row>
    <row r="5856" spans="19:20">
      <c r="S5856" s="42">
        <v>24623</v>
      </c>
      <c r="T5856" s="66" t="s">
        <v>3467</v>
      </c>
    </row>
    <row r="5857" spans="19:20">
      <c r="S5857" s="42">
        <v>24622</v>
      </c>
      <c r="T5857" s="66" t="s">
        <v>3467</v>
      </c>
    </row>
    <row r="5858" spans="19:20">
      <c r="S5858" s="42">
        <v>80047</v>
      </c>
      <c r="T5858" s="66" t="s">
        <v>3236</v>
      </c>
    </row>
    <row r="5859" spans="19:20">
      <c r="S5859" s="42">
        <v>18253</v>
      </c>
      <c r="T5859" s="66" t="s">
        <v>3834</v>
      </c>
    </row>
    <row r="5860" spans="19:20">
      <c r="S5860" s="42">
        <v>18261</v>
      </c>
      <c r="T5860" s="66" t="s">
        <v>3834</v>
      </c>
    </row>
    <row r="5861" spans="19:20">
      <c r="S5861" s="42">
        <v>18262</v>
      </c>
      <c r="T5861" s="66" t="s">
        <v>3834</v>
      </c>
    </row>
    <row r="5862" spans="19:20">
      <c r="S5862" s="42">
        <v>24631</v>
      </c>
      <c r="T5862" s="66" t="s">
        <v>3834</v>
      </c>
    </row>
    <row r="5863" spans="19:20">
      <c r="S5863" s="42">
        <v>18258</v>
      </c>
      <c r="T5863" s="66" t="s">
        <v>3834</v>
      </c>
    </row>
    <row r="5864" spans="19:20">
      <c r="S5864" s="42">
        <v>18250</v>
      </c>
      <c r="T5864" s="66" t="s">
        <v>3834</v>
      </c>
    </row>
    <row r="5865" spans="19:20">
      <c r="S5865" s="42">
        <v>24638</v>
      </c>
      <c r="T5865" s="66" t="s">
        <v>3421</v>
      </c>
    </row>
    <row r="5866" spans="19:20">
      <c r="S5866" s="42">
        <v>18265</v>
      </c>
      <c r="T5866" s="66" t="s">
        <v>3329</v>
      </c>
    </row>
    <row r="5867" spans="19:20">
      <c r="S5867" s="42">
        <v>18266</v>
      </c>
      <c r="T5867" s="66" t="s">
        <v>3329</v>
      </c>
    </row>
    <row r="5868" spans="19:20">
      <c r="S5868" s="42">
        <v>18272</v>
      </c>
      <c r="T5868" s="66" t="s">
        <v>3988</v>
      </c>
    </row>
    <row r="5869" spans="19:20">
      <c r="S5869" s="42">
        <v>80051</v>
      </c>
      <c r="T5869" s="66" t="s">
        <v>3329</v>
      </c>
    </row>
    <row r="5870" spans="19:20">
      <c r="S5870" s="42">
        <v>18280</v>
      </c>
      <c r="T5870" s="66" t="s">
        <v>3825</v>
      </c>
    </row>
    <row r="5871" spans="19:20">
      <c r="S5871" s="42">
        <v>18281</v>
      </c>
      <c r="T5871" s="66" t="s">
        <v>3825</v>
      </c>
    </row>
    <row r="5872" spans="19:20">
      <c r="S5872" s="42">
        <v>18282</v>
      </c>
      <c r="T5872" s="66" t="s">
        <v>3825</v>
      </c>
    </row>
    <row r="5873" spans="19:20">
      <c r="S5873" s="42">
        <v>18283</v>
      </c>
      <c r="T5873" s="66" t="s">
        <v>3825</v>
      </c>
    </row>
    <row r="5874" spans="19:20">
      <c r="S5874" s="42">
        <v>18284</v>
      </c>
      <c r="T5874" s="66" t="s">
        <v>3825</v>
      </c>
    </row>
    <row r="5875" spans="19:20">
      <c r="S5875" s="42">
        <v>18285</v>
      </c>
      <c r="T5875" s="66" t="s">
        <v>3825</v>
      </c>
    </row>
    <row r="5876" spans="19:20">
      <c r="S5876" s="42">
        <v>18286</v>
      </c>
      <c r="T5876" s="66" t="s">
        <v>3825</v>
      </c>
    </row>
    <row r="5877" spans="19:20">
      <c r="S5877" s="42">
        <v>18310</v>
      </c>
      <c r="T5877" s="66" t="s">
        <v>4107</v>
      </c>
    </row>
    <row r="5878" spans="19:20">
      <c r="S5878" s="42">
        <v>24671</v>
      </c>
      <c r="T5878" s="66" t="s">
        <v>4107</v>
      </c>
    </row>
    <row r="5879" spans="19:20">
      <c r="S5879" s="42">
        <v>24672</v>
      </c>
      <c r="T5879" s="66" t="s">
        <v>4107</v>
      </c>
    </row>
    <row r="5880" spans="19:20">
      <c r="S5880" s="42">
        <v>24673</v>
      </c>
      <c r="T5880" s="66" t="s">
        <v>4107</v>
      </c>
    </row>
    <row r="5881" spans="19:20">
      <c r="S5881" s="42">
        <v>24674</v>
      </c>
      <c r="T5881" s="66" t="s">
        <v>4107</v>
      </c>
    </row>
    <row r="5882" spans="19:20">
      <c r="S5882" s="42">
        <v>18302</v>
      </c>
      <c r="T5882" s="66" t="s">
        <v>4107</v>
      </c>
    </row>
    <row r="5883" spans="19:20">
      <c r="S5883" s="42">
        <v>18303</v>
      </c>
      <c r="T5883" s="66" t="s">
        <v>4107</v>
      </c>
    </row>
    <row r="5884" spans="19:20">
      <c r="S5884" s="42">
        <v>18304</v>
      </c>
      <c r="T5884" s="66" t="s">
        <v>4107</v>
      </c>
    </row>
    <row r="5885" spans="19:20">
      <c r="S5885" s="42">
        <v>18305</v>
      </c>
      <c r="T5885" s="66" t="s">
        <v>4107</v>
      </c>
    </row>
    <row r="5886" spans="19:20">
      <c r="S5886" s="42">
        <v>18306</v>
      </c>
      <c r="T5886" s="66" t="s">
        <v>4107</v>
      </c>
    </row>
    <row r="5887" spans="19:20">
      <c r="S5887" s="42">
        <v>18307</v>
      </c>
      <c r="T5887" s="66" t="s">
        <v>4107</v>
      </c>
    </row>
    <row r="5888" spans="19:20">
      <c r="S5888" s="42">
        <v>18308</v>
      </c>
      <c r="T5888" s="66" t="s">
        <v>4107</v>
      </c>
    </row>
    <row r="5889" spans="19:20">
      <c r="S5889" s="42">
        <v>18309</v>
      </c>
      <c r="T5889" s="66" t="s">
        <v>4107</v>
      </c>
    </row>
    <row r="5890" spans="19:20">
      <c r="S5890" s="42">
        <v>24686</v>
      </c>
      <c r="T5890" s="66" t="s">
        <v>4259</v>
      </c>
    </row>
    <row r="5891" spans="19:20">
      <c r="S5891" s="42">
        <v>24687</v>
      </c>
      <c r="T5891" s="66" t="s">
        <v>4259</v>
      </c>
    </row>
    <row r="5892" spans="19:20">
      <c r="S5892" s="42">
        <v>24685</v>
      </c>
      <c r="T5892" s="66" t="s">
        <v>4259</v>
      </c>
    </row>
    <row r="5893" spans="19:20">
      <c r="S5893" s="42">
        <v>24690</v>
      </c>
      <c r="T5893" s="66" t="s">
        <v>4075</v>
      </c>
    </row>
    <row r="5894" spans="19:20">
      <c r="S5894" s="42">
        <v>18319</v>
      </c>
      <c r="T5894" s="66" t="s">
        <v>3329</v>
      </c>
    </row>
    <row r="5895" spans="19:20">
      <c r="S5895" s="42">
        <v>18320</v>
      </c>
      <c r="T5895" s="66" t="s">
        <v>3329</v>
      </c>
    </row>
    <row r="5896" spans="19:20">
      <c r="S5896" s="42">
        <v>18321</v>
      </c>
      <c r="T5896" s="66" t="s">
        <v>3213</v>
      </c>
    </row>
    <row r="5897" spans="19:20">
      <c r="S5897" s="42">
        <v>18324</v>
      </c>
      <c r="T5897" s="66" t="s">
        <v>3213</v>
      </c>
    </row>
    <row r="5898" spans="19:20">
      <c r="S5898" s="42">
        <v>18325</v>
      </c>
      <c r="T5898" s="66" t="s">
        <v>3213</v>
      </c>
    </row>
    <row r="5899" spans="19:20">
      <c r="S5899" s="42">
        <v>18322</v>
      </c>
      <c r="T5899" s="66" t="s">
        <v>3213</v>
      </c>
    </row>
    <row r="5900" spans="19:20">
      <c r="S5900" s="42">
        <v>18323</v>
      </c>
      <c r="T5900" s="66" t="s">
        <v>3213</v>
      </c>
    </row>
    <row r="5901" spans="19:20">
      <c r="S5901" s="42">
        <v>18351</v>
      </c>
      <c r="T5901" s="66" t="s">
        <v>3860</v>
      </c>
    </row>
    <row r="5902" spans="19:20">
      <c r="S5902" s="42">
        <v>18352</v>
      </c>
      <c r="T5902" s="66" t="s">
        <v>3860</v>
      </c>
    </row>
    <row r="5903" spans="19:20">
      <c r="S5903" s="42">
        <v>18353</v>
      </c>
      <c r="T5903" s="66" t="s">
        <v>3860</v>
      </c>
    </row>
    <row r="5904" spans="19:20">
      <c r="S5904" s="42">
        <v>18354</v>
      </c>
      <c r="T5904" s="66" t="s">
        <v>3860</v>
      </c>
    </row>
    <row r="5905" spans="19:20">
      <c r="S5905" s="42">
        <v>18349</v>
      </c>
      <c r="T5905" s="66" t="s">
        <v>3860</v>
      </c>
    </row>
    <row r="5906" spans="19:20">
      <c r="S5906" s="42">
        <v>18350</v>
      </c>
      <c r="T5906" s="66" t="s">
        <v>3860</v>
      </c>
    </row>
    <row r="5907" spans="19:20">
      <c r="S5907" s="42">
        <v>18355</v>
      </c>
      <c r="T5907" s="66" t="s">
        <v>3860</v>
      </c>
    </row>
    <row r="5908" spans="19:20">
      <c r="S5908" s="42">
        <v>18356</v>
      </c>
      <c r="T5908" s="66" t="s">
        <v>3860</v>
      </c>
    </row>
    <row r="5909" spans="19:20">
      <c r="S5909" s="42">
        <v>18357</v>
      </c>
      <c r="T5909" s="66" t="s">
        <v>3860</v>
      </c>
    </row>
    <row r="5910" spans="19:20">
      <c r="S5910" s="42">
        <v>18358</v>
      </c>
      <c r="T5910" s="66" t="s">
        <v>3860</v>
      </c>
    </row>
    <row r="5911" spans="19:20">
      <c r="S5911" s="42">
        <v>18359</v>
      </c>
      <c r="T5911" s="66" t="s">
        <v>3860</v>
      </c>
    </row>
    <row r="5912" spans="19:20">
      <c r="S5912" s="42">
        <v>18360</v>
      </c>
      <c r="T5912" s="66" t="s">
        <v>3860</v>
      </c>
    </row>
    <row r="5913" spans="19:20">
      <c r="S5913" s="42">
        <v>24695</v>
      </c>
      <c r="T5913" s="66" t="s">
        <v>3860</v>
      </c>
    </row>
    <row r="5914" spans="19:20">
      <c r="S5914" s="42">
        <v>24696</v>
      </c>
      <c r="T5914" s="66" t="s">
        <v>3860</v>
      </c>
    </row>
    <row r="5915" spans="19:20">
      <c r="S5915" s="42">
        <v>24697</v>
      </c>
      <c r="T5915" s="66" t="s">
        <v>3860</v>
      </c>
    </row>
    <row r="5916" spans="19:20">
      <c r="S5916" s="42">
        <v>24698</v>
      </c>
      <c r="T5916" s="66" t="s">
        <v>3860</v>
      </c>
    </row>
    <row r="5917" spans="19:20">
      <c r="S5917" s="42">
        <v>24699</v>
      </c>
      <c r="T5917" s="66" t="s">
        <v>3860</v>
      </c>
    </row>
    <row r="5918" spans="19:20">
      <c r="S5918" s="42">
        <v>24700</v>
      </c>
      <c r="T5918" s="66" t="s">
        <v>3860</v>
      </c>
    </row>
    <row r="5919" spans="19:20">
      <c r="S5919" s="42">
        <v>18361</v>
      </c>
      <c r="T5919" s="66" t="s">
        <v>3860</v>
      </c>
    </row>
    <row r="5920" spans="19:20">
      <c r="S5920" s="42">
        <v>24701</v>
      </c>
      <c r="T5920" s="66" t="s">
        <v>3860</v>
      </c>
    </row>
    <row r="5921" spans="19:20">
      <c r="S5921" s="42">
        <v>18362</v>
      </c>
      <c r="T5921" s="66" t="s">
        <v>3860</v>
      </c>
    </row>
    <row r="5922" spans="19:20">
      <c r="S5922" s="42">
        <v>24702</v>
      </c>
      <c r="T5922" s="66" t="s">
        <v>3860</v>
      </c>
    </row>
    <row r="5923" spans="19:20">
      <c r="S5923" s="42">
        <v>24703</v>
      </c>
      <c r="T5923" s="66" t="s">
        <v>4260</v>
      </c>
    </row>
    <row r="5924" spans="19:20">
      <c r="S5924" s="42">
        <v>24704</v>
      </c>
      <c r="T5924" s="66" t="s">
        <v>4260</v>
      </c>
    </row>
    <row r="5925" spans="19:20">
      <c r="S5925" s="42">
        <v>24705</v>
      </c>
      <c r="T5925" s="66" t="s">
        <v>4260</v>
      </c>
    </row>
    <row r="5926" spans="19:20">
      <c r="S5926" s="42">
        <v>24706</v>
      </c>
      <c r="T5926" s="66" t="s">
        <v>4260</v>
      </c>
    </row>
    <row r="5927" spans="19:20">
      <c r="S5927" s="42">
        <v>24707</v>
      </c>
      <c r="T5927" s="66" t="s">
        <v>4260</v>
      </c>
    </row>
    <row r="5928" spans="19:20">
      <c r="S5928" s="42">
        <v>24708</v>
      </c>
      <c r="T5928" s="66" t="s">
        <v>4260</v>
      </c>
    </row>
    <row r="5929" spans="19:20">
      <c r="S5929" s="42">
        <v>24709</v>
      </c>
      <c r="T5929" s="66" t="s">
        <v>3860</v>
      </c>
    </row>
    <row r="5930" spans="19:20">
      <c r="S5930" s="42">
        <v>24710</v>
      </c>
      <c r="T5930" s="66" t="s">
        <v>3860</v>
      </c>
    </row>
    <row r="5931" spans="19:20">
      <c r="S5931" s="42">
        <v>24711</v>
      </c>
      <c r="T5931" s="66" t="s">
        <v>3860</v>
      </c>
    </row>
    <row r="5932" spans="19:20">
      <c r="S5932" s="42">
        <v>24712</v>
      </c>
      <c r="T5932" s="66" t="s">
        <v>3860</v>
      </c>
    </row>
    <row r="5933" spans="19:20">
      <c r="S5933" s="42">
        <v>18374</v>
      </c>
      <c r="T5933" s="66" t="s">
        <v>4202</v>
      </c>
    </row>
    <row r="5934" spans="19:20">
      <c r="S5934" s="42">
        <v>18375</v>
      </c>
      <c r="T5934" s="66" t="s">
        <v>4202</v>
      </c>
    </row>
    <row r="5935" spans="19:20">
      <c r="S5935" s="42">
        <v>18376</v>
      </c>
      <c r="T5935" s="66" t="s">
        <v>4202</v>
      </c>
    </row>
    <row r="5936" spans="19:20">
      <c r="S5936" s="42">
        <v>55027</v>
      </c>
      <c r="T5936" s="66" t="s">
        <v>3821</v>
      </c>
    </row>
    <row r="5937" spans="19:20">
      <c r="S5937" s="42">
        <v>5200</v>
      </c>
      <c r="T5937" s="66" t="s">
        <v>3213</v>
      </c>
    </row>
    <row r="5938" spans="19:20">
      <c r="S5938" s="42">
        <v>18431</v>
      </c>
      <c r="T5938" s="66" t="s">
        <v>3834</v>
      </c>
    </row>
    <row r="5939" spans="19:20">
      <c r="S5939" s="42">
        <v>24746</v>
      </c>
      <c r="T5939" s="66" t="s">
        <v>3834</v>
      </c>
    </row>
    <row r="5940" spans="19:20">
      <c r="S5940" s="42">
        <v>24767</v>
      </c>
      <c r="T5940" s="66" t="s">
        <v>4128</v>
      </c>
    </row>
    <row r="5941" spans="19:20">
      <c r="S5941" s="42">
        <v>24764</v>
      </c>
      <c r="T5941" s="66" t="s">
        <v>4128</v>
      </c>
    </row>
    <row r="5942" spans="19:20">
      <c r="S5942" s="42">
        <v>24765</v>
      </c>
      <c r="T5942" s="66" t="s">
        <v>4128</v>
      </c>
    </row>
    <row r="5943" spans="19:20">
      <c r="S5943" s="42">
        <v>24766</v>
      </c>
      <c r="T5943" s="66" t="s">
        <v>4128</v>
      </c>
    </row>
    <row r="5944" spans="19:20">
      <c r="S5944" s="42">
        <v>24768</v>
      </c>
      <c r="T5944" s="66" t="s">
        <v>3213</v>
      </c>
    </row>
    <row r="5945" spans="19:20">
      <c r="S5945" s="42">
        <v>24769</v>
      </c>
      <c r="T5945" s="66" t="s">
        <v>3213</v>
      </c>
    </row>
    <row r="5946" spans="19:20">
      <c r="S5946" s="42">
        <v>18463</v>
      </c>
      <c r="T5946" s="66" t="s">
        <v>4125</v>
      </c>
    </row>
    <row r="5947" spans="19:20">
      <c r="S5947" s="42">
        <v>18464</v>
      </c>
      <c r="T5947" s="66" t="s">
        <v>4125</v>
      </c>
    </row>
    <row r="5948" spans="19:20">
      <c r="S5948" s="42">
        <v>24778</v>
      </c>
      <c r="T5948" s="66" t="s">
        <v>4125</v>
      </c>
    </row>
    <row r="5949" spans="19:20">
      <c r="S5949" s="42">
        <v>18465</v>
      </c>
      <c r="T5949" s="66" t="s">
        <v>4125</v>
      </c>
    </row>
    <row r="5950" spans="19:20">
      <c r="S5950" s="42">
        <v>24779</v>
      </c>
      <c r="T5950" s="66" t="s">
        <v>4125</v>
      </c>
    </row>
    <row r="5951" spans="19:20">
      <c r="S5951" s="42">
        <v>24780</v>
      </c>
      <c r="T5951" s="66" t="s">
        <v>4125</v>
      </c>
    </row>
    <row r="5952" spans="19:20">
      <c r="S5952" s="42">
        <v>24781</v>
      </c>
      <c r="T5952" s="66" t="s">
        <v>4125</v>
      </c>
    </row>
    <row r="5953" spans="19:20">
      <c r="S5953" s="42">
        <v>24782</v>
      </c>
      <c r="T5953" s="66" t="s">
        <v>4125</v>
      </c>
    </row>
    <row r="5954" spans="19:20">
      <c r="S5954" s="42">
        <v>18482</v>
      </c>
      <c r="T5954" s="66" t="s">
        <v>3329</v>
      </c>
    </row>
    <row r="5955" spans="19:20">
      <c r="S5955" s="42">
        <v>18481</v>
      </c>
      <c r="T5955" s="66" t="s">
        <v>3329</v>
      </c>
    </row>
    <row r="5956" spans="19:20">
      <c r="S5956" s="42">
        <v>18480</v>
      </c>
      <c r="T5956" s="66" t="s">
        <v>3329</v>
      </c>
    </row>
    <row r="5957" spans="19:20">
      <c r="S5957" s="42">
        <v>18479</v>
      </c>
      <c r="T5957" s="66" t="s">
        <v>3329</v>
      </c>
    </row>
    <row r="5958" spans="19:20">
      <c r="S5958" s="42">
        <v>18493</v>
      </c>
      <c r="T5958" s="66" t="s">
        <v>4214</v>
      </c>
    </row>
    <row r="5959" spans="19:20">
      <c r="S5959" s="42">
        <v>24810</v>
      </c>
      <c r="T5959" s="66" t="s">
        <v>4261</v>
      </c>
    </row>
    <row r="5960" spans="19:20">
      <c r="S5960" s="42">
        <v>24811</v>
      </c>
      <c r="T5960" s="66" t="s">
        <v>4261</v>
      </c>
    </row>
    <row r="5961" spans="19:20">
      <c r="S5961" s="42">
        <v>24812</v>
      </c>
      <c r="T5961" s="66" t="s">
        <v>4261</v>
      </c>
    </row>
    <row r="5962" spans="19:20">
      <c r="S5962" s="42">
        <v>24813</v>
      </c>
      <c r="T5962" s="66" t="s">
        <v>4261</v>
      </c>
    </row>
    <row r="5963" spans="19:20">
      <c r="S5963" s="42">
        <v>24814</v>
      </c>
      <c r="T5963" s="66" t="s">
        <v>4261</v>
      </c>
    </row>
    <row r="5964" spans="19:20">
      <c r="S5964" s="42">
        <v>18505</v>
      </c>
      <c r="T5964" s="66" t="s">
        <v>4261</v>
      </c>
    </row>
    <row r="5965" spans="19:20">
      <c r="S5965" s="42">
        <v>24815</v>
      </c>
      <c r="T5965" s="66" t="s">
        <v>4261</v>
      </c>
    </row>
    <row r="5966" spans="19:20">
      <c r="S5966" s="42">
        <v>18506</v>
      </c>
      <c r="T5966" s="66" t="s">
        <v>4261</v>
      </c>
    </row>
    <row r="5967" spans="19:20">
      <c r="S5967" s="42">
        <v>24816</v>
      </c>
      <c r="T5967" s="66" t="s">
        <v>4261</v>
      </c>
    </row>
    <row r="5968" spans="19:20">
      <c r="S5968" s="42">
        <v>24805</v>
      </c>
      <c r="T5968" s="66" t="s">
        <v>4261</v>
      </c>
    </row>
    <row r="5969" spans="19:20">
      <c r="S5969" s="42">
        <v>24806</v>
      </c>
      <c r="T5969" s="66" t="s">
        <v>4261</v>
      </c>
    </row>
    <row r="5970" spans="19:20">
      <c r="S5970" s="42">
        <v>24807</v>
      </c>
      <c r="T5970" s="66" t="s">
        <v>4261</v>
      </c>
    </row>
    <row r="5971" spans="19:20">
      <c r="S5971" s="42">
        <v>24808</v>
      </c>
      <c r="T5971" s="66" t="s">
        <v>4261</v>
      </c>
    </row>
    <row r="5972" spans="19:20">
      <c r="S5972" s="42">
        <v>24809</v>
      </c>
      <c r="T5972" s="66" t="s">
        <v>4261</v>
      </c>
    </row>
    <row r="5973" spans="19:20">
      <c r="S5973" s="42">
        <v>18494</v>
      </c>
      <c r="T5973" s="66" t="s">
        <v>4261</v>
      </c>
    </row>
    <row r="5974" spans="19:20">
      <c r="S5974" s="42">
        <v>18495</v>
      </c>
      <c r="T5974" s="66" t="s">
        <v>4261</v>
      </c>
    </row>
    <row r="5975" spans="19:20">
      <c r="S5975" s="42">
        <v>24804</v>
      </c>
      <c r="T5975" s="66" t="s">
        <v>4261</v>
      </c>
    </row>
    <row r="5976" spans="19:20">
      <c r="S5976" s="42">
        <v>24801</v>
      </c>
      <c r="T5976" s="66" t="s">
        <v>4261</v>
      </c>
    </row>
    <row r="5977" spans="19:20">
      <c r="S5977" s="42">
        <v>24802</v>
      </c>
      <c r="T5977" s="66" t="s">
        <v>4261</v>
      </c>
    </row>
    <row r="5978" spans="19:20">
      <c r="S5978" s="42">
        <v>24803</v>
      </c>
      <c r="T5978" s="66" t="s">
        <v>4261</v>
      </c>
    </row>
    <row r="5979" spans="19:20">
      <c r="S5979" s="42">
        <v>24818</v>
      </c>
      <c r="T5979" s="66" t="s">
        <v>4262</v>
      </c>
    </row>
    <row r="5980" spans="19:20">
      <c r="S5980" s="42">
        <v>18508</v>
      </c>
      <c r="T5980" s="66" t="s">
        <v>4262</v>
      </c>
    </row>
    <row r="5981" spans="19:20">
      <c r="S5981" s="42">
        <v>18466</v>
      </c>
      <c r="T5981" s="66" t="s">
        <v>3213</v>
      </c>
    </row>
    <row r="5982" spans="19:20">
      <c r="S5982" s="42">
        <v>18473</v>
      </c>
      <c r="T5982" s="66" t="s">
        <v>3860</v>
      </c>
    </row>
    <row r="5983" spans="19:20">
      <c r="S5983" s="42">
        <v>18565</v>
      </c>
      <c r="T5983" s="66" t="s">
        <v>3886</v>
      </c>
    </row>
    <row r="5984" spans="19:20">
      <c r="S5984" s="42">
        <v>18566</v>
      </c>
      <c r="T5984" s="66" t="s">
        <v>3886</v>
      </c>
    </row>
    <row r="5985" spans="19:20">
      <c r="S5985" s="42">
        <v>18567</v>
      </c>
      <c r="T5985" s="66" t="s">
        <v>3886</v>
      </c>
    </row>
    <row r="5986" spans="19:20">
      <c r="S5986" s="42">
        <v>18568</v>
      </c>
      <c r="T5986" s="66" t="s">
        <v>3886</v>
      </c>
    </row>
    <row r="5987" spans="19:20">
      <c r="S5987" s="42">
        <v>18569</v>
      </c>
      <c r="T5987" s="66" t="s">
        <v>3886</v>
      </c>
    </row>
    <row r="5988" spans="19:20">
      <c r="S5988" s="42">
        <v>18570</v>
      </c>
      <c r="T5988" s="66" t="s">
        <v>3886</v>
      </c>
    </row>
    <row r="5989" spans="19:20">
      <c r="S5989" s="42">
        <v>18564</v>
      </c>
      <c r="T5989" s="66" t="s">
        <v>3886</v>
      </c>
    </row>
    <row r="5990" spans="19:20">
      <c r="S5990" s="42">
        <v>18575</v>
      </c>
      <c r="T5990" s="66" t="s">
        <v>3886</v>
      </c>
    </row>
    <row r="5991" spans="19:20">
      <c r="S5991" s="42">
        <v>24864</v>
      </c>
      <c r="T5991" s="66" t="s">
        <v>3886</v>
      </c>
    </row>
    <row r="5992" spans="19:20">
      <c r="S5992" s="42">
        <v>18576</v>
      </c>
      <c r="T5992" s="66" t="s">
        <v>3886</v>
      </c>
    </row>
    <row r="5993" spans="19:20">
      <c r="S5993" s="42">
        <v>24865</v>
      </c>
      <c r="T5993" s="66" t="s">
        <v>3886</v>
      </c>
    </row>
    <row r="5994" spans="19:20">
      <c r="S5994" s="42">
        <v>24866</v>
      </c>
      <c r="T5994" s="66" t="s">
        <v>3886</v>
      </c>
    </row>
    <row r="5995" spans="19:20">
      <c r="S5995" s="42">
        <v>24867</v>
      </c>
      <c r="T5995" s="66" t="s">
        <v>3886</v>
      </c>
    </row>
    <row r="5996" spans="19:20">
      <c r="S5996" s="42">
        <v>18562</v>
      </c>
      <c r="T5996" s="66" t="s">
        <v>3886</v>
      </c>
    </row>
    <row r="5997" spans="19:20">
      <c r="S5997" s="42">
        <v>18571</v>
      </c>
      <c r="T5997" s="66" t="s">
        <v>3886</v>
      </c>
    </row>
    <row r="5998" spans="19:20">
      <c r="S5998" s="42">
        <v>18572</v>
      </c>
      <c r="T5998" s="66" t="s">
        <v>3886</v>
      </c>
    </row>
    <row r="5999" spans="19:20">
      <c r="S5999" s="42">
        <v>24861</v>
      </c>
      <c r="T5999" s="66" t="s">
        <v>3886</v>
      </c>
    </row>
    <row r="6000" spans="19:20">
      <c r="S6000" s="42">
        <v>24862</v>
      </c>
      <c r="T6000" s="66" t="s">
        <v>3886</v>
      </c>
    </row>
    <row r="6001" spans="19:20">
      <c r="S6001" s="42">
        <v>24863</v>
      </c>
      <c r="T6001" s="66" t="s">
        <v>3886</v>
      </c>
    </row>
    <row r="6002" spans="19:20">
      <c r="S6002" s="42">
        <v>18573</v>
      </c>
      <c r="T6002" s="66" t="s">
        <v>3886</v>
      </c>
    </row>
    <row r="6003" spans="19:20">
      <c r="S6003" s="42">
        <v>24860</v>
      </c>
      <c r="T6003" s="66" t="s">
        <v>3886</v>
      </c>
    </row>
    <row r="6004" spans="19:20">
      <c r="S6004" s="42">
        <v>18563</v>
      </c>
      <c r="T6004" s="66" t="s">
        <v>3886</v>
      </c>
    </row>
    <row r="6005" spans="19:20">
      <c r="S6005" s="42">
        <v>18574</v>
      </c>
      <c r="T6005" s="66" t="s">
        <v>3886</v>
      </c>
    </row>
    <row r="6006" spans="19:20">
      <c r="S6006" s="42">
        <v>24885</v>
      </c>
      <c r="T6006" s="66" t="s">
        <v>4260</v>
      </c>
    </row>
    <row r="6007" spans="19:20">
      <c r="S6007" s="42">
        <v>18587</v>
      </c>
      <c r="T6007" s="66" t="s">
        <v>4260</v>
      </c>
    </row>
    <row r="6008" spans="19:20">
      <c r="S6008" s="42">
        <v>18588</v>
      </c>
      <c r="T6008" s="66" t="s">
        <v>3860</v>
      </c>
    </row>
    <row r="6009" spans="19:20">
      <c r="S6009" s="42">
        <v>18591</v>
      </c>
      <c r="T6009" s="66" t="s">
        <v>3860</v>
      </c>
    </row>
    <row r="6010" spans="19:20">
      <c r="S6010" s="42">
        <v>18592</v>
      </c>
      <c r="T6010" s="66" t="s">
        <v>3860</v>
      </c>
    </row>
    <row r="6011" spans="19:20">
      <c r="S6011" s="42">
        <v>18598</v>
      </c>
      <c r="T6011" s="66" t="s">
        <v>4114</v>
      </c>
    </row>
    <row r="6012" spans="19:20">
      <c r="S6012" s="42">
        <v>24892</v>
      </c>
      <c r="T6012" s="66" t="s">
        <v>4099</v>
      </c>
    </row>
    <row r="6013" spans="19:20">
      <c r="S6013" s="42">
        <v>18599</v>
      </c>
      <c r="T6013" s="66" t="s">
        <v>4114</v>
      </c>
    </row>
    <row r="6014" spans="19:20">
      <c r="S6014" s="42">
        <v>24887</v>
      </c>
      <c r="T6014" s="66" t="s">
        <v>3860</v>
      </c>
    </row>
    <row r="6015" spans="19:20">
      <c r="S6015" s="42">
        <v>18589</v>
      </c>
      <c r="T6015" s="66" t="s">
        <v>3860</v>
      </c>
    </row>
    <row r="6016" spans="19:20">
      <c r="S6016" s="42">
        <v>18590</v>
      </c>
      <c r="T6016" s="66" t="s">
        <v>4260</v>
      </c>
    </row>
    <row r="6017" spans="19:20">
      <c r="S6017" s="42">
        <v>24886</v>
      </c>
      <c r="T6017" s="66" t="s">
        <v>3860</v>
      </c>
    </row>
    <row r="6018" spans="19:20">
      <c r="S6018" s="42">
        <v>24893</v>
      </c>
      <c r="T6018" s="66" t="s">
        <v>4263</v>
      </c>
    </row>
    <row r="6019" spans="19:20">
      <c r="S6019" s="42">
        <v>24894</v>
      </c>
      <c r="T6019" s="66" t="s">
        <v>4263</v>
      </c>
    </row>
    <row r="6020" spans="19:20">
      <c r="S6020" s="42">
        <v>18600</v>
      </c>
      <c r="T6020" s="66" t="s">
        <v>3860</v>
      </c>
    </row>
    <row r="6021" spans="19:20">
      <c r="S6021" s="42">
        <v>18601</v>
      </c>
      <c r="T6021" s="66" t="s">
        <v>3860</v>
      </c>
    </row>
    <row r="6022" spans="19:20">
      <c r="S6022" s="42">
        <v>18603</v>
      </c>
      <c r="T6022" s="66" t="s">
        <v>3467</v>
      </c>
    </row>
    <row r="6023" spans="19:20">
      <c r="S6023" s="42">
        <v>7080</v>
      </c>
      <c r="T6023" s="66" t="s">
        <v>3467</v>
      </c>
    </row>
    <row r="6024" spans="19:20">
      <c r="S6024" s="42">
        <v>18604</v>
      </c>
      <c r="T6024" s="66" t="s">
        <v>3467</v>
      </c>
    </row>
    <row r="6025" spans="19:20">
      <c r="S6025" s="42">
        <v>18605</v>
      </c>
      <c r="T6025" s="66" t="s">
        <v>3467</v>
      </c>
    </row>
    <row r="6026" spans="19:20">
      <c r="S6026" s="42">
        <v>18606</v>
      </c>
      <c r="T6026" s="66" t="s">
        <v>3467</v>
      </c>
    </row>
    <row r="6027" spans="19:20">
      <c r="S6027" s="42">
        <v>18607</v>
      </c>
      <c r="T6027" s="66" t="s">
        <v>3467</v>
      </c>
    </row>
    <row r="6028" spans="19:20">
      <c r="S6028" s="42">
        <v>18608</v>
      </c>
      <c r="T6028" s="66" t="s">
        <v>3467</v>
      </c>
    </row>
    <row r="6029" spans="19:20">
      <c r="S6029" s="42">
        <v>18609</v>
      </c>
      <c r="T6029" s="66" t="s">
        <v>3467</v>
      </c>
    </row>
    <row r="6030" spans="19:20">
      <c r="S6030" s="42">
        <v>18610</v>
      </c>
      <c r="T6030" s="66" t="s">
        <v>3467</v>
      </c>
    </row>
    <row r="6031" spans="19:20">
      <c r="S6031" s="42">
        <v>18611</v>
      </c>
      <c r="T6031" s="66" t="s">
        <v>3467</v>
      </c>
    </row>
    <row r="6032" spans="19:20">
      <c r="S6032" s="42">
        <v>18612</v>
      </c>
      <c r="T6032" s="66" t="s">
        <v>3467</v>
      </c>
    </row>
    <row r="6033" spans="19:20">
      <c r="S6033" s="42">
        <v>18613</v>
      </c>
      <c r="T6033" s="66" t="s">
        <v>3467</v>
      </c>
    </row>
    <row r="6034" spans="19:20">
      <c r="S6034" s="42">
        <v>18614</v>
      </c>
      <c r="T6034" s="66" t="s">
        <v>3467</v>
      </c>
    </row>
    <row r="6035" spans="19:20">
      <c r="S6035" s="42">
        <v>24896</v>
      </c>
      <c r="T6035" s="66" t="s">
        <v>3467</v>
      </c>
    </row>
    <row r="6036" spans="19:20">
      <c r="S6036" s="42">
        <v>24897</v>
      </c>
      <c r="T6036" s="66" t="s">
        <v>3467</v>
      </c>
    </row>
    <row r="6037" spans="19:20">
      <c r="S6037" s="42">
        <v>24898</v>
      </c>
      <c r="T6037" s="66" t="s">
        <v>3467</v>
      </c>
    </row>
    <row r="6038" spans="19:20">
      <c r="S6038" s="42">
        <v>24899</v>
      </c>
      <c r="T6038" s="66" t="s">
        <v>3467</v>
      </c>
    </row>
    <row r="6039" spans="19:20">
      <c r="S6039" s="42">
        <v>24900</v>
      </c>
      <c r="T6039" s="66" t="s">
        <v>3467</v>
      </c>
    </row>
    <row r="6040" spans="19:20">
      <c r="S6040" s="42">
        <v>24901</v>
      </c>
      <c r="T6040" s="66" t="s">
        <v>3467</v>
      </c>
    </row>
    <row r="6041" spans="19:20">
      <c r="S6041" s="42">
        <v>92021</v>
      </c>
      <c r="T6041" s="66" t="s">
        <v>3866</v>
      </c>
    </row>
    <row r="6042" spans="19:20">
      <c r="S6042" s="42">
        <v>92022</v>
      </c>
      <c r="T6042" s="66" t="s">
        <v>3866</v>
      </c>
    </row>
    <row r="6043" spans="19:20">
      <c r="S6043" s="42">
        <v>18662</v>
      </c>
      <c r="T6043" s="66" t="s">
        <v>4264</v>
      </c>
    </row>
    <row r="6044" spans="19:20">
      <c r="S6044" s="42">
        <v>24952</v>
      </c>
      <c r="T6044" s="66" t="s">
        <v>4265</v>
      </c>
    </row>
    <row r="6045" spans="19:20">
      <c r="S6045" s="42">
        <v>24948</v>
      </c>
      <c r="T6045" s="66" t="s">
        <v>4266</v>
      </c>
    </row>
    <row r="6046" spans="19:20">
      <c r="S6046" s="42">
        <v>24949</v>
      </c>
      <c r="T6046" s="66" t="s">
        <v>4266</v>
      </c>
    </row>
    <row r="6047" spans="19:20">
      <c r="S6047" s="42">
        <v>24950</v>
      </c>
      <c r="T6047" s="66" t="s">
        <v>4266</v>
      </c>
    </row>
    <row r="6048" spans="19:20">
      <c r="S6048" s="42">
        <v>24937</v>
      </c>
      <c r="T6048" s="66" t="s">
        <v>3400</v>
      </c>
    </row>
    <row r="6049" spans="19:20">
      <c r="S6049" s="42">
        <v>24938</v>
      </c>
      <c r="T6049" s="66" t="s">
        <v>3400</v>
      </c>
    </row>
    <row r="6050" spans="19:20">
      <c r="S6050" s="42">
        <v>24939</v>
      </c>
      <c r="T6050" s="66" t="s">
        <v>3400</v>
      </c>
    </row>
    <row r="6051" spans="19:20">
      <c r="S6051" s="42">
        <v>24940</v>
      </c>
      <c r="T6051" s="66" t="s">
        <v>3400</v>
      </c>
    </row>
    <row r="6052" spans="19:20">
      <c r="S6052" s="42">
        <v>24941</v>
      </c>
      <c r="T6052" s="66" t="s">
        <v>3400</v>
      </c>
    </row>
    <row r="6053" spans="19:20">
      <c r="S6053" s="42">
        <v>24942</v>
      </c>
      <c r="T6053" s="66" t="s">
        <v>3400</v>
      </c>
    </row>
    <row r="6054" spans="19:20">
      <c r="S6054" s="42">
        <v>18655</v>
      </c>
      <c r="T6054" s="66" t="s">
        <v>4266</v>
      </c>
    </row>
    <row r="6055" spans="19:20">
      <c r="S6055" s="42">
        <v>18656</v>
      </c>
      <c r="T6055" s="66" t="s">
        <v>4266</v>
      </c>
    </row>
    <row r="6056" spans="19:20">
      <c r="S6056" s="42">
        <v>18658</v>
      </c>
      <c r="T6056" s="66" t="s">
        <v>4266</v>
      </c>
    </row>
    <row r="6057" spans="19:20">
      <c r="S6057" s="42">
        <v>24947</v>
      </c>
      <c r="T6057" s="66" t="s">
        <v>4266</v>
      </c>
    </row>
    <row r="6058" spans="19:20">
      <c r="S6058" s="42">
        <v>80142</v>
      </c>
      <c r="T6058" s="66" t="s">
        <v>3822</v>
      </c>
    </row>
    <row r="6059" spans="19:20">
      <c r="S6059" s="42">
        <v>25024</v>
      </c>
      <c r="T6059" s="66" t="s">
        <v>3860</v>
      </c>
    </row>
    <row r="6060" spans="19:20">
      <c r="S6060" s="42">
        <v>25025</v>
      </c>
      <c r="T6060" s="66" t="s">
        <v>3860</v>
      </c>
    </row>
    <row r="6061" spans="19:20">
      <c r="S6061" s="42">
        <v>25026</v>
      </c>
      <c r="T6061" s="66" t="s">
        <v>3860</v>
      </c>
    </row>
    <row r="6062" spans="19:20">
      <c r="S6062" s="42">
        <v>25027</v>
      </c>
      <c r="T6062" s="66" t="s">
        <v>3860</v>
      </c>
    </row>
    <row r="6063" spans="19:20">
      <c r="S6063" s="42">
        <v>25028</v>
      </c>
      <c r="T6063" s="66" t="s">
        <v>3860</v>
      </c>
    </row>
    <row r="6064" spans="19:20">
      <c r="S6064" s="42">
        <v>25029</v>
      </c>
      <c r="T6064" s="66" t="s">
        <v>3860</v>
      </c>
    </row>
    <row r="6065" spans="19:20">
      <c r="S6065" s="42">
        <v>18780</v>
      </c>
      <c r="T6065" s="66" t="s">
        <v>3860</v>
      </c>
    </row>
    <row r="6066" spans="19:20">
      <c r="S6066" s="42">
        <v>18781</v>
      </c>
      <c r="T6066" s="66" t="s">
        <v>3860</v>
      </c>
    </row>
    <row r="6067" spans="19:20">
      <c r="S6067" s="42">
        <v>18782</v>
      </c>
      <c r="T6067" s="66" t="s">
        <v>3860</v>
      </c>
    </row>
    <row r="6068" spans="19:20">
      <c r="S6068" s="42">
        <v>18783</v>
      </c>
      <c r="T6068" s="66" t="s">
        <v>3860</v>
      </c>
    </row>
    <row r="6069" spans="19:20">
      <c r="S6069" s="42">
        <v>25023</v>
      </c>
      <c r="T6069" s="66" t="s">
        <v>3860</v>
      </c>
    </row>
    <row r="6070" spans="19:20">
      <c r="S6070" s="42">
        <v>24969</v>
      </c>
      <c r="T6070" s="66" t="s">
        <v>3329</v>
      </c>
    </row>
    <row r="6071" spans="19:20">
      <c r="S6071" s="42">
        <v>25034</v>
      </c>
      <c r="T6071" s="66" t="s">
        <v>4114</v>
      </c>
    </row>
    <row r="6072" spans="19:20">
      <c r="S6072" s="42">
        <v>18796</v>
      </c>
      <c r="T6072" s="66" t="s">
        <v>4114</v>
      </c>
    </row>
    <row r="6073" spans="19:20">
      <c r="S6073" s="42">
        <v>18800</v>
      </c>
      <c r="T6073" s="66" t="s">
        <v>3213</v>
      </c>
    </row>
    <row r="6074" spans="19:20">
      <c r="S6074" s="42">
        <v>18801</v>
      </c>
      <c r="T6074" s="66" t="s">
        <v>3213</v>
      </c>
    </row>
    <row r="6075" spans="19:20">
      <c r="S6075" s="42">
        <v>18802</v>
      </c>
      <c r="T6075" s="66" t="s">
        <v>3213</v>
      </c>
    </row>
    <row r="6076" spans="19:20">
      <c r="S6076" s="42">
        <v>18803</v>
      </c>
      <c r="T6076" s="66" t="s">
        <v>3213</v>
      </c>
    </row>
    <row r="6077" spans="19:20">
      <c r="S6077" s="42">
        <v>18797</v>
      </c>
      <c r="T6077" s="66" t="s">
        <v>3213</v>
      </c>
    </row>
    <row r="6078" spans="19:20">
      <c r="S6078" s="42">
        <v>5213</v>
      </c>
      <c r="T6078" s="66" t="s">
        <v>3213</v>
      </c>
    </row>
    <row r="6079" spans="19:20">
      <c r="S6079" s="42">
        <v>5214</v>
      </c>
      <c r="T6079" s="66" t="s">
        <v>3213</v>
      </c>
    </row>
    <row r="6080" spans="19:20">
      <c r="S6080" s="42">
        <v>5215</v>
      </c>
      <c r="T6080" s="66" t="s">
        <v>3213</v>
      </c>
    </row>
    <row r="6081" spans="19:20">
      <c r="S6081" s="42">
        <v>25036</v>
      </c>
      <c r="T6081" s="66" t="s">
        <v>3213</v>
      </c>
    </row>
    <row r="6082" spans="19:20">
      <c r="S6082" s="42">
        <v>18804</v>
      </c>
      <c r="T6082" s="66" t="s">
        <v>3329</v>
      </c>
    </row>
    <row r="6083" spans="19:20">
      <c r="S6083" s="42">
        <v>18798</v>
      </c>
      <c r="T6083" s="66" t="s">
        <v>3213</v>
      </c>
    </row>
    <row r="6084" spans="19:20">
      <c r="S6084" s="42">
        <v>18799</v>
      </c>
      <c r="T6084" s="66" t="s">
        <v>3213</v>
      </c>
    </row>
    <row r="6085" spans="19:20">
      <c r="S6085" s="42">
        <v>25037</v>
      </c>
      <c r="T6085" s="66" t="s">
        <v>3213</v>
      </c>
    </row>
    <row r="6086" spans="19:20">
      <c r="S6086" s="42">
        <v>18807</v>
      </c>
      <c r="T6086" s="66" t="s">
        <v>3860</v>
      </c>
    </row>
    <row r="6087" spans="19:20">
      <c r="S6087" s="42">
        <v>25039</v>
      </c>
      <c r="T6087" s="66" t="s">
        <v>3821</v>
      </c>
    </row>
    <row r="6088" spans="19:20">
      <c r="S6088" s="42">
        <v>25040</v>
      </c>
      <c r="T6088" s="66" t="s">
        <v>3821</v>
      </c>
    </row>
    <row r="6089" spans="19:20">
      <c r="S6089" s="42">
        <v>25041</v>
      </c>
      <c r="T6089" s="66" t="s">
        <v>3821</v>
      </c>
    </row>
    <row r="6090" spans="19:20">
      <c r="S6090" s="42">
        <v>80078</v>
      </c>
      <c r="T6090" s="66" t="s">
        <v>3329</v>
      </c>
    </row>
    <row r="6091" spans="19:20">
      <c r="S6091" s="42">
        <v>18808</v>
      </c>
      <c r="T6091" s="66" t="s">
        <v>3823</v>
      </c>
    </row>
    <row r="6092" spans="19:20">
      <c r="S6092" s="42">
        <v>18809</v>
      </c>
      <c r="T6092" s="66" t="s">
        <v>3823</v>
      </c>
    </row>
    <row r="6093" spans="19:20">
      <c r="S6093" s="42">
        <v>18810</v>
      </c>
      <c r="T6093" s="66" t="s">
        <v>3823</v>
      </c>
    </row>
    <row r="6094" spans="19:20">
      <c r="S6094" s="42">
        <v>18811</v>
      </c>
      <c r="T6094" s="66" t="s">
        <v>3823</v>
      </c>
    </row>
    <row r="6095" spans="19:20">
      <c r="S6095" s="42">
        <v>18838</v>
      </c>
      <c r="T6095" s="66" t="s">
        <v>4105</v>
      </c>
    </row>
    <row r="6096" spans="19:20">
      <c r="S6096" s="42">
        <v>18839</v>
      </c>
      <c r="T6096" s="66" t="s">
        <v>4105</v>
      </c>
    </row>
    <row r="6097" spans="19:20">
      <c r="S6097" s="42">
        <v>25087</v>
      </c>
      <c r="T6097" s="66" t="s">
        <v>3467</v>
      </c>
    </row>
    <row r="6098" spans="19:20">
      <c r="S6098" s="42">
        <v>55031</v>
      </c>
      <c r="T6098" s="66" t="s">
        <v>3278</v>
      </c>
    </row>
    <row r="6099" spans="19:20">
      <c r="S6099" s="42">
        <v>55030</v>
      </c>
      <c r="T6099" s="66" t="s">
        <v>3278</v>
      </c>
    </row>
    <row r="6100" spans="19:20">
      <c r="S6100" s="42">
        <v>25137</v>
      </c>
      <c r="T6100" s="66" t="s">
        <v>3467</v>
      </c>
    </row>
    <row r="6101" spans="19:20">
      <c r="S6101" s="42">
        <v>25138</v>
      </c>
      <c r="T6101" s="66" t="s">
        <v>3467</v>
      </c>
    </row>
    <row r="6102" spans="19:20">
      <c r="S6102" s="42">
        <v>25139</v>
      </c>
      <c r="T6102" s="66" t="s">
        <v>3467</v>
      </c>
    </row>
    <row r="6103" spans="19:20">
      <c r="S6103" s="42">
        <v>25140</v>
      </c>
      <c r="T6103" s="66" t="s">
        <v>3467</v>
      </c>
    </row>
    <row r="6104" spans="19:20">
      <c r="S6104" s="42">
        <v>25141</v>
      </c>
      <c r="T6104" s="66" t="s">
        <v>3467</v>
      </c>
    </row>
    <row r="6105" spans="19:20">
      <c r="S6105" s="42">
        <v>18919</v>
      </c>
      <c r="T6105" s="66" t="s">
        <v>3544</v>
      </c>
    </row>
    <row r="6106" spans="19:20">
      <c r="S6106" s="42">
        <v>18920</v>
      </c>
      <c r="T6106" s="66" t="s">
        <v>3544</v>
      </c>
    </row>
    <row r="6107" spans="19:20">
      <c r="S6107" s="42">
        <v>18921</v>
      </c>
      <c r="T6107" s="66" t="s">
        <v>3544</v>
      </c>
    </row>
    <row r="6108" spans="19:20">
      <c r="S6108" s="42">
        <v>25147</v>
      </c>
      <c r="T6108" s="66" t="s">
        <v>3811</v>
      </c>
    </row>
    <row r="6109" spans="19:20">
      <c r="S6109" s="42">
        <v>18922</v>
      </c>
      <c r="T6109" s="66" t="s">
        <v>3811</v>
      </c>
    </row>
    <row r="6110" spans="19:20">
      <c r="S6110" s="42">
        <v>25148</v>
      </c>
      <c r="T6110" s="66" t="s">
        <v>3811</v>
      </c>
    </row>
    <row r="6111" spans="19:20">
      <c r="S6111" s="42">
        <v>18924</v>
      </c>
      <c r="T6111" s="66" t="s">
        <v>3811</v>
      </c>
    </row>
    <row r="6112" spans="19:20">
      <c r="S6112" s="42">
        <v>18925</v>
      </c>
      <c r="T6112" s="66" t="s">
        <v>3811</v>
      </c>
    </row>
    <row r="6113" spans="19:20">
      <c r="S6113" s="42">
        <v>18923</v>
      </c>
      <c r="T6113" s="66" t="s">
        <v>3811</v>
      </c>
    </row>
    <row r="6114" spans="19:20">
      <c r="S6114" s="42">
        <v>18928</v>
      </c>
      <c r="T6114" s="66" t="s">
        <v>3213</v>
      </c>
    </row>
    <row r="6115" spans="19:20">
      <c r="S6115" s="42">
        <v>18929</v>
      </c>
      <c r="T6115" s="66" t="s">
        <v>3213</v>
      </c>
    </row>
    <row r="6116" spans="19:20">
      <c r="S6116" s="42">
        <v>25154</v>
      </c>
      <c r="T6116" s="66" t="s">
        <v>3213</v>
      </c>
    </row>
    <row r="6117" spans="19:20">
      <c r="S6117" s="42">
        <v>25155</v>
      </c>
      <c r="T6117" s="66" t="s">
        <v>3213</v>
      </c>
    </row>
    <row r="6118" spans="19:20">
      <c r="S6118" s="42">
        <v>25156</v>
      </c>
      <c r="T6118" s="66" t="s">
        <v>3213</v>
      </c>
    </row>
    <row r="6119" spans="19:20">
      <c r="S6119" s="42">
        <v>25157</v>
      </c>
      <c r="T6119" s="66" t="s">
        <v>3213</v>
      </c>
    </row>
    <row r="6120" spans="19:20">
      <c r="S6120" s="42">
        <v>18931</v>
      </c>
      <c r="T6120" s="66" t="s">
        <v>3823</v>
      </c>
    </row>
    <row r="6121" spans="19:20">
      <c r="S6121" s="42">
        <v>18932</v>
      </c>
      <c r="T6121" s="66" t="s">
        <v>3823</v>
      </c>
    </row>
    <row r="6122" spans="19:20">
      <c r="S6122" s="42">
        <v>25162</v>
      </c>
      <c r="T6122" s="66" t="s">
        <v>3823</v>
      </c>
    </row>
    <row r="6123" spans="19:20">
      <c r="S6123" s="42">
        <v>25163</v>
      </c>
      <c r="T6123" s="66" t="s">
        <v>3823</v>
      </c>
    </row>
    <row r="6124" spans="19:20">
      <c r="S6124" s="42">
        <v>25164</v>
      </c>
      <c r="T6124" s="66" t="s">
        <v>3823</v>
      </c>
    </row>
    <row r="6125" spans="19:20">
      <c r="S6125" s="42">
        <v>25160</v>
      </c>
      <c r="T6125" s="66" t="s">
        <v>3467</v>
      </c>
    </row>
    <row r="6126" spans="19:20">
      <c r="S6126" s="42">
        <v>25159</v>
      </c>
      <c r="T6126" s="66" t="s">
        <v>3467</v>
      </c>
    </row>
    <row r="6127" spans="19:20">
      <c r="S6127" s="42">
        <v>18930</v>
      </c>
      <c r="T6127" s="66" t="s">
        <v>3467</v>
      </c>
    </row>
    <row r="6128" spans="19:20">
      <c r="S6128" s="42">
        <v>25161</v>
      </c>
      <c r="T6128" s="66" t="s">
        <v>3467</v>
      </c>
    </row>
    <row r="6129" spans="19:20">
      <c r="S6129" s="42">
        <v>25158</v>
      </c>
      <c r="T6129" s="66" t="s">
        <v>3467</v>
      </c>
    </row>
    <row r="6130" spans="19:20">
      <c r="S6130" s="42">
        <v>18938</v>
      </c>
      <c r="T6130" s="66" t="s">
        <v>3886</v>
      </c>
    </row>
    <row r="6131" spans="19:20">
      <c r="S6131" s="42">
        <v>25168</v>
      </c>
      <c r="T6131" s="66" t="s">
        <v>3886</v>
      </c>
    </row>
    <row r="6132" spans="19:20">
      <c r="S6132" s="42">
        <v>25169</v>
      </c>
      <c r="T6132" s="66" t="s">
        <v>3886</v>
      </c>
    </row>
    <row r="6133" spans="19:20">
      <c r="S6133" s="42">
        <v>25170</v>
      </c>
      <c r="T6133" s="66" t="s">
        <v>3886</v>
      </c>
    </row>
    <row r="6134" spans="19:20">
      <c r="S6134" s="42">
        <v>25171</v>
      </c>
      <c r="T6134" s="66" t="s">
        <v>3886</v>
      </c>
    </row>
    <row r="6135" spans="19:20">
      <c r="S6135" s="42">
        <v>18940</v>
      </c>
      <c r="T6135" s="66" t="s">
        <v>3886</v>
      </c>
    </row>
    <row r="6136" spans="19:20">
      <c r="S6136" s="42">
        <v>25172</v>
      </c>
      <c r="T6136" s="66" t="s">
        <v>3886</v>
      </c>
    </row>
    <row r="6137" spans="19:20">
      <c r="S6137" s="42">
        <v>25173</v>
      </c>
      <c r="T6137" s="66" t="s">
        <v>3886</v>
      </c>
    </row>
    <row r="6138" spans="19:20">
      <c r="S6138" s="42">
        <v>25174</v>
      </c>
      <c r="T6138" s="66" t="s">
        <v>3886</v>
      </c>
    </row>
    <row r="6139" spans="19:20">
      <c r="S6139" s="42">
        <v>18941</v>
      </c>
      <c r="T6139" s="66" t="s">
        <v>3886</v>
      </c>
    </row>
    <row r="6140" spans="19:20">
      <c r="S6140" s="42">
        <v>25175</v>
      </c>
      <c r="T6140" s="66" t="s">
        <v>3886</v>
      </c>
    </row>
    <row r="6141" spans="19:20">
      <c r="S6141" s="42">
        <v>25176</v>
      </c>
      <c r="T6141" s="66" t="s">
        <v>3886</v>
      </c>
    </row>
    <row r="6142" spans="19:20">
      <c r="S6142" s="42">
        <v>25166</v>
      </c>
      <c r="T6142" s="66" t="s">
        <v>3886</v>
      </c>
    </row>
    <row r="6143" spans="19:20">
      <c r="S6143" s="42">
        <v>18933</v>
      </c>
      <c r="T6143" s="66" t="s">
        <v>3886</v>
      </c>
    </row>
    <row r="6144" spans="19:20">
      <c r="S6144" s="42">
        <v>18934</v>
      </c>
      <c r="T6144" s="66" t="s">
        <v>3886</v>
      </c>
    </row>
    <row r="6145" spans="19:20">
      <c r="S6145" s="42">
        <v>18935</v>
      </c>
      <c r="T6145" s="66" t="s">
        <v>3886</v>
      </c>
    </row>
    <row r="6146" spans="19:20">
      <c r="S6146" s="42">
        <v>18936</v>
      </c>
      <c r="T6146" s="66" t="s">
        <v>3886</v>
      </c>
    </row>
    <row r="6147" spans="19:20">
      <c r="S6147" s="42">
        <v>25165</v>
      </c>
      <c r="T6147" s="66" t="s">
        <v>3886</v>
      </c>
    </row>
    <row r="6148" spans="19:20">
      <c r="S6148" s="42">
        <v>18937</v>
      </c>
      <c r="T6148" s="66" t="s">
        <v>3886</v>
      </c>
    </row>
    <row r="6149" spans="19:20">
      <c r="S6149" s="42">
        <v>18939</v>
      </c>
      <c r="T6149" s="66" t="s">
        <v>3886</v>
      </c>
    </row>
    <row r="6150" spans="19:20">
      <c r="S6150" s="42">
        <v>25167</v>
      </c>
      <c r="T6150" s="66" t="s">
        <v>3886</v>
      </c>
    </row>
    <row r="6151" spans="19:20">
      <c r="S6151" s="42">
        <v>18961</v>
      </c>
      <c r="T6151" s="66" t="s">
        <v>3866</v>
      </c>
    </row>
    <row r="6152" spans="19:20">
      <c r="S6152" s="42">
        <v>18962</v>
      </c>
      <c r="T6152" s="66" t="s">
        <v>3866</v>
      </c>
    </row>
    <row r="6153" spans="19:20">
      <c r="S6153" s="42">
        <v>18960</v>
      </c>
      <c r="T6153" s="66" t="s">
        <v>3823</v>
      </c>
    </row>
    <row r="6154" spans="19:20">
      <c r="S6154" s="42">
        <v>25191</v>
      </c>
      <c r="T6154" s="66" t="s">
        <v>3467</v>
      </c>
    </row>
    <row r="6155" spans="19:20">
      <c r="S6155" s="42">
        <v>18952</v>
      </c>
      <c r="T6155" s="66" t="s">
        <v>3988</v>
      </c>
    </row>
    <row r="6156" spans="19:20">
      <c r="S6156" s="42">
        <v>18953</v>
      </c>
      <c r="T6156" s="66" t="s">
        <v>3988</v>
      </c>
    </row>
    <row r="6157" spans="19:20">
      <c r="S6157" s="42">
        <v>18954</v>
      </c>
      <c r="T6157" s="66" t="s">
        <v>3988</v>
      </c>
    </row>
    <row r="6158" spans="19:20">
      <c r="S6158" s="42">
        <v>18955</v>
      </c>
      <c r="T6158" s="66" t="s">
        <v>3988</v>
      </c>
    </row>
    <row r="6159" spans="19:20">
      <c r="S6159" s="42">
        <v>25193</v>
      </c>
      <c r="T6159" s="66" t="s">
        <v>3343</v>
      </c>
    </row>
    <row r="6160" spans="19:20">
      <c r="S6160" s="42">
        <v>25192</v>
      </c>
      <c r="T6160" s="66" t="s">
        <v>3886</v>
      </c>
    </row>
    <row r="6161" spans="19:20">
      <c r="S6161" s="42">
        <v>18964</v>
      </c>
      <c r="T6161" s="66" t="s">
        <v>3988</v>
      </c>
    </row>
    <row r="6162" spans="19:20">
      <c r="S6162" s="42">
        <v>18965</v>
      </c>
      <c r="T6162" s="66" t="s">
        <v>3988</v>
      </c>
    </row>
    <row r="6163" spans="19:20">
      <c r="S6163" s="42">
        <v>25211</v>
      </c>
      <c r="T6163" s="66" t="s">
        <v>3467</v>
      </c>
    </row>
    <row r="6164" spans="19:20">
      <c r="S6164" s="42">
        <v>25209</v>
      </c>
      <c r="T6164" s="66" t="s">
        <v>3428</v>
      </c>
    </row>
    <row r="6165" spans="19:20">
      <c r="S6165" s="42">
        <v>18972</v>
      </c>
      <c r="T6165" s="66" t="s">
        <v>3329</v>
      </c>
    </row>
    <row r="6166" spans="19:20">
      <c r="S6166" s="42">
        <v>25210</v>
      </c>
      <c r="T6166" s="66" t="s">
        <v>3428</v>
      </c>
    </row>
    <row r="6167" spans="19:20">
      <c r="S6167" s="42">
        <v>19012</v>
      </c>
      <c r="T6167" s="66" t="s">
        <v>3216</v>
      </c>
    </row>
    <row r="6168" spans="19:20">
      <c r="S6168" s="42">
        <v>19013</v>
      </c>
      <c r="T6168" s="66" t="s">
        <v>3216</v>
      </c>
    </row>
    <row r="6169" spans="19:20">
      <c r="S6169" s="42">
        <v>25223</v>
      </c>
      <c r="T6169" s="66" t="s">
        <v>3216</v>
      </c>
    </row>
    <row r="6170" spans="19:20">
      <c r="S6170" s="42">
        <v>25233</v>
      </c>
      <c r="T6170" s="66" t="s">
        <v>3886</v>
      </c>
    </row>
    <row r="6171" spans="19:20">
      <c r="S6171" s="42">
        <v>25234</v>
      </c>
      <c r="T6171" s="66" t="s">
        <v>3886</v>
      </c>
    </row>
    <row r="6172" spans="19:20">
      <c r="S6172" s="42">
        <v>19040</v>
      </c>
      <c r="T6172" s="66" t="s">
        <v>3886</v>
      </c>
    </row>
    <row r="6173" spans="19:20">
      <c r="S6173" s="42">
        <v>19041</v>
      </c>
      <c r="T6173" s="66" t="s">
        <v>3886</v>
      </c>
    </row>
    <row r="6174" spans="19:20">
      <c r="S6174" s="42">
        <v>19042</v>
      </c>
      <c r="T6174" s="66" t="s">
        <v>3886</v>
      </c>
    </row>
    <row r="6175" spans="19:20">
      <c r="S6175" s="42">
        <v>19043</v>
      </c>
      <c r="T6175" s="66" t="s">
        <v>3886</v>
      </c>
    </row>
    <row r="6176" spans="19:20">
      <c r="S6176" s="42">
        <v>19044</v>
      </c>
      <c r="T6176" s="66" t="s">
        <v>3886</v>
      </c>
    </row>
    <row r="6177" spans="19:20">
      <c r="S6177" s="42">
        <v>25237</v>
      </c>
      <c r="T6177" s="66" t="s">
        <v>3354</v>
      </c>
    </row>
    <row r="6178" spans="19:20">
      <c r="S6178" s="42">
        <v>19039</v>
      </c>
      <c r="T6178" s="66" t="s">
        <v>3886</v>
      </c>
    </row>
    <row r="6179" spans="19:20">
      <c r="S6179" s="42">
        <v>19045</v>
      </c>
      <c r="T6179" s="66" t="s">
        <v>3213</v>
      </c>
    </row>
    <row r="6180" spans="19:20">
      <c r="S6180" s="42">
        <v>25248</v>
      </c>
      <c r="T6180" s="66" t="s">
        <v>3886</v>
      </c>
    </row>
    <row r="6181" spans="19:20">
      <c r="S6181" s="42">
        <v>25249</v>
      </c>
      <c r="T6181" s="66" t="s">
        <v>3886</v>
      </c>
    </row>
    <row r="6182" spans="19:20">
      <c r="S6182" s="42">
        <v>25251</v>
      </c>
      <c r="T6182" s="66" t="s">
        <v>3216</v>
      </c>
    </row>
    <row r="6183" spans="19:20">
      <c r="S6183" s="42">
        <v>25263</v>
      </c>
      <c r="T6183" s="66" t="s">
        <v>3818</v>
      </c>
    </row>
    <row r="6184" spans="19:20">
      <c r="S6184" s="42">
        <v>19054</v>
      </c>
      <c r="T6184" s="66" t="s">
        <v>3818</v>
      </c>
    </row>
    <row r="6185" spans="19:20">
      <c r="S6185" s="42">
        <v>19057</v>
      </c>
      <c r="T6185" s="66" t="s">
        <v>3886</v>
      </c>
    </row>
    <row r="6186" spans="19:20">
      <c r="S6186" s="42">
        <v>19055</v>
      </c>
      <c r="T6186" s="66" t="s">
        <v>3818</v>
      </c>
    </row>
    <row r="6187" spans="19:20">
      <c r="S6187" s="42">
        <v>19056</v>
      </c>
      <c r="T6187" s="66" t="s">
        <v>3818</v>
      </c>
    </row>
    <row r="6188" spans="19:20">
      <c r="S6188" s="42">
        <v>25258</v>
      </c>
      <c r="T6188" s="66" t="s">
        <v>3818</v>
      </c>
    </row>
    <row r="6189" spans="19:20">
      <c r="S6189" s="42">
        <v>25259</v>
      </c>
      <c r="T6189" s="66" t="s">
        <v>3818</v>
      </c>
    </row>
    <row r="6190" spans="19:20">
      <c r="S6190" s="42">
        <v>25260</v>
      </c>
      <c r="T6190" s="66" t="s">
        <v>3818</v>
      </c>
    </row>
    <row r="6191" spans="19:20">
      <c r="S6191" s="42">
        <v>25261</v>
      </c>
      <c r="T6191" s="66" t="s">
        <v>3818</v>
      </c>
    </row>
    <row r="6192" spans="19:20">
      <c r="S6192" s="42">
        <v>25262</v>
      </c>
      <c r="T6192" s="66" t="s">
        <v>3818</v>
      </c>
    </row>
    <row r="6193" spans="19:20">
      <c r="S6193" s="42">
        <v>83208</v>
      </c>
      <c r="T6193" s="66" t="s">
        <v>3213</v>
      </c>
    </row>
    <row r="6194" spans="19:20">
      <c r="S6194" s="42">
        <v>83209</v>
      </c>
      <c r="T6194" s="66" t="s">
        <v>3213</v>
      </c>
    </row>
    <row r="6195" spans="19:20">
      <c r="S6195" s="42">
        <v>83001</v>
      </c>
      <c r="T6195" s="66" t="s">
        <v>3213</v>
      </c>
    </row>
    <row r="6196" spans="19:20">
      <c r="S6196" s="42">
        <v>25257</v>
      </c>
      <c r="T6196" s="66" t="s">
        <v>3329</v>
      </c>
    </row>
    <row r="6197" spans="19:20">
      <c r="S6197" s="42">
        <v>19052</v>
      </c>
      <c r="T6197" s="66" t="s">
        <v>3329</v>
      </c>
    </row>
    <row r="6198" spans="19:20">
      <c r="S6198" s="42">
        <v>19053</v>
      </c>
      <c r="T6198" s="66" t="s">
        <v>3329</v>
      </c>
    </row>
    <row r="6199" spans="19:20">
      <c r="S6199" s="42">
        <v>25252</v>
      </c>
      <c r="T6199" s="66" t="s">
        <v>3329</v>
      </c>
    </row>
    <row r="6200" spans="19:20">
      <c r="S6200" s="42">
        <v>25253</v>
      </c>
      <c r="T6200" s="66" t="s">
        <v>3329</v>
      </c>
    </row>
    <row r="6201" spans="19:20">
      <c r="S6201" s="42">
        <v>25254</v>
      </c>
      <c r="T6201" s="66" t="s">
        <v>3329</v>
      </c>
    </row>
    <row r="6202" spans="19:20">
      <c r="S6202" s="42">
        <v>19046</v>
      </c>
      <c r="T6202" s="66" t="s">
        <v>3329</v>
      </c>
    </row>
    <row r="6203" spans="19:20">
      <c r="S6203" s="42">
        <v>19047</v>
      </c>
      <c r="T6203" s="66" t="s">
        <v>3329</v>
      </c>
    </row>
    <row r="6204" spans="19:20">
      <c r="S6204" s="42">
        <v>19048</v>
      </c>
      <c r="T6204" s="66" t="s">
        <v>3329</v>
      </c>
    </row>
    <row r="6205" spans="19:20">
      <c r="S6205" s="42">
        <v>19049</v>
      </c>
      <c r="T6205" s="66" t="s">
        <v>3329</v>
      </c>
    </row>
    <row r="6206" spans="19:20">
      <c r="S6206" s="42">
        <v>19050</v>
      </c>
      <c r="T6206" s="66" t="s">
        <v>3329</v>
      </c>
    </row>
    <row r="6207" spans="19:20">
      <c r="S6207" s="42">
        <v>19051</v>
      </c>
      <c r="T6207" s="66" t="s">
        <v>3329</v>
      </c>
    </row>
    <row r="6208" spans="19:20">
      <c r="S6208" s="42">
        <v>25255</v>
      </c>
      <c r="T6208" s="66" t="s">
        <v>3329</v>
      </c>
    </row>
    <row r="6209" spans="19:20">
      <c r="S6209" s="42">
        <v>25256</v>
      </c>
      <c r="T6209" s="66" t="s">
        <v>3329</v>
      </c>
    </row>
    <row r="6210" spans="19:20">
      <c r="S6210" s="42">
        <v>19005</v>
      </c>
      <c r="T6210" s="66" t="s">
        <v>3988</v>
      </c>
    </row>
    <row r="6211" spans="19:20">
      <c r="S6211" s="42">
        <v>19006</v>
      </c>
      <c r="T6211" s="66" t="s">
        <v>3343</v>
      </c>
    </row>
    <row r="6212" spans="19:20">
      <c r="S6212" s="42">
        <v>19007</v>
      </c>
      <c r="T6212" s="66" t="s">
        <v>3988</v>
      </c>
    </row>
    <row r="6213" spans="19:20">
      <c r="S6213" s="42">
        <v>19002</v>
      </c>
      <c r="T6213" s="66" t="s">
        <v>3343</v>
      </c>
    </row>
    <row r="6214" spans="19:20">
      <c r="S6214" s="42">
        <v>19003</v>
      </c>
      <c r="T6214" s="66" t="s">
        <v>3988</v>
      </c>
    </row>
    <row r="6215" spans="19:20">
      <c r="S6215" s="42">
        <v>19004</v>
      </c>
      <c r="T6215" s="66" t="s">
        <v>3343</v>
      </c>
    </row>
    <row r="6216" spans="19:20">
      <c r="S6216" s="42">
        <v>25264</v>
      </c>
      <c r="T6216" s="66" t="s">
        <v>3988</v>
      </c>
    </row>
    <row r="6217" spans="19:20">
      <c r="S6217" s="42">
        <v>19062</v>
      </c>
      <c r="T6217" s="66" t="s">
        <v>4267</v>
      </c>
    </row>
    <row r="6218" spans="19:20">
      <c r="S6218" s="42">
        <v>25293</v>
      </c>
      <c r="T6218" s="66" t="s">
        <v>3818</v>
      </c>
    </row>
    <row r="6219" spans="19:20">
      <c r="S6219" s="42">
        <v>19085</v>
      </c>
      <c r="T6219" s="66" t="s">
        <v>3818</v>
      </c>
    </row>
    <row r="6220" spans="19:20">
      <c r="S6220" s="42">
        <v>19084</v>
      </c>
      <c r="T6220" s="66" t="s">
        <v>3818</v>
      </c>
    </row>
    <row r="6221" spans="19:20">
      <c r="S6221" s="42">
        <v>19076</v>
      </c>
      <c r="T6221" s="66" t="s">
        <v>3329</v>
      </c>
    </row>
    <row r="6222" spans="19:20">
      <c r="S6222" s="42">
        <v>19001</v>
      </c>
      <c r="T6222" s="66" t="s">
        <v>4268</v>
      </c>
    </row>
    <row r="6223" spans="19:20">
      <c r="S6223" s="42">
        <v>75007</v>
      </c>
      <c r="T6223" s="66" t="s">
        <v>3343</v>
      </c>
    </row>
    <row r="6224" spans="19:20">
      <c r="S6224" s="42">
        <v>75023</v>
      </c>
      <c r="T6224" s="66" t="s">
        <v>3343</v>
      </c>
    </row>
    <row r="6225" spans="19:20">
      <c r="S6225" s="42">
        <v>75027</v>
      </c>
      <c r="T6225" s="66" t="s">
        <v>3343</v>
      </c>
    </row>
    <row r="6226" spans="19:20">
      <c r="S6226" s="42">
        <v>75022</v>
      </c>
      <c r="T6226" s="66" t="s">
        <v>3343</v>
      </c>
    </row>
    <row r="6227" spans="19:20">
      <c r="S6227" s="42">
        <v>75031</v>
      </c>
      <c r="T6227" s="66" t="s">
        <v>3343</v>
      </c>
    </row>
    <row r="6228" spans="19:20">
      <c r="S6228" s="42">
        <v>19097</v>
      </c>
      <c r="T6228" s="66" t="s">
        <v>3467</v>
      </c>
    </row>
    <row r="6229" spans="19:20">
      <c r="S6229" s="42">
        <v>19099</v>
      </c>
      <c r="T6229" s="66" t="s">
        <v>3467</v>
      </c>
    </row>
    <row r="6230" spans="19:20">
      <c r="S6230" s="42">
        <v>19098</v>
      </c>
      <c r="T6230" s="66" t="s">
        <v>3467</v>
      </c>
    </row>
    <row r="6231" spans="19:20">
      <c r="S6231" s="42">
        <v>25315</v>
      </c>
      <c r="T6231" s="66" t="s">
        <v>3886</v>
      </c>
    </row>
    <row r="6232" spans="19:20">
      <c r="S6232" s="42">
        <v>25310</v>
      </c>
      <c r="T6232" s="66" t="s">
        <v>3836</v>
      </c>
    </row>
    <row r="6233" spans="19:20">
      <c r="S6233" s="42">
        <v>25311</v>
      </c>
      <c r="T6233" s="66" t="s">
        <v>3836</v>
      </c>
    </row>
    <row r="6234" spans="19:20">
      <c r="S6234" s="42">
        <v>25309</v>
      </c>
      <c r="T6234" s="66" t="s">
        <v>3836</v>
      </c>
    </row>
    <row r="6235" spans="19:20">
      <c r="S6235" s="42">
        <v>75001</v>
      </c>
      <c r="T6235" s="66" t="s">
        <v>3343</v>
      </c>
    </row>
    <row r="6236" spans="19:20">
      <c r="S6236" s="42">
        <v>75024</v>
      </c>
      <c r="T6236" s="66" t="s">
        <v>3343</v>
      </c>
    </row>
    <row r="6237" spans="19:20">
      <c r="S6237" s="42">
        <v>75003</v>
      </c>
      <c r="T6237" s="66" t="s">
        <v>3343</v>
      </c>
    </row>
    <row r="6238" spans="19:20">
      <c r="S6238" s="42">
        <v>75032</v>
      </c>
      <c r="T6238" s="66" t="s">
        <v>3343</v>
      </c>
    </row>
    <row r="6239" spans="19:20">
      <c r="S6239" s="42">
        <v>75028</v>
      </c>
      <c r="T6239" s="66" t="s">
        <v>3343</v>
      </c>
    </row>
    <row r="6240" spans="19:20">
      <c r="S6240" s="42">
        <v>19122</v>
      </c>
      <c r="T6240" s="66" t="s">
        <v>4016</v>
      </c>
    </row>
    <row r="6241" spans="19:20">
      <c r="S6241" s="42">
        <v>19123</v>
      </c>
      <c r="T6241" s="66" t="s">
        <v>4016</v>
      </c>
    </row>
    <row r="6242" spans="19:20">
      <c r="S6242" s="42">
        <v>19126</v>
      </c>
      <c r="T6242" s="66" t="s">
        <v>3343</v>
      </c>
    </row>
    <row r="6243" spans="19:20">
      <c r="S6243" s="42">
        <v>25335</v>
      </c>
      <c r="T6243" s="66" t="s">
        <v>4128</v>
      </c>
    </row>
    <row r="6244" spans="19:20">
      <c r="S6244" s="42">
        <v>80079</v>
      </c>
      <c r="T6244" s="66" t="s">
        <v>3360</v>
      </c>
    </row>
    <row r="6245" spans="19:20">
      <c r="S6245" s="42">
        <v>80080</v>
      </c>
      <c r="T6245" s="66" t="s">
        <v>3329</v>
      </c>
    </row>
    <row r="6246" spans="19:20">
      <c r="S6246" s="42">
        <v>80081</v>
      </c>
      <c r="T6246" s="66" t="s">
        <v>3329</v>
      </c>
    </row>
    <row r="6247" spans="19:20">
      <c r="S6247" s="42">
        <v>19138</v>
      </c>
      <c r="T6247" s="66" t="s">
        <v>3329</v>
      </c>
    </row>
    <row r="6248" spans="19:20">
      <c r="S6248" s="42">
        <v>25340</v>
      </c>
      <c r="T6248" s="66" t="s">
        <v>3467</v>
      </c>
    </row>
    <row r="6249" spans="19:20">
      <c r="S6249" s="42">
        <v>25341</v>
      </c>
      <c r="T6249" s="66" t="s">
        <v>3467</v>
      </c>
    </row>
    <row r="6250" spans="19:20">
      <c r="S6250" s="42">
        <v>19137</v>
      </c>
      <c r="T6250" s="66" t="s">
        <v>3544</v>
      </c>
    </row>
    <row r="6251" spans="19:20">
      <c r="S6251" s="42">
        <v>19139</v>
      </c>
      <c r="T6251" s="66" t="s">
        <v>4016</v>
      </c>
    </row>
    <row r="6252" spans="19:20">
      <c r="S6252" s="42">
        <v>19142</v>
      </c>
      <c r="T6252" s="66" t="s">
        <v>4016</v>
      </c>
    </row>
    <row r="6253" spans="19:20">
      <c r="S6253" s="42">
        <v>25342</v>
      </c>
      <c r="T6253" s="66" t="s">
        <v>4016</v>
      </c>
    </row>
    <row r="6254" spans="19:20">
      <c r="S6254" s="42">
        <v>19140</v>
      </c>
      <c r="T6254" s="66" t="s">
        <v>4016</v>
      </c>
    </row>
    <row r="6255" spans="19:20">
      <c r="S6255" s="42">
        <v>19141</v>
      </c>
      <c r="T6255" s="66" t="s">
        <v>4016</v>
      </c>
    </row>
    <row r="6256" spans="19:20">
      <c r="S6256" s="42">
        <v>19147</v>
      </c>
      <c r="T6256" s="66" t="s">
        <v>3343</v>
      </c>
    </row>
    <row r="6257" spans="19:20">
      <c r="S6257" s="42">
        <v>19148</v>
      </c>
      <c r="T6257" s="66" t="s">
        <v>3988</v>
      </c>
    </row>
    <row r="6258" spans="19:20">
      <c r="S6258" s="42">
        <v>19149</v>
      </c>
      <c r="T6258" s="66" t="s">
        <v>3988</v>
      </c>
    </row>
    <row r="6259" spans="19:20">
      <c r="S6259" s="42">
        <v>19150</v>
      </c>
      <c r="T6259" s="66" t="s">
        <v>3988</v>
      </c>
    </row>
    <row r="6260" spans="19:20">
      <c r="S6260" s="42">
        <v>19151</v>
      </c>
      <c r="T6260" s="66" t="s">
        <v>3343</v>
      </c>
    </row>
    <row r="6261" spans="19:20">
      <c r="S6261" s="42">
        <v>19152</v>
      </c>
      <c r="T6261" s="66" t="s">
        <v>3343</v>
      </c>
    </row>
    <row r="6262" spans="19:20">
      <c r="S6262" s="42">
        <v>25343</v>
      </c>
      <c r="T6262" s="66" t="s">
        <v>3988</v>
      </c>
    </row>
    <row r="6263" spans="19:20">
      <c r="S6263" s="42">
        <v>19154</v>
      </c>
      <c r="T6263" s="66" t="s">
        <v>3213</v>
      </c>
    </row>
    <row r="6264" spans="19:20">
      <c r="S6264" s="42">
        <v>25349</v>
      </c>
      <c r="T6264" s="66" t="s">
        <v>3213</v>
      </c>
    </row>
    <row r="6265" spans="19:20">
      <c r="S6265" s="42">
        <v>25348</v>
      </c>
      <c r="T6265" s="66" t="s">
        <v>3213</v>
      </c>
    </row>
    <row r="6266" spans="19:20">
      <c r="S6266" s="42">
        <v>19157</v>
      </c>
      <c r="T6266" s="66" t="s">
        <v>3236</v>
      </c>
    </row>
    <row r="6267" spans="19:20">
      <c r="S6267" s="42">
        <v>25363</v>
      </c>
      <c r="T6267" s="66" t="s">
        <v>3329</v>
      </c>
    </row>
    <row r="6268" spans="19:20">
      <c r="S6268" s="42">
        <v>25365</v>
      </c>
      <c r="T6268" s="66" t="s">
        <v>3354</v>
      </c>
    </row>
    <row r="6269" spans="19:20">
      <c r="S6269" s="42">
        <v>25364</v>
      </c>
      <c r="T6269" s="66" t="s">
        <v>3354</v>
      </c>
    </row>
    <row r="6270" spans="19:20">
      <c r="S6270" s="42">
        <v>19158</v>
      </c>
      <c r="T6270" s="66" t="s">
        <v>3329</v>
      </c>
    </row>
    <row r="6271" spans="19:20">
      <c r="S6271" s="42">
        <v>25366</v>
      </c>
      <c r="T6271" s="66" t="s">
        <v>3329</v>
      </c>
    </row>
    <row r="6272" spans="19:20">
      <c r="S6272" s="42">
        <v>25367</v>
      </c>
      <c r="T6272" s="66" t="s">
        <v>3329</v>
      </c>
    </row>
    <row r="6273" spans="19:20">
      <c r="S6273" s="42">
        <v>19159</v>
      </c>
      <c r="T6273" s="66" t="s">
        <v>3329</v>
      </c>
    </row>
    <row r="6274" spans="19:20">
      <c r="S6274" s="42">
        <v>19160</v>
      </c>
      <c r="T6274" s="66" t="s">
        <v>3329</v>
      </c>
    </row>
    <row r="6275" spans="19:20">
      <c r="S6275" s="42">
        <v>19161</v>
      </c>
      <c r="T6275" s="66" t="s">
        <v>3236</v>
      </c>
    </row>
    <row r="6276" spans="19:20">
      <c r="S6276" s="42">
        <v>19162</v>
      </c>
      <c r="T6276" s="66" t="s">
        <v>3329</v>
      </c>
    </row>
    <row r="6277" spans="19:20">
      <c r="S6277" s="42">
        <v>25389</v>
      </c>
      <c r="T6277" s="66" t="s">
        <v>3329</v>
      </c>
    </row>
    <row r="6278" spans="19:20">
      <c r="S6278" s="42">
        <v>25390</v>
      </c>
      <c r="T6278" s="66" t="s">
        <v>3329</v>
      </c>
    </row>
    <row r="6279" spans="19:20">
      <c r="S6279" s="42">
        <v>25391</v>
      </c>
      <c r="T6279" s="66" t="s">
        <v>3329</v>
      </c>
    </row>
    <row r="6280" spans="19:20">
      <c r="S6280" s="42">
        <v>25387</v>
      </c>
      <c r="T6280" s="66" t="s">
        <v>3886</v>
      </c>
    </row>
    <row r="6281" spans="19:20">
      <c r="S6281" s="42">
        <v>19171</v>
      </c>
      <c r="T6281" s="66" t="s">
        <v>3886</v>
      </c>
    </row>
    <row r="6282" spans="19:20">
      <c r="S6282" s="42">
        <v>25388</v>
      </c>
      <c r="T6282" s="66" t="s">
        <v>3886</v>
      </c>
    </row>
    <row r="6283" spans="19:20">
      <c r="S6283" s="42">
        <v>19185</v>
      </c>
      <c r="T6283" s="66" t="s">
        <v>3824</v>
      </c>
    </row>
    <row r="6284" spans="19:20">
      <c r="S6284" s="42">
        <v>19186</v>
      </c>
      <c r="T6284" s="66" t="s">
        <v>3824</v>
      </c>
    </row>
    <row r="6285" spans="19:20">
      <c r="S6285" s="42">
        <v>25410</v>
      </c>
      <c r="T6285" s="66" t="s">
        <v>3213</v>
      </c>
    </row>
    <row r="6286" spans="19:20">
      <c r="S6286" s="42">
        <v>19187</v>
      </c>
      <c r="T6286" s="66" t="s">
        <v>3824</v>
      </c>
    </row>
    <row r="6287" spans="19:20">
      <c r="S6287" s="42">
        <v>19188</v>
      </c>
      <c r="T6287" s="66" t="s">
        <v>3824</v>
      </c>
    </row>
    <row r="6288" spans="19:20">
      <c r="S6288" s="42">
        <v>19189</v>
      </c>
      <c r="T6288" s="66" t="s">
        <v>3824</v>
      </c>
    </row>
    <row r="6289" spans="19:20">
      <c r="S6289" s="42">
        <v>19172</v>
      </c>
      <c r="T6289" s="66" t="s">
        <v>3824</v>
      </c>
    </row>
    <row r="6290" spans="19:20">
      <c r="S6290" s="42">
        <v>19173</v>
      </c>
      <c r="T6290" s="66" t="s">
        <v>3824</v>
      </c>
    </row>
    <row r="6291" spans="19:20">
      <c r="S6291" s="42">
        <v>19179</v>
      </c>
      <c r="T6291" s="66" t="s">
        <v>3824</v>
      </c>
    </row>
    <row r="6292" spans="19:20">
      <c r="S6292" s="42">
        <v>19180</v>
      </c>
      <c r="T6292" s="66" t="s">
        <v>3824</v>
      </c>
    </row>
    <row r="6293" spans="19:20">
      <c r="S6293" s="42">
        <v>19181</v>
      </c>
      <c r="T6293" s="66" t="s">
        <v>3824</v>
      </c>
    </row>
    <row r="6294" spans="19:20">
      <c r="S6294" s="42">
        <v>19182</v>
      </c>
      <c r="T6294" s="66" t="s">
        <v>3824</v>
      </c>
    </row>
    <row r="6295" spans="19:20">
      <c r="S6295" s="42">
        <v>19183</v>
      </c>
      <c r="T6295" s="66" t="s">
        <v>3824</v>
      </c>
    </row>
    <row r="6296" spans="19:20">
      <c r="S6296" s="42">
        <v>19191</v>
      </c>
      <c r="T6296" s="66" t="s">
        <v>3824</v>
      </c>
    </row>
    <row r="6297" spans="19:20">
      <c r="S6297" s="42">
        <v>19174</v>
      </c>
      <c r="T6297" s="66" t="s">
        <v>3824</v>
      </c>
    </row>
    <row r="6298" spans="19:20">
      <c r="S6298" s="42">
        <v>19175</v>
      </c>
      <c r="T6298" s="66" t="s">
        <v>3824</v>
      </c>
    </row>
    <row r="6299" spans="19:20">
      <c r="S6299" s="42">
        <v>19190</v>
      </c>
      <c r="T6299" s="66" t="s">
        <v>3824</v>
      </c>
    </row>
    <row r="6300" spans="19:20">
      <c r="S6300" s="42">
        <v>25401</v>
      </c>
      <c r="T6300" s="66" t="s">
        <v>3824</v>
      </c>
    </row>
    <row r="6301" spans="19:20">
      <c r="S6301" s="42">
        <v>19176</v>
      </c>
      <c r="T6301" s="66" t="s">
        <v>3824</v>
      </c>
    </row>
    <row r="6302" spans="19:20">
      <c r="S6302" s="42">
        <v>19177</v>
      </c>
      <c r="T6302" s="66" t="s">
        <v>3824</v>
      </c>
    </row>
    <row r="6303" spans="19:20">
      <c r="S6303" s="42">
        <v>19178</v>
      </c>
      <c r="T6303" s="66" t="s">
        <v>3824</v>
      </c>
    </row>
    <row r="6304" spans="19:20">
      <c r="S6304" s="42">
        <v>25396</v>
      </c>
      <c r="T6304" s="66" t="s">
        <v>3824</v>
      </c>
    </row>
    <row r="6305" spans="19:20">
      <c r="S6305" s="42">
        <v>25397</v>
      </c>
      <c r="T6305" s="66" t="s">
        <v>3824</v>
      </c>
    </row>
    <row r="6306" spans="19:20">
      <c r="S6306" s="42">
        <v>25398</v>
      </c>
      <c r="T6306" s="66" t="s">
        <v>3824</v>
      </c>
    </row>
    <row r="6307" spans="19:20">
      <c r="S6307" s="42">
        <v>19202</v>
      </c>
      <c r="T6307" s="66" t="s">
        <v>4269</v>
      </c>
    </row>
    <row r="6308" spans="19:20">
      <c r="S6308" s="42">
        <v>19203</v>
      </c>
      <c r="T6308" s="66" t="s">
        <v>4269</v>
      </c>
    </row>
    <row r="6309" spans="19:20">
      <c r="S6309" s="42">
        <v>19192</v>
      </c>
      <c r="T6309" s="66" t="s">
        <v>3824</v>
      </c>
    </row>
    <row r="6310" spans="19:20">
      <c r="S6310" s="42">
        <v>19204</v>
      </c>
      <c r="T6310" s="66" t="s">
        <v>4269</v>
      </c>
    </row>
    <row r="6311" spans="19:20">
      <c r="S6311" s="42">
        <v>19205</v>
      </c>
      <c r="T6311" s="66" t="s">
        <v>4269</v>
      </c>
    </row>
    <row r="6312" spans="19:20">
      <c r="S6312" s="42">
        <v>19206</v>
      </c>
      <c r="T6312" s="66" t="s">
        <v>4270</v>
      </c>
    </row>
    <row r="6313" spans="19:20">
      <c r="S6313" s="42">
        <v>25423</v>
      </c>
      <c r="T6313" s="66" t="s">
        <v>4269</v>
      </c>
    </row>
    <row r="6314" spans="19:20">
      <c r="S6314" s="42">
        <v>19201</v>
      </c>
      <c r="T6314" s="66" t="s">
        <v>4271</v>
      </c>
    </row>
    <row r="6315" spans="19:20">
      <c r="S6315" s="42">
        <v>25420</v>
      </c>
      <c r="T6315" s="66" t="s">
        <v>4016</v>
      </c>
    </row>
    <row r="6316" spans="19:20">
      <c r="S6316" s="42">
        <v>25421</v>
      </c>
      <c r="T6316" s="66" t="s">
        <v>4016</v>
      </c>
    </row>
    <row r="6317" spans="19:20">
      <c r="S6317" s="42">
        <v>25422</v>
      </c>
      <c r="T6317" s="66" t="s">
        <v>4016</v>
      </c>
    </row>
    <row r="6318" spans="19:20">
      <c r="S6318" s="42">
        <v>19197</v>
      </c>
      <c r="T6318" s="66" t="s">
        <v>4016</v>
      </c>
    </row>
    <row r="6319" spans="19:20">
      <c r="S6319" s="42">
        <v>19198</v>
      </c>
      <c r="T6319" s="66" t="s">
        <v>4016</v>
      </c>
    </row>
    <row r="6320" spans="19:20">
      <c r="S6320" s="42">
        <v>19199</v>
      </c>
      <c r="T6320" s="66" t="s">
        <v>4016</v>
      </c>
    </row>
    <row r="6321" spans="19:20">
      <c r="S6321" s="42">
        <v>19200</v>
      </c>
      <c r="T6321" s="66" t="s">
        <v>4016</v>
      </c>
    </row>
    <row r="6322" spans="19:20">
      <c r="S6322" s="42">
        <v>25414</v>
      </c>
      <c r="T6322" s="66" t="s">
        <v>4272</v>
      </c>
    </row>
    <row r="6323" spans="19:20">
      <c r="S6323" s="42">
        <v>25415</v>
      </c>
      <c r="T6323" s="66" t="s">
        <v>4016</v>
      </c>
    </row>
    <row r="6324" spans="19:20">
      <c r="S6324" s="42">
        <v>25416</v>
      </c>
      <c r="T6324" s="66" t="s">
        <v>4016</v>
      </c>
    </row>
    <row r="6325" spans="19:20">
      <c r="S6325" s="42">
        <v>25417</v>
      </c>
      <c r="T6325" s="66" t="s">
        <v>4016</v>
      </c>
    </row>
    <row r="6326" spans="19:20">
      <c r="S6326" s="42">
        <v>25418</v>
      </c>
      <c r="T6326" s="66" t="s">
        <v>4016</v>
      </c>
    </row>
    <row r="6327" spans="19:20">
      <c r="S6327" s="42">
        <v>25419</v>
      </c>
      <c r="T6327" s="66" t="s">
        <v>4016</v>
      </c>
    </row>
    <row r="6328" spans="19:20">
      <c r="S6328" s="42">
        <v>25424</v>
      </c>
      <c r="T6328" s="66" t="s">
        <v>3368</v>
      </c>
    </row>
    <row r="6329" spans="19:20">
      <c r="S6329" s="42">
        <v>25425</v>
      </c>
      <c r="T6329" s="66" t="s">
        <v>3368</v>
      </c>
    </row>
    <row r="6330" spans="19:20">
      <c r="S6330" s="42">
        <v>25426</v>
      </c>
      <c r="T6330" s="66" t="s">
        <v>3368</v>
      </c>
    </row>
    <row r="6331" spans="19:20">
      <c r="S6331" s="42">
        <v>25427</v>
      </c>
      <c r="T6331" s="66" t="s">
        <v>3368</v>
      </c>
    </row>
    <row r="6332" spans="19:20">
      <c r="S6332" s="42">
        <v>19207</v>
      </c>
      <c r="T6332" s="66" t="s">
        <v>3467</v>
      </c>
    </row>
    <row r="6333" spans="19:20">
      <c r="S6333" s="42">
        <v>19208</v>
      </c>
      <c r="T6333" s="66" t="s">
        <v>3467</v>
      </c>
    </row>
    <row r="6334" spans="19:20">
      <c r="S6334" s="42">
        <v>25432</v>
      </c>
      <c r="T6334" s="66" t="s">
        <v>3467</v>
      </c>
    </row>
    <row r="6335" spans="19:20">
      <c r="S6335" s="42">
        <v>25428</v>
      </c>
      <c r="T6335" s="66" t="s">
        <v>3368</v>
      </c>
    </row>
    <row r="6336" spans="19:20">
      <c r="S6336" s="42">
        <v>25429</v>
      </c>
      <c r="T6336" s="66" t="s">
        <v>3467</v>
      </c>
    </row>
    <row r="6337" spans="19:20">
      <c r="S6337" s="42">
        <v>25430</v>
      </c>
      <c r="T6337" s="66" t="s">
        <v>3467</v>
      </c>
    </row>
    <row r="6338" spans="19:20">
      <c r="S6338" s="42">
        <v>25431</v>
      </c>
      <c r="T6338" s="66" t="s">
        <v>3467</v>
      </c>
    </row>
    <row r="6339" spans="19:20">
      <c r="S6339" s="42">
        <v>19220</v>
      </c>
      <c r="T6339" s="66" t="s">
        <v>3213</v>
      </c>
    </row>
    <row r="6340" spans="19:20">
      <c r="S6340" s="42">
        <v>19221</v>
      </c>
      <c r="T6340" s="66" t="s">
        <v>3213</v>
      </c>
    </row>
    <row r="6341" spans="19:20">
      <c r="S6341" s="42">
        <v>19222</v>
      </c>
      <c r="T6341" s="66" t="s">
        <v>3213</v>
      </c>
    </row>
    <row r="6342" spans="19:20">
      <c r="S6342" s="42">
        <v>19223</v>
      </c>
      <c r="T6342" s="66" t="s">
        <v>3213</v>
      </c>
    </row>
    <row r="6343" spans="19:20">
      <c r="S6343" s="42">
        <v>19209</v>
      </c>
      <c r="T6343" s="66" t="s">
        <v>3236</v>
      </c>
    </row>
    <row r="6344" spans="19:20">
      <c r="S6344" s="42">
        <v>19210</v>
      </c>
      <c r="T6344" s="66" t="s">
        <v>3236</v>
      </c>
    </row>
    <row r="6345" spans="19:20">
      <c r="S6345" s="42">
        <v>19226</v>
      </c>
      <c r="T6345" s="66" t="s">
        <v>4273</v>
      </c>
    </row>
    <row r="6346" spans="19:20">
      <c r="S6346" s="42">
        <v>19227</v>
      </c>
      <c r="T6346" s="66" t="s">
        <v>4273</v>
      </c>
    </row>
    <row r="6347" spans="19:20">
      <c r="S6347" s="42">
        <v>25443</v>
      </c>
      <c r="T6347" s="66" t="s">
        <v>4274</v>
      </c>
    </row>
    <row r="6348" spans="19:20">
      <c r="S6348" s="42">
        <v>25444</v>
      </c>
      <c r="T6348" s="66" t="s">
        <v>4274</v>
      </c>
    </row>
    <row r="6349" spans="19:20">
      <c r="S6349" s="42">
        <v>25445</v>
      </c>
      <c r="T6349" s="66" t="s">
        <v>4274</v>
      </c>
    </row>
    <row r="6350" spans="19:20">
      <c r="S6350" s="42">
        <v>25446</v>
      </c>
      <c r="T6350" s="66" t="s">
        <v>4274</v>
      </c>
    </row>
    <row r="6351" spans="19:20">
      <c r="S6351" s="42">
        <v>19237</v>
      </c>
      <c r="T6351" s="66" t="s">
        <v>4274</v>
      </c>
    </row>
    <row r="6352" spans="19:20">
      <c r="S6352" s="42">
        <v>19235</v>
      </c>
      <c r="T6352" s="66" t="s">
        <v>4274</v>
      </c>
    </row>
    <row r="6353" spans="19:20">
      <c r="S6353" s="42">
        <v>19236</v>
      </c>
      <c r="T6353" s="66" t="s">
        <v>4274</v>
      </c>
    </row>
    <row r="6354" spans="19:20">
      <c r="S6354" s="42">
        <v>25450</v>
      </c>
      <c r="T6354" s="66" t="s">
        <v>4274</v>
      </c>
    </row>
    <row r="6355" spans="19:20">
      <c r="S6355" s="42">
        <v>19232</v>
      </c>
      <c r="T6355" s="66" t="s">
        <v>4274</v>
      </c>
    </row>
    <row r="6356" spans="19:20">
      <c r="S6356" s="42">
        <v>19233</v>
      </c>
      <c r="T6356" s="66" t="s">
        <v>4274</v>
      </c>
    </row>
    <row r="6357" spans="19:20">
      <c r="S6357" s="42">
        <v>25447</v>
      </c>
      <c r="T6357" s="66" t="s">
        <v>4274</v>
      </c>
    </row>
    <row r="6358" spans="19:20">
      <c r="S6358" s="42">
        <v>25448</v>
      </c>
      <c r="T6358" s="66" t="s">
        <v>4274</v>
      </c>
    </row>
    <row r="6359" spans="19:20">
      <c r="S6359" s="42">
        <v>19234</v>
      </c>
      <c r="T6359" s="66" t="s">
        <v>4274</v>
      </c>
    </row>
    <row r="6360" spans="19:20">
      <c r="S6360" s="42">
        <v>25449</v>
      </c>
      <c r="T6360" s="66" t="s">
        <v>4274</v>
      </c>
    </row>
    <row r="6361" spans="19:20">
      <c r="S6361" s="42">
        <v>25451</v>
      </c>
      <c r="T6361" s="66" t="s">
        <v>4274</v>
      </c>
    </row>
    <row r="6362" spans="19:20">
      <c r="S6362" s="42">
        <v>19238</v>
      </c>
      <c r="T6362" s="66" t="s">
        <v>4274</v>
      </c>
    </row>
    <row r="6363" spans="19:20">
      <c r="S6363" s="42">
        <v>19239</v>
      </c>
      <c r="T6363" s="66" t="s">
        <v>4269</v>
      </c>
    </row>
    <row r="6364" spans="19:20">
      <c r="S6364" s="42">
        <v>19240</v>
      </c>
      <c r="T6364" s="66" t="s">
        <v>4269</v>
      </c>
    </row>
    <row r="6365" spans="19:20">
      <c r="S6365" s="42">
        <v>25452</v>
      </c>
      <c r="T6365" s="66" t="s">
        <v>4269</v>
      </c>
    </row>
    <row r="6366" spans="19:20">
      <c r="S6366" s="42">
        <v>25453</v>
      </c>
      <c r="T6366" s="66" t="s">
        <v>4269</v>
      </c>
    </row>
    <row r="6367" spans="19:20">
      <c r="S6367" s="42">
        <v>25454</v>
      </c>
      <c r="T6367" s="66" t="s">
        <v>4269</v>
      </c>
    </row>
    <row r="6368" spans="19:20">
      <c r="S6368" s="42">
        <v>25455</v>
      </c>
      <c r="T6368" s="66" t="s">
        <v>4269</v>
      </c>
    </row>
    <row r="6369" spans="19:20">
      <c r="S6369" s="42">
        <v>25456</v>
      </c>
      <c r="T6369" s="66" t="s">
        <v>4269</v>
      </c>
    </row>
    <row r="6370" spans="19:20">
      <c r="S6370" s="42">
        <v>19228</v>
      </c>
      <c r="T6370" s="66" t="s">
        <v>4016</v>
      </c>
    </row>
    <row r="6371" spans="19:20">
      <c r="S6371" s="42">
        <v>19229</v>
      </c>
      <c r="T6371" s="66" t="s">
        <v>4016</v>
      </c>
    </row>
    <row r="6372" spans="19:20">
      <c r="S6372" s="42">
        <v>25442</v>
      </c>
      <c r="T6372" s="66" t="s">
        <v>4016</v>
      </c>
    </row>
    <row r="6373" spans="19:20">
      <c r="S6373" s="42">
        <v>19241</v>
      </c>
      <c r="T6373" s="66" t="s">
        <v>3886</v>
      </c>
    </row>
    <row r="6374" spans="19:20">
      <c r="S6374" s="42">
        <v>19242</v>
      </c>
      <c r="T6374" s="66" t="s">
        <v>3886</v>
      </c>
    </row>
    <row r="6375" spans="19:20">
      <c r="S6375" s="42">
        <v>25433</v>
      </c>
      <c r="T6375" s="66" t="s">
        <v>3822</v>
      </c>
    </row>
    <row r="6376" spans="19:20">
      <c r="S6376" s="42">
        <v>19211</v>
      </c>
      <c r="T6376" s="66" t="s">
        <v>3822</v>
      </c>
    </row>
    <row r="6377" spans="19:20">
      <c r="S6377" s="42">
        <v>25434</v>
      </c>
      <c r="T6377" s="66" t="s">
        <v>3973</v>
      </c>
    </row>
    <row r="6378" spans="19:20">
      <c r="S6378" s="42">
        <v>19212</v>
      </c>
      <c r="T6378" s="66" t="s">
        <v>3822</v>
      </c>
    </row>
    <row r="6379" spans="19:20">
      <c r="S6379" s="42">
        <v>25435</v>
      </c>
      <c r="T6379" s="66" t="s">
        <v>3822</v>
      </c>
    </row>
    <row r="6380" spans="19:20">
      <c r="S6380" s="42">
        <v>25436</v>
      </c>
      <c r="T6380" s="66" t="s">
        <v>3822</v>
      </c>
    </row>
    <row r="6381" spans="19:20">
      <c r="S6381" s="42">
        <v>19213</v>
      </c>
      <c r="T6381" s="66" t="s">
        <v>3822</v>
      </c>
    </row>
    <row r="6382" spans="19:20">
      <c r="S6382" s="42">
        <v>25437</v>
      </c>
      <c r="T6382" s="66" t="s">
        <v>3822</v>
      </c>
    </row>
    <row r="6383" spans="19:20">
      <c r="S6383" s="42">
        <v>25438</v>
      </c>
      <c r="T6383" s="66" t="s">
        <v>3822</v>
      </c>
    </row>
    <row r="6384" spans="19:20">
      <c r="S6384" s="42">
        <v>25439</v>
      </c>
      <c r="T6384" s="66" t="s">
        <v>3822</v>
      </c>
    </row>
    <row r="6385" spans="19:20">
      <c r="S6385" s="42">
        <v>19224</v>
      </c>
      <c r="T6385" s="66" t="s">
        <v>3973</v>
      </c>
    </row>
    <row r="6386" spans="19:20">
      <c r="S6386" s="42">
        <v>19225</v>
      </c>
      <c r="T6386" s="66" t="s">
        <v>3973</v>
      </c>
    </row>
    <row r="6387" spans="19:20">
      <c r="S6387" s="42">
        <v>19214</v>
      </c>
      <c r="T6387" s="66" t="s">
        <v>3822</v>
      </c>
    </row>
    <row r="6388" spans="19:20">
      <c r="S6388" s="42">
        <v>19215</v>
      </c>
      <c r="T6388" s="66" t="s">
        <v>3822</v>
      </c>
    </row>
    <row r="6389" spans="19:20">
      <c r="S6389" s="42">
        <v>19216</v>
      </c>
      <c r="T6389" s="66" t="s">
        <v>3822</v>
      </c>
    </row>
    <row r="6390" spans="19:20">
      <c r="S6390" s="42">
        <v>19217</v>
      </c>
      <c r="T6390" s="66" t="s">
        <v>3822</v>
      </c>
    </row>
    <row r="6391" spans="19:20">
      <c r="S6391" s="42">
        <v>19218</v>
      </c>
      <c r="T6391" s="66" t="s">
        <v>3822</v>
      </c>
    </row>
    <row r="6392" spans="19:20">
      <c r="S6392" s="42">
        <v>25440</v>
      </c>
      <c r="T6392" s="66" t="s">
        <v>3822</v>
      </c>
    </row>
    <row r="6393" spans="19:20">
      <c r="S6393" s="42">
        <v>25441</v>
      </c>
      <c r="T6393" s="66" t="s">
        <v>3822</v>
      </c>
    </row>
    <row r="6394" spans="19:20">
      <c r="S6394" s="42">
        <v>19219</v>
      </c>
      <c r="T6394" s="66" t="s">
        <v>3822</v>
      </c>
    </row>
    <row r="6395" spans="19:20">
      <c r="S6395" s="42">
        <v>25457</v>
      </c>
      <c r="T6395" s="66" t="s">
        <v>4274</v>
      </c>
    </row>
    <row r="6396" spans="19:20">
      <c r="S6396" s="42">
        <v>25458</v>
      </c>
      <c r="T6396" s="66" t="s">
        <v>4274</v>
      </c>
    </row>
    <row r="6397" spans="19:20">
      <c r="S6397" s="42">
        <v>25459</v>
      </c>
      <c r="T6397" s="66" t="s">
        <v>4274</v>
      </c>
    </row>
    <row r="6398" spans="19:20">
      <c r="S6398" s="42">
        <v>19243</v>
      </c>
      <c r="T6398" s="66" t="s">
        <v>4274</v>
      </c>
    </row>
    <row r="6399" spans="19:20">
      <c r="S6399" s="42">
        <v>25460</v>
      </c>
      <c r="T6399" s="66" t="s">
        <v>4274</v>
      </c>
    </row>
    <row r="6400" spans="19:20">
      <c r="S6400" s="42">
        <v>25461</v>
      </c>
      <c r="T6400" s="66" t="s">
        <v>4274</v>
      </c>
    </row>
    <row r="6401" spans="19:20">
      <c r="S6401" s="42">
        <v>3123</v>
      </c>
      <c r="T6401" s="66" t="s">
        <v>4274</v>
      </c>
    </row>
    <row r="6402" spans="19:20">
      <c r="S6402" s="42">
        <v>7085</v>
      </c>
      <c r="T6402" s="66" t="s">
        <v>4274</v>
      </c>
    </row>
    <row r="6403" spans="19:20">
      <c r="S6403" s="42">
        <v>25462</v>
      </c>
      <c r="T6403" s="66" t="s">
        <v>4274</v>
      </c>
    </row>
    <row r="6404" spans="19:20">
      <c r="S6404" s="42">
        <v>25464</v>
      </c>
      <c r="T6404" s="66" t="s">
        <v>4274</v>
      </c>
    </row>
    <row r="6405" spans="19:20">
      <c r="S6405" s="42">
        <v>25463</v>
      </c>
      <c r="T6405" s="66" t="s">
        <v>4274</v>
      </c>
    </row>
    <row r="6406" spans="19:20">
      <c r="S6406" s="42">
        <v>19244</v>
      </c>
      <c r="T6406" s="66" t="s">
        <v>4274</v>
      </c>
    </row>
    <row r="6407" spans="19:20">
      <c r="S6407" s="42">
        <v>19245</v>
      </c>
      <c r="T6407" s="66" t="s">
        <v>3970</v>
      </c>
    </row>
    <row r="6408" spans="19:20">
      <c r="S6408" s="42">
        <v>19246</v>
      </c>
      <c r="T6408" s="66" t="s">
        <v>3970</v>
      </c>
    </row>
    <row r="6409" spans="19:20">
      <c r="S6409" s="42">
        <v>19247</v>
      </c>
      <c r="T6409" s="66" t="s">
        <v>3970</v>
      </c>
    </row>
    <row r="6410" spans="19:20">
      <c r="S6410" s="42">
        <v>19248</v>
      </c>
      <c r="T6410" s="66" t="s">
        <v>3970</v>
      </c>
    </row>
    <row r="6411" spans="19:20">
      <c r="S6411" s="42">
        <v>25468</v>
      </c>
      <c r="T6411" s="66" t="s">
        <v>4269</v>
      </c>
    </row>
    <row r="6412" spans="19:20">
      <c r="S6412" s="42">
        <v>25467</v>
      </c>
      <c r="T6412" s="66" t="s">
        <v>4016</v>
      </c>
    </row>
    <row r="6413" spans="19:20">
      <c r="S6413" s="42">
        <v>25465</v>
      </c>
      <c r="T6413" s="66" t="s">
        <v>3886</v>
      </c>
    </row>
    <row r="6414" spans="19:20">
      <c r="S6414" s="42">
        <v>25466</v>
      </c>
      <c r="T6414" s="66" t="s">
        <v>3886</v>
      </c>
    </row>
    <row r="6415" spans="19:20">
      <c r="S6415" s="42">
        <v>25469</v>
      </c>
      <c r="T6415" s="66" t="s">
        <v>4275</v>
      </c>
    </row>
    <row r="6416" spans="19:20">
      <c r="S6416" s="42">
        <v>25470</v>
      </c>
      <c r="T6416" s="66" t="s">
        <v>4275</v>
      </c>
    </row>
    <row r="6417" spans="19:20">
      <c r="S6417" s="42">
        <v>25471</v>
      </c>
      <c r="T6417" s="66" t="s">
        <v>4275</v>
      </c>
    </row>
    <row r="6418" spans="19:20">
      <c r="S6418" s="42">
        <v>25472</v>
      </c>
      <c r="T6418" s="66" t="s">
        <v>4276</v>
      </c>
    </row>
    <row r="6419" spans="19:20">
      <c r="S6419" s="42">
        <v>19250</v>
      </c>
      <c r="T6419" s="66" t="s">
        <v>4269</v>
      </c>
    </row>
    <row r="6420" spans="19:20">
      <c r="S6420" s="42">
        <v>19249</v>
      </c>
      <c r="T6420" s="66" t="s">
        <v>3213</v>
      </c>
    </row>
    <row r="6421" spans="19:20">
      <c r="S6421" s="42">
        <v>80144</v>
      </c>
      <c r="T6421" s="66" t="s">
        <v>3822</v>
      </c>
    </row>
    <row r="6422" spans="19:20">
      <c r="S6422" s="42">
        <v>80145</v>
      </c>
      <c r="T6422" s="66" t="s">
        <v>3822</v>
      </c>
    </row>
    <row r="6423" spans="19:20">
      <c r="S6423" s="42">
        <v>80146</v>
      </c>
      <c r="T6423" s="66" t="s">
        <v>3822</v>
      </c>
    </row>
    <row r="6424" spans="19:20">
      <c r="S6424" s="42">
        <v>80143</v>
      </c>
      <c r="T6424" s="66" t="s">
        <v>3822</v>
      </c>
    </row>
    <row r="6425" spans="19:20">
      <c r="S6425" s="42">
        <v>25474</v>
      </c>
      <c r="T6425" s="66" t="s">
        <v>3467</v>
      </c>
    </row>
    <row r="6426" spans="19:20">
      <c r="S6426" s="42">
        <v>19251</v>
      </c>
      <c r="T6426" s="66" t="s">
        <v>3467</v>
      </c>
    </row>
    <row r="6427" spans="19:20">
      <c r="S6427" s="42">
        <v>25473</v>
      </c>
      <c r="T6427" s="66" t="s">
        <v>3467</v>
      </c>
    </row>
    <row r="6428" spans="19:20">
      <c r="S6428" s="42">
        <v>19261</v>
      </c>
      <c r="T6428" s="66" t="s">
        <v>3213</v>
      </c>
    </row>
    <row r="6429" spans="19:20">
      <c r="S6429" s="42">
        <v>19253</v>
      </c>
      <c r="T6429" s="66" t="s">
        <v>3467</v>
      </c>
    </row>
    <row r="6430" spans="19:20">
      <c r="S6430" s="42">
        <v>19252</v>
      </c>
      <c r="T6430" s="66" t="s">
        <v>3467</v>
      </c>
    </row>
    <row r="6431" spans="19:20">
      <c r="S6431" s="42">
        <v>19254</v>
      </c>
      <c r="T6431" s="66" t="s">
        <v>3988</v>
      </c>
    </row>
    <row r="6432" spans="19:20">
      <c r="S6432" s="42">
        <v>19255</v>
      </c>
      <c r="T6432" s="66" t="s">
        <v>3988</v>
      </c>
    </row>
    <row r="6433" spans="19:20">
      <c r="S6433" s="42">
        <v>19256</v>
      </c>
      <c r="T6433" s="66" t="s">
        <v>3988</v>
      </c>
    </row>
    <row r="6434" spans="19:20">
      <c r="S6434" s="42">
        <v>19257</v>
      </c>
      <c r="T6434" s="66" t="s">
        <v>3988</v>
      </c>
    </row>
    <row r="6435" spans="19:20">
      <c r="S6435" s="42">
        <v>19258</v>
      </c>
      <c r="T6435" s="66" t="s">
        <v>3343</v>
      </c>
    </row>
    <row r="6436" spans="19:20">
      <c r="S6436" s="42">
        <v>19259</v>
      </c>
      <c r="T6436" s="66" t="s">
        <v>3988</v>
      </c>
    </row>
    <row r="6437" spans="19:20">
      <c r="S6437" s="42">
        <v>19260</v>
      </c>
      <c r="T6437" s="66" t="s">
        <v>3988</v>
      </c>
    </row>
    <row r="6438" spans="19:20">
      <c r="S6438" s="42">
        <v>25475</v>
      </c>
      <c r="T6438" s="66" t="s">
        <v>3988</v>
      </c>
    </row>
    <row r="6439" spans="19:20">
      <c r="S6439" s="42">
        <v>25476</v>
      </c>
      <c r="T6439" s="66" t="s">
        <v>3988</v>
      </c>
    </row>
    <row r="6440" spans="19:20">
      <c r="S6440" s="42">
        <v>25478</v>
      </c>
      <c r="T6440" s="66" t="s">
        <v>4016</v>
      </c>
    </row>
    <row r="6441" spans="19:20">
      <c r="S6441" s="42">
        <v>19262</v>
      </c>
      <c r="T6441" s="66" t="s">
        <v>4016</v>
      </c>
    </row>
    <row r="6442" spans="19:20">
      <c r="S6442" s="42">
        <v>25479</v>
      </c>
      <c r="T6442" s="66" t="s">
        <v>4052</v>
      </c>
    </row>
    <row r="6443" spans="19:20">
      <c r="S6443" s="42">
        <v>25482</v>
      </c>
      <c r="T6443" s="66" t="s">
        <v>3467</v>
      </c>
    </row>
    <row r="6444" spans="19:20">
      <c r="S6444" s="42">
        <v>25483</v>
      </c>
      <c r="T6444" s="66" t="s">
        <v>3988</v>
      </c>
    </row>
    <row r="6445" spans="19:20">
      <c r="S6445" s="42">
        <v>19267</v>
      </c>
      <c r="T6445" s="66" t="s">
        <v>3988</v>
      </c>
    </row>
    <row r="6446" spans="19:20">
      <c r="S6446" s="42">
        <v>25485</v>
      </c>
      <c r="T6446" s="66" t="s">
        <v>3988</v>
      </c>
    </row>
    <row r="6447" spans="19:20">
      <c r="S6447" s="42">
        <v>19276</v>
      </c>
      <c r="T6447" s="66" t="s">
        <v>3343</v>
      </c>
    </row>
    <row r="6448" spans="19:20">
      <c r="S6448" s="42">
        <v>25486</v>
      </c>
      <c r="T6448" s="66" t="s">
        <v>3343</v>
      </c>
    </row>
    <row r="6449" spans="19:20">
      <c r="S6449" s="42">
        <v>25487</v>
      </c>
      <c r="T6449" s="66" t="s">
        <v>4277</v>
      </c>
    </row>
    <row r="6450" spans="19:20">
      <c r="S6450" s="42">
        <v>19271</v>
      </c>
      <c r="T6450" s="66" t="s">
        <v>3343</v>
      </c>
    </row>
    <row r="6451" spans="19:20">
      <c r="S6451" s="42">
        <v>19272</v>
      </c>
      <c r="T6451" s="66" t="s">
        <v>3343</v>
      </c>
    </row>
    <row r="6452" spans="19:20">
      <c r="S6452" s="42">
        <v>19273</v>
      </c>
      <c r="T6452" s="66" t="s">
        <v>3343</v>
      </c>
    </row>
    <row r="6453" spans="19:20">
      <c r="S6453" s="42">
        <v>19274</v>
      </c>
      <c r="T6453" s="66" t="s">
        <v>3988</v>
      </c>
    </row>
    <row r="6454" spans="19:20">
      <c r="S6454" s="42">
        <v>19275</v>
      </c>
      <c r="T6454" s="66" t="s">
        <v>3988</v>
      </c>
    </row>
    <row r="6455" spans="19:20">
      <c r="S6455" s="42">
        <v>19277</v>
      </c>
      <c r="T6455" s="66" t="s">
        <v>4278</v>
      </c>
    </row>
    <row r="6456" spans="19:20">
      <c r="S6456" s="42">
        <v>19278</v>
      </c>
      <c r="T6456" s="66" t="s">
        <v>4278</v>
      </c>
    </row>
    <row r="6457" spans="19:20">
      <c r="S6457" s="42">
        <v>19279</v>
      </c>
      <c r="T6457" s="66" t="s">
        <v>4279</v>
      </c>
    </row>
    <row r="6458" spans="19:20">
      <c r="S6458" s="42">
        <v>25488</v>
      </c>
      <c r="T6458" s="66" t="s">
        <v>4269</v>
      </c>
    </row>
    <row r="6459" spans="19:20">
      <c r="S6459" s="42">
        <v>25489</v>
      </c>
      <c r="T6459" s="66" t="s">
        <v>4269</v>
      </c>
    </row>
    <row r="6460" spans="19:20">
      <c r="S6460" s="42">
        <v>19280</v>
      </c>
      <c r="T6460" s="66" t="s">
        <v>3216</v>
      </c>
    </row>
    <row r="6461" spans="19:20">
      <c r="S6461" s="42">
        <v>19281</v>
      </c>
      <c r="T6461" s="66" t="s">
        <v>4280</v>
      </c>
    </row>
    <row r="6462" spans="19:20">
      <c r="S6462" s="42">
        <v>19284</v>
      </c>
      <c r="T6462" s="66" t="s">
        <v>3467</v>
      </c>
    </row>
    <row r="6463" spans="19:20">
      <c r="S6463" s="42">
        <v>19285</v>
      </c>
      <c r="T6463" s="66" t="s">
        <v>3467</v>
      </c>
    </row>
    <row r="6464" spans="19:20">
      <c r="S6464" s="42">
        <v>19286</v>
      </c>
      <c r="T6464" s="66" t="s">
        <v>3467</v>
      </c>
    </row>
    <row r="6465" spans="19:20">
      <c r="S6465" s="42">
        <v>25492</v>
      </c>
      <c r="T6465" s="66" t="s">
        <v>3467</v>
      </c>
    </row>
    <row r="6466" spans="19:20">
      <c r="S6466" s="42">
        <v>25493</v>
      </c>
      <c r="T6466" s="66" t="s">
        <v>3467</v>
      </c>
    </row>
    <row r="6467" spans="19:20">
      <c r="S6467" s="42">
        <v>19287</v>
      </c>
      <c r="T6467" s="66" t="s">
        <v>3467</v>
      </c>
    </row>
    <row r="6468" spans="19:20">
      <c r="S6468" s="42">
        <v>19283</v>
      </c>
      <c r="T6468" s="66" t="s">
        <v>4281</v>
      </c>
    </row>
    <row r="6469" spans="19:20">
      <c r="S6469" s="42">
        <v>19282</v>
      </c>
      <c r="T6469" s="66" t="s">
        <v>4281</v>
      </c>
    </row>
    <row r="6470" spans="19:20">
      <c r="S6470" s="42">
        <v>25491</v>
      </c>
      <c r="T6470" s="66" t="s">
        <v>3544</v>
      </c>
    </row>
    <row r="6471" spans="19:20">
      <c r="S6471" s="42">
        <v>25490</v>
      </c>
      <c r="T6471" s="66" t="s">
        <v>3544</v>
      </c>
    </row>
    <row r="6472" spans="19:20">
      <c r="S6472" s="42">
        <v>19288</v>
      </c>
      <c r="T6472" s="66" t="s">
        <v>4282</v>
      </c>
    </row>
    <row r="6473" spans="19:20">
      <c r="S6473" s="42">
        <v>19289</v>
      </c>
      <c r="T6473" s="66" t="s">
        <v>4282</v>
      </c>
    </row>
    <row r="6474" spans="19:20">
      <c r="S6474" s="42">
        <v>25494</v>
      </c>
      <c r="T6474" s="66" t="s">
        <v>4282</v>
      </c>
    </row>
    <row r="6475" spans="19:20">
      <c r="S6475" s="42">
        <v>25495</v>
      </c>
      <c r="T6475" s="66" t="s">
        <v>4282</v>
      </c>
    </row>
    <row r="6476" spans="19:20">
      <c r="S6476" s="42">
        <v>19290</v>
      </c>
      <c r="T6476" s="66" t="s">
        <v>3432</v>
      </c>
    </row>
    <row r="6477" spans="19:20">
      <c r="S6477" s="42">
        <v>19291</v>
      </c>
      <c r="T6477" s="66" t="s">
        <v>3432</v>
      </c>
    </row>
    <row r="6478" spans="19:20">
      <c r="S6478" s="42">
        <v>19294</v>
      </c>
      <c r="T6478" s="66" t="s">
        <v>3432</v>
      </c>
    </row>
    <row r="6479" spans="19:20">
      <c r="S6479" s="42">
        <v>19292</v>
      </c>
      <c r="T6479" s="66" t="s">
        <v>3432</v>
      </c>
    </row>
    <row r="6480" spans="19:20">
      <c r="S6480" s="42">
        <v>19293</v>
      </c>
      <c r="T6480" s="66" t="s">
        <v>3432</v>
      </c>
    </row>
    <row r="6481" spans="19:20">
      <c r="S6481" s="42">
        <v>25500</v>
      </c>
      <c r="T6481" s="66" t="s">
        <v>3432</v>
      </c>
    </row>
    <row r="6482" spans="19:20">
      <c r="S6482" s="42">
        <v>25501</v>
      </c>
      <c r="T6482" s="66" t="s">
        <v>3432</v>
      </c>
    </row>
    <row r="6483" spans="19:20">
      <c r="S6483" s="42">
        <v>25497</v>
      </c>
      <c r="T6483" s="66" t="s">
        <v>3432</v>
      </c>
    </row>
    <row r="6484" spans="19:20">
      <c r="S6484" s="42">
        <v>25498</v>
      </c>
      <c r="T6484" s="66" t="s">
        <v>3432</v>
      </c>
    </row>
    <row r="6485" spans="19:20">
      <c r="S6485" s="42">
        <v>19295</v>
      </c>
      <c r="T6485" s="66" t="s">
        <v>3432</v>
      </c>
    </row>
    <row r="6486" spans="19:20">
      <c r="S6486" s="42">
        <v>19296</v>
      </c>
      <c r="T6486" s="66" t="s">
        <v>3432</v>
      </c>
    </row>
    <row r="6487" spans="19:20">
      <c r="S6487" s="42">
        <v>19297</v>
      </c>
      <c r="T6487" s="66" t="s">
        <v>3432</v>
      </c>
    </row>
    <row r="6488" spans="19:20">
      <c r="S6488" s="42">
        <v>19298</v>
      </c>
      <c r="T6488" s="66" t="s">
        <v>3432</v>
      </c>
    </row>
    <row r="6489" spans="19:20">
      <c r="S6489" s="42">
        <v>25496</v>
      </c>
      <c r="T6489" s="66" t="s">
        <v>3432</v>
      </c>
    </row>
    <row r="6490" spans="19:20">
      <c r="S6490" s="42">
        <v>25499</v>
      </c>
      <c r="T6490" s="66" t="s">
        <v>3432</v>
      </c>
    </row>
    <row r="6491" spans="19:20">
      <c r="S6491" s="42">
        <v>19306</v>
      </c>
      <c r="T6491" s="66" t="s">
        <v>3432</v>
      </c>
    </row>
    <row r="6492" spans="19:20">
      <c r="S6492" s="42">
        <v>25503</v>
      </c>
      <c r="T6492" s="66" t="s">
        <v>3216</v>
      </c>
    </row>
    <row r="6493" spans="19:20">
      <c r="S6493" s="42">
        <v>25504</v>
      </c>
      <c r="T6493" s="66" t="s">
        <v>3216</v>
      </c>
    </row>
    <row r="6494" spans="19:20">
      <c r="S6494" s="42">
        <v>19305</v>
      </c>
      <c r="T6494" s="66" t="s">
        <v>3216</v>
      </c>
    </row>
    <row r="6495" spans="19:20">
      <c r="S6495" s="42">
        <v>19303</v>
      </c>
      <c r="T6495" s="66" t="s">
        <v>3216</v>
      </c>
    </row>
    <row r="6496" spans="19:20">
      <c r="S6496" s="42">
        <v>19304</v>
      </c>
      <c r="T6496" s="66" t="s">
        <v>3216</v>
      </c>
    </row>
    <row r="6497" spans="19:20">
      <c r="S6497" s="42">
        <v>19299</v>
      </c>
      <c r="T6497" s="66" t="s">
        <v>3213</v>
      </c>
    </row>
    <row r="6498" spans="19:20">
      <c r="S6498" s="42">
        <v>19300</v>
      </c>
      <c r="T6498" s="66" t="s">
        <v>3213</v>
      </c>
    </row>
    <row r="6499" spans="19:20">
      <c r="S6499" s="42">
        <v>19302</v>
      </c>
      <c r="T6499" s="66" t="s">
        <v>3216</v>
      </c>
    </row>
    <row r="6500" spans="19:20">
      <c r="S6500" s="42">
        <v>19301</v>
      </c>
      <c r="T6500" s="66" t="s">
        <v>3213</v>
      </c>
    </row>
    <row r="6501" spans="19:20">
      <c r="S6501" s="42">
        <v>25502</v>
      </c>
      <c r="T6501" s="66" t="s">
        <v>3213</v>
      </c>
    </row>
    <row r="6502" spans="19:20">
      <c r="S6502" s="42">
        <v>19307</v>
      </c>
      <c r="T6502" s="66" t="s">
        <v>4107</v>
      </c>
    </row>
    <row r="6503" spans="19:20">
      <c r="S6503" s="42">
        <v>25505</v>
      </c>
      <c r="T6503" s="66" t="s">
        <v>3544</v>
      </c>
    </row>
    <row r="6504" spans="19:20">
      <c r="S6504" s="42">
        <v>19308</v>
      </c>
      <c r="T6504" s="66" t="s">
        <v>3213</v>
      </c>
    </row>
    <row r="6505" spans="19:20">
      <c r="S6505" s="42">
        <v>19309</v>
      </c>
      <c r="T6505" s="66" t="s">
        <v>3213</v>
      </c>
    </row>
    <row r="6506" spans="19:20">
      <c r="S6506" s="42">
        <v>25506</v>
      </c>
      <c r="T6506" s="66" t="s">
        <v>4283</v>
      </c>
    </row>
    <row r="6507" spans="19:20">
      <c r="S6507" s="42">
        <v>19310</v>
      </c>
      <c r="T6507" s="66" t="s">
        <v>4283</v>
      </c>
    </row>
    <row r="6508" spans="19:20">
      <c r="S6508" s="42">
        <v>19311</v>
      </c>
      <c r="T6508" s="66" t="s">
        <v>4099</v>
      </c>
    </row>
    <row r="6509" spans="19:20">
      <c r="S6509" s="42">
        <v>25520</v>
      </c>
      <c r="T6509" s="66" t="s">
        <v>3324</v>
      </c>
    </row>
    <row r="6510" spans="19:20">
      <c r="S6510" s="42">
        <v>19356</v>
      </c>
      <c r="T6510" s="66" t="s">
        <v>3324</v>
      </c>
    </row>
    <row r="6511" spans="19:20">
      <c r="S6511" s="42">
        <v>19357</v>
      </c>
      <c r="T6511" s="66" t="s">
        <v>3324</v>
      </c>
    </row>
    <row r="6512" spans="19:20">
      <c r="S6512" s="42">
        <v>19312</v>
      </c>
      <c r="T6512" s="66" t="s">
        <v>4284</v>
      </c>
    </row>
    <row r="6513" spans="19:20">
      <c r="S6513" s="42">
        <v>25507</v>
      </c>
      <c r="T6513" s="66" t="s">
        <v>4285</v>
      </c>
    </row>
    <row r="6514" spans="19:20">
      <c r="S6514" s="42">
        <v>19313</v>
      </c>
      <c r="T6514" s="66" t="s">
        <v>3467</v>
      </c>
    </row>
    <row r="6515" spans="19:20">
      <c r="S6515" s="42">
        <v>19314</v>
      </c>
      <c r="T6515" s="66" t="s">
        <v>3467</v>
      </c>
    </row>
    <row r="6516" spans="19:20">
      <c r="S6516" s="42">
        <v>19318</v>
      </c>
      <c r="T6516" s="66" t="s">
        <v>3216</v>
      </c>
    </row>
    <row r="6517" spans="19:20">
      <c r="S6517" s="42">
        <v>19328</v>
      </c>
      <c r="T6517" s="66" t="s">
        <v>3216</v>
      </c>
    </row>
    <row r="6518" spans="19:20">
      <c r="S6518" s="42">
        <v>19316</v>
      </c>
      <c r="T6518" s="66" t="s">
        <v>3216</v>
      </c>
    </row>
    <row r="6519" spans="19:20">
      <c r="S6519" s="42">
        <v>19320</v>
      </c>
      <c r="T6519" s="66" t="s">
        <v>3216</v>
      </c>
    </row>
    <row r="6520" spans="19:20">
      <c r="S6520" s="42">
        <v>19322</v>
      </c>
      <c r="T6520" s="66" t="s">
        <v>3216</v>
      </c>
    </row>
    <row r="6521" spans="19:20">
      <c r="S6521" s="42">
        <v>19324</v>
      </c>
      <c r="T6521" s="66" t="s">
        <v>3216</v>
      </c>
    </row>
    <row r="6522" spans="19:20">
      <c r="S6522" s="42">
        <v>19326</v>
      </c>
      <c r="T6522" s="66" t="s">
        <v>3216</v>
      </c>
    </row>
    <row r="6523" spans="19:20">
      <c r="S6523" s="42">
        <v>19315</v>
      </c>
      <c r="T6523" s="66" t="s">
        <v>3216</v>
      </c>
    </row>
    <row r="6524" spans="19:20">
      <c r="S6524" s="42">
        <v>19317</v>
      </c>
      <c r="T6524" s="66" t="s">
        <v>3216</v>
      </c>
    </row>
    <row r="6525" spans="19:20">
      <c r="S6525" s="42">
        <v>19319</v>
      </c>
      <c r="T6525" s="66" t="s">
        <v>3216</v>
      </c>
    </row>
    <row r="6526" spans="19:20">
      <c r="S6526" s="42">
        <v>19325</v>
      </c>
      <c r="T6526" s="66" t="s">
        <v>3216</v>
      </c>
    </row>
    <row r="6527" spans="19:20">
      <c r="S6527" s="42">
        <v>19327</v>
      </c>
      <c r="T6527" s="66" t="s">
        <v>3216</v>
      </c>
    </row>
    <row r="6528" spans="19:20">
      <c r="S6528" s="42">
        <v>19321</v>
      </c>
      <c r="T6528" s="66" t="s">
        <v>3216</v>
      </c>
    </row>
    <row r="6529" spans="19:20">
      <c r="S6529" s="42">
        <v>19323</v>
      </c>
      <c r="T6529" s="66" t="s">
        <v>3216</v>
      </c>
    </row>
    <row r="6530" spans="19:20">
      <c r="S6530" s="42">
        <v>19329</v>
      </c>
      <c r="T6530" s="66" t="s">
        <v>3216</v>
      </c>
    </row>
    <row r="6531" spans="19:20">
      <c r="S6531" s="42">
        <v>19330</v>
      </c>
      <c r="T6531" s="66" t="s">
        <v>3216</v>
      </c>
    </row>
    <row r="6532" spans="19:20">
      <c r="S6532" s="42">
        <v>19331</v>
      </c>
      <c r="T6532" s="66" t="s">
        <v>3216</v>
      </c>
    </row>
    <row r="6533" spans="19:20">
      <c r="S6533" s="42">
        <v>19332</v>
      </c>
      <c r="T6533" s="66" t="s">
        <v>3216</v>
      </c>
    </row>
    <row r="6534" spans="19:20">
      <c r="S6534" s="42">
        <v>25508</v>
      </c>
      <c r="T6534" s="66" t="s">
        <v>3216</v>
      </c>
    </row>
    <row r="6535" spans="19:20">
      <c r="S6535" s="42">
        <v>25509</v>
      </c>
      <c r="T6535" s="66" t="s">
        <v>3866</v>
      </c>
    </row>
    <row r="6536" spans="19:20">
      <c r="S6536" s="42">
        <v>25516</v>
      </c>
      <c r="T6536" s="66" t="s">
        <v>3343</v>
      </c>
    </row>
    <row r="6537" spans="19:20">
      <c r="S6537" s="42">
        <v>25510</v>
      </c>
      <c r="T6537" s="66" t="s">
        <v>3988</v>
      </c>
    </row>
    <row r="6538" spans="19:20">
      <c r="S6538" s="42">
        <v>25511</v>
      </c>
      <c r="T6538" s="66" t="s">
        <v>3988</v>
      </c>
    </row>
    <row r="6539" spans="19:20">
      <c r="S6539" s="42">
        <v>25515</v>
      </c>
      <c r="T6539" s="66" t="s">
        <v>3343</v>
      </c>
    </row>
    <row r="6540" spans="19:20">
      <c r="S6540" s="42">
        <v>19333</v>
      </c>
      <c r="T6540" s="66" t="s">
        <v>3343</v>
      </c>
    </row>
    <row r="6541" spans="19:20">
      <c r="S6541" s="42">
        <v>19334</v>
      </c>
      <c r="T6541" s="66" t="s">
        <v>3988</v>
      </c>
    </row>
    <row r="6542" spans="19:20">
      <c r="S6542" s="42">
        <v>25512</v>
      </c>
      <c r="T6542" s="66" t="s">
        <v>3343</v>
      </c>
    </row>
    <row r="6543" spans="19:20">
      <c r="S6543" s="42">
        <v>25513</v>
      </c>
      <c r="T6543" s="66" t="s">
        <v>3988</v>
      </c>
    </row>
    <row r="6544" spans="19:20">
      <c r="S6544" s="42">
        <v>25514</v>
      </c>
      <c r="T6544" s="66" t="s">
        <v>3988</v>
      </c>
    </row>
    <row r="6545" spans="19:20">
      <c r="S6545" s="42">
        <v>19339</v>
      </c>
      <c r="T6545" s="66" t="s">
        <v>3343</v>
      </c>
    </row>
    <row r="6546" spans="19:20">
      <c r="S6546" s="42">
        <v>19340</v>
      </c>
      <c r="T6546" s="66" t="s">
        <v>3988</v>
      </c>
    </row>
    <row r="6547" spans="19:20">
      <c r="S6547" s="42">
        <v>19341</v>
      </c>
      <c r="T6547" s="66" t="s">
        <v>3343</v>
      </c>
    </row>
    <row r="6548" spans="19:20">
      <c r="S6548" s="42">
        <v>19342</v>
      </c>
      <c r="T6548" s="66" t="s">
        <v>3343</v>
      </c>
    </row>
    <row r="6549" spans="19:20">
      <c r="S6549" s="42">
        <v>19351</v>
      </c>
      <c r="T6549" s="66" t="s">
        <v>4051</v>
      </c>
    </row>
    <row r="6550" spans="19:20">
      <c r="S6550" s="42">
        <v>19343</v>
      </c>
      <c r="T6550" s="66" t="s">
        <v>3343</v>
      </c>
    </row>
    <row r="6551" spans="19:20">
      <c r="S6551" s="42">
        <v>19344</v>
      </c>
      <c r="T6551" s="66" t="s">
        <v>4051</v>
      </c>
    </row>
    <row r="6552" spans="19:20">
      <c r="S6552" s="42">
        <v>19345</v>
      </c>
      <c r="T6552" s="66" t="s">
        <v>3988</v>
      </c>
    </row>
    <row r="6553" spans="19:20">
      <c r="S6553" s="42">
        <v>19346</v>
      </c>
      <c r="T6553" s="66" t="s">
        <v>4051</v>
      </c>
    </row>
    <row r="6554" spans="19:20">
      <c r="S6554" s="42">
        <v>19347</v>
      </c>
      <c r="T6554" s="66" t="s">
        <v>4051</v>
      </c>
    </row>
    <row r="6555" spans="19:20">
      <c r="S6555" s="42">
        <v>19348</v>
      </c>
      <c r="T6555" s="66" t="s">
        <v>3343</v>
      </c>
    </row>
    <row r="6556" spans="19:20">
      <c r="S6556" s="42">
        <v>19349</v>
      </c>
      <c r="T6556" s="66" t="s">
        <v>3988</v>
      </c>
    </row>
    <row r="6557" spans="19:20">
      <c r="S6557" s="42">
        <v>19350</v>
      </c>
      <c r="T6557" s="66" t="s">
        <v>4051</v>
      </c>
    </row>
    <row r="6558" spans="19:20">
      <c r="S6558" s="42">
        <v>19352</v>
      </c>
      <c r="T6558" s="66" t="s">
        <v>3988</v>
      </c>
    </row>
    <row r="6559" spans="19:20">
      <c r="S6559" s="42">
        <v>19353</v>
      </c>
      <c r="T6559" s="66" t="s">
        <v>3988</v>
      </c>
    </row>
    <row r="6560" spans="19:20">
      <c r="S6560" s="42">
        <v>19354</v>
      </c>
      <c r="T6560" s="66" t="s">
        <v>3343</v>
      </c>
    </row>
    <row r="6561" spans="19:20">
      <c r="S6561" s="42">
        <v>19355</v>
      </c>
      <c r="T6561" s="66" t="s">
        <v>3343</v>
      </c>
    </row>
    <row r="6562" spans="19:20">
      <c r="S6562" s="42">
        <v>19358</v>
      </c>
      <c r="T6562" s="66" t="s">
        <v>3216</v>
      </c>
    </row>
    <row r="6563" spans="19:20">
      <c r="S6563" s="42">
        <v>19359</v>
      </c>
      <c r="T6563" s="66" t="s">
        <v>4257</v>
      </c>
    </row>
    <row r="6564" spans="19:20">
      <c r="S6564" s="42">
        <v>19335</v>
      </c>
      <c r="T6564" s="66" t="s">
        <v>4051</v>
      </c>
    </row>
    <row r="6565" spans="19:20">
      <c r="S6565" s="42">
        <v>19336</v>
      </c>
      <c r="T6565" s="66" t="s">
        <v>3343</v>
      </c>
    </row>
    <row r="6566" spans="19:20">
      <c r="S6566" s="42">
        <v>19337</v>
      </c>
      <c r="T6566" s="66" t="s">
        <v>3988</v>
      </c>
    </row>
    <row r="6567" spans="19:20">
      <c r="S6567" s="42">
        <v>25517</v>
      </c>
      <c r="T6567" s="66" t="s">
        <v>4051</v>
      </c>
    </row>
    <row r="6568" spans="19:20">
      <c r="S6568" s="42">
        <v>25518</v>
      </c>
      <c r="T6568" s="66" t="s">
        <v>3988</v>
      </c>
    </row>
    <row r="6569" spans="19:20">
      <c r="S6569" s="42">
        <v>19338</v>
      </c>
      <c r="T6569" s="66" t="s">
        <v>4051</v>
      </c>
    </row>
    <row r="6570" spans="19:20">
      <c r="S6570" s="42">
        <v>25519</v>
      </c>
      <c r="T6570" s="66" t="s">
        <v>3988</v>
      </c>
    </row>
    <row r="6571" spans="19:20">
      <c r="S6571" s="42">
        <v>19360</v>
      </c>
      <c r="T6571" s="66" t="s">
        <v>3886</v>
      </c>
    </row>
    <row r="6572" spans="19:20">
      <c r="S6572" s="42">
        <v>25521</v>
      </c>
      <c r="T6572" s="66" t="s">
        <v>3886</v>
      </c>
    </row>
    <row r="6573" spans="19:20">
      <c r="S6573" s="42">
        <v>19364</v>
      </c>
      <c r="T6573" s="66" t="s">
        <v>4278</v>
      </c>
    </row>
    <row r="6574" spans="19:20">
      <c r="S6574" s="42">
        <v>19361</v>
      </c>
      <c r="T6574" s="66" t="s">
        <v>3432</v>
      </c>
    </row>
    <row r="6575" spans="19:20">
      <c r="S6575" s="42">
        <v>19362</v>
      </c>
      <c r="T6575" s="66" t="s">
        <v>3432</v>
      </c>
    </row>
    <row r="6576" spans="19:20">
      <c r="S6576" s="42">
        <v>19363</v>
      </c>
      <c r="T6576" s="66" t="s">
        <v>3432</v>
      </c>
    </row>
    <row r="6577" spans="19:20">
      <c r="S6577" s="42">
        <v>25522</v>
      </c>
      <c r="T6577" s="66" t="s">
        <v>3432</v>
      </c>
    </row>
    <row r="6578" spans="19:20">
      <c r="S6578" s="42">
        <v>3125</v>
      </c>
      <c r="T6578" s="66" t="s">
        <v>4286</v>
      </c>
    </row>
    <row r="6579" spans="19:20">
      <c r="S6579" s="42">
        <v>3124</v>
      </c>
      <c r="T6579" s="66" t="s">
        <v>4286</v>
      </c>
    </row>
    <row r="6580" spans="19:20">
      <c r="S6580" s="42">
        <v>5217</v>
      </c>
      <c r="T6580" s="66" t="s">
        <v>4286</v>
      </c>
    </row>
    <row r="6581" spans="19:20">
      <c r="S6581" s="42">
        <v>2056</v>
      </c>
      <c r="T6581" s="66" t="s">
        <v>4286</v>
      </c>
    </row>
    <row r="6582" spans="19:20">
      <c r="S6582" s="42">
        <v>2055</v>
      </c>
      <c r="T6582" s="66" t="s">
        <v>4286</v>
      </c>
    </row>
    <row r="6583" spans="19:20">
      <c r="S6583" s="42">
        <v>25523</v>
      </c>
      <c r="T6583" s="66" t="s">
        <v>3822</v>
      </c>
    </row>
    <row r="6584" spans="19:20">
      <c r="S6584" s="42">
        <v>19365</v>
      </c>
      <c r="T6584" s="66" t="s">
        <v>4286</v>
      </c>
    </row>
    <row r="6585" spans="19:20">
      <c r="S6585" s="42">
        <v>19366</v>
      </c>
      <c r="T6585" s="66" t="s">
        <v>4287</v>
      </c>
    </row>
    <row r="6586" spans="19:20">
      <c r="S6586" s="42">
        <v>19367</v>
      </c>
      <c r="T6586" s="66" t="s">
        <v>4287</v>
      </c>
    </row>
    <row r="6587" spans="19:20">
      <c r="S6587" s="42">
        <v>19368</v>
      </c>
      <c r="T6587" s="66" t="s">
        <v>4287</v>
      </c>
    </row>
    <row r="6588" spans="19:20">
      <c r="S6588" s="42">
        <v>25524</v>
      </c>
      <c r="T6588" s="66" t="s">
        <v>3988</v>
      </c>
    </row>
    <row r="6589" spans="19:20">
      <c r="S6589" s="42">
        <v>19372</v>
      </c>
      <c r="T6589" s="66" t="s">
        <v>4202</v>
      </c>
    </row>
    <row r="6590" spans="19:20">
      <c r="S6590" s="42">
        <v>19371</v>
      </c>
      <c r="T6590" s="66" t="s">
        <v>4202</v>
      </c>
    </row>
    <row r="6591" spans="19:20">
      <c r="S6591" s="42">
        <v>19369</v>
      </c>
      <c r="T6591" s="66" t="s">
        <v>3343</v>
      </c>
    </row>
    <row r="6592" spans="19:20">
      <c r="S6592" s="42">
        <v>19370</v>
      </c>
      <c r="T6592" s="66" t="s">
        <v>3343</v>
      </c>
    </row>
    <row r="6593" spans="19:20">
      <c r="S6593" s="42">
        <v>19373</v>
      </c>
      <c r="T6593" s="66" t="s">
        <v>3432</v>
      </c>
    </row>
    <row r="6594" spans="19:20">
      <c r="S6594" s="42">
        <v>9279</v>
      </c>
      <c r="T6594" s="66" t="s">
        <v>3213</v>
      </c>
    </row>
    <row r="6595" spans="19:20">
      <c r="S6595" s="42">
        <v>9280</v>
      </c>
      <c r="T6595" s="66" t="s">
        <v>3213</v>
      </c>
    </row>
    <row r="6596" spans="19:20">
      <c r="S6596" s="42">
        <v>9281</v>
      </c>
      <c r="T6596" s="66" t="s">
        <v>3213</v>
      </c>
    </row>
    <row r="6597" spans="19:20">
      <c r="S6597" s="42">
        <v>9282</v>
      </c>
      <c r="T6597" s="66" t="s">
        <v>3213</v>
      </c>
    </row>
    <row r="6598" spans="19:20">
      <c r="S6598" s="42">
        <v>9283</v>
      </c>
      <c r="T6598" s="66" t="s">
        <v>3875</v>
      </c>
    </row>
    <row r="6599" spans="19:20">
      <c r="S6599" s="42">
        <v>9284</v>
      </c>
      <c r="T6599" s="66" t="s">
        <v>3875</v>
      </c>
    </row>
    <row r="6600" spans="19:20">
      <c r="S6600" s="42">
        <v>9285</v>
      </c>
      <c r="T6600" s="66" t="s">
        <v>3875</v>
      </c>
    </row>
    <row r="6601" spans="19:20">
      <c r="S6601" s="42">
        <v>9286</v>
      </c>
      <c r="T6601" s="66" t="s">
        <v>3875</v>
      </c>
    </row>
    <row r="6602" spans="19:20">
      <c r="S6602" s="42">
        <v>9287</v>
      </c>
      <c r="T6602" s="66" t="s">
        <v>3875</v>
      </c>
    </row>
    <row r="6603" spans="19:20">
      <c r="S6603" s="42">
        <v>9288</v>
      </c>
      <c r="T6603" s="66" t="s">
        <v>3875</v>
      </c>
    </row>
    <row r="6604" spans="19:20">
      <c r="S6604" s="42">
        <v>9289</v>
      </c>
      <c r="T6604" s="66" t="s">
        <v>3213</v>
      </c>
    </row>
    <row r="6605" spans="19:20">
      <c r="S6605" s="42">
        <v>9291</v>
      </c>
      <c r="T6605" s="66" t="s">
        <v>3213</v>
      </c>
    </row>
    <row r="6606" spans="19:20">
      <c r="S6606" s="42">
        <v>9292</v>
      </c>
      <c r="T6606" s="66" t="s">
        <v>4288</v>
      </c>
    </row>
    <row r="6607" spans="19:20">
      <c r="S6607" s="42">
        <v>9293</v>
      </c>
      <c r="T6607" s="66" t="s">
        <v>3213</v>
      </c>
    </row>
    <row r="6608" spans="19:20">
      <c r="S6608" s="42">
        <v>9294</v>
      </c>
      <c r="T6608" s="66" t="s">
        <v>3213</v>
      </c>
    </row>
    <row r="6609" spans="19:20">
      <c r="S6609" s="42">
        <v>9295</v>
      </c>
      <c r="T6609" s="66" t="s">
        <v>3213</v>
      </c>
    </row>
    <row r="6610" spans="19:20">
      <c r="S6610" s="42">
        <v>9296</v>
      </c>
      <c r="T6610" s="66" t="s">
        <v>3875</v>
      </c>
    </row>
    <row r="6611" spans="19:20">
      <c r="S6611" s="42">
        <v>9297</v>
      </c>
      <c r="T6611" s="66" t="s">
        <v>3514</v>
      </c>
    </row>
    <row r="6612" spans="19:20">
      <c r="S6612" s="42">
        <v>9298</v>
      </c>
      <c r="T6612" s="66" t="s">
        <v>3213</v>
      </c>
    </row>
    <row r="6613" spans="19:20">
      <c r="S6613" s="42">
        <v>9299</v>
      </c>
      <c r="T6613" s="66" t="s">
        <v>3213</v>
      </c>
    </row>
    <row r="6614" spans="19:20">
      <c r="S6614" s="42">
        <v>9300</v>
      </c>
      <c r="T6614" s="66" t="s">
        <v>3467</v>
      </c>
    </row>
    <row r="6615" spans="19:20">
      <c r="S6615" s="42">
        <v>9301</v>
      </c>
      <c r="T6615" s="66" t="s">
        <v>3467</v>
      </c>
    </row>
    <row r="6616" spans="19:20">
      <c r="S6616" s="42">
        <v>9302</v>
      </c>
      <c r="T6616" s="66" t="s">
        <v>3213</v>
      </c>
    </row>
    <row r="6617" spans="19:20">
      <c r="S6617" s="42">
        <v>9303</v>
      </c>
      <c r="T6617" s="66" t="s">
        <v>3213</v>
      </c>
    </row>
    <row r="6618" spans="19:20">
      <c r="S6618" s="42">
        <v>9304</v>
      </c>
      <c r="T6618" s="66" t="s">
        <v>3843</v>
      </c>
    </row>
    <row r="6619" spans="19:20">
      <c r="S6619" s="42">
        <v>9305</v>
      </c>
      <c r="T6619" s="66" t="s">
        <v>4140</v>
      </c>
    </row>
    <row r="6620" spans="19:20">
      <c r="S6620" s="42">
        <v>9306</v>
      </c>
      <c r="T6620" s="66" t="s">
        <v>3843</v>
      </c>
    </row>
    <row r="6621" spans="19:20">
      <c r="S6621" s="42">
        <v>9307</v>
      </c>
      <c r="T6621" s="66" t="s">
        <v>3213</v>
      </c>
    </row>
    <row r="6622" spans="19:20">
      <c r="S6622" s="42">
        <v>9308</v>
      </c>
      <c r="T6622" s="66" t="s">
        <v>3213</v>
      </c>
    </row>
    <row r="6623" spans="19:20">
      <c r="S6623" s="42">
        <v>9309</v>
      </c>
      <c r="T6623" s="66" t="s">
        <v>3213</v>
      </c>
    </row>
    <row r="6624" spans="19:20">
      <c r="S6624" s="42">
        <v>9311</v>
      </c>
      <c r="T6624" s="66" t="s">
        <v>3887</v>
      </c>
    </row>
    <row r="6625" spans="19:20">
      <c r="S6625" s="42">
        <v>9312</v>
      </c>
      <c r="T6625" s="66" t="s">
        <v>3875</v>
      </c>
    </row>
    <row r="6626" spans="19:20">
      <c r="S6626" s="42">
        <v>9313</v>
      </c>
      <c r="T6626" s="66" t="s">
        <v>3887</v>
      </c>
    </row>
    <row r="6627" spans="19:20">
      <c r="S6627" s="42">
        <v>9314</v>
      </c>
      <c r="T6627" s="66" t="s">
        <v>3946</v>
      </c>
    </row>
    <row r="6628" spans="19:20">
      <c r="S6628" s="42">
        <v>9315</v>
      </c>
      <c r="T6628" s="66" t="s">
        <v>3946</v>
      </c>
    </row>
    <row r="6629" spans="19:20">
      <c r="S6629" s="42">
        <v>9316</v>
      </c>
      <c r="T6629" s="66" t="s">
        <v>3875</v>
      </c>
    </row>
    <row r="6630" spans="19:20">
      <c r="S6630" s="42">
        <v>9317</v>
      </c>
      <c r="T6630" s="66" t="s">
        <v>3875</v>
      </c>
    </row>
    <row r="6631" spans="19:20">
      <c r="S6631" s="42">
        <v>9318</v>
      </c>
      <c r="T6631" s="66" t="s">
        <v>3875</v>
      </c>
    </row>
    <row r="6632" spans="19:20">
      <c r="S6632" s="42">
        <v>9319</v>
      </c>
      <c r="T6632" s="66" t="s">
        <v>3875</v>
      </c>
    </row>
    <row r="6633" spans="19:20">
      <c r="S6633" s="42">
        <v>9320</v>
      </c>
      <c r="T6633" s="66" t="s">
        <v>3875</v>
      </c>
    </row>
    <row r="6634" spans="19:20">
      <c r="S6634" s="42">
        <v>9321</v>
      </c>
      <c r="T6634" s="66" t="s">
        <v>3875</v>
      </c>
    </row>
    <row r="6635" spans="19:20">
      <c r="S6635" s="42">
        <v>9322</v>
      </c>
      <c r="T6635" s="66" t="s">
        <v>4289</v>
      </c>
    </row>
    <row r="6636" spans="19:20">
      <c r="S6636" s="42">
        <v>9323</v>
      </c>
      <c r="T6636" s="66" t="s">
        <v>4289</v>
      </c>
    </row>
    <row r="6637" spans="19:20">
      <c r="S6637" s="42">
        <v>9324</v>
      </c>
      <c r="T6637" s="66" t="s">
        <v>3875</v>
      </c>
    </row>
    <row r="6638" spans="19:20">
      <c r="S6638" s="42">
        <v>9330</v>
      </c>
      <c r="T6638" s="66" t="s">
        <v>3767</v>
      </c>
    </row>
    <row r="6639" spans="19:20">
      <c r="S6639" s="42">
        <v>9331</v>
      </c>
      <c r="T6639" s="66" t="s">
        <v>3767</v>
      </c>
    </row>
    <row r="6640" spans="19:20">
      <c r="S6640" s="42">
        <v>9332</v>
      </c>
      <c r="T6640" s="66" t="s">
        <v>3213</v>
      </c>
    </row>
    <row r="6641" spans="19:20">
      <c r="S6641" s="42">
        <v>9333</v>
      </c>
      <c r="T6641" s="66" t="s">
        <v>3767</v>
      </c>
    </row>
    <row r="6642" spans="19:20">
      <c r="S6642" s="42">
        <v>9335</v>
      </c>
      <c r="T6642" s="66" t="s">
        <v>3409</v>
      </c>
    </row>
    <row r="6643" spans="19:20">
      <c r="S6643" s="42">
        <v>9336</v>
      </c>
      <c r="T6643" s="66" t="s">
        <v>3213</v>
      </c>
    </row>
    <row r="6644" spans="19:20">
      <c r="S6644" s="42">
        <v>9337</v>
      </c>
      <c r="T6644" s="66" t="s">
        <v>3213</v>
      </c>
    </row>
    <row r="6645" spans="19:20">
      <c r="S6645" s="42">
        <v>9338</v>
      </c>
      <c r="T6645" s="66" t="s">
        <v>3213</v>
      </c>
    </row>
    <row r="6646" spans="19:20">
      <c r="S6646" s="42">
        <v>9339</v>
      </c>
      <c r="T6646" s="66" t="s">
        <v>3409</v>
      </c>
    </row>
    <row r="6647" spans="19:20">
      <c r="S6647" s="42">
        <v>9340</v>
      </c>
      <c r="T6647" s="66" t="s">
        <v>3333</v>
      </c>
    </row>
    <row r="6648" spans="19:20">
      <c r="S6648" s="42">
        <v>9341</v>
      </c>
      <c r="T6648" s="66" t="s">
        <v>3333</v>
      </c>
    </row>
    <row r="6649" spans="19:20">
      <c r="S6649" s="42">
        <v>9342</v>
      </c>
      <c r="T6649" s="66" t="s">
        <v>3882</v>
      </c>
    </row>
    <row r="6650" spans="19:20">
      <c r="S6650" s="42">
        <v>9343</v>
      </c>
      <c r="T6650" s="66" t="s">
        <v>4159</v>
      </c>
    </row>
    <row r="6651" spans="19:20">
      <c r="S6651" s="42">
        <v>9344</v>
      </c>
      <c r="T6651" s="66" t="s">
        <v>3409</v>
      </c>
    </row>
    <row r="6652" spans="19:20">
      <c r="S6652" s="42">
        <v>9348</v>
      </c>
      <c r="T6652" s="66" t="s">
        <v>3213</v>
      </c>
    </row>
    <row r="6653" spans="19:20">
      <c r="S6653" s="42">
        <v>9350</v>
      </c>
      <c r="T6653" s="66" t="s">
        <v>4159</v>
      </c>
    </row>
    <row r="6654" spans="19:20">
      <c r="S6654" s="42">
        <v>9351</v>
      </c>
      <c r="T6654" s="66" t="s">
        <v>4159</v>
      </c>
    </row>
    <row r="6655" spans="19:20">
      <c r="S6655" s="42">
        <v>9352</v>
      </c>
      <c r="T6655" s="66" t="s">
        <v>3213</v>
      </c>
    </row>
    <row r="6656" spans="19:20">
      <c r="S6656" s="42">
        <v>9353</v>
      </c>
      <c r="T6656" s="66" t="s">
        <v>4159</v>
      </c>
    </row>
    <row r="6657" spans="19:20">
      <c r="S6657" s="42">
        <v>9165</v>
      </c>
      <c r="T6657" s="66" t="s">
        <v>3409</v>
      </c>
    </row>
    <row r="6658" spans="19:20">
      <c r="S6658" s="42">
        <v>9166</v>
      </c>
      <c r="T6658" s="66" t="s">
        <v>3409</v>
      </c>
    </row>
    <row r="6659" spans="19:20">
      <c r="S6659" s="42">
        <v>9167</v>
      </c>
      <c r="T6659" s="66" t="s">
        <v>3409</v>
      </c>
    </row>
    <row r="6660" spans="19:20">
      <c r="S6660" s="42">
        <v>9168</v>
      </c>
      <c r="T6660" s="66" t="s">
        <v>3213</v>
      </c>
    </row>
    <row r="6661" spans="19:20">
      <c r="S6661" s="42">
        <v>9169</v>
      </c>
      <c r="T6661" s="66" t="s">
        <v>3213</v>
      </c>
    </row>
    <row r="6662" spans="19:20">
      <c r="S6662" s="42">
        <v>9170</v>
      </c>
      <c r="T6662" s="66" t="s">
        <v>4289</v>
      </c>
    </row>
    <row r="6663" spans="19:20">
      <c r="S6663" s="42">
        <v>9171</v>
      </c>
      <c r="T6663" s="66" t="s">
        <v>3213</v>
      </c>
    </row>
    <row r="6664" spans="19:20">
      <c r="S6664" s="42">
        <v>9172</v>
      </c>
      <c r="T6664" s="66" t="s">
        <v>3514</v>
      </c>
    </row>
    <row r="6665" spans="19:20">
      <c r="S6665" s="42">
        <v>9174</v>
      </c>
      <c r="T6665" s="66" t="s">
        <v>4289</v>
      </c>
    </row>
    <row r="6666" spans="19:20">
      <c r="S6666" s="42">
        <v>9175</v>
      </c>
      <c r="T6666" s="66" t="s">
        <v>3812</v>
      </c>
    </row>
    <row r="6667" spans="19:20">
      <c r="S6667" s="42">
        <v>9176</v>
      </c>
      <c r="T6667" s="66" t="s">
        <v>3812</v>
      </c>
    </row>
    <row r="6668" spans="19:20">
      <c r="S6668" s="42">
        <v>9177</v>
      </c>
      <c r="T6668" s="66" t="s">
        <v>4289</v>
      </c>
    </row>
    <row r="6669" spans="19:20">
      <c r="S6669" s="42">
        <v>9178</v>
      </c>
      <c r="T6669" s="66" t="s">
        <v>3812</v>
      </c>
    </row>
    <row r="6670" spans="19:20">
      <c r="S6670" s="42">
        <v>9179</v>
      </c>
      <c r="T6670" s="66" t="s">
        <v>3812</v>
      </c>
    </row>
    <row r="6671" spans="19:20">
      <c r="S6671" s="42">
        <v>9180</v>
      </c>
      <c r="T6671" s="66" t="s">
        <v>3812</v>
      </c>
    </row>
    <row r="6672" spans="19:20">
      <c r="S6672" s="42">
        <v>9181</v>
      </c>
      <c r="T6672" s="66" t="s">
        <v>3812</v>
      </c>
    </row>
    <row r="6673" spans="19:20">
      <c r="S6673" s="42">
        <v>9182</v>
      </c>
      <c r="T6673" s="66" t="s">
        <v>3812</v>
      </c>
    </row>
    <row r="6674" spans="19:20">
      <c r="S6674" s="42">
        <v>9183</v>
      </c>
      <c r="T6674" s="66" t="s">
        <v>3812</v>
      </c>
    </row>
    <row r="6675" spans="19:20">
      <c r="S6675" s="42">
        <v>9184</v>
      </c>
      <c r="T6675" s="66" t="s">
        <v>3812</v>
      </c>
    </row>
    <row r="6676" spans="19:20">
      <c r="S6676" s="42">
        <v>9185</v>
      </c>
      <c r="T6676" s="66" t="s">
        <v>3213</v>
      </c>
    </row>
    <row r="6677" spans="19:20">
      <c r="S6677" s="42">
        <v>9186</v>
      </c>
      <c r="T6677" s="66" t="s">
        <v>3213</v>
      </c>
    </row>
    <row r="6678" spans="19:20">
      <c r="S6678" s="42">
        <v>9187</v>
      </c>
      <c r="T6678" s="66" t="s">
        <v>3213</v>
      </c>
    </row>
    <row r="6679" spans="19:20">
      <c r="S6679" s="42">
        <v>9188</v>
      </c>
      <c r="T6679" s="66" t="s">
        <v>3213</v>
      </c>
    </row>
    <row r="6680" spans="19:20">
      <c r="S6680" s="42">
        <v>9189</v>
      </c>
      <c r="T6680" s="66" t="s">
        <v>3213</v>
      </c>
    </row>
    <row r="6681" spans="19:20">
      <c r="S6681" s="42">
        <v>9190</v>
      </c>
      <c r="T6681" s="66" t="s">
        <v>3213</v>
      </c>
    </row>
    <row r="6682" spans="19:20">
      <c r="S6682" s="42">
        <v>9191</v>
      </c>
      <c r="T6682" s="66" t="s">
        <v>3812</v>
      </c>
    </row>
    <row r="6683" spans="19:20">
      <c r="S6683" s="42">
        <v>9192</v>
      </c>
      <c r="T6683" s="66" t="s">
        <v>3875</v>
      </c>
    </row>
    <row r="6684" spans="19:20">
      <c r="S6684" s="42">
        <v>9193</v>
      </c>
      <c r="T6684" s="66" t="s">
        <v>3875</v>
      </c>
    </row>
    <row r="6685" spans="19:20">
      <c r="S6685" s="42">
        <v>9194</v>
      </c>
      <c r="T6685" s="66" t="s">
        <v>3213</v>
      </c>
    </row>
    <row r="6686" spans="19:20">
      <c r="S6686" s="42">
        <v>9195</v>
      </c>
      <c r="T6686" s="66" t="s">
        <v>3875</v>
      </c>
    </row>
    <row r="6687" spans="19:20">
      <c r="S6687" s="42">
        <v>9196</v>
      </c>
      <c r="T6687" s="66" t="s">
        <v>3875</v>
      </c>
    </row>
    <row r="6688" spans="19:20">
      <c r="S6688" s="42">
        <v>9198</v>
      </c>
      <c r="T6688" s="66" t="s">
        <v>3875</v>
      </c>
    </row>
    <row r="6689" spans="19:20">
      <c r="S6689" s="42">
        <v>9199</v>
      </c>
      <c r="T6689" s="66" t="s">
        <v>3887</v>
      </c>
    </row>
    <row r="6690" spans="19:20">
      <c r="S6690" s="42">
        <v>9200</v>
      </c>
      <c r="T6690" s="66" t="s">
        <v>3887</v>
      </c>
    </row>
    <row r="6691" spans="19:20">
      <c r="S6691" s="42">
        <v>9201</v>
      </c>
      <c r="T6691" s="66" t="s">
        <v>3213</v>
      </c>
    </row>
    <row r="6692" spans="19:20">
      <c r="S6692" s="42">
        <v>9202</v>
      </c>
      <c r="T6692" s="66" t="s">
        <v>3767</v>
      </c>
    </row>
    <row r="6693" spans="19:20">
      <c r="S6693" s="42">
        <v>9203</v>
      </c>
      <c r="T6693" s="66" t="s">
        <v>3767</v>
      </c>
    </row>
    <row r="6694" spans="19:20">
      <c r="S6694" s="42">
        <v>9204</v>
      </c>
      <c r="T6694" s="66" t="s">
        <v>3767</v>
      </c>
    </row>
    <row r="6695" spans="19:20">
      <c r="S6695" s="42">
        <v>9205</v>
      </c>
      <c r="T6695" s="66" t="s">
        <v>3213</v>
      </c>
    </row>
    <row r="6696" spans="19:20">
      <c r="S6696" s="42">
        <v>9206</v>
      </c>
      <c r="T6696" s="66" t="s">
        <v>3946</v>
      </c>
    </row>
    <row r="6697" spans="19:20">
      <c r="S6697" s="42">
        <v>9207</v>
      </c>
      <c r="T6697" s="66" t="s">
        <v>3946</v>
      </c>
    </row>
    <row r="6698" spans="19:20">
      <c r="S6698" s="42">
        <v>9208</v>
      </c>
      <c r="T6698" s="66" t="s">
        <v>3946</v>
      </c>
    </row>
    <row r="6699" spans="19:20">
      <c r="S6699" s="42">
        <v>9209</v>
      </c>
      <c r="T6699" s="66" t="s">
        <v>3213</v>
      </c>
    </row>
    <row r="6700" spans="19:20">
      <c r="S6700" s="42">
        <v>9210</v>
      </c>
      <c r="T6700" s="66" t="s">
        <v>3767</v>
      </c>
    </row>
    <row r="6701" spans="19:20">
      <c r="S6701" s="42">
        <v>9211</v>
      </c>
      <c r="T6701" s="66" t="s">
        <v>3875</v>
      </c>
    </row>
    <row r="6702" spans="19:20">
      <c r="S6702" s="42">
        <v>9212</v>
      </c>
      <c r="T6702" s="66" t="s">
        <v>3875</v>
      </c>
    </row>
    <row r="6703" spans="19:20">
      <c r="S6703" s="42">
        <v>9213</v>
      </c>
      <c r="T6703" s="66" t="s">
        <v>3409</v>
      </c>
    </row>
    <row r="6704" spans="19:20">
      <c r="S6704" s="42">
        <v>9214</v>
      </c>
      <c r="T6704" s="66" t="s">
        <v>3875</v>
      </c>
    </row>
    <row r="6705" spans="19:20">
      <c r="S6705" s="42">
        <v>9215</v>
      </c>
      <c r="T6705" s="66" t="s">
        <v>3946</v>
      </c>
    </row>
    <row r="6706" spans="19:20">
      <c r="S6706" s="42">
        <v>9216</v>
      </c>
      <c r="T6706" s="66" t="s">
        <v>3946</v>
      </c>
    </row>
    <row r="6707" spans="19:20">
      <c r="S6707" s="42">
        <v>9217</v>
      </c>
      <c r="T6707" s="66" t="s">
        <v>4290</v>
      </c>
    </row>
    <row r="6708" spans="19:20">
      <c r="S6708" s="42">
        <v>9218</v>
      </c>
      <c r="T6708" s="66" t="s">
        <v>4290</v>
      </c>
    </row>
    <row r="6709" spans="19:20">
      <c r="S6709" s="42">
        <v>9219</v>
      </c>
      <c r="T6709" s="66" t="s">
        <v>4290</v>
      </c>
    </row>
    <row r="6710" spans="19:20">
      <c r="S6710" s="42">
        <v>9220</v>
      </c>
      <c r="T6710" s="66" t="s">
        <v>3213</v>
      </c>
    </row>
    <row r="6711" spans="19:20">
      <c r="S6711" s="42">
        <v>9221</v>
      </c>
      <c r="T6711" s="66" t="s">
        <v>4289</v>
      </c>
    </row>
    <row r="6712" spans="19:20">
      <c r="S6712" s="42">
        <v>9222</v>
      </c>
      <c r="T6712" s="66" t="s">
        <v>3812</v>
      </c>
    </row>
    <row r="6713" spans="19:20">
      <c r="S6713" s="42">
        <v>9223</v>
      </c>
      <c r="T6713" s="66" t="s">
        <v>3812</v>
      </c>
    </row>
    <row r="6714" spans="19:20">
      <c r="S6714" s="42">
        <v>9224</v>
      </c>
      <c r="T6714" s="66" t="s">
        <v>3812</v>
      </c>
    </row>
    <row r="6715" spans="19:20">
      <c r="S6715" s="42">
        <v>9225</v>
      </c>
      <c r="T6715" s="66" t="s">
        <v>3213</v>
      </c>
    </row>
    <row r="6716" spans="19:20">
      <c r="S6716" s="42">
        <v>9226</v>
      </c>
      <c r="T6716" s="66" t="s">
        <v>3767</v>
      </c>
    </row>
    <row r="6717" spans="19:20">
      <c r="S6717" s="42">
        <v>9227</v>
      </c>
      <c r="T6717" s="66" t="s">
        <v>3812</v>
      </c>
    </row>
    <row r="6718" spans="19:20">
      <c r="S6718" s="42">
        <v>9228</v>
      </c>
      <c r="T6718" s="66" t="s">
        <v>3887</v>
      </c>
    </row>
    <row r="6719" spans="19:20">
      <c r="S6719" s="42">
        <v>9229</v>
      </c>
      <c r="T6719" s="66" t="s">
        <v>3887</v>
      </c>
    </row>
    <row r="6720" spans="19:20">
      <c r="S6720" s="42">
        <v>9230</v>
      </c>
      <c r="T6720" s="66" t="s">
        <v>3887</v>
      </c>
    </row>
    <row r="6721" spans="19:20">
      <c r="S6721" s="42">
        <v>9231</v>
      </c>
      <c r="T6721" s="66" t="s">
        <v>3887</v>
      </c>
    </row>
    <row r="6722" spans="19:20">
      <c r="S6722" s="42">
        <v>9232</v>
      </c>
      <c r="T6722" s="66" t="s">
        <v>3887</v>
      </c>
    </row>
    <row r="6723" spans="19:20">
      <c r="S6723" s="42">
        <v>9233</v>
      </c>
      <c r="T6723" s="66" t="s">
        <v>3887</v>
      </c>
    </row>
    <row r="6724" spans="19:20">
      <c r="S6724" s="42">
        <v>9234</v>
      </c>
      <c r="T6724" s="66" t="s">
        <v>3887</v>
      </c>
    </row>
    <row r="6725" spans="19:20">
      <c r="S6725" s="42">
        <v>9235</v>
      </c>
      <c r="T6725" s="66" t="s">
        <v>3409</v>
      </c>
    </row>
    <row r="6726" spans="19:20">
      <c r="S6726" s="42">
        <v>9236</v>
      </c>
      <c r="T6726" s="66" t="s">
        <v>3409</v>
      </c>
    </row>
    <row r="6727" spans="19:20">
      <c r="S6727" s="42">
        <v>9237</v>
      </c>
      <c r="T6727" s="66" t="s">
        <v>3409</v>
      </c>
    </row>
    <row r="6728" spans="19:20">
      <c r="S6728" s="42">
        <v>9238</v>
      </c>
      <c r="T6728" s="66" t="s">
        <v>3213</v>
      </c>
    </row>
    <row r="6729" spans="19:20">
      <c r="S6729" s="42">
        <v>9239</v>
      </c>
      <c r="T6729" s="66" t="s">
        <v>3213</v>
      </c>
    </row>
    <row r="6730" spans="19:20">
      <c r="S6730" s="42">
        <v>9240</v>
      </c>
      <c r="T6730" s="66" t="s">
        <v>3409</v>
      </c>
    </row>
    <row r="6731" spans="19:20">
      <c r="S6731" s="42">
        <v>9241</v>
      </c>
      <c r="T6731" s="66" t="s">
        <v>3409</v>
      </c>
    </row>
    <row r="6732" spans="19:20">
      <c r="S6732" s="42">
        <v>9242</v>
      </c>
      <c r="T6732" s="66" t="s">
        <v>3409</v>
      </c>
    </row>
    <row r="6733" spans="19:20">
      <c r="S6733" s="42">
        <v>9243</v>
      </c>
      <c r="T6733" s="66" t="s">
        <v>3409</v>
      </c>
    </row>
    <row r="6734" spans="19:20">
      <c r="S6734" s="42">
        <v>9244</v>
      </c>
      <c r="T6734" s="66" t="s">
        <v>3946</v>
      </c>
    </row>
    <row r="6735" spans="19:20">
      <c r="S6735" s="42">
        <v>9246</v>
      </c>
      <c r="T6735" s="66" t="s">
        <v>3946</v>
      </c>
    </row>
    <row r="6736" spans="19:20">
      <c r="S6736" s="42">
        <v>9247</v>
      </c>
      <c r="T6736" s="66" t="s">
        <v>3875</v>
      </c>
    </row>
    <row r="6737" spans="19:20">
      <c r="S6737" s="42">
        <v>9248</v>
      </c>
      <c r="T6737" s="66" t="s">
        <v>3875</v>
      </c>
    </row>
    <row r="6738" spans="19:20">
      <c r="S6738" s="42">
        <v>9249</v>
      </c>
      <c r="T6738" s="66" t="s">
        <v>3875</v>
      </c>
    </row>
    <row r="6739" spans="19:20">
      <c r="S6739" s="42">
        <v>9250</v>
      </c>
      <c r="T6739" s="66" t="s">
        <v>3213</v>
      </c>
    </row>
    <row r="6740" spans="19:20">
      <c r="S6740" s="42">
        <v>9251</v>
      </c>
      <c r="T6740" s="66" t="s">
        <v>3812</v>
      </c>
    </row>
    <row r="6741" spans="19:20">
      <c r="S6741" s="42">
        <v>9252</v>
      </c>
      <c r="T6741" s="66" t="s">
        <v>3812</v>
      </c>
    </row>
    <row r="6742" spans="19:20">
      <c r="S6742" s="42">
        <v>9256</v>
      </c>
      <c r="T6742" s="66" t="s">
        <v>3213</v>
      </c>
    </row>
    <row r="6743" spans="19:20">
      <c r="S6743" s="42">
        <v>9257</v>
      </c>
      <c r="T6743" s="66" t="s">
        <v>3213</v>
      </c>
    </row>
    <row r="6744" spans="19:20">
      <c r="S6744" s="42">
        <v>9258</v>
      </c>
      <c r="T6744" s="66" t="s">
        <v>3213</v>
      </c>
    </row>
    <row r="6745" spans="19:20">
      <c r="S6745" s="42">
        <v>9259</v>
      </c>
      <c r="T6745" s="66" t="s">
        <v>3213</v>
      </c>
    </row>
    <row r="6746" spans="19:20">
      <c r="S6746" s="42">
        <v>9260</v>
      </c>
      <c r="T6746" s="66" t="s">
        <v>3213</v>
      </c>
    </row>
    <row r="6747" spans="19:20">
      <c r="S6747" s="42">
        <v>9261</v>
      </c>
      <c r="T6747" s="66" t="s">
        <v>3213</v>
      </c>
    </row>
    <row r="6748" spans="19:20">
      <c r="S6748" s="42">
        <v>9262</v>
      </c>
      <c r="T6748" s="66" t="s">
        <v>3866</v>
      </c>
    </row>
    <row r="6749" spans="19:20">
      <c r="S6749" s="42">
        <v>9263</v>
      </c>
      <c r="T6749" s="66" t="s">
        <v>3213</v>
      </c>
    </row>
    <row r="6750" spans="19:20">
      <c r="S6750" s="42">
        <v>9264</v>
      </c>
      <c r="T6750" s="66" t="s">
        <v>3875</v>
      </c>
    </row>
    <row r="6751" spans="19:20">
      <c r="S6751" s="42">
        <v>9266</v>
      </c>
      <c r="T6751" s="66" t="s">
        <v>3213</v>
      </c>
    </row>
    <row r="6752" spans="19:20">
      <c r="S6752" s="42">
        <v>9267</v>
      </c>
      <c r="T6752" s="66" t="s">
        <v>3213</v>
      </c>
    </row>
    <row r="6753" spans="19:20">
      <c r="S6753" s="42">
        <v>9268</v>
      </c>
      <c r="T6753" s="66" t="s">
        <v>3995</v>
      </c>
    </row>
    <row r="6754" spans="19:20">
      <c r="S6754" s="42">
        <v>9269</v>
      </c>
      <c r="T6754" s="66" t="s">
        <v>3213</v>
      </c>
    </row>
    <row r="6755" spans="19:20">
      <c r="S6755" s="42">
        <v>9270</v>
      </c>
      <c r="T6755" s="66" t="s">
        <v>3514</v>
      </c>
    </row>
    <row r="6756" spans="19:20">
      <c r="S6756" s="42">
        <v>9271</v>
      </c>
      <c r="T6756" s="66" t="s">
        <v>3213</v>
      </c>
    </row>
    <row r="6757" spans="19:20">
      <c r="S6757" s="42">
        <v>9272</v>
      </c>
      <c r="T6757" s="66" t="s">
        <v>3213</v>
      </c>
    </row>
    <row r="6758" spans="19:20">
      <c r="S6758" s="42">
        <v>9275</v>
      </c>
      <c r="T6758" s="66" t="s">
        <v>3213</v>
      </c>
    </row>
    <row r="6759" spans="19:20">
      <c r="S6759" s="42">
        <v>9276</v>
      </c>
      <c r="T6759" s="66" t="s">
        <v>3213</v>
      </c>
    </row>
    <row r="6760" spans="19:20">
      <c r="S6760" s="42">
        <v>9277</v>
      </c>
      <c r="T6760" s="66" t="s">
        <v>3213</v>
      </c>
    </row>
    <row r="6761" spans="19:20">
      <c r="S6761" s="42">
        <v>9278</v>
      </c>
      <c r="T6761" s="66" t="s">
        <v>3213</v>
      </c>
    </row>
    <row r="6762" spans="19:20">
      <c r="S6762" s="42">
        <v>10173</v>
      </c>
      <c r="T6762" s="66" t="s">
        <v>3213</v>
      </c>
    </row>
    <row r="6763" spans="19:20">
      <c r="S6763" s="42">
        <v>10174</v>
      </c>
      <c r="T6763" s="66" t="s">
        <v>3213</v>
      </c>
    </row>
    <row r="6764" spans="19:20">
      <c r="S6764" s="42">
        <v>10175</v>
      </c>
      <c r="T6764" s="66" t="s">
        <v>3213</v>
      </c>
    </row>
    <row r="6765" spans="19:20">
      <c r="S6765" s="42">
        <v>10176</v>
      </c>
      <c r="T6765" s="66" t="s">
        <v>3213</v>
      </c>
    </row>
    <row r="6766" spans="19:20">
      <c r="S6766" s="42">
        <v>10177</v>
      </c>
      <c r="T6766" s="66" t="s">
        <v>4121</v>
      </c>
    </row>
    <row r="6767" spans="19:20">
      <c r="S6767" s="42">
        <v>10178</v>
      </c>
      <c r="T6767" s="66" t="s">
        <v>3514</v>
      </c>
    </row>
    <row r="6768" spans="19:20">
      <c r="S6768" s="42">
        <v>10179</v>
      </c>
      <c r="T6768" s="66" t="s">
        <v>3894</v>
      </c>
    </row>
    <row r="6769" spans="19:20">
      <c r="S6769" s="42">
        <v>10180</v>
      </c>
      <c r="T6769" s="66" t="s">
        <v>4291</v>
      </c>
    </row>
    <row r="6770" spans="19:20">
      <c r="S6770" s="42">
        <v>10181</v>
      </c>
      <c r="T6770" s="66" t="s">
        <v>3213</v>
      </c>
    </row>
    <row r="6771" spans="19:20">
      <c r="S6771" s="42">
        <v>10182</v>
      </c>
      <c r="T6771" s="66" t="s">
        <v>3213</v>
      </c>
    </row>
    <row r="6772" spans="19:20">
      <c r="S6772" s="42">
        <v>10183</v>
      </c>
      <c r="T6772" s="66" t="s">
        <v>3467</v>
      </c>
    </row>
    <row r="6773" spans="19:20">
      <c r="S6773" s="42">
        <v>10184</v>
      </c>
      <c r="T6773" s="66" t="s">
        <v>3467</v>
      </c>
    </row>
    <row r="6774" spans="19:20">
      <c r="S6774" s="42">
        <v>10185</v>
      </c>
      <c r="T6774" s="66" t="s">
        <v>4292</v>
      </c>
    </row>
    <row r="6775" spans="19:20">
      <c r="S6775" s="42">
        <v>10186</v>
      </c>
      <c r="T6775" s="66" t="s">
        <v>3213</v>
      </c>
    </row>
    <row r="6776" spans="19:20">
      <c r="S6776" s="42">
        <v>10187</v>
      </c>
      <c r="T6776" s="66" t="s">
        <v>3213</v>
      </c>
    </row>
    <row r="6777" spans="19:20">
      <c r="S6777" s="42">
        <v>10188</v>
      </c>
      <c r="T6777" s="66" t="s">
        <v>3514</v>
      </c>
    </row>
    <row r="6778" spans="19:20">
      <c r="S6778" s="42">
        <v>10189</v>
      </c>
      <c r="T6778" s="66" t="s">
        <v>3213</v>
      </c>
    </row>
    <row r="6779" spans="19:20">
      <c r="S6779" s="42">
        <v>10190</v>
      </c>
      <c r="T6779" s="66" t="s">
        <v>4121</v>
      </c>
    </row>
    <row r="6780" spans="19:20">
      <c r="S6780" s="42">
        <v>10191</v>
      </c>
      <c r="T6780" s="66" t="s">
        <v>4121</v>
      </c>
    </row>
    <row r="6781" spans="19:20">
      <c r="S6781" s="42">
        <v>10192</v>
      </c>
      <c r="T6781" s="66" t="s">
        <v>3575</v>
      </c>
    </row>
    <row r="6782" spans="19:20">
      <c r="S6782" s="42">
        <v>10193</v>
      </c>
      <c r="T6782" s="66" t="s">
        <v>3943</v>
      </c>
    </row>
    <row r="6783" spans="19:20">
      <c r="S6783" s="42">
        <v>10194</v>
      </c>
      <c r="T6783" s="66" t="s">
        <v>3943</v>
      </c>
    </row>
    <row r="6784" spans="19:20">
      <c r="S6784" s="42">
        <v>10195</v>
      </c>
      <c r="T6784" s="66" t="s">
        <v>3903</v>
      </c>
    </row>
    <row r="6785" spans="19:20">
      <c r="S6785" s="42">
        <v>10196</v>
      </c>
      <c r="T6785" s="66" t="s">
        <v>4293</v>
      </c>
    </row>
    <row r="6786" spans="19:20">
      <c r="S6786" s="42">
        <v>10197</v>
      </c>
      <c r="T6786" s="66" t="s">
        <v>3815</v>
      </c>
    </row>
    <row r="6787" spans="19:20">
      <c r="S6787" s="42">
        <v>10198</v>
      </c>
      <c r="T6787" s="66" t="s">
        <v>3815</v>
      </c>
    </row>
    <row r="6788" spans="19:20">
      <c r="S6788" s="42">
        <v>10199</v>
      </c>
      <c r="T6788" s="66" t="s">
        <v>3213</v>
      </c>
    </row>
    <row r="6789" spans="19:20">
      <c r="S6789" s="42">
        <v>10200</v>
      </c>
      <c r="T6789" s="66" t="s">
        <v>4243</v>
      </c>
    </row>
    <row r="6790" spans="19:20">
      <c r="S6790" s="42">
        <v>10201</v>
      </c>
      <c r="T6790" s="66" t="s">
        <v>3893</v>
      </c>
    </row>
    <row r="6791" spans="19:20">
      <c r="S6791" s="42">
        <v>10202</v>
      </c>
      <c r="T6791" s="66" t="s">
        <v>3893</v>
      </c>
    </row>
    <row r="6792" spans="19:20">
      <c r="S6792" s="42">
        <v>10203</v>
      </c>
      <c r="T6792" s="66" t="s">
        <v>4142</v>
      </c>
    </row>
    <row r="6793" spans="19:20">
      <c r="S6793" s="42">
        <v>10204</v>
      </c>
      <c r="T6793" s="66" t="s">
        <v>3894</v>
      </c>
    </row>
    <row r="6794" spans="19:20">
      <c r="S6794" s="42">
        <v>10205</v>
      </c>
      <c r="T6794" s="66" t="s">
        <v>3894</v>
      </c>
    </row>
    <row r="6795" spans="19:20">
      <c r="S6795" s="42">
        <v>10206</v>
      </c>
      <c r="T6795" s="66" t="s">
        <v>3894</v>
      </c>
    </row>
    <row r="6796" spans="19:20">
      <c r="S6796" s="42">
        <v>10207</v>
      </c>
      <c r="T6796" s="66" t="s">
        <v>3894</v>
      </c>
    </row>
    <row r="6797" spans="19:20">
      <c r="S6797" s="42">
        <v>10208</v>
      </c>
      <c r="T6797" s="66" t="s">
        <v>3894</v>
      </c>
    </row>
    <row r="6798" spans="19:20">
      <c r="S6798" s="42">
        <v>10209</v>
      </c>
      <c r="T6798" s="66" t="s">
        <v>3894</v>
      </c>
    </row>
    <row r="6799" spans="19:20">
      <c r="S6799" s="42">
        <v>10210</v>
      </c>
      <c r="T6799" s="66" t="s">
        <v>3894</v>
      </c>
    </row>
    <row r="6800" spans="19:20">
      <c r="S6800" s="42">
        <v>10211</v>
      </c>
      <c r="T6800" s="66" t="s">
        <v>3894</v>
      </c>
    </row>
    <row r="6801" spans="19:20">
      <c r="S6801" s="42">
        <v>10212</v>
      </c>
      <c r="T6801" s="66" t="s">
        <v>3894</v>
      </c>
    </row>
    <row r="6802" spans="19:20">
      <c r="S6802" s="42">
        <v>10213</v>
      </c>
      <c r="T6802" s="66" t="s">
        <v>4293</v>
      </c>
    </row>
    <row r="6803" spans="19:20">
      <c r="S6803" s="42">
        <v>10214</v>
      </c>
      <c r="T6803" s="66" t="s">
        <v>4293</v>
      </c>
    </row>
    <row r="6804" spans="19:20">
      <c r="S6804" s="42">
        <v>10215</v>
      </c>
      <c r="T6804" s="66" t="s">
        <v>4293</v>
      </c>
    </row>
    <row r="6805" spans="19:20">
      <c r="S6805" s="42">
        <v>10216</v>
      </c>
      <c r="T6805" s="66" t="s">
        <v>4293</v>
      </c>
    </row>
    <row r="6806" spans="19:20">
      <c r="S6806" s="42">
        <v>10217</v>
      </c>
      <c r="T6806" s="66" t="s">
        <v>3874</v>
      </c>
    </row>
    <row r="6807" spans="19:20">
      <c r="S6807" s="42">
        <v>10218</v>
      </c>
      <c r="T6807" s="66" t="s">
        <v>3213</v>
      </c>
    </row>
    <row r="6808" spans="19:20">
      <c r="S6808" s="42">
        <v>10219</v>
      </c>
      <c r="T6808" s="66" t="s">
        <v>3213</v>
      </c>
    </row>
    <row r="6809" spans="19:20">
      <c r="S6809" s="42">
        <v>10220</v>
      </c>
      <c r="T6809" s="66" t="s">
        <v>3815</v>
      </c>
    </row>
    <row r="6810" spans="19:20">
      <c r="S6810" s="42">
        <v>10221</v>
      </c>
      <c r="T6810" s="66" t="s">
        <v>3815</v>
      </c>
    </row>
    <row r="6811" spans="19:20">
      <c r="S6811" s="42">
        <v>10222</v>
      </c>
      <c r="T6811" s="66" t="s">
        <v>3333</v>
      </c>
    </row>
    <row r="6812" spans="19:20">
      <c r="S6812" s="42">
        <v>10223</v>
      </c>
      <c r="T6812" s="66" t="s">
        <v>3333</v>
      </c>
    </row>
    <row r="6813" spans="19:20">
      <c r="S6813" s="42">
        <v>10224</v>
      </c>
      <c r="T6813" s="66" t="s">
        <v>4244</v>
      </c>
    </row>
    <row r="6814" spans="19:20">
      <c r="S6814" s="42">
        <v>10225</v>
      </c>
      <c r="T6814" s="66" t="s">
        <v>3868</v>
      </c>
    </row>
    <row r="6815" spans="19:20">
      <c r="S6815" s="42">
        <v>10226</v>
      </c>
      <c r="T6815" s="66" t="s">
        <v>3815</v>
      </c>
    </row>
    <row r="6816" spans="19:20">
      <c r="S6816" s="42">
        <v>10227</v>
      </c>
      <c r="T6816" s="66" t="s">
        <v>3874</v>
      </c>
    </row>
    <row r="6817" spans="19:20">
      <c r="S6817" s="42">
        <v>10228</v>
      </c>
      <c r="T6817" s="66" t="s">
        <v>3874</v>
      </c>
    </row>
    <row r="6818" spans="19:20">
      <c r="S6818" s="42">
        <v>10229</v>
      </c>
      <c r="T6818" s="66" t="s">
        <v>3303</v>
      </c>
    </row>
    <row r="6819" spans="19:20">
      <c r="S6819" s="42">
        <v>10231</v>
      </c>
      <c r="T6819" s="66" t="s">
        <v>3213</v>
      </c>
    </row>
    <row r="6820" spans="19:20">
      <c r="S6820" s="42">
        <v>10232</v>
      </c>
      <c r="T6820" s="66" t="s">
        <v>3514</v>
      </c>
    </row>
    <row r="6821" spans="19:20">
      <c r="S6821" s="42">
        <v>10233</v>
      </c>
      <c r="T6821" s="66" t="s">
        <v>3514</v>
      </c>
    </row>
    <row r="6822" spans="19:20">
      <c r="S6822" s="42">
        <v>10234</v>
      </c>
      <c r="T6822" s="66" t="s">
        <v>3514</v>
      </c>
    </row>
    <row r="6823" spans="19:20">
      <c r="S6823" s="42">
        <v>10235</v>
      </c>
      <c r="T6823" s="66" t="s">
        <v>3514</v>
      </c>
    </row>
    <row r="6824" spans="19:20">
      <c r="S6824" s="42">
        <v>10067</v>
      </c>
      <c r="T6824" s="66" t="s">
        <v>3870</v>
      </c>
    </row>
    <row r="6825" spans="19:20">
      <c r="S6825" s="42">
        <v>10068</v>
      </c>
      <c r="T6825" s="66" t="s">
        <v>3870</v>
      </c>
    </row>
    <row r="6826" spans="19:20">
      <c r="S6826" s="42">
        <v>10069</v>
      </c>
      <c r="T6826" s="66" t="s">
        <v>3943</v>
      </c>
    </row>
    <row r="6827" spans="19:20">
      <c r="S6827" s="42">
        <v>10070</v>
      </c>
      <c r="T6827" s="66" t="s">
        <v>3943</v>
      </c>
    </row>
    <row r="6828" spans="19:20">
      <c r="S6828" s="42">
        <v>10071</v>
      </c>
      <c r="T6828" s="66" t="s">
        <v>3514</v>
      </c>
    </row>
    <row r="6829" spans="19:20">
      <c r="S6829" s="42">
        <v>10072</v>
      </c>
      <c r="T6829" s="66" t="s">
        <v>3388</v>
      </c>
    </row>
    <row r="6830" spans="19:20">
      <c r="S6830" s="42">
        <v>10073</v>
      </c>
      <c r="T6830" s="66" t="s">
        <v>3388</v>
      </c>
    </row>
    <row r="6831" spans="19:20">
      <c r="S6831" s="42">
        <v>10074</v>
      </c>
      <c r="T6831" s="66" t="s">
        <v>3388</v>
      </c>
    </row>
    <row r="6832" spans="19:20">
      <c r="S6832" s="42">
        <v>10075</v>
      </c>
      <c r="T6832" s="66" t="s">
        <v>3869</v>
      </c>
    </row>
    <row r="6833" spans="19:20">
      <c r="S6833" s="42">
        <v>10076</v>
      </c>
      <c r="T6833" s="66" t="s">
        <v>3869</v>
      </c>
    </row>
    <row r="6834" spans="19:20">
      <c r="S6834" s="42">
        <v>10077</v>
      </c>
      <c r="T6834" s="66" t="s">
        <v>3213</v>
      </c>
    </row>
    <row r="6835" spans="19:20">
      <c r="S6835" s="42">
        <v>10078</v>
      </c>
      <c r="T6835" s="66" t="s">
        <v>3869</v>
      </c>
    </row>
    <row r="6836" spans="19:20">
      <c r="S6836" s="42">
        <v>10079</v>
      </c>
      <c r="T6836" s="66" t="s">
        <v>3869</v>
      </c>
    </row>
    <row r="6837" spans="19:20">
      <c r="S6837" s="42">
        <v>10080</v>
      </c>
      <c r="T6837" s="66" t="s">
        <v>3869</v>
      </c>
    </row>
    <row r="6838" spans="19:20">
      <c r="S6838" s="42">
        <v>10081</v>
      </c>
      <c r="T6838" s="66" t="s">
        <v>3484</v>
      </c>
    </row>
    <row r="6839" spans="19:20">
      <c r="S6839" s="42">
        <v>10082</v>
      </c>
      <c r="T6839" s="66" t="s">
        <v>3484</v>
      </c>
    </row>
    <row r="6840" spans="19:20">
      <c r="S6840" s="42">
        <v>10083</v>
      </c>
      <c r="T6840" s="66" t="s">
        <v>3484</v>
      </c>
    </row>
    <row r="6841" spans="19:20">
      <c r="S6841" s="42">
        <v>10084</v>
      </c>
      <c r="T6841" s="66" t="s">
        <v>3868</v>
      </c>
    </row>
    <row r="6842" spans="19:20">
      <c r="S6842" s="42">
        <v>10085</v>
      </c>
      <c r="T6842" s="66" t="s">
        <v>3213</v>
      </c>
    </row>
    <row r="6843" spans="19:20">
      <c r="S6843" s="42">
        <v>10086</v>
      </c>
      <c r="T6843" s="66" t="s">
        <v>3213</v>
      </c>
    </row>
    <row r="6844" spans="19:20">
      <c r="S6844" s="42">
        <v>10087</v>
      </c>
      <c r="T6844" s="66" t="s">
        <v>4243</v>
      </c>
    </row>
    <row r="6845" spans="19:20">
      <c r="S6845" s="42">
        <v>10088</v>
      </c>
      <c r="T6845" s="66" t="s">
        <v>3388</v>
      </c>
    </row>
    <row r="6846" spans="19:20">
      <c r="S6846" s="42">
        <v>10089</v>
      </c>
      <c r="T6846" s="66" t="s">
        <v>3388</v>
      </c>
    </row>
    <row r="6847" spans="19:20">
      <c r="S6847" s="42">
        <v>10090</v>
      </c>
      <c r="T6847" s="66" t="s">
        <v>3875</v>
      </c>
    </row>
    <row r="6848" spans="19:20">
      <c r="S6848" s="42">
        <v>10091</v>
      </c>
      <c r="T6848" s="66" t="s">
        <v>3875</v>
      </c>
    </row>
    <row r="6849" spans="19:20">
      <c r="S6849" s="42">
        <v>10092</v>
      </c>
      <c r="T6849" s="66" t="s">
        <v>4294</v>
      </c>
    </row>
    <row r="6850" spans="19:20">
      <c r="S6850" s="42">
        <v>10093</v>
      </c>
      <c r="T6850" s="66" t="s">
        <v>3869</v>
      </c>
    </row>
    <row r="6851" spans="19:20">
      <c r="S6851" s="42">
        <v>10094</v>
      </c>
      <c r="T6851" s="66" t="s">
        <v>3869</v>
      </c>
    </row>
    <row r="6852" spans="19:20">
      <c r="S6852" s="42">
        <v>10095</v>
      </c>
      <c r="T6852" s="66" t="s">
        <v>3388</v>
      </c>
    </row>
    <row r="6853" spans="19:20">
      <c r="S6853" s="42">
        <v>10096</v>
      </c>
      <c r="T6853" s="66" t="s">
        <v>3388</v>
      </c>
    </row>
    <row r="6854" spans="19:20">
      <c r="S6854" s="42">
        <v>10097</v>
      </c>
      <c r="T6854" s="66" t="s">
        <v>4139</v>
      </c>
    </row>
    <row r="6855" spans="19:20">
      <c r="S6855" s="42">
        <v>10098</v>
      </c>
      <c r="T6855" s="66" t="s">
        <v>3484</v>
      </c>
    </row>
    <row r="6856" spans="19:20">
      <c r="S6856" s="42">
        <v>10099</v>
      </c>
      <c r="T6856" s="66" t="s">
        <v>3894</v>
      </c>
    </row>
    <row r="6857" spans="19:20">
      <c r="S6857" s="42">
        <v>10101</v>
      </c>
      <c r="T6857" s="66" t="s">
        <v>3875</v>
      </c>
    </row>
    <row r="6858" spans="19:20">
      <c r="S6858" s="42">
        <v>10102</v>
      </c>
      <c r="T6858" s="66" t="s">
        <v>3875</v>
      </c>
    </row>
    <row r="6859" spans="19:20">
      <c r="S6859" s="42">
        <v>10103</v>
      </c>
      <c r="T6859" s="66" t="s">
        <v>3873</v>
      </c>
    </row>
    <row r="6860" spans="19:20">
      <c r="S6860" s="42">
        <v>10104</v>
      </c>
      <c r="T6860" s="66" t="s">
        <v>3873</v>
      </c>
    </row>
    <row r="6861" spans="19:20">
      <c r="S6861" s="42">
        <v>10105</v>
      </c>
      <c r="T6861" s="66" t="s">
        <v>3873</v>
      </c>
    </row>
    <row r="6862" spans="19:20">
      <c r="S6862" s="42">
        <v>10106</v>
      </c>
      <c r="T6862" s="66" t="s">
        <v>3875</v>
      </c>
    </row>
    <row r="6863" spans="19:20">
      <c r="S6863" s="42">
        <v>10107</v>
      </c>
      <c r="T6863" s="66" t="s">
        <v>3875</v>
      </c>
    </row>
    <row r="6864" spans="19:20">
      <c r="S6864" s="42">
        <v>10108</v>
      </c>
      <c r="T6864" s="66" t="s">
        <v>3875</v>
      </c>
    </row>
    <row r="6865" spans="19:20">
      <c r="S6865" s="42">
        <v>10109</v>
      </c>
      <c r="T6865" s="66" t="s">
        <v>3869</v>
      </c>
    </row>
    <row r="6866" spans="19:20">
      <c r="S6866" s="42">
        <v>10110</v>
      </c>
      <c r="T6866" s="66" t="s">
        <v>3837</v>
      </c>
    </row>
    <row r="6867" spans="19:20">
      <c r="S6867" s="42">
        <v>10111</v>
      </c>
      <c r="T6867" s="66" t="s">
        <v>4295</v>
      </c>
    </row>
    <row r="6868" spans="19:20">
      <c r="S6868" s="42">
        <v>10112</v>
      </c>
      <c r="T6868" s="66" t="s">
        <v>3894</v>
      </c>
    </row>
    <row r="6869" spans="19:20">
      <c r="S6869" s="42">
        <v>10113</v>
      </c>
      <c r="T6869" s="66" t="s">
        <v>3922</v>
      </c>
    </row>
    <row r="6870" spans="19:20">
      <c r="S6870" s="42">
        <v>10114</v>
      </c>
      <c r="T6870" s="66" t="s">
        <v>3922</v>
      </c>
    </row>
    <row r="6871" spans="19:20">
      <c r="S6871" s="42">
        <v>10115</v>
      </c>
      <c r="T6871" s="66" t="s">
        <v>3922</v>
      </c>
    </row>
    <row r="6872" spans="19:20">
      <c r="S6872" s="42">
        <v>10116</v>
      </c>
      <c r="T6872" s="66" t="s">
        <v>3467</v>
      </c>
    </row>
    <row r="6873" spans="19:20">
      <c r="S6873" s="42">
        <v>10117</v>
      </c>
      <c r="T6873" s="66" t="s">
        <v>3484</v>
      </c>
    </row>
    <row r="6874" spans="19:20">
      <c r="S6874" s="42">
        <v>10118</v>
      </c>
      <c r="T6874" s="66" t="s">
        <v>3484</v>
      </c>
    </row>
    <row r="6875" spans="19:20">
      <c r="S6875" s="42">
        <v>10119</v>
      </c>
      <c r="T6875" s="66" t="s">
        <v>3484</v>
      </c>
    </row>
    <row r="6876" spans="19:20">
      <c r="S6876" s="42">
        <v>10120</v>
      </c>
      <c r="T6876" s="66" t="s">
        <v>3484</v>
      </c>
    </row>
    <row r="6877" spans="19:20">
      <c r="S6877" s="42">
        <v>10121</v>
      </c>
      <c r="T6877" s="66" t="s">
        <v>3484</v>
      </c>
    </row>
    <row r="6878" spans="19:20">
      <c r="S6878" s="42">
        <v>10122</v>
      </c>
      <c r="T6878" s="66" t="s">
        <v>3484</v>
      </c>
    </row>
    <row r="6879" spans="19:20">
      <c r="S6879" s="42">
        <v>10123</v>
      </c>
      <c r="T6879" s="66" t="s">
        <v>3894</v>
      </c>
    </row>
    <row r="6880" spans="19:20">
      <c r="S6880" s="42">
        <v>10124</v>
      </c>
      <c r="T6880" s="66" t="s">
        <v>3894</v>
      </c>
    </row>
    <row r="6881" spans="19:20">
      <c r="S6881" s="42">
        <v>10125</v>
      </c>
      <c r="T6881" s="66" t="s">
        <v>4296</v>
      </c>
    </row>
    <row r="6882" spans="19:20">
      <c r="S6882" s="42">
        <v>10126</v>
      </c>
      <c r="T6882" s="66" t="s">
        <v>4242</v>
      </c>
    </row>
    <row r="6883" spans="19:20">
      <c r="S6883" s="42">
        <v>10127</v>
      </c>
      <c r="T6883" s="66" t="s">
        <v>3875</v>
      </c>
    </row>
    <row r="6884" spans="19:20">
      <c r="S6884" s="42">
        <v>10128</v>
      </c>
      <c r="T6884" s="66" t="s">
        <v>4297</v>
      </c>
    </row>
    <row r="6885" spans="19:20">
      <c r="S6885" s="42">
        <v>10129</v>
      </c>
      <c r="T6885" s="66" t="s">
        <v>3484</v>
      </c>
    </row>
    <row r="6886" spans="19:20">
      <c r="S6886" s="42">
        <v>10130</v>
      </c>
      <c r="T6886" s="66" t="s">
        <v>3873</v>
      </c>
    </row>
    <row r="6887" spans="19:20">
      <c r="S6887" s="42">
        <v>10131</v>
      </c>
      <c r="T6887" s="66" t="s">
        <v>3467</v>
      </c>
    </row>
    <row r="6888" spans="19:20">
      <c r="S6888" s="42">
        <v>10132</v>
      </c>
      <c r="T6888" s="66" t="s">
        <v>4298</v>
      </c>
    </row>
    <row r="6889" spans="19:20">
      <c r="S6889" s="42">
        <v>10133</v>
      </c>
      <c r="T6889" s="66" t="s">
        <v>4298</v>
      </c>
    </row>
    <row r="6890" spans="19:20">
      <c r="S6890" s="42">
        <v>10134</v>
      </c>
      <c r="T6890" s="66" t="s">
        <v>3484</v>
      </c>
    </row>
    <row r="6891" spans="19:20">
      <c r="S6891" s="42">
        <v>10135</v>
      </c>
      <c r="T6891" s="66" t="s">
        <v>3484</v>
      </c>
    </row>
    <row r="6892" spans="19:20">
      <c r="S6892" s="42">
        <v>10136</v>
      </c>
      <c r="T6892" s="66" t="s">
        <v>3484</v>
      </c>
    </row>
    <row r="6893" spans="19:20">
      <c r="S6893" s="42">
        <v>10137</v>
      </c>
      <c r="T6893" s="66" t="s">
        <v>3869</v>
      </c>
    </row>
    <row r="6894" spans="19:20">
      <c r="S6894" s="42">
        <v>10138</v>
      </c>
      <c r="T6894" s="66" t="s">
        <v>3815</v>
      </c>
    </row>
    <row r="6895" spans="19:20">
      <c r="S6895" s="42">
        <v>10139</v>
      </c>
      <c r="T6895" s="66" t="s">
        <v>3213</v>
      </c>
    </row>
    <row r="6896" spans="19:20">
      <c r="S6896" s="42">
        <v>10140</v>
      </c>
      <c r="T6896" s="66" t="s">
        <v>3213</v>
      </c>
    </row>
    <row r="6897" spans="19:20">
      <c r="S6897" s="42">
        <v>10141</v>
      </c>
      <c r="T6897" s="66" t="s">
        <v>3903</v>
      </c>
    </row>
    <row r="6898" spans="19:20">
      <c r="S6898" s="42">
        <v>10142</v>
      </c>
      <c r="T6898" s="66" t="s">
        <v>3903</v>
      </c>
    </row>
    <row r="6899" spans="19:20">
      <c r="S6899" s="42">
        <v>10143</v>
      </c>
      <c r="T6899" s="66" t="s">
        <v>3894</v>
      </c>
    </row>
    <row r="6900" spans="19:20">
      <c r="S6900" s="42">
        <v>10144</v>
      </c>
      <c r="T6900" s="66" t="s">
        <v>3467</v>
      </c>
    </row>
    <row r="6901" spans="19:20">
      <c r="S6901" s="42">
        <v>10145</v>
      </c>
      <c r="T6901" s="66" t="s">
        <v>3875</v>
      </c>
    </row>
    <row r="6902" spans="19:20">
      <c r="S6902" s="42">
        <v>10146</v>
      </c>
      <c r="T6902" s="66" t="s">
        <v>3874</v>
      </c>
    </row>
    <row r="6903" spans="19:20">
      <c r="S6903" s="42">
        <v>10147</v>
      </c>
      <c r="T6903" s="66" t="s">
        <v>3514</v>
      </c>
    </row>
    <row r="6904" spans="19:20">
      <c r="S6904" s="42">
        <v>10148</v>
      </c>
      <c r="T6904" s="66" t="s">
        <v>4140</v>
      </c>
    </row>
    <row r="6905" spans="19:20">
      <c r="S6905" s="42">
        <v>10149</v>
      </c>
      <c r="T6905" s="66" t="s">
        <v>3922</v>
      </c>
    </row>
    <row r="6906" spans="19:20">
      <c r="S6906" s="42">
        <v>10150</v>
      </c>
      <c r="T6906" s="66" t="s">
        <v>3922</v>
      </c>
    </row>
    <row r="6907" spans="19:20">
      <c r="S6907" s="42">
        <v>10151</v>
      </c>
      <c r="T6907" s="66" t="s">
        <v>3837</v>
      </c>
    </row>
    <row r="6908" spans="19:20">
      <c r="S6908" s="42">
        <v>10152</v>
      </c>
      <c r="T6908" s="66" t="s">
        <v>3213</v>
      </c>
    </row>
    <row r="6909" spans="19:20">
      <c r="S6909" s="42">
        <v>10153</v>
      </c>
      <c r="T6909" s="66" t="s">
        <v>3213</v>
      </c>
    </row>
    <row r="6910" spans="19:20">
      <c r="S6910" s="42">
        <v>10154</v>
      </c>
      <c r="T6910" s="66" t="s">
        <v>3213</v>
      </c>
    </row>
    <row r="6911" spans="19:20">
      <c r="S6911" s="42">
        <v>10155</v>
      </c>
      <c r="T6911" s="66" t="s">
        <v>4299</v>
      </c>
    </row>
    <row r="6912" spans="19:20">
      <c r="S6912" s="42">
        <v>10156</v>
      </c>
      <c r="T6912" s="66" t="s">
        <v>3388</v>
      </c>
    </row>
    <row r="6913" spans="19:20">
      <c r="S6913" s="42">
        <v>10157</v>
      </c>
      <c r="T6913" s="66" t="s">
        <v>3388</v>
      </c>
    </row>
    <row r="6914" spans="19:20">
      <c r="S6914" s="42">
        <v>10158</v>
      </c>
      <c r="T6914" s="66" t="s">
        <v>3388</v>
      </c>
    </row>
    <row r="6915" spans="19:20">
      <c r="S6915" s="42">
        <v>10159</v>
      </c>
      <c r="T6915" s="66" t="s">
        <v>4300</v>
      </c>
    </row>
    <row r="6916" spans="19:20">
      <c r="S6916" s="42">
        <v>10160</v>
      </c>
      <c r="T6916" s="66" t="s">
        <v>3213</v>
      </c>
    </row>
    <row r="6917" spans="19:20">
      <c r="S6917" s="42">
        <v>10161</v>
      </c>
      <c r="T6917" s="66" t="s">
        <v>3213</v>
      </c>
    </row>
    <row r="6918" spans="19:20">
      <c r="S6918" s="42">
        <v>10162</v>
      </c>
      <c r="T6918" s="66" t="s">
        <v>3213</v>
      </c>
    </row>
    <row r="6919" spans="19:20">
      <c r="S6919" s="42">
        <v>10163</v>
      </c>
      <c r="T6919" s="66" t="s">
        <v>3213</v>
      </c>
    </row>
    <row r="6920" spans="19:20">
      <c r="S6920" s="42">
        <v>10164</v>
      </c>
      <c r="T6920" s="66" t="s">
        <v>3213</v>
      </c>
    </row>
    <row r="6921" spans="19:20">
      <c r="S6921" s="42">
        <v>10165</v>
      </c>
      <c r="T6921" s="66" t="s">
        <v>3955</v>
      </c>
    </row>
    <row r="6922" spans="19:20">
      <c r="S6922" s="42">
        <v>10166</v>
      </c>
      <c r="T6922" s="66" t="s">
        <v>3213</v>
      </c>
    </row>
    <row r="6923" spans="19:20">
      <c r="S6923" s="42">
        <v>10167</v>
      </c>
      <c r="T6923" s="66" t="s">
        <v>4121</v>
      </c>
    </row>
    <row r="6924" spans="19:20">
      <c r="S6924" s="42">
        <v>10168</v>
      </c>
      <c r="T6924" s="66" t="s">
        <v>4121</v>
      </c>
    </row>
    <row r="6925" spans="19:20">
      <c r="S6925" s="42">
        <v>10169</v>
      </c>
      <c r="T6925" s="66" t="s">
        <v>3903</v>
      </c>
    </row>
    <row r="6926" spans="19:20">
      <c r="S6926" s="42">
        <v>10170</v>
      </c>
      <c r="T6926" s="66" t="s">
        <v>3903</v>
      </c>
    </row>
    <row r="6927" spans="19:20">
      <c r="S6927" s="42">
        <v>10171</v>
      </c>
      <c r="T6927" s="66" t="s">
        <v>3894</v>
      </c>
    </row>
    <row r="6928" spans="19:20">
      <c r="S6928" s="42">
        <v>10172</v>
      </c>
      <c r="T6928" s="66" t="s">
        <v>3894</v>
      </c>
    </row>
    <row r="6929" spans="19:20">
      <c r="S6929" s="42">
        <v>11008</v>
      </c>
      <c r="T6929" s="66" t="s">
        <v>3844</v>
      </c>
    </row>
    <row r="6930" spans="19:20">
      <c r="S6930" s="42">
        <v>11009</v>
      </c>
      <c r="T6930" s="66" t="s">
        <v>3844</v>
      </c>
    </row>
    <row r="6931" spans="19:20">
      <c r="S6931" s="42">
        <v>11010</v>
      </c>
      <c r="T6931" s="66" t="s">
        <v>3844</v>
      </c>
    </row>
    <row r="6932" spans="19:20">
      <c r="S6932" s="42">
        <v>11011</v>
      </c>
      <c r="T6932" s="66" t="s">
        <v>3844</v>
      </c>
    </row>
    <row r="6933" spans="19:20">
      <c r="S6933" s="42">
        <v>11012</v>
      </c>
      <c r="T6933" s="66" t="s">
        <v>3213</v>
      </c>
    </row>
    <row r="6934" spans="19:20">
      <c r="S6934" s="42">
        <v>11013</v>
      </c>
      <c r="T6934" s="66" t="s">
        <v>4301</v>
      </c>
    </row>
    <row r="6935" spans="19:20">
      <c r="S6935" s="42">
        <v>11014</v>
      </c>
      <c r="T6935" s="66" t="s">
        <v>3913</v>
      </c>
    </row>
    <row r="6936" spans="19:20">
      <c r="S6936" s="42">
        <v>11015</v>
      </c>
      <c r="T6936" s="66" t="s">
        <v>4302</v>
      </c>
    </row>
    <row r="6937" spans="19:20">
      <c r="S6937" s="42">
        <v>11016</v>
      </c>
      <c r="T6937" s="66" t="s">
        <v>4302</v>
      </c>
    </row>
    <row r="6938" spans="19:20">
      <c r="S6938" s="42">
        <v>11017</v>
      </c>
      <c r="T6938" s="66" t="s">
        <v>4303</v>
      </c>
    </row>
    <row r="6939" spans="19:20">
      <c r="S6939" s="42">
        <v>11018</v>
      </c>
      <c r="T6939" s="66" t="s">
        <v>4303</v>
      </c>
    </row>
    <row r="6940" spans="19:20">
      <c r="S6940" s="42">
        <v>11019</v>
      </c>
      <c r="T6940" s="66" t="s">
        <v>3888</v>
      </c>
    </row>
    <row r="6941" spans="19:20">
      <c r="S6941" s="42">
        <v>11021</v>
      </c>
      <c r="T6941" s="66" t="s">
        <v>3213</v>
      </c>
    </row>
    <row r="6942" spans="19:20">
      <c r="S6942" s="42">
        <v>11022</v>
      </c>
      <c r="T6942" s="66" t="s">
        <v>3213</v>
      </c>
    </row>
    <row r="6943" spans="19:20">
      <c r="S6943" s="42">
        <v>11023</v>
      </c>
      <c r="T6943" s="66" t="s">
        <v>3933</v>
      </c>
    </row>
    <row r="6944" spans="19:20">
      <c r="S6944" s="42">
        <v>11024</v>
      </c>
      <c r="T6944" s="66" t="s">
        <v>3933</v>
      </c>
    </row>
    <row r="6945" spans="19:20">
      <c r="S6945" s="42">
        <v>11025</v>
      </c>
      <c r="T6945" s="66" t="s">
        <v>3933</v>
      </c>
    </row>
    <row r="6946" spans="19:20">
      <c r="S6946" s="42">
        <v>11026</v>
      </c>
      <c r="T6946" s="66" t="s">
        <v>3903</v>
      </c>
    </row>
    <row r="6947" spans="19:20">
      <c r="S6947" s="42">
        <v>11027</v>
      </c>
      <c r="T6947" s="66" t="s">
        <v>3910</v>
      </c>
    </row>
    <row r="6948" spans="19:20">
      <c r="S6948" s="42">
        <v>11028</v>
      </c>
      <c r="T6948" s="66" t="s">
        <v>4304</v>
      </c>
    </row>
    <row r="6949" spans="19:20">
      <c r="S6949" s="42">
        <v>11029</v>
      </c>
      <c r="T6949" s="66" t="s">
        <v>4159</v>
      </c>
    </row>
    <row r="6950" spans="19:20">
      <c r="S6950" s="42">
        <v>11030</v>
      </c>
      <c r="T6950" s="66" t="s">
        <v>4159</v>
      </c>
    </row>
    <row r="6951" spans="19:20">
      <c r="S6951" s="42">
        <v>11031</v>
      </c>
      <c r="T6951" s="66" t="s">
        <v>4159</v>
      </c>
    </row>
    <row r="6952" spans="19:20">
      <c r="S6952" s="42">
        <v>11032</v>
      </c>
      <c r="T6952" s="66" t="s">
        <v>4045</v>
      </c>
    </row>
    <row r="6953" spans="19:20">
      <c r="S6953" s="42">
        <v>11033</v>
      </c>
      <c r="T6953" s="66" t="s">
        <v>4045</v>
      </c>
    </row>
    <row r="6954" spans="19:20">
      <c r="S6954" s="42">
        <v>11034</v>
      </c>
      <c r="T6954" s="66" t="s">
        <v>4045</v>
      </c>
    </row>
    <row r="6955" spans="19:20">
      <c r="S6955" s="42">
        <v>11035</v>
      </c>
      <c r="T6955" s="66" t="s">
        <v>3402</v>
      </c>
    </row>
    <row r="6956" spans="19:20">
      <c r="S6956" s="42">
        <v>11036</v>
      </c>
      <c r="T6956" s="66" t="s">
        <v>3402</v>
      </c>
    </row>
    <row r="6957" spans="19:20">
      <c r="S6957" s="42">
        <v>11037</v>
      </c>
      <c r="T6957" s="66" t="s">
        <v>4305</v>
      </c>
    </row>
    <row r="6958" spans="19:20">
      <c r="S6958" s="42">
        <v>11038</v>
      </c>
      <c r="T6958" s="66" t="s">
        <v>3905</v>
      </c>
    </row>
    <row r="6959" spans="19:20">
      <c r="S6959" s="42">
        <v>11039</v>
      </c>
      <c r="T6959" s="66" t="s">
        <v>3894</v>
      </c>
    </row>
    <row r="6960" spans="19:20">
      <c r="S6960" s="42">
        <v>11040</v>
      </c>
      <c r="T6960" s="66" t="s">
        <v>4306</v>
      </c>
    </row>
    <row r="6961" spans="19:20">
      <c r="S6961" s="42">
        <v>11041</v>
      </c>
      <c r="T6961" s="66" t="s">
        <v>3767</v>
      </c>
    </row>
    <row r="6962" spans="19:20">
      <c r="S6962" s="42">
        <v>11042</v>
      </c>
      <c r="T6962" s="66" t="s">
        <v>3767</v>
      </c>
    </row>
    <row r="6963" spans="19:20">
      <c r="S6963" s="42">
        <v>11043</v>
      </c>
      <c r="T6963" s="66" t="s">
        <v>3767</v>
      </c>
    </row>
    <row r="6964" spans="19:20">
      <c r="S6964" s="42">
        <v>11044</v>
      </c>
      <c r="T6964" s="66" t="s">
        <v>3767</v>
      </c>
    </row>
    <row r="6965" spans="19:20">
      <c r="S6965" s="42">
        <v>11045</v>
      </c>
      <c r="T6965" s="66" t="s">
        <v>3767</v>
      </c>
    </row>
    <row r="6966" spans="19:20">
      <c r="S6966" s="42">
        <v>11046</v>
      </c>
      <c r="T6966" s="66" t="s">
        <v>4012</v>
      </c>
    </row>
    <row r="6967" spans="19:20">
      <c r="S6967" s="42">
        <v>11047</v>
      </c>
      <c r="T6967" s="66" t="s">
        <v>3575</v>
      </c>
    </row>
    <row r="6968" spans="19:20">
      <c r="S6968" s="42">
        <v>11048</v>
      </c>
      <c r="T6968" s="66" t="s">
        <v>3575</v>
      </c>
    </row>
    <row r="6969" spans="19:20">
      <c r="S6969" s="42">
        <v>11049</v>
      </c>
      <c r="T6969" s="66" t="s">
        <v>3213</v>
      </c>
    </row>
    <row r="6970" spans="19:20">
      <c r="S6970" s="42">
        <v>11050</v>
      </c>
      <c r="T6970" s="66" t="s">
        <v>3213</v>
      </c>
    </row>
    <row r="6971" spans="19:20">
      <c r="S6971" s="42">
        <v>11051</v>
      </c>
      <c r="T6971" s="66" t="s">
        <v>3894</v>
      </c>
    </row>
    <row r="6972" spans="19:20">
      <c r="S6972" s="42">
        <v>11052</v>
      </c>
      <c r="T6972" s="66" t="s">
        <v>3213</v>
      </c>
    </row>
    <row r="6973" spans="19:20">
      <c r="S6973" s="42">
        <v>11053</v>
      </c>
      <c r="T6973" s="66" t="s">
        <v>4144</v>
      </c>
    </row>
    <row r="6974" spans="19:20">
      <c r="S6974" s="42">
        <v>11054</v>
      </c>
      <c r="T6974" s="66" t="s">
        <v>3213</v>
      </c>
    </row>
    <row r="6975" spans="19:20">
      <c r="S6975" s="42">
        <v>11055</v>
      </c>
      <c r="T6975" s="66" t="s">
        <v>3888</v>
      </c>
    </row>
    <row r="6976" spans="19:20">
      <c r="S6976" s="42">
        <v>11056</v>
      </c>
      <c r="T6976" s="66" t="s">
        <v>3894</v>
      </c>
    </row>
    <row r="6977" spans="19:20">
      <c r="S6977" s="42">
        <v>11058</v>
      </c>
      <c r="T6977" s="66" t="s">
        <v>3402</v>
      </c>
    </row>
    <row r="6978" spans="19:20">
      <c r="S6978" s="42">
        <v>11059</v>
      </c>
      <c r="T6978" s="66" t="s">
        <v>4307</v>
      </c>
    </row>
    <row r="6979" spans="19:20">
      <c r="S6979" s="42">
        <v>11060</v>
      </c>
      <c r="T6979" s="66" t="s">
        <v>4307</v>
      </c>
    </row>
    <row r="6980" spans="19:20">
      <c r="S6980" s="42">
        <v>11061</v>
      </c>
      <c r="T6980" s="66" t="s">
        <v>4307</v>
      </c>
    </row>
    <row r="6981" spans="19:20">
      <c r="S6981" s="42">
        <v>11062</v>
      </c>
      <c r="T6981" s="66" t="s">
        <v>3949</v>
      </c>
    </row>
    <row r="6982" spans="19:20">
      <c r="S6982" s="42">
        <v>11063</v>
      </c>
      <c r="T6982" s="66" t="s">
        <v>3514</v>
      </c>
    </row>
    <row r="6983" spans="19:20">
      <c r="S6983" s="42">
        <v>11064</v>
      </c>
      <c r="T6983" s="66" t="s">
        <v>4308</v>
      </c>
    </row>
    <row r="6984" spans="19:20">
      <c r="S6984" s="42">
        <v>11065</v>
      </c>
      <c r="T6984" s="66" t="s">
        <v>4308</v>
      </c>
    </row>
    <row r="6985" spans="19:20">
      <c r="S6985" s="42">
        <v>11066</v>
      </c>
      <c r="T6985" s="66" t="s">
        <v>3213</v>
      </c>
    </row>
    <row r="6986" spans="19:20">
      <c r="S6986" s="42">
        <v>11067</v>
      </c>
      <c r="T6986" s="66" t="s">
        <v>3213</v>
      </c>
    </row>
    <row r="6987" spans="19:20">
      <c r="S6987" s="42">
        <v>11068</v>
      </c>
      <c r="T6987" s="66" t="s">
        <v>3891</v>
      </c>
    </row>
    <row r="6988" spans="19:20">
      <c r="S6988" s="42">
        <v>11069</v>
      </c>
      <c r="T6988" s="66" t="s">
        <v>3213</v>
      </c>
    </row>
    <row r="6989" spans="19:20">
      <c r="S6989" s="42">
        <v>11070</v>
      </c>
      <c r="T6989" s="66" t="s">
        <v>3891</v>
      </c>
    </row>
    <row r="6990" spans="19:20">
      <c r="S6990" s="42">
        <v>10903</v>
      </c>
      <c r="T6990" s="66" t="s">
        <v>3941</v>
      </c>
    </row>
    <row r="6991" spans="19:20">
      <c r="S6991" s="42">
        <v>10904</v>
      </c>
      <c r="T6991" s="66" t="s">
        <v>3941</v>
      </c>
    </row>
    <row r="6992" spans="19:20">
      <c r="S6992" s="42">
        <v>10905</v>
      </c>
      <c r="T6992" s="66" t="s">
        <v>3941</v>
      </c>
    </row>
    <row r="6993" spans="19:20">
      <c r="S6993" s="42">
        <v>10906</v>
      </c>
      <c r="T6993" s="66" t="s">
        <v>3941</v>
      </c>
    </row>
    <row r="6994" spans="19:20">
      <c r="S6994" s="42">
        <v>10907</v>
      </c>
      <c r="T6994" s="66" t="s">
        <v>3941</v>
      </c>
    </row>
    <row r="6995" spans="19:20">
      <c r="S6995" s="42">
        <v>10908</v>
      </c>
      <c r="T6995" s="66" t="s">
        <v>3514</v>
      </c>
    </row>
    <row r="6996" spans="19:20">
      <c r="S6996" s="42">
        <v>10909</v>
      </c>
      <c r="T6996" s="66" t="s">
        <v>3402</v>
      </c>
    </row>
    <row r="6997" spans="19:20">
      <c r="S6997" s="42">
        <v>10910</v>
      </c>
      <c r="T6997" s="66" t="s">
        <v>3402</v>
      </c>
    </row>
    <row r="6998" spans="19:20">
      <c r="S6998" s="42">
        <v>10911</v>
      </c>
      <c r="T6998" s="66" t="s">
        <v>3402</v>
      </c>
    </row>
    <row r="6999" spans="19:20">
      <c r="S6999" s="42">
        <v>10912</v>
      </c>
      <c r="T6999" s="66" t="s">
        <v>3213</v>
      </c>
    </row>
    <row r="7000" spans="19:20">
      <c r="S7000" s="42">
        <v>10913</v>
      </c>
      <c r="T7000" s="66" t="s">
        <v>3402</v>
      </c>
    </row>
    <row r="7001" spans="19:20">
      <c r="S7001" s="42">
        <v>10914</v>
      </c>
      <c r="T7001" s="66" t="s">
        <v>4309</v>
      </c>
    </row>
    <row r="7002" spans="19:20">
      <c r="S7002" s="42">
        <v>10915</v>
      </c>
      <c r="T7002" s="66" t="s">
        <v>4309</v>
      </c>
    </row>
    <row r="7003" spans="19:20">
      <c r="S7003" s="42">
        <v>10916</v>
      </c>
      <c r="T7003" s="66" t="s">
        <v>3868</v>
      </c>
    </row>
    <row r="7004" spans="19:20">
      <c r="S7004" s="42">
        <v>10917</v>
      </c>
      <c r="T7004" s="66" t="s">
        <v>3875</v>
      </c>
    </row>
    <row r="7005" spans="19:20">
      <c r="S7005" s="42">
        <v>10918</v>
      </c>
      <c r="T7005" s="66" t="s">
        <v>3875</v>
      </c>
    </row>
    <row r="7006" spans="19:20">
      <c r="S7006" s="42">
        <v>10919</v>
      </c>
      <c r="T7006" s="66" t="s">
        <v>3875</v>
      </c>
    </row>
    <row r="7007" spans="19:20">
      <c r="S7007" s="42">
        <v>10920</v>
      </c>
      <c r="T7007" s="66" t="s">
        <v>3875</v>
      </c>
    </row>
    <row r="7008" spans="19:20">
      <c r="S7008" s="42">
        <v>10921</v>
      </c>
      <c r="T7008" s="66" t="s">
        <v>3875</v>
      </c>
    </row>
    <row r="7009" spans="19:20">
      <c r="S7009" s="42">
        <v>10922</v>
      </c>
      <c r="T7009" s="66" t="s">
        <v>3875</v>
      </c>
    </row>
    <row r="7010" spans="19:20">
      <c r="S7010" s="42">
        <v>10923</v>
      </c>
      <c r="T7010" s="66" t="s">
        <v>3213</v>
      </c>
    </row>
    <row r="7011" spans="19:20">
      <c r="S7011" s="42">
        <v>10924</v>
      </c>
      <c r="T7011" s="66" t="s">
        <v>3213</v>
      </c>
    </row>
    <row r="7012" spans="19:20">
      <c r="S7012" s="42">
        <v>10925</v>
      </c>
      <c r="T7012" s="66" t="s">
        <v>3913</v>
      </c>
    </row>
    <row r="7013" spans="19:20">
      <c r="S7013" s="42">
        <v>10926</v>
      </c>
      <c r="T7013" s="66" t="s">
        <v>4121</v>
      </c>
    </row>
    <row r="7014" spans="19:20">
      <c r="S7014" s="42">
        <v>10927</v>
      </c>
      <c r="T7014" s="66" t="s">
        <v>4121</v>
      </c>
    </row>
    <row r="7015" spans="19:20">
      <c r="S7015" s="42">
        <v>10928</v>
      </c>
      <c r="T7015" s="66" t="s">
        <v>3402</v>
      </c>
    </row>
    <row r="7016" spans="19:20">
      <c r="S7016" s="42">
        <v>10929</v>
      </c>
      <c r="T7016" s="66" t="s">
        <v>3402</v>
      </c>
    </row>
    <row r="7017" spans="19:20">
      <c r="S7017" s="42">
        <v>10930</v>
      </c>
      <c r="T7017" s="66" t="s">
        <v>3402</v>
      </c>
    </row>
    <row r="7018" spans="19:20">
      <c r="S7018" s="42">
        <v>10931</v>
      </c>
      <c r="T7018" s="66" t="s">
        <v>3875</v>
      </c>
    </row>
    <row r="7019" spans="19:20">
      <c r="S7019" s="42">
        <v>10932</v>
      </c>
      <c r="T7019" s="66" t="s">
        <v>3875</v>
      </c>
    </row>
    <row r="7020" spans="19:20">
      <c r="S7020" s="42">
        <v>10933</v>
      </c>
      <c r="T7020" s="66" t="s">
        <v>3213</v>
      </c>
    </row>
    <row r="7021" spans="19:20">
      <c r="S7021" s="42">
        <v>10934</v>
      </c>
      <c r="T7021" s="66" t="s">
        <v>3910</v>
      </c>
    </row>
    <row r="7022" spans="19:20">
      <c r="S7022" s="42">
        <v>10935</v>
      </c>
      <c r="T7022" s="66" t="s">
        <v>3910</v>
      </c>
    </row>
    <row r="7023" spans="19:20">
      <c r="S7023" s="42">
        <v>10936</v>
      </c>
      <c r="T7023" s="66" t="s">
        <v>3888</v>
      </c>
    </row>
    <row r="7024" spans="19:20">
      <c r="S7024" s="42">
        <v>10937</v>
      </c>
      <c r="T7024" s="66" t="s">
        <v>3910</v>
      </c>
    </row>
    <row r="7025" spans="19:20">
      <c r="S7025" s="42">
        <v>10938</v>
      </c>
      <c r="T7025" s="66" t="s">
        <v>4307</v>
      </c>
    </row>
    <row r="7026" spans="19:20">
      <c r="S7026" s="42">
        <v>10939</v>
      </c>
      <c r="T7026" s="66" t="s">
        <v>4307</v>
      </c>
    </row>
    <row r="7027" spans="19:20">
      <c r="S7027" s="42">
        <v>10940</v>
      </c>
      <c r="T7027" s="66" t="s">
        <v>4307</v>
      </c>
    </row>
    <row r="7028" spans="19:20">
      <c r="S7028" s="42">
        <v>10941</v>
      </c>
      <c r="T7028" s="66" t="s">
        <v>3402</v>
      </c>
    </row>
    <row r="7029" spans="19:20">
      <c r="S7029" s="42">
        <v>10942</v>
      </c>
      <c r="T7029" s="66" t="s">
        <v>3402</v>
      </c>
    </row>
    <row r="7030" spans="19:20">
      <c r="S7030" s="42">
        <v>10943</v>
      </c>
      <c r="T7030" s="66" t="s">
        <v>3402</v>
      </c>
    </row>
    <row r="7031" spans="19:20">
      <c r="S7031" s="42">
        <v>10944</v>
      </c>
      <c r="T7031" s="66" t="s">
        <v>3848</v>
      </c>
    </row>
    <row r="7032" spans="19:20">
      <c r="S7032" s="42">
        <v>10945</v>
      </c>
      <c r="T7032" s="66" t="s">
        <v>3914</v>
      </c>
    </row>
    <row r="7033" spans="19:20">
      <c r="S7033" s="42">
        <v>10946</v>
      </c>
      <c r="T7033" s="66" t="s">
        <v>3402</v>
      </c>
    </row>
    <row r="7034" spans="19:20">
      <c r="S7034" s="42">
        <v>10947</v>
      </c>
      <c r="T7034" s="66" t="s">
        <v>3402</v>
      </c>
    </row>
    <row r="7035" spans="19:20">
      <c r="S7035" s="42">
        <v>10948</v>
      </c>
      <c r="T7035" s="66" t="s">
        <v>3894</v>
      </c>
    </row>
    <row r="7036" spans="19:20">
      <c r="S7036" s="42">
        <v>10949</v>
      </c>
      <c r="T7036" s="66" t="s">
        <v>3213</v>
      </c>
    </row>
    <row r="7037" spans="19:20">
      <c r="S7037" s="42">
        <v>10950</v>
      </c>
      <c r="T7037" s="66" t="s">
        <v>4310</v>
      </c>
    </row>
    <row r="7038" spans="19:20">
      <c r="S7038" s="42">
        <v>10951</v>
      </c>
      <c r="T7038" s="66" t="s">
        <v>3875</v>
      </c>
    </row>
    <row r="7039" spans="19:20">
      <c r="S7039" s="42">
        <v>10952</v>
      </c>
      <c r="T7039" s="66" t="s">
        <v>3875</v>
      </c>
    </row>
    <row r="7040" spans="19:20">
      <c r="S7040" s="42">
        <v>10953</v>
      </c>
      <c r="T7040" s="66" t="s">
        <v>3402</v>
      </c>
    </row>
    <row r="7041" spans="19:20">
      <c r="S7041" s="42">
        <v>10954</v>
      </c>
      <c r="T7041" s="66" t="s">
        <v>3863</v>
      </c>
    </row>
    <row r="7042" spans="19:20">
      <c r="S7042" s="42">
        <v>10955</v>
      </c>
      <c r="T7042" s="66" t="s">
        <v>3863</v>
      </c>
    </row>
    <row r="7043" spans="19:20">
      <c r="S7043" s="42">
        <v>10956</v>
      </c>
      <c r="T7043" s="66" t="s">
        <v>3863</v>
      </c>
    </row>
    <row r="7044" spans="19:20">
      <c r="S7044" s="42">
        <v>10957</v>
      </c>
      <c r="T7044" s="66" t="s">
        <v>3863</v>
      </c>
    </row>
    <row r="7045" spans="19:20">
      <c r="S7045" s="42">
        <v>10958</v>
      </c>
      <c r="T7045" s="66" t="s">
        <v>3863</v>
      </c>
    </row>
    <row r="7046" spans="19:20">
      <c r="S7046" s="42">
        <v>10959</v>
      </c>
      <c r="T7046" s="66" t="s">
        <v>3863</v>
      </c>
    </row>
    <row r="7047" spans="19:20">
      <c r="S7047" s="42">
        <v>10960</v>
      </c>
      <c r="T7047" s="66" t="s">
        <v>3863</v>
      </c>
    </row>
    <row r="7048" spans="19:20">
      <c r="S7048" s="42">
        <v>10961</v>
      </c>
      <c r="T7048" s="66" t="s">
        <v>3863</v>
      </c>
    </row>
    <row r="7049" spans="19:20">
      <c r="S7049" s="42">
        <v>10962</v>
      </c>
      <c r="T7049" s="66" t="s">
        <v>3863</v>
      </c>
    </row>
    <row r="7050" spans="19:20">
      <c r="S7050" s="42">
        <v>10963</v>
      </c>
      <c r="T7050" s="66" t="s">
        <v>3863</v>
      </c>
    </row>
    <row r="7051" spans="19:20">
      <c r="S7051" s="42">
        <v>10964</v>
      </c>
      <c r="T7051" s="66" t="s">
        <v>3863</v>
      </c>
    </row>
    <row r="7052" spans="19:20">
      <c r="S7052" s="42">
        <v>10965</v>
      </c>
      <c r="T7052" s="66" t="s">
        <v>3863</v>
      </c>
    </row>
    <row r="7053" spans="19:20">
      <c r="S7053" s="42">
        <v>10966</v>
      </c>
      <c r="T7053" s="66" t="s">
        <v>3863</v>
      </c>
    </row>
    <row r="7054" spans="19:20">
      <c r="S7054" s="42">
        <v>10967</v>
      </c>
      <c r="T7054" s="66" t="s">
        <v>3863</v>
      </c>
    </row>
    <row r="7055" spans="19:20">
      <c r="S7055" s="42">
        <v>10968</v>
      </c>
      <c r="T7055" s="66" t="s">
        <v>3863</v>
      </c>
    </row>
    <row r="7056" spans="19:20">
      <c r="S7056" s="42">
        <v>10969</v>
      </c>
      <c r="T7056" s="66" t="s">
        <v>3436</v>
      </c>
    </row>
    <row r="7057" spans="19:20">
      <c r="S7057" s="42">
        <v>10970</v>
      </c>
      <c r="T7057" s="66" t="s">
        <v>3436</v>
      </c>
    </row>
    <row r="7058" spans="19:20">
      <c r="S7058" s="42">
        <v>10971</v>
      </c>
      <c r="T7058" s="66" t="s">
        <v>3372</v>
      </c>
    </row>
    <row r="7059" spans="19:20">
      <c r="S7059" s="42">
        <v>10972</v>
      </c>
      <c r="T7059" s="66" t="s">
        <v>3891</v>
      </c>
    </row>
    <row r="7060" spans="19:20">
      <c r="S7060" s="42">
        <v>10973</v>
      </c>
      <c r="T7060" s="66" t="s">
        <v>3914</v>
      </c>
    </row>
    <row r="7061" spans="19:20">
      <c r="S7061" s="42">
        <v>10974</v>
      </c>
      <c r="T7061" s="66" t="s">
        <v>3910</v>
      </c>
    </row>
    <row r="7062" spans="19:20">
      <c r="S7062" s="42">
        <v>10975</v>
      </c>
      <c r="T7062" s="66" t="s">
        <v>3888</v>
      </c>
    </row>
    <row r="7063" spans="19:20">
      <c r="S7063" s="42">
        <v>10976</v>
      </c>
      <c r="T7063" s="66" t="s">
        <v>3888</v>
      </c>
    </row>
    <row r="7064" spans="19:20">
      <c r="S7064" s="42">
        <v>10977</v>
      </c>
      <c r="T7064" s="66" t="s">
        <v>4002</v>
      </c>
    </row>
    <row r="7065" spans="19:20">
      <c r="S7065" s="42">
        <v>10978</v>
      </c>
      <c r="T7065" s="66" t="s">
        <v>4002</v>
      </c>
    </row>
    <row r="7066" spans="19:20">
      <c r="S7066" s="42">
        <v>10979</v>
      </c>
      <c r="T7066" s="66" t="s">
        <v>4002</v>
      </c>
    </row>
    <row r="7067" spans="19:20">
      <c r="S7067" s="42">
        <v>10980</v>
      </c>
      <c r="T7067" s="66" t="s">
        <v>4002</v>
      </c>
    </row>
    <row r="7068" spans="19:20">
      <c r="S7068" s="42">
        <v>10981</v>
      </c>
      <c r="T7068" s="66" t="s">
        <v>4002</v>
      </c>
    </row>
    <row r="7069" spans="19:20">
      <c r="S7069" s="42">
        <v>10982</v>
      </c>
      <c r="T7069" s="66" t="s">
        <v>4002</v>
      </c>
    </row>
    <row r="7070" spans="19:20">
      <c r="S7070" s="42">
        <v>10983</v>
      </c>
      <c r="T7070" s="66" t="s">
        <v>4002</v>
      </c>
    </row>
    <row r="7071" spans="19:20">
      <c r="S7071" s="42">
        <v>10984</v>
      </c>
      <c r="T7071" s="66" t="s">
        <v>4002</v>
      </c>
    </row>
    <row r="7072" spans="19:20">
      <c r="S7072" s="42">
        <v>10985</v>
      </c>
      <c r="T7072" s="66" t="s">
        <v>4002</v>
      </c>
    </row>
    <row r="7073" spans="19:20">
      <c r="S7073" s="42">
        <v>10986</v>
      </c>
      <c r="T7073" s="66" t="s">
        <v>3213</v>
      </c>
    </row>
    <row r="7074" spans="19:20">
      <c r="S7074" s="42">
        <v>10987</v>
      </c>
      <c r="T7074" s="66" t="s">
        <v>4242</v>
      </c>
    </row>
    <row r="7075" spans="19:20">
      <c r="S7075" s="42">
        <v>10988</v>
      </c>
      <c r="T7075" s="66" t="s">
        <v>4242</v>
      </c>
    </row>
    <row r="7076" spans="19:20">
      <c r="S7076" s="42">
        <v>10989</v>
      </c>
      <c r="T7076" s="66" t="s">
        <v>4242</v>
      </c>
    </row>
    <row r="7077" spans="19:20">
      <c r="S7077" s="42">
        <v>10990</v>
      </c>
      <c r="T7077" s="66" t="s">
        <v>4242</v>
      </c>
    </row>
    <row r="7078" spans="19:20">
      <c r="S7078" s="42">
        <v>10991</v>
      </c>
      <c r="T7078" s="66" t="s">
        <v>4242</v>
      </c>
    </row>
    <row r="7079" spans="19:20">
      <c r="S7079" s="42">
        <v>10992</v>
      </c>
      <c r="T7079" s="66" t="s">
        <v>4242</v>
      </c>
    </row>
    <row r="7080" spans="19:20">
      <c r="S7080" s="42">
        <v>10993</v>
      </c>
      <c r="T7080" s="66" t="s">
        <v>3436</v>
      </c>
    </row>
    <row r="7081" spans="19:20">
      <c r="S7081" s="42">
        <v>10994</v>
      </c>
      <c r="T7081" s="66" t="s">
        <v>3436</v>
      </c>
    </row>
    <row r="7082" spans="19:20">
      <c r="S7082" s="42">
        <v>10995</v>
      </c>
      <c r="T7082" s="66" t="s">
        <v>3937</v>
      </c>
    </row>
    <row r="7083" spans="19:20">
      <c r="S7083" s="42">
        <v>10996</v>
      </c>
      <c r="T7083" s="66" t="s">
        <v>3937</v>
      </c>
    </row>
    <row r="7084" spans="19:20">
      <c r="S7084" s="42">
        <v>10997</v>
      </c>
      <c r="T7084" s="66" t="s">
        <v>3937</v>
      </c>
    </row>
    <row r="7085" spans="19:20">
      <c r="S7085" s="42">
        <v>10998</v>
      </c>
      <c r="T7085" s="66" t="s">
        <v>4242</v>
      </c>
    </row>
    <row r="7086" spans="19:20">
      <c r="S7086" s="42">
        <v>10999</v>
      </c>
      <c r="T7086" s="66" t="s">
        <v>4311</v>
      </c>
    </row>
    <row r="7087" spans="19:20">
      <c r="S7087" s="42">
        <v>11000</v>
      </c>
      <c r="T7087" s="66" t="s">
        <v>3941</v>
      </c>
    </row>
    <row r="7088" spans="19:20">
      <c r="S7088" s="42">
        <v>11001</v>
      </c>
      <c r="T7088" s="66" t="s">
        <v>3941</v>
      </c>
    </row>
    <row r="7089" spans="19:20">
      <c r="S7089" s="42">
        <v>11002</v>
      </c>
      <c r="T7089" s="66" t="s">
        <v>3836</v>
      </c>
    </row>
    <row r="7090" spans="19:20">
      <c r="S7090" s="42">
        <v>11003</v>
      </c>
      <c r="T7090" s="66" t="s">
        <v>3836</v>
      </c>
    </row>
    <row r="7091" spans="19:20">
      <c r="S7091" s="42">
        <v>11004</v>
      </c>
      <c r="T7091" s="66" t="s">
        <v>3836</v>
      </c>
    </row>
    <row r="7092" spans="19:20">
      <c r="S7092" s="42">
        <v>11005</v>
      </c>
      <c r="T7092" s="66" t="s">
        <v>3836</v>
      </c>
    </row>
    <row r="7093" spans="19:20">
      <c r="S7093" s="42">
        <v>11006</v>
      </c>
      <c r="T7093" s="66" t="s">
        <v>4312</v>
      </c>
    </row>
    <row r="7094" spans="19:20">
      <c r="S7094" s="42">
        <v>11007</v>
      </c>
      <c r="T7094" s="66" t="s">
        <v>3402</v>
      </c>
    </row>
    <row r="7095" spans="19:20">
      <c r="S7095" s="42">
        <v>11758</v>
      </c>
      <c r="T7095" s="66" t="s">
        <v>3935</v>
      </c>
    </row>
    <row r="7096" spans="19:20">
      <c r="S7096" s="42">
        <v>11759</v>
      </c>
      <c r="T7096" s="66" t="s">
        <v>3213</v>
      </c>
    </row>
    <row r="7097" spans="19:20">
      <c r="S7097" s="42">
        <v>11760</v>
      </c>
      <c r="T7097" s="66" t="s">
        <v>3514</v>
      </c>
    </row>
    <row r="7098" spans="19:20">
      <c r="S7098" s="42">
        <v>11761</v>
      </c>
      <c r="T7098" s="66" t="s">
        <v>3213</v>
      </c>
    </row>
    <row r="7099" spans="19:20">
      <c r="S7099" s="42">
        <v>11762</v>
      </c>
      <c r="T7099" s="66" t="s">
        <v>3213</v>
      </c>
    </row>
    <row r="7100" spans="19:20">
      <c r="S7100" s="42">
        <v>11763</v>
      </c>
      <c r="T7100" s="66" t="s">
        <v>3213</v>
      </c>
    </row>
    <row r="7101" spans="19:20">
      <c r="S7101" s="42">
        <v>11764</v>
      </c>
      <c r="T7101" s="66" t="s">
        <v>3213</v>
      </c>
    </row>
    <row r="7102" spans="19:20">
      <c r="S7102" s="42">
        <v>11765</v>
      </c>
      <c r="T7102" s="66" t="s">
        <v>3213</v>
      </c>
    </row>
    <row r="7103" spans="19:20">
      <c r="S7103" s="42">
        <v>11766</v>
      </c>
      <c r="T7103" s="66" t="s">
        <v>3213</v>
      </c>
    </row>
    <row r="7104" spans="19:20">
      <c r="S7104" s="42">
        <v>11767</v>
      </c>
      <c r="T7104" s="66" t="s">
        <v>3213</v>
      </c>
    </row>
    <row r="7105" spans="19:20">
      <c r="S7105" s="42">
        <v>11768</v>
      </c>
      <c r="T7105" s="66" t="s">
        <v>3213</v>
      </c>
    </row>
    <row r="7106" spans="19:20">
      <c r="S7106" s="42">
        <v>11821</v>
      </c>
      <c r="T7106" s="66" t="s">
        <v>3989</v>
      </c>
    </row>
    <row r="7107" spans="19:20">
      <c r="S7107" s="42">
        <v>11822</v>
      </c>
      <c r="T7107" s="66" t="s">
        <v>3575</v>
      </c>
    </row>
    <row r="7108" spans="19:20">
      <c r="S7108" s="42">
        <v>11823</v>
      </c>
      <c r="T7108" s="66" t="s">
        <v>3542</v>
      </c>
    </row>
    <row r="7109" spans="19:20">
      <c r="S7109" s="42">
        <v>11824</v>
      </c>
      <c r="T7109" s="66" t="s">
        <v>3213</v>
      </c>
    </row>
    <row r="7110" spans="19:20">
      <c r="S7110" s="42">
        <v>11825</v>
      </c>
      <c r="T7110" s="66" t="s">
        <v>3213</v>
      </c>
    </row>
    <row r="7111" spans="19:20">
      <c r="S7111" s="42">
        <v>11826</v>
      </c>
      <c r="T7111" s="66" t="s">
        <v>3213</v>
      </c>
    </row>
    <row r="7112" spans="19:20">
      <c r="S7112" s="42">
        <v>11827</v>
      </c>
      <c r="T7112" s="66" t="s">
        <v>3213</v>
      </c>
    </row>
    <row r="7113" spans="19:20">
      <c r="S7113" s="42">
        <v>11828</v>
      </c>
      <c r="T7113" s="66" t="s">
        <v>4313</v>
      </c>
    </row>
    <row r="7114" spans="19:20">
      <c r="S7114" s="42">
        <v>11829</v>
      </c>
      <c r="T7114" s="66" t="s">
        <v>4313</v>
      </c>
    </row>
    <row r="7115" spans="19:20">
      <c r="S7115" s="42">
        <v>11830</v>
      </c>
      <c r="T7115" s="66" t="s">
        <v>3213</v>
      </c>
    </row>
    <row r="7116" spans="19:20">
      <c r="S7116" s="42">
        <v>11831</v>
      </c>
      <c r="T7116" s="66" t="s">
        <v>3542</v>
      </c>
    </row>
    <row r="7117" spans="19:20">
      <c r="S7117" s="42">
        <v>11863</v>
      </c>
      <c r="T7117" s="66" t="s">
        <v>3213</v>
      </c>
    </row>
    <row r="7118" spans="19:20">
      <c r="S7118" s="42">
        <v>11864</v>
      </c>
      <c r="T7118" s="66" t="s">
        <v>3213</v>
      </c>
    </row>
    <row r="7119" spans="19:20">
      <c r="S7119" s="42">
        <v>11865</v>
      </c>
      <c r="T7119" s="66" t="s">
        <v>3213</v>
      </c>
    </row>
    <row r="7120" spans="19:20">
      <c r="S7120" s="42">
        <v>11866</v>
      </c>
      <c r="T7120" s="66" t="s">
        <v>3993</v>
      </c>
    </row>
    <row r="7121" spans="19:20">
      <c r="S7121" s="42">
        <v>11867</v>
      </c>
      <c r="T7121" s="66" t="s">
        <v>3514</v>
      </c>
    </row>
    <row r="7122" spans="19:20">
      <c r="S7122" s="42">
        <v>11868</v>
      </c>
      <c r="T7122" s="66" t="s">
        <v>4195</v>
      </c>
    </row>
    <row r="7123" spans="19:20">
      <c r="S7123" s="42">
        <v>11869</v>
      </c>
      <c r="T7123" s="66" t="s">
        <v>3213</v>
      </c>
    </row>
    <row r="7124" spans="19:20">
      <c r="S7124" s="42">
        <v>11870</v>
      </c>
      <c r="T7124" s="66" t="s">
        <v>3924</v>
      </c>
    </row>
    <row r="7125" spans="19:20">
      <c r="S7125" s="42">
        <v>11871</v>
      </c>
      <c r="T7125" s="66" t="s">
        <v>3924</v>
      </c>
    </row>
    <row r="7126" spans="19:20">
      <c r="S7126" s="42">
        <v>11872</v>
      </c>
      <c r="T7126" s="66" t="s">
        <v>3213</v>
      </c>
    </row>
    <row r="7127" spans="19:20">
      <c r="S7127" s="42">
        <v>11873</v>
      </c>
      <c r="T7127" s="66" t="s">
        <v>3400</v>
      </c>
    </row>
    <row r="7128" spans="19:20">
      <c r="S7128" s="42">
        <v>11885</v>
      </c>
      <c r="T7128" s="66" t="s">
        <v>3983</v>
      </c>
    </row>
    <row r="7129" spans="19:20">
      <c r="S7129" s="42">
        <v>11886</v>
      </c>
      <c r="T7129" s="66" t="s">
        <v>3977</v>
      </c>
    </row>
    <row r="7130" spans="19:20">
      <c r="S7130" s="42">
        <v>11887</v>
      </c>
      <c r="T7130" s="66" t="s">
        <v>3977</v>
      </c>
    </row>
    <row r="7131" spans="19:20">
      <c r="S7131" s="42">
        <v>11888</v>
      </c>
      <c r="T7131" s="66" t="s">
        <v>4314</v>
      </c>
    </row>
    <row r="7132" spans="19:20">
      <c r="S7132" s="42">
        <v>11889</v>
      </c>
      <c r="T7132" s="66" t="s">
        <v>3924</v>
      </c>
    </row>
    <row r="7133" spans="19:20">
      <c r="S7133" s="42">
        <v>11890</v>
      </c>
      <c r="T7133" s="66" t="s">
        <v>4315</v>
      </c>
    </row>
    <row r="7134" spans="19:20">
      <c r="S7134" s="42">
        <v>11891</v>
      </c>
      <c r="T7134" s="66" t="s">
        <v>3980</v>
      </c>
    </row>
    <row r="7135" spans="19:20">
      <c r="S7135" s="42">
        <v>11892</v>
      </c>
      <c r="T7135" s="66" t="s">
        <v>3863</v>
      </c>
    </row>
    <row r="7136" spans="19:20">
      <c r="S7136" s="42">
        <v>11893</v>
      </c>
      <c r="T7136" s="66" t="s">
        <v>3863</v>
      </c>
    </row>
    <row r="7137" spans="19:20">
      <c r="S7137" s="42">
        <v>11894</v>
      </c>
      <c r="T7137" s="66" t="s">
        <v>3213</v>
      </c>
    </row>
    <row r="7138" spans="19:20">
      <c r="S7138" s="42">
        <v>11895</v>
      </c>
      <c r="T7138" s="66" t="s">
        <v>3213</v>
      </c>
    </row>
    <row r="7139" spans="19:20">
      <c r="S7139" s="42">
        <v>11896</v>
      </c>
      <c r="T7139" s="66" t="s">
        <v>3213</v>
      </c>
    </row>
    <row r="7140" spans="19:20">
      <c r="S7140" s="42">
        <v>11897</v>
      </c>
      <c r="T7140" s="66" t="s">
        <v>3213</v>
      </c>
    </row>
    <row r="7141" spans="19:20">
      <c r="S7141" s="42">
        <v>11898</v>
      </c>
      <c r="T7141" s="66" t="s">
        <v>3913</v>
      </c>
    </row>
    <row r="7142" spans="19:20">
      <c r="S7142" s="42">
        <v>11899</v>
      </c>
      <c r="T7142" s="66" t="s">
        <v>3998</v>
      </c>
    </row>
    <row r="7143" spans="19:20">
      <c r="S7143" s="42">
        <v>11900</v>
      </c>
      <c r="T7143" s="66" t="s">
        <v>3866</v>
      </c>
    </row>
    <row r="7144" spans="19:20">
      <c r="S7144" s="42">
        <v>11901</v>
      </c>
      <c r="T7144" s="66" t="s">
        <v>3335</v>
      </c>
    </row>
    <row r="7145" spans="19:20">
      <c r="S7145" s="42">
        <v>11902</v>
      </c>
      <c r="T7145" s="66" t="s">
        <v>4166</v>
      </c>
    </row>
    <row r="7146" spans="19:20">
      <c r="S7146" s="42">
        <v>11903</v>
      </c>
      <c r="T7146" s="66" t="s">
        <v>4316</v>
      </c>
    </row>
    <row r="7147" spans="19:20">
      <c r="S7147" s="42">
        <v>11904</v>
      </c>
      <c r="T7147" s="66" t="s">
        <v>4242</v>
      </c>
    </row>
    <row r="7148" spans="19:20">
      <c r="S7148" s="42">
        <v>11905</v>
      </c>
      <c r="T7148" s="66" t="s">
        <v>4317</v>
      </c>
    </row>
    <row r="7149" spans="19:20">
      <c r="S7149" s="42">
        <v>11874</v>
      </c>
      <c r="T7149" s="66" t="s">
        <v>3929</v>
      </c>
    </row>
    <row r="7150" spans="19:20">
      <c r="S7150" s="42">
        <v>11875</v>
      </c>
      <c r="T7150" s="66" t="s">
        <v>3929</v>
      </c>
    </row>
    <row r="7151" spans="19:20">
      <c r="S7151" s="42">
        <v>11877</v>
      </c>
      <c r="T7151" s="66" t="s">
        <v>3918</v>
      </c>
    </row>
    <row r="7152" spans="19:20">
      <c r="S7152" s="42">
        <v>11878</v>
      </c>
      <c r="T7152" s="66" t="s">
        <v>3909</v>
      </c>
    </row>
    <row r="7153" spans="19:20">
      <c r="S7153" s="42">
        <v>11879</v>
      </c>
      <c r="T7153" s="66" t="s">
        <v>3931</v>
      </c>
    </row>
    <row r="7154" spans="19:20">
      <c r="S7154" s="42">
        <v>11880</v>
      </c>
      <c r="T7154" s="66" t="s">
        <v>3931</v>
      </c>
    </row>
    <row r="7155" spans="19:20">
      <c r="S7155" s="42">
        <v>11881</v>
      </c>
      <c r="T7155" s="66" t="s">
        <v>3931</v>
      </c>
    </row>
    <row r="7156" spans="19:20">
      <c r="S7156" s="42">
        <v>11882</v>
      </c>
      <c r="T7156" s="66" t="s">
        <v>4023</v>
      </c>
    </row>
    <row r="7157" spans="19:20">
      <c r="S7157" s="42">
        <v>11883</v>
      </c>
      <c r="T7157" s="66" t="s">
        <v>3924</v>
      </c>
    </row>
    <row r="7158" spans="19:20">
      <c r="S7158" s="42">
        <v>11884</v>
      </c>
      <c r="T7158" s="66" t="s">
        <v>3924</v>
      </c>
    </row>
    <row r="7159" spans="19:20">
      <c r="S7159" s="42">
        <v>11832</v>
      </c>
      <c r="T7159" s="66" t="s">
        <v>3213</v>
      </c>
    </row>
    <row r="7160" spans="19:20">
      <c r="S7160" s="42">
        <v>11833</v>
      </c>
      <c r="T7160" s="66" t="s">
        <v>3213</v>
      </c>
    </row>
    <row r="7161" spans="19:20">
      <c r="S7161" s="42">
        <v>11834</v>
      </c>
      <c r="T7161" s="66" t="s">
        <v>3924</v>
      </c>
    </row>
    <row r="7162" spans="19:20">
      <c r="S7162" s="42">
        <v>11835</v>
      </c>
      <c r="T7162" s="66" t="s">
        <v>3213</v>
      </c>
    </row>
    <row r="7163" spans="19:20">
      <c r="S7163" s="42">
        <v>11836</v>
      </c>
      <c r="T7163" s="66" t="s">
        <v>3213</v>
      </c>
    </row>
    <row r="7164" spans="19:20">
      <c r="S7164" s="42">
        <v>11837</v>
      </c>
      <c r="T7164" s="66" t="s">
        <v>3213</v>
      </c>
    </row>
    <row r="7165" spans="19:20">
      <c r="S7165" s="42">
        <v>11838</v>
      </c>
      <c r="T7165" s="66" t="s">
        <v>3213</v>
      </c>
    </row>
    <row r="7166" spans="19:20">
      <c r="S7166" s="42">
        <v>11839</v>
      </c>
      <c r="T7166" s="66" t="s">
        <v>3942</v>
      </c>
    </row>
    <row r="7167" spans="19:20">
      <c r="S7167" s="42">
        <v>11840</v>
      </c>
      <c r="T7167" s="66" t="s">
        <v>3942</v>
      </c>
    </row>
    <row r="7168" spans="19:20">
      <c r="S7168" s="42">
        <v>11841</v>
      </c>
      <c r="T7168" s="66" t="s">
        <v>3213</v>
      </c>
    </row>
    <row r="7169" spans="19:20">
      <c r="S7169" s="42">
        <v>11842</v>
      </c>
      <c r="T7169" s="66" t="s">
        <v>4318</v>
      </c>
    </row>
    <row r="7170" spans="19:20">
      <c r="S7170" s="42">
        <v>11843</v>
      </c>
      <c r="T7170" s="66" t="s">
        <v>4319</v>
      </c>
    </row>
    <row r="7171" spans="19:20">
      <c r="S7171" s="42">
        <v>11844</v>
      </c>
      <c r="T7171" s="66" t="s">
        <v>4319</v>
      </c>
    </row>
    <row r="7172" spans="19:20">
      <c r="S7172" s="42">
        <v>11845</v>
      </c>
      <c r="T7172" s="66" t="s">
        <v>4320</v>
      </c>
    </row>
    <row r="7173" spans="19:20">
      <c r="S7173" s="42">
        <v>11846</v>
      </c>
      <c r="T7173" s="66" t="s">
        <v>4320</v>
      </c>
    </row>
    <row r="7174" spans="19:20">
      <c r="S7174" s="42">
        <v>11847</v>
      </c>
      <c r="T7174" s="66" t="s">
        <v>4321</v>
      </c>
    </row>
    <row r="7175" spans="19:20">
      <c r="S7175" s="42">
        <v>11848</v>
      </c>
      <c r="T7175" s="66" t="s">
        <v>3840</v>
      </c>
    </row>
    <row r="7176" spans="19:20">
      <c r="S7176" s="42">
        <v>11849</v>
      </c>
      <c r="T7176" s="66" t="s">
        <v>3840</v>
      </c>
    </row>
    <row r="7177" spans="19:20">
      <c r="S7177" s="42">
        <v>11850</v>
      </c>
      <c r="T7177" s="66" t="s">
        <v>4002</v>
      </c>
    </row>
    <row r="7178" spans="19:20">
      <c r="S7178" s="42">
        <v>11851</v>
      </c>
      <c r="T7178" s="66" t="s">
        <v>3213</v>
      </c>
    </row>
    <row r="7179" spans="19:20">
      <c r="S7179" s="42">
        <v>11852</v>
      </c>
      <c r="T7179" s="66" t="s">
        <v>3837</v>
      </c>
    </row>
    <row r="7180" spans="19:20">
      <c r="S7180" s="42">
        <v>11853</v>
      </c>
      <c r="T7180" s="66" t="s">
        <v>3213</v>
      </c>
    </row>
    <row r="7181" spans="19:20">
      <c r="S7181" s="42">
        <v>11854</v>
      </c>
      <c r="T7181" s="66" t="s">
        <v>3213</v>
      </c>
    </row>
    <row r="7182" spans="19:20">
      <c r="S7182" s="42">
        <v>11855</v>
      </c>
      <c r="T7182" s="66" t="s">
        <v>3918</v>
      </c>
    </row>
    <row r="7183" spans="19:20">
      <c r="S7183" s="42">
        <v>11856</v>
      </c>
      <c r="T7183" s="66" t="s">
        <v>3918</v>
      </c>
    </row>
    <row r="7184" spans="19:20">
      <c r="S7184" s="42">
        <v>11857</v>
      </c>
      <c r="T7184" s="66" t="s">
        <v>3918</v>
      </c>
    </row>
    <row r="7185" spans="19:20">
      <c r="S7185" s="42">
        <v>11858</v>
      </c>
      <c r="T7185" s="66" t="s">
        <v>3918</v>
      </c>
    </row>
    <row r="7186" spans="19:20">
      <c r="S7186" s="42">
        <v>11859</v>
      </c>
      <c r="T7186" s="66" t="s">
        <v>3918</v>
      </c>
    </row>
    <row r="7187" spans="19:20">
      <c r="S7187" s="42">
        <v>11860</v>
      </c>
      <c r="T7187" s="66" t="s">
        <v>3918</v>
      </c>
    </row>
    <row r="7188" spans="19:20">
      <c r="S7188" s="42">
        <v>11861</v>
      </c>
      <c r="T7188" s="66" t="s">
        <v>3998</v>
      </c>
    </row>
    <row r="7189" spans="19:20">
      <c r="S7189" s="42">
        <v>11862</v>
      </c>
      <c r="T7189" s="66" t="s">
        <v>3213</v>
      </c>
    </row>
    <row r="7190" spans="19:20">
      <c r="S7190" s="42">
        <v>11769</v>
      </c>
      <c r="T7190" s="66" t="s">
        <v>3213</v>
      </c>
    </row>
    <row r="7191" spans="19:20">
      <c r="S7191" s="42">
        <v>11770</v>
      </c>
      <c r="T7191" s="66" t="s">
        <v>3213</v>
      </c>
    </row>
    <row r="7192" spans="19:20">
      <c r="S7192" s="42">
        <v>11771</v>
      </c>
      <c r="T7192" s="66" t="s">
        <v>3213</v>
      </c>
    </row>
    <row r="7193" spans="19:20">
      <c r="S7193" s="42">
        <v>11772</v>
      </c>
      <c r="T7193" s="66" t="s">
        <v>3213</v>
      </c>
    </row>
    <row r="7194" spans="19:20">
      <c r="S7194" s="42">
        <v>11773</v>
      </c>
      <c r="T7194" s="66" t="s">
        <v>3213</v>
      </c>
    </row>
    <row r="7195" spans="19:20">
      <c r="S7195" s="42">
        <v>11774</v>
      </c>
      <c r="T7195" s="66" t="s">
        <v>3213</v>
      </c>
    </row>
    <row r="7196" spans="19:20">
      <c r="S7196" s="42">
        <v>11775</v>
      </c>
      <c r="T7196" s="66" t="s">
        <v>3213</v>
      </c>
    </row>
    <row r="7197" spans="19:20">
      <c r="S7197" s="42">
        <v>11776</v>
      </c>
      <c r="T7197" s="66" t="s">
        <v>3335</v>
      </c>
    </row>
    <row r="7198" spans="19:20">
      <c r="S7198" s="42">
        <v>11777</v>
      </c>
      <c r="T7198" s="66" t="s">
        <v>3875</v>
      </c>
    </row>
    <row r="7199" spans="19:20">
      <c r="S7199" s="42">
        <v>11778</v>
      </c>
      <c r="T7199" s="66" t="s">
        <v>3875</v>
      </c>
    </row>
    <row r="7200" spans="19:20">
      <c r="S7200" s="42">
        <v>11779</v>
      </c>
      <c r="T7200" s="66" t="s">
        <v>3875</v>
      </c>
    </row>
    <row r="7201" spans="19:20">
      <c r="S7201" s="42">
        <v>11780</v>
      </c>
      <c r="T7201" s="66" t="s">
        <v>3213</v>
      </c>
    </row>
    <row r="7202" spans="19:20">
      <c r="S7202" s="42">
        <v>11781</v>
      </c>
      <c r="T7202" s="66" t="s">
        <v>3213</v>
      </c>
    </row>
    <row r="7203" spans="19:20">
      <c r="S7203" s="42">
        <v>11782</v>
      </c>
      <c r="T7203" s="66" t="s">
        <v>4322</v>
      </c>
    </row>
    <row r="7204" spans="19:20">
      <c r="S7204" s="42">
        <v>11783</v>
      </c>
      <c r="T7204" s="66" t="s">
        <v>3894</v>
      </c>
    </row>
    <row r="7205" spans="19:20">
      <c r="S7205" s="42">
        <v>11784</v>
      </c>
      <c r="T7205" s="66" t="s">
        <v>3213</v>
      </c>
    </row>
    <row r="7206" spans="19:20">
      <c r="S7206" s="42">
        <v>11785</v>
      </c>
      <c r="T7206" s="66" t="s">
        <v>3213</v>
      </c>
    </row>
    <row r="7207" spans="19:20">
      <c r="S7207" s="42">
        <v>11786</v>
      </c>
      <c r="T7207" s="66" t="s">
        <v>3213</v>
      </c>
    </row>
    <row r="7208" spans="19:20">
      <c r="S7208" s="42">
        <v>11787</v>
      </c>
      <c r="T7208" s="66" t="s">
        <v>3213</v>
      </c>
    </row>
    <row r="7209" spans="19:20">
      <c r="S7209" s="42">
        <v>11788</v>
      </c>
      <c r="T7209" s="66" t="s">
        <v>3213</v>
      </c>
    </row>
    <row r="7210" spans="19:20">
      <c r="S7210" s="42">
        <v>11789</v>
      </c>
      <c r="T7210" s="66" t="s">
        <v>3213</v>
      </c>
    </row>
    <row r="7211" spans="19:20">
      <c r="S7211" s="42">
        <v>11790</v>
      </c>
      <c r="T7211" s="66" t="s">
        <v>3213</v>
      </c>
    </row>
    <row r="7212" spans="19:20">
      <c r="S7212" s="42">
        <v>11791</v>
      </c>
      <c r="T7212" s="66" t="s">
        <v>3213</v>
      </c>
    </row>
    <row r="7213" spans="19:20">
      <c r="S7213" s="42">
        <v>11792</v>
      </c>
      <c r="T7213" s="66" t="s">
        <v>3213</v>
      </c>
    </row>
    <row r="7214" spans="19:20">
      <c r="S7214" s="42">
        <v>11793</v>
      </c>
      <c r="T7214" s="66" t="s">
        <v>3213</v>
      </c>
    </row>
    <row r="7215" spans="19:20">
      <c r="S7215" s="42">
        <v>11794</v>
      </c>
      <c r="T7215" s="66" t="s">
        <v>3213</v>
      </c>
    </row>
    <row r="7216" spans="19:20">
      <c r="S7216" s="42">
        <v>11795</v>
      </c>
      <c r="T7216" s="66" t="s">
        <v>3213</v>
      </c>
    </row>
    <row r="7217" spans="19:20">
      <c r="S7217" s="42">
        <v>11796</v>
      </c>
      <c r="T7217" s="66" t="s">
        <v>3213</v>
      </c>
    </row>
    <row r="7218" spans="19:20">
      <c r="S7218" s="42">
        <v>11797</v>
      </c>
      <c r="T7218" s="66" t="s">
        <v>3213</v>
      </c>
    </row>
    <row r="7219" spans="19:20">
      <c r="S7219" s="42">
        <v>11798</v>
      </c>
      <c r="T7219" s="66" t="s">
        <v>3213</v>
      </c>
    </row>
    <row r="7220" spans="19:20">
      <c r="S7220" s="42">
        <v>11799</v>
      </c>
      <c r="T7220" s="66" t="s">
        <v>3213</v>
      </c>
    </row>
    <row r="7221" spans="19:20">
      <c r="S7221" s="42">
        <v>11800</v>
      </c>
      <c r="T7221" s="66" t="s">
        <v>3213</v>
      </c>
    </row>
    <row r="7222" spans="19:20">
      <c r="S7222" s="42">
        <v>11801</v>
      </c>
      <c r="T7222" s="66" t="s">
        <v>3213</v>
      </c>
    </row>
    <row r="7223" spans="19:20">
      <c r="S7223" s="42">
        <v>11802</v>
      </c>
      <c r="T7223" s="66" t="s">
        <v>3918</v>
      </c>
    </row>
    <row r="7224" spans="19:20">
      <c r="S7224" s="42">
        <v>11803</v>
      </c>
      <c r="T7224" s="66" t="s">
        <v>3918</v>
      </c>
    </row>
    <row r="7225" spans="19:20">
      <c r="S7225" s="42">
        <v>11804</v>
      </c>
      <c r="T7225" s="66" t="s">
        <v>3213</v>
      </c>
    </row>
    <row r="7226" spans="19:20">
      <c r="S7226" s="42">
        <v>11805</v>
      </c>
      <c r="T7226" s="66" t="s">
        <v>4172</v>
      </c>
    </row>
    <row r="7227" spans="19:20">
      <c r="S7227" s="42">
        <v>11806</v>
      </c>
      <c r="T7227" s="66" t="s">
        <v>4172</v>
      </c>
    </row>
    <row r="7228" spans="19:20">
      <c r="S7228" s="42">
        <v>11807</v>
      </c>
      <c r="T7228" s="66" t="s">
        <v>3875</v>
      </c>
    </row>
    <row r="7229" spans="19:20">
      <c r="S7229" s="42">
        <v>11808</v>
      </c>
      <c r="T7229" s="66" t="s">
        <v>4323</v>
      </c>
    </row>
    <row r="7230" spans="19:20">
      <c r="S7230" s="42">
        <v>11809</v>
      </c>
      <c r="T7230" s="66" t="s">
        <v>3920</v>
      </c>
    </row>
    <row r="7231" spans="19:20">
      <c r="S7231" s="42">
        <v>11810</v>
      </c>
      <c r="T7231" s="66" t="s">
        <v>3213</v>
      </c>
    </row>
    <row r="7232" spans="19:20">
      <c r="S7232" s="42">
        <v>11811</v>
      </c>
      <c r="T7232" s="66" t="s">
        <v>3213</v>
      </c>
    </row>
    <row r="7233" spans="19:20">
      <c r="S7233" s="42">
        <v>11812</v>
      </c>
      <c r="T7233" s="66" t="s">
        <v>3213</v>
      </c>
    </row>
    <row r="7234" spans="19:20">
      <c r="S7234" s="42">
        <v>11813</v>
      </c>
      <c r="T7234" s="66" t="s">
        <v>3514</v>
      </c>
    </row>
    <row r="7235" spans="19:20">
      <c r="S7235" s="42">
        <v>11814</v>
      </c>
      <c r="T7235" s="66" t="s">
        <v>3837</v>
      </c>
    </row>
    <row r="7236" spans="19:20">
      <c r="S7236" s="42">
        <v>11815</v>
      </c>
      <c r="T7236" s="66" t="s">
        <v>3983</v>
      </c>
    </row>
    <row r="7237" spans="19:20">
      <c r="S7237" s="42">
        <v>11816</v>
      </c>
      <c r="T7237" s="66" t="s">
        <v>3875</v>
      </c>
    </row>
    <row r="7238" spans="19:20">
      <c r="S7238" s="42">
        <v>11817</v>
      </c>
      <c r="T7238" s="66" t="s">
        <v>3213</v>
      </c>
    </row>
    <row r="7239" spans="19:20">
      <c r="S7239" s="42">
        <v>11818</v>
      </c>
      <c r="T7239" s="66" t="s">
        <v>3213</v>
      </c>
    </row>
    <row r="7240" spans="19:20">
      <c r="S7240" s="42">
        <v>11819</v>
      </c>
      <c r="T7240" s="66" t="s">
        <v>3989</v>
      </c>
    </row>
    <row r="7241" spans="19:20">
      <c r="S7241" s="42">
        <v>11820</v>
      </c>
      <c r="T7241" s="66" t="s">
        <v>3989</v>
      </c>
    </row>
    <row r="7242" spans="19:20">
      <c r="S7242" s="42">
        <v>11748</v>
      </c>
      <c r="T7242" s="66" t="s">
        <v>4150</v>
      </c>
    </row>
    <row r="7243" spans="19:20">
      <c r="S7243" s="42">
        <v>11749</v>
      </c>
      <c r="T7243" s="66" t="s">
        <v>4150</v>
      </c>
    </row>
    <row r="7244" spans="19:20">
      <c r="S7244" s="42">
        <v>11750</v>
      </c>
      <c r="T7244" s="66" t="s">
        <v>4150</v>
      </c>
    </row>
    <row r="7245" spans="19:20">
      <c r="S7245" s="42">
        <v>11751</v>
      </c>
      <c r="T7245" s="66" t="s">
        <v>3213</v>
      </c>
    </row>
    <row r="7246" spans="19:20">
      <c r="S7246" s="42">
        <v>11752</v>
      </c>
      <c r="T7246" s="66" t="s">
        <v>4324</v>
      </c>
    </row>
    <row r="7247" spans="19:20">
      <c r="S7247" s="42">
        <v>11753</v>
      </c>
      <c r="T7247" s="66" t="s">
        <v>3213</v>
      </c>
    </row>
    <row r="7248" spans="19:20">
      <c r="S7248" s="42">
        <v>11754</v>
      </c>
      <c r="T7248" s="66" t="s">
        <v>3875</v>
      </c>
    </row>
    <row r="7249" spans="19:20">
      <c r="S7249" s="42">
        <v>11755</v>
      </c>
      <c r="T7249" s="66" t="s">
        <v>3875</v>
      </c>
    </row>
    <row r="7250" spans="19:20">
      <c r="S7250" s="42">
        <v>11756</v>
      </c>
      <c r="T7250" s="66" t="s">
        <v>3935</v>
      </c>
    </row>
    <row r="7251" spans="19:20">
      <c r="S7251" s="42">
        <v>11757</v>
      </c>
      <c r="T7251" s="66" t="s">
        <v>3935</v>
      </c>
    </row>
    <row r="7252" spans="19:20">
      <c r="S7252" s="42">
        <v>12729</v>
      </c>
      <c r="T7252" s="66" t="s">
        <v>3213</v>
      </c>
    </row>
    <row r="7253" spans="19:20">
      <c r="S7253" s="42">
        <v>12730</v>
      </c>
      <c r="T7253" s="66" t="s">
        <v>3213</v>
      </c>
    </row>
    <row r="7254" spans="19:20">
      <c r="S7254" s="42">
        <v>12731</v>
      </c>
      <c r="T7254" s="66" t="s">
        <v>4121</v>
      </c>
    </row>
    <row r="7255" spans="19:20">
      <c r="S7255" s="42">
        <v>12732</v>
      </c>
      <c r="T7255" s="66" t="s">
        <v>4121</v>
      </c>
    </row>
    <row r="7256" spans="19:20">
      <c r="S7256" s="42">
        <v>12733</v>
      </c>
      <c r="T7256" s="66" t="s">
        <v>4121</v>
      </c>
    </row>
    <row r="7257" spans="19:20">
      <c r="S7257" s="42">
        <v>12734</v>
      </c>
      <c r="T7257" s="66" t="s">
        <v>4121</v>
      </c>
    </row>
    <row r="7258" spans="19:20">
      <c r="S7258" s="42">
        <v>12735</v>
      </c>
      <c r="T7258" s="66" t="s">
        <v>4121</v>
      </c>
    </row>
    <row r="7259" spans="19:20">
      <c r="S7259" s="42">
        <v>12736</v>
      </c>
      <c r="T7259" s="66" t="s">
        <v>4121</v>
      </c>
    </row>
    <row r="7260" spans="19:20">
      <c r="S7260" s="42">
        <v>12737</v>
      </c>
      <c r="T7260" s="66" t="s">
        <v>3467</v>
      </c>
    </row>
    <row r="7261" spans="19:20">
      <c r="S7261" s="42">
        <v>12738</v>
      </c>
      <c r="T7261" s="66" t="s">
        <v>3894</v>
      </c>
    </row>
    <row r="7262" spans="19:20">
      <c r="S7262" s="42">
        <v>12739</v>
      </c>
      <c r="T7262" s="66" t="s">
        <v>4293</v>
      </c>
    </row>
    <row r="7263" spans="19:20">
      <c r="S7263" s="42">
        <v>12740</v>
      </c>
      <c r="T7263" s="66" t="s">
        <v>3213</v>
      </c>
    </row>
    <row r="7264" spans="19:20">
      <c r="S7264" s="42">
        <v>12741</v>
      </c>
      <c r="T7264" s="66" t="s">
        <v>3213</v>
      </c>
    </row>
    <row r="7265" spans="19:20">
      <c r="S7265" s="42">
        <v>12742</v>
      </c>
      <c r="T7265" s="66" t="s">
        <v>3213</v>
      </c>
    </row>
    <row r="7266" spans="19:20">
      <c r="S7266" s="42">
        <v>12743</v>
      </c>
      <c r="T7266" s="66" t="s">
        <v>3213</v>
      </c>
    </row>
    <row r="7267" spans="19:20">
      <c r="S7267" s="42">
        <v>12744</v>
      </c>
      <c r="T7267" s="66" t="s">
        <v>3213</v>
      </c>
    </row>
    <row r="7268" spans="19:20">
      <c r="S7268" s="42">
        <v>12745</v>
      </c>
      <c r="T7268" s="66" t="s">
        <v>3213</v>
      </c>
    </row>
    <row r="7269" spans="19:20">
      <c r="S7269" s="42">
        <v>12746</v>
      </c>
      <c r="T7269" s="66" t="s">
        <v>4121</v>
      </c>
    </row>
    <row r="7270" spans="19:20">
      <c r="S7270" s="42">
        <v>12747</v>
      </c>
      <c r="T7270" s="66" t="s">
        <v>4121</v>
      </c>
    </row>
    <row r="7271" spans="19:20">
      <c r="S7271" s="42">
        <v>12748</v>
      </c>
      <c r="T7271" s="66" t="s">
        <v>3514</v>
      </c>
    </row>
    <row r="7272" spans="19:20">
      <c r="S7272" s="42">
        <v>12749</v>
      </c>
      <c r="T7272" s="66" t="s">
        <v>3514</v>
      </c>
    </row>
    <row r="7273" spans="19:20">
      <c r="S7273" s="42">
        <v>12750</v>
      </c>
      <c r="T7273" s="66" t="s">
        <v>3213</v>
      </c>
    </row>
    <row r="7274" spans="19:20">
      <c r="S7274" s="42">
        <v>12751</v>
      </c>
      <c r="T7274" s="66" t="s">
        <v>3514</v>
      </c>
    </row>
    <row r="7275" spans="19:20">
      <c r="S7275" s="42">
        <v>12752</v>
      </c>
      <c r="T7275" s="66" t="s">
        <v>3894</v>
      </c>
    </row>
    <row r="7276" spans="19:20">
      <c r="S7276" s="42">
        <v>12753</v>
      </c>
      <c r="T7276" s="66" t="s">
        <v>3213</v>
      </c>
    </row>
    <row r="7277" spans="19:20">
      <c r="S7277" s="42">
        <v>12754</v>
      </c>
      <c r="T7277" s="66" t="s">
        <v>3213</v>
      </c>
    </row>
    <row r="7278" spans="19:20">
      <c r="S7278" s="42">
        <v>12755</v>
      </c>
      <c r="T7278" s="66" t="s">
        <v>3213</v>
      </c>
    </row>
    <row r="7279" spans="19:20">
      <c r="S7279" s="42">
        <v>12756</v>
      </c>
      <c r="T7279" s="66" t="s">
        <v>3213</v>
      </c>
    </row>
    <row r="7280" spans="19:20">
      <c r="S7280" s="42">
        <v>12757</v>
      </c>
      <c r="T7280" s="66" t="s">
        <v>3388</v>
      </c>
    </row>
    <row r="7281" spans="19:20">
      <c r="S7281" s="42">
        <v>12758</v>
      </c>
      <c r="T7281" s="66" t="s">
        <v>3388</v>
      </c>
    </row>
    <row r="7282" spans="19:20">
      <c r="S7282" s="42">
        <v>12759</v>
      </c>
      <c r="T7282" s="66" t="s">
        <v>3388</v>
      </c>
    </row>
    <row r="7283" spans="19:20">
      <c r="S7283" s="42">
        <v>12760</v>
      </c>
      <c r="T7283" s="66" t="s">
        <v>4293</v>
      </c>
    </row>
    <row r="7284" spans="19:20">
      <c r="S7284" s="42">
        <v>12761</v>
      </c>
      <c r="T7284" s="66" t="s">
        <v>4293</v>
      </c>
    </row>
    <row r="7285" spans="19:20">
      <c r="S7285" s="42">
        <v>12762</v>
      </c>
      <c r="T7285" s="66" t="s">
        <v>4293</v>
      </c>
    </row>
    <row r="7286" spans="19:20">
      <c r="S7286" s="42">
        <v>12763</v>
      </c>
      <c r="T7286" s="66" t="s">
        <v>3213</v>
      </c>
    </row>
    <row r="7287" spans="19:20">
      <c r="S7287" s="42">
        <v>12764</v>
      </c>
      <c r="T7287" s="66" t="s">
        <v>3893</v>
      </c>
    </row>
    <row r="7288" spans="19:20">
      <c r="S7288" s="42">
        <v>12765</v>
      </c>
      <c r="T7288" s="66" t="s">
        <v>3213</v>
      </c>
    </row>
    <row r="7289" spans="19:20">
      <c r="S7289" s="42">
        <v>12766</v>
      </c>
      <c r="T7289" s="66" t="s">
        <v>3213</v>
      </c>
    </row>
    <row r="7290" spans="19:20">
      <c r="S7290" s="42">
        <v>12767</v>
      </c>
      <c r="T7290" s="66" t="s">
        <v>3213</v>
      </c>
    </row>
    <row r="7291" spans="19:20">
      <c r="S7291" s="42">
        <v>12768</v>
      </c>
      <c r="T7291" s="66" t="s">
        <v>3514</v>
      </c>
    </row>
    <row r="7292" spans="19:20">
      <c r="S7292" s="42">
        <v>12769</v>
      </c>
      <c r="T7292" s="66" t="s">
        <v>3894</v>
      </c>
    </row>
    <row r="7293" spans="19:20">
      <c r="S7293" s="42">
        <v>12770</v>
      </c>
      <c r="T7293" s="66" t="s">
        <v>3894</v>
      </c>
    </row>
    <row r="7294" spans="19:20">
      <c r="S7294" s="42">
        <v>12771</v>
      </c>
      <c r="T7294" s="66" t="s">
        <v>3894</v>
      </c>
    </row>
    <row r="7295" spans="19:20">
      <c r="S7295" s="42">
        <v>12772</v>
      </c>
      <c r="T7295" s="66" t="s">
        <v>3894</v>
      </c>
    </row>
    <row r="7296" spans="19:20">
      <c r="S7296" s="42">
        <v>12773</v>
      </c>
      <c r="T7296" s="66" t="s">
        <v>3894</v>
      </c>
    </row>
    <row r="7297" spans="19:20">
      <c r="S7297" s="42">
        <v>12774</v>
      </c>
      <c r="T7297" s="66" t="s">
        <v>3894</v>
      </c>
    </row>
    <row r="7298" spans="19:20">
      <c r="S7298" s="42">
        <v>12775</v>
      </c>
      <c r="T7298" s="66" t="s">
        <v>3894</v>
      </c>
    </row>
    <row r="7299" spans="19:20">
      <c r="S7299" s="42">
        <v>12776</v>
      </c>
      <c r="T7299" s="66" t="s">
        <v>3213</v>
      </c>
    </row>
    <row r="7300" spans="19:20">
      <c r="S7300" s="42">
        <v>12777</v>
      </c>
      <c r="T7300" s="66" t="s">
        <v>3213</v>
      </c>
    </row>
    <row r="7301" spans="19:20">
      <c r="S7301" s="42">
        <v>12778</v>
      </c>
      <c r="T7301" s="66" t="s">
        <v>3213</v>
      </c>
    </row>
    <row r="7302" spans="19:20">
      <c r="S7302" s="42">
        <v>12779</v>
      </c>
      <c r="T7302" s="66" t="s">
        <v>3213</v>
      </c>
    </row>
    <row r="7303" spans="19:20">
      <c r="S7303" s="42">
        <v>12780</v>
      </c>
      <c r="T7303" s="66" t="s">
        <v>3213</v>
      </c>
    </row>
    <row r="7304" spans="19:20">
      <c r="S7304" s="42">
        <v>12781</v>
      </c>
      <c r="T7304" s="66" t="s">
        <v>3514</v>
      </c>
    </row>
    <row r="7305" spans="19:20">
      <c r="S7305" s="42">
        <v>12782</v>
      </c>
      <c r="T7305" s="66" t="s">
        <v>3514</v>
      </c>
    </row>
    <row r="7306" spans="19:20">
      <c r="S7306" s="42">
        <v>12783</v>
      </c>
      <c r="T7306" s="66" t="s">
        <v>3514</v>
      </c>
    </row>
    <row r="7307" spans="19:20">
      <c r="S7307" s="42">
        <v>12784</v>
      </c>
      <c r="T7307" s="66" t="s">
        <v>3514</v>
      </c>
    </row>
    <row r="7308" spans="19:20">
      <c r="S7308" s="42">
        <v>12785</v>
      </c>
      <c r="T7308" s="66" t="s">
        <v>3514</v>
      </c>
    </row>
    <row r="7309" spans="19:20">
      <c r="S7309" s="42">
        <v>12786</v>
      </c>
      <c r="T7309" s="66" t="s">
        <v>3868</v>
      </c>
    </row>
    <row r="7310" spans="19:20">
      <c r="S7310" s="42">
        <v>12787</v>
      </c>
      <c r="T7310" s="66" t="s">
        <v>3213</v>
      </c>
    </row>
    <row r="7311" spans="19:20">
      <c r="S7311" s="42">
        <v>12788</v>
      </c>
      <c r="T7311" s="66" t="s">
        <v>4293</v>
      </c>
    </row>
    <row r="7312" spans="19:20">
      <c r="S7312" s="42">
        <v>12789</v>
      </c>
      <c r="T7312" s="66" t="s">
        <v>4121</v>
      </c>
    </row>
    <row r="7313" spans="19:20">
      <c r="S7313" s="42">
        <v>12790</v>
      </c>
      <c r="T7313" s="66" t="s">
        <v>4121</v>
      </c>
    </row>
    <row r="7314" spans="19:20">
      <c r="S7314" s="42">
        <v>12791</v>
      </c>
      <c r="T7314" s="66" t="s">
        <v>3870</v>
      </c>
    </row>
    <row r="7315" spans="19:20">
      <c r="S7315" s="42">
        <v>12621</v>
      </c>
      <c r="T7315" s="66" t="s">
        <v>3484</v>
      </c>
    </row>
    <row r="7316" spans="19:20">
      <c r="S7316" s="42">
        <v>12622</v>
      </c>
      <c r="T7316" s="66" t="s">
        <v>3484</v>
      </c>
    </row>
    <row r="7317" spans="19:20">
      <c r="S7317" s="42">
        <v>12624</v>
      </c>
      <c r="T7317" s="66" t="s">
        <v>3388</v>
      </c>
    </row>
    <row r="7318" spans="19:20">
      <c r="S7318" s="42">
        <v>12625</v>
      </c>
      <c r="T7318" s="66" t="s">
        <v>3388</v>
      </c>
    </row>
    <row r="7319" spans="19:20">
      <c r="S7319" s="42">
        <v>12626</v>
      </c>
      <c r="T7319" s="66" t="s">
        <v>3815</v>
      </c>
    </row>
    <row r="7320" spans="19:20">
      <c r="S7320" s="42">
        <v>12627</v>
      </c>
      <c r="T7320" s="66" t="s">
        <v>3815</v>
      </c>
    </row>
    <row r="7321" spans="19:20">
      <c r="S7321" s="42">
        <v>12628</v>
      </c>
      <c r="T7321" s="66" t="s">
        <v>3953</v>
      </c>
    </row>
    <row r="7322" spans="19:20">
      <c r="S7322" s="42">
        <v>12629</v>
      </c>
      <c r="T7322" s="66" t="s">
        <v>3953</v>
      </c>
    </row>
    <row r="7323" spans="19:20">
      <c r="S7323" s="42">
        <v>12630</v>
      </c>
      <c r="T7323" s="66" t="s">
        <v>3953</v>
      </c>
    </row>
    <row r="7324" spans="19:20">
      <c r="S7324" s="42">
        <v>12631</v>
      </c>
      <c r="T7324" s="66" t="s">
        <v>3953</v>
      </c>
    </row>
    <row r="7325" spans="19:20">
      <c r="S7325" s="42">
        <v>12632</v>
      </c>
      <c r="T7325" s="66" t="s">
        <v>3953</v>
      </c>
    </row>
    <row r="7326" spans="19:20">
      <c r="S7326" s="42">
        <v>12633</v>
      </c>
      <c r="T7326" s="66" t="s">
        <v>3953</v>
      </c>
    </row>
    <row r="7327" spans="19:20">
      <c r="S7327" s="42">
        <v>12634</v>
      </c>
      <c r="T7327" s="66" t="s">
        <v>3953</v>
      </c>
    </row>
    <row r="7328" spans="19:20">
      <c r="S7328" s="42">
        <v>12635</v>
      </c>
      <c r="T7328" s="66" t="s">
        <v>3953</v>
      </c>
    </row>
    <row r="7329" spans="19:20">
      <c r="S7329" s="42">
        <v>12636</v>
      </c>
      <c r="T7329" s="66" t="s">
        <v>3388</v>
      </c>
    </row>
    <row r="7330" spans="19:20">
      <c r="S7330" s="42">
        <v>12637</v>
      </c>
      <c r="T7330" s="66" t="s">
        <v>3388</v>
      </c>
    </row>
    <row r="7331" spans="19:20">
      <c r="S7331" s="42">
        <v>12638</v>
      </c>
      <c r="T7331" s="66" t="s">
        <v>3388</v>
      </c>
    </row>
    <row r="7332" spans="19:20">
      <c r="S7332" s="42">
        <v>12639</v>
      </c>
      <c r="T7332" s="66" t="s">
        <v>3484</v>
      </c>
    </row>
    <row r="7333" spans="19:20">
      <c r="S7333" s="42">
        <v>12640</v>
      </c>
      <c r="T7333" s="66" t="s">
        <v>3213</v>
      </c>
    </row>
    <row r="7334" spans="19:20">
      <c r="S7334" s="42">
        <v>12641</v>
      </c>
      <c r="T7334" s="66" t="s">
        <v>3484</v>
      </c>
    </row>
    <row r="7335" spans="19:20">
      <c r="S7335" s="42">
        <v>12642</v>
      </c>
      <c r="T7335" s="66" t="s">
        <v>3388</v>
      </c>
    </row>
    <row r="7336" spans="19:20">
      <c r="S7336" s="42">
        <v>12643</v>
      </c>
      <c r="T7336" s="66" t="s">
        <v>3388</v>
      </c>
    </row>
    <row r="7337" spans="19:20">
      <c r="S7337" s="42">
        <v>12644</v>
      </c>
      <c r="T7337" s="66" t="s">
        <v>3388</v>
      </c>
    </row>
    <row r="7338" spans="19:20">
      <c r="S7338" s="42">
        <v>12645</v>
      </c>
      <c r="T7338" s="66" t="s">
        <v>3388</v>
      </c>
    </row>
    <row r="7339" spans="19:20">
      <c r="S7339" s="42">
        <v>12646</v>
      </c>
      <c r="T7339" s="66" t="s">
        <v>3953</v>
      </c>
    </row>
    <row r="7340" spans="19:20">
      <c r="S7340" s="42">
        <v>12647</v>
      </c>
      <c r="T7340" s="66" t="s">
        <v>3815</v>
      </c>
    </row>
    <row r="7341" spans="19:20">
      <c r="S7341" s="42">
        <v>12651</v>
      </c>
      <c r="T7341" s="66" t="s">
        <v>3869</v>
      </c>
    </row>
    <row r="7342" spans="19:20">
      <c r="S7342" s="42">
        <v>12652</v>
      </c>
      <c r="T7342" s="66" t="s">
        <v>3869</v>
      </c>
    </row>
    <row r="7343" spans="19:20">
      <c r="S7343" s="42">
        <v>12653</v>
      </c>
      <c r="T7343" s="66" t="s">
        <v>3869</v>
      </c>
    </row>
    <row r="7344" spans="19:20">
      <c r="S7344" s="42">
        <v>12654</v>
      </c>
      <c r="T7344" s="66" t="s">
        <v>3869</v>
      </c>
    </row>
    <row r="7345" spans="19:20">
      <c r="S7345" s="42">
        <v>12655</v>
      </c>
      <c r="T7345" s="66" t="s">
        <v>3869</v>
      </c>
    </row>
    <row r="7346" spans="19:20">
      <c r="S7346" s="42">
        <v>12656</v>
      </c>
      <c r="T7346" s="66" t="s">
        <v>3869</v>
      </c>
    </row>
    <row r="7347" spans="19:20">
      <c r="S7347" s="42">
        <v>12657</v>
      </c>
      <c r="T7347" s="66" t="s">
        <v>3869</v>
      </c>
    </row>
    <row r="7348" spans="19:20">
      <c r="S7348" s="42">
        <v>12658</v>
      </c>
      <c r="T7348" s="66" t="s">
        <v>3869</v>
      </c>
    </row>
    <row r="7349" spans="19:20">
      <c r="S7349" s="42">
        <v>12659</v>
      </c>
      <c r="T7349" s="66" t="s">
        <v>3869</v>
      </c>
    </row>
    <row r="7350" spans="19:20">
      <c r="S7350" s="42">
        <v>12660</v>
      </c>
      <c r="T7350" s="66" t="s">
        <v>3869</v>
      </c>
    </row>
    <row r="7351" spans="19:20">
      <c r="S7351" s="42">
        <v>12661</v>
      </c>
      <c r="T7351" s="66" t="s">
        <v>3869</v>
      </c>
    </row>
    <row r="7352" spans="19:20">
      <c r="S7352" s="42">
        <v>12662</v>
      </c>
      <c r="T7352" s="66" t="s">
        <v>3869</v>
      </c>
    </row>
    <row r="7353" spans="19:20">
      <c r="S7353" s="42">
        <v>12663</v>
      </c>
      <c r="T7353" s="66" t="s">
        <v>3869</v>
      </c>
    </row>
    <row r="7354" spans="19:20">
      <c r="S7354" s="42">
        <v>12664</v>
      </c>
      <c r="T7354" s="66" t="s">
        <v>3484</v>
      </c>
    </row>
    <row r="7355" spans="19:20">
      <c r="S7355" s="42">
        <v>12665</v>
      </c>
      <c r="T7355" s="66" t="s">
        <v>3514</v>
      </c>
    </row>
    <row r="7356" spans="19:20">
      <c r="S7356" s="42">
        <v>12666</v>
      </c>
      <c r="T7356" s="66" t="s">
        <v>3514</v>
      </c>
    </row>
    <row r="7357" spans="19:20">
      <c r="S7357" s="42">
        <v>12667</v>
      </c>
      <c r="T7357" s="66" t="s">
        <v>4139</v>
      </c>
    </row>
    <row r="7358" spans="19:20">
      <c r="S7358" s="42">
        <v>12668</v>
      </c>
      <c r="T7358" s="66" t="s">
        <v>4139</v>
      </c>
    </row>
    <row r="7359" spans="19:20">
      <c r="S7359" s="42">
        <v>12669</v>
      </c>
      <c r="T7359" s="66" t="s">
        <v>3213</v>
      </c>
    </row>
    <row r="7360" spans="19:20">
      <c r="S7360" s="42">
        <v>12670</v>
      </c>
      <c r="T7360" s="66" t="s">
        <v>3875</v>
      </c>
    </row>
    <row r="7361" spans="19:20">
      <c r="S7361" s="42">
        <v>12671</v>
      </c>
      <c r="T7361" s="66" t="s">
        <v>3213</v>
      </c>
    </row>
    <row r="7362" spans="19:20">
      <c r="S7362" s="42">
        <v>12672</v>
      </c>
      <c r="T7362" s="66" t="s">
        <v>3388</v>
      </c>
    </row>
    <row r="7363" spans="19:20">
      <c r="S7363" s="42">
        <v>12673</v>
      </c>
      <c r="T7363" s="66" t="s">
        <v>3869</v>
      </c>
    </row>
    <row r="7364" spans="19:20">
      <c r="S7364" s="42">
        <v>12674</v>
      </c>
      <c r="T7364" s="66" t="s">
        <v>3484</v>
      </c>
    </row>
    <row r="7365" spans="19:20">
      <c r="S7365" s="42">
        <v>12675</v>
      </c>
      <c r="T7365" s="66" t="s">
        <v>3484</v>
      </c>
    </row>
    <row r="7366" spans="19:20">
      <c r="S7366" s="42">
        <v>12676</v>
      </c>
      <c r="T7366" s="66" t="s">
        <v>3868</v>
      </c>
    </row>
    <row r="7367" spans="19:20">
      <c r="S7367" s="42">
        <v>12677</v>
      </c>
      <c r="T7367" s="66" t="s">
        <v>3868</v>
      </c>
    </row>
    <row r="7368" spans="19:20">
      <c r="S7368" s="42">
        <v>12678</v>
      </c>
      <c r="T7368" s="66" t="s">
        <v>3868</v>
      </c>
    </row>
    <row r="7369" spans="19:20">
      <c r="S7369" s="42">
        <v>12679</v>
      </c>
      <c r="T7369" s="66" t="s">
        <v>3894</v>
      </c>
    </row>
    <row r="7370" spans="19:20">
      <c r="S7370" s="42">
        <v>12680</v>
      </c>
      <c r="T7370" s="66" t="s">
        <v>3388</v>
      </c>
    </row>
    <row r="7371" spans="19:20">
      <c r="S7371" s="42">
        <v>12681</v>
      </c>
      <c r="T7371" s="66" t="s">
        <v>3388</v>
      </c>
    </row>
    <row r="7372" spans="19:20">
      <c r="S7372" s="42">
        <v>12682</v>
      </c>
      <c r="T7372" s="66" t="s">
        <v>3388</v>
      </c>
    </row>
    <row r="7373" spans="19:20">
      <c r="S7373" s="42">
        <v>12683</v>
      </c>
      <c r="T7373" s="66" t="s">
        <v>3388</v>
      </c>
    </row>
    <row r="7374" spans="19:20">
      <c r="S7374" s="42">
        <v>12684</v>
      </c>
      <c r="T7374" s="66" t="s">
        <v>4325</v>
      </c>
    </row>
    <row r="7375" spans="19:20">
      <c r="S7375" s="42">
        <v>12685</v>
      </c>
      <c r="T7375" s="66" t="s">
        <v>3388</v>
      </c>
    </row>
    <row r="7376" spans="19:20">
      <c r="S7376" s="42">
        <v>12686</v>
      </c>
      <c r="T7376" s="66" t="s">
        <v>3869</v>
      </c>
    </row>
    <row r="7377" spans="19:20">
      <c r="S7377" s="42">
        <v>12687</v>
      </c>
      <c r="T7377" s="66" t="s">
        <v>3869</v>
      </c>
    </row>
    <row r="7378" spans="19:20">
      <c r="S7378" s="42">
        <v>12688</v>
      </c>
      <c r="T7378" s="66" t="s">
        <v>3869</v>
      </c>
    </row>
    <row r="7379" spans="19:20">
      <c r="S7379" s="42">
        <v>12689</v>
      </c>
      <c r="T7379" s="66" t="s">
        <v>4326</v>
      </c>
    </row>
    <row r="7380" spans="19:20">
      <c r="S7380" s="42">
        <v>12690</v>
      </c>
      <c r="T7380" s="66" t="s">
        <v>3877</v>
      </c>
    </row>
    <row r="7381" spans="19:20">
      <c r="S7381" s="42">
        <v>12691</v>
      </c>
      <c r="T7381" s="66" t="s">
        <v>3484</v>
      </c>
    </row>
    <row r="7382" spans="19:20">
      <c r="S7382" s="42">
        <v>12692</v>
      </c>
      <c r="T7382" s="66" t="s">
        <v>3922</v>
      </c>
    </row>
    <row r="7383" spans="19:20">
      <c r="S7383" s="42">
        <v>12693</v>
      </c>
      <c r="T7383" s="66" t="s">
        <v>3922</v>
      </c>
    </row>
    <row r="7384" spans="19:20">
      <c r="S7384" s="42">
        <v>12694</v>
      </c>
      <c r="T7384" s="66" t="s">
        <v>3922</v>
      </c>
    </row>
    <row r="7385" spans="19:20">
      <c r="S7385" s="42">
        <v>12695</v>
      </c>
      <c r="T7385" s="66" t="s">
        <v>3922</v>
      </c>
    </row>
    <row r="7386" spans="19:20">
      <c r="S7386" s="42">
        <v>12696</v>
      </c>
      <c r="T7386" s="66" t="s">
        <v>3869</v>
      </c>
    </row>
    <row r="7387" spans="19:20">
      <c r="S7387" s="42">
        <v>12697</v>
      </c>
      <c r="T7387" s="66" t="s">
        <v>3869</v>
      </c>
    </row>
    <row r="7388" spans="19:20">
      <c r="S7388" s="42">
        <v>12698</v>
      </c>
      <c r="T7388" s="66" t="s">
        <v>3467</v>
      </c>
    </row>
    <row r="7389" spans="19:20">
      <c r="S7389" s="42">
        <v>12699</v>
      </c>
      <c r="T7389" s="66" t="s">
        <v>3388</v>
      </c>
    </row>
    <row r="7390" spans="19:20">
      <c r="S7390" s="42">
        <v>12700</v>
      </c>
      <c r="T7390" s="66" t="s">
        <v>3388</v>
      </c>
    </row>
    <row r="7391" spans="19:20">
      <c r="S7391" s="42">
        <v>12701</v>
      </c>
      <c r="T7391" s="66" t="s">
        <v>3388</v>
      </c>
    </row>
    <row r="7392" spans="19:20">
      <c r="S7392" s="42">
        <v>12702</v>
      </c>
      <c r="T7392" s="66" t="s">
        <v>3388</v>
      </c>
    </row>
    <row r="7393" spans="19:20">
      <c r="S7393" s="42">
        <v>12703</v>
      </c>
      <c r="T7393" s="66" t="s">
        <v>3467</v>
      </c>
    </row>
    <row r="7394" spans="19:20">
      <c r="S7394" s="42">
        <v>12704</v>
      </c>
      <c r="T7394" s="66" t="s">
        <v>3815</v>
      </c>
    </row>
    <row r="7395" spans="19:20">
      <c r="S7395" s="42">
        <v>12705</v>
      </c>
      <c r="T7395" s="66" t="s">
        <v>3894</v>
      </c>
    </row>
    <row r="7396" spans="19:20">
      <c r="S7396" s="42">
        <v>12706</v>
      </c>
      <c r="T7396" s="66" t="s">
        <v>3894</v>
      </c>
    </row>
    <row r="7397" spans="19:20">
      <c r="S7397" s="42">
        <v>12707</v>
      </c>
      <c r="T7397" s="66" t="s">
        <v>3950</v>
      </c>
    </row>
    <row r="7398" spans="19:20">
      <c r="S7398" s="42">
        <v>12708</v>
      </c>
      <c r="T7398" s="66" t="s">
        <v>3812</v>
      </c>
    </row>
    <row r="7399" spans="19:20">
      <c r="S7399" s="42">
        <v>12709</v>
      </c>
      <c r="T7399" s="66" t="s">
        <v>3812</v>
      </c>
    </row>
    <row r="7400" spans="19:20">
      <c r="S7400" s="42">
        <v>12710</v>
      </c>
      <c r="T7400" s="66" t="s">
        <v>3903</v>
      </c>
    </row>
    <row r="7401" spans="19:20">
      <c r="S7401" s="42">
        <v>12711</v>
      </c>
      <c r="T7401" s="66" t="s">
        <v>3903</v>
      </c>
    </row>
    <row r="7402" spans="19:20">
      <c r="S7402" s="42">
        <v>12712</v>
      </c>
      <c r="T7402" s="66" t="s">
        <v>3903</v>
      </c>
    </row>
    <row r="7403" spans="19:20">
      <c r="S7403" s="42">
        <v>12713</v>
      </c>
      <c r="T7403" s="66" t="s">
        <v>3213</v>
      </c>
    </row>
    <row r="7404" spans="19:20">
      <c r="S7404" s="42">
        <v>12714</v>
      </c>
      <c r="T7404" s="66" t="s">
        <v>3467</v>
      </c>
    </row>
    <row r="7405" spans="19:20">
      <c r="S7405" s="42">
        <v>12715</v>
      </c>
      <c r="T7405" s="66" t="s">
        <v>3213</v>
      </c>
    </row>
    <row r="7406" spans="19:20">
      <c r="S7406" s="42">
        <v>12716</v>
      </c>
      <c r="T7406" s="66" t="s">
        <v>3213</v>
      </c>
    </row>
    <row r="7407" spans="19:20">
      <c r="S7407" s="42">
        <v>12717</v>
      </c>
      <c r="T7407" s="66" t="s">
        <v>3388</v>
      </c>
    </row>
    <row r="7408" spans="19:20">
      <c r="S7408" s="42">
        <v>12718</v>
      </c>
      <c r="T7408" s="66" t="s">
        <v>3388</v>
      </c>
    </row>
    <row r="7409" spans="19:20">
      <c r="S7409" s="42">
        <v>12719</v>
      </c>
      <c r="T7409" s="66" t="s">
        <v>3388</v>
      </c>
    </row>
    <row r="7410" spans="19:20">
      <c r="S7410" s="42">
        <v>12720</v>
      </c>
      <c r="T7410" s="66" t="s">
        <v>3388</v>
      </c>
    </row>
    <row r="7411" spans="19:20">
      <c r="S7411" s="42">
        <v>12721</v>
      </c>
      <c r="T7411" s="66" t="s">
        <v>3213</v>
      </c>
    </row>
    <row r="7412" spans="19:20">
      <c r="S7412" s="42">
        <v>12722</v>
      </c>
      <c r="T7412" s="66" t="s">
        <v>3213</v>
      </c>
    </row>
    <row r="7413" spans="19:20">
      <c r="S7413" s="42">
        <v>12723</v>
      </c>
      <c r="T7413" s="66" t="s">
        <v>3213</v>
      </c>
    </row>
    <row r="7414" spans="19:20">
      <c r="S7414" s="42">
        <v>12724</v>
      </c>
      <c r="T7414" s="66" t="s">
        <v>3213</v>
      </c>
    </row>
    <row r="7415" spans="19:20">
      <c r="S7415" s="42">
        <v>12725</v>
      </c>
      <c r="T7415" s="66" t="s">
        <v>3213</v>
      </c>
    </row>
    <row r="7416" spans="19:20">
      <c r="S7416" s="42">
        <v>12726</v>
      </c>
      <c r="T7416" s="66" t="s">
        <v>3213</v>
      </c>
    </row>
    <row r="7417" spans="19:20">
      <c r="S7417" s="42">
        <v>12727</v>
      </c>
      <c r="T7417" s="66" t="s">
        <v>3388</v>
      </c>
    </row>
    <row r="7418" spans="19:20">
      <c r="S7418" s="42">
        <v>12728</v>
      </c>
      <c r="T7418" s="66" t="s">
        <v>3388</v>
      </c>
    </row>
    <row r="7419" spans="19:20">
      <c r="S7419" s="42">
        <v>13608</v>
      </c>
      <c r="T7419" s="66" t="s">
        <v>3918</v>
      </c>
    </row>
    <row r="7420" spans="19:20">
      <c r="S7420" s="42">
        <v>13223</v>
      </c>
      <c r="T7420" s="66" t="s">
        <v>3988</v>
      </c>
    </row>
    <row r="7421" spans="19:20">
      <c r="S7421" s="42">
        <v>13224</v>
      </c>
      <c r="T7421" s="66" t="s">
        <v>3988</v>
      </c>
    </row>
    <row r="7422" spans="19:20">
      <c r="S7422" s="42">
        <v>13225</v>
      </c>
      <c r="T7422" s="66" t="s">
        <v>3988</v>
      </c>
    </row>
    <row r="7423" spans="19:20">
      <c r="S7423" s="42">
        <v>13226</v>
      </c>
      <c r="T7423" s="66" t="s">
        <v>3988</v>
      </c>
    </row>
    <row r="7424" spans="19:20">
      <c r="S7424" s="42">
        <v>13227</v>
      </c>
      <c r="T7424" s="66" t="s">
        <v>3988</v>
      </c>
    </row>
    <row r="7425" spans="19:20">
      <c r="S7425" s="42">
        <v>13228</v>
      </c>
      <c r="T7425" s="66" t="s">
        <v>3988</v>
      </c>
    </row>
    <row r="7426" spans="19:20">
      <c r="S7426" s="42">
        <v>13454</v>
      </c>
      <c r="T7426" s="66" t="s">
        <v>3213</v>
      </c>
    </row>
    <row r="7427" spans="19:20">
      <c r="S7427" s="42">
        <v>13455</v>
      </c>
      <c r="T7427" s="66" t="s">
        <v>4242</v>
      </c>
    </row>
    <row r="7428" spans="19:20">
      <c r="S7428" s="42">
        <v>13456</v>
      </c>
      <c r="T7428" s="66" t="s">
        <v>3213</v>
      </c>
    </row>
    <row r="7429" spans="19:20">
      <c r="S7429" s="42">
        <v>13457</v>
      </c>
      <c r="T7429" s="66" t="s">
        <v>4242</v>
      </c>
    </row>
    <row r="7430" spans="19:20">
      <c r="S7430" s="42">
        <v>12994</v>
      </c>
      <c r="T7430" s="66" t="s">
        <v>3863</v>
      </c>
    </row>
    <row r="7431" spans="19:20">
      <c r="S7431" s="42">
        <v>12995</v>
      </c>
      <c r="T7431" s="66" t="s">
        <v>3863</v>
      </c>
    </row>
    <row r="7432" spans="19:20">
      <c r="S7432" s="42">
        <v>12996</v>
      </c>
      <c r="T7432" s="66" t="s">
        <v>3863</v>
      </c>
    </row>
    <row r="7433" spans="19:20">
      <c r="S7433" s="42">
        <v>12997</v>
      </c>
      <c r="T7433" s="66" t="s">
        <v>3863</v>
      </c>
    </row>
    <row r="7434" spans="19:20">
      <c r="S7434" s="42">
        <v>12998</v>
      </c>
      <c r="T7434" s="66" t="s">
        <v>3863</v>
      </c>
    </row>
    <row r="7435" spans="19:20">
      <c r="S7435" s="42">
        <v>12999</v>
      </c>
      <c r="T7435" s="66" t="s">
        <v>3863</v>
      </c>
    </row>
    <row r="7436" spans="19:20">
      <c r="S7436" s="42">
        <v>13229</v>
      </c>
      <c r="T7436" s="66" t="s">
        <v>3988</v>
      </c>
    </row>
    <row r="7437" spans="19:20">
      <c r="S7437" s="42">
        <v>13230</v>
      </c>
      <c r="T7437" s="66" t="s">
        <v>3988</v>
      </c>
    </row>
    <row r="7438" spans="19:20">
      <c r="S7438" s="42">
        <v>13231</v>
      </c>
      <c r="T7438" s="66" t="s">
        <v>3988</v>
      </c>
    </row>
    <row r="7439" spans="19:20">
      <c r="S7439" s="42">
        <v>13232</v>
      </c>
      <c r="T7439" s="66" t="s">
        <v>3343</v>
      </c>
    </row>
    <row r="7440" spans="19:20">
      <c r="S7440" s="42">
        <v>13211</v>
      </c>
      <c r="T7440" s="66" t="s">
        <v>3514</v>
      </c>
    </row>
    <row r="7441" spans="19:20">
      <c r="S7441" s="42">
        <v>13212</v>
      </c>
      <c r="T7441" s="66" t="s">
        <v>3213</v>
      </c>
    </row>
    <row r="7442" spans="19:20">
      <c r="S7442" s="42">
        <v>13213</v>
      </c>
      <c r="T7442" s="66" t="s">
        <v>3767</v>
      </c>
    </row>
    <row r="7443" spans="19:20">
      <c r="S7443" s="42">
        <v>13439</v>
      </c>
      <c r="T7443" s="66" t="s">
        <v>3863</v>
      </c>
    </row>
    <row r="7444" spans="19:20">
      <c r="S7444" s="42">
        <v>13440</v>
      </c>
      <c r="T7444" s="66" t="s">
        <v>3868</v>
      </c>
    </row>
    <row r="7445" spans="19:20">
      <c r="S7445" s="42">
        <v>13441</v>
      </c>
      <c r="T7445" s="66" t="s">
        <v>3436</v>
      </c>
    </row>
    <row r="7446" spans="19:20">
      <c r="S7446" s="42">
        <v>13442</v>
      </c>
      <c r="T7446" s="66" t="s">
        <v>3436</v>
      </c>
    </row>
    <row r="7447" spans="19:20">
      <c r="S7447" s="42">
        <v>13443</v>
      </c>
      <c r="T7447" s="66" t="s">
        <v>3436</v>
      </c>
    </row>
    <row r="7448" spans="19:20">
      <c r="S7448" s="42">
        <v>13444</v>
      </c>
      <c r="T7448" s="66" t="s">
        <v>3213</v>
      </c>
    </row>
    <row r="7449" spans="19:20">
      <c r="S7449" s="42">
        <v>13445</v>
      </c>
      <c r="T7449" s="66" t="s">
        <v>3213</v>
      </c>
    </row>
    <row r="7450" spans="19:20">
      <c r="S7450" s="42">
        <v>13446</v>
      </c>
      <c r="T7450" s="66" t="s">
        <v>3863</v>
      </c>
    </row>
    <row r="7451" spans="19:20">
      <c r="S7451" s="42">
        <v>13447</v>
      </c>
      <c r="T7451" s="66" t="s">
        <v>3863</v>
      </c>
    </row>
    <row r="7452" spans="19:20">
      <c r="S7452" s="42">
        <v>13448</v>
      </c>
      <c r="T7452" s="66" t="s">
        <v>3863</v>
      </c>
    </row>
    <row r="7453" spans="19:20">
      <c r="S7453" s="42">
        <v>13449</v>
      </c>
      <c r="T7453" s="66" t="s">
        <v>3213</v>
      </c>
    </row>
    <row r="7454" spans="19:20">
      <c r="S7454" s="42">
        <v>13450</v>
      </c>
      <c r="T7454" s="66" t="s">
        <v>3910</v>
      </c>
    </row>
    <row r="7455" spans="19:20">
      <c r="S7455" s="42">
        <v>13451</v>
      </c>
      <c r="T7455" s="66" t="s">
        <v>3914</v>
      </c>
    </row>
    <row r="7456" spans="19:20">
      <c r="S7456" s="42">
        <v>13452</v>
      </c>
      <c r="T7456" s="66" t="s">
        <v>3402</v>
      </c>
    </row>
    <row r="7457" spans="19:20">
      <c r="S7457" s="42">
        <v>13453</v>
      </c>
      <c r="T7457" s="66" t="s">
        <v>3514</v>
      </c>
    </row>
    <row r="7458" spans="19:20">
      <c r="S7458" s="42">
        <v>13676</v>
      </c>
      <c r="T7458" s="66" t="s">
        <v>3213</v>
      </c>
    </row>
    <row r="7459" spans="19:20">
      <c r="S7459" s="42">
        <v>13677</v>
      </c>
      <c r="T7459" s="66" t="s">
        <v>3213</v>
      </c>
    </row>
    <row r="7460" spans="19:20">
      <c r="S7460" s="42">
        <v>13678</v>
      </c>
      <c r="T7460" s="66" t="s">
        <v>3402</v>
      </c>
    </row>
    <row r="7461" spans="19:20">
      <c r="S7461" s="42">
        <v>13233</v>
      </c>
      <c r="T7461" s="66" t="s">
        <v>3988</v>
      </c>
    </row>
    <row r="7462" spans="19:20">
      <c r="S7462" s="42">
        <v>13234</v>
      </c>
      <c r="T7462" s="66" t="s">
        <v>3875</v>
      </c>
    </row>
    <row r="7463" spans="19:20">
      <c r="S7463" s="42">
        <v>13235</v>
      </c>
      <c r="T7463" s="66" t="s">
        <v>3875</v>
      </c>
    </row>
    <row r="7464" spans="19:20">
      <c r="S7464" s="42">
        <v>13236</v>
      </c>
      <c r="T7464" s="66" t="s">
        <v>3875</v>
      </c>
    </row>
    <row r="7465" spans="19:20">
      <c r="S7465" s="42">
        <v>13237</v>
      </c>
      <c r="T7465" s="66" t="s">
        <v>3213</v>
      </c>
    </row>
    <row r="7466" spans="19:20">
      <c r="S7466" s="42">
        <v>13238</v>
      </c>
      <c r="T7466" s="66" t="s">
        <v>3213</v>
      </c>
    </row>
    <row r="7467" spans="19:20">
      <c r="S7467" s="42">
        <v>13239</v>
      </c>
      <c r="T7467" s="66" t="s">
        <v>3213</v>
      </c>
    </row>
    <row r="7468" spans="19:20">
      <c r="S7468" s="42">
        <v>13240</v>
      </c>
      <c r="T7468" s="66" t="s">
        <v>3213</v>
      </c>
    </row>
    <row r="7469" spans="19:20">
      <c r="S7469" s="42">
        <v>13241</v>
      </c>
      <c r="T7469" s="66" t="s">
        <v>3213</v>
      </c>
    </row>
    <row r="7470" spans="19:20">
      <c r="S7470" s="42">
        <v>13242</v>
      </c>
      <c r="T7470" s="66" t="s">
        <v>3213</v>
      </c>
    </row>
    <row r="7471" spans="19:20">
      <c r="S7471" s="42">
        <v>13243</v>
      </c>
      <c r="T7471" s="66" t="s">
        <v>3514</v>
      </c>
    </row>
    <row r="7472" spans="19:20">
      <c r="S7472" s="42">
        <v>13470</v>
      </c>
      <c r="T7472" s="66" t="s">
        <v>3891</v>
      </c>
    </row>
    <row r="7473" spans="19:20">
      <c r="S7473" s="42">
        <v>13471</v>
      </c>
      <c r="T7473" s="66" t="s">
        <v>3891</v>
      </c>
    </row>
    <row r="7474" spans="19:20">
      <c r="S7474" s="42">
        <v>13472</v>
      </c>
      <c r="T7474" s="66" t="s">
        <v>3891</v>
      </c>
    </row>
    <row r="7475" spans="19:20">
      <c r="S7475" s="42">
        <v>13473</v>
      </c>
      <c r="T7475" s="66" t="s">
        <v>3891</v>
      </c>
    </row>
    <row r="7476" spans="19:20">
      <c r="S7476" s="42">
        <v>12895</v>
      </c>
      <c r="T7476" s="66" t="s">
        <v>3912</v>
      </c>
    </row>
    <row r="7477" spans="19:20">
      <c r="S7477" s="42">
        <v>12896</v>
      </c>
      <c r="T7477" s="66" t="s">
        <v>3912</v>
      </c>
    </row>
    <row r="7478" spans="19:20">
      <c r="S7478" s="42">
        <v>12897</v>
      </c>
      <c r="T7478" s="66" t="s">
        <v>3912</v>
      </c>
    </row>
    <row r="7479" spans="19:20">
      <c r="S7479" s="42">
        <v>12898</v>
      </c>
      <c r="T7479" s="66" t="s">
        <v>3894</v>
      </c>
    </row>
    <row r="7480" spans="19:20">
      <c r="S7480" s="42">
        <v>12899</v>
      </c>
      <c r="T7480" s="66" t="s">
        <v>3894</v>
      </c>
    </row>
    <row r="7481" spans="19:20">
      <c r="S7481" s="42">
        <v>12900</v>
      </c>
      <c r="T7481" s="66" t="s">
        <v>3894</v>
      </c>
    </row>
    <row r="7482" spans="19:20">
      <c r="S7482" s="42">
        <v>12901</v>
      </c>
      <c r="T7482" s="66" t="s">
        <v>3894</v>
      </c>
    </row>
    <row r="7483" spans="19:20">
      <c r="S7483" s="42">
        <v>12902</v>
      </c>
      <c r="T7483" s="66" t="s">
        <v>3894</v>
      </c>
    </row>
    <row r="7484" spans="19:20">
      <c r="S7484" s="42">
        <v>12903</v>
      </c>
      <c r="T7484" s="66" t="s">
        <v>4327</v>
      </c>
    </row>
    <row r="7485" spans="19:20">
      <c r="S7485" s="42">
        <v>12904</v>
      </c>
      <c r="T7485" s="66" t="s">
        <v>4041</v>
      </c>
    </row>
    <row r="7486" spans="19:20">
      <c r="S7486" s="42">
        <v>12905</v>
      </c>
      <c r="T7486" s="66" t="s">
        <v>3213</v>
      </c>
    </row>
    <row r="7487" spans="19:20">
      <c r="S7487" s="42">
        <v>12906</v>
      </c>
      <c r="T7487" s="66" t="s">
        <v>3213</v>
      </c>
    </row>
    <row r="7488" spans="19:20">
      <c r="S7488" s="42">
        <v>12907</v>
      </c>
      <c r="T7488" s="66" t="s">
        <v>3826</v>
      </c>
    </row>
    <row r="7489" spans="19:20">
      <c r="S7489" s="42">
        <v>12908</v>
      </c>
      <c r="T7489" s="66" t="s">
        <v>3826</v>
      </c>
    </row>
    <row r="7490" spans="19:20">
      <c r="S7490" s="42">
        <v>12909</v>
      </c>
      <c r="T7490" s="66" t="s">
        <v>3826</v>
      </c>
    </row>
    <row r="7491" spans="19:20">
      <c r="S7491" s="42">
        <v>13199</v>
      </c>
      <c r="T7491" s="66" t="s">
        <v>3514</v>
      </c>
    </row>
    <row r="7492" spans="19:20">
      <c r="S7492" s="42">
        <v>13200</v>
      </c>
      <c r="T7492" s="66" t="s">
        <v>3514</v>
      </c>
    </row>
    <row r="7493" spans="19:20">
      <c r="S7493" s="42">
        <v>13201</v>
      </c>
      <c r="T7493" s="66" t="s">
        <v>3514</v>
      </c>
    </row>
    <row r="7494" spans="19:20">
      <c r="S7494" s="42">
        <v>13202</v>
      </c>
      <c r="T7494" s="66" t="s">
        <v>3910</v>
      </c>
    </row>
    <row r="7495" spans="19:20">
      <c r="S7495" s="42">
        <v>13203</v>
      </c>
      <c r="T7495" s="66" t="s">
        <v>3953</v>
      </c>
    </row>
    <row r="7496" spans="19:20">
      <c r="S7496" s="42">
        <v>13204</v>
      </c>
      <c r="T7496" s="66" t="s">
        <v>3514</v>
      </c>
    </row>
    <row r="7497" spans="19:20">
      <c r="S7497" s="42">
        <v>13205</v>
      </c>
      <c r="T7497" s="66" t="s">
        <v>3514</v>
      </c>
    </row>
    <row r="7498" spans="19:20">
      <c r="S7498" s="42">
        <v>13206</v>
      </c>
      <c r="T7498" s="66" t="s">
        <v>3514</v>
      </c>
    </row>
    <row r="7499" spans="19:20">
      <c r="S7499" s="42">
        <v>13207</v>
      </c>
      <c r="T7499" s="66" t="s">
        <v>3514</v>
      </c>
    </row>
    <row r="7500" spans="19:20">
      <c r="S7500" s="42">
        <v>13208</v>
      </c>
      <c r="T7500" s="66" t="s">
        <v>3514</v>
      </c>
    </row>
    <row r="7501" spans="19:20">
      <c r="S7501" s="42">
        <v>13209</v>
      </c>
      <c r="T7501" s="66" t="s">
        <v>3514</v>
      </c>
    </row>
    <row r="7502" spans="19:20">
      <c r="S7502" s="42">
        <v>13210</v>
      </c>
      <c r="T7502" s="66" t="s">
        <v>3514</v>
      </c>
    </row>
    <row r="7503" spans="19:20">
      <c r="S7503" s="42">
        <v>13459</v>
      </c>
      <c r="T7503" s="66" t="s">
        <v>4242</v>
      </c>
    </row>
    <row r="7504" spans="19:20">
      <c r="S7504" s="42">
        <v>13460</v>
      </c>
      <c r="T7504" s="66" t="s">
        <v>4242</v>
      </c>
    </row>
    <row r="7505" spans="19:20">
      <c r="S7505" s="42">
        <v>13461</v>
      </c>
      <c r="T7505" s="66" t="s">
        <v>4242</v>
      </c>
    </row>
    <row r="7506" spans="19:20">
      <c r="S7506" s="42">
        <v>13462</v>
      </c>
      <c r="T7506" s="66" t="s">
        <v>3767</v>
      </c>
    </row>
    <row r="7507" spans="19:20">
      <c r="S7507" s="42">
        <v>13474</v>
      </c>
      <c r="T7507" s="66" t="s">
        <v>3213</v>
      </c>
    </row>
    <row r="7508" spans="19:20">
      <c r="S7508" s="42">
        <v>13475</v>
      </c>
      <c r="T7508" s="66" t="s">
        <v>3213</v>
      </c>
    </row>
    <row r="7509" spans="19:20">
      <c r="S7509" s="42">
        <v>13476</v>
      </c>
      <c r="T7509" s="66" t="s">
        <v>3941</v>
      </c>
    </row>
    <row r="7510" spans="19:20">
      <c r="S7510" s="42">
        <v>13477</v>
      </c>
      <c r="T7510" s="66" t="s">
        <v>3933</v>
      </c>
    </row>
    <row r="7511" spans="19:20">
      <c r="S7511" s="42">
        <v>13478</v>
      </c>
      <c r="T7511" s="66" t="s">
        <v>3910</v>
      </c>
    </row>
    <row r="7512" spans="19:20">
      <c r="S7512" s="42">
        <v>13479</v>
      </c>
      <c r="T7512" s="66" t="s">
        <v>3910</v>
      </c>
    </row>
    <row r="7513" spans="19:20">
      <c r="S7513" s="42">
        <v>13480</v>
      </c>
      <c r="T7513" s="66" t="s">
        <v>3910</v>
      </c>
    </row>
    <row r="7514" spans="19:20">
      <c r="S7514" s="42">
        <v>13481</v>
      </c>
      <c r="T7514" s="66" t="s">
        <v>4242</v>
      </c>
    </row>
    <row r="7515" spans="19:20">
      <c r="S7515" s="42">
        <v>13482</v>
      </c>
      <c r="T7515" s="66" t="s">
        <v>3894</v>
      </c>
    </row>
    <row r="7516" spans="19:20">
      <c r="S7516" s="42">
        <v>13483</v>
      </c>
      <c r="T7516" s="66" t="s">
        <v>4303</v>
      </c>
    </row>
    <row r="7517" spans="19:20">
      <c r="S7517" s="42">
        <v>13484</v>
      </c>
      <c r="T7517" s="66" t="s">
        <v>4303</v>
      </c>
    </row>
    <row r="7518" spans="19:20">
      <c r="S7518" s="42">
        <v>13707</v>
      </c>
      <c r="T7518" s="66" t="s">
        <v>3213</v>
      </c>
    </row>
    <row r="7519" spans="19:20">
      <c r="S7519" s="42">
        <v>13708</v>
      </c>
      <c r="T7519" s="66" t="s">
        <v>4328</v>
      </c>
    </row>
    <row r="7520" spans="19:20">
      <c r="S7520" s="42">
        <v>13709</v>
      </c>
      <c r="T7520" s="66" t="s">
        <v>3436</v>
      </c>
    </row>
    <row r="7521" spans="19:20">
      <c r="S7521" s="42">
        <v>13710</v>
      </c>
      <c r="T7521" s="66" t="s">
        <v>3213</v>
      </c>
    </row>
    <row r="7522" spans="19:20">
      <c r="S7522" s="42">
        <v>13711</v>
      </c>
      <c r="T7522" s="66" t="s">
        <v>3213</v>
      </c>
    </row>
    <row r="7523" spans="19:20">
      <c r="S7523" s="42">
        <v>13712</v>
      </c>
      <c r="T7523" s="66" t="s">
        <v>3213</v>
      </c>
    </row>
    <row r="7524" spans="19:20">
      <c r="S7524" s="42">
        <v>13713</v>
      </c>
      <c r="T7524" s="66" t="s">
        <v>4148</v>
      </c>
    </row>
    <row r="7525" spans="19:20">
      <c r="S7525" s="42">
        <v>13714</v>
      </c>
      <c r="T7525" s="66" t="s">
        <v>3875</v>
      </c>
    </row>
    <row r="7526" spans="19:20">
      <c r="S7526" s="42">
        <v>13715</v>
      </c>
      <c r="T7526" s="66" t="s">
        <v>3875</v>
      </c>
    </row>
    <row r="7527" spans="19:20">
      <c r="S7527" s="42">
        <v>13716</v>
      </c>
      <c r="T7527" s="66" t="s">
        <v>3875</v>
      </c>
    </row>
    <row r="7528" spans="19:20">
      <c r="S7528" s="42">
        <v>13717</v>
      </c>
      <c r="T7528" s="66" t="s">
        <v>3875</v>
      </c>
    </row>
    <row r="7529" spans="19:20">
      <c r="S7529" s="42">
        <v>13718</v>
      </c>
      <c r="T7529" s="66" t="s">
        <v>3823</v>
      </c>
    </row>
    <row r="7530" spans="19:20">
      <c r="S7530" s="42">
        <v>13719</v>
      </c>
      <c r="T7530" s="66" t="s">
        <v>3823</v>
      </c>
    </row>
    <row r="7531" spans="19:20">
      <c r="S7531" s="42">
        <v>13720</v>
      </c>
      <c r="T7531" s="66" t="s">
        <v>3903</v>
      </c>
    </row>
    <row r="7532" spans="19:20">
      <c r="S7532" s="42">
        <v>13721</v>
      </c>
      <c r="T7532" s="66" t="s">
        <v>3903</v>
      </c>
    </row>
    <row r="7533" spans="19:20">
      <c r="S7533" s="42">
        <v>13000</v>
      </c>
      <c r="T7533" s="66" t="s">
        <v>3863</v>
      </c>
    </row>
    <row r="7534" spans="19:20">
      <c r="S7534" s="42">
        <v>13001</v>
      </c>
      <c r="T7534" s="66" t="s">
        <v>3863</v>
      </c>
    </row>
    <row r="7535" spans="19:20">
      <c r="S7535" s="42">
        <v>13463</v>
      </c>
      <c r="T7535" s="66" t="s">
        <v>3767</v>
      </c>
    </row>
    <row r="7536" spans="19:20">
      <c r="S7536" s="42">
        <v>13464</v>
      </c>
      <c r="T7536" s="66" t="s">
        <v>3213</v>
      </c>
    </row>
    <row r="7537" spans="19:20">
      <c r="S7537" s="42">
        <v>13465</v>
      </c>
      <c r="T7537" s="66" t="s">
        <v>3402</v>
      </c>
    </row>
    <row r="7538" spans="19:20">
      <c r="S7538" s="42">
        <v>13466</v>
      </c>
      <c r="T7538" s="66" t="s">
        <v>3436</v>
      </c>
    </row>
    <row r="7539" spans="19:20">
      <c r="S7539" s="42">
        <v>13467</v>
      </c>
      <c r="T7539" s="66" t="s">
        <v>3925</v>
      </c>
    </row>
    <row r="7540" spans="19:20">
      <c r="S7540" s="42">
        <v>13468</v>
      </c>
      <c r="T7540" s="66" t="s">
        <v>3925</v>
      </c>
    </row>
    <row r="7541" spans="19:20">
      <c r="S7541" s="42">
        <v>13469</v>
      </c>
      <c r="T7541" s="66" t="s">
        <v>3213</v>
      </c>
    </row>
    <row r="7542" spans="19:20">
      <c r="S7542" s="42">
        <v>13692</v>
      </c>
      <c r="T7542" s="66" t="s">
        <v>4329</v>
      </c>
    </row>
    <row r="7543" spans="19:20">
      <c r="S7543" s="42">
        <v>13693</v>
      </c>
      <c r="T7543" s="66" t="s">
        <v>3514</v>
      </c>
    </row>
    <row r="7544" spans="19:20">
      <c r="S7544" s="42">
        <v>13694</v>
      </c>
      <c r="T7544" s="66" t="s">
        <v>3910</v>
      </c>
    </row>
    <row r="7545" spans="19:20">
      <c r="S7545" s="42">
        <v>13695</v>
      </c>
      <c r="T7545" s="66" t="s">
        <v>3910</v>
      </c>
    </row>
    <row r="7546" spans="19:20">
      <c r="S7546" s="42">
        <v>13696</v>
      </c>
      <c r="T7546" s="66" t="s">
        <v>3910</v>
      </c>
    </row>
    <row r="7547" spans="19:20">
      <c r="S7547" s="42">
        <v>13697</v>
      </c>
      <c r="T7547" s="66" t="s">
        <v>3910</v>
      </c>
    </row>
    <row r="7548" spans="19:20">
      <c r="S7548" s="42">
        <v>13698</v>
      </c>
      <c r="T7548" s="66" t="s">
        <v>3910</v>
      </c>
    </row>
    <row r="7549" spans="19:20">
      <c r="S7549" s="42">
        <v>13699</v>
      </c>
      <c r="T7549" s="66" t="s">
        <v>3910</v>
      </c>
    </row>
    <row r="7550" spans="19:20">
      <c r="S7550" s="42">
        <v>13700</v>
      </c>
      <c r="T7550" s="66" t="s">
        <v>3910</v>
      </c>
    </row>
    <row r="7551" spans="19:20">
      <c r="S7551" s="42">
        <v>13701</v>
      </c>
      <c r="T7551" s="66" t="s">
        <v>3413</v>
      </c>
    </row>
    <row r="7552" spans="19:20">
      <c r="S7552" s="42">
        <v>13702</v>
      </c>
      <c r="T7552" s="66" t="s">
        <v>3514</v>
      </c>
    </row>
    <row r="7553" spans="19:20">
      <c r="S7553" s="42">
        <v>13703</v>
      </c>
      <c r="T7553" s="66" t="s">
        <v>4330</v>
      </c>
    </row>
    <row r="7554" spans="19:20">
      <c r="S7554" s="42">
        <v>13704</v>
      </c>
      <c r="T7554" s="66" t="s">
        <v>4330</v>
      </c>
    </row>
    <row r="7555" spans="19:20">
      <c r="S7555" s="42">
        <v>13705</v>
      </c>
      <c r="T7555" s="66" t="s">
        <v>3910</v>
      </c>
    </row>
    <row r="7556" spans="19:20">
      <c r="S7556" s="42">
        <v>13706</v>
      </c>
      <c r="T7556" s="66" t="s">
        <v>3910</v>
      </c>
    </row>
    <row r="7557" spans="19:20">
      <c r="S7557" s="42">
        <v>12985</v>
      </c>
      <c r="T7557" s="66" t="s">
        <v>3213</v>
      </c>
    </row>
    <row r="7558" spans="19:20">
      <c r="S7558" s="42">
        <v>12986</v>
      </c>
      <c r="T7558" s="66" t="s">
        <v>3213</v>
      </c>
    </row>
    <row r="7559" spans="19:20">
      <c r="S7559" s="42">
        <v>12987</v>
      </c>
      <c r="T7559" s="66" t="s">
        <v>3213</v>
      </c>
    </row>
    <row r="7560" spans="19:20">
      <c r="S7560" s="42">
        <v>12988</v>
      </c>
      <c r="T7560" s="66" t="s">
        <v>3827</v>
      </c>
    </row>
    <row r="7561" spans="19:20">
      <c r="S7561" s="42">
        <v>12989</v>
      </c>
      <c r="T7561" s="66" t="s">
        <v>3827</v>
      </c>
    </row>
    <row r="7562" spans="19:20">
      <c r="S7562" s="42">
        <v>12990</v>
      </c>
      <c r="T7562" s="66" t="s">
        <v>3827</v>
      </c>
    </row>
    <row r="7563" spans="19:20">
      <c r="S7563" s="42">
        <v>12991</v>
      </c>
      <c r="T7563" s="66" t="s">
        <v>3213</v>
      </c>
    </row>
    <row r="7564" spans="19:20">
      <c r="S7564" s="42">
        <v>12992</v>
      </c>
      <c r="T7564" s="66" t="s">
        <v>3893</v>
      </c>
    </row>
    <row r="7565" spans="19:20">
      <c r="S7565" s="42">
        <v>12993</v>
      </c>
      <c r="T7565" s="66" t="s">
        <v>4331</v>
      </c>
    </row>
    <row r="7566" spans="19:20">
      <c r="S7566" s="42">
        <v>15142</v>
      </c>
      <c r="T7566" s="66" t="s">
        <v>4040</v>
      </c>
    </row>
    <row r="7567" spans="19:20">
      <c r="S7567" s="42">
        <v>15143</v>
      </c>
      <c r="T7567" s="66" t="s">
        <v>4040</v>
      </c>
    </row>
    <row r="7568" spans="19:20">
      <c r="S7568" s="42">
        <v>15144</v>
      </c>
      <c r="T7568" s="66" t="s">
        <v>3969</v>
      </c>
    </row>
    <row r="7569" spans="19:20">
      <c r="S7569" s="42">
        <v>15145</v>
      </c>
      <c r="T7569" s="66" t="s">
        <v>3969</v>
      </c>
    </row>
    <row r="7570" spans="19:20">
      <c r="S7570" s="42">
        <v>15146</v>
      </c>
      <c r="T7570" s="66" t="s">
        <v>4159</v>
      </c>
    </row>
    <row r="7571" spans="19:20">
      <c r="S7571" s="42">
        <v>15147</v>
      </c>
      <c r="T7571" s="66" t="s">
        <v>4159</v>
      </c>
    </row>
    <row r="7572" spans="19:20">
      <c r="S7572" s="42">
        <v>15148</v>
      </c>
      <c r="T7572" s="66" t="s">
        <v>3993</v>
      </c>
    </row>
    <row r="7573" spans="19:20">
      <c r="S7573" s="42">
        <v>15149</v>
      </c>
      <c r="T7573" s="66" t="s">
        <v>3993</v>
      </c>
    </row>
    <row r="7574" spans="19:20">
      <c r="S7574" s="42">
        <v>13595</v>
      </c>
      <c r="T7574" s="66" t="s">
        <v>3388</v>
      </c>
    </row>
    <row r="7575" spans="19:20">
      <c r="S7575" s="42">
        <v>13596</v>
      </c>
      <c r="T7575" s="66" t="s">
        <v>3388</v>
      </c>
    </row>
    <row r="7576" spans="19:20">
      <c r="S7576" s="42">
        <v>13597</v>
      </c>
      <c r="T7576" s="66" t="s">
        <v>3388</v>
      </c>
    </row>
    <row r="7577" spans="19:20">
      <c r="S7577" s="42">
        <v>13598</v>
      </c>
      <c r="T7577" s="66" t="s">
        <v>3388</v>
      </c>
    </row>
    <row r="7578" spans="19:20">
      <c r="S7578" s="42">
        <v>13599</v>
      </c>
      <c r="T7578" s="66" t="s">
        <v>3388</v>
      </c>
    </row>
    <row r="7579" spans="19:20">
      <c r="S7579" s="42">
        <v>13600</v>
      </c>
      <c r="T7579" s="66" t="s">
        <v>3388</v>
      </c>
    </row>
    <row r="7580" spans="19:20">
      <c r="S7580" s="42">
        <v>13601</v>
      </c>
      <c r="T7580" s="66" t="s">
        <v>3213</v>
      </c>
    </row>
    <row r="7581" spans="19:20">
      <c r="S7581" s="42">
        <v>13602</v>
      </c>
      <c r="T7581" s="66" t="s">
        <v>4332</v>
      </c>
    </row>
    <row r="7582" spans="19:20">
      <c r="S7582" s="42">
        <v>13603</v>
      </c>
      <c r="T7582" s="66" t="s">
        <v>4333</v>
      </c>
    </row>
    <row r="7583" spans="19:20">
      <c r="S7583" s="42">
        <v>13604</v>
      </c>
      <c r="T7583" s="66" t="s">
        <v>4153</v>
      </c>
    </row>
    <row r="7584" spans="19:20">
      <c r="S7584" s="42">
        <v>13605</v>
      </c>
      <c r="T7584" s="66" t="s">
        <v>4334</v>
      </c>
    </row>
    <row r="7585" spans="19:20">
      <c r="S7585" s="42">
        <v>13606</v>
      </c>
      <c r="T7585" s="66" t="s">
        <v>3965</v>
      </c>
    </row>
    <row r="7586" spans="19:20">
      <c r="S7586" s="42">
        <v>13607</v>
      </c>
      <c r="T7586" s="66" t="s">
        <v>3914</v>
      </c>
    </row>
    <row r="7587" spans="19:20">
      <c r="S7587" s="42">
        <v>21454</v>
      </c>
      <c r="T7587" s="66" t="s">
        <v>3333</v>
      </c>
    </row>
    <row r="7588" spans="19:20">
      <c r="S7588" s="42">
        <v>21455</v>
      </c>
      <c r="T7588" s="66" t="s">
        <v>3333</v>
      </c>
    </row>
    <row r="7589" spans="19:20">
      <c r="S7589" s="42">
        <v>15472</v>
      </c>
      <c r="T7589" s="66" t="s">
        <v>3329</v>
      </c>
    </row>
    <row r="7590" spans="19:20">
      <c r="S7590" s="42">
        <v>15473</v>
      </c>
      <c r="T7590" s="66" t="s">
        <v>4335</v>
      </c>
    </row>
    <row r="7591" spans="19:20">
      <c r="S7591" s="42">
        <v>15474</v>
      </c>
      <c r="T7591" s="66" t="s">
        <v>3213</v>
      </c>
    </row>
    <row r="7592" spans="19:20">
      <c r="S7592" s="42">
        <v>15475</v>
      </c>
      <c r="T7592" s="66" t="s">
        <v>3953</v>
      </c>
    </row>
    <row r="7593" spans="19:20">
      <c r="S7593" s="42">
        <v>15476</v>
      </c>
      <c r="T7593" s="66" t="s">
        <v>3953</v>
      </c>
    </row>
    <row r="7594" spans="19:20">
      <c r="S7594" s="42">
        <v>15477</v>
      </c>
      <c r="T7594" s="66" t="s">
        <v>3953</v>
      </c>
    </row>
    <row r="7595" spans="19:20">
      <c r="S7595" s="42">
        <v>15478</v>
      </c>
      <c r="T7595" s="66" t="s">
        <v>3953</v>
      </c>
    </row>
    <row r="7596" spans="19:20">
      <c r="S7596" s="42">
        <v>15479</v>
      </c>
      <c r="T7596" s="66" t="s">
        <v>3953</v>
      </c>
    </row>
    <row r="7597" spans="19:20">
      <c r="S7597" s="42">
        <v>12916</v>
      </c>
      <c r="T7597" s="66" t="s">
        <v>3213</v>
      </c>
    </row>
    <row r="7598" spans="19:20">
      <c r="S7598" s="42">
        <v>12917</v>
      </c>
      <c r="T7598" s="66" t="s">
        <v>3213</v>
      </c>
    </row>
    <row r="7599" spans="19:20">
      <c r="S7599" s="42">
        <v>12918</v>
      </c>
      <c r="T7599" s="66" t="s">
        <v>3213</v>
      </c>
    </row>
    <row r="7600" spans="19:20">
      <c r="S7600" s="42">
        <v>12919</v>
      </c>
      <c r="T7600" s="66" t="s">
        <v>3213</v>
      </c>
    </row>
    <row r="7601" spans="19:20">
      <c r="S7601" s="42">
        <v>12920</v>
      </c>
      <c r="T7601" s="66" t="s">
        <v>3213</v>
      </c>
    </row>
    <row r="7602" spans="19:20">
      <c r="S7602" s="42">
        <v>12921</v>
      </c>
      <c r="T7602" s="66" t="s">
        <v>3213</v>
      </c>
    </row>
    <row r="7603" spans="19:20">
      <c r="S7603" s="42">
        <v>12922</v>
      </c>
      <c r="T7603" s="66" t="s">
        <v>3213</v>
      </c>
    </row>
    <row r="7604" spans="19:20">
      <c r="S7604" s="42">
        <v>12923</v>
      </c>
      <c r="T7604" s="66" t="s">
        <v>3213</v>
      </c>
    </row>
    <row r="7605" spans="19:20">
      <c r="S7605" s="42">
        <v>14512</v>
      </c>
      <c r="T7605" s="66" t="s">
        <v>3978</v>
      </c>
    </row>
    <row r="7606" spans="19:20">
      <c r="S7606" s="42">
        <v>14513</v>
      </c>
      <c r="T7606" s="66" t="s">
        <v>3978</v>
      </c>
    </row>
    <row r="7607" spans="19:20">
      <c r="S7607" s="42">
        <v>14514</v>
      </c>
      <c r="T7607" s="66" t="s">
        <v>3978</v>
      </c>
    </row>
    <row r="7608" spans="19:20">
      <c r="S7608" s="42">
        <v>13384</v>
      </c>
      <c r="T7608" s="66" t="s">
        <v>3213</v>
      </c>
    </row>
    <row r="7609" spans="19:20">
      <c r="S7609" s="42">
        <v>13385</v>
      </c>
      <c r="T7609" s="66" t="s">
        <v>3914</v>
      </c>
    </row>
    <row r="7610" spans="19:20">
      <c r="S7610" s="42">
        <v>13386</v>
      </c>
      <c r="T7610" s="66" t="s">
        <v>3914</v>
      </c>
    </row>
    <row r="7611" spans="19:20">
      <c r="S7611" s="42">
        <v>13387</v>
      </c>
      <c r="T7611" s="66" t="s">
        <v>3914</v>
      </c>
    </row>
    <row r="7612" spans="19:20">
      <c r="S7612" s="42">
        <v>13388</v>
      </c>
      <c r="T7612" s="66" t="s">
        <v>3941</v>
      </c>
    </row>
    <row r="7613" spans="19:20">
      <c r="S7613" s="42">
        <v>13389</v>
      </c>
      <c r="T7613" s="66" t="s">
        <v>3941</v>
      </c>
    </row>
    <row r="7614" spans="19:20">
      <c r="S7614" s="42">
        <v>13390</v>
      </c>
      <c r="T7614" s="66" t="s">
        <v>3941</v>
      </c>
    </row>
    <row r="7615" spans="19:20">
      <c r="S7615" s="42">
        <v>13391</v>
      </c>
      <c r="T7615" s="66" t="s">
        <v>3941</v>
      </c>
    </row>
    <row r="7616" spans="19:20">
      <c r="S7616" s="42">
        <v>13392</v>
      </c>
      <c r="T7616" s="66" t="s">
        <v>3941</v>
      </c>
    </row>
    <row r="7617" spans="19:20">
      <c r="S7617" s="42">
        <v>13393</v>
      </c>
      <c r="T7617" s="66" t="s">
        <v>3941</v>
      </c>
    </row>
    <row r="7618" spans="19:20">
      <c r="S7618" s="42">
        <v>13609</v>
      </c>
      <c r="T7618" s="66" t="s">
        <v>3918</v>
      </c>
    </row>
    <row r="7619" spans="19:20">
      <c r="S7619" s="42">
        <v>14730</v>
      </c>
      <c r="T7619" s="66" t="s">
        <v>3998</v>
      </c>
    </row>
    <row r="7620" spans="19:20">
      <c r="S7620" s="42">
        <v>14731</v>
      </c>
      <c r="T7620" s="66" t="s">
        <v>3998</v>
      </c>
    </row>
    <row r="7621" spans="19:20">
      <c r="S7621" s="42">
        <v>14732</v>
      </c>
      <c r="T7621" s="66" t="s">
        <v>4022</v>
      </c>
    </row>
    <row r="7622" spans="19:20">
      <c r="S7622" s="42">
        <v>14970</v>
      </c>
      <c r="T7622" s="66" t="s">
        <v>3329</v>
      </c>
    </row>
    <row r="7623" spans="19:20">
      <c r="S7623" s="42">
        <v>14971</v>
      </c>
      <c r="T7623" s="66" t="s">
        <v>4173</v>
      </c>
    </row>
    <row r="7624" spans="19:20">
      <c r="S7624" s="42">
        <v>14972</v>
      </c>
      <c r="T7624" s="66" t="s">
        <v>3329</v>
      </c>
    </row>
    <row r="7625" spans="19:20">
      <c r="S7625" s="42">
        <v>14973</v>
      </c>
      <c r="T7625" s="66" t="s">
        <v>3329</v>
      </c>
    </row>
    <row r="7626" spans="19:20">
      <c r="S7626" s="42">
        <v>14974</v>
      </c>
      <c r="T7626" s="66" t="s">
        <v>3329</v>
      </c>
    </row>
    <row r="7627" spans="19:20">
      <c r="S7627" s="42">
        <v>14975</v>
      </c>
      <c r="T7627" s="66" t="s">
        <v>4005</v>
      </c>
    </row>
    <row r="7628" spans="19:20">
      <c r="S7628" s="42">
        <v>14976</v>
      </c>
      <c r="T7628" s="66" t="s">
        <v>4005</v>
      </c>
    </row>
    <row r="7629" spans="19:20">
      <c r="S7629" s="42">
        <v>14515</v>
      </c>
      <c r="T7629" s="66" t="s">
        <v>3918</v>
      </c>
    </row>
    <row r="7630" spans="19:20">
      <c r="S7630" s="42">
        <v>14516</v>
      </c>
      <c r="T7630" s="66" t="s">
        <v>3213</v>
      </c>
    </row>
    <row r="7631" spans="19:20">
      <c r="S7631" s="42">
        <v>14517</v>
      </c>
      <c r="T7631" s="66" t="s">
        <v>3213</v>
      </c>
    </row>
    <row r="7632" spans="19:20">
      <c r="S7632" s="42">
        <v>14518</v>
      </c>
      <c r="T7632" s="66" t="s">
        <v>3213</v>
      </c>
    </row>
    <row r="7633" spans="19:20">
      <c r="S7633" s="42">
        <v>14519</v>
      </c>
      <c r="T7633" s="66" t="s">
        <v>3213</v>
      </c>
    </row>
    <row r="7634" spans="19:20">
      <c r="S7634" s="42">
        <v>14520</v>
      </c>
      <c r="T7634" s="66" t="s">
        <v>3213</v>
      </c>
    </row>
    <row r="7635" spans="19:20">
      <c r="S7635" s="42">
        <v>14521</v>
      </c>
      <c r="T7635" s="66" t="s">
        <v>3213</v>
      </c>
    </row>
    <row r="7636" spans="19:20">
      <c r="S7636" s="42">
        <v>14748</v>
      </c>
      <c r="T7636" s="66" t="s">
        <v>3536</v>
      </c>
    </row>
    <row r="7637" spans="19:20">
      <c r="S7637" s="42">
        <v>14749</v>
      </c>
      <c r="T7637" s="66" t="s">
        <v>3536</v>
      </c>
    </row>
    <row r="7638" spans="19:20">
      <c r="S7638" s="42">
        <v>14750</v>
      </c>
      <c r="T7638" s="66" t="s">
        <v>3536</v>
      </c>
    </row>
    <row r="7639" spans="19:20">
      <c r="S7639" s="42">
        <v>14751</v>
      </c>
      <c r="T7639" s="66" t="s">
        <v>3536</v>
      </c>
    </row>
    <row r="7640" spans="19:20">
      <c r="S7640" s="42">
        <v>14752</v>
      </c>
      <c r="T7640" s="66" t="s">
        <v>3329</v>
      </c>
    </row>
    <row r="7641" spans="19:20">
      <c r="S7641" s="42">
        <v>14753</v>
      </c>
      <c r="T7641" s="66" t="s">
        <v>3329</v>
      </c>
    </row>
    <row r="7642" spans="19:20">
      <c r="S7642" s="42">
        <v>14754</v>
      </c>
      <c r="T7642" s="66" t="s">
        <v>4336</v>
      </c>
    </row>
    <row r="7643" spans="19:20">
      <c r="S7643" s="42">
        <v>14755</v>
      </c>
      <c r="T7643" s="66" t="s">
        <v>4336</v>
      </c>
    </row>
    <row r="7644" spans="19:20">
      <c r="S7644" s="42">
        <v>14756</v>
      </c>
      <c r="T7644" s="66" t="s">
        <v>4336</v>
      </c>
    </row>
    <row r="7645" spans="19:20">
      <c r="S7645" s="42">
        <v>14757</v>
      </c>
      <c r="T7645" s="66" t="s">
        <v>3866</v>
      </c>
    </row>
    <row r="7646" spans="19:20">
      <c r="S7646" s="42">
        <v>14758</v>
      </c>
      <c r="T7646" s="66" t="s">
        <v>4021</v>
      </c>
    </row>
    <row r="7647" spans="19:20">
      <c r="S7647" s="42">
        <v>14759</v>
      </c>
      <c r="T7647" s="66" t="s">
        <v>4021</v>
      </c>
    </row>
    <row r="7648" spans="19:20">
      <c r="S7648" s="42">
        <v>14760</v>
      </c>
      <c r="T7648" s="66" t="s">
        <v>3536</v>
      </c>
    </row>
    <row r="7649" spans="19:20">
      <c r="S7649" s="42">
        <v>14761</v>
      </c>
      <c r="T7649" s="66" t="s">
        <v>3536</v>
      </c>
    </row>
    <row r="7650" spans="19:20">
      <c r="S7650" s="42">
        <v>14762</v>
      </c>
      <c r="T7650" s="66" t="s">
        <v>4155</v>
      </c>
    </row>
    <row r="7651" spans="19:20">
      <c r="S7651" s="42">
        <v>13139</v>
      </c>
      <c r="T7651" s="66" t="s">
        <v>3910</v>
      </c>
    </row>
    <row r="7652" spans="19:20">
      <c r="S7652" s="42">
        <v>13140</v>
      </c>
      <c r="T7652" s="66" t="s">
        <v>3910</v>
      </c>
    </row>
    <row r="7653" spans="19:20">
      <c r="S7653" s="42">
        <v>13141</v>
      </c>
      <c r="T7653" s="66" t="s">
        <v>3910</v>
      </c>
    </row>
    <row r="7654" spans="19:20">
      <c r="S7654" s="42">
        <v>13142</v>
      </c>
      <c r="T7654" s="66" t="s">
        <v>3213</v>
      </c>
    </row>
    <row r="7655" spans="19:20">
      <c r="S7655" s="42">
        <v>13143</v>
      </c>
      <c r="T7655" s="66" t="s">
        <v>3213</v>
      </c>
    </row>
    <row r="7656" spans="19:20">
      <c r="S7656" s="42">
        <v>13144</v>
      </c>
      <c r="T7656" s="66" t="s">
        <v>3213</v>
      </c>
    </row>
    <row r="7657" spans="19:20">
      <c r="S7657" s="42">
        <v>13145</v>
      </c>
      <c r="T7657" s="66" t="s">
        <v>3910</v>
      </c>
    </row>
    <row r="7658" spans="19:20">
      <c r="S7658" s="42">
        <v>13146</v>
      </c>
      <c r="T7658" s="66" t="s">
        <v>3888</v>
      </c>
    </row>
    <row r="7659" spans="19:20">
      <c r="S7659" s="42">
        <v>13147</v>
      </c>
      <c r="T7659" s="66" t="s">
        <v>3888</v>
      </c>
    </row>
    <row r="7660" spans="19:20">
      <c r="S7660" s="42">
        <v>13148</v>
      </c>
      <c r="T7660" s="66" t="s">
        <v>4337</v>
      </c>
    </row>
    <row r="7661" spans="19:20">
      <c r="S7661" s="42">
        <v>13149</v>
      </c>
      <c r="T7661" s="66" t="s">
        <v>4031</v>
      </c>
    </row>
    <row r="7662" spans="19:20">
      <c r="S7662" s="42">
        <v>13150</v>
      </c>
      <c r="T7662" s="66" t="s">
        <v>3213</v>
      </c>
    </row>
    <row r="7663" spans="19:20">
      <c r="S7663" s="42">
        <v>13151</v>
      </c>
      <c r="T7663" s="66" t="s">
        <v>3213</v>
      </c>
    </row>
    <row r="7664" spans="19:20">
      <c r="S7664" s="42">
        <v>13152</v>
      </c>
      <c r="T7664" s="66" t="s">
        <v>3826</v>
      </c>
    </row>
    <row r="7665" spans="19:20">
      <c r="S7665" s="42">
        <v>13153</v>
      </c>
      <c r="T7665" s="66" t="s">
        <v>3889</v>
      </c>
    </row>
    <row r="7666" spans="19:20">
      <c r="S7666" s="42">
        <v>13379</v>
      </c>
      <c r="T7666" s="66" t="s">
        <v>3891</v>
      </c>
    </row>
    <row r="7667" spans="19:20">
      <c r="S7667" s="42">
        <v>13380</v>
      </c>
      <c r="T7667" s="66" t="s">
        <v>3213</v>
      </c>
    </row>
    <row r="7668" spans="19:20">
      <c r="S7668" s="42">
        <v>13381</v>
      </c>
      <c r="T7668" s="66" t="s">
        <v>3213</v>
      </c>
    </row>
    <row r="7669" spans="19:20">
      <c r="S7669" s="42">
        <v>13382</v>
      </c>
      <c r="T7669" s="66" t="s">
        <v>3213</v>
      </c>
    </row>
    <row r="7670" spans="19:20">
      <c r="S7670" s="42">
        <v>13383</v>
      </c>
      <c r="T7670" s="66" t="s">
        <v>3213</v>
      </c>
    </row>
    <row r="7671" spans="19:20">
      <c r="S7671" s="42">
        <v>15480</v>
      </c>
      <c r="T7671" s="66" t="s">
        <v>3953</v>
      </c>
    </row>
    <row r="7672" spans="19:20">
      <c r="S7672" s="42">
        <v>15481</v>
      </c>
      <c r="T7672" s="66" t="s">
        <v>3953</v>
      </c>
    </row>
    <row r="7673" spans="19:20">
      <c r="S7673" s="42">
        <v>15482</v>
      </c>
      <c r="T7673" s="66" t="s">
        <v>3953</v>
      </c>
    </row>
    <row r="7674" spans="19:20">
      <c r="S7674" s="42">
        <v>15483</v>
      </c>
      <c r="T7674" s="66" t="s">
        <v>3953</v>
      </c>
    </row>
    <row r="7675" spans="19:20">
      <c r="S7675" s="42">
        <v>15484</v>
      </c>
      <c r="T7675" s="66" t="s">
        <v>4016</v>
      </c>
    </row>
    <row r="7676" spans="19:20">
      <c r="S7676" s="42">
        <v>15485</v>
      </c>
      <c r="T7676" s="66" t="s">
        <v>4338</v>
      </c>
    </row>
    <row r="7677" spans="19:20">
      <c r="S7677" s="42">
        <v>15486</v>
      </c>
      <c r="T7677" s="66" t="s">
        <v>4338</v>
      </c>
    </row>
    <row r="7678" spans="19:20">
      <c r="S7678" s="42">
        <v>20221</v>
      </c>
      <c r="T7678" s="66" t="s">
        <v>3213</v>
      </c>
    </row>
    <row r="7679" spans="19:20">
      <c r="S7679" s="42">
        <v>20222</v>
      </c>
      <c r="T7679" s="66" t="s">
        <v>3213</v>
      </c>
    </row>
    <row r="7680" spans="19:20">
      <c r="S7680" s="42">
        <v>20223</v>
      </c>
      <c r="T7680" s="66" t="s">
        <v>3213</v>
      </c>
    </row>
    <row r="7681" spans="19:20">
      <c r="S7681" s="42">
        <v>20224</v>
      </c>
      <c r="T7681" s="66" t="s">
        <v>3213</v>
      </c>
    </row>
    <row r="7682" spans="19:20">
      <c r="S7682" s="42">
        <v>20225</v>
      </c>
      <c r="T7682" s="66" t="s">
        <v>3213</v>
      </c>
    </row>
    <row r="7683" spans="19:20">
      <c r="S7683" s="42">
        <v>20226</v>
      </c>
      <c r="T7683" s="66" t="s">
        <v>3213</v>
      </c>
    </row>
    <row r="7684" spans="19:20">
      <c r="S7684" s="42">
        <v>20227</v>
      </c>
      <c r="T7684" s="66" t="s">
        <v>3213</v>
      </c>
    </row>
    <row r="7685" spans="19:20">
      <c r="S7685" s="42">
        <v>20228</v>
      </c>
      <c r="T7685" s="66" t="s">
        <v>3213</v>
      </c>
    </row>
    <row r="7686" spans="19:20">
      <c r="S7686" s="42">
        <v>15440</v>
      </c>
      <c r="T7686" s="66" t="s">
        <v>3961</v>
      </c>
    </row>
    <row r="7687" spans="19:20">
      <c r="S7687" s="42">
        <v>15441</v>
      </c>
      <c r="T7687" s="66" t="s">
        <v>3967</v>
      </c>
    </row>
    <row r="7688" spans="19:20">
      <c r="S7688" s="42">
        <v>14718</v>
      </c>
      <c r="T7688" s="66" t="s">
        <v>4339</v>
      </c>
    </row>
    <row r="7689" spans="19:20">
      <c r="S7689" s="42">
        <v>14719</v>
      </c>
      <c r="T7689" s="66" t="s">
        <v>3536</v>
      </c>
    </row>
    <row r="7690" spans="19:20">
      <c r="S7690" s="42">
        <v>14720</v>
      </c>
      <c r="T7690" s="66" t="s">
        <v>3536</v>
      </c>
    </row>
    <row r="7691" spans="19:20">
      <c r="S7691" s="42">
        <v>14721</v>
      </c>
      <c r="T7691" s="66" t="s">
        <v>3536</v>
      </c>
    </row>
    <row r="7692" spans="19:20">
      <c r="S7692" s="42">
        <v>14722</v>
      </c>
      <c r="T7692" s="66" t="s">
        <v>3536</v>
      </c>
    </row>
    <row r="7693" spans="19:20">
      <c r="S7693" s="42">
        <v>14723</v>
      </c>
      <c r="T7693" s="66" t="s">
        <v>3536</v>
      </c>
    </row>
    <row r="7694" spans="19:20">
      <c r="S7694" s="42">
        <v>14724</v>
      </c>
      <c r="T7694" s="66" t="s">
        <v>3536</v>
      </c>
    </row>
    <row r="7695" spans="19:20">
      <c r="S7695" s="42">
        <v>14725</v>
      </c>
      <c r="T7695" s="66" t="s">
        <v>3536</v>
      </c>
    </row>
    <row r="7696" spans="19:20">
      <c r="S7696" s="42">
        <v>14726</v>
      </c>
      <c r="T7696" s="66" t="s">
        <v>3536</v>
      </c>
    </row>
    <row r="7697" spans="19:20">
      <c r="S7697" s="42">
        <v>14727</v>
      </c>
      <c r="T7697" s="66" t="s">
        <v>3335</v>
      </c>
    </row>
    <row r="7698" spans="19:20">
      <c r="S7698" s="42">
        <v>14728</v>
      </c>
      <c r="T7698" s="66" t="s">
        <v>3536</v>
      </c>
    </row>
    <row r="7699" spans="19:20">
      <c r="S7699" s="42">
        <v>14729</v>
      </c>
      <c r="T7699" s="66" t="s">
        <v>3536</v>
      </c>
    </row>
    <row r="7700" spans="19:20">
      <c r="S7700" s="42">
        <v>15238</v>
      </c>
      <c r="T7700" s="66" t="s">
        <v>3213</v>
      </c>
    </row>
    <row r="7701" spans="19:20">
      <c r="S7701" s="42">
        <v>15239</v>
      </c>
      <c r="T7701" s="66" t="s">
        <v>3213</v>
      </c>
    </row>
    <row r="7702" spans="19:20">
      <c r="S7702" s="42">
        <v>15240</v>
      </c>
      <c r="T7702" s="66" t="s">
        <v>3213</v>
      </c>
    </row>
    <row r="7703" spans="19:20">
      <c r="S7703" s="42">
        <v>15241</v>
      </c>
      <c r="T7703" s="66" t="s">
        <v>3213</v>
      </c>
    </row>
    <row r="7704" spans="19:20">
      <c r="S7704" s="42">
        <v>15242</v>
      </c>
      <c r="T7704" s="66" t="s">
        <v>3213</v>
      </c>
    </row>
    <row r="7705" spans="19:20">
      <c r="S7705" s="42">
        <v>15243</v>
      </c>
      <c r="T7705" s="66" t="s">
        <v>3213</v>
      </c>
    </row>
    <row r="7706" spans="19:20">
      <c r="S7706" s="42">
        <v>15244</v>
      </c>
      <c r="T7706" s="66" t="s">
        <v>3213</v>
      </c>
    </row>
    <row r="7707" spans="19:20">
      <c r="S7707" s="42">
        <v>15245</v>
      </c>
      <c r="T7707" s="66" t="s">
        <v>3213</v>
      </c>
    </row>
    <row r="7708" spans="19:20">
      <c r="S7708" s="42">
        <v>15246</v>
      </c>
      <c r="T7708" s="66" t="s">
        <v>3213</v>
      </c>
    </row>
    <row r="7709" spans="19:20">
      <c r="S7709" s="42">
        <v>14507</v>
      </c>
      <c r="T7709" s="66" t="s">
        <v>3213</v>
      </c>
    </row>
    <row r="7710" spans="19:20">
      <c r="S7710" s="42">
        <v>14508</v>
      </c>
      <c r="T7710" s="66" t="s">
        <v>4212</v>
      </c>
    </row>
    <row r="7711" spans="19:20">
      <c r="S7711" s="42">
        <v>14509</v>
      </c>
      <c r="T7711" s="66" t="s">
        <v>3213</v>
      </c>
    </row>
    <row r="7712" spans="19:20">
      <c r="S7712" s="42">
        <v>14510</v>
      </c>
      <c r="T7712" s="66" t="s">
        <v>3976</v>
      </c>
    </row>
    <row r="7713" spans="19:20">
      <c r="S7713" s="42">
        <v>14511</v>
      </c>
      <c r="T7713" s="66" t="s">
        <v>3213</v>
      </c>
    </row>
    <row r="7714" spans="19:20">
      <c r="S7714" s="42">
        <v>13610</v>
      </c>
      <c r="T7714" s="66" t="s">
        <v>3213</v>
      </c>
    </row>
    <row r="7715" spans="19:20">
      <c r="S7715" s="42">
        <v>13611</v>
      </c>
      <c r="T7715" s="66" t="s">
        <v>3910</v>
      </c>
    </row>
    <row r="7716" spans="19:20">
      <c r="S7716" s="42">
        <v>13612</v>
      </c>
      <c r="T7716" s="66" t="s">
        <v>3910</v>
      </c>
    </row>
    <row r="7717" spans="19:20">
      <c r="S7717" s="42">
        <v>13613</v>
      </c>
      <c r="T7717" s="66" t="s">
        <v>3910</v>
      </c>
    </row>
    <row r="7718" spans="19:20">
      <c r="S7718" s="42">
        <v>13614</v>
      </c>
      <c r="T7718" s="66" t="s">
        <v>3914</v>
      </c>
    </row>
    <row r="7719" spans="19:20">
      <c r="S7719" s="42">
        <v>13615</v>
      </c>
      <c r="T7719" s="66" t="s">
        <v>3767</v>
      </c>
    </row>
    <row r="7720" spans="19:20">
      <c r="S7720" s="42">
        <v>13616</v>
      </c>
      <c r="T7720" s="66" t="s">
        <v>3767</v>
      </c>
    </row>
    <row r="7721" spans="19:20">
      <c r="S7721" s="42">
        <v>13617</v>
      </c>
      <c r="T7721" s="66" t="s">
        <v>3388</v>
      </c>
    </row>
    <row r="7722" spans="19:20">
      <c r="S7722" s="42">
        <v>13618</v>
      </c>
      <c r="T7722" s="66" t="s">
        <v>3388</v>
      </c>
    </row>
    <row r="7723" spans="19:20">
      <c r="S7723" s="42">
        <v>13619</v>
      </c>
      <c r="T7723" s="66" t="s">
        <v>4045</v>
      </c>
    </row>
    <row r="7724" spans="19:20">
      <c r="S7724" s="42">
        <v>13620</v>
      </c>
      <c r="T7724" s="66" t="s">
        <v>4045</v>
      </c>
    </row>
    <row r="7725" spans="19:20">
      <c r="S7725" s="42">
        <v>13621</v>
      </c>
      <c r="T7725" s="66" t="s">
        <v>3213</v>
      </c>
    </row>
    <row r="7726" spans="19:20">
      <c r="S7726" s="42">
        <v>13622</v>
      </c>
      <c r="T7726" s="66" t="s">
        <v>3213</v>
      </c>
    </row>
    <row r="7727" spans="19:20">
      <c r="S7727" s="42">
        <v>13623</v>
      </c>
      <c r="T7727" s="66" t="s">
        <v>4340</v>
      </c>
    </row>
    <row r="7728" spans="19:20">
      <c r="S7728" s="42">
        <v>12910</v>
      </c>
      <c r="T7728" s="66" t="s">
        <v>3826</v>
      </c>
    </row>
    <row r="7729" spans="19:20">
      <c r="S7729" s="42">
        <v>12911</v>
      </c>
      <c r="T7729" s="66" t="s">
        <v>3912</v>
      </c>
    </row>
    <row r="7730" spans="19:20">
      <c r="S7730" s="42">
        <v>12912</v>
      </c>
      <c r="T7730" s="66" t="s">
        <v>3213</v>
      </c>
    </row>
    <row r="7731" spans="19:20">
      <c r="S7731" s="42">
        <v>12913</v>
      </c>
      <c r="T7731" s="66" t="s">
        <v>4341</v>
      </c>
    </row>
    <row r="7732" spans="19:20">
      <c r="S7732" s="42">
        <v>12914</v>
      </c>
      <c r="T7732" s="66" t="s">
        <v>3889</v>
      </c>
    </row>
    <row r="7733" spans="19:20">
      <c r="S7733" s="42">
        <v>12915</v>
      </c>
      <c r="T7733" s="66" t="s">
        <v>3889</v>
      </c>
    </row>
    <row r="7734" spans="19:20">
      <c r="S7734" s="42">
        <v>21206</v>
      </c>
      <c r="T7734" s="66" t="s">
        <v>4016</v>
      </c>
    </row>
    <row r="7735" spans="19:20">
      <c r="S7735" s="42">
        <v>21207</v>
      </c>
      <c r="T7735" s="66" t="s">
        <v>4016</v>
      </c>
    </row>
    <row r="7736" spans="19:20">
      <c r="S7736" s="42">
        <v>21208</v>
      </c>
      <c r="T7736" s="66" t="s">
        <v>4016</v>
      </c>
    </row>
    <row r="7737" spans="19:20">
      <c r="S7737" s="42">
        <v>21209</v>
      </c>
      <c r="T7737" s="66" t="s">
        <v>4016</v>
      </c>
    </row>
    <row r="7738" spans="19:20">
      <c r="S7738" s="42">
        <v>21210</v>
      </c>
      <c r="T7738" s="66" t="s">
        <v>4016</v>
      </c>
    </row>
    <row r="7739" spans="19:20">
      <c r="S7739" s="42">
        <v>21211</v>
      </c>
      <c r="T7739" s="66" t="s">
        <v>4016</v>
      </c>
    </row>
    <row r="7740" spans="19:20">
      <c r="S7740" s="42">
        <v>21212</v>
      </c>
      <c r="T7740" s="66" t="s">
        <v>3333</v>
      </c>
    </row>
    <row r="7741" spans="19:20">
      <c r="S7741" s="42">
        <v>21213</v>
      </c>
      <c r="T7741" s="66" t="s">
        <v>3333</v>
      </c>
    </row>
    <row r="7742" spans="19:20">
      <c r="S7742" s="42">
        <v>21440</v>
      </c>
      <c r="T7742" s="66" t="s">
        <v>4167</v>
      </c>
    </row>
    <row r="7743" spans="19:20">
      <c r="S7743" s="42">
        <v>21442</v>
      </c>
      <c r="T7743" s="66" t="s">
        <v>4167</v>
      </c>
    </row>
    <row r="7744" spans="19:20">
      <c r="S7744" s="42">
        <v>21443</v>
      </c>
      <c r="T7744" s="66" t="s">
        <v>4167</v>
      </c>
    </row>
    <row r="7745" spans="19:20">
      <c r="S7745" s="42">
        <v>21444</v>
      </c>
      <c r="T7745" s="66" t="s">
        <v>4342</v>
      </c>
    </row>
    <row r="7746" spans="19:20">
      <c r="S7746" s="42">
        <v>21445</v>
      </c>
      <c r="T7746" s="66" t="s">
        <v>4167</v>
      </c>
    </row>
    <row r="7747" spans="19:20">
      <c r="S7747" s="42">
        <v>21446</v>
      </c>
      <c r="T7747" s="66" t="s">
        <v>3333</v>
      </c>
    </row>
    <row r="7748" spans="19:20">
      <c r="S7748" s="42">
        <v>21447</v>
      </c>
      <c r="T7748" s="66" t="s">
        <v>3333</v>
      </c>
    </row>
    <row r="7749" spans="19:20">
      <c r="S7749" s="42">
        <v>21448</v>
      </c>
      <c r="T7749" s="66" t="s">
        <v>3333</v>
      </c>
    </row>
    <row r="7750" spans="19:20">
      <c r="S7750" s="42">
        <v>21449</v>
      </c>
      <c r="T7750" s="66" t="s">
        <v>3333</v>
      </c>
    </row>
    <row r="7751" spans="19:20">
      <c r="S7751" s="42">
        <v>21450</v>
      </c>
      <c r="T7751" s="66" t="s">
        <v>3924</v>
      </c>
    </row>
    <row r="7752" spans="19:20">
      <c r="S7752" s="42">
        <v>21451</v>
      </c>
      <c r="T7752" s="66" t="s">
        <v>3213</v>
      </c>
    </row>
    <row r="7753" spans="19:20">
      <c r="S7753" s="42">
        <v>21452</v>
      </c>
      <c r="T7753" s="66" t="s">
        <v>4041</v>
      </c>
    </row>
    <row r="7754" spans="19:20">
      <c r="S7754" s="42">
        <v>21453</v>
      </c>
      <c r="T7754" s="66" t="s">
        <v>3333</v>
      </c>
    </row>
    <row r="7755" spans="19:20">
      <c r="S7755" s="42">
        <v>15443</v>
      </c>
      <c r="T7755" s="66" t="s">
        <v>4343</v>
      </c>
    </row>
    <row r="7756" spans="19:20">
      <c r="S7756" s="42">
        <v>15444</v>
      </c>
      <c r="T7756" s="66" t="s">
        <v>4016</v>
      </c>
    </row>
    <row r="7757" spans="19:20">
      <c r="S7757" s="42">
        <v>15445</v>
      </c>
      <c r="T7757" s="66" t="s">
        <v>3329</v>
      </c>
    </row>
    <row r="7758" spans="19:20">
      <c r="S7758" s="42">
        <v>15446</v>
      </c>
      <c r="T7758" s="66" t="s">
        <v>3329</v>
      </c>
    </row>
    <row r="7759" spans="19:20">
      <c r="S7759" s="42">
        <v>15447</v>
      </c>
      <c r="T7759" s="66" t="s">
        <v>3329</v>
      </c>
    </row>
    <row r="7760" spans="19:20">
      <c r="S7760" s="42">
        <v>15448</v>
      </c>
      <c r="T7760" s="66" t="s">
        <v>3329</v>
      </c>
    </row>
    <row r="7761" spans="19:20">
      <c r="S7761" s="42">
        <v>15449</v>
      </c>
      <c r="T7761" s="66" t="s">
        <v>3964</v>
      </c>
    </row>
    <row r="7762" spans="19:20">
      <c r="S7762" s="42">
        <v>15450</v>
      </c>
      <c r="T7762" s="66" t="s">
        <v>4036</v>
      </c>
    </row>
    <row r="7763" spans="19:20">
      <c r="S7763" s="42">
        <v>15452</v>
      </c>
      <c r="T7763" s="66" t="s">
        <v>3213</v>
      </c>
    </row>
    <row r="7764" spans="19:20">
      <c r="S7764" s="42">
        <v>15453</v>
      </c>
      <c r="T7764" s="66" t="s">
        <v>4344</v>
      </c>
    </row>
    <row r="7765" spans="19:20">
      <c r="S7765" s="42">
        <v>15399</v>
      </c>
      <c r="T7765" s="66" t="s">
        <v>4272</v>
      </c>
    </row>
    <row r="7766" spans="19:20">
      <c r="S7766" s="42">
        <v>15400</v>
      </c>
      <c r="T7766" s="66" t="s">
        <v>4016</v>
      </c>
    </row>
    <row r="7767" spans="19:20">
      <c r="S7767" s="42">
        <v>15401</v>
      </c>
      <c r="T7767" s="66" t="s">
        <v>4016</v>
      </c>
    </row>
    <row r="7768" spans="19:20">
      <c r="S7768" s="42">
        <v>15402</v>
      </c>
      <c r="T7768" s="66" t="s">
        <v>4016</v>
      </c>
    </row>
    <row r="7769" spans="19:20">
      <c r="S7769" s="42">
        <v>15403</v>
      </c>
      <c r="T7769" s="66" t="s">
        <v>4016</v>
      </c>
    </row>
    <row r="7770" spans="19:20">
      <c r="S7770" s="42">
        <v>15404</v>
      </c>
      <c r="T7770" s="66" t="s">
        <v>4016</v>
      </c>
    </row>
    <row r="7771" spans="19:20">
      <c r="S7771" s="42">
        <v>15405</v>
      </c>
      <c r="T7771" s="66" t="s">
        <v>4016</v>
      </c>
    </row>
    <row r="7772" spans="19:20">
      <c r="S7772" s="42">
        <v>15406</v>
      </c>
      <c r="T7772" s="66" t="s">
        <v>4016</v>
      </c>
    </row>
    <row r="7773" spans="19:20">
      <c r="S7773" s="42">
        <v>15407</v>
      </c>
      <c r="T7773" s="66" t="s">
        <v>4016</v>
      </c>
    </row>
    <row r="7774" spans="19:20">
      <c r="S7774" s="42">
        <v>15408</v>
      </c>
      <c r="T7774" s="66" t="s">
        <v>4016</v>
      </c>
    </row>
    <row r="7775" spans="19:20">
      <c r="S7775" s="42">
        <v>15409</v>
      </c>
      <c r="T7775" s="66" t="s">
        <v>4016</v>
      </c>
    </row>
    <row r="7776" spans="19:20">
      <c r="S7776" s="42">
        <v>15410</v>
      </c>
      <c r="T7776" s="66" t="s">
        <v>4016</v>
      </c>
    </row>
    <row r="7777" spans="19:20">
      <c r="S7777" s="42">
        <v>15411</v>
      </c>
      <c r="T7777" s="66" t="s">
        <v>4016</v>
      </c>
    </row>
    <row r="7778" spans="19:20">
      <c r="S7778" s="42">
        <v>14688</v>
      </c>
      <c r="T7778" s="66" t="s">
        <v>3977</v>
      </c>
    </row>
    <row r="7779" spans="19:20">
      <c r="S7779" s="42">
        <v>13344</v>
      </c>
      <c r="T7779" s="66" t="s">
        <v>3868</v>
      </c>
    </row>
    <row r="7780" spans="19:20">
      <c r="S7780" s="42">
        <v>13345</v>
      </c>
      <c r="T7780" s="66" t="s">
        <v>3868</v>
      </c>
    </row>
    <row r="7781" spans="19:20">
      <c r="S7781" s="42">
        <v>13346</v>
      </c>
      <c r="T7781" s="66" t="s">
        <v>3868</v>
      </c>
    </row>
    <row r="7782" spans="19:20">
      <c r="S7782" s="42">
        <v>13347</v>
      </c>
      <c r="T7782" s="66" t="s">
        <v>3868</v>
      </c>
    </row>
    <row r="7783" spans="19:20">
      <c r="S7783" s="42">
        <v>13348</v>
      </c>
      <c r="T7783" s="66" t="s">
        <v>3868</v>
      </c>
    </row>
    <row r="7784" spans="19:20">
      <c r="S7784" s="42">
        <v>13767</v>
      </c>
      <c r="T7784" s="66" t="s">
        <v>3936</v>
      </c>
    </row>
    <row r="7785" spans="19:20">
      <c r="S7785" s="42">
        <v>13768</v>
      </c>
      <c r="T7785" s="66" t="s">
        <v>3936</v>
      </c>
    </row>
    <row r="7786" spans="19:20">
      <c r="S7786" s="42">
        <v>15454</v>
      </c>
      <c r="T7786" s="66" t="s">
        <v>4344</v>
      </c>
    </row>
    <row r="7787" spans="19:20">
      <c r="S7787" s="42">
        <v>15455</v>
      </c>
      <c r="T7787" s="66" t="s">
        <v>4015</v>
      </c>
    </row>
    <row r="7788" spans="19:20">
      <c r="S7788" s="42">
        <v>15456</v>
      </c>
      <c r="T7788" s="66" t="s">
        <v>4176</v>
      </c>
    </row>
    <row r="7789" spans="19:20">
      <c r="S7789" s="42">
        <v>14537</v>
      </c>
      <c r="T7789" s="66" t="s">
        <v>3918</v>
      </c>
    </row>
    <row r="7790" spans="19:20">
      <c r="S7790" s="42">
        <v>14538</v>
      </c>
      <c r="T7790" s="66" t="s">
        <v>4345</v>
      </c>
    </row>
    <row r="7791" spans="19:20">
      <c r="S7791" s="42">
        <v>14539</v>
      </c>
      <c r="T7791" s="66" t="s">
        <v>3436</v>
      </c>
    </row>
    <row r="7792" spans="19:20">
      <c r="S7792" s="42">
        <v>14540</v>
      </c>
      <c r="T7792" s="66" t="s">
        <v>3514</v>
      </c>
    </row>
    <row r="7793" spans="19:20">
      <c r="S7793" s="42">
        <v>14541</v>
      </c>
      <c r="T7793" s="66" t="s">
        <v>4346</v>
      </c>
    </row>
    <row r="7794" spans="19:20">
      <c r="S7794" s="42">
        <v>14542</v>
      </c>
      <c r="T7794" s="66" t="s">
        <v>3994</v>
      </c>
    </row>
    <row r="7795" spans="19:20">
      <c r="S7795" s="42">
        <v>14543</v>
      </c>
      <c r="T7795" s="66" t="s">
        <v>4347</v>
      </c>
    </row>
    <row r="7796" spans="19:20">
      <c r="S7796" s="42">
        <v>14544</v>
      </c>
      <c r="T7796" s="66" t="s">
        <v>4347</v>
      </c>
    </row>
    <row r="7797" spans="19:20">
      <c r="S7797" s="42">
        <v>14545</v>
      </c>
      <c r="T7797" s="66" t="s">
        <v>3213</v>
      </c>
    </row>
    <row r="7798" spans="19:20">
      <c r="S7798" s="42">
        <v>14546</v>
      </c>
      <c r="T7798" s="66" t="s">
        <v>3335</v>
      </c>
    </row>
    <row r="7799" spans="19:20">
      <c r="S7799" s="42">
        <v>14547</v>
      </c>
      <c r="T7799" s="66" t="s">
        <v>3491</v>
      </c>
    </row>
    <row r="7800" spans="19:20">
      <c r="S7800" s="42">
        <v>21616</v>
      </c>
      <c r="T7800" s="66" t="s">
        <v>3935</v>
      </c>
    </row>
    <row r="7801" spans="19:20">
      <c r="S7801" s="42">
        <v>21617</v>
      </c>
      <c r="T7801" s="66" t="s">
        <v>3935</v>
      </c>
    </row>
    <row r="7802" spans="19:20">
      <c r="S7802" s="42">
        <v>21618</v>
      </c>
      <c r="T7802" s="66" t="s">
        <v>4348</v>
      </c>
    </row>
    <row r="7803" spans="19:20">
      <c r="S7803" s="42">
        <v>21619</v>
      </c>
      <c r="T7803" s="66" t="s">
        <v>3841</v>
      </c>
    </row>
    <row r="7804" spans="19:20">
      <c r="S7804" s="42">
        <v>21620</v>
      </c>
      <c r="T7804" s="66" t="s">
        <v>3841</v>
      </c>
    </row>
    <row r="7805" spans="19:20">
      <c r="S7805" s="42">
        <v>21621</v>
      </c>
      <c r="T7805" s="66" t="s">
        <v>4016</v>
      </c>
    </row>
    <row r="7806" spans="19:20">
      <c r="S7806" s="42">
        <v>21622</v>
      </c>
      <c r="T7806" s="66" t="s">
        <v>4016</v>
      </c>
    </row>
    <row r="7807" spans="19:20">
      <c r="S7807" s="42">
        <v>21623</v>
      </c>
      <c r="T7807" s="66" t="s">
        <v>4016</v>
      </c>
    </row>
    <row r="7808" spans="19:20">
      <c r="S7808" s="42">
        <v>21624</v>
      </c>
      <c r="T7808" s="66" t="s">
        <v>3970</v>
      </c>
    </row>
    <row r="7809" spans="19:20">
      <c r="S7809" s="42">
        <v>21625</v>
      </c>
      <c r="T7809" s="66" t="s">
        <v>4349</v>
      </c>
    </row>
    <row r="7810" spans="19:20">
      <c r="S7810" s="42">
        <v>15654</v>
      </c>
      <c r="T7810" s="66" t="s">
        <v>3213</v>
      </c>
    </row>
    <row r="7811" spans="19:20">
      <c r="S7811" s="42">
        <v>15655</v>
      </c>
      <c r="T7811" s="66" t="s">
        <v>3213</v>
      </c>
    </row>
    <row r="7812" spans="19:20">
      <c r="S7812" s="42">
        <v>15656</v>
      </c>
      <c r="T7812" s="66" t="s">
        <v>3213</v>
      </c>
    </row>
    <row r="7813" spans="19:20">
      <c r="S7813" s="42">
        <v>15657</v>
      </c>
      <c r="T7813" s="66" t="s">
        <v>4201</v>
      </c>
    </row>
    <row r="7814" spans="19:20">
      <c r="S7814" s="42">
        <v>15658</v>
      </c>
      <c r="T7814" s="66" t="s">
        <v>4149</v>
      </c>
    </row>
    <row r="7815" spans="19:20">
      <c r="S7815" s="42">
        <v>15659</v>
      </c>
      <c r="T7815" s="66" t="s">
        <v>4149</v>
      </c>
    </row>
    <row r="7816" spans="19:20">
      <c r="S7816" s="42">
        <v>15660</v>
      </c>
      <c r="T7816" s="66" t="s">
        <v>3989</v>
      </c>
    </row>
    <row r="7817" spans="19:20">
      <c r="S7817" s="42">
        <v>15661</v>
      </c>
      <c r="T7817" s="66" t="s">
        <v>4006</v>
      </c>
    </row>
    <row r="7818" spans="19:20">
      <c r="S7818" s="42">
        <v>15662</v>
      </c>
      <c r="T7818" s="66" t="s">
        <v>3359</v>
      </c>
    </row>
    <row r="7819" spans="19:20">
      <c r="S7819" s="42">
        <v>15663</v>
      </c>
      <c r="T7819" s="66" t="s">
        <v>3359</v>
      </c>
    </row>
    <row r="7820" spans="19:20">
      <c r="S7820" s="42">
        <v>15664</v>
      </c>
      <c r="T7820" s="66" t="s">
        <v>3359</v>
      </c>
    </row>
    <row r="7821" spans="19:20">
      <c r="S7821" s="42">
        <v>15665</v>
      </c>
      <c r="T7821" s="66" t="s">
        <v>3359</v>
      </c>
    </row>
    <row r="7822" spans="19:20">
      <c r="S7822" s="42">
        <v>15666</v>
      </c>
      <c r="T7822" s="66" t="s">
        <v>3359</v>
      </c>
    </row>
    <row r="7823" spans="19:20">
      <c r="S7823" s="42">
        <v>15667</v>
      </c>
      <c r="T7823" s="66" t="s">
        <v>3359</v>
      </c>
    </row>
    <row r="7824" spans="19:20">
      <c r="S7824" s="42">
        <v>15668</v>
      </c>
      <c r="T7824" s="66" t="s">
        <v>3359</v>
      </c>
    </row>
    <row r="7825" spans="19:20">
      <c r="S7825" s="42">
        <v>15000</v>
      </c>
      <c r="T7825" s="66" t="s">
        <v>3910</v>
      </c>
    </row>
    <row r="7826" spans="19:20">
      <c r="S7826" s="42">
        <v>15001</v>
      </c>
      <c r="T7826" s="66" t="s">
        <v>3910</v>
      </c>
    </row>
    <row r="7827" spans="19:20">
      <c r="S7827" s="42">
        <v>15002</v>
      </c>
      <c r="T7827" s="66" t="s">
        <v>3910</v>
      </c>
    </row>
    <row r="7828" spans="19:20">
      <c r="S7828" s="42">
        <v>15273</v>
      </c>
      <c r="T7828" s="66" t="s">
        <v>3467</v>
      </c>
    </row>
    <row r="7829" spans="19:20">
      <c r="S7829" s="42">
        <v>15274</v>
      </c>
      <c r="T7829" s="66" t="s">
        <v>3467</v>
      </c>
    </row>
    <row r="7830" spans="19:20">
      <c r="S7830" s="42">
        <v>15275</v>
      </c>
      <c r="T7830" s="66" t="s">
        <v>3467</v>
      </c>
    </row>
    <row r="7831" spans="19:20">
      <c r="S7831" s="42">
        <v>15276</v>
      </c>
      <c r="T7831" s="66" t="s">
        <v>3827</v>
      </c>
    </row>
    <row r="7832" spans="19:20">
      <c r="S7832" s="42">
        <v>14552</v>
      </c>
      <c r="T7832" s="66" t="s">
        <v>3491</v>
      </c>
    </row>
    <row r="7833" spans="19:20">
      <c r="S7833" s="42">
        <v>14553</v>
      </c>
      <c r="T7833" s="66" t="s">
        <v>3491</v>
      </c>
    </row>
    <row r="7834" spans="19:20">
      <c r="S7834" s="42">
        <v>14554</v>
      </c>
      <c r="T7834" s="66" t="s">
        <v>3491</v>
      </c>
    </row>
    <row r="7835" spans="19:20">
      <c r="S7835" s="42">
        <v>14555</v>
      </c>
      <c r="T7835" s="66" t="s">
        <v>3491</v>
      </c>
    </row>
    <row r="7836" spans="19:20">
      <c r="S7836" s="42">
        <v>14556</v>
      </c>
      <c r="T7836" s="66" t="s">
        <v>3491</v>
      </c>
    </row>
    <row r="7837" spans="19:20">
      <c r="S7837" s="42">
        <v>14557</v>
      </c>
      <c r="T7837" s="66" t="s">
        <v>3491</v>
      </c>
    </row>
    <row r="7838" spans="19:20">
      <c r="S7838" s="42">
        <v>14558</v>
      </c>
      <c r="T7838" s="66" t="s">
        <v>3491</v>
      </c>
    </row>
    <row r="7839" spans="19:20">
      <c r="S7839" s="42">
        <v>14559</v>
      </c>
      <c r="T7839" s="66" t="s">
        <v>3491</v>
      </c>
    </row>
    <row r="7840" spans="19:20">
      <c r="S7840" s="42">
        <v>14560</v>
      </c>
      <c r="T7840" s="66" t="s">
        <v>3491</v>
      </c>
    </row>
    <row r="7841" spans="19:20">
      <c r="S7841" s="42">
        <v>14561</v>
      </c>
      <c r="T7841" s="66" t="s">
        <v>3213</v>
      </c>
    </row>
    <row r="7842" spans="19:20">
      <c r="S7842" s="42">
        <v>14562</v>
      </c>
      <c r="T7842" s="66" t="s">
        <v>3213</v>
      </c>
    </row>
    <row r="7843" spans="19:20">
      <c r="S7843" s="42">
        <v>14563</v>
      </c>
      <c r="T7843" s="66" t="s">
        <v>3333</v>
      </c>
    </row>
    <row r="7844" spans="19:20">
      <c r="S7844" s="42">
        <v>14564</v>
      </c>
      <c r="T7844" s="66" t="s">
        <v>3333</v>
      </c>
    </row>
    <row r="7845" spans="19:20">
      <c r="S7845" s="42">
        <v>14565</v>
      </c>
      <c r="T7845" s="66" t="s">
        <v>3333</v>
      </c>
    </row>
    <row r="7846" spans="19:20">
      <c r="S7846" s="42">
        <v>14566</v>
      </c>
      <c r="T7846" s="66" t="s">
        <v>3333</v>
      </c>
    </row>
    <row r="7847" spans="19:20">
      <c r="S7847" s="42">
        <v>14793</v>
      </c>
      <c r="T7847" s="66" t="s">
        <v>3536</v>
      </c>
    </row>
    <row r="7848" spans="19:20">
      <c r="S7848" s="42">
        <v>14794</v>
      </c>
      <c r="T7848" s="66" t="s">
        <v>3849</v>
      </c>
    </row>
    <row r="7849" spans="19:20">
      <c r="S7849" s="42">
        <v>14795</v>
      </c>
      <c r="T7849" s="66" t="s">
        <v>4022</v>
      </c>
    </row>
    <row r="7850" spans="19:20">
      <c r="S7850" s="42">
        <v>14796</v>
      </c>
      <c r="T7850" s="66" t="s">
        <v>4350</v>
      </c>
    </row>
    <row r="7851" spans="19:20">
      <c r="S7851" s="42">
        <v>14797</v>
      </c>
      <c r="T7851" s="66" t="s">
        <v>4351</v>
      </c>
    </row>
    <row r="7852" spans="19:20">
      <c r="S7852" s="42">
        <v>14798</v>
      </c>
      <c r="T7852" s="66" t="s">
        <v>4351</v>
      </c>
    </row>
    <row r="7853" spans="19:20">
      <c r="S7853" s="42">
        <v>15249</v>
      </c>
      <c r="T7853" s="66" t="s">
        <v>4044</v>
      </c>
    </row>
    <row r="7854" spans="19:20">
      <c r="S7854" s="42">
        <v>15250</v>
      </c>
      <c r="T7854" s="66" t="s">
        <v>4044</v>
      </c>
    </row>
    <row r="7855" spans="19:20">
      <c r="S7855" s="42">
        <v>15251</v>
      </c>
      <c r="T7855" s="66" t="s">
        <v>4044</v>
      </c>
    </row>
    <row r="7856" spans="19:20">
      <c r="S7856" s="42">
        <v>15252</v>
      </c>
      <c r="T7856" s="66" t="s">
        <v>4044</v>
      </c>
    </row>
    <row r="7857" spans="19:20">
      <c r="S7857" s="42">
        <v>15253</v>
      </c>
      <c r="T7857" s="66" t="s">
        <v>4044</v>
      </c>
    </row>
    <row r="7858" spans="19:20">
      <c r="S7858" s="42">
        <v>15254</v>
      </c>
      <c r="T7858" s="66" t="s">
        <v>4044</v>
      </c>
    </row>
    <row r="7859" spans="19:20">
      <c r="S7859" s="42">
        <v>15255</v>
      </c>
      <c r="T7859" s="66" t="s">
        <v>4044</v>
      </c>
    </row>
    <row r="7860" spans="19:20">
      <c r="S7860" s="42">
        <v>15256</v>
      </c>
      <c r="T7860" s="66" t="s">
        <v>4044</v>
      </c>
    </row>
    <row r="7861" spans="19:20">
      <c r="S7861" s="42">
        <v>15257</v>
      </c>
      <c r="T7861" s="66" t="s">
        <v>4044</v>
      </c>
    </row>
    <row r="7862" spans="19:20">
      <c r="S7862" s="42">
        <v>15258</v>
      </c>
      <c r="T7862" s="66" t="s">
        <v>4044</v>
      </c>
    </row>
    <row r="7863" spans="19:20">
      <c r="S7863" s="42">
        <v>15259</v>
      </c>
      <c r="T7863" s="66" t="s">
        <v>4044</v>
      </c>
    </row>
    <row r="7864" spans="19:20">
      <c r="S7864" s="42">
        <v>15260</v>
      </c>
      <c r="T7864" s="66" t="s">
        <v>4044</v>
      </c>
    </row>
    <row r="7865" spans="19:20">
      <c r="S7865" s="42">
        <v>15261</v>
      </c>
      <c r="T7865" s="66" t="s">
        <v>4044</v>
      </c>
    </row>
    <row r="7866" spans="19:20">
      <c r="S7866" s="42">
        <v>14522</v>
      </c>
      <c r="T7866" s="66" t="s">
        <v>4140</v>
      </c>
    </row>
    <row r="7867" spans="19:20">
      <c r="S7867" s="42">
        <v>14523</v>
      </c>
      <c r="T7867" s="66" t="s">
        <v>3372</v>
      </c>
    </row>
    <row r="7868" spans="19:20">
      <c r="S7868" s="42">
        <v>14524</v>
      </c>
      <c r="T7868" s="66" t="s">
        <v>3372</v>
      </c>
    </row>
    <row r="7869" spans="19:20">
      <c r="S7869" s="42">
        <v>14525</v>
      </c>
      <c r="T7869" s="66" t="s">
        <v>3871</v>
      </c>
    </row>
    <row r="7870" spans="19:20">
      <c r="S7870" s="42">
        <v>14526</v>
      </c>
      <c r="T7870" s="66" t="s">
        <v>4182</v>
      </c>
    </row>
    <row r="7871" spans="19:20">
      <c r="S7871" s="42">
        <v>14527</v>
      </c>
      <c r="T7871" s="66" t="s">
        <v>3866</v>
      </c>
    </row>
    <row r="7872" spans="19:20">
      <c r="S7872" s="42">
        <v>14528</v>
      </c>
      <c r="T7872" s="66" t="s">
        <v>3851</v>
      </c>
    </row>
    <row r="7873" spans="19:20">
      <c r="S7873" s="42">
        <v>14529</v>
      </c>
      <c r="T7873" s="66" t="s">
        <v>3514</v>
      </c>
    </row>
    <row r="7874" spans="19:20">
      <c r="S7874" s="42">
        <v>14530</v>
      </c>
      <c r="T7874" s="66" t="s">
        <v>3514</v>
      </c>
    </row>
    <row r="7875" spans="19:20">
      <c r="S7875" s="42">
        <v>14531</v>
      </c>
      <c r="T7875" s="66" t="s">
        <v>3514</v>
      </c>
    </row>
    <row r="7876" spans="19:20">
      <c r="S7876" s="42">
        <v>14532</v>
      </c>
      <c r="T7876" s="66" t="s">
        <v>3514</v>
      </c>
    </row>
    <row r="7877" spans="19:20">
      <c r="S7877" s="42">
        <v>14533</v>
      </c>
      <c r="T7877" s="66" t="s">
        <v>3514</v>
      </c>
    </row>
    <row r="7878" spans="19:20">
      <c r="S7878" s="42">
        <v>14534</v>
      </c>
      <c r="T7878" s="66" t="s">
        <v>3918</v>
      </c>
    </row>
    <row r="7879" spans="19:20">
      <c r="S7879" s="42">
        <v>14535</v>
      </c>
      <c r="T7879" s="66" t="s">
        <v>3918</v>
      </c>
    </row>
    <row r="7880" spans="19:20">
      <c r="S7880" s="42">
        <v>14536</v>
      </c>
      <c r="T7880" s="66" t="s">
        <v>3918</v>
      </c>
    </row>
    <row r="7881" spans="19:20">
      <c r="S7881" s="42">
        <v>14763</v>
      </c>
      <c r="T7881" s="66" t="s">
        <v>3536</v>
      </c>
    </row>
    <row r="7882" spans="19:20">
      <c r="S7882" s="42">
        <v>14764</v>
      </c>
      <c r="T7882" s="66" t="s">
        <v>3910</v>
      </c>
    </row>
    <row r="7883" spans="19:20">
      <c r="S7883" s="42">
        <v>14765</v>
      </c>
      <c r="T7883" s="66" t="s">
        <v>3910</v>
      </c>
    </row>
    <row r="7884" spans="19:20">
      <c r="S7884" s="42">
        <v>14766</v>
      </c>
      <c r="T7884" s="66" t="s">
        <v>3910</v>
      </c>
    </row>
    <row r="7885" spans="19:20">
      <c r="S7885" s="42">
        <v>14767</v>
      </c>
      <c r="T7885" s="66" t="s">
        <v>3910</v>
      </c>
    </row>
    <row r="7886" spans="19:20">
      <c r="S7886" s="42">
        <v>14768</v>
      </c>
      <c r="T7886" s="66" t="s">
        <v>3910</v>
      </c>
    </row>
    <row r="7887" spans="19:20">
      <c r="S7887" s="42">
        <v>14769</v>
      </c>
      <c r="T7887" s="66" t="s">
        <v>3910</v>
      </c>
    </row>
    <row r="7888" spans="19:20">
      <c r="S7888" s="42">
        <v>14770</v>
      </c>
      <c r="T7888" s="66" t="s">
        <v>3910</v>
      </c>
    </row>
    <row r="7889" spans="19:20">
      <c r="S7889" s="42">
        <v>14771</v>
      </c>
      <c r="T7889" s="66" t="s">
        <v>3536</v>
      </c>
    </row>
    <row r="7890" spans="19:20">
      <c r="S7890" s="42">
        <v>14772</v>
      </c>
      <c r="T7890" s="66" t="s">
        <v>3998</v>
      </c>
    </row>
    <row r="7891" spans="19:20">
      <c r="S7891" s="42">
        <v>14773</v>
      </c>
      <c r="T7891" s="66" t="s">
        <v>3989</v>
      </c>
    </row>
    <row r="7892" spans="19:20">
      <c r="S7892" s="42">
        <v>14774</v>
      </c>
      <c r="T7892" s="66" t="s">
        <v>3866</v>
      </c>
    </row>
    <row r="7893" spans="19:20">
      <c r="S7893" s="42">
        <v>14775</v>
      </c>
      <c r="T7893" s="66" t="s">
        <v>3335</v>
      </c>
    </row>
    <row r="7894" spans="19:20">
      <c r="S7894" s="42">
        <v>14776</v>
      </c>
      <c r="T7894" s="66" t="s">
        <v>3335</v>
      </c>
    </row>
    <row r="7895" spans="19:20">
      <c r="S7895" s="42">
        <v>14777</v>
      </c>
      <c r="T7895" s="66" t="s">
        <v>3335</v>
      </c>
    </row>
    <row r="7896" spans="19:20">
      <c r="S7896" s="42">
        <v>15019</v>
      </c>
      <c r="T7896" s="66" t="s">
        <v>3941</v>
      </c>
    </row>
    <row r="7897" spans="19:20">
      <c r="S7897" s="42">
        <v>15020</v>
      </c>
      <c r="T7897" s="66" t="s">
        <v>3969</v>
      </c>
    </row>
    <row r="7898" spans="19:20">
      <c r="S7898" s="42">
        <v>15021</v>
      </c>
      <c r="T7898" s="66" t="s">
        <v>4352</v>
      </c>
    </row>
    <row r="7899" spans="19:20">
      <c r="S7899" s="42">
        <v>15022</v>
      </c>
      <c r="T7899" s="66" t="s">
        <v>4352</v>
      </c>
    </row>
    <row r="7900" spans="19:20">
      <c r="S7900" s="42">
        <v>15023</v>
      </c>
      <c r="T7900" s="66" t="s">
        <v>3971</v>
      </c>
    </row>
    <row r="7901" spans="19:20">
      <c r="S7901" s="42">
        <v>15024</v>
      </c>
      <c r="T7901" s="66" t="s">
        <v>4353</v>
      </c>
    </row>
    <row r="7902" spans="19:20">
      <c r="S7902" s="42">
        <v>15025</v>
      </c>
      <c r="T7902" s="66" t="s">
        <v>4354</v>
      </c>
    </row>
    <row r="7903" spans="19:20">
      <c r="S7903" s="42">
        <v>15026</v>
      </c>
      <c r="T7903" s="66" t="s">
        <v>3213</v>
      </c>
    </row>
    <row r="7904" spans="19:20">
      <c r="S7904" s="42">
        <v>15027</v>
      </c>
      <c r="T7904" s="66" t="s">
        <v>3213</v>
      </c>
    </row>
    <row r="7905" spans="19:20">
      <c r="S7905" s="42">
        <v>15028</v>
      </c>
      <c r="T7905" s="66" t="s">
        <v>4146</v>
      </c>
    </row>
    <row r="7906" spans="19:20">
      <c r="S7906" s="42">
        <v>15029</v>
      </c>
      <c r="T7906" s="66" t="s">
        <v>4146</v>
      </c>
    </row>
    <row r="7907" spans="19:20">
      <c r="S7907" s="42">
        <v>15030</v>
      </c>
      <c r="T7907" s="66" t="s">
        <v>3920</v>
      </c>
    </row>
    <row r="7908" spans="19:20">
      <c r="S7908" s="42">
        <v>15031</v>
      </c>
      <c r="T7908" s="66" t="s">
        <v>3920</v>
      </c>
    </row>
    <row r="7909" spans="19:20">
      <c r="S7909" s="42">
        <v>15032</v>
      </c>
      <c r="T7909" s="66" t="s">
        <v>3920</v>
      </c>
    </row>
    <row r="7910" spans="19:20">
      <c r="S7910" s="42">
        <v>15033</v>
      </c>
      <c r="T7910" s="66" t="s">
        <v>3974</v>
      </c>
    </row>
    <row r="7911" spans="19:20">
      <c r="S7911" s="42">
        <v>15442</v>
      </c>
      <c r="T7911" s="66" t="s">
        <v>4016</v>
      </c>
    </row>
    <row r="7912" spans="19:20">
      <c r="S7912" s="42">
        <v>21647</v>
      </c>
      <c r="T7912" s="66" t="s">
        <v>3992</v>
      </c>
    </row>
    <row r="7913" spans="19:20">
      <c r="S7913" s="42">
        <v>21648</v>
      </c>
      <c r="T7913" s="66" t="s">
        <v>3992</v>
      </c>
    </row>
    <row r="7914" spans="19:20">
      <c r="S7914" s="42">
        <v>21649</v>
      </c>
      <c r="T7914" s="66" t="s">
        <v>3992</v>
      </c>
    </row>
    <row r="7915" spans="19:20">
      <c r="S7915" s="42">
        <v>21650</v>
      </c>
      <c r="T7915" s="66" t="s">
        <v>3992</v>
      </c>
    </row>
    <row r="7916" spans="19:20">
      <c r="S7916" s="42">
        <v>21651</v>
      </c>
      <c r="T7916" s="66" t="s">
        <v>4355</v>
      </c>
    </row>
    <row r="7917" spans="19:20">
      <c r="S7917" s="42">
        <v>21652</v>
      </c>
      <c r="T7917" s="66" t="s">
        <v>3767</v>
      </c>
    </row>
    <row r="7918" spans="19:20">
      <c r="S7918" s="42">
        <v>21653</v>
      </c>
      <c r="T7918" s="66" t="s">
        <v>4200</v>
      </c>
    </row>
    <row r="7919" spans="19:20">
      <c r="S7919" s="42">
        <v>21654</v>
      </c>
      <c r="T7919" s="66" t="s">
        <v>3983</v>
      </c>
    </row>
    <row r="7920" spans="19:20">
      <c r="S7920" s="42">
        <v>21655</v>
      </c>
      <c r="T7920" s="66" t="s">
        <v>3992</v>
      </c>
    </row>
    <row r="7921" spans="19:20">
      <c r="S7921" s="42">
        <v>15684</v>
      </c>
      <c r="T7921" s="66" t="s">
        <v>3236</v>
      </c>
    </row>
    <row r="7922" spans="19:20">
      <c r="S7922" s="42">
        <v>15685</v>
      </c>
      <c r="T7922" s="66" t="s">
        <v>3329</v>
      </c>
    </row>
    <row r="7923" spans="19:20">
      <c r="S7923" s="42">
        <v>21421</v>
      </c>
      <c r="T7923" s="66" t="s">
        <v>3536</v>
      </c>
    </row>
    <row r="7924" spans="19:20">
      <c r="S7924" s="42">
        <v>21422</v>
      </c>
      <c r="T7924" s="66" t="s">
        <v>3536</v>
      </c>
    </row>
    <row r="7925" spans="19:20">
      <c r="S7925" s="42">
        <v>21423</v>
      </c>
      <c r="T7925" s="66" t="s">
        <v>3924</v>
      </c>
    </row>
    <row r="7926" spans="19:20">
      <c r="S7926" s="42">
        <v>21424</v>
      </c>
      <c r="T7926" s="66" t="s">
        <v>4183</v>
      </c>
    </row>
    <row r="7927" spans="19:20">
      <c r="S7927" s="42">
        <v>21641</v>
      </c>
      <c r="T7927" s="66" t="s">
        <v>4003</v>
      </c>
    </row>
    <row r="7928" spans="19:20">
      <c r="S7928" s="42">
        <v>21642</v>
      </c>
      <c r="T7928" s="66" t="s">
        <v>3980</v>
      </c>
    </row>
    <row r="7929" spans="19:20">
      <c r="S7929" s="42">
        <v>21643</v>
      </c>
      <c r="T7929" s="66" t="s">
        <v>3980</v>
      </c>
    </row>
    <row r="7930" spans="19:20">
      <c r="S7930" s="42">
        <v>15592</v>
      </c>
      <c r="T7930" s="66" t="s">
        <v>4036</v>
      </c>
    </row>
    <row r="7931" spans="19:20">
      <c r="S7931" s="42">
        <v>21076</v>
      </c>
      <c r="T7931" s="66" t="s">
        <v>3213</v>
      </c>
    </row>
    <row r="7932" spans="19:20">
      <c r="S7932" s="42">
        <v>21077</v>
      </c>
      <c r="T7932" s="66" t="s">
        <v>3213</v>
      </c>
    </row>
    <row r="7933" spans="19:20">
      <c r="S7933" s="42">
        <v>21565</v>
      </c>
      <c r="T7933" s="66" t="s">
        <v>3333</v>
      </c>
    </row>
    <row r="7934" spans="19:20">
      <c r="S7934" s="42">
        <v>15593</v>
      </c>
      <c r="T7934" s="66" t="s">
        <v>4036</v>
      </c>
    </row>
    <row r="7935" spans="19:20">
      <c r="S7935" s="42">
        <v>15594</v>
      </c>
      <c r="T7935" s="66" t="s">
        <v>4036</v>
      </c>
    </row>
    <row r="7936" spans="19:20">
      <c r="S7936" s="42">
        <v>15595</v>
      </c>
      <c r="T7936" s="66" t="s">
        <v>4036</v>
      </c>
    </row>
    <row r="7937" spans="19:20">
      <c r="S7937" s="42">
        <v>15596</v>
      </c>
      <c r="T7937" s="66" t="s">
        <v>4036</v>
      </c>
    </row>
    <row r="7938" spans="19:20">
      <c r="S7938" s="42">
        <v>15597</v>
      </c>
      <c r="T7938" s="66" t="s">
        <v>3855</v>
      </c>
    </row>
    <row r="7939" spans="19:20">
      <c r="S7939" s="42">
        <v>15598</v>
      </c>
      <c r="T7939" s="66" t="s">
        <v>4356</v>
      </c>
    </row>
    <row r="7940" spans="19:20">
      <c r="S7940" s="42">
        <v>15599</v>
      </c>
      <c r="T7940" s="66" t="s">
        <v>4016</v>
      </c>
    </row>
    <row r="7941" spans="19:20">
      <c r="S7941" s="42">
        <v>15600</v>
      </c>
      <c r="T7941" s="66" t="s">
        <v>4343</v>
      </c>
    </row>
    <row r="7942" spans="19:20">
      <c r="S7942" s="42">
        <v>15601</v>
      </c>
      <c r="T7942" s="66" t="s">
        <v>3961</v>
      </c>
    </row>
    <row r="7943" spans="19:20">
      <c r="S7943" s="42">
        <v>15602</v>
      </c>
      <c r="T7943" s="66" t="s">
        <v>4057</v>
      </c>
    </row>
    <row r="7944" spans="19:20">
      <c r="S7944" s="42">
        <v>15603</v>
      </c>
      <c r="T7944" s="66" t="s">
        <v>3989</v>
      </c>
    </row>
    <row r="7945" spans="19:20">
      <c r="S7945" s="42">
        <v>15604</v>
      </c>
      <c r="T7945" s="66" t="s">
        <v>3989</v>
      </c>
    </row>
    <row r="7946" spans="19:20">
      <c r="S7946" s="42">
        <v>15605</v>
      </c>
      <c r="T7946" s="66" t="s">
        <v>4016</v>
      </c>
    </row>
    <row r="7947" spans="19:20">
      <c r="S7947" s="42">
        <v>15606</v>
      </c>
      <c r="T7947" s="66" t="s">
        <v>4016</v>
      </c>
    </row>
    <row r="7948" spans="19:20">
      <c r="S7948" s="42">
        <v>15607</v>
      </c>
      <c r="T7948" s="66" t="s">
        <v>3975</v>
      </c>
    </row>
    <row r="7949" spans="19:20">
      <c r="S7949" s="42">
        <v>21153</v>
      </c>
      <c r="T7949" s="66" t="s">
        <v>4149</v>
      </c>
    </row>
    <row r="7950" spans="19:20">
      <c r="S7950" s="42">
        <v>21154</v>
      </c>
      <c r="T7950" s="66" t="s">
        <v>3994</v>
      </c>
    </row>
    <row r="7951" spans="19:20">
      <c r="S7951" s="42">
        <v>21155</v>
      </c>
      <c r="T7951" s="66" t="s">
        <v>3994</v>
      </c>
    </row>
    <row r="7952" spans="19:20">
      <c r="S7952" s="42">
        <v>21156</v>
      </c>
      <c r="T7952" s="66" t="s">
        <v>4022</v>
      </c>
    </row>
    <row r="7953" spans="19:20">
      <c r="S7953" s="42">
        <v>21157</v>
      </c>
      <c r="T7953" s="66" t="s">
        <v>4026</v>
      </c>
    </row>
    <row r="7954" spans="19:20">
      <c r="S7954" s="42">
        <v>21078</v>
      </c>
      <c r="T7954" s="66" t="s">
        <v>3964</v>
      </c>
    </row>
    <row r="7955" spans="19:20">
      <c r="S7955" s="42">
        <v>21079</v>
      </c>
      <c r="T7955" s="66" t="s">
        <v>3983</v>
      </c>
    </row>
    <row r="7956" spans="19:20">
      <c r="S7956" s="42">
        <v>21080</v>
      </c>
      <c r="T7956" s="66" t="s">
        <v>3875</v>
      </c>
    </row>
    <row r="7957" spans="19:20">
      <c r="S7957" s="42">
        <v>21081</v>
      </c>
      <c r="T7957" s="66" t="s">
        <v>4122</v>
      </c>
    </row>
    <row r="7958" spans="19:20">
      <c r="S7958" s="42">
        <v>21082</v>
      </c>
      <c r="T7958" s="66" t="s">
        <v>4122</v>
      </c>
    </row>
    <row r="7959" spans="19:20">
      <c r="S7959" s="42">
        <v>21083</v>
      </c>
      <c r="T7959" s="66" t="s">
        <v>4022</v>
      </c>
    </row>
    <row r="7960" spans="19:20">
      <c r="S7960" s="42">
        <v>21084</v>
      </c>
      <c r="T7960" s="66" t="s">
        <v>4022</v>
      </c>
    </row>
    <row r="7961" spans="19:20">
      <c r="S7961" s="42">
        <v>21085</v>
      </c>
      <c r="T7961" s="66" t="s">
        <v>4022</v>
      </c>
    </row>
    <row r="7962" spans="19:20">
      <c r="S7962" s="42">
        <v>21086</v>
      </c>
      <c r="T7962" s="66" t="s">
        <v>3938</v>
      </c>
    </row>
    <row r="7963" spans="19:20">
      <c r="S7963" s="42">
        <v>21087</v>
      </c>
      <c r="T7963" s="66" t="s">
        <v>4032</v>
      </c>
    </row>
    <row r="7964" spans="19:20">
      <c r="S7964" s="42">
        <v>21088</v>
      </c>
      <c r="T7964" s="66" t="s">
        <v>4032</v>
      </c>
    </row>
    <row r="7965" spans="19:20">
      <c r="S7965" s="42">
        <v>21089</v>
      </c>
      <c r="T7965" s="66" t="s">
        <v>3213</v>
      </c>
    </row>
    <row r="7966" spans="19:20">
      <c r="S7966" s="42">
        <v>21090</v>
      </c>
      <c r="T7966" s="66" t="s">
        <v>3983</v>
      </c>
    </row>
    <row r="7967" spans="19:20">
      <c r="S7967" s="42">
        <v>21319</v>
      </c>
      <c r="T7967" s="66" t="s">
        <v>3930</v>
      </c>
    </row>
    <row r="7968" spans="19:20">
      <c r="S7968" s="42">
        <v>21320</v>
      </c>
      <c r="T7968" s="66" t="s">
        <v>3536</v>
      </c>
    </row>
    <row r="7969" spans="19:20">
      <c r="S7969" s="42">
        <v>21321</v>
      </c>
      <c r="T7969" s="66" t="s">
        <v>3536</v>
      </c>
    </row>
    <row r="7970" spans="19:20">
      <c r="S7970" s="42">
        <v>21322</v>
      </c>
      <c r="T7970" s="66" t="s">
        <v>3536</v>
      </c>
    </row>
    <row r="7971" spans="19:20">
      <c r="S7971" s="42">
        <v>21323</v>
      </c>
      <c r="T7971" s="66" t="s">
        <v>3536</v>
      </c>
    </row>
    <row r="7972" spans="19:20">
      <c r="S7972" s="42">
        <v>21324</v>
      </c>
      <c r="T7972" s="66" t="s">
        <v>4141</v>
      </c>
    </row>
    <row r="7973" spans="19:20">
      <c r="S7973" s="42">
        <v>21325</v>
      </c>
      <c r="T7973" s="66" t="s">
        <v>3998</v>
      </c>
    </row>
    <row r="7974" spans="19:20">
      <c r="S7974" s="42">
        <v>21326</v>
      </c>
      <c r="T7974" s="66" t="s">
        <v>3998</v>
      </c>
    </row>
    <row r="7975" spans="19:20">
      <c r="S7975" s="42">
        <v>21327</v>
      </c>
      <c r="T7975" s="66" t="s">
        <v>3931</v>
      </c>
    </row>
    <row r="7976" spans="19:20">
      <c r="S7976" s="42">
        <v>21328</v>
      </c>
      <c r="T7976" s="66" t="s">
        <v>3931</v>
      </c>
    </row>
    <row r="7977" spans="19:20">
      <c r="S7977" s="42">
        <v>21329</v>
      </c>
      <c r="T7977" s="66" t="s">
        <v>3931</v>
      </c>
    </row>
    <row r="7978" spans="19:20">
      <c r="S7978" s="42">
        <v>21330</v>
      </c>
      <c r="T7978" s="66" t="s">
        <v>3213</v>
      </c>
    </row>
    <row r="7979" spans="19:20">
      <c r="S7979" s="42">
        <v>21331</v>
      </c>
      <c r="T7979" s="66" t="s">
        <v>3536</v>
      </c>
    </row>
    <row r="7980" spans="19:20">
      <c r="S7980" s="42">
        <v>21332</v>
      </c>
      <c r="T7980" s="66" t="s">
        <v>3963</v>
      </c>
    </row>
    <row r="7981" spans="19:20">
      <c r="S7981" s="42">
        <v>21333</v>
      </c>
      <c r="T7981" s="66" t="s">
        <v>3963</v>
      </c>
    </row>
    <row r="7982" spans="19:20">
      <c r="S7982" s="42">
        <v>21547</v>
      </c>
      <c r="T7982" s="66" t="s">
        <v>4150</v>
      </c>
    </row>
    <row r="7983" spans="19:20">
      <c r="S7983" s="42">
        <v>21548</v>
      </c>
      <c r="T7983" s="66" t="s">
        <v>4357</v>
      </c>
    </row>
    <row r="7984" spans="19:20">
      <c r="S7984" s="42">
        <v>21549</v>
      </c>
      <c r="T7984" s="66" t="s">
        <v>3213</v>
      </c>
    </row>
    <row r="7985" spans="19:20">
      <c r="S7985" s="42">
        <v>21550</v>
      </c>
      <c r="T7985" s="66" t="s">
        <v>3999</v>
      </c>
    </row>
    <row r="7986" spans="19:20">
      <c r="S7986" s="42">
        <v>21551</v>
      </c>
      <c r="T7986" s="66" t="s">
        <v>3910</v>
      </c>
    </row>
    <row r="7987" spans="19:20">
      <c r="S7987" s="42">
        <v>21552</v>
      </c>
      <c r="T7987" s="66" t="s">
        <v>3910</v>
      </c>
    </row>
    <row r="7988" spans="19:20">
      <c r="S7988" s="42">
        <v>21553</v>
      </c>
      <c r="T7988" s="66" t="s">
        <v>3910</v>
      </c>
    </row>
    <row r="7989" spans="19:20">
      <c r="S7989" s="42">
        <v>21554</v>
      </c>
      <c r="T7989" s="66" t="s">
        <v>3910</v>
      </c>
    </row>
    <row r="7990" spans="19:20">
      <c r="S7990" s="42">
        <v>21555</v>
      </c>
      <c r="T7990" s="66" t="s">
        <v>3910</v>
      </c>
    </row>
    <row r="7991" spans="19:20">
      <c r="S7991" s="42">
        <v>21556</v>
      </c>
      <c r="T7991" s="66" t="s">
        <v>3213</v>
      </c>
    </row>
    <row r="7992" spans="19:20">
      <c r="S7992" s="42">
        <v>21557</v>
      </c>
      <c r="T7992" s="66" t="s">
        <v>3910</v>
      </c>
    </row>
    <row r="7993" spans="19:20">
      <c r="S7993" s="42">
        <v>21558</v>
      </c>
      <c r="T7993" s="66" t="s">
        <v>3910</v>
      </c>
    </row>
    <row r="7994" spans="19:20">
      <c r="S7994" s="42">
        <v>21563</v>
      </c>
      <c r="T7994" s="66" t="s">
        <v>4358</v>
      </c>
    </row>
    <row r="7995" spans="19:20">
      <c r="S7995" s="42">
        <v>21564</v>
      </c>
      <c r="T7995" s="66" t="s">
        <v>3514</v>
      </c>
    </row>
    <row r="7996" spans="19:20">
      <c r="S7996" s="42">
        <v>15686</v>
      </c>
      <c r="T7996" s="66" t="s">
        <v>3329</v>
      </c>
    </row>
    <row r="7997" spans="19:20">
      <c r="S7997" s="42">
        <v>15687</v>
      </c>
      <c r="T7997" s="66" t="s">
        <v>3236</v>
      </c>
    </row>
    <row r="7998" spans="19:20">
      <c r="S7998" s="42">
        <v>15688</v>
      </c>
      <c r="T7998" s="66" t="s">
        <v>3767</v>
      </c>
    </row>
    <row r="7999" spans="19:20">
      <c r="S7999" s="42">
        <v>15689</v>
      </c>
      <c r="T7999" s="66" t="s">
        <v>3989</v>
      </c>
    </row>
    <row r="8000" spans="19:20">
      <c r="S8000" s="42">
        <v>15690</v>
      </c>
      <c r="T8000" s="66" t="s">
        <v>4010</v>
      </c>
    </row>
    <row r="8001" spans="19:20">
      <c r="S8001" s="42">
        <v>15691</v>
      </c>
      <c r="T8001" s="66" t="s">
        <v>4182</v>
      </c>
    </row>
    <row r="8002" spans="19:20">
      <c r="S8002" s="42">
        <v>15692</v>
      </c>
      <c r="T8002" s="66" t="s">
        <v>3959</v>
      </c>
    </row>
    <row r="8003" spans="19:20">
      <c r="S8003" s="42">
        <v>15693</v>
      </c>
      <c r="T8003" s="66" t="s">
        <v>3959</v>
      </c>
    </row>
    <row r="8004" spans="19:20">
      <c r="S8004" s="42">
        <v>15694</v>
      </c>
      <c r="T8004" s="66" t="s">
        <v>3959</v>
      </c>
    </row>
    <row r="8005" spans="19:20">
      <c r="S8005" s="42">
        <v>15695</v>
      </c>
      <c r="T8005" s="66" t="s">
        <v>3959</v>
      </c>
    </row>
    <row r="8006" spans="19:20">
      <c r="S8006" s="42">
        <v>15696</v>
      </c>
      <c r="T8006" s="66" t="s">
        <v>3959</v>
      </c>
    </row>
    <row r="8007" spans="19:20">
      <c r="S8007" s="42">
        <v>15697</v>
      </c>
      <c r="T8007" s="66" t="s">
        <v>3959</v>
      </c>
    </row>
    <row r="8008" spans="19:20">
      <c r="S8008" s="42">
        <v>15698</v>
      </c>
      <c r="T8008" s="66" t="s">
        <v>3329</v>
      </c>
    </row>
    <row r="8009" spans="19:20">
      <c r="S8009" s="42">
        <v>21183</v>
      </c>
      <c r="T8009" s="66" t="s">
        <v>3989</v>
      </c>
    </row>
    <row r="8010" spans="19:20">
      <c r="S8010" s="42">
        <v>21633</v>
      </c>
      <c r="T8010" s="66" t="s">
        <v>3970</v>
      </c>
    </row>
    <row r="8011" spans="19:20">
      <c r="S8011" s="42">
        <v>21634</v>
      </c>
      <c r="T8011" s="66" t="s">
        <v>3329</v>
      </c>
    </row>
    <row r="8012" spans="19:20">
      <c r="S8012" s="42">
        <v>21635</v>
      </c>
      <c r="T8012" s="66" t="s">
        <v>3828</v>
      </c>
    </row>
    <row r="8013" spans="19:20">
      <c r="S8013" s="42">
        <v>21636</v>
      </c>
      <c r="T8013" s="66" t="s">
        <v>4359</v>
      </c>
    </row>
    <row r="8014" spans="19:20">
      <c r="S8014" s="42">
        <v>21637</v>
      </c>
      <c r="T8014" s="66" t="s">
        <v>4036</v>
      </c>
    </row>
    <row r="8015" spans="19:20">
      <c r="S8015" s="42">
        <v>21638</v>
      </c>
      <c r="T8015" s="66" t="s">
        <v>4036</v>
      </c>
    </row>
    <row r="8016" spans="19:20">
      <c r="S8016" s="42">
        <v>21639</v>
      </c>
      <c r="T8016" s="66" t="s">
        <v>4036</v>
      </c>
    </row>
    <row r="8017" spans="19:20">
      <c r="S8017" s="42">
        <v>21640</v>
      </c>
      <c r="T8017" s="66" t="s">
        <v>3924</v>
      </c>
    </row>
    <row r="8018" spans="19:20">
      <c r="S8018" s="42">
        <v>15669</v>
      </c>
      <c r="T8018" s="66" t="s">
        <v>3359</v>
      </c>
    </row>
    <row r="8019" spans="19:20">
      <c r="S8019" s="42">
        <v>15670</v>
      </c>
      <c r="T8019" s="66" t="s">
        <v>3359</v>
      </c>
    </row>
    <row r="8020" spans="19:20">
      <c r="S8020" s="42">
        <v>15671</v>
      </c>
      <c r="T8020" s="66" t="s">
        <v>3359</v>
      </c>
    </row>
    <row r="8021" spans="19:20">
      <c r="S8021" s="42">
        <v>15672</v>
      </c>
      <c r="T8021" s="66" t="s">
        <v>3359</v>
      </c>
    </row>
    <row r="8022" spans="19:20">
      <c r="S8022" s="42">
        <v>15673</v>
      </c>
      <c r="T8022" s="66" t="s">
        <v>3359</v>
      </c>
    </row>
    <row r="8023" spans="19:20">
      <c r="S8023" s="42">
        <v>15674</v>
      </c>
      <c r="T8023" s="66" t="s">
        <v>3359</v>
      </c>
    </row>
    <row r="8024" spans="19:20">
      <c r="S8024" s="42">
        <v>15675</v>
      </c>
      <c r="T8024" s="66" t="s">
        <v>3359</v>
      </c>
    </row>
    <row r="8025" spans="19:20">
      <c r="S8025" s="42">
        <v>15676</v>
      </c>
      <c r="T8025" s="66" t="s">
        <v>3329</v>
      </c>
    </row>
    <row r="8026" spans="19:20">
      <c r="S8026" s="42">
        <v>15677</v>
      </c>
      <c r="T8026" s="66" t="s">
        <v>3329</v>
      </c>
    </row>
    <row r="8027" spans="19:20">
      <c r="S8027" s="42">
        <v>15678</v>
      </c>
      <c r="T8027" s="66" t="s">
        <v>3329</v>
      </c>
    </row>
    <row r="8028" spans="19:20">
      <c r="S8028" s="42">
        <v>15679</v>
      </c>
      <c r="T8028" s="66" t="s">
        <v>3329</v>
      </c>
    </row>
    <row r="8029" spans="19:20">
      <c r="S8029" s="42">
        <v>15680</v>
      </c>
      <c r="T8029" s="66" t="s">
        <v>3236</v>
      </c>
    </row>
    <row r="8030" spans="19:20">
      <c r="S8030" s="42">
        <v>15681</v>
      </c>
      <c r="T8030" s="66" t="s">
        <v>3329</v>
      </c>
    </row>
    <row r="8031" spans="19:20">
      <c r="S8031" s="42">
        <v>15682</v>
      </c>
      <c r="T8031" s="66" t="s">
        <v>3329</v>
      </c>
    </row>
    <row r="8032" spans="19:20">
      <c r="S8032" s="42">
        <v>15683</v>
      </c>
      <c r="T8032" s="66" t="s">
        <v>3329</v>
      </c>
    </row>
    <row r="8033" spans="19:20">
      <c r="S8033" s="42">
        <v>21168</v>
      </c>
      <c r="T8033" s="66" t="s">
        <v>3514</v>
      </c>
    </row>
    <row r="8034" spans="19:20">
      <c r="S8034" s="42">
        <v>21169</v>
      </c>
      <c r="T8034" s="66" t="s">
        <v>3514</v>
      </c>
    </row>
    <row r="8035" spans="19:20">
      <c r="S8035" s="42">
        <v>21170</v>
      </c>
      <c r="T8035" s="66" t="s">
        <v>3514</v>
      </c>
    </row>
    <row r="8036" spans="19:20">
      <c r="S8036" s="42">
        <v>21171</v>
      </c>
      <c r="T8036" s="66" t="s">
        <v>3514</v>
      </c>
    </row>
    <row r="8037" spans="19:20">
      <c r="S8037" s="42">
        <v>21172</v>
      </c>
      <c r="T8037" s="66" t="s">
        <v>3514</v>
      </c>
    </row>
    <row r="8038" spans="19:20">
      <c r="S8038" s="42">
        <v>21173</v>
      </c>
      <c r="T8038" s="66" t="s">
        <v>3968</v>
      </c>
    </row>
    <row r="8039" spans="19:20">
      <c r="S8039" s="42">
        <v>21174</v>
      </c>
      <c r="T8039" s="66" t="s">
        <v>3903</v>
      </c>
    </row>
    <row r="8040" spans="19:20">
      <c r="S8040" s="42">
        <v>21175</v>
      </c>
      <c r="T8040" s="66" t="s">
        <v>3903</v>
      </c>
    </row>
    <row r="8041" spans="19:20">
      <c r="S8041" s="42">
        <v>21176</v>
      </c>
      <c r="T8041" s="66" t="s">
        <v>3931</v>
      </c>
    </row>
    <row r="8042" spans="19:20">
      <c r="S8042" s="42">
        <v>21177</v>
      </c>
      <c r="T8042" s="66" t="s">
        <v>3931</v>
      </c>
    </row>
    <row r="8043" spans="19:20">
      <c r="S8043" s="42">
        <v>21178</v>
      </c>
      <c r="T8043" s="66" t="s">
        <v>3213</v>
      </c>
    </row>
    <row r="8044" spans="19:20">
      <c r="S8044" s="42">
        <v>21179</v>
      </c>
      <c r="T8044" s="66" t="s">
        <v>3924</v>
      </c>
    </row>
    <row r="8045" spans="19:20">
      <c r="S8045" s="42">
        <v>21180</v>
      </c>
      <c r="T8045" s="66" t="s">
        <v>3924</v>
      </c>
    </row>
    <row r="8046" spans="19:20">
      <c r="S8046" s="42">
        <v>21181</v>
      </c>
      <c r="T8046" s="66" t="s">
        <v>3924</v>
      </c>
    </row>
    <row r="8047" spans="19:20">
      <c r="S8047" s="42">
        <v>21182</v>
      </c>
      <c r="T8047" s="66" t="s">
        <v>3920</v>
      </c>
    </row>
    <row r="8048" spans="19:20">
      <c r="S8048" s="42">
        <v>21410</v>
      </c>
      <c r="T8048" s="66" t="s">
        <v>3536</v>
      </c>
    </row>
    <row r="8049" spans="19:20">
      <c r="S8049" s="42">
        <v>21411</v>
      </c>
      <c r="T8049" s="66" t="s">
        <v>3536</v>
      </c>
    </row>
    <row r="8050" spans="19:20">
      <c r="S8050" s="42">
        <v>21412</v>
      </c>
      <c r="T8050" s="66" t="s">
        <v>3993</v>
      </c>
    </row>
    <row r="8051" spans="19:20">
      <c r="S8051" s="42">
        <v>21413</v>
      </c>
      <c r="T8051" s="66" t="s">
        <v>3467</v>
      </c>
    </row>
    <row r="8052" spans="19:20">
      <c r="S8052" s="42">
        <v>21414</v>
      </c>
      <c r="T8052" s="66" t="s">
        <v>3213</v>
      </c>
    </row>
    <row r="8053" spans="19:20">
      <c r="S8053" s="42">
        <v>21415</v>
      </c>
      <c r="T8053" s="66" t="s">
        <v>3974</v>
      </c>
    </row>
    <row r="8054" spans="19:20">
      <c r="S8054" s="42">
        <v>21416</v>
      </c>
      <c r="T8054" s="66" t="s">
        <v>3974</v>
      </c>
    </row>
    <row r="8055" spans="19:20">
      <c r="S8055" s="42">
        <v>21417</v>
      </c>
      <c r="T8055" s="66" t="s">
        <v>3974</v>
      </c>
    </row>
    <row r="8056" spans="19:20">
      <c r="S8056" s="42">
        <v>21418</v>
      </c>
      <c r="T8056" s="66" t="s">
        <v>3974</v>
      </c>
    </row>
    <row r="8057" spans="19:20">
      <c r="S8057" s="42">
        <v>21419</v>
      </c>
      <c r="T8057" s="66" t="s">
        <v>3974</v>
      </c>
    </row>
    <row r="8058" spans="19:20">
      <c r="S8058" s="42">
        <v>21420</v>
      </c>
      <c r="T8058" s="66" t="s">
        <v>3213</v>
      </c>
    </row>
    <row r="8059" spans="19:20">
      <c r="S8059" s="42">
        <v>15588</v>
      </c>
      <c r="T8059" s="66" t="s">
        <v>4036</v>
      </c>
    </row>
    <row r="8060" spans="19:20">
      <c r="S8060" s="42">
        <v>15589</v>
      </c>
      <c r="T8060" s="66" t="s">
        <v>4036</v>
      </c>
    </row>
    <row r="8061" spans="19:20">
      <c r="S8061" s="42">
        <v>15590</v>
      </c>
      <c r="T8061" s="66" t="s">
        <v>4036</v>
      </c>
    </row>
    <row r="8062" spans="19:20">
      <c r="S8062" s="42">
        <v>15591</v>
      </c>
      <c r="T8062" s="66" t="s">
        <v>4036</v>
      </c>
    </row>
    <row r="8063" spans="19:20">
      <c r="S8063" s="42">
        <v>21403</v>
      </c>
      <c r="T8063" s="66" t="s">
        <v>3213</v>
      </c>
    </row>
    <row r="8064" spans="19:20">
      <c r="S8064" s="42">
        <v>21404</v>
      </c>
      <c r="T8064" s="66" t="s">
        <v>3924</v>
      </c>
    </row>
    <row r="8065" spans="19:20">
      <c r="S8065" s="42">
        <v>21405</v>
      </c>
      <c r="T8065" s="66" t="s">
        <v>3983</v>
      </c>
    </row>
    <row r="8066" spans="19:20">
      <c r="S8066" s="42">
        <v>21406</v>
      </c>
      <c r="T8066" s="66" t="s">
        <v>4002</v>
      </c>
    </row>
    <row r="8067" spans="19:20">
      <c r="S8067" s="42">
        <v>21407</v>
      </c>
      <c r="T8067" s="66" t="s">
        <v>3514</v>
      </c>
    </row>
    <row r="8068" spans="19:20">
      <c r="S8068" s="42">
        <v>21408</v>
      </c>
      <c r="T8068" s="66" t="s">
        <v>3213</v>
      </c>
    </row>
    <row r="8069" spans="19:20">
      <c r="S8069" s="42">
        <v>21409</v>
      </c>
      <c r="T8069" s="66" t="s">
        <v>3213</v>
      </c>
    </row>
    <row r="8070" spans="19:20">
      <c r="S8070" s="42">
        <v>21626</v>
      </c>
      <c r="T8070" s="66" t="s">
        <v>3837</v>
      </c>
    </row>
    <row r="8071" spans="19:20">
      <c r="S8071" s="42">
        <v>21627</v>
      </c>
      <c r="T8071" s="66" t="s">
        <v>3837</v>
      </c>
    </row>
    <row r="8072" spans="19:20">
      <c r="S8072" s="42">
        <v>21628</v>
      </c>
      <c r="T8072" s="66" t="s">
        <v>3866</v>
      </c>
    </row>
    <row r="8073" spans="19:20">
      <c r="S8073" s="42">
        <v>21629</v>
      </c>
      <c r="T8073" s="66" t="s">
        <v>3866</v>
      </c>
    </row>
    <row r="8074" spans="19:20">
      <c r="S8074" s="42">
        <v>21630</v>
      </c>
      <c r="T8074" s="66" t="s">
        <v>3866</v>
      </c>
    </row>
    <row r="8075" spans="19:20">
      <c r="S8075" s="42">
        <v>21631</v>
      </c>
      <c r="T8075" s="66" t="s">
        <v>3866</v>
      </c>
    </row>
    <row r="8076" spans="19:20">
      <c r="S8076" s="42">
        <v>21632</v>
      </c>
      <c r="T8076" s="66" t="s">
        <v>3924</v>
      </c>
    </row>
    <row r="8077" spans="19:20">
      <c r="S8077" s="42">
        <v>21644</v>
      </c>
      <c r="T8077" s="66" t="s">
        <v>3924</v>
      </c>
    </row>
    <row r="8078" spans="19:20">
      <c r="S8078" s="42">
        <v>21645</v>
      </c>
      <c r="T8078" s="66" t="s">
        <v>3992</v>
      </c>
    </row>
    <row r="8079" spans="19:20">
      <c r="S8079" s="42">
        <v>21646</v>
      </c>
      <c r="T8079" s="66" t="s">
        <v>3992</v>
      </c>
    </row>
    <row r="8080" spans="19:20">
      <c r="S8080" s="42">
        <v>21764</v>
      </c>
      <c r="T8080" s="66" t="s">
        <v>3213</v>
      </c>
    </row>
    <row r="8081" spans="19:20">
      <c r="S8081" s="42">
        <v>21765</v>
      </c>
      <c r="T8081" s="66" t="s">
        <v>3213</v>
      </c>
    </row>
    <row r="8082" spans="19:20">
      <c r="S8082" s="42">
        <v>21766</v>
      </c>
      <c r="T8082" s="66" t="s">
        <v>3213</v>
      </c>
    </row>
    <row r="8083" spans="19:20">
      <c r="S8083" s="42">
        <v>21767</v>
      </c>
      <c r="T8083" s="66" t="s">
        <v>3213</v>
      </c>
    </row>
    <row r="8084" spans="19:20">
      <c r="S8084" s="42">
        <v>21768</v>
      </c>
      <c r="T8084" s="66" t="s">
        <v>3213</v>
      </c>
    </row>
    <row r="8085" spans="19:20">
      <c r="S8085" s="42">
        <v>21769</v>
      </c>
      <c r="T8085" s="66" t="s">
        <v>3213</v>
      </c>
    </row>
    <row r="8086" spans="19:20">
      <c r="S8086" s="42">
        <v>21770</v>
      </c>
      <c r="T8086" s="66" t="s">
        <v>3213</v>
      </c>
    </row>
    <row r="8087" spans="19:20">
      <c r="S8087" s="42">
        <v>21771</v>
      </c>
      <c r="T8087" s="66" t="s">
        <v>3213</v>
      </c>
    </row>
    <row r="8088" spans="19:20">
      <c r="S8088" s="42">
        <v>21772</v>
      </c>
      <c r="T8088" s="66" t="s">
        <v>3213</v>
      </c>
    </row>
    <row r="8089" spans="19:20">
      <c r="S8089" s="42">
        <v>21773</v>
      </c>
      <c r="T8089" s="66" t="s">
        <v>3213</v>
      </c>
    </row>
    <row r="8090" spans="19:20">
      <c r="S8090" s="42">
        <v>21774</v>
      </c>
      <c r="T8090" s="66" t="s">
        <v>4044</v>
      </c>
    </row>
    <row r="8091" spans="19:20">
      <c r="S8091" s="42">
        <v>17377</v>
      </c>
      <c r="T8091" s="66" t="s">
        <v>3810</v>
      </c>
    </row>
    <row r="8092" spans="19:20">
      <c r="S8092" s="42">
        <v>17378</v>
      </c>
      <c r="T8092" s="66" t="s">
        <v>4074</v>
      </c>
    </row>
    <row r="8093" spans="19:20">
      <c r="S8093" s="42">
        <v>17379</v>
      </c>
      <c r="T8093" s="66" t="s">
        <v>4137</v>
      </c>
    </row>
    <row r="8094" spans="19:20">
      <c r="S8094" s="42">
        <v>17380</v>
      </c>
      <c r="T8094" s="66" t="s">
        <v>3959</v>
      </c>
    </row>
    <row r="8095" spans="19:20">
      <c r="S8095" s="42">
        <v>17442</v>
      </c>
      <c r="T8095" s="66" t="s">
        <v>3810</v>
      </c>
    </row>
    <row r="8096" spans="19:20">
      <c r="S8096" s="42">
        <v>17443</v>
      </c>
      <c r="T8096" s="66" t="s">
        <v>4074</v>
      </c>
    </row>
    <row r="8097" spans="19:20">
      <c r="S8097" s="42">
        <v>17444</v>
      </c>
      <c r="T8097" s="66" t="s">
        <v>4074</v>
      </c>
    </row>
    <row r="8098" spans="19:20">
      <c r="S8098" s="42">
        <v>17445</v>
      </c>
      <c r="T8098" s="66" t="s">
        <v>4074</v>
      </c>
    </row>
    <row r="8099" spans="19:20">
      <c r="S8099" s="42">
        <v>17446</v>
      </c>
      <c r="T8099" s="66" t="s">
        <v>4074</v>
      </c>
    </row>
    <row r="8100" spans="19:20">
      <c r="S8100" s="42">
        <v>17447</v>
      </c>
      <c r="T8100" s="66" t="s">
        <v>4074</v>
      </c>
    </row>
    <row r="8101" spans="19:20">
      <c r="S8101" s="42">
        <v>17448</v>
      </c>
      <c r="T8101" s="66" t="s">
        <v>4074</v>
      </c>
    </row>
    <row r="8102" spans="19:20">
      <c r="S8102" s="42">
        <v>17466</v>
      </c>
      <c r="T8102" s="66" t="s">
        <v>4105</v>
      </c>
    </row>
    <row r="8103" spans="19:20">
      <c r="S8103" s="42">
        <v>17467</v>
      </c>
      <c r="T8103" s="66" t="s">
        <v>4105</v>
      </c>
    </row>
    <row r="8104" spans="19:20">
      <c r="S8104" s="42">
        <v>17468</v>
      </c>
      <c r="T8104" s="66" t="s">
        <v>4105</v>
      </c>
    </row>
    <row r="8105" spans="19:20">
      <c r="S8105" s="42">
        <v>17469</v>
      </c>
      <c r="T8105" s="66" t="s">
        <v>4105</v>
      </c>
    </row>
    <row r="8106" spans="19:20">
      <c r="S8106" s="42">
        <v>17471</v>
      </c>
      <c r="T8106" s="66" t="s">
        <v>3216</v>
      </c>
    </row>
    <row r="8107" spans="19:20">
      <c r="S8107" s="42">
        <v>17472</v>
      </c>
      <c r="T8107" s="66" t="s">
        <v>3818</v>
      </c>
    </row>
    <row r="8108" spans="19:20">
      <c r="S8108" s="42">
        <v>17473</v>
      </c>
      <c r="T8108" s="66" t="s">
        <v>3818</v>
      </c>
    </row>
    <row r="8109" spans="19:20">
      <c r="S8109" s="42">
        <v>17474</v>
      </c>
      <c r="T8109" s="66" t="s">
        <v>3818</v>
      </c>
    </row>
    <row r="8110" spans="19:20">
      <c r="S8110" s="42">
        <v>17475</v>
      </c>
      <c r="T8110" s="66" t="s">
        <v>3818</v>
      </c>
    </row>
    <row r="8111" spans="19:20">
      <c r="S8111" s="42">
        <v>17476</v>
      </c>
      <c r="T8111" s="66" t="s">
        <v>3818</v>
      </c>
    </row>
    <row r="8112" spans="19:20">
      <c r="S8112" s="42">
        <v>17477</v>
      </c>
      <c r="T8112" s="66" t="s">
        <v>3818</v>
      </c>
    </row>
    <row r="8113" spans="19:20">
      <c r="S8113" s="42">
        <v>17381</v>
      </c>
      <c r="T8113" s="66" t="s">
        <v>3959</v>
      </c>
    </row>
    <row r="8114" spans="19:20">
      <c r="S8114" s="42">
        <v>17382</v>
      </c>
      <c r="T8114" s="66" t="s">
        <v>3335</v>
      </c>
    </row>
    <row r="8115" spans="19:20">
      <c r="S8115" s="42">
        <v>17383</v>
      </c>
      <c r="T8115" s="66" t="s">
        <v>3959</v>
      </c>
    </row>
    <row r="8116" spans="19:20">
      <c r="S8116" s="42">
        <v>17384</v>
      </c>
      <c r="T8116" s="66" t="s">
        <v>3959</v>
      </c>
    </row>
    <row r="8117" spans="19:20">
      <c r="S8117" s="42">
        <v>24153</v>
      </c>
      <c r="T8117" s="66" t="s">
        <v>3834</v>
      </c>
    </row>
    <row r="8118" spans="19:20">
      <c r="S8118" s="42">
        <v>24154</v>
      </c>
      <c r="T8118" s="66" t="s">
        <v>3834</v>
      </c>
    </row>
    <row r="8119" spans="19:20">
      <c r="S8119" s="42">
        <v>24155</v>
      </c>
      <c r="T8119" s="66" t="s">
        <v>3834</v>
      </c>
    </row>
    <row r="8120" spans="19:20">
      <c r="S8120" s="42">
        <v>24156</v>
      </c>
      <c r="T8120" s="66" t="s">
        <v>3834</v>
      </c>
    </row>
    <row r="8121" spans="19:20">
      <c r="S8121" s="42">
        <v>24157</v>
      </c>
      <c r="T8121" s="66" t="s">
        <v>3834</v>
      </c>
    </row>
    <row r="8122" spans="19:20">
      <c r="S8122" s="42">
        <v>24158</v>
      </c>
      <c r="T8122" s="66" t="s">
        <v>3834</v>
      </c>
    </row>
    <row r="8123" spans="19:20">
      <c r="S8123" s="42">
        <v>17365</v>
      </c>
      <c r="T8123" s="66" t="s">
        <v>3984</v>
      </c>
    </row>
    <row r="8124" spans="19:20">
      <c r="S8124" s="42">
        <v>17366</v>
      </c>
      <c r="T8124" s="66" t="s">
        <v>4105</v>
      </c>
    </row>
    <row r="8125" spans="19:20">
      <c r="S8125" s="42">
        <v>17367</v>
      </c>
      <c r="T8125" s="66" t="s">
        <v>4105</v>
      </c>
    </row>
    <row r="8126" spans="19:20">
      <c r="S8126" s="42">
        <v>17368</v>
      </c>
      <c r="T8126" s="66" t="s">
        <v>4105</v>
      </c>
    </row>
    <row r="8127" spans="19:20">
      <c r="S8127" s="42">
        <v>17370</v>
      </c>
      <c r="T8127" s="66" t="s">
        <v>3810</v>
      </c>
    </row>
    <row r="8128" spans="19:20">
      <c r="S8128" s="42">
        <v>17371</v>
      </c>
      <c r="T8128" s="66" t="s">
        <v>3866</v>
      </c>
    </row>
    <row r="8129" spans="19:20">
      <c r="S8129" s="42">
        <v>17372</v>
      </c>
      <c r="T8129" s="66" t="s">
        <v>3866</v>
      </c>
    </row>
    <row r="8130" spans="19:20">
      <c r="S8130" s="42">
        <v>17373</v>
      </c>
      <c r="T8130" s="66" t="s">
        <v>3866</v>
      </c>
    </row>
    <row r="8131" spans="19:20">
      <c r="S8131" s="42">
        <v>17095</v>
      </c>
      <c r="T8131" s="66" t="s">
        <v>3822</v>
      </c>
    </row>
    <row r="8132" spans="19:20">
      <c r="S8132" s="42">
        <v>17096</v>
      </c>
      <c r="T8132" s="66" t="s">
        <v>3822</v>
      </c>
    </row>
    <row r="8133" spans="19:20">
      <c r="S8133" s="42">
        <v>17097</v>
      </c>
      <c r="T8133" s="66" t="s">
        <v>3822</v>
      </c>
    </row>
    <row r="8134" spans="19:20">
      <c r="S8134" s="42">
        <v>17098</v>
      </c>
      <c r="T8134" s="66" t="s">
        <v>3822</v>
      </c>
    </row>
    <row r="8135" spans="19:20">
      <c r="S8135" s="42">
        <v>17099</v>
      </c>
      <c r="T8135" s="66" t="s">
        <v>3421</v>
      </c>
    </row>
    <row r="8136" spans="19:20">
      <c r="S8136" s="42">
        <v>17100</v>
      </c>
      <c r="T8136" s="66" t="s">
        <v>3421</v>
      </c>
    </row>
    <row r="8137" spans="19:20">
      <c r="S8137" s="42">
        <v>17101</v>
      </c>
      <c r="T8137" s="66" t="s">
        <v>3421</v>
      </c>
    </row>
    <row r="8138" spans="19:20">
      <c r="S8138" s="42">
        <v>17102</v>
      </c>
      <c r="T8138" s="66" t="s">
        <v>3421</v>
      </c>
    </row>
    <row r="8139" spans="19:20">
      <c r="S8139" s="42">
        <v>17103</v>
      </c>
      <c r="T8139" s="66" t="s">
        <v>3421</v>
      </c>
    </row>
    <row r="8140" spans="19:20">
      <c r="S8140" s="42">
        <v>17104</v>
      </c>
      <c r="T8140" s="66" t="s">
        <v>3421</v>
      </c>
    </row>
    <row r="8141" spans="19:20">
      <c r="S8141" s="42">
        <v>17105</v>
      </c>
      <c r="T8141" s="66" t="s">
        <v>3421</v>
      </c>
    </row>
    <row r="8142" spans="19:20">
      <c r="S8142" s="42">
        <v>17106</v>
      </c>
      <c r="T8142" s="66" t="s">
        <v>3421</v>
      </c>
    </row>
    <row r="8143" spans="19:20">
      <c r="S8143" s="42">
        <v>17107</v>
      </c>
      <c r="T8143" s="66" t="s">
        <v>3421</v>
      </c>
    </row>
    <row r="8144" spans="19:20">
      <c r="S8144" s="42">
        <v>17108</v>
      </c>
      <c r="T8144" s="66" t="s">
        <v>3421</v>
      </c>
    </row>
    <row r="8145" spans="19:20">
      <c r="S8145" s="42">
        <v>17109</v>
      </c>
      <c r="T8145" s="66" t="s">
        <v>3421</v>
      </c>
    </row>
    <row r="8146" spans="19:20">
      <c r="S8146" s="42">
        <v>17110</v>
      </c>
      <c r="T8146" s="66" t="s">
        <v>3421</v>
      </c>
    </row>
    <row r="8147" spans="19:20">
      <c r="S8147" s="42">
        <v>17111</v>
      </c>
      <c r="T8147" s="66" t="s">
        <v>3860</v>
      </c>
    </row>
    <row r="8148" spans="19:20">
      <c r="S8148" s="42">
        <v>17112</v>
      </c>
      <c r="T8148" s="66" t="s">
        <v>4077</v>
      </c>
    </row>
    <row r="8149" spans="19:20">
      <c r="S8149" s="42">
        <v>17113</v>
      </c>
      <c r="T8149" s="66" t="s">
        <v>4077</v>
      </c>
    </row>
    <row r="8150" spans="19:20">
      <c r="S8150" s="42">
        <v>17114</v>
      </c>
      <c r="T8150" s="66" t="s">
        <v>4077</v>
      </c>
    </row>
    <row r="8151" spans="19:20">
      <c r="S8151" s="42">
        <v>17115</v>
      </c>
      <c r="T8151" s="66" t="s">
        <v>4077</v>
      </c>
    </row>
    <row r="8152" spans="19:20">
      <c r="S8152" s="42">
        <v>17116</v>
      </c>
      <c r="T8152" s="66" t="s">
        <v>4074</v>
      </c>
    </row>
    <row r="8153" spans="19:20">
      <c r="S8153" s="42">
        <v>17117</v>
      </c>
      <c r="T8153" s="66" t="s">
        <v>4077</v>
      </c>
    </row>
    <row r="8154" spans="19:20">
      <c r="S8154" s="42">
        <v>17118</v>
      </c>
      <c r="T8154" s="66" t="s">
        <v>3860</v>
      </c>
    </row>
    <row r="8155" spans="19:20">
      <c r="S8155" s="42">
        <v>17478</v>
      </c>
      <c r="T8155" s="66" t="s">
        <v>3818</v>
      </c>
    </row>
    <row r="8156" spans="19:20">
      <c r="S8156" s="42">
        <v>17479</v>
      </c>
      <c r="T8156" s="66" t="s">
        <v>4360</v>
      </c>
    </row>
    <row r="8157" spans="19:20">
      <c r="S8157" s="42">
        <v>17480</v>
      </c>
      <c r="T8157" s="66" t="s">
        <v>4360</v>
      </c>
    </row>
    <row r="8158" spans="19:20">
      <c r="S8158" s="42">
        <v>17481</v>
      </c>
      <c r="T8158" s="66" t="s">
        <v>3984</v>
      </c>
    </row>
    <row r="8159" spans="19:20">
      <c r="S8159" s="42">
        <v>17482</v>
      </c>
      <c r="T8159" s="66" t="s">
        <v>3984</v>
      </c>
    </row>
    <row r="8160" spans="19:20">
      <c r="S8160" s="42">
        <v>17483</v>
      </c>
      <c r="T8160" s="66" t="s">
        <v>4074</v>
      </c>
    </row>
    <row r="8161" spans="19:20">
      <c r="S8161" s="42">
        <v>17484</v>
      </c>
      <c r="T8161" s="66" t="s">
        <v>4074</v>
      </c>
    </row>
    <row r="8162" spans="19:20">
      <c r="S8162" s="42">
        <v>17485</v>
      </c>
      <c r="T8162" s="66" t="s">
        <v>4074</v>
      </c>
    </row>
    <row r="8163" spans="19:20">
      <c r="S8163" s="42">
        <v>17486</v>
      </c>
      <c r="T8163" s="66" t="s">
        <v>4074</v>
      </c>
    </row>
    <row r="8164" spans="19:20">
      <c r="S8164" s="42">
        <v>17487</v>
      </c>
      <c r="T8164" s="66" t="s">
        <v>3833</v>
      </c>
    </row>
    <row r="8165" spans="19:20">
      <c r="S8165" s="42">
        <v>21775</v>
      </c>
      <c r="T8165" s="66" t="s">
        <v>4044</v>
      </c>
    </row>
    <row r="8166" spans="19:20">
      <c r="S8166" s="42">
        <v>21776</v>
      </c>
      <c r="T8166" s="66" t="s">
        <v>4044</v>
      </c>
    </row>
    <row r="8167" spans="19:20">
      <c r="S8167" s="42">
        <v>21777</v>
      </c>
      <c r="T8167" s="66" t="s">
        <v>4044</v>
      </c>
    </row>
    <row r="8168" spans="19:20">
      <c r="S8168" s="42">
        <v>22006</v>
      </c>
      <c r="T8168" s="66" t="s">
        <v>3333</v>
      </c>
    </row>
    <row r="8169" spans="19:20">
      <c r="S8169" s="42">
        <v>22007</v>
      </c>
      <c r="T8169" s="66" t="s">
        <v>3924</v>
      </c>
    </row>
    <row r="8170" spans="19:20">
      <c r="S8170" s="42">
        <v>22008</v>
      </c>
      <c r="T8170" s="66" t="s">
        <v>4016</v>
      </c>
    </row>
    <row r="8171" spans="19:20">
      <c r="S8171" s="42">
        <v>22009</v>
      </c>
      <c r="T8171" s="66" t="s">
        <v>4016</v>
      </c>
    </row>
    <row r="8172" spans="19:20">
      <c r="S8172" s="42">
        <v>22010</v>
      </c>
      <c r="T8172" s="66" t="s">
        <v>4016</v>
      </c>
    </row>
    <row r="8173" spans="19:20">
      <c r="S8173" s="42">
        <v>22011</v>
      </c>
      <c r="T8173" s="66" t="s">
        <v>3767</v>
      </c>
    </row>
    <row r="8174" spans="19:20">
      <c r="S8174" s="42">
        <v>22012</v>
      </c>
      <c r="T8174" s="66" t="s">
        <v>3767</v>
      </c>
    </row>
    <row r="8175" spans="19:20">
      <c r="S8175" s="42">
        <v>22013</v>
      </c>
      <c r="T8175" s="66" t="s">
        <v>3965</v>
      </c>
    </row>
    <row r="8176" spans="19:20">
      <c r="S8176" s="42">
        <v>22014</v>
      </c>
      <c r="T8176" s="66" t="s">
        <v>3965</v>
      </c>
    </row>
    <row r="8177" spans="19:20">
      <c r="S8177" s="42">
        <v>22015</v>
      </c>
      <c r="T8177" s="66" t="s">
        <v>3329</v>
      </c>
    </row>
    <row r="8178" spans="19:20">
      <c r="S8178" s="42">
        <v>22016</v>
      </c>
      <c r="T8178" s="66" t="s">
        <v>3329</v>
      </c>
    </row>
    <row r="8179" spans="19:20">
      <c r="S8179" s="42">
        <v>17449</v>
      </c>
      <c r="T8179" s="66" t="s">
        <v>4074</v>
      </c>
    </row>
    <row r="8180" spans="19:20">
      <c r="S8180" s="42">
        <v>17450</v>
      </c>
      <c r="T8180" s="66" t="s">
        <v>4074</v>
      </c>
    </row>
    <row r="8181" spans="19:20">
      <c r="S8181" s="42">
        <v>17451</v>
      </c>
      <c r="T8181" s="66" t="s">
        <v>4074</v>
      </c>
    </row>
    <row r="8182" spans="19:20">
      <c r="S8182" s="42">
        <v>17452</v>
      </c>
      <c r="T8182" s="66" t="s">
        <v>4074</v>
      </c>
    </row>
    <row r="8183" spans="19:20">
      <c r="S8183" s="42">
        <v>17453</v>
      </c>
      <c r="T8183" s="66" t="s">
        <v>4074</v>
      </c>
    </row>
    <row r="8184" spans="19:20">
      <c r="S8184" s="42">
        <v>17454</v>
      </c>
      <c r="T8184" s="66" t="s">
        <v>4074</v>
      </c>
    </row>
    <row r="8185" spans="19:20">
      <c r="S8185" s="42">
        <v>17455</v>
      </c>
      <c r="T8185" s="66" t="s">
        <v>4074</v>
      </c>
    </row>
    <row r="8186" spans="19:20">
      <c r="S8186" s="42">
        <v>17456</v>
      </c>
      <c r="T8186" s="66" t="s">
        <v>4074</v>
      </c>
    </row>
    <row r="8187" spans="19:20">
      <c r="S8187" s="42">
        <v>17457</v>
      </c>
      <c r="T8187" s="66" t="s">
        <v>4074</v>
      </c>
    </row>
    <row r="8188" spans="19:20">
      <c r="S8188" s="42">
        <v>17458</v>
      </c>
      <c r="T8188" s="66" t="s">
        <v>4074</v>
      </c>
    </row>
    <row r="8189" spans="19:20">
      <c r="S8189" s="42">
        <v>17459</v>
      </c>
      <c r="T8189" s="66" t="s">
        <v>4105</v>
      </c>
    </row>
    <row r="8190" spans="19:20">
      <c r="S8190" s="42">
        <v>17460</v>
      </c>
      <c r="T8190" s="66" t="s">
        <v>4105</v>
      </c>
    </row>
    <row r="8191" spans="19:20">
      <c r="S8191" s="42">
        <v>17461</v>
      </c>
      <c r="T8191" s="66" t="s">
        <v>4105</v>
      </c>
    </row>
    <row r="8192" spans="19:20">
      <c r="S8192" s="42">
        <v>17462</v>
      </c>
      <c r="T8192" s="66" t="s">
        <v>4105</v>
      </c>
    </row>
    <row r="8193" spans="19:20">
      <c r="S8193" s="42">
        <v>17463</v>
      </c>
      <c r="T8193" s="66" t="s">
        <v>4105</v>
      </c>
    </row>
    <row r="8194" spans="19:20">
      <c r="S8194" s="42">
        <v>17464</v>
      </c>
      <c r="T8194" s="66" t="s">
        <v>4105</v>
      </c>
    </row>
    <row r="8195" spans="19:20">
      <c r="S8195" s="42">
        <v>17465</v>
      </c>
      <c r="T8195" s="66" t="s">
        <v>4105</v>
      </c>
    </row>
    <row r="8196" spans="19:20">
      <c r="S8196" s="42">
        <v>17081</v>
      </c>
      <c r="T8196" s="66" t="s">
        <v>3822</v>
      </c>
    </row>
    <row r="8197" spans="19:20">
      <c r="S8197" s="42">
        <v>17082</v>
      </c>
      <c r="T8197" s="66" t="s">
        <v>4101</v>
      </c>
    </row>
    <row r="8198" spans="19:20">
      <c r="S8198" s="42">
        <v>17083</v>
      </c>
      <c r="T8198" s="66" t="s">
        <v>3216</v>
      </c>
    </row>
    <row r="8199" spans="19:20">
      <c r="S8199" s="42">
        <v>17084</v>
      </c>
      <c r="T8199" s="66" t="s">
        <v>3860</v>
      </c>
    </row>
    <row r="8200" spans="19:20">
      <c r="S8200" s="42">
        <v>17085</v>
      </c>
      <c r="T8200" s="66" t="s">
        <v>3860</v>
      </c>
    </row>
    <row r="8201" spans="19:20">
      <c r="S8201" s="42">
        <v>17086</v>
      </c>
      <c r="T8201" s="66" t="s">
        <v>3810</v>
      </c>
    </row>
    <row r="8202" spans="19:20">
      <c r="S8202" s="42">
        <v>17087</v>
      </c>
      <c r="T8202" s="66" t="s">
        <v>3421</v>
      </c>
    </row>
    <row r="8203" spans="19:20">
      <c r="S8203" s="42">
        <v>17088</v>
      </c>
      <c r="T8203" s="66" t="s">
        <v>3415</v>
      </c>
    </row>
    <row r="8204" spans="19:20">
      <c r="S8204" s="42">
        <v>17089</v>
      </c>
      <c r="T8204" s="66" t="s">
        <v>4133</v>
      </c>
    </row>
    <row r="8205" spans="19:20">
      <c r="S8205" s="42">
        <v>17090</v>
      </c>
      <c r="T8205" s="66" t="s">
        <v>3822</v>
      </c>
    </row>
    <row r="8206" spans="19:20">
      <c r="S8206" s="42">
        <v>17091</v>
      </c>
      <c r="T8206" s="66" t="s">
        <v>3822</v>
      </c>
    </row>
    <row r="8207" spans="19:20">
      <c r="S8207" s="42">
        <v>17092</v>
      </c>
      <c r="T8207" s="66" t="s">
        <v>3822</v>
      </c>
    </row>
    <row r="8208" spans="19:20">
      <c r="S8208" s="42">
        <v>17093</v>
      </c>
      <c r="T8208" s="66" t="s">
        <v>3822</v>
      </c>
    </row>
    <row r="8209" spans="19:20">
      <c r="S8209" s="42">
        <v>17094</v>
      </c>
      <c r="T8209" s="66" t="s">
        <v>3822</v>
      </c>
    </row>
    <row r="8210" spans="19:20">
      <c r="S8210" s="42">
        <v>17136</v>
      </c>
      <c r="T8210" s="66" t="s">
        <v>3467</v>
      </c>
    </row>
    <row r="8211" spans="19:20">
      <c r="S8211" s="42">
        <v>17137</v>
      </c>
      <c r="T8211" s="66" t="s">
        <v>3467</v>
      </c>
    </row>
    <row r="8212" spans="19:20">
      <c r="S8212" s="42">
        <v>17138</v>
      </c>
      <c r="T8212" s="66" t="s">
        <v>3467</v>
      </c>
    </row>
    <row r="8213" spans="19:20">
      <c r="S8213" s="42">
        <v>17139</v>
      </c>
      <c r="T8213" s="66" t="s">
        <v>3467</v>
      </c>
    </row>
    <row r="8214" spans="19:20">
      <c r="S8214" s="42">
        <v>17140</v>
      </c>
      <c r="T8214" s="66" t="s">
        <v>3467</v>
      </c>
    </row>
    <row r="8215" spans="19:20">
      <c r="S8215" s="42">
        <v>24144</v>
      </c>
      <c r="T8215" s="66" t="s">
        <v>3834</v>
      </c>
    </row>
    <row r="8216" spans="19:20">
      <c r="S8216" s="42">
        <v>24145</v>
      </c>
      <c r="T8216" s="66" t="s">
        <v>3834</v>
      </c>
    </row>
    <row r="8217" spans="19:20">
      <c r="S8217" s="42">
        <v>24146</v>
      </c>
      <c r="T8217" s="66" t="s">
        <v>3834</v>
      </c>
    </row>
    <row r="8218" spans="19:20">
      <c r="S8218" s="42">
        <v>24147</v>
      </c>
      <c r="T8218" s="66" t="s">
        <v>3834</v>
      </c>
    </row>
    <row r="8219" spans="19:20">
      <c r="S8219" s="42">
        <v>24148</v>
      </c>
      <c r="T8219" s="66" t="s">
        <v>3834</v>
      </c>
    </row>
    <row r="8220" spans="19:20">
      <c r="S8220" s="42">
        <v>24149</v>
      </c>
      <c r="T8220" s="66" t="s">
        <v>3834</v>
      </c>
    </row>
    <row r="8221" spans="19:20">
      <c r="S8221" s="42">
        <v>24150</v>
      </c>
      <c r="T8221" s="66" t="s">
        <v>3834</v>
      </c>
    </row>
    <row r="8222" spans="19:20">
      <c r="S8222" s="42">
        <v>24151</v>
      </c>
      <c r="T8222" s="66" t="s">
        <v>3834</v>
      </c>
    </row>
    <row r="8223" spans="19:20">
      <c r="S8223" s="42">
        <v>24152</v>
      </c>
      <c r="T8223" s="66" t="s">
        <v>3834</v>
      </c>
    </row>
    <row r="8224" spans="19:20">
      <c r="S8224" s="42">
        <v>17374</v>
      </c>
      <c r="T8224" s="66" t="s">
        <v>3984</v>
      </c>
    </row>
    <row r="8225" spans="19:20">
      <c r="S8225" s="42">
        <v>17375</v>
      </c>
      <c r="T8225" s="66" t="s">
        <v>4137</v>
      </c>
    </row>
    <row r="8226" spans="19:20">
      <c r="S8226" s="42">
        <v>17376</v>
      </c>
      <c r="T8226" s="66" t="s">
        <v>4137</v>
      </c>
    </row>
    <row r="8227" spans="19:20">
      <c r="S8227" s="42">
        <v>22112</v>
      </c>
      <c r="T8227" s="66" t="s">
        <v>4149</v>
      </c>
    </row>
    <row r="8228" spans="19:20">
      <c r="S8228" s="42">
        <v>22113</v>
      </c>
      <c r="T8228" s="66" t="s">
        <v>4149</v>
      </c>
    </row>
    <row r="8229" spans="19:20">
      <c r="S8229" s="42">
        <v>22114</v>
      </c>
      <c r="T8229" s="66" t="s">
        <v>4149</v>
      </c>
    </row>
    <row r="8230" spans="19:20">
      <c r="S8230" s="42">
        <v>22115</v>
      </c>
      <c r="T8230" s="66" t="s">
        <v>4149</v>
      </c>
    </row>
    <row r="8231" spans="19:20">
      <c r="S8231" s="42">
        <v>22116</v>
      </c>
      <c r="T8231" s="66" t="s">
        <v>4159</v>
      </c>
    </row>
    <row r="8232" spans="19:20">
      <c r="S8232" s="42">
        <v>22117</v>
      </c>
      <c r="T8232" s="66" t="s">
        <v>4159</v>
      </c>
    </row>
    <row r="8233" spans="19:20">
      <c r="S8233" s="42">
        <v>22118</v>
      </c>
      <c r="T8233" s="66" t="s">
        <v>4159</v>
      </c>
    </row>
    <row r="8234" spans="19:20">
      <c r="S8234" s="42">
        <v>22119</v>
      </c>
      <c r="T8234" s="66" t="s">
        <v>4361</v>
      </c>
    </row>
    <row r="8235" spans="19:20">
      <c r="S8235" s="42">
        <v>22120</v>
      </c>
      <c r="T8235" s="66" t="s">
        <v>4361</v>
      </c>
    </row>
    <row r="8236" spans="19:20">
      <c r="S8236" s="42">
        <v>22121</v>
      </c>
      <c r="T8236" s="66" t="s">
        <v>4361</v>
      </c>
    </row>
    <row r="8237" spans="19:20">
      <c r="S8237" s="42">
        <v>22122</v>
      </c>
      <c r="T8237" s="66" t="s">
        <v>4091</v>
      </c>
    </row>
    <row r="8238" spans="19:20">
      <c r="S8238" s="42">
        <v>22123</v>
      </c>
      <c r="T8238" s="66" t="s">
        <v>4091</v>
      </c>
    </row>
    <row r="8239" spans="19:20">
      <c r="S8239" s="42">
        <v>22124</v>
      </c>
      <c r="T8239" s="66" t="s">
        <v>4091</v>
      </c>
    </row>
    <row r="8240" spans="19:20">
      <c r="S8240" s="42">
        <v>22125</v>
      </c>
      <c r="T8240" s="66" t="s">
        <v>4091</v>
      </c>
    </row>
    <row r="8241" spans="19:20">
      <c r="S8241" s="42">
        <v>21885</v>
      </c>
      <c r="T8241" s="66" t="s">
        <v>3854</v>
      </c>
    </row>
    <row r="8242" spans="19:20">
      <c r="S8242" s="42">
        <v>21886</v>
      </c>
      <c r="T8242" s="66" t="s">
        <v>3854</v>
      </c>
    </row>
    <row r="8243" spans="19:20">
      <c r="S8243" s="42">
        <v>21887</v>
      </c>
      <c r="T8243" s="66" t="s">
        <v>3854</v>
      </c>
    </row>
    <row r="8244" spans="19:20">
      <c r="S8244" s="42">
        <v>21888</v>
      </c>
      <c r="T8244" s="66" t="s">
        <v>4168</v>
      </c>
    </row>
    <row r="8245" spans="19:20">
      <c r="S8245" s="42">
        <v>22004</v>
      </c>
      <c r="T8245" s="66" t="s">
        <v>4016</v>
      </c>
    </row>
    <row r="8246" spans="19:20">
      <c r="S8246" s="42">
        <v>22005</v>
      </c>
      <c r="T8246" s="66" t="s">
        <v>4016</v>
      </c>
    </row>
    <row r="8247" spans="19:20">
      <c r="S8247" s="42">
        <v>21763</v>
      </c>
      <c r="T8247" s="66" t="s">
        <v>3213</v>
      </c>
    </row>
    <row r="8248" spans="19:20">
      <c r="S8248" s="42">
        <v>16214</v>
      </c>
      <c r="T8248" s="66" t="s">
        <v>3467</v>
      </c>
    </row>
    <row r="8249" spans="19:20">
      <c r="S8249" s="42">
        <v>16215</v>
      </c>
      <c r="T8249" s="66" t="s">
        <v>3467</v>
      </c>
    </row>
    <row r="8250" spans="19:20">
      <c r="S8250" s="42">
        <v>16216</v>
      </c>
      <c r="T8250" s="66" t="s">
        <v>3467</v>
      </c>
    </row>
    <row r="8251" spans="19:20">
      <c r="S8251" s="42">
        <v>16217</v>
      </c>
      <c r="T8251" s="66" t="s">
        <v>3421</v>
      </c>
    </row>
    <row r="8252" spans="19:20">
      <c r="S8252" s="42">
        <v>16218</v>
      </c>
      <c r="T8252" s="66" t="s">
        <v>4212</v>
      </c>
    </row>
    <row r="8253" spans="19:20">
      <c r="S8253" s="42">
        <v>16219</v>
      </c>
      <c r="T8253" s="66" t="s">
        <v>3767</v>
      </c>
    </row>
    <row r="8254" spans="19:20">
      <c r="S8254" s="42">
        <v>16220</v>
      </c>
      <c r="T8254" s="66" t="s">
        <v>3767</v>
      </c>
    </row>
    <row r="8255" spans="19:20">
      <c r="S8255" s="42">
        <v>16471</v>
      </c>
      <c r="T8255" s="66" t="s">
        <v>3421</v>
      </c>
    </row>
    <row r="8256" spans="19:20">
      <c r="S8256" s="42">
        <v>16472</v>
      </c>
      <c r="T8256" s="66" t="s">
        <v>3421</v>
      </c>
    </row>
    <row r="8257" spans="19:20">
      <c r="S8257" s="42">
        <v>16473</v>
      </c>
      <c r="T8257" s="66" t="s">
        <v>3421</v>
      </c>
    </row>
    <row r="8258" spans="19:20">
      <c r="S8258" s="42">
        <v>16474</v>
      </c>
      <c r="T8258" s="66" t="s">
        <v>3421</v>
      </c>
    </row>
    <row r="8259" spans="19:20">
      <c r="S8259" s="42">
        <v>16232</v>
      </c>
      <c r="T8259" s="66" t="s">
        <v>3822</v>
      </c>
    </row>
    <row r="8260" spans="19:20">
      <c r="S8260" s="42">
        <v>16233</v>
      </c>
      <c r="T8260" s="66" t="s">
        <v>3822</v>
      </c>
    </row>
    <row r="8261" spans="19:20">
      <c r="S8261" s="42">
        <v>16234</v>
      </c>
      <c r="T8261" s="66" t="s">
        <v>3822</v>
      </c>
    </row>
    <row r="8262" spans="19:20">
      <c r="S8262" s="42">
        <v>16235</v>
      </c>
      <c r="T8262" s="66" t="s">
        <v>3822</v>
      </c>
    </row>
    <row r="8263" spans="19:20">
      <c r="S8263" s="42">
        <v>16486</v>
      </c>
      <c r="T8263" s="66" t="s">
        <v>3216</v>
      </c>
    </row>
    <row r="8264" spans="19:20">
      <c r="S8264" s="42">
        <v>16487</v>
      </c>
      <c r="T8264" s="66" t="s">
        <v>3467</v>
      </c>
    </row>
    <row r="8265" spans="19:20">
      <c r="S8265" s="42">
        <v>16488</v>
      </c>
      <c r="T8265" s="66" t="s">
        <v>3216</v>
      </c>
    </row>
    <row r="8266" spans="19:20">
      <c r="S8266" s="42">
        <v>16806</v>
      </c>
      <c r="T8266" s="66" t="s">
        <v>3860</v>
      </c>
    </row>
    <row r="8267" spans="19:20">
      <c r="S8267" s="42">
        <v>16807</v>
      </c>
      <c r="T8267" s="66" t="s">
        <v>3860</v>
      </c>
    </row>
    <row r="8268" spans="19:20">
      <c r="S8268" s="42">
        <v>16808</v>
      </c>
      <c r="T8268" s="66" t="s">
        <v>3860</v>
      </c>
    </row>
    <row r="8269" spans="19:20">
      <c r="S8269" s="42">
        <v>16809</v>
      </c>
      <c r="T8269" s="66" t="s">
        <v>3860</v>
      </c>
    </row>
    <row r="8270" spans="19:20">
      <c r="S8270" s="42">
        <v>23341</v>
      </c>
      <c r="T8270" s="66" t="s">
        <v>3213</v>
      </c>
    </row>
    <row r="8271" spans="19:20">
      <c r="S8271" s="42">
        <v>23342</v>
      </c>
      <c r="T8271" s="66" t="s">
        <v>4362</v>
      </c>
    </row>
    <row r="8272" spans="19:20">
      <c r="S8272" s="42">
        <v>23343</v>
      </c>
      <c r="T8272" s="66" t="s">
        <v>3860</v>
      </c>
    </row>
    <row r="8273" spans="19:20">
      <c r="S8273" s="42">
        <v>23344</v>
      </c>
      <c r="T8273" s="66" t="s">
        <v>3860</v>
      </c>
    </row>
    <row r="8274" spans="19:20">
      <c r="S8274" s="42">
        <v>23345</v>
      </c>
      <c r="T8274" s="66" t="s">
        <v>3860</v>
      </c>
    </row>
    <row r="8275" spans="19:20">
      <c r="S8275" s="42">
        <v>23346</v>
      </c>
      <c r="T8275" s="66" t="s">
        <v>3860</v>
      </c>
    </row>
    <row r="8276" spans="19:20">
      <c r="S8276" s="42">
        <v>23347</v>
      </c>
      <c r="T8276" s="66" t="s">
        <v>3860</v>
      </c>
    </row>
    <row r="8277" spans="19:20">
      <c r="S8277" s="42">
        <v>23348</v>
      </c>
      <c r="T8277" s="66" t="s">
        <v>3421</v>
      </c>
    </row>
    <row r="8278" spans="19:20">
      <c r="S8278" s="42">
        <v>6021</v>
      </c>
      <c r="T8278" s="66" t="s">
        <v>3213</v>
      </c>
    </row>
    <row r="8279" spans="19:20">
      <c r="S8279" s="42">
        <v>6022</v>
      </c>
      <c r="T8279" s="66" t="s">
        <v>3213</v>
      </c>
    </row>
    <row r="8280" spans="19:20">
      <c r="S8280" s="42">
        <v>6023</v>
      </c>
      <c r="T8280" s="66" t="s">
        <v>3413</v>
      </c>
    </row>
    <row r="8281" spans="19:20">
      <c r="S8281" s="42">
        <v>6034</v>
      </c>
      <c r="T8281" s="66" t="s">
        <v>3213</v>
      </c>
    </row>
    <row r="8282" spans="19:20">
      <c r="S8282" s="42">
        <v>6035</v>
      </c>
      <c r="T8282" s="66" t="s">
        <v>3935</v>
      </c>
    </row>
    <row r="8283" spans="19:20">
      <c r="S8283" s="42">
        <v>23506</v>
      </c>
      <c r="T8283" s="66" t="s">
        <v>4363</v>
      </c>
    </row>
    <row r="8284" spans="19:20">
      <c r="S8284" s="42">
        <v>23507</v>
      </c>
      <c r="T8284" s="66" t="s">
        <v>4363</v>
      </c>
    </row>
    <row r="8285" spans="19:20">
      <c r="S8285" s="42">
        <v>23508</v>
      </c>
      <c r="T8285" s="66" t="s">
        <v>3831</v>
      </c>
    </row>
    <row r="8286" spans="19:20">
      <c r="S8286" s="42">
        <v>23509</v>
      </c>
      <c r="T8286" s="66" t="s">
        <v>3831</v>
      </c>
    </row>
    <row r="8287" spans="19:20">
      <c r="S8287" s="42">
        <v>23510</v>
      </c>
      <c r="T8287" s="66" t="s">
        <v>4101</v>
      </c>
    </row>
    <row r="8288" spans="19:20">
      <c r="S8288" s="42">
        <v>23511</v>
      </c>
      <c r="T8288" s="66" t="s">
        <v>4101</v>
      </c>
    </row>
    <row r="8289" spans="19:20">
      <c r="S8289" s="42">
        <v>23512</v>
      </c>
      <c r="T8289" s="66" t="s">
        <v>4101</v>
      </c>
    </row>
    <row r="8290" spans="19:20">
      <c r="S8290" s="42">
        <v>23513</v>
      </c>
      <c r="T8290" s="66" t="s">
        <v>4101</v>
      </c>
    </row>
    <row r="8291" spans="19:20">
      <c r="S8291" s="42">
        <v>23514</v>
      </c>
      <c r="T8291" s="66" t="s">
        <v>4101</v>
      </c>
    </row>
    <row r="8292" spans="19:20">
      <c r="S8292" s="42">
        <v>23515</v>
      </c>
      <c r="T8292" s="66" t="s">
        <v>4101</v>
      </c>
    </row>
    <row r="8293" spans="19:20">
      <c r="S8293" s="42">
        <v>23516</v>
      </c>
      <c r="T8293" s="66" t="s">
        <v>4101</v>
      </c>
    </row>
    <row r="8294" spans="19:20">
      <c r="S8294" s="42">
        <v>23517</v>
      </c>
      <c r="T8294" s="66" t="s">
        <v>4101</v>
      </c>
    </row>
    <row r="8295" spans="19:20">
      <c r="S8295" s="42">
        <v>23518</v>
      </c>
      <c r="T8295" s="66" t="s">
        <v>4101</v>
      </c>
    </row>
    <row r="8296" spans="19:20">
      <c r="S8296" s="42">
        <v>23519</v>
      </c>
      <c r="T8296" s="66" t="s">
        <v>4101</v>
      </c>
    </row>
    <row r="8297" spans="19:20">
      <c r="S8297" s="42">
        <v>23520</v>
      </c>
      <c r="T8297" s="66" t="s">
        <v>4101</v>
      </c>
    </row>
    <row r="8298" spans="19:20">
      <c r="S8298" s="42">
        <v>16733</v>
      </c>
      <c r="T8298" s="66" t="s">
        <v>3989</v>
      </c>
    </row>
    <row r="8299" spans="19:20">
      <c r="S8299" s="42">
        <v>16734</v>
      </c>
      <c r="T8299" s="66" t="s">
        <v>4224</v>
      </c>
    </row>
    <row r="8300" spans="19:20">
      <c r="S8300" s="42">
        <v>16735</v>
      </c>
      <c r="T8300" s="66" t="s">
        <v>4224</v>
      </c>
    </row>
    <row r="8301" spans="19:20">
      <c r="S8301" s="42">
        <v>16736</v>
      </c>
      <c r="T8301" s="66" t="s">
        <v>4224</v>
      </c>
    </row>
    <row r="8302" spans="19:20">
      <c r="S8302" s="42">
        <v>16737</v>
      </c>
      <c r="T8302" s="66" t="s">
        <v>4224</v>
      </c>
    </row>
    <row r="8303" spans="19:20">
      <c r="S8303" s="42">
        <v>16738</v>
      </c>
      <c r="T8303" s="66" t="s">
        <v>4224</v>
      </c>
    </row>
    <row r="8304" spans="19:20">
      <c r="S8304" s="42">
        <v>16739</v>
      </c>
      <c r="T8304" s="66" t="s">
        <v>4080</v>
      </c>
    </row>
    <row r="8305" spans="19:20">
      <c r="S8305" s="42">
        <v>16740</v>
      </c>
      <c r="T8305" s="66" t="s">
        <v>4080</v>
      </c>
    </row>
    <row r="8306" spans="19:20">
      <c r="S8306" s="42">
        <v>16741</v>
      </c>
      <c r="T8306" s="66" t="s">
        <v>4334</v>
      </c>
    </row>
    <row r="8307" spans="19:20">
      <c r="S8307" s="42">
        <v>16742</v>
      </c>
      <c r="T8307" s="66" t="s">
        <v>3213</v>
      </c>
    </row>
    <row r="8308" spans="19:20">
      <c r="S8308" s="42">
        <v>16743</v>
      </c>
      <c r="T8308" s="66" t="s">
        <v>4111</v>
      </c>
    </row>
    <row r="8309" spans="19:20">
      <c r="S8309" s="42">
        <v>16719</v>
      </c>
      <c r="T8309" s="66" t="s">
        <v>3213</v>
      </c>
    </row>
    <row r="8310" spans="19:20">
      <c r="S8310" s="42">
        <v>16720</v>
      </c>
      <c r="T8310" s="66" t="s">
        <v>3213</v>
      </c>
    </row>
    <row r="8311" spans="19:20">
      <c r="S8311" s="42">
        <v>16721</v>
      </c>
      <c r="T8311" s="66" t="s">
        <v>3213</v>
      </c>
    </row>
    <row r="8312" spans="19:20">
      <c r="S8312" s="42">
        <v>16722</v>
      </c>
      <c r="T8312" s="66" t="s">
        <v>4080</v>
      </c>
    </row>
    <row r="8313" spans="19:20">
      <c r="S8313" s="42">
        <v>16723</v>
      </c>
      <c r="T8313" s="66" t="s">
        <v>4115</v>
      </c>
    </row>
    <row r="8314" spans="19:20">
      <c r="S8314" s="42">
        <v>16724</v>
      </c>
      <c r="T8314" s="66" t="s">
        <v>3216</v>
      </c>
    </row>
    <row r="8315" spans="19:20">
      <c r="S8315" s="42">
        <v>16725</v>
      </c>
      <c r="T8315" s="66" t="s">
        <v>3216</v>
      </c>
    </row>
    <row r="8316" spans="19:20">
      <c r="S8316" s="42">
        <v>16726</v>
      </c>
      <c r="T8316" s="66" t="s">
        <v>3216</v>
      </c>
    </row>
    <row r="8317" spans="19:20">
      <c r="S8317" s="42">
        <v>16727</v>
      </c>
      <c r="T8317" s="66" t="s">
        <v>3216</v>
      </c>
    </row>
    <row r="8318" spans="19:20">
      <c r="S8318" s="42">
        <v>16728</v>
      </c>
      <c r="T8318" s="66" t="s">
        <v>3216</v>
      </c>
    </row>
    <row r="8319" spans="19:20">
      <c r="S8319" s="42">
        <v>16729</v>
      </c>
      <c r="T8319" s="66" t="s">
        <v>3216</v>
      </c>
    </row>
    <row r="8320" spans="19:20">
      <c r="S8320" s="42">
        <v>16730</v>
      </c>
      <c r="T8320" s="66" t="s">
        <v>3216</v>
      </c>
    </row>
    <row r="8321" spans="19:20">
      <c r="S8321" s="42">
        <v>16731</v>
      </c>
      <c r="T8321" s="66" t="s">
        <v>3216</v>
      </c>
    </row>
    <row r="8322" spans="19:20">
      <c r="S8322" s="42">
        <v>16732</v>
      </c>
      <c r="T8322" s="66" t="s">
        <v>3216</v>
      </c>
    </row>
    <row r="8323" spans="19:20">
      <c r="S8323" s="42">
        <v>6024</v>
      </c>
      <c r="T8323" s="66" t="s">
        <v>3413</v>
      </c>
    </row>
    <row r="8324" spans="19:20">
      <c r="S8324" s="42">
        <v>6025</v>
      </c>
      <c r="T8324" s="66" t="s">
        <v>3413</v>
      </c>
    </row>
    <row r="8325" spans="19:20">
      <c r="S8325" s="42">
        <v>6026</v>
      </c>
      <c r="T8325" s="66" t="s">
        <v>4346</v>
      </c>
    </row>
    <row r="8326" spans="19:20">
      <c r="S8326" s="42">
        <v>6027</v>
      </c>
      <c r="T8326" s="66" t="s">
        <v>3213</v>
      </c>
    </row>
    <row r="8327" spans="19:20">
      <c r="S8327" s="42">
        <v>6028</v>
      </c>
      <c r="T8327" s="66" t="s">
        <v>3514</v>
      </c>
    </row>
    <row r="8328" spans="19:20">
      <c r="S8328" s="42">
        <v>6029</v>
      </c>
      <c r="T8328" s="66" t="s">
        <v>3213</v>
      </c>
    </row>
    <row r="8329" spans="19:20">
      <c r="S8329" s="42">
        <v>6030</v>
      </c>
      <c r="T8329" s="66" t="s">
        <v>4346</v>
      </c>
    </row>
    <row r="8330" spans="19:20">
      <c r="S8330" s="42">
        <v>6031</v>
      </c>
      <c r="T8330" s="66" t="s">
        <v>3826</v>
      </c>
    </row>
    <row r="8331" spans="19:20">
      <c r="S8331" s="42">
        <v>6032</v>
      </c>
      <c r="T8331" s="66" t="s">
        <v>3827</v>
      </c>
    </row>
    <row r="8332" spans="19:20">
      <c r="S8332" s="42">
        <v>6033</v>
      </c>
      <c r="T8332" s="66" t="s">
        <v>4346</v>
      </c>
    </row>
    <row r="8333" spans="19:20">
      <c r="S8333" s="42">
        <v>16810</v>
      </c>
      <c r="T8333" s="66" t="s">
        <v>3860</v>
      </c>
    </row>
    <row r="8334" spans="19:20">
      <c r="S8334" s="42">
        <v>16811</v>
      </c>
      <c r="T8334" s="66" t="s">
        <v>3860</v>
      </c>
    </row>
    <row r="8335" spans="19:20">
      <c r="S8335" s="42">
        <v>16812</v>
      </c>
      <c r="T8335" s="66" t="s">
        <v>3860</v>
      </c>
    </row>
    <row r="8336" spans="19:20">
      <c r="S8336" s="42">
        <v>16813</v>
      </c>
      <c r="T8336" s="66" t="s">
        <v>3860</v>
      </c>
    </row>
    <row r="8337" spans="19:20">
      <c r="S8337" s="42">
        <v>16814</v>
      </c>
      <c r="T8337" s="66" t="s">
        <v>3860</v>
      </c>
    </row>
    <row r="8338" spans="19:20">
      <c r="S8338" s="42">
        <v>16703</v>
      </c>
      <c r="T8338" s="66" t="s">
        <v>3860</v>
      </c>
    </row>
    <row r="8339" spans="19:20">
      <c r="S8339" s="42">
        <v>16704</v>
      </c>
      <c r="T8339" s="66" t="s">
        <v>3860</v>
      </c>
    </row>
    <row r="8340" spans="19:20">
      <c r="S8340" s="42">
        <v>16705</v>
      </c>
      <c r="T8340" s="66" t="s">
        <v>3860</v>
      </c>
    </row>
    <row r="8341" spans="19:20">
      <c r="S8341" s="42">
        <v>16706</v>
      </c>
      <c r="T8341" s="66" t="s">
        <v>3860</v>
      </c>
    </row>
    <row r="8342" spans="19:20">
      <c r="S8342" s="42">
        <v>16707</v>
      </c>
      <c r="T8342" s="66" t="s">
        <v>3860</v>
      </c>
    </row>
    <row r="8343" spans="19:20">
      <c r="S8343" s="42">
        <v>23493</v>
      </c>
      <c r="T8343" s="66" t="s">
        <v>3860</v>
      </c>
    </row>
    <row r="8344" spans="19:20">
      <c r="S8344" s="42">
        <v>23494</v>
      </c>
      <c r="T8344" s="66" t="s">
        <v>3860</v>
      </c>
    </row>
    <row r="8345" spans="19:20">
      <c r="S8345" s="42">
        <v>23495</v>
      </c>
      <c r="T8345" s="66" t="s">
        <v>3860</v>
      </c>
    </row>
    <row r="8346" spans="19:20">
      <c r="S8346" s="42">
        <v>23496</v>
      </c>
      <c r="T8346" s="66" t="s">
        <v>3860</v>
      </c>
    </row>
    <row r="8347" spans="19:20">
      <c r="S8347" s="42">
        <v>23497</v>
      </c>
      <c r="T8347" s="66" t="s">
        <v>3860</v>
      </c>
    </row>
    <row r="8348" spans="19:20">
      <c r="S8348" s="42">
        <v>23498</v>
      </c>
      <c r="T8348" s="66" t="s">
        <v>3860</v>
      </c>
    </row>
    <row r="8349" spans="19:20">
      <c r="S8349" s="42">
        <v>23499</v>
      </c>
      <c r="T8349" s="66" t="s">
        <v>3860</v>
      </c>
    </row>
    <row r="8350" spans="19:20">
      <c r="S8350" s="42">
        <v>23500</v>
      </c>
      <c r="T8350" s="66" t="s">
        <v>3860</v>
      </c>
    </row>
    <row r="8351" spans="19:20">
      <c r="S8351" s="42">
        <v>23501</v>
      </c>
      <c r="T8351" s="66" t="s">
        <v>3860</v>
      </c>
    </row>
    <row r="8352" spans="19:20">
      <c r="S8352" s="42">
        <v>23502</v>
      </c>
      <c r="T8352" s="66" t="s">
        <v>3860</v>
      </c>
    </row>
    <row r="8353" spans="19:20">
      <c r="S8353" s="42">
        <v>23503</v>
      </c>
      <c r="T8353" s="66" t="s">
        <v>3860</v>
      </c>
    </row>
    <row r="8354" spans="19:20">
      <c r="S8354" s="42">
        <v>23504</v>
      </c>
      <c r="T8354" s="66" t="s">
        <v>3959</v>
      </c>
    </row>
    <row r="8355" spans="19:20">
      <c r="S8355" s="42">
        <v>23505</v>
      </c>
      <c r="T8355" s="66" t="s">
        <v>3831</v>
      </c>
    </row>
    <row r="8356" spans="19:20">
      <c r="S8356" s="42">
        <v>16718</v>
      </c>
      <c r="T8356" s="66" t="s">
        <v>4364</v>
      </c>
    </row>
    <row r="8357" spans="19:20">
      <c r="S8357" s="42">
        <v>23334</v>
      </c>
      <c r="T8357" s="66" t="s">
        <v>3467</v>
      </c>
    </row>
    <row r="8358" spans="19:20">
      <c r="S8358" s="42">
        <v>23335</v>
      </c>
      <c r="T8358" s="66" t="s">
        <v>3467</v>
      </c>
    </row>
    <row r="8359" spans="19:20">
      <c r="S8359" s="42">
        <v>23336</v>
      </c>
      <c r="T8359" s="66" t="s">
        <v>3467</v>
      </c>
    </row>
    <row r="8360" spans="19:20">
      <c r="S8360" s="42">
        <v>23337</v>
      </c>
      <c r="T8360" s="66" t="s">
        <v>4365</v>
      </c>
    </row>
    <row r="8361" spans="19:20">
      <c r="S8361" s="42">
        <v>23338</v>
      </c>
      <c r="T8361" s="66" t="s">
        <v>3329</v>
      </c>
    </row>
    <row r="8362" spans="19:20">
      <c r="S8362" s="42">
        <v>23339</v>
      </c>
      <c r="T8362" s="66" t="s">
        <v>4111</v>
      </c>
    </row>
    <row r="8363" spans="19:20">
      <c r="S8363" s="42">
        <v>23340</v>
      </c>
      <c r="T8363" s="66" t="s">
        <v>3213</v>
      </c>
    </row>
    <row r="8364" spans="19:20">
      <c r="S8364" s="42">
        <v>16475</v>
      </c>
      <c r="T8364" s="66" t="s">
        <v>3421</v>
      </c>
    </row>
    <row r="8365" spans="19:20">
      <c r="S8365" s="42">
        <v>16476</v>
      </c>
      <c r="T8365" s="66" t="s">
        <v>4111</v>
      </c>
    </row>
    <row r="8366" spans="19:20">
      <c r="S8366" s="42">
        <v>16477</v>
      </c>
      <c r="T8366" s="66" t="s">
        <v>4111</v>
      </c>
    </row>
    <row r="8367" spans="19:20">
      <c r="S8367" s="42">
        <v>16478</v>
      </c>
      <c r="T8367" s="66" t="s">
        <v>4111</v>
      </c>
    </row>
    <row r="8368" spans="19:20">
      <c r="S8368" s="42">
        <v>16479</v>
      </c>
      <c r="T8368" s="66" t="s">
        <v>4111</v>
      </c>
    </row>
    <row r="8369" spans="19:20">
      <c r="S8369" s="42">
        <v>16480</v>
      </c>
      <c r="T8369" s="66" t="s">
        <v>4111</v>
      </c>
    </row>
    <row r="8370" spans="19:20">
      <c r="S8370" s="42">
        <v>16481</v>
      </c>
      <c r="T8370" s="66" t="s">
        <v>4111</v>
      </c>
    </row>
    <row r="8371" spans="19:20">
      <c r="S8371" s="42">
        <v>16482</v>
      </c>
      <c r="T8371" s="66" t="s">
        <v>4111</v>
      </c>
    </row>
    <row r="8372" spans="19:20">
      <c r="S8372" s="42">
        <v>16483</v>
      </c>
      <c r="T8372" s="66" t="s">
        <v>4111</v>
      </c>
    </row>
    <row r="8373" spans="19:20">
      <c r="S8373" s="42">
        <v>16484</v>
      </c>
      <c r="T8373" s="66" t="s">
        <v>4080</v>
      </c>
    </row>
    <row r="8374" spans="19:20">
      <c r="S8374" s="42">
        <v>16485</v>
      </c>
      <c r="T8374" s="66" t="s">
        <v>4080</v>
      </c>
    </row>
    <row r="8375" spans="19:20">
      <c r="S8375" s="42">
        <v>16643</v>
      </c>
      <c r="T8375" s="66" t="s">
        <v>3959</v>
      </c>
    </row>
    <row r="8376" spans="19:20">
      <c r="S8376" s="42">
        <v>16644</v>
      </c>
      <c r="T8376" s="66" t="s">
        <v>3959</v>
      </c>
    </row>
    <row r="8377" spans="19:20">
      <c r="S8377" s="42">
        <v>16645</v>
      </c>
      <c r="T8377" s="66" t="s">
        <v>3216</v>
      </c>
    </row>
    <row r="8378" spans="19:20">
      <c r="S8378" s="42">
        <v>16646</v>
      </c>
      <c r="T8378" s="66" t="s">
        <v>3216</v>
      </c>
    </row>
    <row r="8379" spans="19:20">
      <c r="S8379" s="42">
        <v>16647</v>
      </c>
      <c r="T8379" s="66" t="s">
        <v>3216</v>
      </c>
    </row>
    <row r="8380" spans="19:20">
      <c r="S8380" s="42">
        <v>16648</v>
      </c>
      <c r="T8380" s="66" t="s">
        <v>3216</v>
      </c>
    </row>
    <row r="8381" spans="19:20">
      <c r="S8381" s="42">
        <v>16649</v>
      </c>
      <c r="T8381" s="66" t="s">
        <v>3216</v>
      </c>
    </row>
    <row r="8382" spans="19:20">
      <c r="S8382" s="42">
        <v>16650</v>
      </c>
      <c r="T8382" s="66" t="s">
        <v>3216</v>
      </c>
    </row>
    <row r="8383" spans="19:20">
      <c r="S8383" s="42">
        <v>16651</v>
      </c>
      <c r="T8383" s="66" t="s">
        <v>3216</v>
      </c>
    </row>
    <row r="8384" spans="19:20">
      <c r="S8384" s="42">
        <v>16652</v>
      </c>
      <c r="T8384" s="66" t="s">
        <v>3216</v>
      </c>
    </row>
    <row r="8385" spans="19:20">
      <c r="S8385" s="42">
        <v>16653</v>
      </c>
      <c r="T8385" s="66" t="s">
        <v>3216</v>
      </c>
    </row>
    <row r="8386" spans="19:20">
      <c r="S8386" s="42">
        <v>16654</v>
      </c>
      <c r="T8386" s="66" t="s">
        <v>3216</v>
      </c>
    </row>
    <row r="8387" spans="19:20">
      <c r="S8387" s="42">
        <v>16655</v>
      </c>
      <c r="T8387" s="66" t="s">
        <v>3216</v>
      </c>
    </row>
    <row r="8388" spans="19:20">
      <c r="S8388" s="42">
        <v>16656</v>
      </c>
      <c r="T8388" s="66" t="s">
        <v>3216</v>
      </c>
    </row>
    <row r="8389" spans="19:20">
      <c r="S8389" s="42">
        <v>16657</v>
      </c>
      <c r="T8389" s="66" t="s">
        <v>3216</v>
      </c>
    </row>
    <row r="8390" spans="19:20">
      <c r="S8390" s="42">
        <v>22613</v>
      </c>
      <c r="T8390" s="66" t="s">
        <v>4074</v>
      </c>
    </row>
    <row r="8391" spans="19:20">
      <c r="S8391" s="42">
        <v>22614</v>
      </c>
      <c r="T8391" s="66" t="s">
        <v>4115</v>
      </c>
    </row>
    <row r="8392" spans="19:20">
      <c r="S8392" s="42">
        <v>22615</v>
      </c>
      <c r="T8392" s="66" t="s">
        <v>4115</v>
      </c>
    </row>
    <row r="8393" spans="19:20">
      <c r="S8393" s="42">
        <v>22616</v>
      </c>
      <c r="T8393" s="66" t="s">
        <v>4115</v>
      </c>
    </row>
    <row r="8394" spans="19:20">
      <c r="S8394" s="42">
        <v>22617</v>
      </c>
      <c r="T8394" s="66" t="s">
        <v>4141</v>
      </c>
    </row>
    <row r="8395" spans="19:20">
      <c r="S8395" s="42">
        <v>22618</v>
      </c>
      <c r="T8395" s="66" t="s">
        <v>4068</v>
      </c>
    </row>
    <row r="8396" spans="19:20">
      <c r="S8396" s="42">
        <v>22619</v>
      </c>
      <c r="T8396" s="66" t="s">
        <v>4068</v>
      </c>
    </row>
    <row r="8397" spans="19:20">
      <c r="S8397" s="42">
        <v>22620</v>
      </c>
      <c r="T8397" s="66" t="s">
        <v>4068</v>
      </c>
    </row>
    <row r="8398" spans="19:20">
      <c r="S8398" s="42">
        <v>22621</v>
      </c>
      <c r="T8398" s="66" t="s">
        <v>4068</v>
      </c>
    </row>
    <row r="8399" spans="19:20">
      <c r="S8399" s="42">
        <v>22622</v>
      </c>
      <c r="T8399" s="66" t="s">
        <v>3413</v>
      </c>
    </row>
    <row r="8400" spans="19:20">
      <c r="S8400" s="42">
        <v>22623</v>
      </c>
      <c r="T8400" s="66" t="s">
        <v>4068</v>
      </c>
    </row>
    <row r="8401" spans="19:20">
      <c r="S8401" s="42">
        <v>22624</v>
      </c>
      <c r="T8401" s="66" t="s">
        <v>3858</v>
      </c>
    </row>
    <row r="8402" spans="19:20">
      <c r="S8402" s="42">
        <v>22625</v>
      </c>
      <c r="T8402" s="66" t="s">
        <v>4061</v>
      </c>
    </row>
    <row r="8403" spans="19:20">
      <c r="S8403" s="42">
        <v>22626</v>
      </c>
      <c r="T8403" s="66" t="s">
        <v>4067</v>
      </c>
    </row>
    <row r="8404" spans="19:20">
      <c r="S8404" s="42">
        <v>22627</v>
      </c>
      <c r="T8404" s="66" t="s">
        <v>4067</v>
      </c>
    </row>
    <row r="8405" spans="19:20">
      <c r="S8405" s="42">
        <v>16221</v>
      </c>
      <c r="T8405" s="66" t="s">
        <v>3767</v>
      </c>
    </row>
    <row r="8406" spans="19:20">
      <c r="S8406" s="42">
        <v>16222</v>
      </c>
      <c r="T8406" s="66" t="s">
        <v>3467</v>
      </c>
    </row>
    <row r="8407" spans="19:20">
      <c r="S8407" s="42">
        <v>16223</v>
      </c>
      <c r="T8407" s="66" t="s">
        <v>3467</v>
      </c>
    </row>
    <row r="8408" spans="19:20">
      <c r="S8408" s="42">
        <v>16224</v>
      </c>
      <c r="T8408" s="66" t="s">
        <v>3467</v>
      </c>
    </row>
    <row r="8409" spans="19:20">
      <c r="S8409" s="42">
        <v>16225</v>
      </c>
      <c r="T8409" s="66" t="s">
        <v>3467</v>
      </c>
    </row>
    <row r="8410" spans="19:20">
      <c r="S8410" s="42">
        <v>16226</v>
      </c>
      <c r="T8410" s="66" t="s">
        <v>4223</v>
      </c>
    </row>
    <row r="8411" spans="19:20">
      <c r="S8411" s="42">
        <v>16227</v>
      </c>
      <c r="T8411" s="66" t="s">
        <v>4237</v>
      </c>
    </row>
    <row r="8412" spans="19:20">
      <c r="S8412" s="42">
        <v>16228</v>
      </c>
      <c r="T8412" s="66" t="s">
        <v>3822</v>
      </c>
    </row>
    <row r="8413" spans="19:20">
      <c r="S8413" s="42">
        <v>16229</v>
      </c>
      <c r="T8413" s="66" t="s">
        <v>3822</v>
      </c>
    </row>
    <row r="8414" spans="19:20">
      <c r="S8414" s="42">
        <v>16230</v>
      </c>
      <c r="T8414" s="66" t="s">
        <v>3822</v>
      </c>
    </row>
    <row r="8415" spans="19:20">
      <c r="S8415" s="42">
        <v>16231</v>
      </c>
      <c r="T8415" s="66" t="s">
        <v>3822</v>
      </c>
    </row>
    <row r="8416" spans="19:20">
      <c r="S8416" s="42">
        <v>24212</v>
      </c>
      <c r="T8416" s="66" t="s">
        <v>3860</v>
      </c>
    </row>
    <row r="8417" spans="19:20">
      <c r="S8417" s="42">
        <v>24213</v>
      </c>
      <c r="T8417" s="66" t="s">
        <v>3860</v>
      </c>
    </row>
    <row r="8418" spans="19:20">
      <c r="S8418" s="42">
        <v>24214</v>
      </c>
      <c r="T8418" s="66" t="s">
        <v>3860</v>
      </c>
    </row>
    <row r="8419" spans="19:20">
      <c r="S8419" s="42">
        <v>24215</v>
      </c>
      <c r="T8419" s="66" t="s">
        <v>3860</v>
      </c>
    </row>
    <row r="8420" spans="19:20">
      <c r="S8420" s="42">
        <v>24216</v>
      </c>
      <c r="T8420" s="66" t="s">
        <v>3213</v>
      </c>
    </row>
    <row r="8421" spans="19:20">
      <c r="S8421" s="42">
        <v>24217</v>
      </c>
      <c r="T8421" s="66" t="s">
        <v>3834</v>
      </c>
    </row>
    <row r="8422" spans="19:20">
      <c r="S8422" s="42">
        <v>24218</v>
      </c>
      <c r="T8422" s="66" t="s">
        <v>3834</v>
      </c>
    </row>
    <row r="8423" spans="19:20">
      <c r="S8423" s="42">
        <v>24219</v>
      </c>
      <c r="T8423" s="66" t="s">
        <v>3811</v>
      </c>
    </row>
    <row r="8424" spans="19:20">
      <c r="S8424" s="42">
        <v>24220</v>
      </c>
      <c r="T8424" s="66" t="s">
        <v>3811</v>
      </c>
    </row>
    <row r="8425" spans="19:20">
      <c r="S8425" s="42">
        <v>24221</v>
      </c>
      <c r="T8425" s="66" t="s">
        <v>3329</v>
      </c>
    </row>
    <row r="8426" spans="19:20">
      <c r="S8426" s="42">
        <v>60000</v>
      </c>
      <c r="T8426" s="66" t="s">
        <v>3213</v>
      </c>
    </row>
    <row r="8427" spans="19:20">
      <c r="S8427" s="42">
        <v>60001</v>
      </c>
      <c r="T8427" s="66" t="s">
        <v>3213</v>
      </c>
    </row>
    <row r="8428" spans="19:20">
      <c r="S8428" s="42">
        <v>60100</v>
      </c>
      <c r="T8428" s="66" t="s">
        <v>3213</v>
      </c>
    </row>
    <row r="8429" spans="19:20">
      <c r="S8429" s="42">
        <v>60101</v>
      </c>
      <c r="T8429" s="66" t="s">
        <v>3213</v>
      </c>
    </row>
    <row r="8430" spans="19:20">
      <c r="S8430" s="42">
        <v>22158</v>
      </c>
      <c r="T8430" s="66" t="s">
        <v>4201</v>
      </c>
    </row>
    <row r="8431" spans="19:20">
      <c r="S8431" s="42">
        <v>22436</v>
      </c>
      <c r="T8431" s="66" t="s">
        <v>3467</v>
      </c>
    </row>
    <row r="8432" spans="19:20">
      <c r="S8432" s="42">
        <v>22437</v>
      </c>
      <c r="T8432" s="66" t="s">
        <v>3368</v>
      </c>
    </row>
    <row r="8433" spans="19:20">
      <c r="S8433" s="42">
        <v>22439</v>
      </c>
      <c r="T8433" s="66" t="s">
        <v>3514</v>
      </c>
    </row>
    <row r="8434" spans="19:20">
      <c r="S8434" s="42">
        <v>22440</v>
      </c>
      <c r="T8434" s="66" t="s">
        <v>3514</v>
      </c>
    </row>
    <row r="8435" spans="19:20">
      <c r="S8435" s="42">
        <v>16019</v>
      </c>
      <c r="T8435" s="66" t="s">
        <v>3467</v>
      </c>
    </row>
    <row r="8436" spans="19:20">
      <c r="S8436" s="42">
        <v>16020</v>
      </c>
      <c r="T8436" s="66" t="s">
        <v>3467</v>
      </c>
    </row>
    <row r="8437" spans="19:20">
      <c r="S8437" s="42">
        <v>16021</v>
      </c>
      <c r="T8437" s="66" t="s">
        <v>4223</v>
      </c>
    </row>
    <row r="8438" spans="19:20">
      <c r="S8438" s="42">
        <v>16022</v>
      </c>
      <c r="T8438" s="66" t="s">
        <v>3943</v>
      </c>
    </row>
    <row r="8439" spans="19:20">
      <c r="S8439" s="42">
        <v>16023</v>
      </c>
      <c r="T8439" s="66" t="s">
        <v>3421</v>
      </c>
    </row>
    <row r="8440" spans="19:20">
      <c r="S8440" s="42">
        <v>16024</v>
      </c>
      <c r="T8440" s="66" t="s">
        <v>3544</v>
      </c>
    </row>
    <row r="8441" spans="19:20">
      <c r="S8441" s="42">
        <v>16026</v>
      </c>
      <c r="T8441" s="66" t="s">
        <v>3216</v>
      </c>
    </row>
    <row r="8442" spans="19:20">
      <c r="S8442" s="42">
        <v>16027</v>
      </c>
      <c r="T8442" s="66" t="s">
        <v>3216</v>
      </c>
    </row>
    <row r="8443" spans="19:20">
      <c r="S8443" s="42">
        <v>16028</v>
      </c>
      <c r="T8443" s="66" t="s">
        <v>3216</v>
      </c>
    </row>
    <row r="8444" spans="19:20">
      <c r="S8444" s="42">
        <v>16029</v>
      </c>
      <c r="T8444" s="66" t="s">
        <v>3216</v>
      </c>
    </row>
    <row r="8445" spans="19:20">
      <c r="S8445" s="42">
        <v>16030</v>
      </c>
      <c r="T8445" s="66" t="s">
        <v>3514</v>
      </c>
    </row>
    <row r="8446" spans="19:20">
      <c r="S8446" s="42">
        <v>16031</v>
      </c>
      <c r="T8446" s="66" t="s">
        <v>3216</v>
      </c>
    </row>
    <row r="8447" spans="19:20">
      <c r="S8447" s="42">
        <v>16032</v>
      </c>
      <c r="T8447" s="66" t="s">
        <v>3216</v>
      </c>
    </row>
    <row r="8448" spans="19:20">
      <c r="S8448" s="42">
        <v>16034</v>
      </c>
      <c r="T8448" s="66" t="s">
        <v>3957</v>
      </c>
    </row>
    <row r="8449" spans="19:20">
      <c r="S8449" s="42">
        <v>16035</v>
      </c>
      <c r="T8449" s="66" t="s">
        <v>3957</v>
      </c>
    </row>
    <row r="8450" spans="19:20">
      <c r="S8450" s="42">
        <v>22208</v>
      </c>
      <c r="T8450" s="66" t="s">
        <v>4205</v>
      </c>
    </row>
    <row r="8451" spans="19:20">
      <c r="S8451" s="42">
        <v>22209</v>
      </c>
      <c r="T8451" s="66" t="s">
        <v>3329</v>
      </c>
    </row>
    <row r="8452" spans="19:20">
      <c r="S8452" s="42">
        <v>22210</v>
      </c>
      <c r="T8452" s="66" t="s">
        <v>3329</v>
      </c>
    </row>
    <row r="8453" spans="19:20">
      <c r="S8453" s="42">
        <v>22211</v>
      </c>
      <c r="T8453" s="66" t="s">
        <v>3329</v>
      </c>
    </row>
    <row r="8454" spans="19:20">
      <c r="S8454" s="42">
        <v>22212</v>
      </c>
      <c r="T8454" s="66" t="s">
        <v>3994</v>
      </c>
    </row>
    <row r="8455" spans="19:20">
      <c r="S8455" s="42">
        <v>22213</v>
      </c>
      <c r="T8455" s="66" t="s">
        <v>3994</v>
      </c>
    </row>
    <row r="8456" spans="19:20">
      <c r="S8456" s="42">
        <v>22214</v>
      </c>
      <c r="T8456" s="66" t="s">
        <v>3994</v>
      </c>
    </row>
    <row r="8457" spans="19:20">
      <c r="S8457" s="42">
        <v>22215</v>
      </c>
      <c r="T8457" s="66" t="s">
        <v>3994</v>
      </c>
    </row>
    <row r="8458" spans="19:20">
      <c r="S8458" s="42">
        <v>22216</v>
      </c>
      <c r="T8458" s="66" t="s">
        <v>3994</v>
      </c>
    </row>
    <row r="8459" spans="19:20">
      <c r="S8459" s="42">
        <v>22217</v>
      </c>
      <c r="T8459" s="66" t="s">
        <v>3994</v>
      </c>
    </row>
    <row r="8460" spans="19:20">
      <c r="S8460" s="42">
        <v>22218</v>
      </c>
      <c r="T8460" s="66" t="s">
        <v>3994</v>
      </c>
    </row>
    <row r="8461" spans="19:20">
      <c r="S8461" s="42">
        <v>22219</v>
      </c>
      <c r="T8461" s="66" t="s">
        <v>3994</v>
      </c>
    </row>
    <row r="8462" spans="19:20">
      <c r="S8462" s="42">
        <v>22220</v>
      </c>
      <c r="T8462" s="66" t="s">
        <v>3827</v>
      </c>
    </row>
    <row r="8463" spans="19:20">
      <c r="S8463" s="42">
        <v>22221</v>
      </c>
      <c r="T8463" s="66" t="s">
        <v>3827</v>
      </c>
    </row>
    <row r="8464" spans="19:20">
      <c r="S8464" s="42">
        <v>22222</v>
      </c>
      <c r="T8464" s="66" t="s">
        <v>3827</v>
      </c>
    </row>
    <row r="8465" spans="19:20">
      <c r="S8465" s="42">
        <v>22451</v>
      </c>
      <c r="T8465" s="66" t="s">
        <v>4061</v>
      </c>
    </row>
    <row r="8466" spans="19:20">
      <c r="S8466" s="42">
        <v>22452</v>
      </c>
      <c r="T8466" s="66" t="s">
        <v>3536</v>
      </c>
    </row>
    <row r="8467" spans="19:20">
      <c r="S8467" s="42">
        <v>22453</v>
      </c>
      <c r="T8467" s="66" t="s">
        <v>3980</v>
      </c>
    </row>
    <row r="8468" spans="19:20">
      <c r="S8468" s="42">
        <v>22454</v>
      </c>
      <c r="T8468" s="66" t="s">
        <v>3216</v>
      </c>
    </row>
    <row r="8469" spans="19:20">
      <c r="S8469" s="42">
        <v>22455</v>
      </c>
      <c r="T8469" s="66" t="s">
        <v>4061</v>
      </c>
    </row>
    <row r="8470" spans="19:20">
      <c r="S8470" s="42">
        <v>22456</v>
      </c>
      <c r="T8470" s="66" t="s">
        <v>4366</v>
      </c>
    </row>
    <row r="8471" spans="19:20">
      <c r="S8471" s="42">
        <v>22457</v>
      </c>
      <c r="T8471" s="66" t="s">
        <v>3421</v>
      </c>
    </row>
    <row r="8472" spans="19:20">
      <c r="S8472" s="42">
        <v>22458</v>
      </c>
      <c r="T8472" s="66" t="s">
        <v>3421</v>
      </c>
    </row>
    <row r="8473" spans="19:20">
      <c r="S8473" s="42">
        <v>22459</v>
      </c>
      <c r="T8473" s="66" t="s">
        <v>3421</v>
      </c>
    </row>
    <row r="8474" spans="19:20">
      <c r="S8474" s="42">
        <v>22460</v>
      </c>
      <c r="T8474" s="66" t="s">
        <v>3421</v>
      </c>
    </row>
    <row r="8475" spans="19:20">
      <c r="S8475" s="42">
        <v>22461</v>
      </c>
      <c r="T8475" s="66" t="s">
        <v>4367</v>
      </c>
    </row>
    <row r="8476" spans="19:20">
      <c r="S8476" s="42">
        <v>22462</v>
      </c>
      <c r="T8476" s="66" t="s">
        <v>4367</v>
      </c>
    </row>
    <row r="8477" spans="19:20">
      <c r="S8477" s="42">
        <v>22441</v>
      </c>
      <c r="T8477" s="66" t="s">
        <v>3514</v>
      </c>
    </row>
    <row r="8478" spans="19:20">
      <c r="S8478" s="42">
        <v>22442</v>
      </c>
      <c r="T8478" s="66" t="s">
        <v>3514</v>
      </c>
    </row>
    <row r="8479" spans="19:20">
      <c r="S8479" s="42">
        <v>22443</v>
      </c>
      <c r="T8479" s="66" t="s">
        <v>3514</v>
      </c>
    </row>
    <row r="8480" spans="19:20">
      <c r="S8480" s="42">
        <v>22444</v>
      </c>
      <c r="T8480" s="66" t="s">
        <v>3514</v>
      </c>
    </row>
    <row r="8481" spans="19:20">
      <c r="S8481" s="42">
        <v>22445</v>
      </c>
      <c r="T8481" s="66" t="s">
        <v>3514</v>
      </c>
    </row>
    <row r="8482" spans="19:20">
      <c r="S8482" s="42">
        <v>22446</v>
      </c>
      <c r="T8482" s="66" t="s">
        <v>3514</v>
      </c>
    </row>
    <row r="8483" spans="19:20">
      <c r="S8483" s="42">
        <v>22447</v>
      </c>
      <c r="T8483" s="66" t="s">
        <v>3514</v>
      </c>
    </row>
    <row r="8484" spans="19:20">
      <c r="S8484" s="42">
        <v>22448</v>
      </c>
      <c r="T8484" s="66" t="s">
        <v>3514</v>
      </c>
    </row>
    <row r="8485" spans="19:20">
      <c r="S8485" s="42">
        <v>15802</v>
      </c>
      <c r="T8485" s="66" t="s">
        <v>3959</v>
      </c>
    </row>
    <row r="8486" spans="19:20">
      <c r="S8486" s="42">
        <v>15804</v>
      </c>
      <c r="T8486" s="66" t="s">
        <v>3213</v>
      </c>
    </row>
    <row r="8487" spans="19:20">
      <c r="S8487" s="42">
        <v>24222</v>
      </c>
      <c r="T8487" s="66" t="s">
        <v>3329</v>
      </c>
    </row>
    <row r="8488" spans="19:20">
      <c r="S8488" s="42">
        <v>24223</v>
      </c>
      <c r="T8488" s="66" t="s">
        <v>3329</v>
      </c>
    </row>
    <row r="8489" spans="19:20">
      <c r="S8489" s="42">
        <v>24224</v>
      </c>
      <c r="T8489" s="66" t="s">
        <v>3329</v>
      </c>
    </row>
    <row r="8490" spans="19:20">
      <c r="S8490" s="42">
        <v>24225</v>
      </c>
      <c r="T8490" s="66" t="s">
        <v>4206</v>
      </c>
    </row>
    <row r="8491" spans="19:20">
      <c r="S8491" s="42">
        <v>24226</v>
      </c>
      <c r="T8491" s="66" t="s">
        <v>3959</v>
      </c>
    </row>
    <row r="8492" spans="19:20">
      <c r="S8492" s="42">
        <v>24227</v>
      </c>
      <c r="T8492" s="66" t="s">
        <v>3329</v>
      </c>
    </row>
    <row r="8493" spans="19:20">
      <c r="S8493" s="42">
        <v>24228</v>
      </c>
      <c r="T8493" s="66" t="s">
        <v>3329</v>
      </c>
    </row>
    <row r="8494" spans="19:20">
      <c r="S8494" s="42">
        <v>24229</v>
      </c>
      <c r="T8494" s="66" t="s">
        <v>3860</v>
      </c>
    </row>
    <row r="8495" spans="19:20">
      <c r="S8495" s="42">
        <v>24230</v>
      </c>
      <c r="T8495" s="66" t="s">
        <v>3834</v>
      </c>
    </row>
    <row r="8496" spans="19:20">
      <c r="S8496" s="42">
        <v>24231</v>
      </c>
      <c r="T8496" s="66" t="s">
        <v>3834</v>
      </c>
    </row>
    <row r="8497" spans="19:20">
      <c r="S8497" s="42">
        <v>24232</v>
      </c>
      <c r="T8497" s="66" t="s">
        <v>3834</v>
      </c>
    </row>
    <row r="8498" spans="19:20">
      <c r="S8498" s="42">
        <v>24233</v>
      </c>
      <c r="T8498" s="66" t="s">
        <v>3834</v>
      </c>
    </row>
    <row r="8499" spans="19:20">
      <c r="S8499" s="42">
        <v>24234</v>
      </c>
      <c r="T8499" s="66" t="s">
        <v>3834</v>
      </c>
    </row>
    <row r="8500" spans="19:20">
      <c r="S8500" s="42">
        <v>24235</v>
      </c>
      <c r="T8500" s="66" t="s">
        <v>3343</v>
      </c>
    </row>
    <row r="8501" spans="19:20">
      <c r="S8501" s="42">
        <v>24236</v>
      </c>
      <c r="T8501" s="66" t="s">
        <v>3343</v>
      </c>
    </row>
    <row r="8502" spans="19:20">
      <c r="S8502" s="42">
        <v>24237</v>
      </c>
      <c r="T8502" s="66" t="s">
        <v>3343</v>
      </c>
    </row>
    <row r="8503" spans="19:20">
      <c r="S8503" s="42">
        <v>24238</v>
      </c>
      <c r="T8503" s="66" t="s">
        <v>3384</v>
      </c>
    </row>
    <row r="8504" spans="19:20">
      <c r="S8504" s="42">
        <v>24239</v>
      </c>
      <c r="T8504" s="66" t="s">
        <v>3825</v>
      </c>
    </row>
    <row r="8505" spans="19:20">
      <c r="S8505" s="42">
        <v>17839</v>
      </c>
      <c r="T8505" s="66" t="s">
        <v>3988</v>
      </c>
    </row>
    <row r="8506" spans="19:20">
      <c r="S8506" s="42">
        <v>17840</v>
      </c>
      <c r="T8506" s="66" t="s">
        <v>3988</v>
      </c>
    </row>
    <row r="8507" spans="19:20">
      <c r="S8507" s="42">
        <v>17841</v>
      </c>
      <c r="T8507" s="66" t="s">
        <v>3329</v>
      </c>
    </row>
    <row r="8508" spans="19:20">
      <c r="S8508" s="42">
        <v>17842</v>
      </c>
      <c r="T8508" s="66" t="s">
        <v>3329</v>
      </c>
    </row>
    <row r="8509" spans="19:20">
      <c r="S8509" s="42">
        <v>55015</v>
      </c>
      <c r="T8509" s="66" t="s">
        <v>4068</v>
      </c>
    </row>
    <row r="8510" spans="19:20">
      <c r="S8510" s="42">
        <v>55016</v>
      </c>
      <c r="T8510" s="66" t="s">
        <v>3821</v>
      </c>
    </row>
    <row r="8511" spans="19:20">
      <c r="S8511" s="42">
        <v>55017</v>
      </c>
      <c r="T8511" s="66" t="s">
        <v>3821</v>
      </c>
    </row>
    <row r="8512" spans="19:20">
      <c r="S8512" s="42">
        <v>55018</v>
      </c>
      <c r="T8512" s="66" t="s">
        <v>3821</v>
      </c>
    </row>
    <row r="8513" spans="19:20">
      <c r="S8513" s="42">
        <v>55019</v>
      </c>
      <c r="T8513" s="66" t="s">
        <v>3278</v>
      </c>
    </row>
    <row r="8514" spans="19:20">
      <c r="S8514" s="42">
        <v>55020</v>
      </c>
      <c r="T8514" s="66" t="s">
        <v>3278</v>
      </c>
    </row>
    <row r="8515" spans="19:20">
      <c r="S8515" s="42">
        <v>55021</v>
      </c>
      <c r="T8515" s="66" t="s">
        <v>3278</v>
      </c>
    </row>
    <row r="8516" spans="19:20">
      <c r="S8516" s="42">
        <v>55022</v>
      </c>
      <c r="T8516" s="66" t="s">
        <v>3821</v>
      </c>
    </row>
    <row r="8517" spans="19:20">
      <c r="S8517" s="42">
        <v>55023</v>
      </c>
      <c r="T8517" s="66" t="s">
        <v>3278</v>
      </c>
    </row>
    <row r="8518" spans="19:20">
      <c r="S8518" s="42">
        <v>55024</v>
      </c>
      <c r="T8518" s="66" t="s">
        <v>3278</v>
      </c>
    </row>
    <row r="8519" spans="19:20">
      <c r="S8519" s="42">
        <v>17917</v>
      </c>
      <c r="T8519" s="66" t="s">
        <v>3329</v>
      </c>
    </row>
    <row r="8520" spans="19:20">
      <c r="S8520" s="42">
        <v>17918</v>
      </c>
      <c r="T8520" s="66" t="s">
        <v>3329</v>
      </c>
    </row>
    <row r="8521" spans="19:20">
      <c r="S8521" s="42">
        <v>17919</v>
      </c>
      <c r="T8521" s="66" t="s">
        <v>3213</v>
      </c>
    </row>
    <row r="8522" spans="19:20">
      <c r="S8522" s="42">
        <v>17920</v>
      </c>
      <c r="T8522" s="66" t="s">
        <v>3213</v>
      </c>
    </row>
    <row r="8523" spans="19:20">
      <c r="S8523" s="42">
        <v>17921</v>
      </c>
      <c r="T8523" s="66" t="s">
        <v>3467</v>
      </c>
    </row>
    <row r="8524" spans="19:20">
      <c r="S8524" s="42">
        <v>17922</v>
      </c>
      <c r="T8524" s="66" t="s">
        <v>3467</v>
      </c>
    </row>
    <row r="8525" spans="19:20">
      <c r="S8525" s="42">
        <v>17923</v>
      </c>
      <c r="T8525" s="66" t="s">
        <v>3329</v>
      </c>
    </row>
    <row r="8526" spans="19:20">
      <c r="S8526" s="42">
        <v>17924</v>
      </c>
      <c r="T8526" s="66" t="s">
        <v>3329</v>
      </c>
    </row>
    <row r="8527" spans="19:20">
      <c r="S8527" s="42">
        <v>17925</v>
      </c>
      <c r="T8527" s="66" t="s">
        <v>3329</v>
      </c>
    </row>
    <row r="8528" spans="19:20">
      <c r="S8528" s="42">
        <v>17926</v>
      </c>
      <c r="T8528" s="66" t="s">
        <v>3329</v>
      </c>
    </row>
    <row r="8529" spans="19:20">
      <c r="S8529" s="42">
        <v>17927</v>
      </c>
      <c r="T8529" s="66" t="s">
        <v>3988</v>
      </c>
    </row>
    <row r="8530" spans="19:20">
      <c r="S8530" s="42">
        <v>17928</v>
      </c>
      <c r="T8530" s="66" t="s">
        <v>3213</v>
      </c>
    </row>
    <row r="8531" spans="19:20">
      <c r="S8531" s="42">
        <v>17929</v>
      </c>
      <c r="T8531" s="66" t="s">
        <v>4368</v>
      </c>
    </row>
    <row r="8532" spans="19:20">
      <c r="S8532" s="42">
        <v>17930</v>
      </c>
      <c r="T8532" s="66" t="s">
        <v>4368</v>
      </c>
    </row>
    <row r="8533" spans="19:20">
      <c r="S8533" s="42">
        <v>17931</v>
      </c>
      <c r="T8533" s="66" t="s">
        <v>4368</v>
      </c>
    </row>
    <row r="8534" spans="19:20">
      <c r="S8534" s="42">
        <v>24174</v>
      </c>
      <c r="T8534" s="66" t="s">
        <v>3834</v>
      </c>
    </row>
    <row r="8535" spans="19:20">
      <c r="S8535" s="42">
        <v>24175</v>
      </c>
      <c r="T8535" s="66" t="s">
        <v>3834</v>
      </c>
    </row>
    <row r="8536" spans="19:20">
      <c r="S8536" s="42">
        <v>24176</v>
      </c>
      <c r="T8536" s="66" t="s">
        <v>4215</v>
      </c>
    </row>
    <row r="8537" spans="19:20">
      <c r="S8537" s="42">
        <v>24177</v>
      </c>
      <c r="T8537" s="66" t="s">
        <v>4215</v>
      </c>
    </row>
    <row r="8538" spans="19:20">
      <c r="S8538" s="42">
        <v>24178</v>
      </c>
      <c r="T8538" s="66" t="s">
        <v>3810</v>
      </c>
    </row>
    <row r="8539" spans="19:20">
      <c r="S8539" s="42">
        <v>24179</v>
      </c>
      <c r="T8539" s="66" t="s">
        <v>3810</v>
      </c>
    </row>
    <row r="8540" spans="19:20">
      <c r="S8540" s="42">
        <v>24180</v>
      </c>
      <c r="T8540" s="66" t="s">
        <v>4106</v>
      </c>
    </row>
    <row r="8541" spans="19:20">
      <c r="S8541" s="42">
        <v>24181</v>
      </c>
      <c r="T8541" s="66" t="s">
        <v>4106</v>
      </c>
    </row>
    <row r="8542" spans="19:20">
      <c r="S8542" s="42">
        <v>24182</v>
      </c>
      <c r="T8542" s="66" t="s">
        <v>3860</v>
      </c>
    </row>
    <row r="8543" spans="19:20">
      <c r="S8543" s="42">
        <v>24183</v>
      </c>
      <c r="T8543" s="66" t="s">
        <v>4260</v>
      </c>
    </row>
    <row r="8544" spans="19:20">
      <c r="S8544" s="42">
        <v>24184</v>
      </c>
      <c r="T8544" s="66" t="s">
        <v>3213</v>
      </c>
    </row>
    <row r="8545" spans="19:20">
      <c r="S8545" s="42">
        <v>24185</v>
      </c>
      <c r="T8545" s="66" t="s">
        <v>3213</v>
      </c>
    </row>
    <row r="8546" spans="19:20">
      <c r="S8546" s="42">
        <v>24186</v>
      </c>
      <c r="T8546" s="66" t="s">
        <v>3213</v>
      </c>
    </row>
    <row r="8547" spans="19:20">
      <c r="S8547" s="42">
        <v>24187</v>
      </c>
      <c r="T8547" s="66" t="s">
        <v>3860</v>
      </c>
    </row>
    <row r="8548" spans="19:20">
      <c r="S8548" s="42">
        <v>24188</v>
      </c>
      <c r="T8548" s="66" t="s">
        <v>3834</v>
      </c>
    </row>
    <row r="8549" spans="19:20">
      <c r="S8549" s="42">
        <v>24189</v>
      </c>
      <c r="T8549" s="66" t="s">
        <v>3834</v>
      </c>
    </row>
    <row r="8550" spans="19:20">
      <c r="S8550" s="42">
        <v>24190</v>
      </c>
      <c r="T8550" s="66" t="s">
        <v>3834</v>
      </c>
    </row>
    <row r="8551" spans="19:20">
      <c r="S8551" s="42">
        <v>24191</v>
      </c>
      <c r="T8551" s="66" t="s">
        <v>3834</v>
      </c>
    </row>
    <row r="8552" spans="19:20">
      <c r="S8552" s="42">
        <v>24192</v>
      </c>
      <c r="T8552" s="66" t="s">
        <v>3834</v>
      </c>
    </row>
    <row r="8553" spans="19:20">
      <c r="S8553" s="42">
        <v>24193</v>
      </c>
      <c r="T8553" s="66" t="s">
        <v>3834</v>
      </c>
    </row>
    <row r="8554" spans="19:20">
      <c r="S8554" s="42">
        <v>24194</v>
      </c>
      <c r="T8554" s="66" t="s">
        <v>3834</v>
      </c>
    </row>
    <row r="8555" spans="19:20">
      <c r="S8555" s="42">
        <v>24195</v>
      </c>
      <c r="T8555" s="66" t="s">
        <v>3834</v>
      </c>
    </row>
    <row r="8556" spans="19:20">
      <c r="S8556" s="42">
        <v>24196</v>
      </c>
      <c r="T8556" s="66" t="s">
        <v>4214</v>
      </c>
    </row>
    <row r="8557" spans="19:20">
      <c r="S8557" s="42">
        <v>24197</v>
      </c>
      <c r="T8557" s="66" t="s">
        <v>4214</v>
      </c>
    </row>
    <row r="8558" spans="19:20">
      <c r="S8558" s="42">
        <v>24198</v>
      </c>
      <c r="T8558" s="66" t="s">
        <v>4214</v>
      </c>
    </row>
    <row r="8559" spans="19:20">
      <c r="S8559" s="42">
        <v>24199</v>
      </c>
      <c r="T8559" s="66" t="s">
        <v>4214</v>
      </c>
    </row>
    <row r="8560" spans="19:20">
      <c r="S8560" s="42">
        <v>24200</v>
      </c>
      <c r="T8560" s="66" t="s">
        <v>4214</v>
      </c>
    </row>
    <row r="8561" spans="19:20">
      <c r="S8561" s="42">
        <v>24201</v>
      </c>
      <c r="T8561" s="66" t="s">
        <v>4214</v>
      </c>
    </row>
    <row r="8562" spans="19:20">
      <c r="S8562" s="42">
        <v>24202</v>
      </c>
      <c r="T8562" s="66" t="s">
        <v>3860</v>
      </c>
    </row>
    <row r="8563" spans="19:20">
      <c r="S8563" s="42">
        <v>24203</v>
      </c>
      <c r="T8563" s="66" t="s">
        <v>3860</v>
      </c>
    </row>
    <row r="8564" spans="19:20">
      <c r="S8564" s="42">
        <v>24204</v>
      </c>
      <c r="T8564" s="66" t="s">
        <v>3860</v>
      </c>
    </row>
    <row r="8565" spans="19:20">
      <c r="S8565" s="42">
        <v>24205</v>
      </c>
      <c r="T8565" s="66" t="s">
        <v>3860</v>
      </c>
    </row>
    <row r="8566" spans="19:20">
      <c r="S8566" s="42">
        <v>24206</v>
      </c>
      <c r="T8566" s="66" t="s">
        <v>3860</v>
      </c>
    </row>
    <row r="8567" spans="19:20">
      <c r="S8567" s="42">
        <v>24207</v>
      </c>
      <c r="T8567" s="66" t="s">
        <v>3860</v>
      </c>
    </row>
    <row r="8568" spans="19:20">
      <c r="S8568" s="42">
        <v>24208</v>
      </c>
      <c r="T8568" s="66" t="s">
        <v>3860</v>
      </c>
    </row>
    <row r="8569" spans="19:20">
      <c r="S8569" s="42">
        <v>24209</v>
      </c>
      <c r="T8569" s="66" t="s">
        <v>3860</v>
      </c>
    </row>
    <row r="8570" spans="19:20">
      <c r="S8570" s="42">
        <v>24210</v>
      </c>
      <c r="T8570" s="66" t="s">
        <v>3860</v>
      </c>
    </row>
    <row r="8571" spans="19:20">
      <c r="S8571" s="42">
        <v>24211</v>
      </c>
      <c r="T8571" s="66" t="s">
        <v>3860</v>
      </c>
    </row>
    <row r="8572" spans="19:20">
      <c r="S8572" s="42">
        <v>16796</v>
      </c>
      <c r="T8572" s="66" t="s">
        <v>3467</v>
      </c>
    </row>
    <row r="8573" spans="19:20">
      <c r="S8573" s="42">
        <v>16797</v>
      </c>
      <c r="T8573" s="66" t="s">
        <v>3467</v>
      </c>
    </row>
    <row r="8574" spans="19:20">
      <c r="S8574" s="42">
        <v>16798</v>
      </c>
      <c r="T8574" s="66" t="s">
        <v>4202</v>
      </c>
    </row>
    <row r="8575" spans="19:20">
      <c r="S8575" s="42">
        <v>23256</v>
      </c>
      <c r="T8575" s="66" t="s">
        <v>3467</v>
      </c>
    </row>
    <row r="8576" spans="19:20">
      <c r="S8576" s="42">
        <v>23257</v>
      </c>
      <c r="T8576" s="66" t="s">
        <v>3467</v>
      </c>
    </row>
    <row r="8577" spans="19:20">
      <c r="S8577" s="42">
        <v>23258</v>
      </c>
      <c r="T8577" s="66" t="s">
        <v>3467</v>
      </c>
    </row>
    <row r="8578" spans="19:20">
      <c r="S8578" s="42">
        <v>23259</v>
      </c>
      <c r="T8578" s="66" t="s">
        <v>3467</v>
      </c>
    </row>
    <row r="8579" spans="19:20">
      <c r="S8579" s="42">
        <v>23260</v>
      </c>
      <c r="T8579" s="66" t="s">
        <v>3467</v>
      </c>
    </row>
    <row r="8580" spans="19:20">
      <c r="S8580" s="42">
        <v>23261</v>
      </c>
      <c r="T8580" s="66" t="s">
        <v>3467</v>
      </c>
    </row>
    <row r="8581" spans="19:20">
      <c r="S8581" s="42">
        <v>23262</v>
      </c>
      <c r="T8581" s="66" t="s">
        <v>3213</v>
      </c>
    </row>
    <row r="8582" spans="19:20">
      <c r="S8582" s="42">
        <v>16761</v>
      </c>
      <c r="T8582" s="66" t="s">
        <v>4369</v>
      </c>
    </row>
    <row r="8583" spans="19:20">
      <c r="S8583" s="42">
        <v>16762</v>
      </c>
      <c r="T8583" s="66" t="s">
        <v>4369</v>
      </c>
    </row>
    <row r="8584" spans="19:20">
      <c r="S8584" s="42">
        <v>16763</v>
      </c>
      <c r="T8584" s="66" t="s">
        <v>4068</v>
      </c>
    </row>
    <row r="8585" spans="19:20">
      <c r="S8585" s="42">
        <v>16764</v>
      </c>
      <c r="T8585" s="66" t="s">
        <v>3859</v>
      </c>
    </row>
    <row r="8586" spans="19:20">
      <c r="S8586" s="42">
        <v>16765</v>
      </c>
      <c r="T8586" s="66" t="s">
        <v>3421</v>
      </c>
    </row>
    <row r="8587" spans="19:20">
      <c r="S8587" s="42">
        <v>16766</v>
      </c>
      <c r="T8587" s="66" t="s">
        <v>3413</v>
      </c>
    </row>
    <row r="8588" spans="19:20">
      <c r="S8588" s="42">
        <v>23241</v>
      </c>
      <c r="T8588" s="66" t="s">
        <v>3467</v>
      </c>
    </row>
    <row r="8589" spans="19:20">
      <c r="S8589" s="42">
        <v>23242</v>
      </c>
      <c r="T8589" s="66" t="s">
        <v>3467</v>
      </c>
    </row>
    <row r="8590" spans="19:20">
      <c r="S8590" s="42">
        <v>23243</v>
      </c>
      <c r="T8590" s="66" t="s">
        <v>3467</v>
      </c>
    </row>
    <row r="8591" spans="19:20">
      <c r="S8591" s="42">
        <v>23244</v>
      </c>
      <c r="T8591" s="66" t="s">
        <v>3467</v>
      </c>
    </row>
    <row r="8592" spans="19:20">
      <c r="S8592" s="42">
        <v>17166</v>
      </c>
      <c r="T8592" s="66" t="s">
        <v>3421</v>
      </c>
    </row>
    <row r="8593" spans="19:20">
      <c r="S8593" s="42">
        <v>17167</v>
      </c>
      <c r="T8593" s="66" t="s">
        <v>3421</v>
      </c>
    </row>
    <row r="8594" spans="19:20">
      <c r="S8594" s="42">
        <v>17168</v>
      </c>
      <c r="T8594" s="66" t="s">
        <v>3421</v>
      </c>
    </row>
    <row r="8595" spans="19:20">
      <c r="S8595" s="42">
        <v>17169</v>
      </c>
      <c r="T8595" s="66" t="s">
        <v>3421</v>
      </c>
    </row>
    <row r="8596" spans="19:20">
      <c r="S8596" s="42">
        <v>17170</v>
      </c>
      <c r="T8596" s="66" t="s">
        <v>3421</v>
      </c>
    </row>
    <row r="8597" spans="19:20">
      <c r="S8597" s="42">
        <v>17171</v>
      </c>
      <c r="T8597" s="66" t="s">
        <v>3421</v>
      </c>
    </row>
    <row r="8598" spans="19:20">
      <c r="S8598" s="42">
        <v>17172</v>
      </c>
      <c r="T8598" s="66" t="s">
        <v>3421</v>
      </c>
    </row>
    <row r="8599" spans="19:20">
      <c r="S8599" s="42">
        <v>17173</v>
      </c>
      <c r="T8599" s="66" t="s">
        <v>3421</v>
      </c>
    </row>
    <row r="8600" spans="19:20">
      <c r="S8600" s="42">
        <v>17174</v>
      </c>
      <c r="T8600" s="66" t="s">
        <v>4096</v>
      </c>
    </row>
    <row r="8601" spans="19:20">
      <c r="S8601" s="42">
        <v>17175</v>
      </c>
      <c r="T8601" s="66" t="s">
        <v>4096</v>
      </c>
    </row>
    <row r="8602" spans="19:20">
      <c r="S8602" s="42">
        <v>17231</v>
      </c>
      <c r="T8602" s="66" t="s">
        <v>3858</v>
      </c>
    </row>
    <row r="8603" spans="19:20">
      <c r="S8603" s="42">
        <v>17232</v>
      </c>
      <c r="T8603" s="66" t="s">
        <v>3860</v>
      </c>
    </row>
    <row r="8604" spans="19:20">
      <c r="S8604" s="42">
        <v>17233</v>
      </c>
      <c r="T8604" s="66" t="s">
        <v>3860</v>
      </c>
    </row>
    <row r="8605" spans="19:20">
      <c r="S8605" s="42">
        <v>17234</v>
      </c>
      <c r="T8605" s="66" t="s">
        <v>4074</v>
      </c>
    </row>
    <row r="8606" spans="19:20">
      <c r="S8606" s="42">
        <v>17235</v>
      </c>
      <c r="T8606" s="66" t="s">
        <v>3810</v>
      </c>
    </row>
    <row r="8607" spans="19:20">
      <c r="S8607" s="42">
        <v>17236</v>
      </c>
      <c r="T8607" s="66" t="s">
        <v>3810</v>
      </c>
    </row>
    <row r="8608" spans="19:20">
      <c r="S8608" s="42">
        <v>17237</v>
      </c>
      <c r="T8608" s="66" t="s">
        <v>3810</v>
      </c>
    </row>
    <row r="8609" spans="19:20">
      <c r="S8609" s="42">
        <v>17239</v>
      </c>
      <c r="T8609" s="66" t="s">
        <v>3810</v>
      </c>
    </row>
    <row r="8610" spans="19:20">
      <c r="S8610" s="42">
        <v>17240</v>
      </c>
      <c r="T8610" s="66" t="s">
        <v>3866</v>
      </c>
    </row>
    <row r="8611" spans="19:20">
      <c r="S8611" s="42">
        <v>17241</v>
      </c>
      <c r="T8611" s="66" t="s">
        <v>3866</v>
      </c>
    </row>
    <row r="8612" spans="19:20">
      <c r="S8612" s="42">
        <v>17242</v>
      </c>
      <c r="T8612" s="66" t="s">
        <v>3575</v>
      </c>
    </row>
    <row r="8613" spans="19:20">
      <c r="S8613" s="42">
        <v>17243</v>
      </c>
      <c r="T8613" s="66" t="s">
        <v>4370</v>
      </c>
    </row>
    <row r="8614" spans="19:20">
      <c r="S8614" s="42">
        <v>17244</v>
      </c>
      <c r="T8614" s="66" t="s">
        <v>4370</v>
      </c>
    </row>
    <row r="8615" spans="19:20">
      <c r="S8615" s="42">
        <v>17245</v>
      </c>
      <c r="T8615" s="66" t="s">
        <v>4249</v>
      </c>
    </row>
    <row r="8616" spans="19:20">
      <c r="S8616" s="42">
        <v>17246</v>
      </c>
      <c r="T8616" s="66" t="s">
        <v>4249</v>
      </c>
    </row>
    <row r="8617" spans="19:20">
      <c r="S8617" s="42">
        <v>17247</v>
      </c>
      <c r="T8617" s="66" t="s">
        <v>3973</v>
      </c>
    </row>
    <row r="8618" spans="19:20">
      <c r="S8618" s="42">
        <v>17248</v>
      </c>
      <c r="T8618" s="66" t="s">
        <v>3973</v>
      </c>
    </row>
    <row r="8619" spans="19:20">
      <c r="S8619" s="42">
        <v>17249</v>
      </c>
      <c r="T8619" s="66" t="s">
        <v>3860</v>
      </c>
    </row>
    <row r="8620" spans="19:20">
      <c r="S8620" s="42">
        <v>17250</v>
      </c>
      <c r="T8620" s="66" t="s">
        <v>3822</v>
      </c>
    </row>
    <row r="8621" spans="19:20">
      <c r="S8621" s="42">
        <v>17251</v>
      </c>
      <c r="T8621" s="66" t="s">
        <v>3822</v>
      </c>
    </row>
    <row r="8622" spans="19:20">
      <c r="S8622" s="42">
        <v>17252</v>
      </c>
      <c r="T8622" s="66" t="s">
        <v>3216</v>
      </c>
    </row>
    <row r="8623" spans="19:20">
      <c r="S8623" s="42">
        <v>17253</v>
      </c>
      <c r="T8623" s="66" t="s">
        <v>3216</v>
      </c>
    </row>
    <row r="8624" spans="19:20">
      <c r="S8624" s="42">
        <v>17254</v>
      </c>
      <c r="T8624" s="66" t="s">
        <v>3216</v>
      </c>
    </row>
    <row r="8625" spans="19:20">
      <c r="S8625" s="42">
        <v>17255</v>
      </c>
      <c r="T8625" s="66" t="s">
        <v>3216</v>
      </c>
    </row>
    <row r="8626" spans="19:20">
      <c r="S8626" s="42">
        <v>17256</v>
      </c>
      <c r="T8626" s="66" t="s">
        <v>3810</v>
      </c>
    </row>
    <row r="8627" spans="19:20">
      <c r="S8627" s="42">
        <v>17257</v>
      </c>
      <c r="T8627" s="66" t="s">
        <v>3810</v>
      </c>
    </row>
    <row r="8628" spans="19:20">
      <c r="S8628" s="42">
        <v>17258</v>
      </c>
      <c r="T8628" s="66" t="s">
        <v>3810</v>
      </c>
    </row>
    <row r="8629" spans="19:20">
      <c r="S8629" s="42">
        <v>17259</v>
      </c>
      <c r="T8629" s="66" t="s">
        <v>3810</v>
      </c>
    </row>
    <row r="8630" spans="19:20">
      <c r="S8630" s="42">
        <v>17260</v>
      </c>
      <c r="T8630" s="66" t="s">
        <v>3421</v>
      </c>
    </row>
    <row r="8631" spans="19:20">
      <c r="S8631" s="42">
        <v>17261</v>
      </c>
      <c r="T8631" s="66" t="s">
        <v>3421</v>
      </c>
    </row>
    <row r="8632" spans="19:20">
      <c r="S8632" s="42">
        <v>17186</v>
      </c>
      <c r="T8632" s="66" t="s">
        <v>3810</v>
      </c>
    </row>
    <row r="8633" spans="19:20">
      <c r="S8633" s="42">
        <v>17187</v>
      </c>
      <c r="T8633" s="66" t="s">
        <v>3822</v>
      </c>
    </row>
    <row r="8634" spans="19:20">
      <c r="S8634" s="42">
        <v>17188</v>
      </c>
      <c r="T8634" s="66" t="s">
        <v>3822</v>
      </c>
    </row>
    <row r="8635" spans="19:20">
      <c r="S8635" s="42">
        <v>17189</v>
      </c>
      <c r="T8635" s="66" t="s">
        <v>3822</v>
      </c>
    </row>
    <row r="8636" spans="19:20">
      <c r="S8636" s="42">
        <v>17190</v>
      </c>
      <c r="T8636" s="66" t="s">
        <v>3822</v>
      </c>
    </row>
    <row r="8637" spans="19:20">
      <c r="S8637" s="42">
        <v>17191</v>
      </c>
      <c r="T8637" s="66" t="s">
        <v>3822</v>
      </c>
    </row>
    <row r="8638" spans="19:20">
      <c r="S8638" s="42">
        <v>17192</v>
      </c>
      <c r="T8638" s="66" t="s">
        <v>3822</v>
      </c>
    </row>
    <row r="8639" spans="19:20">
      <c r="S8639" s="42">
        <v>17193</v>
      </c>
      <c r="T8639" s="66" t="s">
        <v>3384</v>
      </c>
    </row>
    <row r="8640" spans="19:20">
      <c r="S8640" s="42">
        <v>17194</v>
      </c>
      <c r="T8640" s="66" t="s">
        <v>3860</v>
      </c>
    </row>
    <row r="8641" spans="19:20">
      <c r="S8641" s="42">
        <v>17195</v>
      </c>
      <c r="T8641" s="66" t="s">
        <v>3860</v>
      </c>
    </row>
    <row r="8642" spans="19:20">
      <c r="S8642" s="42">
        <v>17196</v>
      </c>
      <c r="T8642" s="66" t="s">
        <v>3860</v>
      </c>
    </row>
    <row r="8643" spans="19:20">
      <c r="S8643" s="42">
        <v>17197</v>
      </c>
      <c r="T8643" s="66" t="s">
        <v>3213</v>
      </c>
    </row>
    <row r="8644" spans="19:20">
      <c r="S8644" s="42">
        <v>17176</v>
      </c>
      <c r="T8644" s="66" t="s">
        <v>4096</v>
      </c>
    </row>
    <row r="8645" spans="19:20">
      <c r="S8645" s="42">
        <v>17177</v>
      </c>
      <c r="T8645" s="66" t="s">
        <v>4096</v>
      </c>
    </row>
    <row r="8646" spans="19:20">
      <c r="S8646" s="42">
        <v>17178</v>
      </c>
      <c r="T8646" s="66" t="s">
        <v>3544</v>
      </c>
    </row>
    <row r="8647" spans="19:20">
      <c r="S8647" s="42">
        <v>17179</v>
      </c>
      <c r="T8647" s="66" t="s">
        <v>3216</v>
      </c>
    </row>
    <row r="8648" spans="19:20">
      <c r="S8648" s="42">
        <v>17180</v>
      </c>
      <c r="T8648" s="66" t="s">
        <v>4095</v>
      </c>
    </row>
    <row r="8649" spans="19:20">
      <c r="S8649" s="42">
        <v>17225</v>
      </c>
      <c r="T8649" s="66" t="s">
        <v>3216</v>
      </c>
    </row>
    <row r="8650" spans="19:20">
      <c r="S8650" s="42">
        <v>17226</v>
      </c>
      <c r="T8650" s="66" t="s">
        <v>3216</v>
      </c>
    </row>
    <row r="8651" spans="19:20">
      <c r="S8651" s="42">
        <v>17227</v>
      </c>
      <c r="T8651" s="66" t="s">
        <v>3216</v>
      </c>
    </row>
    <row r="8652" spans="19:20">
      <c r="S8652" s="42">
        <v>17228</v>
      </c>
      <c r="T8652" s="66" t="s">
        <v>3467</v>
      </c>
    </row>
    <row r="8653" spans="19:20">
      <c r="S8653" s="42">
        <v>17229</v>
      </c>
      <c r="T8653" s="66" t="s">
        <v>3984</v>
      </c>
    </row>
    <row r="8654" spans="19:20">
      <c r="S8654" s="42">
        <v>17230</v>
      </c>
      <c r="T8654" s="66" t="s">
        <v>3984</v>
      </c>
    </row>
    <row r="8655" spans="19:20">
      <c r="S8655" s="42">
        <v>23245</v>
      </c>
      <c r="T8655" s="66" t="s">
        <v>3467</v>
      </c>
    </row>
    <row r="8656" spans="19:20">
      <c r="S8656" s="42">
        <v>23246</v>
      </c>
      <c r="T8656" s="66" t="s">
        <v>3467</v>
      </c>
    </row>
    <row r="8657" spans="19:20">
      <c r="S8657" s="42">
        <v>23247</v>
      </c>
      <c r="T8657" s="66" t="s">
        <v>3467</v>
      </c>
    </row>
    <row r="8658" spans="19:20">
      <c r="S8658" s="42">
        <v>23248</v>
      </c>
      <c r="T8658" s="66" t="s">
        <v>3467</v>
      </c>
    </row>
    <row r="8659" spans="19:20">
      <c r="S8659" s="42">
        <v>23249</v>
      </c>
      <c r="T8659" s="66" t="s">
        <v>3467</v>
      </c>
    </row>
    <row r="8660" spans="19:20">
      <c r="S8660" s="42">
        <v>23250</v>
      </c>
      <c r="T8660" s="66" t="s">
        <v>3467</v>
      </c>
    </row>
    <row r="8661" spans="19:20">
      <c r="S8661" s="42">
        <v>23251</v>
      </c>
      <c r="T8661" s="66" t="s">
        <v>3467</v>
      </c>
    </row>
    <row r="8662" spans="19:20">
      <c r="S8662" s="42">
        <v>23252</v>
      </c>
      <c r="T8662" s="66" t="s">
        <v>3467</v>
      </c>
    </row>
    <row r="8663" spans="19:20">
      <c r="S8663" s="42">
        <v>23253</v>
      </c>
      <c r="T8663" s="66" t="s">
        <v>3467</v>
      </c>
    </row>
    <row r="8664" spans="19:20">
      <c r="S8664" s="42">
        <v>23254</v>
      </c>
      <c r="T8664" s="66" t="s">
        <v>3467</v>
      </c>
    </row>
    <row r="8665" spans="19:20">
      <c r="S8665" s="42">
        <v>23255</v>
      </c>
      <c r="T8665" s="66" t="s">
        <v>3467</v>
      </c>
    </row>
    <row r="8666" spans="19:20">
      <c r="S8666" s="42">
        <v>5126</v>
      </c>
      <c r="T8666" s="66" t="s">
        <v>3213</v>
      </c>
    </row>
    <row r="8667" spans="19:20">
      <c r="S8667" s="42">
        <v>5127</v>
      </c>
      <c r="T8667" s="66" t="s">
        <v>3213</v>
      </c>
    </row>
    <row r="8668" spans="19:20">
      <c r="S8668" s="42">
        <v>5128</v>
      </c>
      <c r="T8668" s="66" t="s">
        <v>3333</v>
      </c>
    </row>
    <row r="8669" spans="19:20">
      <c r="S8669" s="42">
        <v>5129</v>
      </c>
      <c r="T8669" s="66" t="s">
        <v>3213</v>
      </c>
    </row>
    <row r="8670" spans="19:20">
      <c r="S8670" s="42">
        <v>5130</v>
      </c>
      <c r="T8670" s="66" t="s">
        <v>3213</v>
      </c>
    </row>
    <row r="8671" spans="19:20">
      <c r="S8671" s="42">
        <v>5131</v>
      </c>
      <c r="T8671" s="66" t="s">
        <v>3333</v>
      </c>
    </row>
    <row r="8672" spans="19:20">
      <c r="S8672" s="42">
        <v>5132</v>
      </c>
      <c r="T8672" s="66" t="s">
        <v>4023</v>
      </c>
    </row>
    <row r="8673" spans="19:20">
      <c r="S8673" s="42">
        <v>5133</v>
      </c>
      <c r="T8673" s="66" t="s">
        <v>4023</v>
      </c>
    </row>
    <row r="8674" spans="19:20">
      <c r="S8674" s="42">
        <v>5134</v>
      </c>
      <c r="T8674" s="66" t="s">
        <v>3918</v>
      </c>
    </row>
    <row r="8675" spans="19:20">
      <c r="S8675" s="42">
        <v>17154</v>
      </c>
      <c r="T8675" s="66" t="s">
        <v>4371</v>
      </c>
    </row>
    <row r="8676" spans="19:20">
      <c r="S8676" s="42">
        <v>17155</v>
      </c>
      <c r="T8676" s="66" t="s">
        <v>4371</v>
      </c>
    </row>
    <row r="8677" spans="19:20">
      <c r="S8677" s="42">
        <v>17156</v>
      </c>
      <c r="T8677" s="66" t="s">
        <v>4371</v>
      </c>
    </row>
    <row r="8678" spans="19:20">
      <c r="S8678" s="42">
        <v>17157</v>
      </c>
      <c r="T8678" s="66" t="s">
        <v>4371</v>
      </c>
    </row>
    <row r="8679" spans="19:20">
      <c r="S8679" s="42">
        <v>17158</v>
      </c>
      <c r="T8679" s="66" t="s">
        <v>4372</v>
      </c>
    </row>
    <row r="8680" spans="19:20">
      <c r="S8680" s="42">
        <v>17159</v>
      </c>
      <c r="T8680" s="66" t="s">
        <v>4109</v>
      </c>
    </row>
    <row r="8681" spans="19:20">
      <c r="S8681" s="42">
        <v>17160</v>
      </c>
      <c r="T8681" s="66" t="s">
        <v>4109</v>
      </c>
    </row>
    <row r="8682" spans="19:20">
      <c r="S8682" s="42">
        <v>17161</v>
      </c>
      <c r="T8682" s="66" t="s">
        <v>4109</v>
      </c>
    </row>
    <row r="8683" spans="19:20">
      <c r="S8683" s="42">
        <v>17162</v>
      </c>
      <c r="T8683" s="66" t="s">
        <v>4109</v>
      </c>
    </row>
    <row r="8684" spans="19:20">
      <c r="S8684" s="42">
        <v>17163</v>
      </c>
      <c r="T8684" s="66" t="s">
        <v>4109</v>
      </c>
    </row>
    <row r="8685" spans="19:20">
      <c r="S8685" s="42">
        <v>17164</v>
      </c>
      <c r="T8685" s="66" t="s">
        <v>3421</v>
      </c>
    </row>
    <row r="8686" spans="19:20">
      <c r="S8686" s="42">
        <v>17165</v>
      </c>
      <c r="T8686" s="66" t="s">
        <v>3421</v>
      </c>
    </row>
    <row r="8687" spans="19:20">
      <c r="S8687" s="42">
        <v>23263</v>
      </c>
      <c r="T8687" s="66" t="s">
        <v>3213</v>
      </c>
    </row>
    <row r="8688" spans="19:20">
      <c r="S8688" s="42">
        <v>23264</v>
      </c>
      <c r="T8688" s="66" t="s">
        <v>3213</v>
      </c>
    </row>
    <row r="8689" spans="19:20">
      <c r="S8689" s="42">
        <v>23265</v>
      </c>
      <c r="T8689" s="66" t="s">
        <v>3213</v>
      </c>
    </row>
    <row r="8690" spans="19:20">
      <c r="S8690" s="42">
        <v>23266</v>
      </c>
      <c r="T8690" s="66" t="s">
        <v>3391</v>
      </c>
    </row>
    <row r="8691" spans="19:20">
      <c r="S8691" s="42">
        <v>23267</v>
      </c>
      <c r="T8691" s="66" t="s">
        <v>3391</v>
      </c>
    </row>
    <row r="8692" spans="19:20">
      <c r="S8692" s="42">
        <v>23268</v>
      </c>
      <c r="T8692" s="66" t="s">
        <v>3216</v>
      </c>
    </row>
    <row r="8693" spans="19:20">
      <c r="S8693" s="42">
        <v>23269</v>
      </c>
      <c r="T8693" s="66" t="s">
        <v>3216</v>
      </c>
    </row>
    <row r="8694" spans="19:20">
      <c r="S8694" s="42">
        <v>23270</v>
      </c>
      <c r="T8694" s="66" t="s">
        <v>4224</v>
      </c>
    </row>
    <row r="8695" spans="19:20">
      <c r="S8695" s="42">
        <v>5141</v>
      </c>
      <c r="T8695" s="66" t="s">
        <v>3213</v>
      </c>
    </row>
    <row r="8696" spans="19:20">
      <c r="S8696" s="42">
        <v>5142</v>
      </c>
      <c r="T8696" s="66" t="s">
        <v>3213</v>
      </c>
    </row>
    <row r="8697" spans="19:20">
      <c r="S8697" s="42">
        <v>5143</v>
      </c>
      <c r="T8697" s="66" t="s">
        <v>3388</v>
      </c>
    </row>
    <row r="8698" spans="19:20">
      <c r="S8698" s="42">
        <v>5144</v>
      </c>
      <c r="T8698" s="66" t="s">
        <v>3213</v>
      </c>
    </row>
    <row r="8699" spans="19:20">
      <c r="S8699" s="42">
        <v>5145</v>
      </c>
      <c r="T8699" s="66" t="s">
        <v>3828</v>
      </c>
    </row>
    <row r="8700" spans="19:20">
      <c r="S8700" s="42">
        <v>23178</v>
      </c>
      <c r="T8700" s="66" t="s">
        <v>3216</v>
      </c>
    </row>
    <row r="8701" spans="19:20">
      <c r="S8701" s="42">
        <v>5111</v>
      </c>
      <c r="T8701" s="66" t="s">
        <v>3213</v>
      </c>
    </row>
    <row r="8702" spans="19:20">
      <c r="S8702" s="42">
        <v>5112</v>
      </c>
      <c r="T8702" s="66" t="s">
        <v>3213</v>
      </c>
    </row>
    <row r="8703" spans="19:20">
      <c r="S8703" s="42">
        <v>5113</v>
      </c>
      <c r="T8703" s="66" t="s">
        <v>3213</v>
      </c>
    </row>
    <row r="8704" spans="19:20">
      <c r="S8704" s="42">
        <v>5114</v>
      </c>
      <c r="T8704" s="66" t="s">
        <v>4114</v>
      </c>
    </row>
    <row r="8705" spans="19:20">
      <c r="S8705" s="42">
        <v>5115</v>
      </c>
      <c r="T8705" s="66" t="s">
        <v>3913</v>
      </c>
    </row>
    <row r="8706" spans="19:20">
      <c r="S8706" s="42">
        <v>5116</v>
      </c>
      <c r="T8706" s="66" t="s">
        <v>3213</v>
      </c>
    </row>
    <row r="8707" spans="19:20">
      <c r="S8707" s="42">
        <v>5117</v>
      </c>
      <c r="T8707" s="66" t="s">
        <v>3388</v>
      </c>
    </row>
    <row r="8708" spans="19:20">
      <c r="S8708" s="42">
        <v>5118</v>
      </c>
      <c r="T8708" s="66" t="s">
        <v>3388</v>
      </c>
    </row>
    <row r="8709" spans="19:20">
      <c r="S8709" s="42">
        <v>5119</v>
      </c>
      <c r="T8709" s="66" t="s">
        <v>3213</v>
      </c>
    </row>
    <row r="8710" spans="19:20">
      <c r="S8710" s="42">
        <v>5120</v>
      </c>
      <c r="T8710" s="66" t="s">
        <v>3388</v>
      </c>
    </row>
    <row r="8711" spans="19:20">
      <c r="S8711" s="42">
        <v>5121</v>
      </c>
      <c r="T8711" s="66" t="s">
        <v>3213</v>
      </c>
    </row>
    <row r="8712" spans="19:20">
      <c r="S8712" s="42">
        <v>5122</v>
      </c>
      <c r="T8712" s="66" t="s">
        <v>3213</v>
      </c>
    </row>
    <row r="8713" spans="19:20">
      <c r="S8713" s="42">
        <v>5123</v>
      </c>
      <c r="T8713" s="66" t="s">
        <v>3213</v>
      </c>
    </row>
    <row r="8714" spans="19:20">
      <c r="S8714" s="42">
        <v>5124</v>
      </c>
      <c r="T8714" s="66" t="s">
        <v>3962</v>
      </c>
    </row>
    <row r="8715" spans="19:20">
      <c r="S8715" s="42">
        <v>5125</v>
      </c>
      <c r="T8715" s="66" t="s">
        <v>3213</v>
      </c>
    </row>
    <row r="8716" spans="19:20">
      <c r="S8716" s="42">
        <v>23412</v>
      </c>
      <c r="T8716" s="66" t="s">
        <v>3213</v>
      </c>
    </row>
    <row r="8717" spans="19:20">
      <c r="S8717" s="42">
        <v>23413</v>
      </c>
      <c r="T8717" s="66" t="s">
        <v>3213</v>
      </c>
    </row>
    <row r="8718" spans="19:20">
      <c r="S8718" s="42">
        <v>23414</v>
      </c>
      <c r="T8718" s="66" t="s">
        <v>3213</v>
      </c>
    </row>
    <row r="8719" spans="19:20">
      <c r="S8719" s="42">
        <v>23415</v>
      </c>
      <c r="T8719" s="66" t="s">
        <v>4074</v>
      </c>
    </row>
    <row r="8720" spans="19:20">
      <c r="S8720" s="42">
        <v>23416</v>
      </c>
      <c r="T8720" s="66" t="s">
        <v>3213</v>
      </c>
    </row>
    <row r="8721" spans="19:20">
      <c r="S8721" s="42">
        <v>23417</v>
      </c>
      <c r="T8721" s="66" t="s">
        <v>3213</v>
      </c>
    </row>
    <row r="8722" spans="19:20">
      <c r="S8722" s="42">
        <v>23418</v>
      </c>
      <c r="T8722" s="66" t="s">
        <v>3391</v>
      </c>
    </row>
    <row r="8723" spans="19:20">
      <c r="S8723" s="42">
        <v>23419</v>
      </c>
      <c r="T8723" s="66" t="s">
        <v>3856</v>
      </c>
    </row>
    <row r="8724" spans="19:20">
      <c r="S8724" s="42">
        <v>23420</v>
      </c>
      <c r="T8724" s="66" t="s">
        <v>3856</v>
      </c>
    </row>
    <row r="8725" spans="19:20">
      <c r="S8725" s="42">
        <v>23421</v>
      </c>
      <c r="T8725" s="66" t="s">
        <v>3856</v>
      </c>
    </row>
    <row r="8726" spans="19:20">
      <c r="S8726" s="42">
        <v>23422</v>
      </c>
      <c r="T8726" s="66" t="s">
        <v>3421</v>
      </c>
    </row>
    <row r="8727" spans="19:20">
      <c r="S8727" s="42">
        <v>23423</v>
      </c>
      <c r="T8727" s="66" t="s">
        <v>4373</v>
      </c>
    </row>
    <row r="8728" spans="19:20">
      <c r="S8728" s="42">
        <v>23424</v>
      </c>
      <c r="T8728" s="66" t="s">
        <v>4373</v>
      </c>
    </row>
    <row r="8729" spans="19:20">
      <c r="S8729" s="42">
        <v>23425</v>
      </c>
      <c r="T8729" s="66" t="s">
        <v>3391</v>
      </c>
    </row>
    <row r="8730" spans="19:20">
      <c r="S8730" s="42">
        <v>23426</v>
      </c>
      <c r="T8730" s="66" t="s">
        <v>3391</v>
      </c>
    </row>
    <row r="8731" spans="19:20">
      <c r="S8731" s="42">
        <v>16752</v>
      </c>
      <c r="T8731" s="66" t="s">
        <v>3514</v>
      </c>
    </row>
    <row r="8732" spans="19:20">
      <c r="S8732" s="42">
        <v>16753</v>
      </c>
      <c r="T8732" s="66" t="s">
        <v>4080</v>
      </c>
    </row>
    <row r="8733" spans="19:20">
      <c r="S8733" s="42">
        <v>16754</v>
      </c>
      <c r="T8733" s="66" t="s">
        <v>4080</v>
      </c>
    </row>
    <row r="8734" spans="19:20">
      <c r="S8734" s="42">
        <v>16755</v>
      </c>
      <c r="T8734" s="66" t="s">
        <v>3467</v>
      </c>
    </row>
    <row r="8735" spans="19:20">
      <c r="S8735" s="42">
        <v>16756</v>
      </c>
      <c r="T8735" s="66" t="s">
        <v>3213</v>
      </c>
    </row>
    <row r="8736" spans="19:20">
      <c r="S8736" s="42">
        <v>16757</v>
      </c>
      <c r="T8736" s="66" t="s">
        <v>3213</v>
      </c>
    </row>
    <row r="8737" spans="19:20">
      <c r="S8737" s="42">
        <v>16758</v>
      </c>
      <c r="T8737" s="66" t="s">
        <v>3860</v>
      </c>
    </row>
    <row r="8738" spans="19:20">
      <c r="S8738" s="42">
        <v>16759</v>
      </c>
      <c r="T8738" s="66" t="s">
        <v>4371</v>
      </c>
    </row>
    <row r="8739" spans="19:20">
      <c r="S8739" s="42">
        <v>16760</v>
      </c>
      <c r="T8739" s="66" t="s">
        <v>4371</v>
      </c>
    </row>
    <row r="8740" spans="19:20">
      <c r="S8740" s="42">
        <v>16110</v>
      </c>
      <c r="T8740" s="66" t="s">
        <v>3823</v>
      </c>
    </row>
    <row r="8741" spans="19:20">
      <c r="S8741" s="42">
        <v>22283</v>
      </c>
      <c r="T8741" s="66" t="s">
        <v>3994</v>
      </c>
    </row>
    <row r="8742" spans="19:20">
      <c r="S8742" s="42">
        <v>22284</v>
      </c>
      <c r="T8742" s="66" t="s">
        <v>4057</v>
      </c>
    </row>
    <row r="8743" spans="19:20">
      <c r="S8743" s="42">
        <v>22285</v>
      </c>
      <c r="T8743" s="66" t="s">
        <v>4057</v>
      </c>
    </row>
    <row r="8744" spans="19:20">
      <c r="S8744" s="42">
        <v>22286</v>
      </c>
      <c r="T8744" s="66" t="s">
        <v>4374</v>
      </c>
    </row>
    <row r="8745" spans="19:20">
      <c r="S8745" s="42">
        <v>22287</v>
      </c>
      <c r="T8745" s="66" t="s">
        <v>4374</v>
      </c>
    </row>
    <row r="8746" spans="19:20">
      <c r="S8746" s="42">
        <v>22288</v>
      </c>
      <c r="T8746" s="66" t="s">
        <v>4374</v>
      </c>
    </row>
    <row r="8747" spans="19:20">
      <c r="S8747" s="42">
        <v>22289</v>
      </c>
      <c r="T8747" s="66" t="s">
        <v>3994</v>
      </c>
    </row>
    <row r="8748" spans="19:20">
      <c r="S8748" s="42">
        <v>22290</v>
      </c>
      <c r="T8748" s="66" t="s">
        <v>3857</v>
      </c>
    </row>
    <row r="8749" spans="19:20">
      <c r="S8749" s="42">
        <v>22291</v>
      </c>
      <c r="T8749" s="66" t="s">
        <v>3857</v>
      </c>
    </row>
    <row r="8750" spans="19:20">
      <c r="S8750" s="42">
        <v>22756</v>
      </c>
      <c r="T8750" s="66" t="s">
        <v>3467</v>
      </c>
    </row>
    <row r="8751" spans="19:20">
      <c r="S8751" s="42">
        <v>22757</v>
      </c>
      <c r="T8751" s="66" t="s">
        <v>3467</v>
      </c>
    </row>
    <row r="8752" spans="19:20">
      <c r="S8752" s="42">
        <v>22758</v>
      </c>
      <c r="T8752" s="66" t="s">
        <v>3467</v>
      </c>
    </row>
    <row r="8753" spans="19:20">
      <c r="S8753" s="42">
        <v>22759</v>
      </c>
      <c r="T8753" s="66" t="s">
        <v>4084</v>
      </c>
    </row>
    <row r="8754" spans="19:20">
      <c r="S8754" s="42">
        <v>22760</v>
      </c>
      <c r="T8754" s="66" t="s">
        <v>4084</v>
      </c>
    </row>
    <row r="8755" spans="19:20">
      <c r="S8755" s="42">
        <v>22761</v>
      </c>
      <c r="T8755" s="66" t="s">
        <v>3467</v>
      </c>
    </row>
    <row r="8756" spans="19:20">
      <c r="S8756" s="42">
        <v>22762</v>
      </c>
      <c r="T8756" s="66" t="s">
        <v>3867</v>
      </c>
    </row>
    <row r="8757" spans="19:20">
      <c r="S8757" s="42">
        <v>22763</v>
      </c>
      <c r="T8757" s="66" t="s">
        <v>3867</v>
      </c>
    </row>
    <row r="8758" spans="19:20">
      <c r="S8758" s="42">
        <v>22764</v>
      </c>
      <c r="T8758" s="66" t="s">
        <v>3867</v>
      </c>
    </row>
    <row r="8759" spans="19:20">
      <c r="S8759" s="42">
        <v>22765</v>
      </c>
      <c r="T8759" s="66" t="s">
        <v>3867</v>
      </c>
    </row>
    <row r="8760" spans="19:20">
      <c r="S8760" s="42">
        <v>16605</v>
      </c>
      <c r="T8760" s="66" t="s">
        <v>4117</v>
      </c>
    </row>
    <row r="8761" spans="19:20">
      <c r="S8761" s="42">
        <v>16606</v>
      </c>
      <c r="T8761" s="66" t="s">
        <v>4117</v>
      </c>
    </row>
    <row r="8762" spans="19:20">
      <c r="S8762" s="42">
        <v>22769</v>
      </c>
      <c r="T8762" s="66" t="s">
        <v>3421</v>
      </c>
    </row>
    <row r="8763" spans="19:20">
      <c r="S8763" s="42">
        <v>22770</v>
      </c>
      <c r="T8763" s="66" t="s">
        <v>3767</v>
      </c>
    </row>
    <row r="8764" spans="19:20">
      <c r="S8764" s="42">
        <v>22771</v>
      </c>
      <c r="T8764" s="66" t="s">
        <v>3767</v>
      </c>
    </row>
    <row r="8765" spans="19:20">
      <c r="S8765" s="42">
        <v>22772</v>
      </c>
      <c r="T8765" s="66" t="s">
        <v>3994</v>
      </c>
    </row>
    <row r="8766" spans="19:20">
      <c r="S8766" s="42">
        <v>22773</v>
      </c>
      <c r="T8766" s="66" t="s">
        <v>3467</v>
      </c>
    </row>
    <row r="8767" spans="19:20">
      <c r="S8767" s="42">
        <v>22774</v>
      </c>
      <c r="T8767" s="66" t="s">
        <v>3467</v>
      </c>
    </row>
    <row r="8768" spans="19:20">
      <c r="S8768" s="42">
        <v>22775</v>
      </c>
      <c r="T8768" s="66" t="s">
        <v>3467</v>
      </c>
    </row>
    <row r="8769" spans="19:20">
      <c r="S8769" s="42">
        <v>22776</v>
      </c>
      <c r="T8769" s="66" t="s">
        <v>3467</v>
      </c>
    </row>
    <row r="8770" spans="19:20">
      <c r="S8770" s="42">
        <v>5175</v>
      </c>
      <c r="T8770" s="66" t="s">
        <v>3426</v>
      </c>
    </row>
    <row r="8771" spans="19:20">
      <c r="S8771" s="42">
        <v>5176</v>
      </c>
      <c r="T8771" s="66" t="s">
        <v>3426</v>
      </c>
    </row>
    <row r="8772" spans="19:20">
      <c r="S8772" s="42">
        <v>5177</v>
      </c>
      <c r="T8772" s="66" t="s">
        <v>3860</v>
      </c>
    </row>
    <row r="8773" spans="19:20">
      <c r="S8773" s="42">
        <v>5178</v>
      </c>
      <c r="T8773" s="66" t="s">
        <v>3213</v>
      </c>
    </row>
    <row r="8774" spans="19:20">
      <c r="S8774" s="42">
        <v>5179</v>
      </c>
      <c r="T8774" s="66" t="s">
        <v>3213</v>
      </c>
    </row>
    <row r="8775" spans="19:20">
      <c r="S8775" s="42">
        <v>5180</v>
      </c>
      <c r="T8775" s="66" t="s">
        <v>3213</v>
      </c>
    </row>
    <row r="8776" spans="19:20">
      <c r="S8776" s="42">
        <v>5181</v>
      </c>
      <c r="T8776" s="66" t="s">
        <v>3426</v>
      </c>
    </row>
    <row r="8777" spans="19:20">
      <c r="S8777" s="42">
        <v>16382</v>
      </c>
      <c r="T8777" s="66" t="s">
        <v>3467</v>
      </c>
    </row>
    <row r="8778" spans="19:20">
      <c r="S8778" s="42">
        <v>16383</v>
      </c>
      <c r="T8778" s="66" t="s">
        <v>3467</v>
      </c>
    </row>
    <row r="8779" spans="19:20">
      <c r="S8779" s="42">
        <v>16384</v>
      </c>
      <c r="T8779" s="66" t="s">
        <v>3860</v>
      </c>
    </row>
    <row r="8780" spans="19:20">
      <c r="S8780" s="42">
        <v>16385</v>
      </c>
      <c r="T8780" s="66" t="s">
        <v>3860</v>
      </c>
    </row>
    <row r="8781" spans="19:20">
      <c r="S8781" s="42">
        <v>16386</v>
      </c>
      <c r="T8781" s="66" t="s">
        <v>3860</v>
      </c>
    </row>
    <row r="8782" spans="19:20">
      <c r="S8782" s="42">
        <v>16387</v>
      </c>
      <c r="T8782" s="66" t="s">
        <v>3860</v>
      </c>
    </row>
    <row r="8783" spans="19:20">
      <c r="S8783" s="42">
        <v>16388</v>
      </c>
      <c r="T8783" s="66" t="s">
        <v>3860</v>
      </c>
    </row>
    <row r="8784" spans="19:20">
      <c r="S8784" s="42">
        <v>16389</v>
      </c>
      <c r="T8784" s="66" t="s">
        <v>4260</v>
      </c>
    </row>
    <row r="8785" spans="19:20">
      <c r="S8785" s="42">
        <v>16390</v>
      </c>
      <c r="T8785" s="66" t="s">
        <v>3860</v>
      </c>
    </row>
    <row r="8786" spans="19:20">
      <c r="S8786" s="42">
        <v>16391</v>
      </c>
      <c r="T8786" s="66" t="s">
        <v>3860</v>
      </c>
    </row>
    <row r="8787" spans="19:20">
      <c r="S8787" s="42">
        <v>16392</v>
      </c>
      <c r="T8787" s="66" t="s">
        <v>4260</v>
      </c>
    </row>
    <row r="8788" spans="19:20">
      <c r="S8788" s="42">
        <v>16393</v>
      </c>
      <c r="T8788" s="66" t="s">
        <v>4080</v>
      </c>
    </row>
    <row r="8789" spans="19:20">
      <c r="S8789" s="42">
        <v>16394</v>
      </c>
      <c r="T8789" s="66" t="s">
        <v>3213</v>
      </c>
    </row>
    <row r="8790" spans="19:20">
      <c r="S8790" s="42">
        <v>16395</v>
      </c>
      <c r="T8790" s="66" t="s">
        <v>3213</v>
      </c>
    </row>
    <row r="8791" spans="19:20">
      <c r="S8791" s="42">
        <v>22977</v>
      </c>
      <c r="T8791" s="66" t="s">
        <v>3822</v>
      </c>
    </row>
    <row r="8792" spans="19:20">
      <c r="S8792" s="42">
        <v>22978</v>
      </c>
      <c r="T8792" s="66" t="s">
        <v>3822</v>
      </c>
    </row>
    <row r="8793" spans="19:20">
      <c r="S8793" s="42">
        <v>22979</v>
      </c>
      <c r="T8793" s="66" t="s">
        <v>3216</v>
      </c>
    </row>
    <row r="8794" spans="19:20">
      <c r="S8794" s="42">
        <v>22980</v>
      </c>
      <c r="T8794" s="66" t="s">
        <v>3216</v>
      </c>
    </row>
    <row r="8795" spans="19:20">
      <c r="S8795" s="42">
        <v>22981</v>
      </c>
      <c r="T8795" s="66" t="s">
        <v>3216</v>
      </c>
    </row>
    <row r="8796" spans="19:20">
      <c r="S8796" s="42">
        <v>22982</v>
      </c>
      <c r="T8796" s="66" t="s">
        <v>3216</v>
      </c>
    </row>
    <row r="8797" spans="19:20">
      <c r="S8797" s="42">
        <v>22983</v>
      </c>
      <c r="T8797" s="66" t="s">
        <v>3216</v>
      </c>
    </row>
    <row r="8798" spans="19:20">
      <c r="S8798" s="42">
        <v>22984</v>
      </c>
      <c r="T8798" s="66" t="s">
        <v>3216</v>
      </c>
    </row>
    <row r="8799" spans="19:20">
      <c r="S8799" s="42">
        <v>22985</v>
      </c>
      <c r="T8799" s="66" t="s">
        <v>3216</v>
      </c>
    </row>
    <row r="8800" spans="19:20">
      <c r="S8800" s="42">
        <v>22986</v>
      </c>
      <c r="T8800" s="66" t="s">
        <v>3216</v>
      </c>
    </row>
    <row r="8801" spans="19:20">
      <c r="S8801" s="42">
        <v>22989</v>
      </c>
      <c r="T8801" s="66" t="s">
        <v>3421</v>
      </c>
    </row>
    <row r="8802" spans="19:20">
      <c r="S8802" s="42">
        <v>22990</v>
      </c>
      <c r="T8802" s="66" t="s">
        <v>3421</v>
      </c>
    </row>
    <row r="8803" spans="19:20">
      <c r="S8803" s="42">
        <v>22991</v>
      </c>
      <c r="T8803" s="66" t="s">
        <v>3421</v>
      </c>
    </row>
    <row r="8804" spans="19:20">
      <c r="S8804" s="42">
        <v>22992</v>
      </c>
      <c r="T8804" s="66" t="s">
        <v>3421</v>
      </c>
    </row>
    <row r="8805" spans="19:20">
      <c r="S8805" s="42">
        <v>22993</v>
      </c>
      <c r="T8805" s="66" t="s">
        <v>3421</v>
      </c>
    </row>
    <row r="8806" spans="19:20">
      <c r="S8806" s="42">
        <v>16577</v>
      </c>
      <c r="T8806" s="66" t="s">
        <v>4080</v>
      </c>
    </row>
    <row r="8807" spans="19:20">
      <c r="S8807" s="42">
        <v>16578</v>
      </c>
      <c r="T8807" s="66" t="s">
        <v>3216</v>
      </c>
    </row>
    <row r="8808" spans="19:20">
      <c r="S8808" s="42">
        <v>16579</v>
      </c>
      <c r="T8808" s="66" t="s">
        <v>3216</v>
      </c>
    </row>
    <row r="8809" spans="19:20">
      <c r="S8809" s="42">
        <v>16580</v>
      </c>
      <c r="T8809" s="66" t="s">
        <v>3216</v>
      </c>
    </row>
    <row r="8810" spans="19:20">
      <c r="S8810" s="42">
        <v>16581</v>
      </c>
      <c r="T8810" s="66" t="s">
        <v>3216</v>
      </c>
    </row>
    <row r="8811" spans="19:20">
      <c r="S8811" s="42">
        <v>16582</v>
      </c>
      <c r="T8811" s="66" t="s">
        <v>3216</v>
      </c>
    </row>
    <row r="8812" spans="19:20">
      <c r="S8812" s="42">
        <v>22777</v>
      </c>
      <c r="T8812" s="66" t="s">
        <v>3467</v>
      </c>
    </row>
    <row r="8813" spans="19:20">
      <c r="S8813" s="42">
        <v>22778</v>
      </c>
      <c r="T8813" s="66" t="s">
        <v>3467</v>
      </c>
    </row>
    <row r="8814" spans="19:20">
      <c r="S8814" s="42">
        <v>22779</v>
      </c>
      <c r="T8814" s="66" t="s">
        <v>3467</v>
      </c>
    </row>
    <row r="8815" spans="19:20">
      <c r="S8815" s="42">
        <v>22780</v>
      </c>
      <c r="T8815" s="66" t="s">
        <v>4223</v>
      </c>
    </row>
    <row r="8816" spans="19:20">
      <c r="S8816" s="42">
        <v>22781</v>
      </c>
      <c r="T8816" s="66" t="s">
        <v>4003</v>
      </c>
    </row>
    <row r="8817" spans="19:20">
      <c r="S8817" s="42">
        <v>22782</v>
      </c>
      <c r="T8817" s="66" t="s">
        <v>3767</v>
      </c>
    </row>
    <row r="8818" spans="19:20">
      <c r="S8818" s="42">
        <v>22783</v>
      </c>
      <c r="T8818" s="66" t="s">
        <v>3822</v>
      </c>
    </row>
    <row r="8819" spans="19:20">
      <c r="S8819" s="42">
        <v>5171</v>
      </c>
      <c r="T8819" s="66" t="s">
        <v>3359</v>
      </c>
    </row>
    <row r="8820" spans="19:20">
      <c r="S8820" s="42">
        <v>5172</v>
      </c>
      <c r="T8820" s="66" t="s">
        <v>3213</v>
      </c>
    </row>
    <row r="8821" spans="19:20">
      <c r="S8821" s="42">
        <v>5173</v>
      </c>
      <c r="T8821" s="66" t="s">
        <v>3767</v>
      </c>
    </row>
    <row r="8822" spans="19:20">
      <c r="S8822" s="42">
        <v>5174</v>
      </c>
      <c r="T8822" s="66" t="s">
        <v>3426</v>
      </c>
    </row>
    <row r="8823" spans="19:20">
      <c r="S8823" s="42">
        <v>22766</v>
      </c>
      <c r="T8823" s="66" t="s">
        <v>3467</v>
      </c>
    </row>
    <row r="8824" spans="19:20">
      <c r="S8824" s="42">
        <v>22767</v>
      </c>
      <c r="T8824" s="66" t="s">
        <v>3467</v>
      </c>
    </row>
    <row r="8825" spans="19:20">
      <c r="S8825" s="42">
        <v>22768</v>
      </c>
      <c r="T8825" s="66" t="s">
        <v>3467</v>
      </c>
    </row>
    <row r="8826" spans="19:20">
      <c r="S8826" s="42">
        <v>16381</v>
      </c>
      <c r="T8826" s="66" t="s">
        <v>3216</v>
      </c>
    </row>
    <row r="8827" spans="19:20">
      <c r="S8827" s="42">
        <v>22994</v>
      </c>
      <c r="T8827" s="66" t="s">
        <v>3421</v>
      </c>
    </row>
    <row r="8828" spans="19:20">
      <c r="S8828" s="42">
        <v>22995</v>
      </c>
      <c r="T8828" s="66" t="s">
        <v>3421</v>
      </c>
    </row>
    <row r="8829" spans="19:20">
      <c r="S8829" s="42">
        <v>22996</v>
      </c>
      <c r="T8829" s="66" t="s">
        <v>3421</v>
      </c>
    </row>
    <row r="8830" spans="19:20">
      <c r="S8830" s="42">
        <v>22997</v>
      </c>
      <c r="T8830" s="66" t="s">
        <v>4111</v>
      </c>
    </row>
    <row r="8831" spans="19:20">
      <c r="S8831" s="42">
        <v>22998</v>
      </c>
      <c r="T8831" s="66" t="s">
        <v>4111</v>
      </c>
    </row>
    <row r="8832" spans="19:20">
      <c r="S8832" s="42">
        <v>22999</v>
      </c>
      <c r="T8832" s="66" t="s">
        <v>4111</v>
      </c>
    </row>
    <row r="8833" spans="19:20">
      <c r="S8833" s="42">
        <v>23000</v>
      </c>
      <c r="T8833" s="66" t="s">
        <v>4111</v>
      </c>
    </row>
    <row r="8834" spans="19:20">
      <c r="S8834" s="42">
        <v>23001</v>
      </c>
      <c r="T8834" s="66" t="s">
        <v>4111</v>
      </c>
    </row>
    <row r="8835" spans="19:20">
      <c r="S8835" s="42">
        <v>23002</v>
      </c>
      <c r="T8835" s="66" t="s">
        <v>3959</v>
      </c>
    </row>
    <row r="8836" spans="19:20">
      <c r="S8836" s="42">
        <v>23003</v>
      </c>
      <c r="T8836" s="66" t="s">
        <v>4080</v>
      </c>
    </row>
    <row r="8837" spans="19:20">
      <c r="S8837" s="42">
        <v>23004</v>
      </c>
      <c r="T8837" s="66" t="s">
        <v>4080</v>
      </c>
    </row>
    <row r="8838" spans="19:20">
      <c r="S8838" s="42">
        <v>23005</v>
      </c>
      <c r="T8838" s="66" t="s">
        <v>3216</v>
      </c>
    </row>
    <row r="8839" spans="19:20">
      <c r="S8839" s="42">
        <v>23006</v>
      </c>
      <c r="T8839" s="66" t="s">
        <v>3216</v>
      </c>
    </row>
    <row r="8840" spans="19:20">
      <c r="S8840" s="42">
        <v>23007</v>
      </c>
      <c r="T8840" s="66" t="s">
        <v>3216</v>
      </c>
    </row>
    <row r="8841" spans="19:20">
      <c r="S8841" s="42">
        <v>23008</v>
      </c>
      <c r="T8841" s="66" t="s">
        <v>3216</v>
      </c>
    </row>
    <row r="8842" spans="19:20">
      <c r="S8842" s="42">
        <v>16592</v>
      </c>
      <c r="T8842" s="66" t="s">
        <v>3216</v>
      </c>
    </row>
    <row r="8843" spans="19:20">
      <c r="S8843" s="42">
        <v>16593</v>
      </c>
      <c r="T8843" s="66" t="s">
        <v>3216</v>
      </c>
    </row>
    <row r="8844" spans="19:20">
      <c r="S8844" s="42">
        <v>16594</v>
      </c>
      <c r="T8844" s="66" t="s">
        <v>3216</v>
      </c>
    </row>
    <row r="8845" spans="19:20">
      <c r="S8845" s="42">
        <v>16595</v>
      </c>
      <c r="T8845" s="66" t="s">
        <v>3216</v>
      </c>
    </row>
    <row r="8846" spans="19:20">
      <c r="S8846" s="42">
        <v>16596</v>
      </c>
      <c r="T8846" s="66" t="s">
        <v>3216</v>
      </c>
    </row>
    <row r="8847" spans="19:20">
      <c r="S8847" s="42">
        <v>16597</v>
      </c>
      <c r="T8847" s="66" t="s">
        <v>3467</v>
      </c>
    </row>
    <row r="8848" spans="19:20">
      <c r="S8848" s="42">
        <v>16598</v>
      </c>
      <c r="T8848" s="66" t="s">
        <v>3467</v>
      </c>
    </row>
    <row r="8849" spans="19:20">
      <c r="S8849" s="42">
        <v>16599</v>
      </c>
      <c r="T8849" s="66" t="s">
        <v>3467</v>
      </c>
    </row>
    <row r="8850" spans="19:20">
      <c r="S8850" s="42">
        <v>16600</v>
      </c>
      <c r="T8850" s="66" t="s">
        <v>3467</v>
      </c>
    </row>
    <row r="8851" spans="19:20">
      <c r="S8851" s="42">
        <v>16601</v>
      </c>
      <c r="T8851" s="66" t="s">
        <v>4117</v>
      </c>
    </row>
    <row r="8852" spans="19:20">
      <c r="S8852" s="42">
        <v>16602</v>
      </c>
      <c r="T8852" s="66" t="s">
        <v>4117</v>
      </c>
    </row>
    <row r="8853" spans="19:20">
      <c r="S8853" s="42">
        <v>16603</v>
      </c>
      <c r="T8853" s="66" t="s">
        <v>4117</v>
      </c>
    </row>
    <row r="8854" spans="19:20">
      <c r="S8854" s="42">
        <v>16604</v>
      </c>
      <c r="T8854" s="66" t="s">
        <v>4117</v>
      </c>
    </row>
    <row r="8855" spans="19:20">
      <c r="S8855" s="42">
        <v>22292</v>
      </c>
      <c r="T8855" s="66" t="s">
        <v>3857</v>
      </c>
    </row>
    <row r="8856" spans="19:20">
      <c r="S8856" s="42">
        <v>22293</v>
      </c>
      <c r="T8856" s="66" t="s">
        <v>4002</v>
      </c>
    </row>
    <row r="8857" spans="19:20">
      <c r="S8857" s="42">
        <v>22294</v>
      </c>
      <c r="T8857" s="66" t="s">
        <v>3994</v>
      </c>
    </row>
    <row r="8858" spans="19:20">
      <c r="S8858" s="42">
        <v>22295</v>
      </c>
      <c r="T8858" s="66" t="s">
        <v>3994</v>
      </c>
    </row>
    <row r="8859" spans="19:20">
      <c r="S8859" s="42">
        <v>22296</v>
      </c>
      <c r="T8859" s="66" t="s">
        <v>3989</v>
      </c>
    </row>
    <row r="8860" spans="19:20">
      <c r="S8860" s="42">
        <v>22297</v>
      </c>
      <c r="T8860" s="66" t="s">
        <v>4231</v>
      </c>
    </row>
    <row r="8861" spans="19:20">
      <c r="S8861" s="42">
        <v>22530</v>
      </c>
      <c r="T8861" s="66" t="s">
        <v>3959</v>
      </c>
    </row>
    <row r="8862" spans="19:20">
      <c r="S8862" s="42">
        <v>22531</v>
      </c>
      <c r="T8862" s="66" t="s">
        <v>3959</v>
      </c>
    </row>
    <row r="8863" spans="19:20">
      <c r="S8863" s="42">
        <v>22532</v>
      </c>
      <c r="T8863" s="66" t="s">
        <v>3959</v>
      </c>
    </row>
    <row r="8864" spans="19:20">
      <c r="S8864" s="42">
        <v>22533</v>
      </c>
      <c r="T8864" s="66" t="s">
        <v>3959</v>
      </c>
    </row>
    <row r="8865" spans="19:20">
      <c r="S8865" s="42">
        <v>22534</v>
      </c>
      <c r="T8865" s="66" t="s">
        <v>3959</v>
      </c>
    </row>
    <row r="8866" spans="19:20">
      <c r="S8866" s="42">
        <v>22535</v>
      </c>
      <c r="T8866" s="66" t="s">
        <v>3959</v>
      </c>
    </row>
    <row r="8867" spans="19:20">
      <c r="S8867" s="42">
        <v>22536</v>
      </c>
      <c r="T8867" s="66" t="s">
        <v>3959</v>
      </c>
    </row>
    <row r="8868" spans="19:20">
      <c r="S8868" s="42">
        <v>22537</v>
      </c>
      <c r="T8868" s="66" t="s">
        <v>3959</v>
      </c>
    </row>
    <row r="8869" spans="19:20">
      <c r="S8869" s="42">
        <v>22538</v>
      </c>
      <c r="T8869" s="66" t="s">
        <v>4212</v>
      </c>
    </row>
    <row r="8870" spans="19:20">
      <c r="S8870" s="42">
        <v>22539</v>
      </c>
      <c r="T8870" s="66" t="s">
        <v>3514</v>
      </c>
    </row>
    <row r="8871" spans="19:20">
      <c r="S8871" s="42">
        <v>22540</v>
      </c>
      <c r="T8871" s="66" t="s">
        <v>3514</v>
      </c>
    </row>
    <row r="8872" spans="19:20">
      <c r="S8872" s="42">
        <v>22541</v>
      </c>
      <c r="T8872" s="66" t="s">
        <v>3467</v>
      </c>
    </row>
    <row r="8873" spans="19:20">
      <c r="S8873" s="42">
        <v>22542</v>
      </c>
      <c r="T8873" s="66" t="s">
        <v>3467</v>
      </c>
    </row>
    <row r="8874" spans="19:20">
      <c r="S8874" s="42">
        <v>22543</v>
      </c>
      <c r="T8874" s="66" t="s">
        <v>3467</v>
      </c>
    </row>
    <row r="8875" spans="19:20">
      <c r="S8875" s="42">
        <v>22544</v>
      </c>
      <c r="T8875" s="66" t="s">
        <v>3467</v>
      </c>
    </row>
    <row r="8876" spans="19:20">
      <c r="S8876" s="42">
        <v>15880</v>
      </c>
      <c r="T8876" s="66" t="s">
        <v>3467</v>
      </c>
    </row>
    <row r="8877" spans="19:20">
      <c r="S8877" s="42">
        <v>15881</v>
      </c>
      <c r="T8877" s="66" t="s">
        <v>3467</v>
      </c>
    </row>
    <row r="8878" spans="19:20">
      <c r="S8878" s="42">
        <v>15882</v>
      </c>
      <c r="T8878" s="66" t="s">
        <v>3827</v>
      </c>
    </row>
    <row r="8879" spans="19:20">
      <c r="S8879" s="42">
        <v>15883</v>
      </c>
      <c r="T8879" s="66" t="s">
        <v>3827</v>
      </c>
    </row>
    <row r="8880" spans="19:20">
      <c r="S8880" s="42">
        <v>16554</v>
      </c>
      <c r="T8880" s="66" t="s">
        <v>4010</v>
      </c>
    </row>
    <row r="8881" spans="19:20">
      <c r="S8881" s="42">
        <v>16555</v>
      </c>
      <c r="T8881" s="66" t="s">
        <v>4010</v>
      </c>
    </row>
    <row r="8882" spans="19:20">
      <c r="S8882" s="42">
        <v>16556</v>
      </c>
      <c r="T8882" s="66" t="s">
        <v>3823</v>
      </c>
    </row>
    <row r="8883" spans="19:20">
      <c r="S8883" s="42">
        <v>16557</v>
      </c>
      <c r="T8883" s="66" t="s">
        <v>3213</v>
      </c>
    </row>
    <row r="8884" spans="19:20">
      <c r="S8884" s="42">
        <v>16558</v>
      </c>
      <c r="T8884" s="66" t="s">
        <v>4080</v>
      </c>
    </row>
    <row r="8885" spans="19:20">
      <c r="S8885" s="42">
        <v>16559</v>
      </c>
      <c r="T8885" s="66" t="s">
        <v>3823</v>
      </c>
    </row>
    <row r="8886" spans="19:20">
      <c r="S8886" s="42">
        <v>16560</v>
      </c>
      <c r="T8886" s="66" t="s">
        <v>3823</v>
      </c>
    </row>
    <row r="8887" spans="19:20">
      <c r="S8887" s="42">
        <v>16561</v>
      </c>
      <c r="T8887" s="66" t="s">
        <v>4080</v>
      </c>
    </row>
    <row r="8888" spans="19:20">
      <c r="S8888" s="42">
        <v>22723</v>
      </c>
      <c r="T8888" s="66" t="s">
        <v>4053</v>
      </c>
    </row>
    <row r="8889" spans="19:20">
      <c r="S8889" s="42">
        <v>22724</v>
      </c>
      <c r="T8889" s="66" t="s">
        <v>4053</v>
      </c>
    </row>
    <row r="8890" spans="19:20">
      <c r="S8890" s="42">
        <v>22725</v>
      </c>
      <c r="T8890" s="66" t="s">
        <v>4053</v>
      </c>
    </row>
    <row r="8891" spans="19:20">
      <c r="S8891" s="42">
        <v>22726</v>
      </c>
      <c r="T8891" s="66" t="s">
        <v>3860</v>
      </c>
    </row>
    <row r="8892" spans="19:20">
      <c r="S8892" s="42">
        <v>22727</v>
      </c>
      <c r="T8892" s="66" t="s">
        <v>4054</v>
      </c>
    </row>
    <row r="8893" spans="19:20">
      <c r="S8893" s="42">
        <v>22728</v>
      </c>
      <c r="T8893" s="66" t="s">
        <v>4054</v>
      </c>
    </row>
    <row r="8894" spans="19:20">
      <c r="S8894" s="42">
        <v>16367</v>
      </c>
      <c r="T8894" s="66" t="s">
        <v>3216</v>
      </c>
    </row>
    <row r="8895" spans="19:20">
      <c r="S8895" s="42">
        <v>16368</v>
      </c>
      <c r="T8895" s="66" t="s">
        <v>3216</v>
      </c>
    </row>
    <row r="8896" spans="19:20">
      <c r="S8896" s="42">
        <v>16369</v>
      </c>
      <c r="T8896" s="66" t="s">
        <v>3216</v>
      </c>
    </row>
    <row r="8897" spans="19:20">
      <c r="S8897" s="42">
        <v>16370</v>
      </c>
      <c r="T8897" s="66" t="s">
        <v>3216</v>
      </c>
    </row>
    <row r="8898" spans="19:20">
      <c r="S8898" s="42">
        <v>16371</v>
      </c>
      <c r="T8898" s="66" t="s">
        <v>3216</v>
      </c>
    </row>
    <row r="8899" spans="19:20">
      <c r="S8899" s="42">
        <v>16372</v>
      </c>
      <c r="T8899" s="66" t="s">
        <v>3216</v>
      </c>
    </row>
    <row r="8900" spans="19:20">
      <c r="S8900" s="42">
        <v>16373</v>
      </c>
      <c r="T8900" s="66" t="s">
        <v>3216</v>
      </c>
    </row>
    <row r="8901" spans="19:20">
      <c r="S8901" s="42">
        <v>16374</v>
      </c>
      <c r="T8901" s="66" t="s">
        <v>3216</v>
      </c>
    </row>
    <row r="8902" spans="19:20">
      <c r="S8902" s="42">
        <v>16375</v>
      </c>
      <c r="T8902" s="66" t="s">
        <v>3216</v>
      </c>
    </row>
    <row r="8903" spans="19:20">
      <c r="S8903" s="42">
        <v>16376</v>
      </c>
      <c r="T8903" s="66" t="s">
        <v>3860</v>
      </c>
    </row>
    <row r="8904" spans="19:20">
      <c r="S8904" s="42">
        <v>16377</v>
      </c>
      <c r="T8904" s="66" t="s">
        <v>3860</v>
      </c>
    </row>
    <row r="8905" spans="19:20">
      <c r="S8905" s="42">
        <v>16378</v>
      </c>
      <c r="T8905" s="66" t="s">
        <v>3860</v>
      </c>
    </row>
    <row r="8906" spans="19:20">
      <c r="S8906" s="42">
        <v>16379</v>
      </c>
      <c r="T8906" s="66" t="s">
        <v>3860</v>
      </c>
    </row>
    <row r="8907" spans="19:20">
      <c r="S8907" s="42">
        <v>16380</v>
      </c>
      <c r="T8907" s="66" t="s">
        <v>3860</v>
      </c>
    </row>
    <row r="8908" spans="19:20">
      <c r="S8908" s="42">
        <v>24340</v>
      </c>
      <c r="T8908" s="66" t="s">
        <v>3467</v>
      </c>
    </row>
    <row r="8909" spans="19:20">
      <c r="S8909" s="42">
        <v>24341</v>
      </c>
      <c r="T8909" s="66" t="s">
        <v>3467</v>
      </c>
    </row>
    <row r="8910" spans="19:20">
      <c r="S8910" s="42">
        <v>24342</v>
      </c>
      <c r="T8910" s="66" t="s">
        <v>3384</v>
      </c>
    </row>
    <row r="8911" spans="19:20">
      <c r="S8911" s="42">
        <v>24343</v>
      </c>
      <c r="T8911" s="66" t="s">
        <v>3471</v>
      </c>
    </row>
    <row r="8912" spans="19:20">
      <c r="S8912" s="42">
        <v>24344</v>
      </c>
      <c r="T8912" s="66" t="s">
        <v>3343</v>
      </c>
    </row>
    <row r="8913" spans="19:20">
      <c r="S8913" s="42">
        <v>24345</v>
      </c>
      <c r="T8913" s="66" t="s">
        <v>3421</v>
      </c>
    </row>
    <row r="8914" spans="19:20">
      <c r="S8914" s="42">
        <v>24346</v>
      </c>
      <c r="T8914" s="66" t="s">
        <v>3421</v>
      </c>
    </row>
    <row r="8915" spans="19:20">
      <c r="S8915" s="42">
        <v>24347</v>
      </c>
      <c r="T8915" s="66" t="s">
        <v>3421</v>
      </c>
    </row>
    <row r="8916" spans="19:20">
      <c r="S8916" s="42">
        <v>23961</v>
      </c>
      <c r="T8916" s="66" t="s">
        <v>3818</v>
      </c>
    </row>
    <row r="8917" spans="19:20">
      <c r="S8917" s="42">
        <v>23962</v>
      </c>
      <c r="T8917" s="66" t="s">
        <v>3818</v>
      </c>
    </row>
    <row r="8918" spans="19:20">
      <c r="S8918" s="42">
        <v>24246</v>
      </c>
      <c r="T8918" s="66" t="s">
        <v>3329</v>
      </c>
    </row>
    <row r="8919" spans="19:20">
      <c r="S8919" s="42">
        <v>24247</v>
      </c>
      <c r="T8919" s="66" t="s">
        <v>3329</v>
      </c>
    </row>
    <row r="8920" spans="19:20">
      <c r="S8920" s="42">
        <v>24248</v>
      </c>
      <c r="T8920" s="66" t="s">
        <v>4375</v>
      </c>
    </row>
    <row r="8921" spans="19:20">
      <c r="S8921" s="42">
        <v>24249</v>
      </c>
      <c r="T8921" s="66" t="s">
        <v>4375</v>
      </c>
    </row>
    <row r="8922" spans="19:20">
      <c r="S8922" s="42">
        <v>24250</v>
      </c>
      <c r="T8922" s="66" t="s">
        <v>4375</v>
      </c>
    </row>
    <row r="8923" spans="19:20">
      <c r="S8923" s="42">
        <v>24251</v>
      </c>
      <c r="T8923" s="66" t="s">
        <v>3959</v>
      </c>
    </row>
    <row r="8924" spans="19:20">
      <c r="S8924" s="42">
        <v>24252</v>
      </c>
      <c r="T8924" s="66" t="s">
        <v>4213</v>
      </c>
    </row>
    <row r="8925" spans="19:20">
      <c r="S8925" s="42">
        <v>24253</v>
      </c>
      <c r="T8925" s="66" t="s">
        <v>4213</v>
      </c>
    </row>
    <row r="8926" spans="19:20">
      <c r="S8926" s="42">
        <v>24254</v>
      </c>
      <c r="T8926" s="66" t="s">
        <v>4213</v>
      </c>
    </row>
    <row r="8927" spans="19:20">
      <c r="S8927" s="42">
        <v>24255</v>
      </c>
      <c r="T8927" s="66" t="s">
        <v>4213</v>
      </c>
    </row>
    <row r="8928" spans="19:20">
      <c r="S8928" s="42">
        <v>17827</v>
      </c>
      <c r="T8928" s="66" t="s">
        <v>4376</v>
      </c>
    </row>
    <row r="8929" spans="19:20">
      <c r="S8929" s="42">
        <v>80118</v>
      </c>
      <c r="T8929" s="66" t="s">
        <v>3973</v>
      </c>
    </row>
    <row r="8930" spans="19:20">
      <c r="S8930" s="42">
        <v>80119</v>
      </c>
      <c r="T8930" s="66" t="s">
        <v>3822</v>
      </c>
    </row>
    <row r="8931" spans="19:20">
      <c r="S8931" s="42">
        <v>80120</v>
      </c>
      <c r="T8931" s="66" t="s">
        <v>3822</v>
      </c>
    </row>
    <row r="8932" spans="19:20">
      <c r="S8932" s="42">
        <v>80121</v>
      </c>
      <c r="T8932" s="66" t="s">
        <v>3822</v>
      </c>
    </row>
    <row r="8933" spans="19:20">
      <c r="S8933" s="42">
        <v>80122</v>
      </c>
      <c r="T8933" s="66" t="s">
        <v>3822</v>
      </c>
    </row>
    <row r="8934" spans="19:20">
      <c r="S8934" s="42">
        <v>80123</v>
      </c>
      <c r="T8934" s="66" t="s">
        <v>3822</v>
      </c>
    </row>
    <row r="8935" spans="19:20">
      <c r="S8935" s="42">
        <v>80124</v>
      </c>
      <c r="T8935" s="66" t="s">
        <v>3822</v>
      </c>
    </row>
    <row r="8936" spans="19:20">
      <c r="S8936" s="42">
        <v>80125</v>
      </c>
      <c r="T8936" s="66" t="s">
        <v>3822</v>
      </c>
    </row>
    <row r="8937" spans="19:20">
      <c r="S8937" s="42">
        <v>80126</v>
      </c>
      <c r="T8937" s="66" t="s">
        <v>3822</v>
      </c>
    </row>
    <row r="8938" spans="19:20">
      <c r="S8938" s="42">
        <v>90006</v>
      </c>
      <c r="T8938" s="66" t="s">
        <v>3213</v>
      </c>
    </row>
    <row r="8939" spans="19:20">
      <c r="S8939" s="42">
        <v>90007</v>
      </c>
      <c r="T8939" s="66" t="s">
        <v>3213</v>
      </c>
    </row>
    <row r="8940" spans="19:20">
      <c r="S8940" s="42">
        <v>90008</v>
      </c>
      <c r="T8940" s="66" t="s">
        <v>3213</v>
      </c>
    </row>
    <row r="8941" spans="19:20">
      <c r="S8941" s="42">
        <v>90009</v>
      </c>
      <c r="T8941" s="66" t="s">
        <v>3213</v>
      </c>
    </row>
    <row r="8942" spans="19:20">
      <c r="S8942" s="42">
        <v>90010</v>
      </c>
      <c r="T8942" s="66" t="s">
        <v>3213</v>
      </c>
    </row>
    <row r="8943" spans="19:20">
      <c r="S8943" s="42">
        <v>90011</v>
      </c>
      <c r="T8943" s="66" t="s">
        <v>3213</v>
      </c>
    </row>
    <row r="8944" spans="19:20">
      <c r="S8944" s="42">
        <v>90012</v>
      </c>
      <c r="T8944" s="66" t="s">
        <v>3359</v>
      </c>
    </row>
    <row r="8945" spans="19:20">
      <c r="S8945" s="42">
        <v>90013</v>
      </c>
      <c r="T8945" s="66" t="s">
        <v>3359</v>
      </c>
    </row>
    <row r="8946" spans="19:20">
      <c r="S8946" s="42">
        <v>90014</v>
      </c>
      <c r="T8946" s="66" t="s">
        <v>3359</v>
      </c>
    </row>
    <row r="8947" spans="19:20">
      <c r="S8947" s="42">
        <v>90015</v>
      </c>
      <c r="T8947" s="66" t="s">
        <v>3359</v>
      </c>
    </row>
    <row r="8948" spans="19:20">
      <c r="S8948" s="42">
        <v>90016</v>
      </c>
      <c r="T8948" s="66" t="s">
        <v>3359</v>
      </c>
    </row>
    <row r="8949" spans="19:20">
      <c r="S8949" s="42">
        <v>90017</v>
      </c>
      <c r="T8949" s="66" t="s">
        <v>3213</v>
      </c>
    </row>
    <row r="8950" spans="19:20">
      <c r="S8950" s="42">
        <v>90018</v>
      </c>
      <c r="T8950" s="66" t="s">
        <v>3213</v>
      </c>
    </row>
    <row r="8951" spans="19:20">
      <c r="S8951" s="42">
        <v>91701</v>
      </c>
      <c r="T8951" s="66" t="s">
        <v>4080</v>
      </c>
    </row>
    <row r="8952" spans="19:20">
      <c r="S8952" s="42">
        <v>91702</v>
      </c>
      <c r="T8952" s="66" t="s">
        <v>4080</v>
      </c>
    </row>
    <row r="8953" spans="19:20">
      <c r="S8953" s="42">
        <v>91703</v>
      </c>
      <c r="T8953" s="66" t="s">
        <v>4080</v>
      </c>
    </row>
    <row r="8954" spans="19:20">
      <c r="S8954" s="42">
        <v>91704</v>
      </c>
      <c r="T8954" s="66" t="s">
        <v>4080</v>
      </c>
    </row>
    <row r="8955" spans="19:20">
      <c r="S8955" s="42">
        <v>92001</v>
      </c>
      <c r="T8955" s="66" t="s">
        <v>3834</v>
      </c>
    </row>
    <row r="8956" spans="19:20">
      <c r="S8956" s="42">
        <v>92002</v>
      </c>
      <c r="T8956" s="66" t="s">
        <v>3834</v>
      </c>
    </row>
    <row r="8957" spans="19:20">
      <c r="S8957" s="42">
        <v>92003</v>
      </c>
      <c r="T8957" s="66" t="s">
        <v>3834</v>
      </c>
    </row>
    <row r="8958" spans="19:20">
      <c r="S8958" s="42">
        <v>92004</v>
      </c>
      <c r="T8958" s="66" t="s">
        <v>3834</v>
      </c>
    </row>
    <row r="8959" spans="19:20">
      <c r="S8959" s="42">
        <v>80133</v>
      </c>
      <c r="T8959" s="66" t="s">
        <v>3822</v>
      </c>
    </row>
    <row r="8960" spans="19:20">
      <c r="S8960" s="42">
        <v>80135</v>
      </c>
      <c r="T8960" s="66" t="s">
        <v>3822</v>
      </c>
    </row>
    <row r="8961" spans="19:20">
      <c r="S8961" s="42">
        <v>80136</v>
      </c>
      <c r="T8961" s="66" t="s">
        <v>3822</v>
      </c>
    </row>
    <row r="8962" spans="19:20">
      <c r="S8962" s="42">
        <v>80137</v>
      </c>
      <c r="T8962" s="66" t="s">
        <v>3822</v>
      </c>
    </row>
    <row r="8963" spans="19:20">
      <c r="S8963" s="42">
        <v>80138</v>
      </c>
      <c r="T8963" s="66" t="s">
        <v>3822</v>
      </c>
    </row>
    <row r="8964" spans="19:20">
      <c r="S8964" s="42">
        <v>80139</v>
      </c>
      <c r="T8964" s="66" t="s">
        <v>3822</v>
      </c>
    </row>
    <row r="8965" spans="19:20">
      <c r="S8965" s="42">
        <v>80140</v>
      </c>
      <c r="T8965" s="66" t="s">
        <v>3822</v>
      </c>
    </row>
    <row r="8966" spans="19:20">
      <c r="S8966" s="42">
        <v>80141</v>
      </c>
      <c r="T8966" s="66" t="s">
        <v>3822</v>
      </c>
    </row>
    <row r="8967" spans="19:20">
      <c r="S8967" s="42">
        <v>80500</v>
      </c>
      <c r="T8967" s="66" t="s">
        <v>3959</v>
      </c>
    </row>
    <row r="8968" spans="19:20">
      <c r="S8968" s="42">
        <v>80501</v>
      </c>
      <c r="T8968" s="66" t="s">
        <v>3959</v>
      </c>
    </row>
    <row r="8969" spans="19:20">
      <c r="S8969" s="42">
        <v>80502</v>
      </c>
      <c r="T8969" s="66" t="s">
        <v>3959</v>
      </c>
    </row>
    <row r="8970" spans="19:20">
      <c r="S8970" s="42">
        <v>80503</v>
      </c>
      <c r="T8970" s="66" t="s">
        <v>3959</v>
      </c>
    </row>
    <row r="8971" spans="19:20">
      <c r="S8971" s="42">
        <v>80504</v>
      </c>
      <c r="T8971" s="66" t="s">
        <v>3213</v>
      </c>
    </row>
    <row r="8972" spans="19:20">
      <c r="S8972" s="42">
        <v>80505</v>
      </c>
      <c r="T8972" s="66" t="s">
        <v>4116</v>
      </c>
    </row>
    <row r="8973" spans="19:20">
      <c r="S8973" s="42">
        <v>81201</v>
      </c>
      <c r="T8973" s="66" t="s">
        <v>3213</v>
      </c>
    </row>
    <row r="8974" spans="19:20">
      <c r="S8974" s="42">
        <v>81202</v>
      </c>
      <c r="T8974" s="66" t="s">
        <v>4334</v>
      </c>
    </row>
    <row r="8975" spans="19:20">
      <c r="S8975" s="42">
        <v>81203</v>
      </c>
      <c r="T8975" s="66" t="s">
        <v>4334</v>
      </c>
    </row>
    <row r="8976" spans="19:20">
      <c r="S8976" s="42">
        <v>82001</v>
      </c>
      <c r="T8976" s="66" t="s">
        <v>3213</v>
      </c>
    </row>
    <row r="8977" spans="19:20">
      <c r="S8977" s="42">
        <v>82002</v>
      </c>
      <c r="T8977" s="66" t="s">
        <v>4107</v>
      </c>
    </row>
    <row r="8978" spans="19:20">
      <c r="S8978" s="42">
        <v>82003</v>
      </c>
      <c r="T8978" s="66" t="s">
        <v>4107</v>
      </c>
    </row>
    <row r="8979" spans="19:20">
      <c r="S8979" s="42">
        <v>80127</v>
      </c>
      <c r="T8979" s="66" t="s">
        <v>3822</v>
      </c>
    </row>
    <row r="8980" spans="19:20">
      <c r="S8980" s="42">
        <v>80128</v>
      </c>
      <c r="T8980" s="66" t="s">
        <v>3822</v>
      </c>
    </row>
    <row r="8981" spans="19:20">
      <c r="S8981" s="42">
        <v>80129</v>
      </c>
      <c r="T8981" s="66" t="s">
        <v>3822</v>
      </c>
    </row>
    <row r="8982" spans="19:20">
      <c r="S8982" s="42">
        <v>80130</v>
      </c>
      <c r="T8982" s="66" t="s">
        <v>3822</v>
      </c>
    </row>
    <row r="8983" spans="19:20">
      <c r="S8983" s="42">
        <v>80131</v>
      </c>
      <c r="T8983" s="66" t="s">
        <v>3822</v>
      </c>
    </row>
    <row r="8984" spans="19:20">
      <c r="S8984" s="42">
        <v>90000</v>
      </c>
      <c r="T8984" s="66" t="s">
        <v>3213</v>
      </c>
    </row>
    <row r="8985" spans="19:20">
      <c r="S8985" s="42">
        <v>90001</v>
      </c>
      <c r="T8985" s="66" t="s">
        <v>3213</v>
      </c>
    </row>
    <row r="8986" spans="19:20">
      <c r="S8986" s="42">
        <v>90002</v>
      </c>
      <c r="T8986" s="66" t="s">
        <v>3213</v>
      </c>
    </row>
    <row r="8987" spans="19:20">
      <c r="S8987" s="42">
        <v>90003</v>
      </c>
      <c r="T8987" s="66" t="s">
        <v>3213</v>
      </c>
    </row>
    <row r="8988" spans="19:20">
      <c r="S8988" s="42">
        <v>90004</v>
      </c>
      <c r="T8988" s="66" t="s">
        <v>3213</v>
      </c>
    </row>
    <row r="8989" spans="19:20">
      <c r="S8989" s="42">
        <v>90005</v>
      </c>
      <c r="T8989" s="66" t="s">
        <v>3213</v>
      </c>
    </row>
    <row r="8990" spans="19:20">
      <c r="S8990" s="42">
        <v>24256</v>
      </c>
      <c r="T8990" s="66" t="s">
        <v>3329</v>
      </c>
    </row>
    <row r="8991" spans="19:20">
      <c r="S8991" s="42">
        <v>24257</v>
      </c>
      <c r="T8991" s="66" t="s">
        <v>3329</v>
      </c>
    </row>
    <row r="8992" spans="19:20">
      <c r="S8992" s="42">
        <v>24258</v>
      </c>
      <c r="T8992" s="66" t="s">
        <v>3329</v>
      </c>
    </row>
    <row r="8993" spans="19:20">
      <c r="S8993" s="42">
        <v>24259</v>
      </c>
      <c r="T8993" s="66" t="s">
        <v>4240</v>
      </c>
    </row>
    <row r="8994" spans="19:20">
      <c r="S8994" s="42">
        <v>24260</v>
      </c>
      <c r="T8994" s="66" t="s">
        <v>4240</v>
      </c>
    </row>
    <row r="8995" spans="19:20">
      <c r="S8995" s="42">
        <v>17730</v>
      </c>
      <c r="T8995" s="66" t="s">
        <v>4214</v>
      </c>
    </row>
    <row r="8996" spans="19:20">
      <c r="S8996" s="42">
        <v>17731</v>
      </c>
      <c r="T8996" s="66" t="s">
        <v>4214</v>
      </c>
    </row>
    <row r="8997" spans="19:20">
      <c r="S8997" s="42">
        <v>17732</v>
      </c>
      <c r="T8997" s="66" t="s">
        <v>4214</v>
      </c>
    </row>
    <row r="8998" spans="19:20">
      <c r="S8998" s="42">
        <v>17733</v>
      </c>
      <c r="T8998" s="66" t="s">
        <v>4214</v>
      </c>
    </row>
    <row r="8999" spans="19:20">
      <c r="S8999" s="42">
        <v>17734</v>
      </c>
      <c r="T8999" s="66" t="s">
        <v>4214</v>
      </c>
    </row>
    <row r="9000" spans="19:20">
      <c r="S9000" s="42">
        <v>17735</v>
      </c>
      <c r="T9000" s="66" t="s">
        <v>4214</v>
      </c>
    </row>
    <row r="9001" spans="19:20">
      <c r="S9001" s="42">
        <v>17736</v>
      </c>
      <c r="T9001" s="66" t="s">
        <v>4214</v>
      </c>
    </row>
    <row r="9002" spans="19:20">
      <c r="S9002" s="42">
        <v>17737</v>
      </c>
      <c r="T9002" s="66" t="s">
        <v>4214</v>
      </c>
    </row>
    <row r="9003" spans="19:20">
      <c r="S9003" s="42">
        <v>17738</v>
      </c>
      <c r="T9003" s="66" t="s">
        <v>4214</v>
      </c>
    </row>
    <row r="9004" spans="19:20">
      <c r="S9004" s="42">
        <v>17739</v>
      </c>
      <c r="T9004" s="66" t="s">
        <v>4214</v>
      </c>
    </row>
    <row r="9005" spans="19:20">
      <c r="S9005" s="42">
        <v>17740</v>
      </c>
      <c r="T9005" s="66" t="s">
        <v>4214</v>
      </c>
    </row>
    <row r="9006" spans="19:20">
      <c r="S9006" s="42">
        <v>17741</v>
      </c>
      <c r="T9006" s="66" t="s">
        <v>4214</v>
      </c>
    </row>
    <row r="9007" spans="19:20">
      <c r="S9007" s="42">
        <v>17742</v>
      </c>
      <c r="T9007" s="66" t="s">
        <v>4214</v>
      </c>
    </row>
    <row r="9008" spans="19:20">
      <c r="S9008" s="42">
        <v>17814</v>
      </c>
      <c r="T9008" s="66" t="s">
        <v>3343</v>
      </c>
    </row>
    <row r="9009" spans="19:20">
      <c r="S9009" s="42">
        <v>17815</v>
      </c>
      <c r="T9009" s="66" t="s">
        <v>3988</v>
      </c>
    </row>
    <row r="9010" spans="19:20">
      <c r="S9010" s="42">
        <v>17816</v>
      </c>
      <c r="T9010" s="66" t="s">
        <v>3988</v>
      </c>
    </row>
    <row r="9011" spans="19:20">
      <c r="S9011" s="42">
        <v>17817</v>
      </c>
      <c r="T9011" s="66" t="s">
        <v>3343</v>
      </c>
    </row>
    <row r="9012" spans="19:20">
      <c r="S9012" s="42">
        <v>17818</v>
      </c>
      <c r="T9012" s="66" t="s">
        <v>3988</v>
      </c>
    </row>
    <row r="9013" spans="19:20">
      <c r="S9013" s="42">
        <v>17819</v>
      </c>
      <c r="T9013" s="66" t="s">
        <v>4051</v>
      </c>
    </row>
    <row r="9014" spans="19:20">
      <c r="S9014" s="42">
        <v>17820</v>
      </c>
      <c r="T9014" s="66" t="s">
        <v>3343</v>
      </c>
    </row>
    <row r="9015" spans="19:20">
      <c r="S9015" s="42">
        <v>17821</v>
      </c>
      <c r="T9015" s="66" t="s">
        <v>3343</v>
      </c>
    </row>
    <row r="9016" spans="19:20">
      <c r="S9016" s="42">
        <v>17822</v>
      </c>
      <c r="T9016" s="66" t="s">
        <v>3988</v>
      </c>
    </row>
    <row r="9017" spans="19:20">
      <c r="S9017" s="42">
        <v>17823</v>
      </c>
      <c r="T9017" s="66" t="s">
        <v>3343</v>
      </c>
    </row>
    <row r="9018" spans="19:20">
      <c r="S9018" s="42">
        <v>17824</v>
      </c>
      <c r="T9018" s="66" t="s">
        <v>3825</v>
      </c>
    </row>
    <row r="9019" spans="19:20">
      <c r="S9019" s="42">
        <v>17825</v>
      </c>
      <c r="T9019" s="66" t="s">
        <v>3329</v>
      </c>
    </row>
    <row r="9020" spans="19:20">
      <c r="S9020" s="42">
        <v>17826</v>
      </c>
      <c r="T9020" s="66" t="s">
        <v>3820</v>
      </c>
    </row>
    <row r="9021" spans="19:20">
      <c r="S9021" s="42">
        <v>23963</v>
      </c>
      <c r="T9021" s="66" t="s">
        <v>3818</v>
      </c>
    </row>
    <row r="9022" spans="19:20">
      <c r="S9022" s="42">
        <v>23964</v>
      </c>
      <c r="T9022" s="66" t="s">
        <v>3818</v>
      </c>
    </row>
    <row r="9023" spans="19:20">
      <c r="S9023" s="42">
        <v>23965</v>
      </c>
      <c r="T9023" s="66" t="s">
        <v>3818</v>
      </c>
    </row>
    <row r="9024" spans="19:20">
      <c r="S9024" s="42">
        <v>23966</v>
      </c>
      <c r="T9024" s="66" t="s">
        <v>3818</v>
      </c>
    </row>
    <row r="9025" spans="19:20">
      <c r="S9025" s="42">
        <v>23967</v>
      </c>
      <c r="T9025" s="66" t="s">
        <v>3818</v>
      </c>
    </row>
    <row r="9026" spans="19:20">
      <c r="S9026" s="42">
        <v>23968</v>
      </c>
      <c r="T9026" s="66" t="s">
        <v>3818</v>
      </c>
    </row>
    <row r="9027" spans="19:20">
      <c r="S9027" s="42">
        <v>23969</v>
      </c>
      <c r="T9027" s="66" t="s">
        <v>3818</v>
      </c>
    </row>
    <row r="9028" spans="19:20">
      <c r="S9028" s="42">
        <v>23970</v>
      </c>
      <c r="T9028" s="66" t="s">
        <v>3818</v>
      </c>
    </row>
    <row r="9029" spans="19:20">
      <c r="S9029" s="42">
        <v>23971</v>
      </c>
      <c r="T9029" s="66" t="s">
        <v>3858</v>
      </c>
    </row>
    <row r="9030" spans="19:20">
      <c r="S9030" s="42">
        <v>23972</v>
      </c>
      <c r="T9030" s="66" t="s">
        <v>4074</v>
      </c>
    </row>
    <row r="9031" spans="19:20">
      <c r="S9031" s="42">
        <v>23973</v>
      </c>
      <c r="T9031" s="66" t="s">
        <v>4074</v>
      </c>
    </row>
    <row r="9032" spans="19:20">
      <c r="S9032" s="42">
        <v>23974</v>
      </c>
      <c r="T9032" s="66" t="s">
        <v>4074</v>
      </c>
    </row>
    <row r="9033" spans="19:20">
      <c r="S9033" s="42">
        <v>23975</v>
      </c>
      <c r="T9033" s="66" t="s">
        <v>3856</v>
      </c>
    </row>
    <row r="9034" spans="19:20">
      <c r="S9034" s="42">
        <v>23976</v>
      </c>
      <c r="T9034" s="66" t="s">
        <v>3856</v>
      </c>
    </row>
    <row r="9035" spans="19:20">
      <c r="S9035" s="42">
        <v>23977</v>
      </c>
      <c r="T9035" s="66" t="s">
        <v>3856</v>
      </c>
    </row>
    <row r="9036" spans="19:20">
      <c r="S9036" s="42">
        <v>23978</v>
      </c>
      <c r="T9036" s="66" t="s">
        <v>3856</v>
      </c>
    </row>
    <row r="9037" spans="19:20">
      <c r="S9037" s="42">
        <v>23979</v>
      </c>
      <c r="T9037" s="66" t="s">
        <v>3818</v>
      </c>
    </row>
    <row r="9038" spans="19:20">
      <c r="S9038" s="42">
        <v>23980</v>
      </c>
      <c r="T9038" s="66" t="s">
        <v>3818</v>
      </c>
    </row>
    <row r="9039" spans="19:20">
      <c r="S9039" s="42">
        <v>23981</v>
      </c>
      <c r="T9039" s="66" t="s">
        <v>3818</v>
      </c>
    </row>
    <row r="9040" spans="19:20">
      <c r="S9040" s="42">
        <v>23982</v>
      </c>
      <c r="T9040" s="66" t="s">
        <v>3818</v>
      </c>
    </row>
    <row r="9041" spans="19:20">
      <c r="S9041" s="42">
        <v>23983</v>
      </c>
      <c r="T9041" s="66" t="s">
        <v>4236</v>
      </c>
    </row>
    <row r="9042" spans="19:20">
      <c r="S9042" s="42">
        <v>23984</v>
      </c>
      <c r="T9042" s="66" t="s">
        <v>3818</v>
      </c>
    </row>
    <row r="9043" spans="19:20">
      <c r="S9043" s="42">
        <v>23985</v>
      </c>
      <c r="T9043" s="66" t="s">
        <v>3818</v>
      </c>
    </row>
    <row r="9044" spans="19:20">
      <c r="S9044" s="42">
        <v>23986</v>
      </c>
      <c r="T9044" s="66" t="s">
        <v>4106</v>
      </c>
    </row>
    <row r="9045" spans="19:20">
      <c r="S9045" s="42">
        <v>23987</v>
      </c>
      <c r="T9045" s="66" t="s">
        <v>4106</v>
      </c>
    </row>
    <row r="9046" spans="19:20">
      <c r="S9046" s="42">
        <v>23988</v>
      </c>
      <c r="T9046" s="66" t="s">
        <v>4106</v>
      </c>
    </row>
    <row r="9047" spans="19:20">
      <c r="S9047" s="42">
        <v>23989</v>
      </c>
      <c r="T9047" s="66" t="s">
        <v>4074</v>
      </c>
    </row>
    <row r="9048" spans="19:20">
      <c r="S9048" s="42">
        <v>23990</v>
      </c>
      <c r="T9048" s="66" t="s">
        <v>3825</v>
      </c>
    </row>
    <row r="9049" spans="19:20">
      <c r="S9049" s="42">
        <v>23993</v>
      </c>
      <c r="T9049" s="66" t="s">
        <v>4101</v>
      </c>
    </row>
    <row r="9050" spans="19:20">
      <c r="S9050" s="42">
        <v>23994</v>
      </c>
      <c r="T9050" s="66" t="s">
        <v>4101</v>
      </c>
    </row>
    <row r="9051" spans="19:20">
      <c r="S9051" s="42">
        <v>23995</v>
      </c>
      <c r="T9051" s="66" t="s">
        <v>3820</v>
      </c>
    </row>
    <row r="9052" spans="19:20">
      <c r="S9052" s="42">
        <v>23996</v>
      </c>
      <c r="T9052" s="66" t="s">
        <v>3820</v>
      </c>
    </row>
    <row r="9053" spans="19:20">
      <c r="S9053" s="42">
        <v>23997</v>
      </c>
      <c r="T9053" s="66" t="s">
        <v>3959</v>
      </c>
    </row>
    <row r="9054" spans="19:20">
      <c r="S9054" s="42">
        <v>23998</v>
      </c>
      <c r="T9054" s="66" t="s">
        <v>3959</v>
      </c>
    </row>
    <row r="9055" spans="19:20">
      <c r="S9055" s="42">
        <v>23999</v>
      </c>
      <c r="T9055" s="66" t="s">
        <v>4101</v>
      </c>
    </row>
    <row r="9056" spans="19:20">
      <c r="S9056" s="42">
        <v>24000</v>
      </c>
      <c r="T9056" s="66" t="s">
        <v>4101</v>
      </c>
    </row>
    <row r="9057" spans="19:20">
      <c r="S9057" s="42">
        <v>24001</v>
      </c>
      <c r="T9057" s="66" t="s">
        <v>4101</v>
      </c>
    </row>
    <row r="9058" spans="19:20">
      <c r="S9058" s="42">
        <v>24002</v>
      </c>
      <c r="T9058" s="66" t="s">
        <v>4106</v>
      </c>
    </row>
    <row r="9059" spans="19:20">
      <c r="S9059" s="42">
        <v>24003</v>
      </c>
      <c r="T9059" s="66" t="s">
        <v>4105</v>
      </c>
    </row>
    <row r="9060" spans="19:20">
      <c r="S9060" s="42">
        <v>24004</v>
      </c>
      <c r="T9060" s="66" t="s">
        <v>4105</v>
      </c>
    </row>
    <row r="9061" spans="19:20">
      <c r="S9061" s="42">
        <v>24005</v>
      </c>
      <c r="T9061" s="66" t="s">
        <v>4105</v>
      </c>
    </row>
    <row r="9062" spans="19:20">
      <c r="S9062" s="42">
        <v>24006</v>
      </c>
      <c r="T9062" s="66" t="s">
        <v>4105</v>
      </c>
    </row>
    <row r="9063" spans="19:20">
      <c r="S9063" s="42">
        <v>24007</v>
      </c>
      <c r="T9063" s="66" t="s">
        <v>3421</v>
      </c>
    </row>
    <row r="9064" spans="19:20">
      <c r="S9064" s="42">
        <v>24009</v>
      </c>
      <c r="T9064" s="66" t="s">
        <v>4053</v>
      </c>
    </row>
    <row r="9065" spans="19:20">
      <c r="S9065" s="42">
        <v>24010</v>
      </c>
      <c r="T9065" s="66" t="s">
        <v>4053</v>
      </c>
    </row>
    <row r="9066" spans="19:20">
      <c r="S9066" s="42">
        <v>24012</v>
      </c>
      <c r="T9066" s="66" t="s">
        <v>3818</v>
      </c>
    </row>
    <row r="9067" spans="19:20">
      <c r="S9067" s="42">
        <v>24013</v>
      </c>
      <c r="T9067" s="66" t="s">
        <v>3818</v>
      </c>
    </row>
    <row r="9068" spans="19:20">
      <c r="S9068" s="42">
        <v>24240</v>
      </c>
      <c r="T9068" s="66" t="s">
        <v>3825</v>
      </c>
    </row>
    <row r="9069" spans="19:20">
      <c r="S9069" s="42">
        <v>24241</v>
      </c>
      <c r="T9069" s="66" t="s">
        <v>3825</v>
      </c>
    </row>
    <row r="9070" spans="19:20">
      <c r="S9070" s="42">
        <v>24242</v>
      </c>
      <c r="T9070" s="66" t="s">
        <v>3329</v>
      </c>
    </row>
    <row r="9071" spans="19:20">
      <c r="S9071" s="42">
        <v>24243</v>
      </c>
      <c r="T9071" s="66" t="s">
        <v>3343</v>
      </c>
    </row>
    <row r="9072" spans="19:20">
      <c r="S9072" s="42">
        <v>24244</v>
      </c>
      <c r="T9072" s="66" t="s">
        <v>3329</v>
      </c>
    </row>
    <row r="9073" spans="19:20">
      <c r="S9073" s="42">
        <v>23567</v>
      </c>
      <c r="T9073" s="66" t="s">
        <v>4063</v>
      </c>
    </row>
    <row r="9074" spans="19:20">
      <c r="S9074" s="42">
        <v>23569</v>
      </c>
      <c r="T9074" s="66" t="s">
        <v>3860</v>
      </c>
    </row>
    <row r="9075" spans="19:20">
      <c r="S9075" s="42">
        <v>23570</v>
      </c>
      <c r="T9075" s="66" t="s">
        <v>3860</v>
      </c>
    </row>
    <row r="9076" spans="19:20">
      <c r="S9076" s="42">
        <v>23571</v>
      </c>
      <c r="T9076" s="66" t="s">
        <v>3860</v>
      </c>
    </row>
    <row r="9077" spans="19:20">
      <c r="S9077" s="42">
        <v>23572</v>
      </c>
      <c r="T9077" s="66" t="s">
        <v>3860</v>
      </c>
    </row>
    <row r="9078" spans="19:20">
      <c r="S9078" s="42">
        <v>23573</v>
      </c>
      <c r="T9078" s="66" t="s">
        <v>3860</v>
      </c>
    </row>
    <row r="9079" spans="19:20">
      <c r="S9079" s="42">
        <v>23574</v>
      </c>
      <c r="T9079" s="66" t="s">
        <v>3860</v>
      </c>
    </row>
    <row r="9080" spans="19:20">
      <c r="S9080" s="42">
        <v>23575</v>
      </c>
      <c r="T9080" s="66" t="s">
        <v>3860</v>
      </c>
    </row>
    <row r="9081" spans="19:20">
      <c r="S9081" s="42">
        <v>23576</v>
      </c>
      <c r="T9081" s="66" t="s">
        <v>3860</v>
      </c>
    </row>
    <row r="9082" spans="19:20">
      <c r="S9082" s="42">
        <v>23577</v>
      </c>
      <c r="T9082" s="66" t="s">
        <v>3860</v>
      </c>
    </row>
    <row r="9083" spans="19:20">
      <c r="S9083" s="42">
        <v>23578</v>
      </c>
      <c r="T9083" s="66" t="s">
        <v>3860</v>
      </c>
    </row>
    <row r="9084" spans="19:20">
      <c r="S9084" s="42">
        <v>6066</v>
      </c>
      <c r="T9084" s="66" t="s">
        <v>4006</v>
      </c>
    </row>
    <row r="9085" spans="19:20">
      <c r="S9085" s="42">
        <v>6068</v>
      </c>
      <c r="T9085" s="66" t="s">
        <v>3767</v>
      </c>
    </row>
    <row r="9086" spans="19:20">
      <c r="S9086" s="42">
        <v>6069</v>
      </c>
      <c r="T9086" s="66" t="s">
        <v>3213</v>
      </c>
    </row>
    <row r="9087" spans="19:20">
      <c r="S9087" s="42">
        <v>6070</v>
      </c>
      <c r="T9087" s="66" t="s">
        <v>3213</v>
      </c>
    </row>
    <row r="9088" spans="19:20">
      <c r="S9088" s="42">
        <v>6071</v>
      </c>
      <c r="T9088" s="66" t="s">
        <v>4040</v>
      </c>
    </row>
    <row r="9089" spans="19:20">
      <c r="S9089" s="42">
        <v>6072</v>
      </c>
      <c r="T9089" s="66" t="s">
        <v>3213</v>
      </c>
    </row>
    <row r="9090" spans="19:20">
      <c r="S9090" s="42">
        <v>6073</v>
      </c>
      <c r="T9090" s="66" t="s">
        <v>3384</v>
      </c>
    </row>
    <row r="9091" spans="19:20">
      <c r="S9091" s="42">
        <v>6037</v>
      </c>
      <c r="T9091" s="66" t="s">
        <v>3213</v>
      </c>
    </row>
    <row r="9092" spans="19:20">
      <c r="S9092" s="42">
        <v>6038</v>
      </c>
      <c r="T9092" s="66" t="s">
        <v>3405</v>
      </c>
    </row>
    <row r="9093" spans="19:20">
      <c r="S9093" s="42">
        <v>6039</v>
      </c>
      <c r="T9093" s="66" t="s">
        <v>3767</v>
      </c>
    </row>
    <row r="9094" spans="19:20">
      <c r="S9094" s="42">
        <v>6040</v>
      </c>
      <c r="T9094" s="66" t="s">
        <v>3213</v>
      </c>
    </row>
    <row r="9095" spans="19:20">
      <c r="S9095" s="42">
        <v>23123</v>
      </c>
      <c r="T9095" s="66" t="s">
        <v>3216</v>
      </c>
    </row>
    <row r="9096" spans="19:20">
      <c r="S9096" s="42">
        <v>23124</v>
      </c>
      <c r="T9096" s="66" t="s">
        <v>4074</v>
      </c>
    </row>
    <row r="9097" spans="19:20">
      <c r="S9097" s="42">
        <v>23125</v>
      </c>
      <c r="T9097" s="66" t="s">
        <v>4074</v>
      </c>
    </row>
    <row r="9098" spans="19:20">
      <c r="S9098" s="42">
        <v>23126</v>
      </c>
      <c r="T9098" s="66" t="s">
        <v>4074</v>
      </c>
    </row>
    <row r="9099" spans="19:20">
      <c r="S9099" s="42">
        <v>23127</v>
      </c>
      <c r="T9099" s="66" t="s">
        <v>4068</v>
      </c>
    </row>
    <row r="9100" spans="19:20">
      <c r="S9100" s="42">
        <v>23128</v>
      </c>
      <c r="T9100" s="66" t="s">
        <v>4068</v>
      </c>
    </row>
    <row r="9101" spans="19:20">
      <c r="S9101" s="42">
        <v>23129</v>
      </c>
      <c r="T9101" s="66" t="s">
        <v>4068</v>
      </c>
    </row>
    <row r="9102" spans="19:20">
      <c r="S9102" s="42">
        <v>23130</v>
      </c>
      <c r="T9102" s="66" t="s">
        <v>3467</v>
      </c>
    </row>
    <row r="9103" spans="19:20">
      <c r="S9103" s="42">
        <v>23131</v>
      </c>
      <c r="T9103" s="66" t="s">
        <v>3467</v>
      </c>
    </row>
    <row r="9104" spans="19:20">
      <c r="S9104" s="42">
        <v>23364</v>
      </c>
      <c r="T9104" s="66" t="s">
        <v>3860</v>
      </c>
    </row>
    <row r="9105" spans="19:20">
      <c r="S9105" s="42">
        <v>23365</v>
      </c>
      <c r="T9105" s="66" t="s">
        <v>3860</v>
      </c>
    </row>
    <row r="9106" spans="19:20">
      <c r="S9106" s="42">
        <v>23376</v>
      </c>
      <c r="T9106" s="66" t="s">
        <v>3860</v>
      </c>
    </row>
    <row r="9107" spans="19:20">
      <c r="S9107" s="42">
        <v>23377</v>
      </c>
      <c r="T9107" s="66" t="s">
        <v>3860</v>
      </c>
    </row>
    <row r="9108" spans="19:20">
      <c r="S9108" s="42">
        <v>23378</v>
      </c>
      <c r="T9108" s="66" t="s">
        <v>3860</v>
      </c>
    </row>
    <row r="9109" spans="19:20">
      <c r="S9109" s="42">
        <v>6051</v>
      </c>
      <c r="T9109" s="66" t="s">
        <v>4035</v>
      </c>
    </row>
    <row r="9110" spans="19:20">
      <c r="S9110" s="42">
        <v>6052</v>
      </c>
      <c r="T9110" s="66" t="s">
        <v>4346</v>
      </c>
    </row>
    <row r="9111" spans="19:20">
      <c r="S9111" s="42">
        <v>6053</v>
      </c>
      <c r="T9111" s="66" t="s">
        <v>3213</v>
      </c>
    </row>
    <row r="9112" spans="19:20">
      <c r="S9112" s="42">
        <v>6054</v>
      </c>
      <c r="T9112" s="66" t="s">
        <v>3213</v>
      </c>
    </row>
    <row r="9113" spans="19:20">
      <c r="S9113" s="42">
        <v>6055</v>
      </c>
      <c r="T9113" s="66" t="s">
        <v>3213</v>
      </c>
    </row>
    <row r="9114" spans="19:20">
      <c r="S9114" s="42">
        <v>6056</v>
      </c>
      <c r="T9114" s="66" t="s">
        <v>3213</v>
      </c>
    </row>
    <row r="9115" spans="19:20">
      <c r="S9115" s="42">
        <v>6057</v>
      </c>
      <c r="T9115" s="66" t="s">
        <v>3213</v>
      </c>
    </row>
    <row r="9116" spans="19:20">
      <c r="S9116" s="42">
        <v>6058</v>
      </c>
      <c r="T9116" s="66" t="s">
        <v>4377</v>
      </c>
    </row>
    <row r="9117" spans="19:20">
      <c r="S9117" s="42">
        <v>6059</v>
      </c>
      <c r="T9117" s="66" t="s">
        <v>3213</v>
      </c>
    </row>
    <row r="9118" spans="19:20">
      <c r="S9118" s="42">
        <v>6060</v>
      </c>
      <c r="T9118" s="66" t="s">
        <v>4184</v>
      </c>
    </row>
    <row r="9119" spans="19:20">
      <c r="S9119" s="42">
        <v>6061</v>
      </c>
      <c r="T9119" s="66" t="s">
        <v>4250</v>
      </c>
    </row>
    <row r="9120" spans="19:20">
      <c r="S9120" s="42">
        <v>23475</v>
      </c>
      <c r="T9120" s="66" t="s">
        <v>4378</v>
      </c>
    </row>
    <row r="9121" spans="19:20">
      <c r="S9121" s="42">
        <v>16673</v>
      </c>
      <c r="T9121" s="66" t="s">
        <v>4080</v>
      </c>
    </row>
    <row r="9122" spans="19:20">
      <c r="S9122" s="42">
        <v>16674</v>
      </c>
      <c r="T9122" s="66" t="s">
        <v>4205</v>
      </c>
    </row>
    <row r="9123" spans="19:20">
      <c r="S9123" s="42">
        <v>16675</v>
      </c>
      <c r="T9123" s="66" t="s">
        <v>3213</v>
      </c>
    </row>
    <row r="9124" spans="19:20">
      <c r="S9124" s="42">
        <v>16676</v>
      </c>
      <c r="T9124" s="66" t="s">
        <v>3213</v>
      </c>
    </row>
    <row r="9125" spans="19:20">
      <c r="S9125" s="42">
        <v>16677</v>
      </c>
      <c r="T9125" s="66" t="s">
        <v>3213</v>
      </c>
    </row>
    <row r="9126" spans="19:20">
      <c r="S9126" s="42">
        <v>16678</v>
      </c>
      <c r="T9126" s="66" t="s">
        <v>3213</v>
      </c>
    </row>
    <row r="9127" spans="19:20">
      <c r="S9127" s="42">
        <v>16679</v>
      </c>
      <c r="T9127" s="66" t="s">
        <v>3213</v>
      </c>
    </row>
    <row r="9128" spans="19:20">
      <c r="S9128" s="42">
        <v>16680</v>
      </c>
      <c r="T9128" s="66" t="s">
        <v>3213</v>
      </c>
    </row>
    <row r="9129" spans="19:20">
      <c r="S9129" s="42">
        <v>16681</v>
      </c>
      <c r="T9129" s="66" t="s">
        <v>3213</v>
      </c>
    </row>
    <row r="9130" spans="19:20">
      <c r="S9130" s="42">
        <v>16682</v>
      </c>
      <c r="T9130" s="66" t="s">
        <v>3213</v>
      </c>
    </row>
    <row r="9131" spans="19:20">
      <c r="S9131" s="42">
        <v>16683</v>
      </c>
      <c r="T9131" s="66" t="s">
        <v>3213</v>
      </c>
    </row>
    <row r="9132" spans="19:20">
      <c r="S9132" s="42">
        <v>16684</v>
      </c>
      <c r="T9132" s="66" t="s">
        <v>3213</v>
      </c>
    </row>
    <row r="9133" spans="19:20">
      <c r="S9133" s="42">
        <v>16685</v>
      </c>
      <c r="T9133" s="66" t="s">
        <v>3213</v>
      </c>
    </row>
    <row r="9134" spans="19:20">
      <c r="S9134" s="42">
        <v>16686</v>
      </c>
      <c r="T9134" s="66" t="s">
        <v>3213</v>
      </c>
    </row>
    <row r="9135" spans="19:20">
      <c r="S9135" s="42">
        <v>16687</v>
      </c>
      <c r="T9135" s="66" t="s">
        <v>3213</v>
      </c>
    </row>
    <row r="9136" spans="19:20">
      <c r="S9136" s="42">
        <v>23286</v>
      </c>
      <c r="T9136" s="66" t="s">
        <v>3860</v>
      </c>
    </row>
    <row r="9137" spans="19:20">
      <c r="S9137" s="42">
        <v>23287</v>
      </c>
      <c r="T9137" s="66" t="s">
        <v>4113</v>
      </c>
    </row>
    <row r="9138" spans="19:20">
      <c r="S9138" s="42">
        <v>23288</v>
      </c>
      <c r="T9138" s="66" t="s">
        <v>3467</v>
      </c>
    </row>
    <row r="9139" spans="19:20">
      <c r="S9139" s="42">
        <v>23289</v>
      </c>
      <c r="T9139" s="66" t="s">
        <v>3329</v>
      </c>
    </row>
    <row r="9140" spans="19:20">
      <c r="S9140" s="42">
        <v>23290</v>
      </c>
      <c r="T9140" s="66" t="s">
        <v>3329</v>
      </c>
    </row>
    <row r="9141" spans="19:20">
      <c r="S9141" s="42">
        <v>23291</v>
      </c>
      <c r="T9141" s="66" t="s">
        <v>4369</v>
      </c>
    </row>
    <row r="9142" spans="19:20">
      <c r="S9142" s="42">
        <v>23292</v>
      </c>
      <c r="T9142" s="66" t="s">
        <v>3421</v>
      </c>
    </row>
    <row r="9143" spans="19:20">
      <c r="S9143" s="42">
        <v>23293</v>
      </c>
      <c r="T9143" s="66" t="s">
        <v>3860</v>
      </c>
    </row>
    <row r="9144" spans="19:20">
      <c r="S9144" s="42">
        <v>23294</v>
      </c>
      <c r="T9144" s="66" t="s">
        <v>3860</v>
      </c>
    </row>
    <row r="9145" spans="19:20">
      <c r="S9145" s="42">
        <v>23295</v>
      </c>
      <c r="T9145" s="66" t="s">
        <v>3860</v>
      </c>
    </row>
    <row r="9146" spans="19:20">
      <c r="S9146" s="42">
        <v>23296</v>
      </c>
      <c r="T9146" s="66" t="s">
        <v>4068</v>
      </c>
    </row>
    <row r="9147" spans="19:20">
      <c r="S9147" s="42">
        <v>23297</v>
      </c>
      <c r="T9147" s="66" t="s">
        <v>4068</v>
      </c>
    </row>
    <row r="9148" spans="19:20">
      <c r="S9148" s="42">
        <v>23366</v>
      </c>
      <c r="T9148" s="66" t="s">
        <v>3860</v>
      </c>
    </row>
    <row r="9149" spans="19:20">
      <c r="S9149" s="42">
        <v>23367</v>
      </c>
      <c r="T9149" s="66" t="s">
        <v>3860</v>
      </c>
    </row>
    <row r="9150" spans="19:20">
      <c r="S9150" s="42">
        <v>23368</v>
      </c>
      <c r="T9150" s="66" t="s">
        <v>3860</v>
      </c>
    </row>
    <row r="9151" spans="19:20">
      <c r="S9151" s="42">
        <v>23369</v>
      </c>
      <c r="T9151" s="66" t="s">
        <v>3860</v>
      </c>
    </row>
    <row r="9152" spans="19:20">
      <c r="S9152" s="42">
        <v>23370</v>
      </c>
      <c r="T9152" s="66" t="s">
        <v>3860</v>
      </c>
    </row>
    <row r="9153" spans="19:20">
      <c r="S9153" s="42">
        <v>23371</v>
      </c>
      <c r="T9153" s="66" t="s">
        <v>3860</v>
      </c>
    </row>
    <row r="9154" spans="19:20">
      <c r="S9154" s="42">
        <v>23372</v>
      </c>
      <c r="T9154" s="66" t="s">
        <v>3860</v>
      </c>
    </row>
    <row r="9155" spans="19:20">
      <c r="S9155" s="42">
        <v>23373</v>
      </c>
      <c r="T9155" s="66" t="s">
        <v>3860</v>
      </c>
    </row>
    <row r="9156" spans="19:20">
      <c r="S9156" s="42">
        <v>23374</v>
      </c>
      <c r="T9156" s="66" t="s">
        <v>3860</v>
      </c>
    </row>
    <row r="9157" spans="19:20">
      <c r="S9157" s="42">
        <v>23375</v>
      </c>
      <c r="T9157" s="66" t="s">
        <v>3860</v>
      </c>
    </row>
    <row r="9158" spans="19:20">
      <c r="S9158" s="42">
        <v>6041</v>
      </c>
      <c r="T9158" s="66" t="s">
        <v>3372</v>
      </c>
    </row>
    <row r="9159" spans="19:20">
      <c r="S9159" s="42">
        <v>6042</v>
      </c>
      <c r="T9159" s="66" t="s">
        <v>4346</v>
      </c>
    </row>
    <row r="9160" spans="19:20">
      <c r="S9160" s="42">
        <v>6043</v>
      </c>
      <c r="T9160" s="66" t="s">
        <v>4172</v>
      </c>
    </row>
    <row r="9161" spans="19:20">
      <c r="S9161" s="42">
        <v>6044</v>
      </c>
      <c r="T9161" s="66" t="s">
        <v>3213</v>
      </c>
    </row>
    <row r="9162" spans="19:20">
      <c r="S9162" s="42">
        <v>6045</v>
      </c>
      <c r="T9162" s="66" t="s">
        <v>3980</v>
      </c>
    </row>
    <row r="9163" spans="19:20">
      <c r="S9163" s="42">
        <v>6046</v>
      </c>
      <c r="T9163" s="66" t="s">
        <v>3213</v>
      </c>
    </row>
    <row r="9164" spans="19:20">
      <c r="S9164" s="42">
        <v>6047</v>
      </c>
      <c r="T9164" s="66" t="s">
        <v>4035</v>
      </c>
    </row>
    <row r="9165" spans="19:20">
      <c r="S9165" s="42">
        <v>6048</v>
      </c>
      <c r="T9165" s="66" t="s">
        <v>4035</v>
      </c>
    </row>
    <row r="9166" spans="19:20">
      <c r="S9166" s="42">
        <v>6049</v>
      </c>
      <c r="T9166" s="66" t="s">
        <v>3213</v>
      </c>
    </row>
    <row r="9167" spans="19:20">
      <c r="S9167" s="42">
        <v>6050</v>
      </c>
      <c r="T9167" s="66" t="s">
        <v>4346</v>
      </c>
    </row>
    <row r="9168" spans="19:20">
      <c r="S9168" s="42">
        <v>23521</v>
      </c>
      <c r="T9168" s="66" t="s">
        <v>4101</v>
      </c>
    </row>
    <row r="9169" spans="19:20">
      <c r="S9169" s="42">
        <v>23522</v>
      </c>
      <c r="T9169" s="66" t="s">
        <v>4101</v>
      </c>
    </row>
    <row r="9170" spans="19:20">
      <c r="S9170" s="42">
        <v>23523</v>
      </c>
      <c r="T9170" s="66" t="s">
        <v>4101</v>
      </c>
    </row>
    <row r="9171" spans="19:20">
      <c r="S9171" s="42">
        <v>23524</v>
      </c>
      <c r="T9171" s="66" t="s">
        <v>4101</v>
      </c>
    </row>
    <row r="9172" spans="19:20">
      <c r="S9172" s="42">
        <v>23525</v>
      </c>
      <c r="T9172" s="66" t="s">
        <v>4101</v>
      </c>
    </row>
    <row r="9173" spans="19:20">
      <c r="S9173" s="42">
        <v>23526</v>
      </c>
      <c r="T9173" s="66" t="s">
        <v>3428</v>
      </c>
    </row>
    <row r="9174" spans="19:20">
      <c r="S9174" s="42">
        <v>23527</v>
      </c>
      <c r="T9174" s="66" t="s">
        <v>4372</v>
      </c>
    </row>
    <row r="9175" spans="19:20">
      <c r="S9175" s="42">
        <v>23528</v>
      </c>
      <c r="T9175" s="66" t="s">
        <v>3822</v>
      </c>
    </row>
    <row r="9176" spans="19:20">
      <c r="S9176" s="42">
        <v>23529</v>
      </c>
      <c r="T9176" s="66" t="s">
        <v>3822</v>
      </c>
    </row>
    <row r="9177" spans="19:20">
      <c r="S9177" s="42">
        <v>23530</v>
      </c>
      <c r="T9177" s="66" t="s">
        <v>3822</v>
      </c>
    </row>
    <row r="9178" spans="19:20">
      <c r="S9178" s="42">
        <v>23531</v>
      </c>
      <c r="T9178" s="66" t="s">
        <v>3822</v>
      </c>
    </row>
    <row r="9179" spans="19:20">
      <c r="S9179" s="42">
        <v>23532</v>
      </c>
      <c r="T9179" s="66" t="s">
        <v>3822</v>
      </c>
    </row>
    <row r="9180" spans="19:20">
      <c r="S9180" s="42">
        <v>23533</v>
      </c>
      <c r="T9180" s="66" t="s">
        <v>4363</v>
      </c>
    </row>
    <row r="9181" spans="19:20">
      <c r="S9181" s="42">
        <v>23534</v>
      </c>
      <c r="T9181" s="66" t="s">
        <v>4363</v>
      </c>
    </row>
    <row r="9182" spans="19:20">
      <c r="S9182" s="42">
        <v>23535</v>
      </c>
      <c r="T9182" s="66" t="s">
        <v>3213</v>
      </c>
    </row>
    <row r="9183" spans="19:20">
      <c r="S9183" s="42">
        <v>16748</v>
      </c>
      <c r="T9183" s="66" t="s">
        <v>3213</v>
      </c>
    </row>
    <row r="9184" spans="19:20">
      <c r="S9184" s="42">
        <v>16749</v>
      </c>
      <c r="T9184" s="66" t="s">
        <v>3213</v>
      </c>
    </row>
    <row r="9185" spans="19:20">
      <c r="S9185" s="42">
        <v>23119</v>
      </c>
      <c r="T9185" s="66" t="s">
        <v>3216</v>
      </c>
    </row>
    <row r="9186" spans="19:20">
      <c r="S9186" s="42">
        <v>23120</v>
      </c>
      <c r="T9186" s="66" t="s">
        <v>3216</v>
      </c>
    </row>
    <row r="9187" spans="19:20">
      <c r="S9187" s="42">
        <v>23121</v>
      </c>
      <c r="T9187" s="66" t="s">
        <v>3216</v>
      </c>
    </row>
    <row r="9188" spans="19:20">
      <c r="S9188" s="42">
        <v>23122</v>
      </c>
      <c r="T9188" s="66" t="s">
        <v>3216</v>
      </c>
    </row>
    <row r="9189" spans="19:20">
      <c r="S9189" s="42">
        <v>23579</v>
      </c>
      <c r="T9189" s="66" t="s">
        <v>3860</v>
      </c>
    </row>
    <row r="9190" spans="19:20">
      <c r="S9190" s="42">
        <v>23580</v>
      </c>
      <c r="T9190" s="66" t="s">
        <v>3216</v>
      </c>
    </row>
    <row r="9191" spans="19:20">
      <c r="S9191" s="42">
        <v>23581</v>
      </c>
      <c r="T9191" s="66" t="s">
        <v>3216</v>
      </c>
    </row>
    <row r="9192" spans="19:20">
      <c r="S9192" s="42">
        <v>23557</v>
      </c>
      <c r="T9192" s="66" t="s">
        <v>3213</v>
      </c>
    </row>
    <row r="9193" spans="19:20">
      <c r="S9193" s="42">
        <v>23558</v>
      </c>
      <c r="T9193" s="66" t="s">
        <v>3822</v>
      </c>
    </row>
    <row r="9194" spans="19:20">
      <c r="S9194" s="42">
        <v>23559</v>
      </c>
      <c r="T9194" s="66" t="s">
        <v>4204</v>
      </c>
    </row>
    <row r="9195" spans="19:20">
      <c r="S9195" s="42">
        <v>23560</v>
      </c>
      <c r="T9195" s="66" t="s">
        <v>4101</v>
      </c>
    </row>
    <row r="9196" spans="19:20">
      <c r="S9196" s="42">
        <v>23561</v>
      </c>
      <c r="T9196" s="66" t="s">
        <v>4101</v>
      </c>
    </row>
    <row r="9197" spans="19:20">
      <c r="S9197" s="42">
        <v>23562</v>
      </c>
      <c r="T9197" s="66" t="s">
        <v>4379</v>
      </c>
    </row>
    <row r="9198" spans="19:20">
      <c r="S9198" s="42">
        <v>23563</v>
      </c>
      <c r="T9198" s="66" t="s">
        <v>3823</v>
      </c>
    </row>
    <row r="9199" spans="19:20">
      <c r="S9199" s="42">
        <v>23564</v>
      </c>
      <c r="T9199" s="66" t="s">
        <v>3984</v>
      </c>
    </row>
    <row r="9200" spans="19:20">
      <c r="S9200" s="42">
        <v>23565</v>
      </c>
      <c r="T9200" s="66" t="s">
        <v>4063</v>
      </c>
    </row>
    <row r="9201" spans="19:20">
      <c r="S9201" s="42">
        <v>23149</v>
      </c>
      <c r="T9201" s="66" t="s">
        <v>3860</v>
      </c>
    </row>
    <row r="9202" spans="19:20">
      <c r="S9202" s="42">
        <v>23150</v>
      </c>
      <c r="T9202" s="66" t="s">
        <v>3216</v>
      </c>
    </row>
    <row r="9203" spans="19:20">
      <c r="S9203" s="42">
        <v>23151</v>
      </c>
      <c r="T9203" s="66" t="s">
        <v>3544</v>
      </c>
    </row>
    <row r="9204" spans="19:20">
      <c r="S9204" s="42">
        <v>23152</v>
      </c>
      <c r="T9204" s="66" t="s">
        <v>3544</v>
      </c>
    </row>
    <row r="9205" spans="19:20">
      <c r="S9205" s="42">
        <v>23153</v>
      </c>
      <c r="T9205" s="66" t="s">
        <v>3823</v>
      </c>
    </row>
    <row r="9206" spans="19:20">
      <c r="S9206" s="42">
        <v>23546</v>
      </c>
      <c r="T9206" s="66" t="s">
        <v>3213</v>
      </c>
    </row>
    <row r="9207" spans="19:20">
      <c r="S9207" s="42">
        <v>23547</v>
      </c>
      <c r="T9207" s="66" t="s">
        <v>3213</v>
      </c>
    </row>
    <row r="9208" spans="19:20">
      <c r="S9208" s="42">
        <v>23548</v>
      </c>
      <c r="T9208" s="66" t="s">
        <v>3213</v>
      </c>
    </row>
    <row r="9209" spans="19:20">
      <c r="S9209" s="42">
        <v>23549</v>
      </c>
      <c r="T9209" s="66" t="s">
        <v>3213</v>
      </c>
    </row>
    <row r="9210" spans="19:20">
      <c r="S9210" s="42">
        <v>23550</v>
      </c>
      <c r="T9210" s="66" t="s">
        <v>3213</v>
      </c>
    </row>
    <row r="9211" spans="19:20">
      <c r="S9211" s="42">
        <v>23132</v>
      </c>
      <c r="T9211" s="66" t="s">
        <v>4000</v>
      </c>
    </row>
    <row r="9212" spans="19:20">
      <c r="S9212" s="42">
        <v>23133</v>
      </c>
      <c r="T9212" s="66" t="s">
        <v>3989</v>
      </c>
    </row>
    <row r="9213" spans="19:20">
      <c r="S9213" s="42">
        <v>23134</v>
      </c>
      <c r="T9213" s="66" t="s">
        <v>4117</v>
      </c>
    </row>
    <row r="9214" spans="19:20">
      <c r="S9214" s="42">
        <v>23135</v>
      </c>
      <c r="T9214" s="66" t="s">
        <v>4117</v>
      </c>
    </row>
    <row r="9215" spans="19:20">
      <c r="S9215" s="42">
        <v>23137</v>
      </c>
      <c r="T9215" s="66" t="s">
        <v>4117</v>
      </c>
    </row>
    <row r="9216" spans="19:20">
      <c r="S9216" s="42">
        <v>23138</v>
      </c>
      <c r="T9216" s="66" t="s">
        <v>4117</v>
      </c>
    </row>
    <row r="9217" spans="19:20">
      <c r="S9217" s="42">
        <v>23140</v>
      </c>
      <c r="T9217" s="66" t="s">
        <v>4117</v>
      </c>
    </row>
    <row r="9218" spans="19:20">
      <c r="S9218" s="42">
        <v>23141</v>
      </c>
      <c r="T9218" s="66" t="s">
        <v>3500</v>
      </c>
    </row>
    <row r="9219" spans="19:20">
      <c r="S9219" s="42">
        <v>23142</v>
      </c>
      <c r="T9219" s="66" t="s">
        <v>3959</v>
      </c>
    </row>
    <row r="9220" spans="19:20">
      <c r="S9220" s="42">
        <v>23143</v>
      </c>
      <c r="T9220" s="66" t="s">
        <v>3959</v>
      </c>
    </row>
    <row r="9221" spans="19:20">
      <c r="S9221" s="42">
        <v>23144</v>
      </c>
      <c r="T9221" s="66" t="s">
        <v>3959</v>
      </c>
    </row>
    <row r="9222" spans="19:20">
      <c r="S9222" s="42">
        <v>23145</v>
      </c>
      <c r="T9222" s="66" t="s">
        <v>3959</v>
      </c>
    </row>
    <row r="9223" spans="19:20">
      <c r="S9223" s="42">
        <v>23146</v>
      </c>
      <c r="T9223" s="66" t="s">
        <v>4212</v>
      </c>
    </row>
    <row r="9224" spans="19:20">
      <c r="S9224" s="42">
        <v>23147</v>
      </c>
      <c r="T9224" s="66" t="s">
        <v>4212</v>
      </c>
    </row>
    <row r="9225" spans="19:20">
      <c r="S9225" s="42">
        <v>23148</v>
      </c>
      <c r="T9225" s="66" t="s">
        <v>4212</v>
      </c>
    </row>
    <row r="9226" spans="19:20">
      <c r="S9226" s="42">
        <v>23379</v>
      </c>
      <c r="T9226" s="66" t="s">
        <v>3860</v>
      </c>
    </row>
    <row r="9227" spans="19:20">
      <c r="S9227" s="42">
        <v>5020</v>
      </c>
      <c r="T9227" s="66" t="s">
        <v>3213</v>
      </c>
    </row>
    <row r="9228" spans="19:20">
      <c r="S9228" s="42">
        <v>5023</v>
      </c>
      <c r="T9228" s="66" t="s">
        <v>3213</v>
      </c>
    </row>
    <row r="9229" spans="19:20">
      <c r="S9229" s="42">
        <v>5024</v>
      </c>
      <c r="T9229" s="66" t="s">
        <v>3213</v>
      </c>
    </row>
    <row r="9230" spans="19:20">
      <c r="S9230" s="42">
        <v>5025</v>
      </c>
      <c r="T9230" s="66" t="s">
        <v>3213</v>
      </c>
    </row>
    <row r="9231" spans="19:20">
      <c r="S9231" s="42">
        <v>5026</v>
      </c>
      <c r="T9231" s="66" t="s">
        <v>3213</v>
      </c>
    </row>
    <row r="9232" spans="19:20">
      <c r="S9232" s="42">
        <v>5027</v>
      </c>
      <c r="T9232" s="66" t="s">
        <v>3213</v>
      </c>
    </row>
    <row r="9233" spans="19:20">
      <c r="S9233" s="42">
        <v>5028</v>
      </c>
      <c r="T9233" s="66" t="s">
        <v>3213</v>
      </c>
    </row>
    <row r="9234" spans="19:20">
      <c r="S9234" s="42">
        <v>5029</v>
      </c>
      <c r="T9234" s="66" t="s">
        <v>3388</v>
      </c>
    </row>
    <row r="9235" spans="19:20">
      <c r="S9235" s="42">
        <v>5030</v>
      </c>
      <c r="T9235" s="66" t="s">
        <v>3213</v>
      </c>
    </row>
    <row r="9236" spans="19:20">
      <c r="S9236" s="42">
        <v>5031</v>
      </c>
      <c r="T9236" s="66" t="s">
        <v>3213</v>
      </c>
    </row>
    <row r="9237" spans="19:20">
      <c r="S9237" s="42">
        <v>5032</v>
      </c>
      <c r="T9237" s="66" t="s">
        <v>3213</v>
      </c>
    </row>
    <row r="9238" spans="19:20">
      <c r="S9238" s="42">
        <v>5033</v>
      </c>
      <c r="T9238" s="66" t="s">
        <v>3213</v>
      </c>
    </row>
    <row r="9239" spans="19:20">
      <c r="S9239" s="42">
        <v>5034</v>
      </c>
      <c r="T9239" s="66" t="s">
        <v>3213</v>
      </c>
    </row>
    <row r="9240" spans="19:20">
      <c r="S9240" s="42">
        <v>5035</v>
      </c>
      <c r="T9240" s="66" t="s">
        <v>3213</v>
      </c>
    </row>
    <row r="9241" spans="19:20">
      <c r="S9241" s="42">
        <v>24518</v>
      </c>
      <c r="T9241" s="66" t="s">
        <v>3413</v>
      </c>
    </row>
    <row r="9242" spans="19:20">
      <c r="S9242" s="42">
        <v>18110</v>
      </c>
      <c r="T9242" s="66" t="s">
        <v>3354</v>
      </c>
    </row>
    <row r="9243" spans="19:20">
      <c r="S9243" s="42">
        <v>18117</v>
      </c>
      <c r="T9243" s="66" t="s">
        <v>4380</v>
      </c>
    </row>
    <row r="9244" spans="19:20">
      <c r="S9244" s="42">
        <v>18111</v>
      </c>
      <c r="T9244" s="66" t="s">
        <v>3354</v>
      </c>
    </row>
    <row r="9245" spans="19:20">
      <c r="S9245" s="42">
        <v>18112</v>
      </c>
      <c r="T9245" s="66" t="s">
        <v>3354</v>
      </c>
    </row>
    <row r="9246" spans="19:20">
      <c r="S9246" s="42">
        <v>18113</v>
      </c>
      <c r="T9246" s="66" t="s">
        <v>3354</v>
      </c>
    </row>
    <row r="9247" spans="19:20">
      <c r="S9247" s="42">
        <v>18109</v>
      </c>
      <c r="T9247" s="66" t="s">
        <v>3354</v>
      </c>
    </row>
    <row r="9248" spans="19:20">
      <c r="S9248" s="42">
        <v>24372</v>
      </c>
      <c r="T9248" s="66" t="s">
        <v>3213</v>
      </c>
    </row>
    <row r="9249" spans="19:20">
      <c r="S9249" s="42">
        <v>24373</v>
      </c>
      <c r="T9249" s="66" t="s">
        <v>3213</v>
      </c>
    </row>
    <row r="9250" spans="19:20">
      <c r="S9250" s="42">
        <v>18114</v>
      </c>
      <c r="T9250" s="66" t="s">
        <v>3354</v>
      </c>
    </row>
    <row r="9251" spans="19:20">
      <c r="S9251" s="42">
        <v>18115</v>
      </c>
      <c r="T9251" s="66" t="s">
        <v>3354</v>
      </c>
    </row>
    <row r="9252" spans="19:20">
      <c r="S9252" s="42">
        <v>18116</v>
      </c>
      <c r="T9252" s="66" t="s">
        <v>3354</v>
      </c>
    </row>
    <row r="9253" spans="19:20">
      <c r="S9253" s="42">
        <v>18128</v>
      </c>
      <c r="T9253" s="66" t="s">
        <v>4381</v>
      </c>
    </row>
    <row r="9254" spans="19:20">
      <c r="S9254" s="42">
        <v>18142</v>
      </c>
      <c r="T9254" s="66" t="s">
        <v>4075</v>
      </c>
    </row>
    <row r="9255" spans="19:20">
      <c r="S9255" s="42">
        <v>18143</v>
      </c>
      <c r="T9255" s="66" t="s">
        <v>4075</v>
      </c>
    </row>
    <row r="9256" spans="19:20">
      <c r="S9256" s="42">
        <v>18144</v>
      </c>
      <c r="T9256" s="66" t="s">
        <v>4075</v>
      </c>
    </row>
    <row r="9257" spans="19:20">
      <c r="S9257" s="42">
        <v>18145</v>
      </c>
      <c r="T9257" s="66" t="s">
        <v>4075</v>
      </c>
    </row>
    <row r="9258" spans="19:20">
      <c r="S9258" s="42">
        <v>18146</v>
      </c>
      <c r="T9258" s="66" t="s">
        <v>4075</v>
      </c>
    </row>
    <row r="9259" spans="19:20">
      <c r="S9259" s="42">
        <v>24561</v>
      </c>
      <c r="T9259" s="66" t="s">
        <v>3467</v>
      </c>
    </row>
    <row r="9260" spans="19:20">
      <c r="S9260" s="42">
        <v>24562</v>
      </c>
      <c r="T9260" s="66" t="s">
        <v>3467</v>
      </c>
    </row>
    <row r="9261" spans="19:20">
      <c r="S9261" s="42">
        <v>18147</v>
      </c>
      <c r="T9261" s="66" t="s">
        <v>3467</v>
      </c>
    </row>
    <row r="9262" spans="19:20">
      <c r="S9262" s="42">
        <v>18155</v>
      </c>
      <c r="T9262" s="66" t="s">
        <v>3822</v>
      </c>
    </row>
    <row r="9263" spans="19:20">
      <c r="S9263" s="42">
        <v>18152</v>
      </c>
      <c r="T9263" s="66" t="s">
        <v>4051</v>
      </c>
    </row>
    <row r="9264" spans="19:20">
      <c r="S9264" s="42">
        <v>24569</v>
      </c>
      <c r="T9264" s="66" t="s">
        <v>4051</v>
      </c>
    </row>
    <row r="9265" spans="19:20">
      <c r="S9265" s="42">
        <v>24570</v>
      </c>
      <c r="T9265" s="66" t="s">
        <v>3988</v>
      </c>
    </row>
    <row r="9266" spans="19:20">
      <c r="S9266" s="42">
        <v>18183</v>
      </c>
      <c r="T9266" s="66" t="s">
        <v>3329</v>
      </c>
    </row>
    <row r="9267" spans="19:20">
      <c r="S9267" s="42">
        <v>18182</v>
      </c>
      <c r="T9267" s="66" t="s">
        <v>3329</v>
      </c>
    </row>
    <row r="9268" spans="19:20">
      <c r="S9268" s="42">
        <v>24505</v>
      </c>
      <c r="T9268" s="66" t="s">
        <v>3834</v>
      </c>
    </row>
    <row r="9269" spans="19:20">
      <c r="S9269" s="42">
        <v>18237</v>
      </c>
      <c r="T9269" s="66" t="s">
        <v>3824</v>
      </c>
    </row>
    <row r="9270" spans="19:20">
      <c r="S9270" s="42">
        <v>18238</v>
      </c>
      <c r="T9270" s="66" t="s">
        <v>3824</v>
      </c>
    </row>
    <row r="9271" spans="19:20">
      <c r="S9271" s="42">
        <v>24611</v>
      </c>
      <c r="T9271" s="66" t="s">
        <v>3824</v>
      </c>
    </row>
    <row r="9272" spans="19:20">
      <c r="S9272" s="42">
        <v>24612</v>
      </c>
      <c r="T9272" s="66" t="s">
        <v>3824</v>
      </c>
    </row>
    <row r="9273" spans="19:20">
      <c r="S9273" s="42">
        <v>24613</v>
      </c>
      <c r="T9273" s="66" t="s">
        <v>3824</v>
      </c>
    </row>
    <row r="9274" spans="19:20">
      <c r="S9274" s="42">
        <v>24614</v>
      </c>
      <c r="T9274" s="66" t="s">
        <v>4095</v>
      </c>
    </row>
    <row r="9275" spans="19:20">
      <c r="S9275" s="42">
        <v>24615</v>
      </c>
      <c r="T9275" s="66" t="s">
        <v>4095</v>
      </c>
    </row>
    <row r="9276" spans="19:20">
      <c r="S9276" s="42">
        <v>18232</v>
      </c>
      <c r="T9276" s="66" t="s">
        <v>3824</v>
      </c>
    </row>
    <row r="9277" spans="19:20">
      <c r="S9277" s="42">
        <v>18233</v>
      </c>
      <c r="T9277" s="66" t="s">
        <v>3824</v>
      </c>
    </row>
    <row r="9278" spans="19:20">
      <c r="S9278" s="42">
        <v>18234</v>
      </c>
      <c r="T9278" s="66" t="s">
        <v>3824</v>
      </c>
    </row>
    <row r="9279" spans="19:20">
      <c r="S9279" s="42">
        <v>18235</v>
      </c>
      <c r="T9279" s="66" t="s">
        <v>3824</v>
      </c>
    </row>
    <row r="9280" spans="19:20">
      <c r="S9280" s="42">
        <v>18236</v>
      </c>
      <c r="T9280" s="66" t="s">
        <v>3824</v>
      </c>
    </row>
    <row r="9281" spans="19:20">
      <c r="S9281" s="42">
        <v>19264</v>
      </c>
      <c r="T9281" s="66" t="s">
        <v>3467</v>
      </c>
    </row>
    <row r="9282" spans="19:20">
      <c r="S9282" s="42">
        <v>18273</v>
      </c>
      <c r="T9282" s="66" t="s">
        <v>3988</v>
      </c>
    </row>
    <row r="9283" spans="19:20">
      <c r="S9283" s="42">
        <v>24653</v>
      </c>
      <c r="T9283" s="66" t="s">
        <v>3988</v>
      </c>
    </row>
    <row r="9284" spans="19:20">
      <c r="S9284" s="42">
        <v>80048</v>
      </c>
      <c r="T9284" s="66" t="s">
        <v>3329</v>
      </c>
    </row>
    <row r="9285" spans="19:20">
      <c r="S9285" s="42">
        <v>25481</v>
      </c>
      <c r="T9285" s="66" t="s">
        <v>3213</v>
      </c>
    </row>
    <row r="9286" spans="19:20">
      <c r="S9286" s="42">
        <v>19263</v>
      </c>
      <c r="T9286" s="66" t="s">
        <v>3384</v>
      </c>
    </row>
    <row r="9287" spans="19:20">
      <c r="S9287" s="42">
        <v>19265</v>
      </c>
      <c r="T9287" s="66" t="s">
        <v>3213</v>
      </c>
    </row>
    <row r="9288" spans="19:20">
      <c r="S9288" s="42">
        <v>19266</v>
      </c>
      <c r="T9288" s="66" t="s">
        <v>3213</v>
      </c>
    </row>
    <row r="9289" spans="19:20">
      <c r="S9289" s="42">
        <v>25480</v>
      </c>
      <c r="T9289" s="66" t="s">
        <v>3213</v>
      </c>
    </row>
    <row r="9290" spans="19:20">
      <c r="S9290" s="42">
        <v>24662</v>
      </c>
      <c r="T9290" s="66" t="s">
        <v>4006</v>
      </c>
    </row>
    <row r="9291" spans="19:20">
      <c r="S9291" s="42">
        <v>82216</v>
      </c>
      <c r="T9291" s="66" t="s">
        <v>3213</v>
      </c>
    </row>
    <row r="9292" spans="19:20">
      <c r="S9292" s="42">
        <v>82214</v>
      </c>
      <c r="T9292" s="66" t="s">
        <v>3213</v>
      </c>
    </row>
    <row r="9293" spans="19:20">
      <c r="S9293" s="42">
        <v>82215</v>
      </c>
      <c r="T9293" s="66" t="s">
        <v>3213</v>
      </c>
    </row>
    <row r="9294" spans="19:20">
      <c r="S9294" s="42">
        <v>18298</v>
      </c>
      <c r="T9294" s="66" t="s">
        <v>3329</v>
      </c>
    </row>
    <row r="9295" spans="19:20">
      <c r="S9295" s="42">
        <v>18299</v>
      </c>
      <c r="T9295" s="66" t="s">
        <v>3329</v>
      </c>
    </row>
    <row r="9296" spans="19:20">
      <c r="S9296" s="42">
        <v>18300</v>
      </c>
      <c r="T9296" s="66" t="s">
        <v>3329</v>
      </c>
    </row>
    <row r="9297" spans="19:20">
      <c r="S9297" s="42">
        <v>18301</v>
      </c>
      <c r="T9297" s="66" t="s">
        <v>3329</v>
      </c>
    </row>
    <row r="9298" spans="19:20">
      <c r="S9298" s="42">
        <v>18220</v>
      </c>
      <c r="T9298" s="66" t="s">
        <v>3213</v>
      </c>
    </row>
    <row r="9299" spans="19:20">
      <c r="S9299" s="42">
        <v>24683</v>
      </c>
      <c r="T9299" s="66" t="s">
        <v>4087</v>
      </c>
    </row>
    <row r="9300" spans="19:20">
      <c r="S9300" s="42">
        <v>24688</v>
      </c>
      <c r="T9300" s="66" t="s">
        <v>4255</v>
      </c>
    </row>
    <row r="9301" spans="19:20">
      <c r="S9301" s="42">
        <v>24718</v>
      </c>
      <c r="T9301" s="66" t="s">
        <v>3860</v>
      </c>
    </row>
    <row r="9302" spans="19:20">
      <c r="S9302" s="42">
        <v>18368</v>
      </c>
      <c r="T9302" s="66" t="s">
        <v>4260</v>
      </c>
    </row>
    <row r="9303" spans="19:20">
      <c r="S9303" s="42">
        <v>18369</v>
      </c>
      <c r="T9303" s="66" t="s">
        <v>4260</v>
      </c>
    </row>
    <row r="9304" spans="19:20">
      <c r="S9304" s="42">
        <v>18370</v>
      </c>
      <c r="T9304" s="66" t="s">
        <v>3860</v>
      </c>
    </row>
    <row r="9305" spans="19:20">
      <c r="S9305" s="42">
        <v>18371</v>
      </c>
      <c r="T9305" s="66" t="s">
        <v>3860</v>
      </c>
    </row>
    <row r="9306" spans="19:20">
      <c r="S9306" s="42">
        <v>18372</v>
      </c>
      <c r="T9306" s="66" t="s">
        <v>3988</v>
      </c>
    </row>
    <row r="9307" spans="19:20">
      <c r="S9307" s="42">
        <v>18373</v>
      </c>
      <c r="T9307" s="66" t="s">
        <v>3988</v>
      </c>
    </row>
    <row r="9308" spans="19:20">
      <c r="S9308" s="42">
        <v>24720</v>
      </c>
      <c r="T9308" s="66" t="s">
        <v>4202</v>
      </c>
    </row>
    <row r="9309" spans="19:20">
      <c r="S9309" s="42">
        <v>18377</v>
      </c>
      <c r="T9309" s="66" t="s">
        <v>4202</v>
      </c>
    </row>
    <row r="9310" spans="19:20">
      <c r="S9310" s="42">
        <v>18378</v>
      </c>
      <c r="T9310" s="66" t="s">
        <v>4202</v>
      </c>
    </row>
    <row r="9311" spans="19:20">
      <c r="S9311" s="42">
        <v>18379</v>
      </c>
      <c r="T9311" s="66" t="s">
        <v>4202</v>
      </c>
    </row>
    <row r="9312" spans="19:20">
      <c r="S9312" s="42">
        <v>18380</v>
      </c>
      <c r="T9312" s="66" t="s">
        <v>4202</v>
      </c>
    </row>
    <row r="9313" spans="19:20">
      <c r="S9313" s="42">
        <v>18381</v>
      </c>
      <c r="T9313" s="66" t="s">
        <v>4202</v>
      </c>
    </row>
    <row r="9314" spans="19:20">
      <c r="S9314" s="42">
        <v>24721</v>
      </c>
      <c r="T9314" s="66" t="s">
        <v>4382</v>
      </c>
    </row>
    <row r="9315" spans="19:20">
      <c r="S9315" s="42">
        <v>24719</v>
      </c>
      <c r="T9315" s="66" t="s">
        <v>4202</v>
      </c>
    </row>
    <row r="9316" spans="19:20">
      <c r="S9316" s="42">
        <v>18389</v>
      </c>
      <c r="T9316" s="66" t="s">
        <v>4107</v>
      </c>
    </row>
    <row r="9317" spans="19:20">
      <c r="S9317" s="42">
        <v>24745</v>
      </c>
      <c r="T9317" s="66" t="s">
        <v>3329</v>
      </c>
    </row>
    <row r="9318" spans="19:20">
      <c r="S9318" s="42">
        <v>18428</v>
      </c>
      <c r="T9318" s="66" t="s">
        <v>4258</v>
      </c>
    </row>
    <row r="9319" spans="19:20">
      <c r="S9319" s="42">
        <v>18429</v>
      </c>
      <c r="T9319" s="66" t="s">
        <v>4258</v>
      </c>
    </row>
    <row r="9320" spans="19:20">
      <c r="S9320" s="42">
        <v>18430</v>
      </c>
      <c r="T9320" s="66" t="s">
        <v>4258</v>
      </c>
    </row>
    <row r="9321" spans="19:20">
      <c r="S9321" s="42">
        <v>24747</v>
      </c>
      <c r="T9321" s="66" t="s">
        <v>3834</v>
      </c>
    </row>
    <row r="9322" spans="19:20">
      <c r="S9322" s="42">
        <v>18432</v>
      </c>
      <c r="T9322" s="66" t="s">
        <v>3834</v>
      </c>
    </row>
    <row r="9323" spans="19:20">
      <c r="S9323" s="42">
        <v>18433</v>
      </c>
      <c r="T9323" s="66" t="s">
        <v>3834</v>
      </c>
    </row>
    <row r="9324" spans="19:20">
      <c r="S9324" s="42">
        <v>18434</v>
      </c>
      <c r="T9324" s="66" t="s">
        <v>3834</v>
      </c>
    </row>
    <row r="9325" spans="19:20">
      <c r="S9325" s="42">
        <v>5201</v>
      </c>
      <c r="T9325" s="66" t="s">
        <v>3213</v>
      </c>
    </row>
    <row r="9326" spans="19:20">
      <c r="S9326" s="42">
        <v>91710</v>
      </c>
      <c r="T9326" s="66" t="s">
        <v>4258</v>
      </c>
    </row>
    <row r="9327" spans="19:20">
      <c r="S9327" s="42">
        <v>91711</v>
      </c>
      <c r="T9327" s="66" t="s">
        <v>4258</v>
      </c>
    </row>
    <row r="9328" spans="19:20">
      <c r="S9328" s="42">
        <v>91712</v>
      </c>
      <c r="T9328" s="66" t="s">
        <v>4258</v>
      </c>
    </row>
    <row r="9329" spans="19:20">
      <c r="S9329" s="42">
        <v>24757</v>
      </c>
      <c r="T9329" s="66" t="s">
        <v>3329</v>
      </c>
    </row>
    <row r="9330" spans="19:20">
      <c r="S9330" s="42">
        <v>18449</v>
      </c>
      <c r="T9330" s="66" t="s">
        <v>3329</v>
      </c>
    </row>
    <row r="9331" spans="19:20">
      <c r="S9331" s="42">
        <v>18450</v>
      </c>
      <c r="T9331" s="66" t="s">
        <v>3329</v>
      </c>
    </row>
    <row r="9332" spans="19:20">
      <c r="S9332" s="42">
        <v>80056</v>
      </c>
      <c r="T9332" s="66" t="s">
        <v>3329</v>
      </c>
    </row>
    <row r="9333" spans="19:20">
      <c r="S9333" s="42">
        <v>18444</v>
      </c>
      <c r="T9333" s="66" t="s">
        <v>3329</v>
      </c>
    </row>
    <row r="9334" spans="19:20">
      <c r="S9334" s="42">
        <v>18445</v>
      </c>
      <c r="T9334" s="66" t="s">
        <v>3329</v>
      </c>
    </row>
    <row r="9335" spans="19:20">
      <c r="S9335" s="42">
        <v>18446</v>
      </c>
      <c r="T9335" s="66" t="s">
        <v>3329</v>
      </c>
    </row>
    <row r="9336" spans="19:20">
      <c r="S9336" s="42">
        <v>18447</v>
      </c>
      <c r="T9336" s="66" t="s">
        <v>3236</v>
      </c>
    </row>
    <row r="9337" spans="19:20">
      <c r="S9337" s="42">
        <v>18448</v>
      </c>
      <c r="T9337" s="66" t="s">
        <v>3329</v>
      </c>
    </row>
    <row r="9338" spans="19:20">
      <c r="S9338" s="42">
        <v>24762</v>
      </c>
      <c r="T9338" s="66" t="s">
        <v>4128</v>
      </c>
    </row>
    <row r="9339" spans="19:20">
      <c r="S9339" s="42">
        <v>6131</v>
      </c>
      <c r="T9339" s="66" t="s">
        <v>4128</v>
      </c>
    </row>
    <row r="9340" spans="19:20">
      <c r="S9340" s="42">
        <v>24763</v>
      </c>
      <c r="T9340" s="66" t="s">
        <v>4128</v>
      </c>
    </row>
    <row r="9341" spans="19:20">
      <c r="S9341" s="42">
        <v>18474</v>
      </c>
      <c r="T9341" s="66" t="s">
        <v>4264</v>
      </c>
    </row>
    <row r="9342" spans="19:20">
      <c r="S9342" s="42">
        <v>18475</v>
      </c>
      <c r="T9342" s="66" t="s">
        <v>4383</v>
      </c>
    </row>
    <row r="9343" spans="19:20">
      <c r="S9343" s="42">
        <v>18476</v>
      </c>
      <c r="T9343" s="66" t="s">
        <v>4383</v>
      </c>
    </row>
    <row r="9344" spans="19:20">
      <c r="S9344" s="42">
        <v>18478</v>
      </c>
      <c r="T9344" s="66" t="s">
        <v>3329</v>
      </c>
    </row>
    <row r="9345" spans="19:20">
      <c r="S9345" s="42">
        <v>6132</v>
      </c>
      <c r="T9345" s="66" t="s">
        <v>4261</v>
      </c>
    </row>
    <row r="9346" spans="19:20">
      <c r="S9346" s="42">
        <v>8019</v>
      </c>
      <c r="T9346" s="66" t="s">
        <v>4261</v>
      </c>
    </row>
    <row r="9347" spans="19:20">
      <c r="S9347" s="42">
        <v>18515</v>
      </c>
      <c r="T9347" s="66" t="s">
        <v>3823</v>
      </c>
    </row>
    <row r="9348" spans="19:20">
      <c r="S9348" s="42">
        <v>18520</v>
      </c>
      <c r="T9348" s="66" t="s">
        <v>3823</v>
      </c>
    </row>
    <row r="9349" spans="19:20">
      <c r="S9349" s="42">
        <v>24825</v>
      </c>
      <c r="T9349" s="66" t="s">
        <v>3823</v>
      </c>
    </row>
    <row r="9350" spans="19:20">
      <c r="S9350" s="42">
        <v>24826</v>
      </c>
      <c r="T9350" s="66" t="s">
        <v>3823</v>
      </c>
    </row>
    <row r="9351" spans="19:20">
      <c r="S9351" s="42">
        <v>5203</v>
      </c>
      <c r="T9351" s="66" t="s">
        <v>3213</v>
      </c>
    </row>
    <row r="9352" spans="19:20">
      <c r="S9352" s="42">
        <v>18516</v>
      </c>
      <c r="T9352" s="66" t="s">
        <v>3823</v>
      </c>
    </row>
    <row r="9353" spans="19:20">
      <c r="S9353" s="42">
        <v>18517</v>
      </c>
      <c r="T9353" s="66" t="s">
        <v>3823</v>
      </c>
    </row>
    <row r="9354" spans="19:20">
      <c r="S9354" s="42">
        <v>18518</v>
      </c>
      <c r="T9354" s="66" t="s">
        <v>3823</v>
      </c>
    </row>
    <row r="9355" spans="19:20">
      <c r="S9355" s="42">
        <v>24822</v>
      </c>
      <c r="T9355" s="66" t="s">
        <v>3823</v>
      </c>
    </row>
    <row r="9356" spans="19:20">
      <c r="S9356" s="42">
        <v>24823</v>
      </c>
      <c r="T9356" s="66" t="s">
        <v>3823</v>
      </c>
    </row>
    <row r="9357" spans="19:20">
      <c r="S9357" s="42">
        <v>18519</v>
      </c>
      <c r="T9357" s="66" t="s">
        <v>3823</v>
      </c>
    </row>
    <row r="9358" spans="19:20">
      <c r="S9358" s="42">
        <v>24824</v>
      </c>
      <c r="T9358" s="66" t="s">
        <v>3823</v>
      </c>
    </row>
    <row r="9359" spans="19:20">
      <c r="S9359" s="42">
        <v>18513</v>
      </c>
      <c r="T9359" s="66" t="s">
        <v>3324</v>
      </c>
    </row>
    <row r="9360" spans="19:20">
      <c r="S9360" s="42">
        <v>24820</v>
      </c>
      <c r="T9360" s="66" t="s">
        <v>3324</v>
      </c>
    </row>
    <row r="9361" spans="19:20">
      <c r="S9361" s="42">
        <v>18514</v>
      </c>
      <c r="T9361" s="66" t="s">
        <v>3324</v>
      </c>
    </row>
    <row r="9362" spans="19:20">
      <c r="S9362" s="42">
        <v>24821</v>
      </c>
      <c r="T9362" s="66" t="s">
        <v>3324</v>
      </c>
    </row>
    <row r="9363" spans="19:20">
      <c r="S9363" s="42">
        <v>24833</v>
      </c>
      <c r="T9363" s="66" t="s">
        <v>3329</v>
      </c>
    </row>
    <row r="9364" spans="19:20">
      <c r="S9364" s="42">
        <v>24845</v>
      </c>
      <c r="T9364" s="66" t="s">
        <v>3866</v>
      </c>
    </row>
    <row r="9365" spans="19:20">
      <c r="S9365" s="42">
        <v>24846</v>
      </c>
      <c r="T9365" s="66" t="s">
        <v>3866</v>
      </c>
    </row>
    <row r="9366" spans="19:20">
      <c r="S9366" s="42">
        <v>24847</v>
      </c>
      <c r="T9366" s="66" t="s">
        <v>3866</v>
      </c>
    </row>
    <row r="9367" spans="19:20">
      <c r="S9367" s="42">
        <v>24848</v>
      </c>
      <c r="T9367" s="66" t="s">
        <v>3866</v>
      </c>
    </row>
    <row r="9368" spans="19:20">
      <c r="S9368" s="42">
        <v>24849</v>
      </c>
      <c r="T9368" s="66" t="s">
        <v>3866</v>
      </c>
    </row>
    <row r="9369" spans="19:20">
      <c r="S9369" s="42">
        <v>24850</v>
      </c>
      <c r="T9369" s="66" t="s">
        <v>3866</v>
      </c>
    </row>
    <row r="9370" spans="19:20">
      <c r="S9370" s="42">
        <v>24851</v>
      </c>
      <c r="T9370" s="66" t="s">
        <v>3866</v>
      </c>
    </row>
    <row r="9371" spans="19:20">
      <c r="S9371" s="42">
        <v>18551</v>
      </c>
      <c r="T9371" s="66" t="s">
        <v>3866</v>
      </c>
    </row>
    <row r="9372" spans="19:20">
      <c r="S9372" s="42">
        <v>18552</v>
      </c>
      <c r="T9372" s="66" t="s">
        <v>3866</v>
      </c>
    </row>
    <row r="9373" spans="19:20">
      <c r="S9373" s="42">
        <v>24852</v>
      </c>
      <c r="T9373" s="66" t="s">
        <v>3866</v>
      </c>
    </row>
    <row r="9374" spans="19:20">
      <c r="S9374" s="42">
        <v>5204</v>
      </c>
      <c r="T9374" s="66" t="s">
        <v>3866</v>
      </c>
    </row>
    <row r="9375" spans="19:20">
      <c r="S9375" s="42">
        <v>18553</v>
      </c>
      <c r="T9375" s="66" t="s">
        <v>3866</v>
      </c>
    </row>
    <row r="9376" spans="19:20">
      <c r="S9376" s="42">
        <v>18546</v>
      </c>
      <c r="T9376" s="66" t="s">
        <v>3866</v>
      </c>
    </row>
    <row r="9377" spans="19:20">
      <c r="S9377" s="42">
        <v>18547</v>
      </c>
      <c r="T9377" s="66" t="s">
        <v>3866</v>
      </c>
    </row>
    <row r="9378" spans="19:20">
      <c r="S9378" s="42">
        <v>18548</v>
      </c>
      <c r="T9378" s="66" t="s">
        <v>3866</v>
      </c>
    </row>
    <row r="9379" spans="19:20">
      <c r="S9379" s="42">
        <v>18549</v>
      </c>
      <c r="T9379" s="66" t="s">
        <v>3866</v>
      </c>
    </row>
    <row r="9380" spans="19:20">
      <c r="S9380" s="42">
        <v>18550</v>
      </c>
      <c r="T9380" s="66" t="s">
        <v>3866</v>
      </c>
    </row>
    <row r="9381" spans="19:20">
      <c r="S9381" s="42">
        <v>24842</v>
      </c>
      <c r="T9381" s="66" t="s">
        <v>3866</v>
      </c>
    </row>
    <row r="9382" spans="19:20">
      <c r="S9382" s="42">
        <v>24843</v>
      </c>
      <c r="T9382" s="66" t="s">
        <v>3866</v>
      </c>
    </row>
    <row r="9383" spans="19:20">
      <c r="S9383" s="42">
        <v>24844</v>
      </c>
      <c r="T9383" s="66" t="s">
        <v>3866</v>
      </c>
    </row>
    <row r="9384" spans="19:20">
      <c r="S9384" s="42">
        <v>18560</v>
      </c>
      <c r="T9384" s="66" t="s">
        <v>4384</v>
      </c>
    </row>
    <row r="9385" spans="19:20">
      <c r="S9385" s="42">
        <v>24784</v>
      </c>
      <c r="T9385" s="66" t="s">
        <v>4384</v>
      </c>
    </row>
    <row r="9386" spans="19:20">
      <c r="S9386" s="42">
        <v>18558</v>
      </c>
      <c r="T9386" s="66" t="s">
        <v>4384</v>
      </c>
    </row>
    <row r="9387" spans="19:20">
      <c r="S9387" s="42">
        <v>18559</v>
      </c>
      <c r="T9387" s="66" t="s">
        <v>4384</v>
      </c>
    </row>
    <row r="9388" spans="19:20">
      <c r="S9388" s="42">
        <v>18561</v>
      </c>
      <c r="T9388" s="66" t="s">
        <v>4384</v>
      </c>
    </row>
    <row r="9389" spans="19:20">
      <c r="S9389" s="42">
        <v>18581</v>
      </c>
      <c r="T9389" s="66" t="s">
        <v>3833</v>
      </c>
    </row>
    <row r="9390" spans="19:20">
      <c r="S9390" s="42">
        <v>18582</v>
      </c>
      <c r="T9390" s="66" t="s">
        <v>3833</v>
      </c>
    </row>
    <row r="9391" spans="19:20">
      <c r="S9391" s="42">
        <v>18583</v>
      </c>
      <c r="T9391" s="66" t="s">
        <v>3833</v>
      </c>
    </row>
    <row r="9392" spans="19:20">
      <c r="S9392" s="42">
        <v>18584</v>
      </c>
      <c r="T9392" s="66" t="s">
        <v>3833</v>
      </c>
    </row>
    <row r="9393" spans="19:20">
      <c r="S9393" s="42">
        <v>24868</v>
      </c>
      <c r="T9393" s="66" t="s">
        <v>3833</v>
      </c>
    </row>
    <row r="9394" spans="19:20">
      <c r="S9394" s="42">
        <v>24870</v>
      </c>
      <c r="T9394" s="66" t="s">
        <v>3833</v>
      </c>
    </row>
    <row r="9395" spans="19:20">
      <c r="S9395" s="42">
        <v>18577</v>
      </c>
      <c r="T9395" s="66" t="s">
        <v>3833</v>
      </c>
    </row>
    <row r="9396" spans="19:20">
      <c r="S9396" s="42">
        <v>18578</v>
      </c>
      <c r="T9396" s="66" t="s">
        <v>3833</v>
      </c>
    </row>
    <row r="9397" spans="19:20">
      <c r="S9397" s="42">
        <v>18579</v>
      </c>
      <c r="T9397" s="66" t="s">
        <v>3833</v>
      </c>
    </row>
    <row r="9398" spans="19:20">
      <c r="S9398" s="42">
        <v>18580</v>
      </c>
      <c r="T9398" s="66" t="s">
        <v>3833</v>
      </c>
    </row>
    <row r="9399" spans="19:20">
      <c r="S9399" s="42">
        <v>24869</v>
      </c>
      <c r="T9399" s="66" t="s">
        <v>3833</v>
      </c>
    </row>
    <row r="9400" spans="19:20">
      <c r="S9400" s="42">
        <v>18602</v>
      </c>
      <c r="T9400" s="66" t="s">
        <v>4261</v>
      </c>
    </row>
    <row r="9401" spans="19:20">
      <c r="S9401" s="42">
        <v>24895</v>
      </c>
      <c r="T9401" s="66" t="s">
        <v>3886</v>
      </c>
    </row>
    <row r="9402" spans="19:20">
      <c r="S9402" s="42">
        <v>24904</v>
      </c>
      <c r="T9402" s="66" t="s">
        <v>3467</v>
      </c>
    </row>
    <row r="9403" spans="19:20">
      <c r="S9403" s="42">
        <v>24905</v>
      </c>
      <c r="T9403" s="66" t="s">
        <v>3467</v>
      </c>
    </row>
    <row r="9404" spans="19:20">
      <c r="S9404" s="42">
        <v>18621</v>
      </c>
      <c r="T9404" s="66" t="s">
        <v>3329</v>
      </c>
    </row>
    <row r="9405" spans="19:20">
      <c r="S9405" s="42">
        <v>5205</v>
      </c>
      <c r="T9405" s="66" t="s">
        <v>3213</v>
      </c>
    </row>
    <row r="9406" spans="19:20">
      <c r="S9406" s="42">
        <v>18654</v>
      </c>
      <c r="T9406" s="66" t="s">
        <v>3818</v>
      </c>
    </row>
    <row r="9407" spans="19:20">
      <c r="S9407" s="42">
        <v>18663</v>
      </c>
      <c r="T9407" s="66" t="s">
        <v>4266</v>
      </c>
    </row>
    <row r="9408" spans="19:20">
      <c r="S9408" s="42">
        <v>18664</v>
      </c>
      <c r="T9408" s="66" t="s">
        <v>4266</v>
      </c>
    </row>
    <row r="9409" spans="19:20">
      <c r="S9409" s="42">
        <v>24953</v>
      </c>
      <c r="T9409" s="66" t="s">
        <v>4266</v>
      </c>
    </row>
    <row r="9410" spans="19:20">
      <c r="S9410" s="42">
        <v>24954</v>
      </c>
      <c r="T9410" s="66" t="s">
        <v>4266</v>
      </c>
    </row>
    <row r="9411" spans="19:20">
      <c r="S9411" s="42">
        <v>24955</v>
      </c>
      <c r="T9411" s="66" t="s">
        <v>4266</v>
      </c>
    </row>
    <row r="9412" spans="19:20">
      <c r="S9412" s="42">
        <v>18640</v>
      </c>
      <c r="T9412" s="66" t="s">
        <v>3818</v>
      </c>
    </row>
    <row r="9413" spans="19:20">
      <c r="S9413" s="42">
        <v>18641</v>
      </c>
      <c r="T9413" s="66" t="s">
        <v>3818</v>
      </c>
    </row>
    <row r="9414" spans="19:20">
      <c r="S9414" s="42">
        <v>18642</v>
      </c>
      <c r="T9414" s="66" t="s">
        <v>3818</v>
      </c>
    </row>
    <row r="9415" spans="19:20">
      <c r="S9415" s="42">
        <v>18644</v>
      </c>
      <c r="T9415" s="66" t="s">
        <v>3818</v>
      </c>
    </row>
    <row r="9416" spans="19:20">
      <c r="S9416" s="42">
        <v>18667</v>
      </c>
      <c r="T9416" s="66" t="s">
        <v>3834</v>
      </c>
    </row>
    <row r="9417" spans="19:20">
      <c r="S9417" s="42">
        <v>24956</v>
      </c>
      <c r="T9417" s="66" t="s">
        <v>3834</v>
      </c>
    </row>
    <row r="9418" spans="19:20">
      <c r="S9418" s="42">
        <v>18665</v>
      </c>
      <c r="T9418" s="66" t="s">
        <v>3834</v>
      </c>
    </row>
    <row r="9419" spans="19:20">
      <c r="S9419" s="42">
        <v>18666</v>
      </c>
      <c r="T9419" s="66" t="s">
        <v>3834</v>
      </c>
    </row>
    <row r="9420" spans="19:20">
      <c r="S9420" s="42">
        <v>18668</v>
      </c>
      <c r="T9420" s="66" t="s">
        <v>3213</v>
      </c>
    </row>
    <row r="9421" spans="19:20">
      <c r="S9421" s="42">
        <v>24968</v>
      </c>
      <c r="T9421" s="66" t="s">
        <v>3329</v>
      </c>
    </row>
    <row r="9422" spans="19:20">
      <c r="S9422" s="42">
        <v>18689</v>
      </c>
      <c r="T9422" s="66" t="s">
        <v>3329</v>
      </c>
    </row>
    <row r="9423" spans="19:20">
      <c r="S9423" s="42">
        <v>18690</v>
      </c>
      <c r="T9423" s="66" t="s">
        <v>3329</v>
      </c>
    </row>
    <row r="9424" spans="19:20">
      <c r="S9424" s="42">
        <v>18691</v>
      </c>
      <c r="T9424" s="66" t="s">
        <v>3329</v>
      </c>
    </row>
    <row r="9425" spans="19:20">
      <c r="S9425" s="42">
        <v>24970</v>
      </c>
      <c r="T9425" s="66" t="s">
        <v>3329</v>
      </c>
    </row>
    <row r="9426" spans="19:20">
      <c r="S9426" s="42">
        <v>18692</v>
      </c>
      <c r="T9426" s="66" t="s">
        <v>3329</v>
      </c>
    </row>
    <row r="9427" spans="19:20">
      <c r="S9427" s="42">
        <v>18669</v>
      </c>
      <c r="T9427" s="66" t="s">
        <v>3213</v>
      </c>
    </row>
    <row r="9428" spans="19:20">
      <c r="S9428" s="42">
        <v>18670</v>
      </c>
      <c r="T9428" s="66" t="s">
        <v>3213</v>
      </c>
    </row>
    <row r="9429" spans="19:20">
      <c r="S9429" s="42">
        <v>18671</v>
      </c>
      <c r="T9429" s="66" t="s">
        <v>3213</v>
      </c>
    </row>
    <row r="9430" spans="19:20">
      <c r="S9430" s="42">
        <v>18672</v>
      </c>
      <c r="T9430" s="66" t="s">
        <v>3213</v>
      </c>
    </row>
    <row r="9431" spans="19:20">
      <c r="S9431" s="42">
        <v>18673</v>
      </c>
      <c r="T9431" s="66" t="s">
        <v>3213</v>
      </c>
    </row>
    <row r="9432" spans="19:20">
      <c r="S9432" s="42">
        <v>24957</v>
      </c>
      <c r="T9432" s="66" t="s">
        <v>3213</v>
      </c>
    </row>
    <row r="9433" spans="19:20">
      <c r="S9433" s="42">
        <v>24958</v>
      </c>
      <c r="T9433" s="66" t="s">
        <v>3213</v>
      </c>
    </row>
    <row r="9434" spans="19:20">
      <c r="S9434" s="42">
        <v>24959</v>
      </c>
      <c r="T9434" s="66" t="s">
        <v>3213</v>
      </c>
    </row>
    <row r="9435" spans="19:20">
      <c r="S9435" s="42">
        <v>18686</v>
      </c>
      <c r="T9435" s="66" t="s">
        <v>3213</v>
      </c>
    </row>
    <row r="9436" spans="19:20">
      <c r="S9436" s="42">
        <v>18687</v>
      </c>
      <c r="T9436" s="66" t="s">
        <v>3213</v>
      </c>
    </row>
    <row r="9437" spans="19:20">
      <c r="S9437" s="42">
        <v>24965</v>
      </c>
      <c r="T9437" s="66" t="s">
        <v>3213</v>
      </c>
    </row>
    <row r="9438" spans="19:20">
      <c r="S9438" s="42">
        <v>18688</v>
      </c>
      <c r="T9438" s="66" t="s">
        <v>3329</v>
      </c>
    </row>
    <row r="9439" spans="19:20">
      <c r="S9439" s="42">
        <v>24966</v>
      </c>
      <c r="T9439" s="66" t="s">
        <v>3329</v>
      </c>
    </row>
    <row r="9440" spans="19:20">
      <c r="S9440" s="42">
        <v>24967</v>
      </c>
      <c r="T9440" s="66" t="s">
        <v>3329</v>
      </c>
    </row>
    <row r="9441" spans="19:20">
      <c r="S9441" s="42">
        <v>24983</v>
      </c>
      <c r="T9441" s="66" t="s">
        <v>3860</v>
      </c>
    </row>
    <row r="9442" spans="19:20">
      <c r="S9442" s="42">
        <v>24984</v>
      </c>
      <c r="T9442" s="66" t="s">
        <v>3860</v>
      </c>
    </row>
    <row r="9443" spans="19:20">
      <c r="S9443" s="42">
        <v>24985</v>
      </c>
      <c r="T9443" s="66" t="s">
        <v>3823</v>
      </c>
    </row>
    <row r="9444" spans="19:20">
      <c r="S9444" s="42">
        <v>18731</v>
      </c>
      <c r="T9444" s="66" t="s">
        <v>4385</v>
      </c>
    </row>
    <row r="9445" spans="19:20">
      <c r="S9445" s="42">
        <v>18728</v>
      </c>
      <c r="T9445" s="66" t="s">
        <v>4385</v>
      </c>
    </row>
    <row r="9446" spans="19:20">
      <c r="S9446" s="42">
        <v>18741</v>
      </c>
      <c r="T9446" s="66" t="s">
        <v>3213</v>
      </c>
    </row>
    <row r="9447" spans="19:20">
      <c r="S9447" s="42">
        <v>18729</v>
      </c>
      <c r="T9447" s="66" t="s">
        <v>4385</v>
      </c>
    </row>
    <row r="9448" spans="19:20">
      <c r="S9448" s="42">
        <v>18730</v>
      </c>
      <c r="T9448" s="66" t="s">
        <v>4385</v>
      </c>
    </row>
    <row r="9449" spans="19:20">
      <c r="S9449" s="42">
        <v>5207</v>
      </c>
      <c r="T9449" s="66" t="s">
        <v>3213</v>
      </c>
    </row>
    <row r="9450" spans="19:20">
      <c r="S9450" s="42">
        <v>18758</v>
      </c>
      <c r="T9450" s="66" t="s">
        <v>4386</v>
      </c>
    </row>
    <row r="9451" spans="19:20">
      <c r="S9451" s="42">
        <v>25009</v>
      </c>
      <c r="T9451" s="66" t="s">
        <v>3823</v>
      </c>
    </row>
    <row r="9452" spans="19:20">
      <c r="S9452" s="42">
        <v>25010</v>
      </c>
      <c r="T9452" s="66" t="s">
        <v>3823</v>
      </c>
    </row>
    <row r="9453" spans="19:20">
      <c r="S9453" s="42">
        <v>25011</v>
      </c>
      <c r="T9453" s="66" t="s">
        <v>3823</v>
      </c>
    </row>
    <row r="9454" spans="19:20">
      <c r="S9454" s="42">
        <v>18755</v>
      </c>
      <c r="T9454" s="66" t="s">
        <v>3823</v>
      </c>
    </row>
    <row r="9455" spans="19:20">
      <c r="S9455" s="42">
        <v>18756</v>
      </c>
      <c r="T9455" s="66" t="s">
        <v>3823</v>
      </c>
    </row>
    <row r="9456" spans="19:20">
      <c r="S9456" s="42">
        <v>18757</v>
      </c>
      <c r="T9456" s="66" t="s">
        <v>3823</v>
      </c>
    </row>
    <row r="9457" spans="19:20">
      <c r="S9457" s="42">
        <v>18772</v>
      </c>
      <c r="T9457" s="66" t="s">
        <v>3467</v>
      </c>
    </row>
    <row r="9458" spans="19:20">
      <c r="S9458" s="42">
        <v>18784</v>
      </c>
      <c r="T9458" s="66" t="s">
        <v>3886</v>
      </c>
    </row>
    <row r="9459" spans="19:20">
      <c r="S9459" s="42">
        <v>25030</v>
      </c>
      <c r="T9459" s="66" t="s">
        <v>3886</v>
      </c>
    </row>
    <row r="9460" spans="19:20">
      <c r="S9460" s="42">
        <v>25031</v>
      </c>
      <c r="T9460" s="66" t="s">
        <v>3886</v>
      </c>
    </row>
    <row r="9461" spans="19:20">
      <c r="S9461" s="42">
        <v>18793</v>
      </c>
      <c r="T9461" s="66" t="s">
        <v>4387</v>
      </c>
    </row>
    <row r="9462" spans="19:20">
      <c r="S9462" s="42">
        <v>18787</v>
      </c>
      <c r="T9462" s="66" t="s">
        <v>4387</v>
      </c>
    </row>
    <row r="9463" spans="19:20">
      <c r="S9463" s="42">
        <v>18788</v>
      </c>
      <c r="T9463" s="66" t="s">
        <v>4387</v>
      </c>
    </row>
    <row r="9464" spans="19:20">
      <c r="S9464" s="42">
        <v>18789</v>
      </c>
      <c r="T9464" s="66" t="s">
        <v>4387</v>
      </c>
    </row>
    <row r="9465" spans="19:20">
      <c r="S9465" s="42">
        <v>18794</v>
      </c>
      <c r="T9465" s="66" t="s">
        <v>3820</v>
      </c>
    </row>
    <row r="9466" spans="19:20">
      <c r="S9466" s="42">
        <v>25032</v>
      </c>
      <c r="T9466" s="66" t="s">
        <v>3820</v>
      </c>
    </row>
    <row r="9467" spans="19:20">
      <c r="S9467" s="42">
        <v>18795</v>
      </c>
      <c r="T9467" s="66" t="s">
        <v>3820</v>
      </c>
    </row>
    <row r="9468" spans="19:20">
      <c r="S9468" s="42">
        <v>18785</v>
      </c>
      <c r="T9468" s="66" t="s">
        <v>4387</v>
      </c>
    </row>
    <row r="9469" spans="19:20">
      <c r="S9469" s="42">
        <v>3117</v>
      </c>
      <c r="T9469" s="66" t="s">
        <v>4387</v>
      </c>
    </row>
    <row r="9470" spans="19:20">
      <c r="S9470" s="42">
        <v>5209</v>
      </c>
      <c r="T9470" s="66" t="s">
        <v>3213</v>
      </c>
    </row>
    <row r="9471" spans="19:20">
      <c r="S9471" s="42">
        <v>5210</v>
      </c>
      <c r="T9471" s="66" t="s">
        <v>4387</v>
      </c>
    </row>
    <row r="9472" spans="19:20">
      <c r="S9472" s="42">
        <v>5211</v>
      </c>
      <c r="T9472" s="66" t="s">
        <v>3213</v>
      </c>
    </row>
    <row r="9473" spans="19:20">
      <c r="S9473" s="42">
        <v>5212</v>
      </c>
      <c r="T9473" s="66" t="s">
        <v>3213</v>
      </c>
    </row>
    <row r="9474" spans="19:20">
      <c r="S9474" s="42">
        <v>18790</v>
      </c>
      <c r="T9474" s="66" t="s">
        <v>4387</v>
      </c>
    </row>
    <row r="9475" spans="19:20">
      <c r="S9475" s="42">
        <v>18786</v>
      </c>
      <c r="T9475" s="66" t="s">
        <v>4387</v>
      </c>
    </row>
    <row r="9476" spans="19:20">
      <c r="S9476" s="42">
        <v>18791</v>
      </c>
      <c r="T9476" s="66" t="s">
        <v>4387</v>
      </c>
    </row>
    <row r="9477" spans="19:20">
      <c r="S9477" s="42">
        <v>25033</v>
      </c>
      <c r="T9477" s="66" t="s">
        <v>3823</v>
      </c>
    </row>
    <row r="9478" spans="19:20">
      <c r="S9478" s="42">
        <v>18792</v>
      </c>
      <c r="T9478" s="66" t="s">
        <v>4387</v>
      </c>
    </row>
    <row r="9479" spans="19:20">
      <c r="S9479" s="42">
        <v>7081</v>
      </c>
      <c r="T9479" s="66" t="s">
        <v>3213</v>
      </c>
    </row>
    <row r="9480" spans="19:20">
      <c r="S9480" s="42">
        <v>25035</v>
      </c>
      <c r="T9480" s="66" t="s">
        <v>3368</v>
      </c>
    </row>
    <row r="9481" spans="19:20">
      <c r="S9481" s="42">
        <v>25044</v>
      </c>
      <c r="T9481" s="66" t="s">
        <v>3823</v>
      </c>
    </row>
    <row r="9482" spans="19:20">
      <c r="S9482" s="42">
        <v>18814</v>
      </c>
      <c r="T9482" s="66" t="s">
        <v>3823</v>
      </c>
    </row>
    <row r="9483" spans="19:20">
      <c r="S9483" s="42">
        <v>18815</v>
      </c>
      <c r="T9483" s="66" t="s">
        <v>3823</v>
      </c>
    </row>
    <row r="9484" spans="19:20">
      <c r="S9484" s="42">
        <v>18816</v>
      </c>
      <c r="T9484" s="66" t="s">
        <v>3823</v>
      </c>
    </row>
    <row r="9485" spans="19:20">
      <c r="S9485" s="42">
        <v>25042</v>
      </c>
      <c r="T9485" s="66" t="s">
        <v>3823</v>
      </c>
    </row>
    <row r="9486" spans="19:20">
      <c r="S9486" s="42">
        <v>18812</v>
      </c>
      <c r="T9486" s="66" t="s">
        <v>3823</v>
      </c>
    </row>
    <row r="9487" spans="19:20">
      <c r="S9487" s="42">
        <v>18813</v>
      </c>
      <c r="T9487" s="66" t="s">
        <v>3823</v>
      </c>
    </row>
    <row r="9488" spans="19:20">
      <c r="S9488" s="42">
        <v>25043</v>
      </c>
      <c r="T9488" s="66" t="s">
        <v>3823</v>
      </c>
    </row>
    <row r="9489" spans="19:20">
      <c r="S9489" s="42">
        <v>18819</v>
      </c>
      <c r="T9489" s="66" t="s">
        <v>3213</v>
      </c>
    </row>
    <row r="9490" spans="19:20">
      <c r="S9490" s="42">
        <v>18821</v>
      </c>
      <c r="T9490" s="66" t="s">
        <v>3213</v>
      </c>
    </row>
    <row r="9491" spans="19:20">
      <c r="S9491" s="42">
        <v>25046</v>
      </c>
      <c r="T9491" s="66" t="s">
        <v>3213</v>
      </c>
    </row>
    <row r="9492" spans="19:20">
      <c r="S9492" s="42">
        <v>24977</v>
      </c>
      <c r="T9492" s="66" t="s">
        <v>3886</v>
      </c>
    </row>
    <row r="9493" spans="19:20">
      <c r="S9493" s="42">
        <v>24978</v>
      </c>
      <c r="T9493" s="66" t="s">
        <v>3886</v>
      </c>
    </row>
    <row r="9494" spans="19:20">
      <c r="S9494" s="42">
        <v>18706</v>
      </c>
      <c r="T9494" s="66" t="s">
        <v>3886</v>
      </c>
    </row>
    <row r="9495" spans="19:20">
      <c r="S9495" s="42">
        <v>18707</v>
      </c>
      <c r="T9495" s="66" t="s">
        <v>3886</v>
      </c>
    </row>
    <row r="9496" spans="19:20">
      <c r="S9496" s="42">
        <v>18708</v>
      </c>
      <c r="T9496" s="66" t="s">
        <v>3886</v>
      </c>
    </row>
    <row r="9497" spans="19:20">
      <c r="S9497" s="42">
        <v>18820</v>
      </c>
      <c r="T9497" s="66" t="s">
        <v>3213</v>
      </c>
    </row>
    <row r="9498" spans="19:20">
      <c r="S9498" s="42">
        <v>6133</v>
      </c>
      <c r="T9498" s="66" t="s">
        <v>4257</v>
      </c>
    </row>
    <row r="9499" spans="19:20">
      <c r="S9499" s="42">
        <v>25050</v>
      </c>
      <c r="T9499" s="66" t="s">
        <v>4127</v>
      </c>
    </row>
    <row r="9500" spans="19:20">
      <c r="S9500" s="42">
        <v>18834</v>
      </c>
      <c r="T9500" s="66" t="s">
        <v>4132</v>
      </c>
    </row>
    <row r="9501" spans="19:20">
      <c r="S9501" s="42">
        <v>18835</v>
      </c>
      <c r="T9501" s="66" t="s">
        <v>4132</v>
      </c>
    </row>
    <row r="9502" spans="19:20">
      <c r="S9502" s="42">
        <v>18836</v>
      </c>
      <c r="T9502" s="66" t="s">
        <v>4132</v>
      </c>
    </row>
    <row r="9503" spans="19:20">
      <c r="S9503" s="42">
        <v>18837</v>
      </c>
      <c r="T9503" s="66" t="s">
        <v>4132</v>
      </c>
    </row>
    <row r="9504" spans="19:20">
      <c r="S9504" s="42">
        <v>25055</v>
      </c>
      <c r="T9504" s="66" t="s">
        <v>4132</v>
      </c>
    </row>
    <row r="9505" spans="19:20">
      <c r="S9505" s="42">
        <v>25056</v>
      </c>
      <c r="T9505" s="66" t="s">
        <v>4132</v>
      </c>
    </row>
    <row r="9506" spans="19:20">
      <c r="S9506" s="42">
        <v>18826</v>
      </c>
      <c r="T9506" s="66" t="s">
        <v>4132</v>
      </c>
    </row>
    <row r="9507" spans="19:20">
      <c r="S9507" s="42">
        <v>18827</v>
      </c>
      <c r="T9507" s="66" t="s">
        <v>4132</v>
      </c>
    </row>
    <row r="9508" spans="19:20">
      <c r="S9508" s="42">
        <v>18828</v>
      </c>
      <c r="T9508" s="66" t="s">
        <v>4132</v>
      </c>
    </row>
    <row r="9509" spans="19:20">
      <c r="S9509" s="42">
        <v>25053</v>
      </c>
      <c r="T9509" s="66" t="s">
        <v>4132</v>
      </c>
    </row>
    <row r="9510" spans="19:20">
      <c r="S9510" s="42">
        <v>25054</v>
      </c>
      <c r="T9510" s="66" t="s">
        <v>4132</v>
      </c>
    </row>
    <row r="9511" spans="19:20">
      <c r="S9511" s="42">
        <v>18829</v>
      </c>
      <c r="T9511" s="66" t="s">
        <v>4132</v>
      </c>
    </row>
    <row r="9512" spans="19:20">
      <c r="S9512" s="42">
        <v>18830</v>
      </c>
      <c r="T9512" s="66" t="s">
        <v>4132</v>
      </c>
    </row>
    <row r="9513" spans="19:20">
      <c r="S9513" s="42">
        <v>18831</v>
      </c>
      <c r="T9513" s="66" t="s">
        <v>4132</v>
      </c>
    </row>
    <row r="9514" spans="19:20">
      <c r="S9514" s="42">
        <v>18832</v>
      </c>
      <c r="T9514" s="66" t="s">
        <v>4132</v>
      </c>
    </row>
    <row r="9515" spans="19:20">
      <c r="S9515" s="42">
        <v>18833</v>
      </c>
      <c r="T9515" s="66" t="s">
        <v>4132</v>
      </c>
    </row>
    <row r="9516" spans="19:20">
      <c r="S9516" s="42">
        <v>18843</v>
      </c>
      <c r="T9516" s="66" t="s">
        <v>3368</v>
      </c>
    </row>
    <row r="9517" spans="19:20">
      <c r="S9517" s="42">
        <v>18844</v>
      </c>
      <c r="T9517" s="66" t="s">
        <v>3368</v>
      </c>
    </row>
    <row r="9518" spans="19:20">
      <c r="S9518" s="42">
        <v>18845</v>
      </c>
      <c r="T9518" s="66" t="s">
        <v>3467</v>
      </c>
    </row>
    <row r="9519" spans="19:20">
      <c r="S9519" s="42">
        <v>18866</v>
      </c>
      <c r="T9519" s="66" t="s">
        <v>3988</v>
      </c>
    </row>
    <row r="9520" spans="19:20">
      <c r="S9520" s="42">
        <v>18867</v>
      </c>
      <c r="T9520" s="66" t="s">
        <v>3988</v>
      </c>
    </row>
    <row r="9521" spans="19:20">
      <c r="S9521" s="42">
        <v>25082</v>
      </c>
      <c r="T9521" s="66" t="s">
        <v>3988</v>
      </c>
    </row>
    <row r="9522" spans="19:20">
      <c r="S9522" s="42">
        <v>25083</v>
      </c>
      <c r="T9522" s="66" t="s">
        <v>3988</v>
      </c>
    </row>
    <row r="9523" spans="19:20">
      <c r="S9523" s="42">
        <v>18868</v>
      </c>
      <c r="T9523" s="66" t="s">
        <v>3343</v>
      </c>
    </row>
    <row r="9524" spans="19:20">
      <c r="S9524" s="42">
        <v>51015</v>
      </c>
      <c r="T9524" s="66" t="s">
        <v>3278</v>
      </c>
    </row>
    <row r="9525" spans="19:20">
      <c r="S9525" s="42">
        <v>25114</v>
      </c>
      <c r="T9525" s="66" t="s">
        <v>3886</v>
      </c>
    </row>
    <row r="9526" spans="19:20">
      <c r="S9526" s="42">
        <v>18880</v>
      </c>
      <c r="T9526" s="66" t="s">
        <v>3886</v>
      </c>
    </row>
    <row r="9527" spans="19:20">
      <c r="S9527" s="42">
        <v>25115</v>
      </c>
      <c r="T9527" s="66" t="s">
        <v>3886</v>
      </c>
    </row>
    <row r="9528" spans="19:20">
      <c r="S9528" s="42">
        <v>25117</v>
      </c>
      <c r="T9528" s="66" t="s">
        <v>3886</v>
      </c>
    </row>
    <row r="9529" spans="19:20">
      <c r="S9529" s="42">
        <v>18881</v>
      </c>
      <c r="T9529" s="66" t="s">
        <v>3886</v>
      </c>
    </row>
    <row r="9530" spans="19:20">
      <c r="S9530" s="42">
        <v>18882</v>
      </c>
      <c r="T9530" s="66" t="s">
        <v>3886</v>
      </c>
    </row>
    <row r="9531" spans="19:20">
      <c r="S9531" s="42">
        <v>25118</v>
      </c>
      <c r="T9531" s="66" t="s">
        <v>3886</v>
      </c>
    </row>
    <row r="9532" spans="19:20">
      <c r="S9532" s="42">
        <v>25119</v>
      </c>
      <c r="T9532" s="66" t="s">
        <v>3886</v>
      </c>
    </row>
    <row r="9533" spans="19:20">
      <c r="S9533" s="42">
        <v>25112</v>
      </c>
      <c r="T9533" s="66" t="s">
        <v>3886</v>
      </c>
    </row>
    <row r="9534" spans="19:20">
      <c r="S9534" s="42">
        <v>25113</v>
      </c>
      <c r="T9534" s="66" t="s">
        <v>3886</v>
      </c>
    </row>
    <row r="9535" spans="19:20">
      <c r="S9535" s="42">
        <v>25120</v>
      </c>
      <c r="T9535" s="66" t="s">
        <v>3886</v>
      </c>
    </row>
    <row r="9536" spans="19:20">
      <c r="S9536" s="42">
        <v>18883</v>
      </c>
      <c r="T9536" s="66" t="s">
        <v>3886</v>
      </c>
    </row>
    <row r="9537" spans="19:20">
      <c r="S9537" s="42">
        <v>18884</v>
      </c>
      <c r="T9537" s="66" t="s">
        <v>3886</v>
      </c>
    </row>
    <row r="9538" spans="19:20">
      <c r="S9538" s="42">
        <v>18885</v>
      </c>
      <c r="T9538" s="66" t="s">
        <v>3886</v>
      </c>
    </row>
    <row r="9539" spans="19:20">
      <c r="S9539" s="42">
        <v>25116</v>
      </c>
      <c r="T9539" s="66" t="s">
        <v>3886</v>
      </c>
    </row>
    <row r="9540" spans="19:20">
      <c r="S9540" s="42">
        <v>18890</v>
      </c>
      <c r="T9540" s="66" t="s">
        <v>3329</v>
      </c>
    </row>
    <row r="9541" spans="19:20">
      <c r="S9541" s="42">
        <v>25121</v>
      </c>
      <c r="T9541" s="66" t="s">
        <v>3213</v>
      </c>
    </row>
    <row r="9542" spans="19:20">
      <c r="S9542" s="42">
        <v>18891</v>
      </c>
      <c r="T9542" s="66" t="s">
        <v>3467</v>
      </c>
    </row>
    <row r="9543" spans="19:20">
      <c r="S9543" s="42">
        <v>18892</v>
      </c>
      <c r="T9543" s="66" t="s">
        <v>3467</v>
      </c>
    </row>
    <row r="9544" spans="19:20">
      <c r="S9544" s="42">
        <v>18893</v>
      </c>
      <c r="T9544" s="66" t="s">
        <v>3467</v>
      </c>
    </row>
    <row r="9545" spans="19:20">
      <c r="S9545" s="42">
        <v>25122</v>
      </c>
      <c r="T9545" s="66" t="s">
        <v>3213</v>
      </c>
    </row>
    <row r="9546" spans="19:20">
      <c r="S9546" s="42">
        <v>25123</v>
      </c>
      <c r="T9546" s="66" t="s">
        <v>3213</v>
      </c>
    </row>
    <row r="9547" spans="19:20">
      <c r="S9547" s="42">
        <v>25124</v>
      </c>
      <c r="T9547" s="66" t="s">
        <v>3213</v>
      </c>
    </row>
    <row r="9548" spans="19:20">
      <c r="S9548" s="42">
        <v>25125</v>
      </c>
      <c r="T9548" s="66" t="s">
        <v>3213</v>
      </c>
    </row>
    <row r="9549" spans="19:20">
      <c r="S9549" s="42">
        <v>25131</v>
      </c>
      <c r="T9549" s="66" t="s">
        <v>3343</v>
      </c>
    </row>
    <row r="9550" spans="19:20">
      <c r="S9550" s="42">
        <v>25132</v>
      </c>
      <c r="T9550" s="66" t="s">
        <v>3343</v>
      </c>
    </row>
    <row r="9551" spans="19:20">
      <c r="S9551" s="42">
        <v>18927</v>
      </c>
      <c r="T9551" s="66" t="s">
        <v>4388</v>
      </c>
    </row>
    <row r="9552" spans="19:20">
      <c r="S9552" s="42">
        <v>4023</v>
      </c>
      <c r="T9552" s="66" t="s">
        <v>4389</v>
      </c>
    </row>
    <row r="9553" spans="19:20">
      <c r="S9553" s="42">
        <v>25188</v>
      </c>
      <c r="T9553" s="66" t="s">
        <v>3824</v>
      </c>
    </row>
    <row r="9554" spans="19:20">
      <c r="S9554" s="42">
        <v>25189</v>
      </c>
      <c r="T9554" s="66" t="s">
        <v>3824</v>
      </c>
    </row>
    <row r="9555" spans="19:20">
      <c r="S9555" s="42">
        <v>25190</v>
      </c>
      <c r="T9555" s="66" t="s">
        <v>3824</v>
      </c>
    </row>
    <row r="9556" spans="19:20">
      <c r="S9556" s="42">
        <v>25197</v>
      </c>
      <c r="T9556" s="66" t="s">
        <v>3886</v>
      </c>
    </row>
    <row r="9557" spans="19:20">
      <c r="S9557" s="42">
        <v>55034</v>
      </c>
      <c r="T9557" s="66" t="s">
        <v>3278</v>
      </c>
    </row>
    <row r="9558" spans="19:20">
      <c r="S9558" s="42">
        <v>55035</v>
      </c>
      <c r="T9558" s="66" t="s">
        <v>3278</v>
      </c>
    </row>
    <row r="9559" spans="19:20">
      <c r="S9559" s="42">
        <v>25204</v>
      </c>
      <c r="T9559" s="66" t="s">
        <v>3988</v>
      </c>
    </row>
    <row r="9560" spans="19:20">
      <c r="S9560" s="42">
        <v>25205</v>
      </c>
      <c r="T9560" s="66" t="s">
        <v>3988</v>
      </c>
    </row>
    <row r="9561" spans="19:20">
      <c r="S9561" s="42">
        <v>25206</v>
      </c>
      <c r="T9561" s="66" t="s">
        <v>3988</v>
      </c>
    </row>
    <row r="9562" spans="19:20">
      <c r="S9562" s="42">
        <v>25202</v>
      </c>
      <c r="T9562" s="66" t="s">
        <v>3886</v>
      </c>
    </row>
    <row r="9563" spans="19:20">
      <c r="S9563" s="42">
        <v>25203</v>
      </c>
      <c r="T9563" s="66" t="s">
        <v>3886</v>
      </c>
    </row>
    <row r="9564" spans="19:20">
      <c r="S9564" s="42">
        <v>6146</v>
      </c>
      <c r="T9564" s="66" t="s">
        <v>4390</v>
      </c>
    </row>
    <row r="9565" spans="19:20">
      <c r="S9565" s="42">
        <v>6147</v>
      </c>
      <c r="T9565" s="66" t="s">
        <v>4390</v>
      </c>
    </row>
    <row r="9566" spans="19:20">
      <c r="S9566" s="42">
        <v>6145</v>
      </c>
      <c r="T9566" s="66" t="s">
        <v>4390</v>
      </c>
    </row>
    <row r="9567" spans="19:20">
      <c r="S9567" s="42">
        <v>18971</v>
      </c>
      <c r="T9567" s="66" t="s">
        <v>4391</v>
      </c>
    </row>
    <row r="9568" spans="19:20">
      <c r="S9568" s="42">
        <v>18973</v>
      </c>
      <c r="T9568" s="66" t="s">
        <v>3988</v>
      </c>
    </row>
    <row r="9569" spans="19:20">
      <c r="S9569" s="42">
        <v>18974</v>
      </c>
      <c r="T9569" s="66" t="s">
        <v>3343</v>
      </c>
    </row>
    <row r="9570" spans="19:20">
      <c r="S9570" s="42">
        <v>18975</v>
      </c>
      <c r="T9570" s="66" t="s">
        <v>3988</v>
      </c>
    </row>
    <row r="9571" spans="19:20">
      <c r="S9571" s="42">
        <v>3121</v>
      </c>
      <c r="T9571" s="66" t="s">
        <v>3988</v>
      </c>
    </row>
    <row r="9572" spans="19:20">
      <c r="S9572" s="42">
        <v>18978</v>
      </c>
      <c r="T9572" s="66" t="s">
        <v>3988</v>
      </c>
    </row>
    <row r="9573" spans="19:20">
      <c r="S9573" s="42">
        <v>18979</v>
      </c>
      <c r="T9573" s="66" t="s">
        <v>3988</v>
      </c>
    </row>
    <row r="9574" spans="19:20">
      <c r="S9574" s="42">
        <v>18980</v>
      </c>
      <c r="T9574" s="66" t="s">
        <v>3988</v>
      </c>
    </row>
    <row r="9575" spans="19:20">
      <c r="S9575" s="42">
        <v>25218</v>
      </c>
      <c r="T9575" s="66" t="s">
        <v>3988</v>
      </c>
    </row>
    <row r="9576" spans="19:20">
      <c r="S9576" s="42">
        <v>25219</v>
      </c>
      <c r="T9576" s="66" t="s">
        <v>3988</v>
      </c>
    </row>
    <row r="9577" spans="19:20">
      <c r="S9577" s="42">
        <v>25217</v>
      </c>
      <c r="T9577" s="66" t="s">
        <v>3343</v>
      </c>
    </row>
    <row r="9578" spans="19:20">
      <c r="S9578" s="42">
        <v>25215</v>
      </c>
      <c r="T9578" s="66" t="s">
        <v>3988</v>
      </c>
    </row>
    <row r="9579" spans="19:20">
      <c r="S9579" s="42">
        <v>25216</v>
      </c>
      <c r="T9579" s="66" t="s">
        <v>3988</v>
      </c>
    </row>
    <row r="9580" spans="19:20">
      <c r="S9580" s="42">
        <v>25214</v>
      </c>
      <c r="T9580" s="66" t="s">
        <v>3988</v>
      </c>
    </row>
    <row r="9581" spans="19:20">
      <c r="S9581" s="42">
        <v>19063</v>
      </c>
      <c r="T9581" s="66" t="s">
        <v>3467</v>
      </c>
    </row>
    <row r="9582" spans="19:20">
      <c r="S9582" s="42">
        <v>25291</v>
      </c>
      <c r="T9582" s="66" t="s">
        <v>3467</v>
      </c>
    </row>
    <row r="9583" spans="19:20">
      <c r="S9583" s="42">
        <v>25289</v>
      </c>
      <c r="T9583" s="66" t="s">
        <v>3368</v>
      </c>
    </row>
    <row r="9584" spans="19:20">
      <c r="S9584" s="42">
        <v>25288</v>
      </c>
      <c r="T9584" s="66" t="s">
        <v>3368</v>
      </c>
    </row>
    <row r="9585" spans="19:20">
      <c r="S9585" s="42">
        <v>25287</v>
      </c>
      <c r="T9585" s="66" t="s">
        <v>3467</v>
      </c>
    </row>
    <row r="9586" spans="19:20">
      <c r="S9586" s="42">
        <v>25269</v>
      </c>
      <c r="T9586" s="66" t="s">
        <v>3467</v>
      </c>
    </row>
    <row r="9587" spans="19:20">
      <c r="S9587" s="42">
        <v>25270</v>
      </c>
      <c r="T9587" s="66" t="s">
        <v>3467</v>
      </c>
    </row>
    <row r="9588" spans="19:20">
      <c r="S9588" s="42">
        <v>25271</v>
      </c>
      <c r="T9588" s="66" t="s">
        <v>3467</v>
      </c>
    </row>
    <row r="9589" spans="19:20">
      <c r="S9589" s="42">
        <v>25272</v>
      </c>
      <c r="T9589" s="66" t="s">
        <v>3467</v>
      </c>
    </row>
    <row r="9590" spans="19:20">
      <c r="S9590" s="42">
        <v>25273</v>
      </c>
      <c r="T9590" s="66" t="s">
        <v>3467</v>
      </c>
    </row>
    <row r="9591" spans="19:20">
      <c r="S9591" s="42">
        <v>25274</v>
      </c>
      <c r="T9591" s="66" t="s">
        <v>3467</v>
      </c>
    </row>
    <row r="9592" spans="19:20">
      <c r="S9592" s="42">
        <v>19096</v>
      </c>
      <c r="T9592" s="66" t="s">
        <v>4247</v>
      </c>
    </row>
    <row r="9593" spans="19:20">
      <c r="S9593" s="42">
        <v>75002</v>
      </c>
      <c r="T9593" s="66" t="s">
        <v>3343</v>
      </c>
    </row>
    <row r="9594" spans="19:20">
      <c r="S9594" s="42">
        <v>75011</v>
      </c>
      <c r="T9594" s="66" t="s">
        <v>3988</v>
      </c>
    </row>
    <row r="9595" spans="19:20">
      <c r="S9595" s="42">
        <v>75012</v>
      </c>
      <c r="T9595" s="66" t="s">
        <v>4051</v>
      </c>
    </row>
    <row r="9596" spans="19:20">
      <c r="S9596" s="42">
        <v>75013</v>
      </c>
      <c r="T9596" s="66" t="s">
        <v>3988</v>
      </c>
    </row>
    <row r="9597" spans="19:20">
      <c r="S9597" s="42">
        <v>75004</v>
      </c>
      <c r="T9597" s="66" t="s">
        <v>3343</v>
      </c>
    </row>
    <row r="9598" spans="19:20">
      <c r="S9598" s="42">
        <v>75025</v>
      </c>
      <c r="T9598" s="66" t="s">
        <v>3988</v>
      </c>
    </row>
    <row r="9599" spans="19:20">
      <c r="S9599" s="42">
        <v>25329</v>
      </c>
      <c r="T9599" s="66" t="s">
        <v>4016</v>
      </c>
    </row>
    <row r="9600" spans="19:20">
      <c r="S9600" s="42">
        <v>25330</v>
      </c>
      <c r="T9600" s="66" t="s">
        <v>4016</v>
      </c>
    </row>
    <row r="9601" spans="19:20">
      <c r="S9601" s="42">
        <v>25331</v>
      </c>
      <c r="T9601" s="66" t="s">
        <v>4016</v>
      </c>
    </row>
    <row r="9602" spans="19:20">
      <c r="S9602" s="42">
        <v>25332</v>
      </c>
      <c r="T9602" s="66" t="s">
        <v>4016</v>
      </c>
    </row>
    <row r="9603" spans="19:20">
      <c r="S9603" s="42">
        <v>19124</v>
      </c>
      <c r="T9603" s="66" t="s">
        <v>4016</v>
      </c>
    </row>
    <row r="9604" spans="19:20">
      <c r="S9604" s="42">
        <v>19125</v>
      </c>
      <c r="T9604" s="66" t="s">
        <v>4016</v>
      </c>
    </row>
    <row r="9605" spans="19:20">
      <c r="S9605" s="42">
        <v>19129</v>
      </c>
      <c r="T9605" s="66" t="s">
        <v>4016</v>
      </c>
    </row>
    <row r="9606" spans="19:20">
      <c r="S9606" s="42">
        <v>19130</v>
      </c>
      <c r="T9606" s="66" t="s">
        <v>4016</v>
      </c>
    </row>
    <row r="9607" spans="19:20">
      <c r="S9607" s="42">
        <v>19127</v>
      </c>
      <c r="T9607" s="66" t="s">
        <v>4016</v>
      </c>
    </row>
    <row r="9608" spans="19:20">
      <c r="S9608" s="42">
        <v>19128</v>
      </c>
      <c r="T9608" s="66" t="s">
        <v>4016</v>
      </c>
    </row>
    <row r="9609" spans="19:20">
      <c r="S9609" s="42">
        <v>19131</v>
      </c>
      <c r="T9609" s="66" t="s">
        <v>4016</v>
      </c>
    </row>
    <row r="9610" spans="19:20">
      <c r="S9610" s="42">
        <v>25336</v>
      </c>
      <c r="T9610" s="66" t="s">
        <v>4016</v>
      </c>
    </row>
    <row r="9611" spans="19:20">
      <c r="S9611" s="42">
        <v>25337</v>
      </c>
      <c r="T9611" s="66" t="s">
        <v>4016</v>
      </c>
    </row>
    <row r="9612" spans="19:20">
      <c r="S9612" s="42">
        <v>25338</v>
      </c>
      <c r="T9612" s="66" t="s">
        <v>4016</v>
      </c>
    </row>
    <row r="9613" spans="19:20">
      <c r="S9613" s="42">
        <v>25339</v>
      </c>
      <c r="T9613" s="66" t="s">
        <v>4261</v>
      </c>
    </row>
    <row r="9614" spans="19:20">
      <c r="S9614" s="42">
        <v>19133</v>
      </c>
      <c r="T9614" s="66" t="s">
        <v>4016</v>
      </c>
    </row>
    <row r="9615" spans="19:20">
      <c r="S9615" s="42">
        <v>19132</v>
      </c>
      <c r="T9615" s="66" t="s">
        <v>3467</v>
      </c>
    </row>
    <row r="9616" spans="19:20">
      <c r="S9616" s="42">
        <v>19143</v>
      </c>
      <c r="T9616" s="66" t="s">
        <v>4016</v>
      </c>
    </row>
    <row r="9617" spans="19:20">
      <c r="S9617" s="42">
        <v>25352</v>
      </c>
      <c r="T9617" s="66" t="s">
        <v>3467</v>
      </c>
    </row>
    <row r="9618" spans="19:20">
      <c r="S9618" s="42">
        <v>25351</v>
      </c>
      <c r="T9618" s="66" t="s">
        <v>3467</v>
      </c>
    </row>
    <row r="9619" spans="19:20">
      <c r="S9619" s="42">
        <v>25354</v>
      </c>
      <c r="T9619" s="66" t="s">
        <v>3213</v>
      </c>
    </row>
    <row r="9620" spans="19:20">
      <c r="S9620" s="42">
        <v>25353</v>
      </c>
      <c r="T9620" s="66" t="s">
        <v>3213</v>
      </c>
    </row>
    <row r="9621" spans="19:20">
      <c r="S9621" s="42">
        <v>19155</v>
      </c>
      <c r="T9621" s="66" t="s">
        <v>4271</v>
      </c>
    </row>
    <row r="9622" spans="19:20">
      <c r="S9622" s="42">
        <v>25355</v>
      </c>
      <c r="T9622" s="66" t="s">
        <v>4271</v>
      </c>
    </row>
    <row r="9623" spans="19:20">
      <c r="S9623" s="42">
        <v>25356</v>
      </c>
      <c r="T9623" s="66" t="s">
        <v>4271</v>
      </c>
    </row>
    <row r="9624" spans="19:20">
      <c r="S9624" s="42">
        <v>25357</v>
      </c>
      <c r="T9624" s="66" t="s">
        <v>4271</v>
      </c>
    </row>
    <row r="9625" spans="19:20">
      <c r="S9625" s="42">
        <v>25358</v>
      </c>
      <c r="T9625" s="66" t="s">
        <v>4271</v>
      </c>
    </row>
    <row r="9626" spans="19:20">
      <c r="S9626" s="42">
        <v>25359</v>
      </c>
      <c r="T9626" s="66" t="s">
        <v>4271</v>
      </c>
    </row>
    <row r="9627" spans="19:20">
      <c r="S9627" s="42">
        <v>19156</v>
      </c>
      <c r="T9627" s="66" t="s">
        <v>4271</v>
      </c>
    </row>
    <row r="9628" spans="19:20">
      <c r="S9628" s="42">
        <v>25360</v>
      </c>
      <c r="T9628" s="66" t="s">
        <v>4271</v>
      </c>
    </row>
    <row r="9629" spans="19:20">
      <c r="S9629" s="42">
        <v>25392</v>
      </c>
      <c r="T9629" s="66" t="s">
        <v>3329</v>
      </c>
    </row>
    <row r="9630" spans="19:20">
      <c r="S9630" s="42">
        <v>25393</v>
      </c>
      <c r="T9630" s="66" t="s">
        <v>3329</v>
      </c>
    </row>
    <row r="9631" spans="19:20">
      <c r="S9631" s="42">
        <v>25403</v>
      </c>
      <c r="T9631" s="66" t="s">
        <v>4274</v>
      </c>
    </row>
    <row r="9632" spans="19:20">
      <c r="S9632" s="42">
        <v>19193</v>
      </c>
      <c r="T9632" s="66" t="s">
        <v>4274</v>
      </c>
    </row>
    <row r="9633" spans="19:20">
      <c r="S9633" s="42">
        <v>19165</v>
      </c>
      <c r="T9633" s="66" t="s">
        <v>4269</v>
      </c>
    </row>
    <row r="9634" spans="19:20">
      <c r="S9634" s="42">
        <v>6148</v>
      </c>
      <c r="T9634" s="66" t="s">
        <v>4274</v>
      </c>
    </row>
    <row r="9635" spans="19:20">
      <c r="S9635" s="42">
        <v>25402</v>
      </c>
      <c r="T9635" s="66" t="s">
        <v>4274</v>
      </c>
    </row>
    <row r="9636" spans="19:20">
      <c r="S9636" s="42">
        <v>25385</v>
      </c>
      <c r="T9636" s="66" t="s">
        <v>4269</v>
      </c>
    </row>
    <row r="9637" spans="19:20">
      <c r="S9637" s="42">
        <v>25386</v>
      </c>
      <c r="T9637" s="66" t="s">
        <v>4269</v>
      </c>
    </row>
    <row r="9638" spans="19:20">
      <c r="S9638" s="42">
        <v>25404</v>
      </c>
      <c r="T9638" s="66" t="s">
        <v>4274</v>
      </c>
    </row>
    <row r="9639" spans="19:20">
      <c r="S9639" s="42">
        <v>25405</v>
      </c>
      <c r="T9639" s="66" t="s">
        <v>4274</v>
      </c>
    </row>
    <row r="9640" spans="19:20">
      <c r="S9640" s="42">
        <v>25406</v>
      </c>
      <c r="T9640" s="66" t="s">
        <v>4274</v>
      </c>
    </row>
    <row r="9641" spans="19:20">
      <c r="S9641" s="42">
        <v>25407</v>
      </c>
      <c r="T9641" s="66" t="s">
        <v>4274</v>
      </c>
    </row>
    <row r="9642" spans="19:20">
      <c r="S9642" s="42">
        <v>25408</v>
      </c>
      <c r="T9642" s="66" t="s">
        <v>4274</v>
      </c>
    </row>
    <row r="9643" spans="19:20">
      <c r="S9643" s="42">
        <v>25409</v>
      </c>
      <c r="T9643" s="66" t="s">
        <v>4274</v>
      </c>
    </row>
    <row r="9644" spans="19:20">
      <c r="S9644" s="42">
        <v>19166</v>
      </c>
      <c r="T9644" s="66" t="s">
        <v>4269</v>
      </c>
    </row>
    <row r="9645" spans="19:20">
      <c r="S9645" s="42">
        <v>25378</v>
      </c>
      <c r="T9645" s="66" t="s">
        <v>4269</v>
      </c>
    </row>
    <row r="9646" spans="19:20">
      <c r="S9646" s="42">
        <v>25375</v>
      </c>
      <c r="T9646" s="66" t="s">
        <v>4269</v>
      </c>
    </row>
    <row r="9647" spans="19:20">
      <c r="S9647" s="42">
        <v>25376</v>
      </c>
      <c r="T9647" s="66" t="s">
        <v>4269</v>
      </c>
    </row>
    <row r="9648" spans="19:20">
      <c r="S9648" s="42">
        <v>25374</v>
      </c>
      <c r="T9648" s="66" t="s">
        <v>4269</v>
      </c>
    </row>
    <row r="9649" spans="19:20">
      <c r="S9649" s="42">
        <v>19168</v>
      </c>
      <c r="T9649" s="66" t="s">
        <v>4269</v>
      </c>
    </row>
    <row r="9650" spans="19:20">
      <c r="S9650" s="42">
        <v>25377</v>
      </c>
      <c r="T9650" s="66" t="s">
        <v>4269</v>
      </c>
    </row>
    <row r="9651" spans="19:20">
      <c r="S9651" s="42">
        <v>19169</v>
      </c>
      <c r="T9651" s="66" t="s">
        <v>4269</v>
      </c>
    </row>
    <row r="9652" spans="19:20">
      <c r="S9652" s="42">
        <v>19170</v>
      </c>
      <c r="T9652" s="66" t="s">
        <v>4269</v>
      </c>
    </row>
    <row r="9653" spans="19:20">
      <c r="S9653" s="42">
        <v>25379</v>
      </c>
      <c r="T9653" s="66" t="s">
        <v>4269</v>
      </c>
    </row>
    <row r="9654" spans="19:20">
      <c r="S9654" s="42">
        <v>25380</v>
      </c>
      <c r="T9654" s="66" t="s">
        <v>4269</v>
      </c>
    </row>
    <row r="9655" spans="19:20">
      <c r="S9655" s="42">
        <v>19167</v>
      </c>
      <c r="T9655" s="66" t="s">
        <v>4269</v>
      </c>
    </row>
    <row r="9656" spans="19:20">
      <c r="S9656" s="42">
        <v>25381</v>
      </c>
      <c r="T9656" s="66" t="s">
        <v>4269</v>
      </c>
    </row>
    <row r="9657" spans="19:20">
      <c r="S9657" s="42">
        <v>25382</v>
      </c>
      <c r="T9657" s="66" t="s">
        <v>4269</v>
      </c>
    </row>
    <row r="9658" spans="19:20">
      <c r="S9658" s="42">
        <v>25383</v>
      </c>
      <c r="T9658" s="66" t="s">
        <v>4269</v>
      </c>
    </row>
    <row r="9659" spans="19:20">
      <c r="S9659" s="42">
        <v>25384</v>
      </c>
      <c r="T9659" s="66" t="s">
        <v>4269</v>
      </c>
    </row>
    <row r="9660" spans="19:20">
      <c r="S9660" s="42">
        <v>25411</v>
      </c>
      <c r="T9660" s="66" t="s">
        <v>3329</v>
      </c>
    </row>
    <row r="9661" spans="19:20">
      <c r="S9661" s="42">
        <v>25412</v>
      </c>
      <c r="T9661" s="66" t="s">
        <v>3329</v>
      </c>
    </row>
    <row r="9662" spans="19:20">
      <c r="S9662" s="42">
        <v>25413</v>
      </c>
      <c r="T9662" s="66" t="s">
        <v>3329</v>
      </c>
    </row>
    <row r="9663" spans="19:20">
      <c r="S9663" s="42">
        <v>0</v>
      </c>
      <c r="T9663" s="66" t="s">
        <v>3213</v>
      </c>
    </row>
    <row r="9664" spans="19:20">
      <c r="S9664" s="42">
        <v>1</v>
      </c>
      <c r="T9664" s="66" t="s">
        <v>3213</v>
      </c>
    </row>
    <row r="9665" spans="19:20">
      <c r="S9665" s="42">
        <v>99004</v>
      </c>
      <c r="T9665" s="66" t="s">
        <v>3213</v>
      </c>
    </row>
    <row r="9666" spans="19:20">
      <c r="S9666" s="66" t="s">
        <v>4392</v>
      </c>
    </row>
    <row r="9667" spans="19:20">
      <c r="S9667" s="66" t="s">
        <v>4393</v>
      </c>
    </row>
    <row r="9668" spans="19:20">
      <c r="S9668" s="42">
        <v>99001</v>
      </c>
      <c r="T9668" s="66" t="s">
        <v>3213</v>
      </c>
    </row>
    <row r="9669" spans="19:20">
      <c r="S9669" s="42">
        <v>99003</v>
      </c>
    </row>
    <row r="9670" spans="19:20">
      <c r="S9670" s="42">
        <v>99005</v>
      </c>
    </row>
    <row r="9671" spans="19:20">
      <c r="S9671" s="42">
        <v>99007</v>
      </c>
      <c r="T9671" s="66" t="s">
        <v>4394</v>
      </c>
    </row>
    <row r="9672" spans="19:20">
      <c r="S9672" s="42">
        <v>1001</v>
      </c>
      <c r="T9672" s="66" t="s">
        <v>3213</v>
      </c>
    </row>
    <row r="9673" spans="19:20">
      <c r="S9673" s="42">
        <v>1002</v>
      </c>
      <c r="T9673" s="66" t="s">
        <v>3213</v>
      </c>
    </row>
    <row r="9674" spans="19:20">
      <c r="S9674" s="42">
        <v>1003</v>
      </c>
      <c r="T9674" s="66" t="s">
        <v>3213</v>
      </c>
    </row>
    <row r="9675" spans="19:20">
      <c r="S9675" s="42">
        <v>1004</v>
      </c>
      <c r="T9675" s="66" t="s">
        <v>3213</v>
      </c>
    </row>
    <row r="9676" spans="19:20">
      <c r="S9676" s="42">
        <v>9480</v>
      </c>
      <c r="T9676" s="66" t="s">
        <v>3409</v>
      </c>
    </row>
    <row r="9677" spans="19:20">
      <c r="S9677" s="42">
        <v>9481</v>
      </c>
      <c r="T9677" s="66" t="s">
        <v>4395</v>
      </c>
    </row>
    <row r="9678" spans="19:20">
      <c r="S9678" s="42">
        <v>9482</v>
      </c>
      <c r="T9678" s="66" t="s">
        <v>4395</v>
      </c>
    </row>
    <row r="9679" spans="19:20">
      <c r="S9679" s="42">
        <v>9483</v>
      </c>
      <c r="T9679" s="66" t="s">
        <v>4396</v>
      </c>
    </row>
    <row r="9680" spans="19:20">
      <c r="S9680" s="42">
        <v>9484</v>
      </c>
      <c r="T9680" s="66" t="s">
        <v>4396</v>
      </c>
    </row>
    <row r="9681" spans="19:20">
      <c r="S9681" s="42">
        <v>9485</v>
      </c>
      <c r="T9681" s="66" t="s">
        <v>4395</v>
      </c>
    </row>
    <row r="9682" spans="19:20">
      <c r="S9682" s="42">
        <v>9486</v>
      </c>
      <c r="T9682" s="66" t="s">
        <v>4395</v>
      </c>
    </row>
    <row r="9683" spans="19:20">
      <c r="S9683" s="42">
        <v>9487</v>
      </c>
      <c r="T9683" s="66" t="s">
        <v>4395</v>
      </c>
    </row>
    <row r="9684" spans="19:20">
      <c r="S9684" s="42">
        <v>9488</v>
      </c>
      <c r="T9684" s="66" t="s">
        <v>3887</v>
      </c>
    </row>
    <row r="9685" spans="19:20">
      <c r="S9685" s="42">
        <v>9489</v>
      </c>
      <c r="T9685" s="66" t="s">
        <v>3887</v>
      </c>
    </row>
    <row r="9686" spans="19:20">
      <c r="S9686" s="42">
        <v>9490</v>
      </c>
      <c r="T9686" s="66" t="s">
        <v>3887</v>
      </c>
    </row>
    <row r="9687" spans="19:20">
      <c r="S9687" s="42">
        <v>9491</v>
      </c>
      <c r="T9687" s="66" t="s">
        <v>3555</v>
      </c>
    </row>
    <row r="9688" spans="19:20">
      <c r="S9688" s="42">
        <v>9492</v>
      </c>
      <c r="T9688" s="66" t="s">
        <v>3555</v>
      </c>
    </row>
    <row r="9689" spans="19:20">
      <c r="S9689" s="42">
        <v>9493</v>
      </c>
      <c r="T9689" s="66" t="s">
        <v>3843</v>
      </c>
    </row>
    <row r="9690" spans="19:20">
      <c r="S9690" s="42">
        <v>9494</v>
      </c>
      <c r="T9690" s="66" t="s">
        <v>3843</v>
      </c>
    </row>
    <row r="9691" spans="19:20">
      <c r="S9691" s="42">
        <v>9495</v>
      </c>
      <c r="T9691" s="66" t="s">
        <v>3843</v>
      </c>
    </row>
    <row r="9692" spans="19:20">
      <c r="S9692" s="42">
        <v>9496</v>
      </c>
      <c r="T9692" s="66" t="s">
        <v>3843</v>
      </c>
    </row>
    <row r="9693" spans="19:20">
      <c r="S9693" s="42">
        <v>9497</v>
      </c>
      <c r="T9693" s="66" t="s">
        <v>3843</v>
      </c>
    </row>
    <row r="9694" spans="19:20">
      <c r="S9694" s="42">
        <v>9498</v>
      </c>
      <c r="T9694" s="66" t="s">
        <v>3875</v>
      </c>
    </row>
    <row r="9695" spans="19:20">
      <c r="S9695" s="42">
        <v>9499</v>
      </c>
      <c r="T9695" s="66" t="s">
        <v>3467</v>
      </c>
    </row>
    <row r="9696" spans="19:20">
      <c r="S9696" s="42">
        <v>9500</v>
      </c>
      <c r="T9696" s="66" t="s">
        <v>3944</v>
      </c>
    </row>
    <row r="9697" spans="19:20">
      <c r="S9697" s="42">
        <v>9501</v>
      </c>
      <c r="T9697" s="66" t="s">
        <v>3388</v>
      </c>
    </row>
    <row r="9698" spans="19:20">
      <c r="S9698" s="42">
        <v>9502</v>
      </c>
      <c r="T9698" s="66" t="s">
        <v>3388</v>
      </c>
    </row>
    <row r="9699" spans="19:20">
      <c r="S9699" s="42">
        <v>9503</v>
      </c>
      <c r="T9699" s="66" t="s">
        <v>3388</v>
      </c>
    </row>
    <row r="9700" spans="19:20">
      <c r="S9700" s="42">
        <v>9504</v>
      </c>
      <c r="T9700" s="66" t="s">
        <v>3213</v>
      </c>
    </row>
    <row r="9701" spans="19:20">
      <c r="S9701" s="42">
        <v>9505</v>
      </c>
      <c r="T9701" s="66" t="s">
        <v>3388</v>
      </c>
    </row>
    <row r="9702" spans="19:20">
      <c r="S9702" s="42">
        <v>9506</v>
      </c>
      <c r="T9702" s="66" t="s">
        <v>3388</v>
      </c>
    </row>
    <row r="9703" spans="19:20">
      <c r="S9703" s="42">
        <v>9507</v>
      </c>
      <c r="T9703" s="66" t="s">
        <v>3388</v>
      </c>
    </row>
    <row r="9704" spans="19:20">
      <c r="S9704" s="42">
        <v>9508</v>
      </c>
      <c r="T9704" s="66" t="s">
        <v>3388</v>
      </c>
    </row>
    <row r="9705" spans="19:20">
      <c r="S9705" s="42">
        <v>9509</v>
      </c>
      <c r="T9705" s="66" t="s">
        <v>3875</v>
      </c>
    </row>
    <row r="9706" spans="19:20">
      <c r="S9706" s="42">
        <v>9510</v>
      </c>
      <c r="T9706" s="66" t="s">
        <v>3875</v>
      </c>
    </row>
    <row r="9707" spans="19:20">
      <c r="S9707" s="42">
        <v>9511</v>
      </c>
      <c r="T9707" s="66" t="s">
        <v>3875</v>
      </c>
    </row>
    <row r="9708" spans="19:20">
      <c r="S9708" s="42">
        <v>9512</v>
      </c>
      <c r="T9708" s="66" t="s">
        <v>3388</v>
      </c>
    </row>
    <row r="9709" spans="19:20">
      <c r="S9709" s="42">
        <v>9513</v>
      </c>
      <c r="T9709" s="66" t="s">
        <v>3388</v>
      </c>
    </row>
    <row r="9710" spans="19:20">
      <c r="S9710" s="42">
        <v>9514</v>
      </c>
      <c r="T9710" s="66" t="s">
        <v>3388</v>
      </c>
    </row>
    <row r="9711" spans="19:20">
      <c r="S9711" s="42">
        <v>9515</v>
      </c>
      <c r="T9711" s="66" t="s">
        <v>3213</v>
      </c>
    </row>
    <row r="9712" spans="19:20">
      <c r="S9712" s="42">
        <v>9516</v>
      </c>
      <c r="T9712" s="66" t="s">
        <v>3388</v>
      </c>
    </row>
    <row r="9713" spans="19:20">
      <c r="S9713" s="42">
        <v>9517</v>
      </c>
      <c r="T9713" s="66" t="s">
        <v>3388</v>
      </c>
    </row>
    <row r="9714" spans="19:20">
      <c r="S9714" s="42">
        <v>9518</v>
      </c>
      <c r="T9714" s="66" t="s">
        <v>3887</v>
      </c>
    </row>
    <row r="9715" spans="19:20">
      <c r="S9715" s="42">
        <v>9519</v>
      </c>
      <c r="T9715" s="66" t="s">
        <v>3887</v>
      </c>
    </row>
    <row r="9716" spans="19:20">
      <c r="S9716" s="42">
        <v>9520</v>
      </c>
      <c r="T9716" s="66" t="s">
        <v>3945</v>
      </c>
    </row>
    <row r="9717" spans="19:20">
      <c r="S9717" s="42">
        <v>9521</v>
      </c>
      <c r="T9717" s="66" t="s">
        <v>3945</v>
      </c>
    </row>
    <row r="9718" spans="19:20">
      <c r="S9718" s="42">
        <v>9522</v>
      </c>
      <c r="T9718" s="66" t="s">
        <v>3388</v>
      </c>
    </row>
    <row r="9719" spans="19:20">
      <c r="S9719" s="42">
        <v>9523</v>
      </c>
      <c r="T9719" s="66" t="s">
        <v>3995</v>
      </c>
    </row>
    <row r="9720" spans="19:20">
      <c r="S9720" s="42">
        <v>9524</v>
      </c>
      <c r="T9720" s="66" t="s">
        <v>3907</v>
      </c>
    </row>
    <row r="9721" spans="19:20">
      <c r="S9721" s="42">
        <v>9526</v>
      </c>
      <c r="T9721" s="66" t="s">
        <v>3812</v>
      </c>
    </row>
    <row r="9722" spans="19:20">
      <c r="S9722" s="42">
        <v>9527</v>
      </c>
      <c r="T9722" s="66" t="s">
        <v>3812</v>
      </c>
    </row>
    <row r="9723" spans="19:20">
      <c r="S9723" s="42">
        <v>9528</v>
      </c>
      <c r="T9723" s="66" t="s">
        <v>3409</v>
      </c>
    </row>
    <row r="9724" spans="19:20">
      <c r="S9724" s="42">
        <v>9529</v>
      </c>
      <c r="T9724" s="66" t="s">
        <v>3409</v>
      </c>
    </row>
    <row r="9725" spans="19:20">
      <c r="S9725" s="42">
        <v>9530</v>
      </c>
      <c r="T9725" s="66" t="s">
        <v>4397</v>
      </c>
    </row>
    <row r="9726" spans="19:20">
      <c r="S9726" s="42">
        <v>9531</v>
      </c>
      <c r="T9726" s="66" t="s">
        <v>3467</v>
      </c>
    </row>
    <row r="9727" spans="19:20">
      <c r="S9727" s="42">
        <v>9532</v>
      </c>
      <c r="T9727" s="66" t="s">
        <v>3467</v>
      </c>
    </row>
    <row r="9728" spans="19:20">
      <c r="S9728" s="42">
        <v>9533</v>
      </c>
      <c r="T9728" s="66" t="s">
        <v>3388</v>
      </c>
    </row>
    <row r="9729" spans="19:20">
      <c r="S9729" s="42">
        <v>9534</v>
      </c>
      <c r="T9729" s="66" t="s">
        <v>3388</v>
      </c>
    </row>
    <row r="9730" spans="19:20">
      <c r="S9730" s="42">
        <v>9535</v>
      </c>
      <c r="T9730" s="66" t="s">
        <v>3467</v>
      </c>
    </row>
    <row r="9731" spans="19:20">
      <c r="S9731" s="42">
        <v>9536</v>
      </c>
      <c r="T9731" s="66" t="s">
        <v>3388</v>
      </c>
    </row>
    <row r="9732" spans="19:20">
      <c r="S9732" s="42">
        <v>9537</v>
      </c>
      <c r="T9732" s="66" t="s">
        <v>3388</v>
      </c>
    </row>
    <row r="9733" spans="19:20">
      <c r="S9733" s="42">
        <v>9538</v>
      </c>
      <c r="T9733" s="66" t="s">
        <v>3388</v>
      </c>
    </row>
    <row r="9734" spans="19:20">
      <c r="S9734" s="42">
        <v>9539</v>
      </c>
      <c r="T9734" s="66" t="s">
        <v>3388</v>
      </c>
    </row>
    <row r="9735" spans="19:20">
      <c r="S9735" s="42">
        <v>9540</v>
      </c>
      <c r="T9735" s="66" t="s">
        <v>3388</v>
      </c>
    </row>
    <row r="9736" spans="19:20">
      <c r="S9736" s="42">
        <v>9541</v>
      </c>
      <c r="T9736" s="66" t="s">
        <v>3388</v>
      </c>
    </row>
    <row r="9737" spans="19:20">
      <c r="S9737" s="42">
        <v>9542</v>
      </c>
      <c r="T9737" s="66" t="s">
        <v>3388</v>
      </c>
    </row>
    <row r="9738" spans="19:20">
      <c r="S9738" s="42">
        <v>9543</v>
      </c>
      <c r="T9738" s="66" t="s">
        <v>3388</v>
      </c>
    </row>
    <row r="9739" spans="19:20">
      <c r="S9739" s="42">
        <v>9354</v>
      </c>
      <c r="T9739" s="66" t="s">
        <v>4159</v>
      </c>
    </row>
    <row r="9740" spans="19:20">
      <c r="S9740" s="42">
        <v>9355</v>
      </c>
      <c r="T9740" s="66" t="s">
        <v>3514</v>
      </c>
    </row>
    <row r="9741" spans="19:20">
      <c r="S9741" s="42">
        <v>9356</v>
      </c>
      <c r="T9741" s="66" t="s">
        <v>3514</v>
      </c>
    </row>
    <row r="9742" spans="19:20">
      <c r="S9742" s="42">
        <v>9357</v>
      </c>
      <c r="T9742" s="66" t="s">
        <v>3213</v>
      </c>
    </row>
    <row r="9743" spans="19:20">
      <c r="S9743" s="42">
        <v>9358</v>
      </c>
      <c r="T9743" s="66" t="s">
        <v>4159</v>
      </c>
    </row>
    <row r="9744" spans="19:20">
      <c r="S9744" s="42">
        <v>9359</v>
      </c>
      <c r="T9744" s="66" t="s">
        <v>3213</v>
      </c>
    </row>
    <row r="9745" spans="19:20">
      <c r="S9745" s="42">
        <v>9360</v>
      </c>
      <c r="T9745" s="66" t="s">
        <v>3213</v>
      </c>
    </row>
    <row r="9746" spans="19:20">
      <c r="S9746" s="42">
        <v>9361</v>
      </c>
      <c r="T9746" s="66" t="s">
        <v>4290</v>
      </c>
    </row>
    <row r="9747" spans="19:20">
      <c r="S9747" s="42">
        <v>9362</v>
      </c>
      <c r="T9747" s="66" t="s">
        <v>4290</v>
      </c>
    </row>
    <row r="9748" spans="19:20">
      <c r="S9748" s="42">
        <v>9363</v>
      </c>
      <c r="T9748" s="66" t="s">
        <v>4290</v>
      </c>
    </row>
    <row r="9749" spans="19:20">
      <c r="S9749" s="42">
        <v>9364</v>
      </c>
      <c r="T9749" s="66" t="s">
        <v>4290</v>
      </c>
    </row>
    <row r="9750" spans="19:20">
      <c r="S9750" s="42">
        <v>9365</v>
      </c>
      <c r="T9750" s="66" t="s">
        <v>3213</v>
      </c>
    </row>
    <row r="9751" spans="19:20">
      <c r="S9751" s="42">
        <v>9366</v>
      </c>
      <c r="T9751" s="66" t="s">
        <v>4045</v>
      </c>
    </row>
    <row r="9752" spans="19:20">
      <c r="S9752" s="42">
        <v>9369</v>
      </c>
      <c r="T9752" s="66" t="s">
        <v>3875</v>
      </c>
    </row>
    <row r="9753" spans="19:20">
      <c r="S9753" s="42">
        <v>9370</v>
      </c>
      <c r="T9753" s="66" t="s">
        <v>3213</v>
      </c>
    </row>
    <row r="9754" spans="19:20">
      <c r="S9754" s="42">
        <v>9371</v>
      </c>
      <c r="T9754" s="66" t="s">
        <v>3213</v>
      </c>
    </row>
    <row r="9755" spans="19:20">
      <c r="S9755" s="42">
        <v>9372</v>
      </c>
      <c r="T9755" s="66" t="s">
        <v>3213</v>
      </c>
    </row>
    <row r="9756" spans="19:20">
      <c r="S9756" s="42">
        <v>9373</v>
      </c>
      <c r="T9756" s="66" t="s">
        <v>4045</v>
      </c>
    </row>
    <row r="9757" spans="19:20">
      <c r="S9757" s="42">
        <v>9374</v>
      </c>
      <c r="T9757" s="66" t="s">
        <v>4045</v>
      </c>
    </row>
    <row r="9758" spans="19:20">
      <c r="S9758" s="42">
        <v>9375</v>
      </c>
      <c r="T9758" s="66" t="s">
        <v>4045</v>
      </c>
    </row>
    <row r="9759" spans="19:20">
      <c r="S9759" s="42">
        <v>9376</v>
      </c>
      <c r="T9759" s="66" t="s">
        <v>4045</v>
      </c>
    </row>
    <row r="9760" spans="19:20">
      <c r="S9760" s="42">
        <v>9377</v>
      </c>
      <c r="T9760" s="66" t="s">
        <v>3875</v>
      </c>
    </row>
    <row r="9761" spans="19:20">
      <c r="S9761" s="42">
        <v>9378</v>
      </c>
      <c r="T9761" s="66" t="s">
        <v>3941</v>
      </c>
    </row>
    <row r="9762" spans="19:20">
      <c r="S9762" s="42">
        <v>9379</v>
      </c>
      <c r="T9762" s="66" t="s">
        <v>4398</v>
      </c>
    </row>
    <row r="9763" spans="19:20">
      <c r="S9763" s="42">
        <v>9380</v>
      </c>
      <c r="T9763" s="66" t="s">
        <v>4398</v>
      </c>
    </row>
    <row r="9764" spans="19:20">
      <c r="S9764" s="42">
        <v>9381</v>
      </c>
      <c r="T9764" s="66" t="s">
        <v>3767</v>
      </c>
    </row>
    <row r="9765" spans="19:20">
      <c r="S9765" s="42">
        <v>9382</v>
      </c>
      <c r="T9765" s="66" t="s">
        <v>3767</v>
      </c>
    </row>
    <row r="9766" spans="19:20">
      <c r="S9766" s="42">
        <v>9383</v>
      </c>
      <c r="T9766" s="66" t="s">
        <v>3514</v>
      </c>
    </row>
    <row r="9767" spans="19:20">
      <c r="S9767" s="42">
        <v>9384</v>
      </c>
      <c r="T9767" s="66" t="s">
        <v>3514</v>
      </c>
    </row>
    <row r="9768" spans="19:20">
      <c r="S9768" s="42">
        <v>9385</v>
      </c>
      <c r="T9768" s="66" t="s">
        <v>3409</v>
      </c>
    </row>
    <row r="9769" spans="19:20">
      <c r="S9769" s="42">
        <v>9386</v>
      </c>
      <c r="T9769" s="66" t="s">
        <v>3409</v>
      </c>
    </row>
    <row r="9770" spans="19:20">
      <c r="S9770" s="42">
        <v>9387</v>
      </c>
      <c r="T9770" s="66" t="s">
        <v>3409</v>
      </c>
    </row>
    <row r="9771" spans="19:20">
      <c r="S9771" s="42">
        <v>9388</v>
      </c>
      <c r="T9771" s="66" t="s">
        <v>4399</v>
      </c>
    </row>
    <row r="9772" spans="19:20">
      <c r="S9772" s="42">
        <v>9389</v>
      </c>
      <c r="T9772" s="66" t="s">
        <v>3213</v>
      </c>
    </row>
    <row r="9773" spans="19:20">
      <c r="S9773" s="42">
        <v>9390</v>
      </c>
      <c r="T9773" s="66" t="s">
        <v>3213</v>
      </c>
    </row>
    <row r="9774" spans="19:20">
      <c r="S9774" s="42">
        <v>9391</v>
      </c>
      <c r="T9774" s="66" t="s">
        <v>4159</v>
      </c>
    </row>
    <row r="9775" spans="19:20">
      <c r="S9775" s="42">
        <v>9392</v>
      </c>
      <c r="T9775" s="66" t="s">
        <v>3827</v>
      </c>
    </row>
    <row r="9776" spans="19:20">
      <c r="S9776" s="42">
        <v>9393</v>
      </c>
      <c r="T9776" s="66" t="s">
        <v>4289</v>
      </c>
    </row>
    <row r="9777" spans="19:20">
      <c r="S9777" s="42">
        <v>9394</v>
      </c>
      <c r="T9777" s="66" t="s">
        <v>4289</v>
      </c>
    </row>
    <row r="9778" spans="19:20">
      <c r="S9778" s="42">
        <v>9395</v>
      </c>
      <c r="T9778" s="66" t="s">
        <v>4289</v>
      </c>
    </row>
    <row r="9779" spans="19:20">
      <c r="S9779" s="42">
        <v>9396</v>
      </c>
      <c r="T9779" s="66" t="s">
        <v>4289</v>
      </c>
    </row>
    <row r="9780" spans="19:20">
      <c r="S9780" s="42">
        <v>9397</v>
      </c>
      <c r="T9780" s="66" t="s">
        <v>4289</v>
      </c>
    </row>
    <row r="9781" spans="19:20">
      <c r="S9781" s="42">
        <v>9398</v>
      </c>
      <c r="T9781" s="66" t="s">
        <v>4289</v>
      </c>
    </row>
    <row r="9782" spans="19:20">
      <c r="S9782" s="42">
        <v>9399</v>
      </c>
      <c r="T9782" s="66" t="s">
        <v>4289</v>
      </c>
    </row>
    <row r="9783" spans="19:20">
      <c r="S9783" s="42">
        <v>9400</v>
      </c>
      <c r="T9783" s="66" t="s">
        <v>4289</v>
      </c>
    </row>
    <row r="9784" spans="19:20">
      <c r="S9784" s="42">
        <v>9401</v>
      </c>
      <c r="T9784" s="66" t="s">
        <v>4289</v>
      </c>
    </row>
    <row r="9785" spans="19:20">
      <c r="S9785" s="42">
        <v>9402</v>
      </c>
      <c r="T9785" s="66" t="s">
        <v>4289</v>
      </c>
    </row>
    <row r="9786" spans="19:20">
      <c r="S9786" s="42">
        <v>9403</v>
      </c>
      <c r="T9786" s="66" t="s">
        <v>4289</v>
      </c>
    </row>
    <row r="9787" spans="19:20">
      <c r="S9787" s="42">
        <v>9404</v>
      </c>
      <c r="T9787" s="66" t="s">
        <v>4289</v>
      </c>
    </row>
    <row r="9788" spans="19:20">
      <c r="S9788" s="42">
        <v>9405</v>
      </c>
      <c r="T9788" s="66" t="s">
        <v>4289</v>
      </c>
    </row>
    <row r="9789" spans="19:20">
      <c r="S9789" s="42">
        <v>9410</v>
      </c>
      <c r="T9789" s="66" t="s">
        <v>3946</v>
      </c>
    </row>
    <row r="9790" spans="19:20">
      <c r="S9790" s="42">
        <v>9411</v>
      </c>
      <c r="T9790" s="66" t="s">
        <v>3887</v>
      </c>
    </row>
    <row r="9791" spans="19:20">
      <c r="S9791" s="42">
        <v>9418</v>
      </c>
      <c r="T9791" s="66" t="s">
        <v>3393</v>
      </c>
    </row>
    <row r="9792" spans="19:20">
      <c r="S9792" s="42">
        <v>9419</v>
      </c>
      <c r="T9792" s="66" t="s">
        <v>3393</v>
      </c>
    </row>
    <row r="9793" spans="19:20">
      <c r="S9793" s="42">
        <v>9420</v>
      </c>
      <c r="T9793" s="66" t="s">
        <v>3393</v>
      </c>
    </row>
    <row r="9794" spans="19:20">
      <c r="S9794" s="42">
        <v>9421</v>
      </c>
      <c r="T9794" s="66" t="s">
        <v>3393</v>
      </c>
    </row>
    <row r="9795" spans="19:20">
      <c r="S9795" s="42">
        <v>9422</v>
      </c>
      <c r="T9795" s="66" t="s">
        <v>3393</v>
      </c>
    </row>
    <row r="9796" spans="19:20">
      <c r="S9796" s="42">
        <v>9423</v>
      </c>
      <c r="T9796" s="66" t="s">
        <v>3514</v>
      </c>
    </row>
    <row r="9797" spans="19:20">
      <c r="S9797" s="42">
        <v>9424</v>
      </c>
      <c r="T9797" s="66" t="s">
        <v>3514</v>
      </c>
    </row>
    <row r="9798" spans="19:20">
      <c r="S9798" s="42">
        <v>9425</v>
      </c>
      <c r="T9798" s="66" t="s">
        <v>3514</v>
      </c>
    </row>
    <row r="9799" spans="19:20">
      <c r="S9799" s="42">
        <v>9426</v>
      </c>
      <c r="T9799" s="66" t="s">
        <v>3514</v>
      </c>
    </row>
    <row r="9800" spans="19:20">
      <c r="S9800" s="42">
        <v>9427</v>
      </c>
      <c r="T9800" s="66" t="s">
        <v>4400</v>
      </c>
    </row>
    <row r="9801" spans="19:20">
      <c r="S9801" s="42">
        <v>9428</v>
      </c>
      <c r="T9801" s="66" t="s">
        <v>4045</v>
      </c>
    </row>
    <row r="9802" spans="19:20">
      <c r="S9802" s="42">
        <v>9429</v>
      </c>
      <c r="T9802" s="66" t="s">
        <v>4159</v>
      </c>
    </row>
    <row r="9803" spans="19:20">
      <c r="S9803" s="42">
        <v>9430</v>
      </c>
      <c r="T9803" s="66" t="s">
        <v>4159</v>
      </c>
    </row>
    <row r="9804" spans="19:20">
      <c r="S9804" s="42">
        <v>9433</v>
      </c>
      <c r="T9804" s="66" t="s">
        <v>3875</v>
      </c>
    </row>
    <row r="9805" spans="19:20">
      <c r="S9805" s="42">
        <v>9434</v>
      </c>
      <c r="T9805" s="66" t="s">
        <v>3875</v>
      </c>
    </row>
    <row r="9806" spans="19:20">
      <c r="S9806" s="42">
        <v>9435</v>
      </c>
      <c r="T9806" s="66" t="s">
        <v>3875</v>
      </c>
    </row>
    <row r="9807" spans="19:20">
      <c r="S9807" s="42">
        <v>9436</v>
      </c>
      <c r="T9807" s="66" t="s">
        <v>3514</v>
      </c>
    </row>
    <row r="9808" spans="19:20">
      <c r="S9808" s="42">
        <v>9437</v>
      </c>
      <c r="T9808" s="66" t="s">
        <v>3514</v>
      </c>
    </row>
    <row r="9809" spans="19:20">
      <c r="S9809" s="42">
        <v>9438</v>
      </c>
      <c r="T9809" s="66" t="s">
        <v>3514</v>
      </c>
    </row>
    <row r="9810" spans="19:20">
      <c r="S9810" s="42">
        <v>9439</v>
      </c>
      <c r="T9810" s="66" t="s">
        <v>3514</v>
      </c>
    </row>
    <row r="9811" spans="19:20">
      <c r="S9811" s="42">
        <v>9440</v>
      </c>
      <c r="T9811" s="66" t="s">
        <v>4195</v>
      </c>
    </row>
    <row r="9812" spans="19:20">
      <c r="S9812" s="42">
        <v>9441</v>
      </c>
      <c r="T9812" s="66" t="s">
        <v>4195</v>
      </c>
    </row>
    <row r="9813" spans="19:20">
      <c r="S9813" s="42">
        <v>9442</v>
      </c>
      <c r="T9813" s="66" t="s">
        <v>4401</v>
      </c>
    </row>
    <row r="9814" spans="19:20">
      <c r="S9814" s="42">
        <v>9443</v>
      </c>
      <c r="T9814" s="66" t="s">
        <v>3213</v>
      </c>
    </row>
    <row r="9815" spans="19:20">
      <c r="S9815" s="42">
        <v>9444</v>
      </c>
      <c r="T9815" s="66" t="s">
        <v>3213</v>
      </c>
    </row>
    <row r="9816" spans="19:20">
      <c r="S9816" s="42">
        <v>9445</v>
      </c>
      <c r="T9816" s="66" t="s">
        <v>3467</v>
      </c>
    </row>
    <row r="9817" spans="19:20">
      <c r="S9817" s="42">
        <v>9446</v>
      </c>
      <c r="T9817" s="66" t="s">
        <v>3409</v>
      </c>
    </row>
    <row r="9818" spans="19:20">
      <c r="S9818" s="42">
        <v>9447</v>
      </c>
      <c r="T9818" s="66" t="s">
        <v>3409</v>
      </c>
    </row>
    <row r="9819" spans="19:20">
      <c r="S9819" s="42">
        <v>9448</v>
      </c>
      <c r="T9819" s="66" t="s">
        <v>3409</v>
      </c>
    </row>
    <row r="9820" spans="19:20">
      <c r="S9820" s="42">
        <v>9453</v>
      </c>
      <c r="T9820" s="66" t="s">
        <v>3409</v>
      </c>
    </row>
    <row r="9821" spans="19:20">
      <c r="S9821" s="42">
        <v>9456</v>
      </c>
      <c r="T9821" s="66" t="s">
        <v>3213</v>
      </c>
    </row>
    <row r="9822" spans="19:20">
      <c r="S9822" s="42">
        <v>9457</v>
      </c>
      <c r="T9822" s="66" t="s">
        <v>3875</v>
      </c>
    </row>
    <row r="9823" spans="19:20">
      <c r="S9823" s="42">
        <v>9458</v>
      </c>
      <c r="T9823" s="66" t="s">
        <v>4289</v>
      </c>
    </row>
    <row r="9824" spans="19:20">
      <c r="S9824" s="42">
        <v>9459</v>
      </c>
      <c r="T9824" s="66" t="s">
        <v>3409</v>
      </c>
    </row>
    <row r="9825" spans="19:20">
      <c r="S9825" s="42">
        <v>9460</v>
      </c>
      <c r="T9825" s="66" t="s">
        <v>3409</v>
      </c>
    </row>
    <row r="9826" spans="19:20">
      <c r="S9826" s="42">
        <v>9461</v>
      </c>
      <c r="T9826" s="66" t="s">
        <v>3409</v>
      </c>
    </row>
    <row r="9827" spans="19:20">
      <c r="S9827" s="42">
        <v>9462</v>
      </c>
      <c r="T9827" s="66" t="s">
        <v>3409</v>
      </c>
    </row>
    <row r="9828" spans="19:20">
      <c r="S9828" s="42">
        <v>9463</v>
      </c>
      <c r="T9828" s="66" t="s">
        <v>3409</v>
      </c>
    </row>
    <row r="9829" spans="19:20">
      <c r="S9829" s="42">
        <v>9464</v>
      </c>
      <c r="T9829" s="66" t="s">
        <v>3887</v>
      </c>
    </row>
    <row r="9830" spans="19:20">
      <c r="S9830" s="42">
        <v>9465</v>
      </c>
      <c r="T9830" s="66" t="s">
        <v>3887</v>
      </c>
    </row>
    <row r="9831" spans="19:20">
      <c r="S9831" s="42">
        <v>9466</v>
      </c>
      <c r="T9831" s="66" t="s">
        <v>3409</v>
      </c>
    </row>
    <row r="9832" spans="19:20">
      <c r="S9832" s="42">
        <v>9467</v>
      </c>
      <c r="T9832" s="66" t="s">
        <v>3409</v>
      </c>
    </row>
    <row r="9833" spans="19:20">
      <c r="S9833" s="42">
        <v>9468</v>
      </c>
      <c r="T9833" s="66" t="s">
        <v>3409</v>
      </c>
    </row>
    <row r="9834" spans="19:20">
      <c r="S9834" s="42">
        <v>9469</v>
      </c>
      <c r="T9834" s="66" t="s">
        <v>3213</v>
      </c>
    </row>
    <row r="9835" spans="19:20">
      <c r="S9835" s="42">
        <v>9470</v>
      </c>
      <c r="T9835" s="66" t="s">
        <v>3213</v>
      </c>
    </row>
    <row r="9836" spans="19:20">
      <c r="S9836" s="42">
        <v>9471</v>
      </c>
      <c r="T9836" s="66" t="s">
        <v>3388</v>
      </c>
    </row>
    <row r="9837" spans="19:20">
      <c r="S9837" s="42">
        <v>9472</v>
      </c>
      <c r="T9837" s="66" t="s">
        <v>3388</v>
      </c>
    </row>
    <row r="9838" spans="19:20">
      <c r="S9838" s="42">
        <v>9473</v>
      </c>
      <c r="T9838" s="66" t="s">
        <v>3213</v>
      </c>
    </row>
    <row r="9839" spans="19:20">
      <c r="S9839" s="42">
        <v>9474</v>
      </c>
      <c r="T9839" s="66" t="s">
        <v>3213</v>
      </c>
    </row>
    <row r="9840" spans="19:20">
      <c r="S9840" s="42">
        <v>9475</v>
      </c>
      <c r="T9840" s="66" t="s">
        <v>3943</v>
      </c>
    </row>
    <row r="9841" spans="19:20">
      <c r="S9841" s="42">
        <v>9476</v>
      </c>
      <c r="T9841" s="66" t="s">
        <v>3943</v>
      </c>
    </row>
    <row r="9842" spans="19:20">
      <c r="S9842" s="42">
        <v>9477</v>
      </c>
      <c r="T9842" s="66" t="s">
        <v>3875</v>
      </c>
    </row>
    <row r="9843" spans="19:20">
      <c r="S9843" s="42">
        <v>9479</v>
      </c>
      <c r="T9843" s="66" t="s">
        <v>3409</v>
      </c>
    </row>
    <row r="9844" spans="19:20">
      <c r="S9844" s="42">
        <v>10341</v>
      </c>
      <c r="T9844" s="66" t="s">
        <v>4402</v>
      </c>
    </row>
    <row r="9845" spans="19:20">
      <c r="S9845" s="42">
        <v>10342</v>
      </c>
      <c r="T9845" s="66" t="s">
        <v>3912</v>
      </c>
    </row>
    <row r="9846" spans="19:20">
      <c r="S9846" s="42">
        <v>10343</v>
      </c>
      <c r="T9846" s="66" t="s">
        <v>3912</v>
      </c>
    </row>
    <row r="9847" spans="19:20">
      <c r="S9847" s="42">
        <v>10344</v>
      </c>
      <c r="T9847" s="66" t="s">
        <v>3912</v>
      </c>
    </row>
    <row r="9848" spans="19:20">
      <c r="S9848" s="42">
        <v>10345</v>
      </c>
      <c r="T9848" s="66" t="s">
        <v>3912</v>
      </c>
    </row>
    <row r="9849" spans="19:20">
      <c r="S9849" s="42">
        <v>10346</v>
      </c>
      <c r="T9849" s="66" t="s">
        <v>3894</v>
      </c>
    </row>
    <row r="9850" spans="19:20">
      <c r="S9850" s="42">
        <v>10347</v>
      </c>
      <c r="T9850" s="66" t="s">
        <v>3894</v>
      </c>
    </row>
    <row r="9851" spans="19:20">
      <c r="S9851" s="42">
        <v>10348</v>
      </c>
      <c r="T9851" s="66" t="s">
        <v>3983</v>
      </c>
    </row>
    <row r="9852" spans="19:20">
      <c r="S9852" s="42">
        <v>10349</v>
      </c>
      <c r="T9852" s="66" t="s">
        <v>3983</v>
      </c>
    </row>
    <row r="9853" spans="19:20">
      <c r="S9853" s="42">
        <v>10350</v>
      </c>
      <c r="T9853" s="66" t="s">
        <v>3983</v>
      </c>
    </row>
    <row r="9854" spans="19:20">
      <c r="S9854" s="42">
        <v>10351</v>
      </c>
      <c r="T9854" s="66" t="s">
        <v>3894</v>
      </c>
    </row>
    <row r="9855" spans="19:20">
      <c r="S9855" s="42">
        <v>10352</v>
      </c>
      <c r="T9855" s="66" t="s">
        <v>4327</v>
      </c>
    </row>
    <row r="9856" spans="19:20">
      <c r="S9856" s="42">
        <v>10353</v>
      </c>
      <c r="T9856" s="66" t="s">
        <v>3912</v>
      </c>
    </row>
    <row r="9857" spans="19:20">
      <c r="S9857" s="42">
        <v>10354</v>
      </c>
      <c r="T9857" s="66" t="s">
        <v>3912</v>
      </c>
    </row>
    <row r="9858" spans="19:20">
      <c r="S9858" s="42">
        <v>10355</v>
      </c>
      <c r="T9858" s="66" t="s">
        <v>4244</v>
      </c>
    </row>
    <row r="9859" spans="19:20">
      <c r="S9859" s="42">
        <v>10356</v>
      </c>
      <c r="T9859" s="66" t="s">
        <v>3514</v>
      </c>
    </row>
    <row r="9860" spans="19:20">
      <c r="S9860" s="42">
        <v>10357</v>
      </c>
      <c r="T9860" s="66" t="s">
        <v>3514</v>
      </c>
    </row>
    <row r="9861" spans="19:20">
      <c r="S9861" s="42">
        <v>10358</v>
      </c>
      <c r="T9861" s="66" t="s">
        <v>3514</v>
      </c>
    </row>
    <row r="9862" spans="19:20">
      <c r="S9862" s="42">
        <v>10359</v>
      </c>
      <c r="T9862" s="66" t="s">
        <v>3827</v>
      </c>
    </row>
    <row r="9863" spans="19:20">
      <c r="S9863" s="42">
        <v>10360</v>
      </c>
      <c r="T9863" s="66" t="s">
        <v>3815</v>
      </c>
    </row>
    <row r="9864" spans="19:20">
      <c r="S9864" s="42">
        <v>10361</v>
      </c>
      <c r="T9864" s="66" t="s">
        <v>4403</v>
      </c>
    </row>
    <row r="9865" spans="19:20">
      <c r="S9865" s="42">
        <v>10362</v>
      </c>
      <c r="T9865" s="66" t="s">
        <v>3912</v>
      </c>
    </row>
    <row r="9866" spans="19:20">
      <c r="S9866" s="42">
        <v>10363</v>
      </c>
      <c r="T9866" s="66" t="s">
        <v>3912</v>
      </c>
    </row>
    <row r="9867" spans="19:20">
      <c r="S9867" s="42">
        <v>10364</v>
      </c>
      <c r="T9867" s="66" t="s">
        <v>3213</v>
      </c>
    </row>
    <row r="9868" spans="19:20">
      <c r="S9868" s="42">
        <v>10365</v>
      </c>
      <c r="T9868" s="66" t="s">
        <v>3826</v>
      </c>
    </row>
    <row r="9869" spans="19:20">
      <c r="S9869" s="42">
        <v>10366</v>
      </c>
      <c r="T9869" s="66" t="s">
        <v>3213</v>
      </c>
    </row>
    <row r="9870" spans="19:20">
      <c r="S9870" s="42">
        <v>10367</v>
      </c>
      <c r="T9870" s="66" t="s">
        <v>3826</v>
      </c>
    </row>
    <row r="9871" spans="19:20">
      <c r="S9871" s="42">
        <v>10368</v>
      </c>
      <c r="T9871" s="66" t="s">
        <v>3826</v>
      </c>
    </row>
    <row r="9872" spans="19:20">
      <c r="S9872" s="42">
        <v>10369</v>
      </c>
      <c r="T9872" s="66" t="s">
        <v>3213</v>
      </c>
    </row>
    <row r="9873" spans="19:20">
      <c r="S9873" s="42">
        <v>10370</v>
      </c>
      <c r="T9873" s="66" t="s">
        <v>3213</v>
      </c>
    </row>
    <row r="9874" spans="19:20">
      <c r="S9874" s="42">
        <v>10371</v>
      </c>
      <c r="T9874" s="66" t="s">
        <v>3213</v>
      </c>
    </row>
    <row r="9875" spans="19:20">
      <c r="S9875" s="42">
        <v>10372</v>
      </c>
      <c r="T9875" s="66" t="s">
        <v>3213</v>
      </c>
    </row>
    <row r="9876" spans="19:20">
      <c r="S9876" s="42">
        <v>10373</v>
      </c>
      <c r="T9876" s="66" t="s">
        <v>3213</v>
      </c>
    </row>
    <row r="9877" spans="19:20">
      <c r="S9877" s="42">
        <v>10374</v>
      </c>
      <c r="T9877" s="66" t="s">
        <v>3213</v>
      </c>
    </row>
    <row r="9878" spans="19:20">
      <c r="S9878" s="42">
        <v>10375</v>
      </c>
      <c r="T9878" s="66" t="s">
        <v>3889</v>
      </c>
    </row>
    <row r="9879" spans="19:20">
      <c r="S9879" s="42">
        <v>10376</v>
      </c>
      <c r="T9879" s="66" t="s">
        <v>3213</v>
      </c>
    </row>
    <row r="9880" spans="19:20">
      <c r="S9880" s="42">
        <v>10377</v>
      </c>
      <c r="T9880" s="66" t="s">
        <v>3213</v>
      </c>
    </row>
    <row r="9881" spans="19:20">
      <c r="S9881" s="42">
        <v>10378</v>
      </c>
      <c r="T9881" s="66" t="s">
        <v>3894</v>
      </c>
    </row>
    <row r="9882" spans="19:20">
      <c r="S9882" s="42">
        <v>10379</v>
      </c>
      <c r="T9882" s="66" t="s">
        <v>3894</v>
      </c>
    </row>
    <row r="9883" spans="19:20">
      <c r="S9883" s="42">
        <v>10380</v>
      </c>
      <c r="T9883" s="66" t="s">
        <v>3894</v>
      </c>
    </row>
    <row r="9884" spans="19:20">
      <c r="S9884" s="42">
        <v>10381</v>
      </c>
      <c r="T9884" s="66" t="s">
        <v>3213</v>
      </c>
    </row>
    <row r="9885" spans="19:20">
      <c r="S9885" s="42">
        <v>10382</v>
      </c>
      <c r="T9885" s="66" t="s">
        <v>3213</v>
      </c>
    </row>
    <row r="9886" spans="19:20">
      <c r="S9886" s="42">
        <v>10383</v>
      </c>
      <c r="T9886" s="66" t="s">
        <v>3213</v>
      </c>
    </row>
    <row r="9887" spans="19:20">
      <c r="S9887" s="42">
        <v>10384</v>
      </c>
      <c r="T9887" s="66" t="s">
        <v>3213</v>
      </c>
    </row>
    <row r="9888" spans="19:20">
      <c r="S9888" s="42">
        <v>10385</v>
      </c>
      <c r="T9888" s="66" t="s">
        <v>4046</v>
      </c>
    </row>
    <row r="9889" spans="19:20">
      <c r="S9889" s="42">
        <v>10386</v>
      </c>
      <c r="T9889" s="66" t="s">
        <v>3866</v>
      </c>
    </row>
    <row r="9890" spans="19:20">
      <c r="S9890" s="42">
        <v>10387</v>
      </c>
      <c r="T9890" s="66" t="s">
        <v>3888</v>
      </c>
    </row>
    <row r="9891" spans="19:20">
      <c r="S9891" s="42">
        <v>10388</v>
      </c>
      <c r="T9891" s="66" t="s">
        <v>3888</v>
      </c>
    </row>
    <row r="9892" spans="19:20">
      <c r="S9892" s="42">
        <v>10389</v>
      </c>
      <c r="T9892" s="66" t="s">
        <v>3888</v>
      </c>
    </row>
    <row r="9893" spans="19:20">
      <c r="S9893" s="42">
        <v>10390</v>
      </c>
      <c r="T9893" s="66" t="s">
        <v>4242</v>
      </c>
    </row>
    <row r="9894" spans="19:20">
      <c r="S9894" s="42">
        <v>10391</v>
      </c>
      <c r="T9894" s="66" t="s">
        <v>3937</v>
      </c>
    </row>
    <row r="9895" spans="19:20">
      <c r="S9895" s="42">
        <v>10392</v>
      </c>
      <c r="T9895" s="66" t="s">
        <v>3937</v>
      </c>
    </row>
    <row r="9896" spans="19:20">
      <c r="S9896" s="42">
        <v>10393</v>
      </c>
      <c r="T9896" s="66" t="s">
        <v>3937</v>
      </c>
    </row>
    <row r="9897" spans="19:20">
      <c r="S9897" s="42">
        <v>10394</v>
      </c>
      <c r="T9897" s="66" t="s">
        <v>3937</v>
      </c>
    </row>
    <row r="9898" spans="19:20">
      <c r="S9898" s="42">
        <v>10395</v>
      </c>
      <c r="T9898" s="66" t="s">
        <v>3937</v>
      </c>
    </row>
    <row r="9899" spans="19:20">
      <c r="S9899" s="42">
        <v>10396</v>
      </c>
      <c r="T9899" s="66" t="s">
        <v>3937</v>
      </c>
    </row>
    <row r="9900" spans="19:20">
      <c r="S9900" s="42">
        <v>10397</v>
      </c>
      <c r="T9900" s="66" t="s">
        <v>3937</v>
      </c>
    </row>
    <row r="9901" spans="19:20">
      <c r="S9901" s="42">
        <v>10398</v>
      </c>
      <c r="T9901" s="66" t="s">
        <v>3937</v>
      </c>
    </row>
    <row r="9902" spans="19:20">
      <c r="S9902" s="42">
        <v>10399</v>
      </c>
      <c r="T9902" s="66" t="s">
        <v>3937</v>
      </c>
    </row>
    <row r="9903" spans="19:20">
      <c r="S9903" s="42">
        <v>10400</v>
      </c>
      <c r="T9903" s="66" t="s">
        <v>3937</v>
      </c>
    </row>
    <row r="9904" spans="19:20">
      <c r="S9904" s="42">
        <v>10401</v>
      </c>
      <c r="T9904" s="66" t="s">
        <v>3937</v>
      </c>
    </row>
    <row r="9905" spans="19:20">
      <c r="S9905" s="42">
        <v>10402</v>
      </c>
      <c r="T9905" s="66" t="s">
        <v>3937</v>
      </c>
    </row>
    <row r="9906" spans="19:20">
      <c r="S9906" s="42">
        <v>10403</v>
      </c>
      <c r="T9906" s="66" t="s">
        <v>3937</v>
      </c>
    </row>
    <row r="9907" spans="19:20">
      <c r="S9907" s="42">
        <v>10236</v>
      </c>
      <c r="T9907" s="66" t="s">
        <v>3943</v>
      </c>
    </row>
    <row r="9908" spans="19:20">
      <c r="S9908" s="42">
        <v>10237</v>
      </c>
      <c r="T9908" s="66" t="s">
        <v>3943</v>
      </c>
    </row>
    <row r="9909" spans="19:20">
      <c r="S9909" s="42">
        <v>10238</v>
      </c>
      <c r="T9909" s="66" t="s">
        <v>3922</v>
      </c>
    </row>
    <row r="9910" spans="19:20">
      <c r="S9910" s="42">
        <v>10239</v>
      </c>
      <c r="T9910" s="66" t="s">
        <v>3922</v>
      </c>
    </row>
    <row r="9911" spans="19:20">
      <c r="S9911" s="42">
        <v>10240</v>
      </c>
      <c r="T9911" s="66" t="s">
        <v>3837</v>
      </c>
    </row>
    <row r="9912" spans="19:20">
      <c r="S9912" s="42">
        <v>10241</v>
      </c>
      <c r="T9912" s="66" t="s">
        <v>3837</v>
      </c>
    </row>
    <row r="9913" spans="19:20">
      <c r="S9913" s="42">
        <v>10242</v>
      </c>
      <c r="T9913" s="66" t="s">
        <v>3837</v>
      </c>
    </row>
    <row r="9914" spans="19:20">
      <c r="S9914" s="42">
        <v>10243</v>
      </c>
      <c r="T9914" s="66" t="s">
        <v>3837</v>
      </c>
    </row>
    <row r="9915" spans="19:20">
      <c r="S9915" s="42">
        <v>10244</v>
      </c>
      <c r="T9915" s="66" t="s">
        <v>3827</v>
      </c>
    </row>
    <row r="9916" spans="19:20">
      <c r="S9916" s="42">
        <v>10245</v>
      </c>
      <c r="T9916" s="66" t="s">
        <v>3893</v>
      </c>
    </row>
    <row r="9917" spans="19:20">
      <c r="S9917" s="42">
        <v>10246</v>
      </c>
      <c r="T9917" s="66" t="s">
        <v>3213</v>
      </c>
    </row>
    <row r="9918" spans="19:20">
      <c r="S9918" s="42">
        <v>10247</v>
      </c>
      <c r="T9918" s="66" t="s">
        <v>3213</v>
      </c>
    </row>
    <row r="9919" spans="19:20">
      <c r="S9919" s="42">
        <v>10248</v>
      </c>
      <c r="T9919" s="66" t="s">
        <v>3874</v>
      </c>
    </row>
    <row r="9920" spans="19:20">
      <c r="S9920" s="42">
        <v>10249</v>
      </c>
      <c r="T9920" s="66" t="s">
        <v>3874</v>
      </c>
    </row>
    <row r="9921" spans="19:20">
      <c r="S9921" s="42">
        <v>10250</v>
      </c>
      <c r="T9921" s="66" t="s">
        <v>3213</v>
      </c>
    </row>
    <row r="9922" spans="19:20">
      <c r="S9922" s="42">
        <v>10251</v>
      </c>
      <c r="T9922" s="66" t="s">
        <v>3903</v>
      </c>
    </row>
    <row r="9923" spans="19:20">
      <c r="S9923" s="42">
        <v>10252</v>
      </c>
      <c r="T9923" s="66" t="s">
        <v>3335</v>
      </c>
    </row>
    <row r="9924" spans="19:20">
      <c r="S9924" s="42">
        <v>10253</v>
      </c>
      <c r="T9924" s="66" t="s">
        <v>3335</v>
      </c>
    </row>
    <row r="9925" spans="19:20">
      <c r="S9925" s="42">
        <v>10254</v>
      </c>
      <c r="T9925" s="66" t="s">
        <v>4404</v>
      </c>
    </row>
    <row r="9926" spans="19:20">
      <c r="S9926" s="42">
        <v>10255</v>
      </c>
      <c r="T9926" s="66" t="s">
        <v>3815</v>
      </c>
    </row>
    <row r="9927" spans="19:20">
      <c r="S9927" s="42">
        <v>10256</v>
      </c>
      <c r="T9927" s="66" t="s">
        <v>4294</v>
      </c>
    </row>
    <row r="9928" spans="19:20">
      <c r="S9928" s="42">
        <v>10257</v>
      </c>
      <c r="T9928" s="66" t="s">
        <v>3409</v>
      </c>
    </row>
    <row r="9929" spans="19:20">
      <c r="S9929" s="42">
        <v>10258</v>
      </c>
      <c r="T9929" s="66" t="s">
        <v>3409</v>
      </c>
    </row>
    <row r="9930" spans="19:20">
      <c r="S9930" s="42">
        <v>10259</v>
      </c>
      <c r="T9930" s="66" t="s">
        <v>4405</v>
      </c>
    </row>
    <row r="9931" spans="19:20">
      <c r="S9931" s="42">
        <v>10260</v>
      </c>
      <c r="T9931" s="66" t="s">
        <v>3514</v>
      </c>
    </row>
    <row r="9932" spans="19:20">
      <c r="S9932" s="42">
        <v>10261</v>
      </c>
      <c r="T9932" s="66" t="s">
        <v>4293</v>
      </c>
    </row>
    <row r="9933" spans="19:20">
      <c r="S9933" s="42">
        <v>10262</v>
      </c>
      <c r="T9933" s="66" t="s">
        <v>4400</v>
      </c>
    </row>
    <row r="9934" spans="19:20">
      <c r="S9934" s="42">
        <v>10263</v>
      </c>
      <c r="T9934" s="66" t="s">
        <v>4047</v>
      </c>
    </row>
    <row r="9935" spans="19:20">
      <c r="S9935" s="42">
        <v>10264</v>
      </c>
      <c r="T9935" s="66" t="s">
        <v>3514</v>
      </c>
    </row>
    <row r="9936" spans="19:20">
      <c r="S9936" s="42">
        <v>10265</v>
      </c>
      <c r="T9936" s="66" t="s">
        <v>3767</v>
      </c>
    </row>
    <row r="9937" spans="19:20">
      <c r="S9937" s="42">
        <v>10267</v>
      </c>
      <c r="T9937" s="66" t="s">
        <v>3213</v>
      </c>
    </row>
    <row r="9938" spans="19:20">
      <c r="S9938" s="42">
        <v>10268</v>
      </c>
      <c r="T9938" s="66" t="s">
        <v>3874</v>
      </c>
    </row>
    <row r="9939" spans="19:20">
      <c r="S9939" s="42">
        <v>10269</v>
      </c>
      <c r="T9939" s="66" t="s">
        <v>3874</v>
      </c>
    </row>
    <row r="9940" spans="19:20">
      <c r="S9940" s="42">
        <v>10270</v>
      </c>
      <c r="T9940" s="66" t="s">
        <v>3467</v>
      </c>
    </row>
    <row r="9941" spans="19:20">
      <c r="S9941" s="42">
        <v>10271</v>
      </c>
      <c r="T9941" s="66" t="s">
        <v>3467</v>
      </c>
    </row>
    <row r="9942" spans="19:20">
      <c r="S9942" s="42">
        <v>10272</v>
      </c>
      <c r="T9942" s="66" t="s">
        <v>3894</v>
      </c>
    </row>
    <row r="9943" spans="19:20">
      <c r="S9943" s="42">
        <v>10273</v>
      </c>
      <c r="T9943" s="66" t="s">
        <v>3894</v>
      </c>
    </row>
    <row r="9944" spans="19:20">
      <c r="S9944" s="42">
        <v>10274</v>
      </c>
      <c r="T9944" s="66" t="s">
        <v>3894</v>
      </c>
    </row>
    <row r="9945" spans="19:20">
      <c r="S9945" s="42">
        <v>10275</v>
      </c>
      <c r="T9945" s="66" t="s">
        <v>3943</v>
      </c>
    </row>
    <row r="9946" spans="19:20">
      <c r="S9946" s="42">
        <v>10276</v>
      </c>
      <c r="T9946" s="66" t="s">
        <v>3943</v>
      </c>
    </row>
    <row r="9947" spans="19:20">
      <c r="S9947" s="42">
        <v>10277</v>
      </c>
      <c r="T9947" s="66" t="s">
        <v>3943</v>
      </c>
    </row>
    <row r="9948" spans="19:20">
      <c r="S9948" s="42">
        <v>10278</v>
      </c>
      <c r="T9948" s="66" t="s">
        <v>4140</v>
      </c>
    </row>
    <row r="9949" spans="19:20">
      <c r="S9949" s="42">
        <v>10279</v>
      </c>
      <c r="T9949" s="66" t="s">
        <v>3894</v>
      </c>
    </row>
    <row r="9950" spans="19:20">
      <c r="S9950" s="42">
        <v>10280</v>
      </c>
      <c r="T9950" s="66" t="s">
        <v>3840</v>
      </c>
    </row>
    <row r="9951" spans="19:20">
      <c r="S9951" s="42">
        <v>10281</v>
      </c>
      <c r="T9951" s="66" t="s">
        <v>3815</v>
      </c>
    </row>
    <row r="9952" spans="19:20">
      <c r="S9952" s="42">
        <v>10282</v>
      </c>
      <c r="T9952" s="66" t="s">
        <v>3767</v>
      </c>
    </row>
    <row r="9953" spans="19:20">
      <c r="S9953" s="42">
        <v>10283</v>
      </c>
      <c r="T9953" s="66" t="s">
        <v>3767</v>
      </c>
    </row>
    <row r="9954" spans="19:20">
      <c r="S9954" s="42">
        <v>10284</v>
      </c>
      <c r="T9954" s="66" t="s">
        <v>3866</v>
      </c>
    </row>
    <row r="9955" spans="19:20">
      <c r="S9955" s="42">
        <v>10285</v>
      </c>
      <c r="T9955" s="66" t="s">
        <v>3894</v>
      </c>
    </row>
    <row r="9956" spans="19:20">
      <c r="S9956" s="42">
        <v>10286</v>
      </c>
      <c r="T9956" s="66" t="s">
        <v>3514</v>
      </c>
    </row>
    <row r="9957" spans="19:20">
      <c r="S9957" s="42">
        <v>10287</v>
      </c>
      <c r="T9957" s="66" t="s">
        <v>3903</v>
      </c>
    </row>
    <row r="9958" spans="19:20">
      <c r="S9958" s="42">
        <v>10288</v>
      </c>
      <c r="T9958" s="66" t="s">
        <v>3903</v>
      </c>
    </row>
    <row r="9959" spans="19:20">
      <c r="S9959" s="42">
        <v>10289</v>
      </c>
      <c r="T9959" s="66" t="s">
        <v>3903</v>
      </c>
    </row>
    <row r="9960" spans="19:20">
      <c r="S9960" s="42">
        <v>10290</v>
      </c>
      <c r="T9960" s="66" t="s">
        <v>3903</v>
      </c>
    </row>
    <row r="9961" spans="19:20">
      <c r="S9961" s="42">
        <v>10291</v>
      </c>
      <c r="T9961" s="66" t="s">
        <v>3903</v>
      </c>
    </row>
    <row r="9962" spans="19:20">
      <c r="S9962" s="42">
        <v>10292</v>
      </c>
      <c r="T9962" s="66" t="s">
        <v>3514</v>
      </c>
    </row>
    <row r="9963" spans="19:20">
      <c r="S9963" s="42">
        <v>10293</v>
      </c>
      <c r="T9963" s="66" t="s">
        <v>3875</v>
      </c>
    </row>
    <row r="9964" spans="19:20">
      <c r="S9964" s="42">
        <v>10294</v>
      </c>
      <c r="T9964" s="66" t="s">
        <v>3875</v>
      </c>
    </row>
    <row r="9965" spans="19:20">
      <c r="S9965" s="42">
        <v>10295</v>
      </c>
      <c r="T9965" s="66" t="s">
        <v>3866</v>
      </c>
    </row>
    <row r="9966" spans="19:20">
      <c r="S9966" s="42">
        <v>10296</v>
      </c>
      <c r="T9966" s="66" t="s">
        <v>3213</v>
      </c>
    </row>
    <row r="9967" spans="19:20">
      <c r="S9967" s="42">
        <v>10297</v>
      </c>
      <c r="T9967" s="66" t="s">
        <v>3213</v>
      </c>
    </row>
    <row r="9968" spans="19:20">
      <c r="S9968" s="42">
        <v>10298</v>
      </c>
      <c r="T9968" s="66" t="s">
        <v>3213</v>
      </c>
    </row>
    <row r="9969" spans="19:20">
      <c r="S9969" s="42">
        <v>10299</v>
      </c>
      <c r="T9969" s="66" t="s">
        <v>3213</v>
      </c>
    </row>
    <row r="9970" spans="19:20">
      <c r="S9970" s="42">
        <v>10300</v>
      </c>
      <c r="T9970" s="66" t="s">
        <v>3213</v>
      </c>
    </row>
    <row r="9971" spans="19:20">
      <c r="S9971" s="42">
        <v>10301</v>
      </c>
      <c r="T9971" s="66" t="s">
        <v>3894</v>
      </c>
    </row>
    <row r="9972" spans="19:20">
      <c r="S9972" s="42">
        <v>10302</v>
      </c>
      <c r="T9972" s="66" t="s">
        <v>3514</v>
      </c>
    </row>
    <row r="9973" spans="19:20">
      <c r="S9973" s="42">
        <v>10303</v>
      </c>
      <c r="T9973" s="66" t="s">
        <v>3514</v>
      </c>
    </row>
    <row r="9974" spans="19:20">
      <c r="S9974" s="42">
        <v>10304</v>
      </c>
      <c r="T9974" s="66" t="s">
        <v>3213</v>
      </c>
    </row>
    <row r="9975" spans="19:20">
      <c r="S9975" s="42">
        <v>10305</v>
      </c>
      <c r="T9975" s="66" t="s">
        <v>3866</v>
      </c>
    </row>
    <row r="9976" spans="19:20">
      <c r="S9976" s="42">
        <v>10306</v>
      </c>
      <c r="T9976" s="66" t="s">
        <v>3575</v>
      </c>
    </row>
    <row r="9977" spans="19:20">
      <c r="S9977" s="42">
        <v>10307</v>
      </c>
      <c r="T9977" s="66" t="s">
        <v>3575</v>
      </c>
    </row>
    <row r="9978" spans="19:20">
      <c r="S9978" s="42">
        <v>10308</v>
      </c>
      <c r="T9978" s="66" t="s">
        <v>3903</v>
      </c>
    </row>
    <row r="9979" spans="19:20">
      <c r="S9979" s="42">
        <v>10309</v>
      </c>
      <c r="T9979" s="66" t="s">
        <v>3874</v>
      </c>
    </row>
    <row r="9980" spans="19:20">
      <c r="S9980" s="42">
        <v>10310</v>
      </c>
      <c r="T9980" s="66" t="s">
        <v>4025</v>
      </c>
    </row>
    <row r="9981" spans="19:20">
      <c r="S9981" s="42">
        <v>10311</v>
      </c>
      <c r="T9981" s="66" t="s">
        <v>4025</v>
      </c>
    </row>
    <row r="9982" spans="19:20">
      <c r="S9982" s="42">
        <v>10312</v>
      </c>
      <c r="T9982" s="66" t="s">
        <v>4025</v>
      </c>
    </row>
    <row r="9983" spans="19:20">
      <c r="S9983" s="42">
        <v>10313</v>
      </c>
      <c r="T9983" s="66" t="s">
        <v>4025</v>
      </c>
    </row>
    <row r="9984" spans="19:20">
      <c r="S9984" s="42">
        <v>10314</v>
      </c>
      <c r="T9984" s="66" t="s">
        <v>4406</v>
      </c>
    </row>
    <row r="9985" spans="19:20">
      <c r="S9985" s="42">
        <v>10315</v>
      </c>
      <c r="T9985" s="66" t="s">
        <v>4406</v>
      </c>
    </row>
    <row r="9986" spans="19:20">
      <c r="S9986" s="42">
        <v>10316</v>
      </c>
      <c r="T9986" s="66" t="s">
        <v>4047</v>
      </c>
    </row>
    <row r="9987" spans="19:20">
      <c r="S9987" s="42">
        <v>10317</v>
      </c>
      <c r="T9987" s="66" t="s">
        <v>3815</v>
      </c>
    </row>
    <row r="9988" spans="19:20">
      <c r="S9988" s="42">
        <v>10318</v>
      </c>
      <c r="T9988" s="66" t="s">
        <v>3875</v>
      </c>
    </row>
    <row r="9989" spans="19:20">
      <c r="S9989" s="42">
        <v>10319</v>
      </c>
      <c r="T9989" s="66" t="s">
        <v>4395</v>
      </c>
    </row>
    <row r="9990" spans="19:20">
      <c r="S9990" s="42">
        <v>10320</v>
      </c>
      <c r="T9990" s="66" t="s">
        <v>4395</v>
      </c>
    </row>
    <row r="9991" spans="19:20">
      <c r="S9991" s="42">
        <v>10321</v>
      </c>
      <c r="T9991" s="66" t="s">
        <v>3213</v>
      </c>
    </row>
    <row r="9992" spans="19:20">
      <c r="S9992" s="42">
        <v>10322</v>
      </c>
      <c r="T9992" s="66" t="s">
        <v>4407</v>
      </c>
    </row>
    <row r="9993" spans="19:20">
      <c r="S9993" s="42">
        <v>10323</v>
      </c>
      <c r="T9993" s="66" t="s">
        <v>3915</v>
      </c>
    </row>
    <row r="9994" spans="19:20">
      <c r="S9994" s="42">
        <v>10324</v>
      </c>
      <c r="T9994" s="66" t="s">
        <v>3915</v>
      </c>
    </row>
    <row r="9995" spans="19:20">
      <c r="S9995" s="42">
        <v>10325</v>
      </c>
      <c r="T9995" s="66" t="s">
        <v>3915</v>
      </c>
    </row>
    <row r="9996" spans="19:20">
      <c r="S9996" s="42">
        <v>10326</v>
      </c>
      <c r="T9996" s="66" t="s">
        <v>4400</v>
      </c>
    </row>
    <row r="9997" spans="19:20">
      <c r="S9997" s="42">
        <v>10327</v>
      </c>
      <c r="T9997" s="66" t="s">
        <v>3514</v>
      </c>
    </row>
    <row r="9998" spans="19:20">
      <c r="S9998" s="42">
        <v>10328</v>
      </c>
      <c r="T9998" s="66" t="s">
        <v>3514</v>
      </c>
    </row>
    <row r="9999" spans="19:20">
      <c r="S9999" s="42">
        <v>10329</v>
      </c>
      <c r="T9999" s="66" t="s">
        <v>3815</v>
      </c>
    </row>
    <row r="10000" spans="19:20">
      <c r="S10000" s="42">
        <v>10330</v>
      </c>
      <c r="T10000" s="66" t="s">
        <v>4408</v>
      </c>
    </row>
    <row r="10001" spans="19:20">
      <c r="S10001" s="42">
        <v>10331</v>
      </c>
      <c r="T10001" s="66" t="s">
        <v>4159</v>
      </c>
    </row>
    <row r="10002" spans="19:20">
      <c r="S10002" s="42">
        <v>10332</v>
      </c>
      <c r="T10002" s="66" t="s">
        <v>4159</v>
      </c>
    </row>
    <row r="10003" spans="19:20">
      <c r="S10003" s="42">
        <v>10333</v>
      </c>
      <c r="T10003" s="66" t="s">
        <v>4159</v>
      </c>
    </row>
    <row r="10004" spans="19:20">
      <c r="S10004" s="42">
        <v>10334</v>
      </c>
      <c r="T10004" s="66" t="s">
        <v>4159</v>
      </c>
    </row>
    <row r="10005" spans="19:20">
      <c r="S10005" s="42">
        <v>10335</v>
      </c>
      <c r="T10005" s="66" t="s">
        <v>4159</v>
      </c>
    </row>
    <row r="10006" spans="19:20">
      <c r="S10006" s="42">
        <v>10336</v>
      </c>
      <c r="T10006" s="66" t="s">
        <v>3213</v>
      </c>
    </row>
    <row r="10007" spans="19:20">
      <c r="S10007" s="42">
        <v>10337</v>
      </c>
      <c r="T10007" s="66" t="s">
        <v>4409</v>
      </c>
    </row>
    <row r="10008" spans="19:20">
      <c r="S10008" s="42">
        <v>10338</v>
      </c>
      <c r="T10008" s="66" t="s">
        <v>4410</v>
      </c>
    </row>
    <row r="10009" spans="19:20">
      <c r="S10009" s="42">
        <v>10339</v>
      </c>
      <c r="T10009" s="66" t="s">
        <v>3875</v>
      </c>
    </row>
    <row r="10010" spans="19:20">
      <c r="S10010" s="42">
        <v>10340</v>
      </c>
      <c r="T10010" s="66" t="s">
        <v>4402</v>
      </c>
    </row>
    <row r="10011" spans="19:20">
      <c r="S10011" s="42">
        <v>11082</v>
      </c>
      <c r="T10011" s="66" t="s">
        <v>3863</v>
      </c>
    </row>
    <row r="10012" spans="19:20">
      <c r="S10012" s="42">
        <v>11083</v>
      </c>
      <c r="T10012" s="66" t="s">
        <v>4310</v>
      </c>
    </row>
    <row r="10013" spans="19:20">
      <c r="S10013" s="42">
        <v>11084</v>
      </c>
      <c r="T10013" s="66" t="s">
        <v>3213</v>
      </c>
    </row>
    <row r="10014" spans="19:20">
      <c r="S10014" s="42">
        <v>11085</v>
      </c>
      <c r="T10014" s="66" t="s">
        <v>3767</v>
      </c>
    </row>
    <row r="10015" spans="19:20">
      <c r="S10015" s="42">
        <v>11086</v>
      </c>
      <c r="T10015" s="66" t="s">
        <v>3844</v>
      </c>
    </row>
    <row r="10016" spans="19:20">
      <c r="S10016" s="42">
        <v>11087</v>
      </c>
      <c r="T10016" s="66" t="s">
        <v>3844</v>
      </c>
    </row>
    <row r="10017" spans="19:20">
      <c r="S10017" s="42">
        <v>11088</v>
      </c>
      <c r="T10017" s="66" t="s">
        <v>3844</v>
      </c>
    </row>
    <row r="10018" spans="19:20">
      <c r="S10018" s="42">
        <v>11089</v>
      </c>
      <c r="T10018" s="66" t="s">
        <v>3844</v>
      </c>
    </row>
    <row r="10019" spans="19:20">
      <c r="S10019" s="42">
        <v>11090</v>
      </c>
      <c r="T10019" s="66" t="s">
        <v>3907</v>
      </c>
    </row>
    <row r="10020" spans="19:20">
      <c r="S10020" s="42">
        <v>11091</v>
      </c>
      <c r="T10020" s="66" t="s">
        <v>3907</v>
      </c>
    </row>
    <row r="10021" spans="19:20">
      <c r="S10021" s="42">
        <v>11145</v>
      </c>
      <c r="T10021" s="66" t="s">
        <v>3914</v>
      </c>
    </row>
    <row r="10022" spans="19:20">
      <c r="S10022" s="42">
        <v>11146</v>
      </c>
      <c r="T10022" s="66" t="s">
        <v>3514</v>
      </c>
    </row>
    <row r="10023" spans="19:20">
      <c r="S10023" s="42">
        <v>11147</v>
      </c>
      <c r="T10023" s="66" t="s">
        <v>3514</v>
      </c>
    </row>
    <row r="10024" spans="19:20">
      <c r="S10024" s="42">
        <v>11148</v>
      </c>
      <c r="T10024" s="66" t="s">
        <v>3514</v>
      </c>
    </row>
    <row r="10025" spans="19:20">
      <c r="S10025" s="42">
        <v>11149</v>
      </c>
      <c r="T10025" s="66" t="s">
        <v>3388</v>
      </c>
    </row>
    <row r="10026" spans="19:20">
      <c r="S10026" s="42">
        <v>11150</v>
      </c>
      <c r="T10026" s="66" t="s">
        <v>3388</v>
      </c>
    </row>
    <row r="10027" spans="19:20">
      <c r="S10027" s="42">
        <v>11151</v>
      </c>
      <c r="T10027" s="66" t="s">
        <v>3388</v>
      </c>
    </row>
    <row r="10028" spans="19:20">
      <c r="S10028" s="42">
        <v>11152</v>
      </c>
      <c r="T10028" s="66" t="s">
        <v>3388</v>
      </c>
    </row>
    <row r="10029" spans="19:20">
      <c r="S10029" s="42">
        <v>11153</v>
      </c>
      <c r="T10029" s="66" t="s">
        <v>3388</v>
      </c>
    </row>
    <row r="10030" spans="19:20">
      <c r="S10030" s="42">
        <v>11154</v>
      </c>
      <c r="T10030" s="66" t="s">
        <v>3388</v>
      </c>
    </row>
    <row r="10031" spans="19:20">
      <c r="S10031" s="42">
        <v>11187</v>
      </c>
      <c r="T10031" s="66" t="s">
        <v>4025</v>
      </c>
    </row>
    <row r="10032" spans="19:20">
      <c r="S10032" s="42">
        <v>11188</v>
      </c>
      <c r="T10032" s="66" t="s">
        <v>4025</v>
      </c>
    </row>
    <row r="10033" spans="19:20">
      <c r="S10033" s="42">
        <v>11189</v>
      </c>
      <c r="T10033" s="66" t="s">
        <v>3914</v>
      </c>
    </row>
    <row r="10034" spans="19:20">
      <c r="S10034" s="42">
        <v>11190</v>
      </c>
      <c r="T10034" s="66" t="s">
        <v>3914</v>
      </c>
    </row>
    <row r="10035" spans="19:20">
      <c r="S10035" s="42">
        <v>11191</v>
      </c>
      <c r="T10035" s="66" t="s">
        <v>3914</v>
      </c>
    </row>
    <row r="10036" spans="19:20">
      <c r="S10036" s="42">
        <v>11192</v>
      </c>
      <c r="T10036" s="66" t="s">
        <v>3910</v>
      </c>
    </row>
    <row r="10037" spans="19:20">
      <c r="S10037" s="42">
        <v>11193</v>
      </c>
      <c r="T10037" s="66" t="s">
        <v>3388</v>
      </c>
    </row>
    <row r="10038" spans="19:20">
      <c r="S10038" s="42">
        <v>11194</v>
      </c>
      <c r="T10038" s="66" t="s">
        <v>3917</v>
      </c>
    </row>
    <row r="10039" spans="19:20">
      <c r="S10039" s="42">
        <v>11195</v>
      </c>
      <c r="T10039" s="66" t="s">
        <v>3917</v>
      </c>
    </row>
    <row r="10040" spans="19:20">
      <c r="S10040" s="42">
        <v>11196</v>
      </c>
      <c r="T10040" s="66" t="s">
        <v>3866</v>
      </c>
    </row>
    <row r="10041" spans="19:20">
      <c r="S10041" s="42">
        <v>11208</v>
      </c>
      <c r="T10041" s="66" t="s">
        <v>3907</v>
      </c>
    </row>
    <row r="10042" spans="19:20">
      <c r="S10042" s="42">
        <v>11209</v>
      </c>
      <c r="T10042" s="66" t="s">
        <v>3907</v>
      </c>
    </row>
    <row r="10043" spans="19:20">
      <c r="S10043" s="42">
        <v>11210</v>
      </c>
      <c r="T10043" s="66" t="s">
        <v>3875</v>
      </c>
    </row>
    <row r="10044" spans="19:20">
      <c r="S10044" s="42">
        <v>11211</v>
      </c>
      <c r="T10044" s="66" t="s">
        <v>3875</v>
      </c>
    </row>
    <row r="10045" spans="19:20">
      <c r="S10045" s="42">
        <v>11212</v>
      </c>
      <c r="T10045" s="66" t="s">
        <v>3875</v>
      </c>
    </row>
    <row r="10046" spans="19:20">
      <c r="S10046" s="42">
        <v>11213</v>
      </c>
      <c r="T10046" s="66" t="s">
        <v>3875</v>
      </c>
    </row>
    <row r="10047" spans="19:20">
      <c r="S10047" s="42">
        <v>11214</v>
      </c>
      <c r="T10047" s="66" t="s">
        <v>3875</v>
      </c>
    </row>
    <row r="10048" spans="19:20">
      <c r="S10048" s="42">
        <v>11215</v>
      </c>
      <c r="T10048" s="66" t="s">
        <v>3875</v>
      </c>
    </row>
    <row r="10049" spans="19:20">
      <c r="S10049" s="42">
        <v>11216</v>
      </c>
      <c r="T10049" s="66" t="s">
        <v>3372</v>
      </c>
    </row>
    <row r="10050" spans="19:20">
      <c r="S10050" s="42">
        <v>11217</v>
      </c>
      <c r="T10050" s="66" t="s">
        <v>3372</v>
      </c>
    </row>
    <row r="10051" spans="19:20">
      <c r="S10051" s="42">
        <v>11218</v>
      </c>
      <c r="T10051" s="66" t="s">
        <v>3213</v>
      </c>
    </row>
    <row r="10052" spans="19:20">
      <c r="S10052" s="42">
        <v>11219</v>
      </c>
      <c r="T10052" s="66" t="s">
        <v>3213</v>
      </c>
    </row>
    <row r="10053" spans="19:20">
      <c r="S10053" s="42">
        <v>11220</v>
      </c>
      <c r="T10053" s="66" t="s">
        <v>4099</v>
      </c>
    </row>
    <row r="10054" spans="19:20">
      <c r="S10054" s="42">
        <v>11221</v>
      </c>
      <c r="T10054" s="66" t="s">
        <v>4411</v>
      </c>
    </row>
    <row r="10055" spans="19:20">
      <c r="S10055" s="42">
        <v>11222</v>
      </c>
      <c r="T10055" s="66" t="s">
        <v>4411</v>
      </c>
    </row>
    <row r="10056" spans="19:20">
      <c r="S10056" s="42">
        <v>11223</v>
      </c>
      <c r="T10056" s="66" t="s">
        <v>4411</v>
      </c>
    </row>
    <row r="10057" spans="19:20">
      <c r="S10057" s="42">
        <v>11224</v>
      </c>
      <c r="T10057" s="66" t="s">
        <v>4412</v>
      </c>
    </row>
    <row r="10058" spans="19:20">
      <c r="S10058" s="42">
        <v>11225</v>
      </c>
      <c r="T10058" s="66" t="s">
        <v>4412</v>
      </c>
    </row>
    <row r="10059" spans="19:20">
      <c r="S10059" s="42">
        <v>11226</v>
      </c>
      <c r="T10059" s="66" t="s">
        <v>3213</v>
      </c>
    </row>
    <row r="10060" spans="19:20">
      <c r="S10060" s="42">
        <v>11227</v>
      </c>
      <c r="T10060" s="66" t="s">
        <v>3972</v>
      </c>
    </row>
    <row r="10061" spans="19:20">
      <c r="S10061" s="42">
        <v>11228</v>
      </c>
      <c r="T10061" s="66" t="s">
        <v>3910</v>
      </c>
    </row>
    <row r="10062" spans="19:20">
      <c r="S10062" s="42">
        <v>11197</v>
      </c>
      <c r="T10062" s="66" t="s">
        <v>3866</v>
      </c>
    </row>
    <row r="10063" spans="19:20">
      <c r="S10063" s="42">
        <v>11198</v>
      </c>
      <c r="T10063" s="66" t="s">
        <v>3213</v>
      </c>
    </row>
    <row r="10064" spans="19:20">
      <c r="S10064" s="42">
        <v>11199</v>
      </c>
      <c r="T10064" s="66" t="s">
        <v>3213</v>
      </c>
    </row>
    <row r="10065" spans="19:20">
      <c r="S10065" s="42">
        <v>11200</v>
      </c>
      <c r="T10065" s="66" t="s">
        <v>3213</v>
      </c>
    </row>
    <row r="10066" spans="19:20">
      <c r="S10066" s="42">
        <v>11201</v>
      </c>
      <c r="T10066" s="66" t="s">
        <v>3848</v>
      </c>
    </row>
    <row r="10067" spans="19:20">
      <c r="S10067" s="42">
        <v>11202</v>
      </c>
      <c r="T10067" s="66" t="s">
        <v>3941</v>
      </c>
    </row>
    <row r="10068" spans="19:20">
      <c r="S10068" s="42">
        <v>11203</v>
      </c>
      <c r="T10068" s="66" t="s">
        <v>3514</v>
      </c>
    </row>
    <row r="10069" spans="19:20">
      <c r="S10069" s="42">
        <v>11204</v>
      </c>
      <c r="T10069" s="66" t="s">
        <v>3514</v>
      </c>
    </row>
    <row r="10070" spans="19:20">
      <c r="S10070" s="42">
        <v>11205</v>
      </c>
      <c r="T10070" s="66" t="s">
        <v>3514</v>
      </c>
    </row>
    <row r="10071" spans="19:20">
      <c r="S10071" s="42">
        <v>11206</v>
      </c>
      <c r="T10071" s="66" t="s">
        <v>3514</v>
      </c>
    </row>
    <row r="10072" spans="19:20">
      <c r="S10072" s="42">
        <v>11207</v>
      </c>
      <c r="T10072" s="66" t="s">
        <v>4197</v>
      </c>
    </row>
    <row r="10073" spans="19:20">
      <c r="S10073" s="42">
        <v>11155</v>
      </c>
      <c r="T10073" s="66" t="s">
        <v>3388</v>
      </c>
    </row>
    <row r="10074" spans="19:20">
      <c r="S10074" s="42">
        <v>11156</v>
      </c>
      <c r="T10074" s="66" t="s">
        <v>3388</v>
      </c>
    </row>
    <row r="10075" spans="19:20">
      <c r="S10075" s="42">
        <v>11157</v>
      </c>
      <c r="T10075" s="66" t="s">
        <v>3388</v>
      </c>
    </row>
    <row r="10076" spans="19:20">
      <c r="S10076" s="42">
        <v>11158</v>
      </c>
      <c r="T10076" s="66" t="s">
        <v>3388</v>
      </c>
    </row>
    <row r="10077" spans="19:20">
      <c r="S10077" s="42">
        <v>11159</v>
      </c>
      <c r="T10077" s="66" t="s">
        <v>3388</v>
      </c>
    </row>
    <row r="10078" spans="19:20">
      <c r="S10078" s="42">
        <v>11160</v>
      </c>
      <c r="T10078" s="66" t="s">
        <v>3388</v>
      </c>
    </row>
    <row r="10079" spans="19:20">
      <c r="S10079" s="42">
        <v>11161</v>
      </c>
      <c r="T10079" s="66" t="s">
        <v>3388</v>
      </c>
    </row>
    <row r="10080" spans="19:20">
      <c r="S10080" s="42">
        <v>11162</v>
      </c>
      <c r="T10080" s="66" t="s">
        <v>3388</v>
      </c>
    </row>
    <row r="10081" spans="19:20">
      <c r="S10081" s="42">
        <v>11163</v>
      </c>
      <c r="T10081" s="66" t="s">
        <v>3388</v>
      </c>
    </row>
    <row r="10082" spans="19:20">
      <c r="S10082" s="42">
        <v>11164</v>
      </c>
      <c r="T10082" s="66" t="s">
        <v>3388</v>
      </c>
    </row>
    <row r="10083" spans="19:20">
      <c r="S10083" s="42">
        <v>11165</v>
      </c>
      <c r="T10083" s="66" t="s">
        <v>3388</v>
      </c>
    </row>
    <row r="10084" spans="19:20">
      <c r="S10084" s="42">
        <v>11166</v>
      </c>
      <c r="T10084" s="66" t="s">
        <v>3388</v>
      </c>
    </row>
    <row r="10085" spans="19:20">
      <c r="S10085" s="42">
        <v>11167</v>
      </c>
      <c r="T10085" s="66" t="s">
        <v>3388</v>
      </c>
    </row>
    <row r="10086" spans="19:20">
      <c r="S10086" s="42">
        <v>11168</v>
      </c>
      <c r="T10086" s="66" t="s">
        <v>3388</v>
      </c>
    </row>
    <row r="10087" spans="19:20">
      <c r="S10087" s="42">
        <v>11169</v>
      </c>
      <c r="T10087" s="66" t="s">
        <v>3388</v>
      </c>
    </row>
    <row r="10088" spans="19:20">
      <c r="S10088" s="42">
        <v>11170</v>
      </c>
      <c r="T10088" s="66" t="s">
        <v>3388</v>
      </c>
    </row>
    <row r="10089" spans="19:20">
      <c r="S10089" s="42">
        <v>11171</v>
      </c>
      <c r="T10089" s="66" t="s">
        <v>3388</v>
      </c>
    </row>
    <row r="10090" spans="19:20">
      <c r="S10090" s="42">
        <v>11172</v>
      </c>
      <c r="T10090" s="66" t="s">
        <v>3388</v>
      </c>
    </row>
    <row r="10091" spans="19:20">
      <c r="S10091" s="42">
        <v>11173</v>
      </c>
      <c r="T10091" s="66" t="s">
        <v>3213</v>
      </c>
    </row>
    <row r="10092" spans="19:20">
      <c r="S10092" s="42">
        <v>11174</v>
      </c>
      <c r="T10092" s="66" t="s">
        <v>3213</v>
      </c>
    </row>
    <row r="10093" spans="19:20">
      <c r="S10093" s="42">
        <v>11175</v>
      </c>
      <c r="T10093" s="66" t="s">
        <v>4413</v>
      </c>
    </row>
    <row r="10094" spans="19:20">
      <c r="S10094" s="42">
        <v>11176</v>
      </c>
      <c r="T10094" s="66" t="s">
        <v>4413</v>
      </c>
    </row>
    <row r="10095" spans="19:20">
      <c r="S10095" s="42">
        <v>11177</v>
      </c>
      <c r="T10095" s="66" t="s">
        <v>4333</v>
      </c>
    </row>
    <row r="10096" spans="19:20">
      <c r="S10096" s="42">
        <v>11178</v>
      </c>
      <c r="T10096" s="66" t="s">
        <v>3914</v>
      </c>
    </row>
    <row r="10097" spans="19:20">
      <c r="S10097" s="42">
        <v>11179</v>
      </c>
      <c r="T10097" s="66" t="s">
        <v>3914</v>
      </c>
    </row>
    <row r="10098" spans="19:20">
      <c r="S10098" s="42">
        <v>11180</v>
      </c>
      <c r="T10098" s="66" t="s">
        <v>3914</v>
      </c>
    </row>
    <row r="10099" spans="19:20">
      <c r="S10099" s="42">
        <v>11181</v>
      </c>
      <c r="T10099" s="66" t="s">
        <v>3914</v>
      </c>
    </row>
    <row r="10100" spans="19:20">
      <c r="S10100" s="42">
        <v>11182</v>
      </c>
      <c r="T10100" s="66" t="s">
        <v>3918</v>
      </c>
    </row>
    <row r="10101" spans="19:20">
      <c r="S10101" s="42">
        <v>11183</v>
      </c>
      <c r="T10101" s="66" t="s">
        <v>3918</v>
      </c>
    </row>
    <row r="10102" spans="19:20">
      <c r="S10102" s="42">
        <v>11184</v>
      </c>
      <c r="T10102" s="66" t="s">
        <v>3918</v>
      </c>
    </row>
    <row r="10103" spans="19:20">
      <c r="S10103" s="42">
        <v>11185</v>
      </c>
      <c r="T10103" s="66" t="s">
        <v>4347</v>
      </c>
    </row>
    <row r="10104" spans="19:20">
      <c r="S10104" s="42">
        <v>11186</v>
      </c>
      <c r="T10104" s="66" t="s">
        <v>3875</v>
      </c>
    </row>
    <row r="10105" spans="19:20">
      <c r="S10105" s="42">
        <v>11092</v>
      </c>
      <c r="T10105" s="66" t="s">
        <v>3907</v>
      </c>
    </row>
    <row r="10106" spans="19:20">
      <c r="S10106" s="42">
        <v>11093</v>
      </c>
      <c r="T10106" s="66" t="s">
        <v>3907</v>
      </c>
    </row>
    <row r="10107" spans="19:20">
      <c r="S10107" s="42">
        <v>11094</v>
      </c>
      <c r="T10107" s="66" t="s">
        <v>3907</v>
      </c>
    </row>
    <row r="10108" spans="19:20">
      <c r="S10108" s="42">
        <v>11095</v>
      </c>
      <c r="T10108" s="66" t="s">
        <v>3907</v>
      </c>
    </row>
    <row r="10109" spans="19:20">
      <c r="S10109" s="42">
        <v>11096</v>
      </c>
      <c r="T10109" s="66" t="s">
        <v>4122</v>
      </c>
    </row>
    <row r="10110" spans="19:20">
      <c r="S10110" s="42">
        <v>11097</v>
      </c>
      <c r="T10110" s="66" t="s">
        <v>4002</v>
      </c>
    </row>
    <row r="10111" spans="19:20">
      <c r="S10111" s="42">
        <v>11098</v>
      </c>
      <c r="T10111" s="66" t="s">
        <v>3514</v>
      </c>
    </row>
    <row r="10112" spans="19:20">
      <c r="S10112" s="42">
        <v>11099</v>
      </c>
      <c r="T10112" s="66" t="s">
        <v>3514</v>
      </c>
    </row>
    <row r="10113" spans="19:20">
      <c r="S10113" s="42">
        <v>11100</v>
      </c>
      <c r="T10113" s="66" t="s">
        <v>3514</v>
      </c>
    </row>
    <row r="10114" spans="19:20">
      <c r="S10114" s="42">
        <v>11101</v>
      </c>
      <c r="T10114" s="66" t="s">
        <v>4122</v>
      </c>
    </row>
    <row r="10115" spans="19:20">
      <c r="S10115" s="42">
        <v>11102</v>
      </c>
      <c r="T10115" s="66" t="s">
        <v>3838</v>
      </c>
    </row>
    <row r="10116" spans="19:20">
      <c r="S10116" s="42">
        <v>11103</v>
      </c>
      <c r="T10116" s="66" t="s">
        <v>3838</v>
      </c>
    </row>
    <row r="10117" spans="19:20">
      <c r="S10117" s="42">
        <v>11104</v>
      </c>
      <c r="T10117" s="66" t="s">
        <v>4414</v>
      </c>
    </row>
    <row r="10118" spans="19:20">
      <c r="S10118" s="42">
        <v>11105</v>
      </c>
      <c r="T10118" s="66" t="s">
        <v>4414</v>
      </c>
    </row>
    <row r="10119" spans="19:20">
      <c r="S10119" s="42">
        <v>11106</v>
      </c>
      <c r="T10119" s="66" t="s">
        <v>3514</v>
      </c>
    </row>
    <row r="10120" spans="19:20">
      <c r="S10120" s="42">
        <v>11107</v>
      </c>
      <c r="T10120" s="66" t="s">
        <v>3514</v>
      </c>
    </row>
    <row r="10121" spans="19:20">
      <c r="S10121" s="42">
        <v>11108</v>
      </c>
      <c r="T10121" s="66" t="s">
        <v>3865</v>
      </c>
    </row>
    <row r="10122" spans="19:20">
      <c r="S10122" s="42">
        <v>11109</v>
      </c>
      <c r="T10122" s="66" t="s">
        <v>3514</v>
      </c>
    </row>
    <row r="10123" spans="19:20">
      <c r="S10123" s="42">
        <v>11110</v>
      </c>
      <c r="T10123" s="66" t="s">
        <v>3514</v>
      </c>
    </row>
    <row r="10124" spans="19:20">
      <c r="S10124" s="42">
        <v>11111</v>
      </c>
      <c r="T10124" s="66" t="s">
        <v>3914</v>
      </c>
    </row>
    <row r="10125" spans="19:20">
      <c r="S10125" s="42">
        <v>11112</v>
      </c>
      <c r="T10125" s="66" t="s">
        <v>3914</v>
      </c>
    </row>
    <row r="10126" spans="19:20">
      <c r="S10126" s="42">
        <v>11113</v>
      </c>
      <c r="T10126" s="66" t="s">
        <v>3914</v>
      </c>
    </row>
    <row r="10127" spans="19:20">
      <c r="S10127" s="42">
        <v>11114</v>
      </c>
      <c r="T10127" s="66" t="s">
        <v>3903</v>
      </c>
    </row>
    <row r="10128" spans="19:20">
      <c r="S10128" s="42">
        <v>11115</v>
      </c>
      <c r="T10128" s="66" t="s">
        <v>3903</v>
      </c>
    </row>
    <row r="10129" spans="19:20">
      <c r="S10129" s="42">
        <v>11116</v>
      </c>
      <c r="T10129" s="66" t="s">
        <v>3965</v>
      </c>
    </row>
    <row r="10130" spans="19:20">
      <c r="S10130" s="42">
        <v>11117</v>
      </c>
      <c r="T10130" s="66" t="s">
        <v>3965</v>
      </c>
    </row>
    <row r="10131" spans="19:20">
      <c r="S10131" s="42">
        <v>11118</v>
      </c>
      <c r="T10131" s="66" t="s">
        <v>3965</v>
      </c>
    </row>
    <row r="10132" spans="19:20">
      <c r="S10132" s="42">
        <v>11119</v>
      </c>
      <c r="T10132" s="66" t="s">
        <v>3914</v>
      </c>
    </row>
    <row r="10133" spans="19:20">
      <c r="S10133" s="42">
        <v>11120</v>
      </c>
      <c r="T10133" s="66" t="s">
        <v>3914</v>
      </c>
    </row>
    <row r="10134" spans="19:20">
      <c r="S10134" s="42">
        <v>11121</v>
      </c>
      <c r="T10134" s="66" t="s">
        <v>4415</v>
      </c>
    </row>
    <row r="10135" spans="19:20">
      <c r="S10135" s="42">
        <v>11122</v>
      </c>
      <c r="T10135" s="66" t="s">
        <v>3514</v>
      </c>
    </row>
    <row r="10136" spans="19:20">
      <c r="S10136" s="42">
        <v>11123</v>
      </c>
      <c r="T10136" s="66" t="s">
        <v>3514</v>
      </c>
    </row>
    <row r="10137" spans="19:20">
      <c r="S10137" s="42">
        <v>11124</v>
      </c>
      <c r="T10137" s="66" t="s">
        <v>3514</v>
      </c>
    </row>
    <row r="10138" spans="19:20">
      <c r="S10138" s="42">
        <v>11125</v>
      </c>
      <c r="T10138" s="66" t="s">
        <v>3213</v>
      </c>
    </row>
    <row r="10139" spans="19:20">
      <c r="S10139" s="42">
        <v>11126</v>
      </c>
      <c r="T10139" s="66" t="s">
        <v>3213</v>
      </c>
    </row>
    <row r="10140" spans="19:20">
      <c r="S10140" s="42">
        <v>11127</v>
      </c>
      <c r="T10140" s="66" t="s">
        <v>3213</v>
      </c>
    </row>
    <row r="10141" spans="19:20">
      <c r="S10141" s="42">
        <v>11128</v>
      </c>
      <c r="T10141" s="66" t="s">
        <v>3213</v>
      </c>
    </row>
    <row r="10142" spans="19:20">
      <c r="S10142" s="42">
        <v>11129</v>
      </c>
      <c r="T10142" s="66" t="s">
        <v>3213</v>
      </c>
    </row>
    <row r="10143" spans="19:20">
      <c r="S10143" s="42">
        <v>11130</v>
      </c>
      <c r="T10143" s="66" t="s">
        <v>3914</v>
      </c>
    </row>
    <row r="10144" spans="19:20">
      <c r="S10144" s="42">
        <v>11131</v>
      </c>
      <c r="T10144" s="66" t="s">
        <v>3914</v>
      </c>
    </row>
    <row r="10145" spans="19:20">
      <c r="S10145" s="42">
        <v>11132</v>
      </c>
      <c r="T10145" s="66" t="s">
        <v>4196</v>
      </c>
    </row>
    <row r="10146" spans="19:20">
      <c r="S10146" s="42">
        <v>11133</v>
      </c>
      <c r="T10146" s="66" t="s">
        <v>4196</v>
      </c>
    </row>
    <row r="10147" spans="19:20">
      <c r="S10147" s="42">
        <v>11134</v>
      </c>
      <c r="T10147" s="66" t="s">
        <v>4301</v>
      </c>
    </row>
    <row r="10148" spans="19:20">
      <c r="S10148" s="42">
        <v>11135</v>
      </c>
      <c r="T10148" s="66" t="s">
        <v>4416</v>
      </c>
    </row>
    <row r="10149" spans="19:20">
      <c r="S10149" s="42">
        <v>11136</v>
      </c>
      <c r="T10149" s="66" t="s">
        <v>4417</v>
      </c>
    </row>
    <row r="10150" spans="19:20">
      <c r="S10150" s="42">
        <v>11137</v>
      </c>
      <c r="T10150" s="66" t="s">
        <v>3933</v>
      </c>
    </row>
    <row r="10151" spans="19:20">
      <c r="S10151" s="42">
        <v>11138</v>
      </c>
      <c r="T10151" s="66" t="s">
        <v>3213</v>
      </c>
    </row>
    <row r="10152" spans="19:20">
      <c r="S10152" s="42">
        <v>11139</v>
      </c>
      <c r="T10152" s="66" t="s">
        <v>4347</v>
      </c>
    </row>
    <row r="10153" spans="19:20">
      <c r="S10153" s="42">
        <v>11140</v>
      </c>
      <c r="T10153" s="66" t="s">
        <v>4347</v>
      </c>
    </row>
    <row r="10154" spans="19:20">
      <c r="S10154" s="42">
        <v>11141</v>
      </c>
      <c r="T10154" s="66" t="s">
        <v>4347</v>
      </c>
    </row>
    <row r="10155" spans="19:20">
      <c r="S10155" s="42">
        <v>11142</v>
      </c>
      <c r="T10155" s="66" t="s">
        <v>3986</v>
      </c>
    </row>
    <row r="10156" spans="19:20">
      <c r="S10156" s="42">
        <v>11143</v>
      </c>
      <c r="T10156" s="66" t="s">
        <v>4418</v>
      </c>
    </row>
    <row r="10157" spans="19:20">
      <c r="S10157" s="42">
        <v>11144</v>
      </c>
      <c r="T10157" s="66" t="s">
        <v>4418</v>
      </c>
    </row>
    <row r="10158" spans="19:20">
      <c r="S10158" s="42">
        <v>11071</v>
      </c>
      <c r="T10158" s="66" t="s">
        <v>3891</v>
      </c>
    </row>
    <row r="10159" spans="19:20">
      <c r="S10159" s="42">
        <v>11072</v>
      </c>
      <c r="T10159" s="66" t="s">
        <v>3891</v>
      </c>
    </row>
    <row r="10160" spans="19:20">
      <c r="S10160" s="42">
        <v>11073</v>
      </c>
      <c r="T10160" s="66" t="s">
        <v>3888</v>
      </c>
    </row>
    <row r="10161" spans="19:20">
      <c r="S10161" s="42">
        <v>11074</v>
      </c>
      <c r="T10161" s="66" t="s">
        <v>3891</v>
      </c>
    </row>
    <row r="10162" spans="19:20">
      <c r="S10162" s="42">
        <v>11075</v>
      </c>
      <c r="T10162" s="66" t="s">
        <v>4333</v>
      </c>
    </row>
    <row r="10163" spans="19:20">
      <c r="S10163" s="42">
        <v>11076</v>
      </c>
      <c r="T10163" s="66" t="s">
        <v>3863</v>
      </c>
    </row>
    <row r="10164" spans="19:20">
      <c r="S10164" s="42">
        <v>11077</v>
      </c>
      <c r="T10164" s="66" t="s">
        <v>3863</v>
      </c>
    </row>
    <row r="10165" spans="19:20">
      <c r="S10165" s="42">
        <v>11078</v>
      </c>
      <c r="T10165" s="66" t="s">
        <v>3863</v>
      </c>
    </row>
    <row r="10166" spans="19:20">
      <c r="S10166" s="42">
        <v>11079</v>
      </c>
      <c r="T10166" s="66" t="s">
        <v>3863</v>
      </c>
    </row>
    <row r="10167" spans="19:20">
      <c r="S10167" s="42">
        <v>11080</v>
      </c>
      <c r="T10167" s="66" t="s">
        <v>3863</v>
      </c>
    </row>
    <row r="10168" spans="19:20">
      <c r="S10168" s="42">
        <v>11081</v>
      </c>
      <c r="T10168" s="66" t="s">
        <v>3863</v>
      </c>
    </row>
    <row r="10169" spans="19:20">
      <c r="S10169" s="42">
        <v>12012</v>
      </c>
      <c r="T10169" s="66" t="s">
        <v>3213</v>
      </c>
    </row>
    <row r="10170" spans="19:20">
      <c r="S10170" s="42">
        <v>12014</v>
      </c>
      <c r="T10170" s="66" t="s">
        <v>3213</v>
      </c>
    </row>
    <row r="10171" spans="19:20">
      <c r="S10171" s="42">
        <v>12015</v>
      </c>
      <c r="T10171" s="66" t="s">
        <v>3213</v>
      </c>
    </row>
    <row r="10172" spans="19:20">
      <c r="S10172" s="42">
        <v>12016</v>
      </c>
      <c r="T10172" s="66" t="s">
        <v>3213</v>
      </c>
    </row>
    <row r="10173" spans="19:20">
      <c r="S10173" s="42">
        <v>12017</v>
      </c>
      <c r="T10173" s="66" t="s">
        <v>3213</v>
      </c>
    </row>
    <row r="10174" spans="19:20">
      <c r="S10174" s="42">
        <v>12018</v>
      </c>
      <c r="T10174" s="66" t="s">
        <v>3213</v>
      </c>
    </row>
    <row r="10175" spans="19:20">
      <c r="S10175" s="42">
        <v>12019</v>
      </c>
      <c r="T10175" s="66" t="s">
        <v>3213</v>
      </c>
    </row>
    <row r="10176" spans="19:20">
      <c r="S10176" s="42">
        <v>12020</v>
      </c>
      <c r="T10176" s="66" t="s">
        <v>3213</v>
      </c>
    </row>
    <row r="10177" spans="19:20">
      <c r="S10177" s="42">
        <v>12021</v>
      </c>
      <c r="T10177" s="66" t="s">
        <v>3213</v>
      </c>
    </row>
    <row r="10178" spans="19:20">
      <c r="S10178" s="42">
        <v>12022</v>
      </c>
      <c r="T10178" s="66" t="s">
        <v>3213</v>
      </c>
    </row>
    <row r="10179" spans="19:20">
      <c r="S10179" s="42">
        <v>12023</v>
      </c>
      <c r="T10179" s="66" t="s">
        <v>3213</v>
      </c>
    </row>
    <row r="10180" spans="19:20">
      <c r="S10180" s="42">
        <v>12024</v>
      </c>
      <c r="T10180" s="66" t="s">
        <v>3213</v>
      </c>
    </row>
    <row r="10181" spans="19:20">
      <c r="S10181" s="42">
        <v>12025</v>
      </c>
      <c r="T10181" s="66" t="s">
        <v>3213</v>
      </c>
    </row>
    <row r="10182" spans="19:20">
      <c r="S10182" s="42">
        <v>12026</v>
      </c>
      <c r="T10182" s="66" t="s">
        <v>3213</v>
      </c>
    </row>
    <row r="10183" spans="19:20">
      <c r="S10183" s="42">
        <v>12027</v>
      </c>
      <c r="T10183" s="66" t="s">
        <v>3213</v>
      </c>
    </row>
    <row r="10184" spans="19:20">
      <c r="S10184" s="42">
        <v>12028</v>
      </c>
      <c r="T10184" s="66" t="s">
        <v>3213</v>
      </c>
    </row>
    <row r="10185" spans="19:20">
      <c r="S10185" s="42">
        <v>12029</v>
      </c>
      <c r="T10185" s="66" t="s">
        <v>3213</v>
      </c>
    </row>
    <row r="10186" spans="19:20">
      <c r="S10186" s="42">
        <v>12030</v>
      </c>
      <c r="T10186" s="66" t="s">
        <v>3213</v>
      </c>
    </row>
    <row r="10187" spans="19:20">
      <c r="S10187" s="42">
        <v>12031</v>
      </c>
      <c r="T10187" s="66" t="s">
        <v>3213</v>
      </c>
    </row>
    <row r="10188" spans="19:20">
      <c r="S10188" s="42">
        <v>12032</v>
      </c>
      <c r="T10188" s="66" t="s">
        <v>3213</v>
      </c>
    </row>
    <row r="10189" spans="19:20">
      <c r="S10189" s="42">
        <v>12033</v>
      </c>
      <c r="T10189" s="66" t="s">
        <v>3213</v>
      </c>
    </row>
    <row r="10190" spans="19:20">
      <c r="S10190" s="42">
        <v>12034</v>
      </c>
      <c r="T10190" s="66" t="s">
        <v>3213</v>
      </c>
    </row>
    <row r="10191" spans="19:20">
      <c r="S10191" s="42">
        <v>12035</v>
      </c>
      <c r="T10191" s="66" t="s">
        <v>3213</v>
      </c>
    </row>
    <row r="10192" spans="19:20">
      <c r="S10192" s="42">
        <v>12036</v>
      </c>
      <c r="T10192" s="66" t="s">
        <v>3213</v>
      </c>
    </row>
    <row r="10193" spans="19:20">
      <c r="S10193" s="42">
        <v>12037</v>
      </c>
      <c r="T10193" s="66" t="s">
        <v>3213</v>
      </c>
    </row>
    <row r="10194" spans="19:20">
      <c r="S10194" s="42">
        <v>12038</v>
      </c>
      <c r="T10194" s="66" t="s">
        <v>3409</v>
      </c>
    </row>
    <row r="10195" spans="19:20">
      <c r="S10195" s="42">
        <v>12039</v>
      </c>
      <c r="T10195" s="66" t="s">
        <v>3409</v>
      </c>
    </row>
    <row r="10196" spans="19:20">
      <c r="S10196" s="42">
        <v>12040</v>
      </c>
      <c r="T10196" s="66" t="s">
        <v>3409</v>
      </c>
    </row>
    <row r="10197" spans="19:20">
      <c r="S10197" s="42">
        <v>12041</v>
      </c>
      <c r="T10197" s="66" t="s">
        <v>3213</v>
      </c>
    </row>
    <row r="10198" spans="19:20">
      <c r="S10198" s="42">
        <v>12042</v>
      </c>
      <c r="T10198" s="66" t="s">
        <v>3213</v>
      </c>
    </row>
    <row r="10199" spans="19:20">
      <c r="S10199" s="42">
        <v>12043</v>
      </c>
      <c r="T10199" s="66" t="s">
        <v>3213</v>
      </c>
    </row>
    <row r="10200" spans="19:20">
      <c r="S10200" s="42">
        <v>12044</v>
      </c>
      <c r="T10200" s="66" t="s">
        <v>3213</v>
      </c>
    </row>
    <row r="10201" spans="19:20">
      <c r="S10201" s="42">
        <v>12045</v>
      </c>
      <c r="T10201" s="66" t="s">
        <v>3213</v>
      </c>
    </row>
    <row r="10202" spans="19:20">
      <c r="S10202" s="42">
        <v>12046</v>
      </c>
      <c r="T10202" s="66" t="s">
        <v>3213</v>
      </c>
    </row>
    <row r="10203" spans="19:20">
      <c r="S10203" s="42">
        <v>12047</v>
      </c>
      <c r="T10203" s="66" t="s">
        <v>3213</v>
      </c>
    </row>
    <row r="10204" spans="19:20">
      <c r="S10204" s="42">
        <v>12048</v>
      </c>
      <c r="T10204" s="66" t="s">
        <v>3213</v>
      </c>
    </row>
    <row r="10205" spans="19:20">
      <c r="S10205" s="42">
        <v>12049</v>
      </c>
      <c r="T10205" s="66" t="s">
        <v>3213</v>
      </c>
    </row>
    <row r="10206" spans="19:20">
      <c r="S10206" s="42">
        <v>12050</v>
      </c>
      <c r="T10206" s="66" t="s">
        <v>3213</v>
      </c>
    </row>
    <row r="10207" spans="19:20">
      <c r="S10207" s="42">
        <v>12051</v>
      </c>
      <c r="T10207" s="66" t="s">
        <v>3213</v>
      </c>
    </row>
    <row r="10208" spans="19:20">
      <c r="S10208" s="42">
        <v>12052</v>
      </c>
      <c r="T10208" s="66" t="s">
        <v>3213</v>
      </c>
    </row>
    <row r="10209" spans="19:20">
      <c r="S10209" s="42">
        <v>12053</v>
      </c>
      <c r="T10209" s="66" t="s">
        <v>3213</v>
      </c>
    </row>
    <row r="10210" spans="19:20">
      <c r="S10210" s="42">
        <v>12054</v>
      </c>
      <c r="T10210" s="66" t="s">
        <v>3213</v>
      </c>
    </row>
    <row r="10211" spans="19:20">
      <c r="S10211" s="42">
        <v>12055</v>
      </c>
      <c r="T10211" s="66" t="s">
        <v>3213</v>
      </c>
    </row>
    <row r="10212" spans="19:20">
      <c r="S10212" s="42">
        <v>12056</v>
      </c>
      <c r="T10212" s="66" t="s">
        <v>3213</v>
      </c>
    </row>
    <row r="10213" spans="19:20">
      <c r="S10213" s="42">
        <v>12058</v>
      </c>
      <c r="T10213" s="66" t="s">
        <v>3213</v>
      </c>
    </row>
    <row r="10214" spans="19:20">
      <c r="S10214" s="42">
        <v>12059</v>
      </c>
      <c r="T10214" s="66" t="s">
        <v>3213</v>
      </c>
    </row>
    <row r="10215" spans="19:20">
      <c r="S10215" s="42">
        <v>12060</v>
      </c>
      <c r="T10215" s="66" t="s">
        <v>3213</v>
      </c>
    </row>
    <row r="10216" spans="19:20">
      <c r="S10216" s="42">
        <v>12061</v>
      </c>
      <c r="T10216" s="66" t="s">
        <v>3213</v>
      </c>
    </row>
    <row r="10217" spans="19:20">
      <c r="S10217" s="42">
        <v>12062</v>
      </c>
      <c r="T10217" s="66" t="s">
        <v>3213</v>
      </c>
    </row>
    <row r="10218" spans="19:20">
      <c r="S10218" s="42">
        <v>12063</v>
      </c>
      <c r="T10218" s="66" t="s">
        <v>3213</v>
      </c>
    </row>
    <row r="10219" spans="19:20">
      <c r="S10219" s="42">
        <v>12064</v>
      </c>
      <c r="T10219" s="66" t="s">
        <v>3409</v>
      </c>
    </row>
    <row r="10220" spans="19:20">
      <c r="S10220" s="42">
        <v>12065</v>
      </c>
      <c r="T10220" s="66" t="s">
        <v>3213</v>
      </c>
    </row>
    <row r="10221" spans="19:20">
      <c r="S10221" s="42">
        <v>12066</v>
      </c>
      <c r="T10221" s="66" t="s">
        <v>3213</v>
      </c>
    </row>
    <row r="10222" spans="19:20">
      <c r="S10222" s="42">
        <v>12067</v>
      </c>
      <c r="T10222" s="66" t="s">
        <v>3213</v>
      </c>
    </row>
    <row r="10223" spans="19:20">
      <c r="S10223" s="42">
        <v>12068</v>
      </c>
      <c r="T10223" s="66" t="s">
        <v>3213</v>
      </c>
    </row>
    <row r="10224" spans="19:20">
      <c r="S10224" s="42">
        <v>12069</v>
      </c>
      <c r="T10224" s="66" t="s">
        <v>3213</v>
      </c>
    </row>
    <row r="10225" spans="19:20">
      <c r="S10225" s="42">
        <v>12070</v>
      </c>
      <c r="T10225" s="66" t="s">
        <v>3213</v>
      </c>
    </row>
    <row r="10226" spans="19:20">
      <c r="S10226" s="42">
        <v>12071</v>
      </c>
      <c r="T10226" s="66" t="s">
        <v>3213</v>
      </c>
    </row>
    <row r="10227" spans="19:20">
      <c r="S10227" s="42">
        <v>12072</v>
      </c>
      <c r="T10227" s="66" t="s">
        <v>3409</v>
      </c>
    </row>
    <row r="10228" spans="19:20">
      <c r="S10228" s="42">
        <v>12074</v>
      </c>
      <c r="T10228" s="66" t="s">
        <v>3812</v>
      </c>
    </row>
    <row r="10229" spans="19:20">
      <c r="S10229" s="42">
        <v>12075</v>
      </c>
      <c r="T10229" s="66" t="s">
        <v>3812</v>
      </c>
    </row>
    <row r="10230" spans="19:20">
      <c r="S10230" s="42">
        <v>11906</v>
      </c>
      <c r="T10230" s="66" t="s">
        <v>3837</v>
      </c>
    </row>
    <row r="10231" spans="19:20">
      <c r="S10231" s="42">
        <v>11907</v>
      </c>
      <c r="T10231" s="66" t="s">
        <v>3468</v>
      </c>
    </row>
    <row r="10232" spans="19:20">
      <c r="S10232" s="42">
        <v>11908</v>
      </c>
      <c r="T10232" s="66" t="s">
        <v>3468</v>
      </c>
    </row>
    <row r="10233" spans="19:20">
      <c r="S10233" s="42">
        <v>11909</v>
      </c>
      <c r="T10233" s="66" t="s">
        <v>3468</v>
      </c>
    </row>
    <row r="10234" spans="19:20">
      <c r="S10234" s="42">
        <v>11910</v>
      </c>
      <c r="T10234" s="66" t="s">
        <v>3468</v>
      </c>
    </row>
    <row r="10235" spans="19:20">
      <c r="S10235" s="42">
        <v>11911</v>
      </c>
      <c r="T10235" s="66" t="s">
        <v>3468</v>
      </c>
    </row>
    <row r="10236" spans="19:20">
      <c r="S10236" s="42">
        <v>11912</v>
      </c>
      <c r="T10236" s="66" t="s">
        <v>3468</v>
      </c>
    </row>
    <row r="10237" spans="19:20">
      <c r="S10237" s="42">
        <v>11913</v>
      </c>
      <c r="T10237" s="66" t="s">
        <v>3998</v>
      </c>
    </row>
    <row r="10238" spans="19:20">
      <c r="S10238" s="42">
        <v>11914</v>
      </c>
      <c r="T10238" s="66" t="s">
        <v>3815</v>
      </c>
    </row>
    <row r="10239" spans="19:20">
      <c r="S10239" s="42">
        <v>11915</v>
      </c>
      <c r="T10239" s="66" t="s">
        <v>3837</v>
      </c>
    </row>
    <row r="10240" spans="19:20">
      <c r="S10240" s="42">
        <v>11916</v>
      </c>
      <c r="T10240" s="66" t="s">
        <v>4419</v>
      </c>
    </row>
    <row r="10241" spans="19:20">
      <c r="S10241" s="42">
        <v>11917</v>
      </c>
      <c r="T10241" s="66" t="s">
        <v>3964</v>
      </c>
    </row>
    <row r="10242" spans="19:20">
      <c r="S10242" s="42">
        <v>11918</v>
      </c>
      <c r="T10242" s="66" t="s">
        <v>3964</v>
      </c>
    </row>
    <row r="10243" spans="19:20">
      <c r="S10243" s="42">
        <v>11919</v>
      </c>
      <c r="T10243" s="66" t="s">
        <v>3964</v>
      </c>
    </row>
    <row r="10244" spans="19:20">
      <c r="S10244" s="42">
        <v>11920</v>
      </c>
      <c r="T10244" s="66" t="s">
        <v>3964</v>
      </c>
    </row>
    <row r="10245" spans="19:20">
      <c r="S10245" s="42">
        <v>11921</v>
      </c>
      <c r="T10245" s="66" t="s">
        <v>4420</v>
      </c>
    </row>
    <row r="10246" spans="19:20">
      <c r="S10246" s="42">
        <v>11922</v>
      </c>
      <c r="T10246" s="66" t="s">
        <v>4420</v>
      </c>
    </row>
    <row r="10247" spans="19:20">
      <c r="S10247" s="42">
        <v>11923</v>
      </c>
      <c r="T10247" s="66" t="s">
        <v>4099</v>
      </c>
    </row>
    <row r="10248" spans="19:20">
      <c r="S10248" s="42">
        <v>11924</v>
      </c>
      <c r="T10248" s="66" t="s">
        <v>3995</v>
      </c>
    </row>
    <row r="10249" spans="19:20">
      <c r="S10249" s="42">
        <v>11925</v>
      </c>
      <c r="T10249" s="66" t="s">
        <v>3213</v>
      </c>
    </row>
    <row r="10250" spans="19:20">
      <c r="S10250" s="42">
        <v>11926</v>
      </c>
      <c r="T10250" s="66" t="s">
        <v>3213</v>
      </c>
    </row>
    <row r="10251" spans="19:20">
      <c r="S10251" s="42">
        <v>11927</v>
      </c>
      <c r="T10251" s="66" t="s">
        <v>3468</v>
      </c>
    </row>
    <row r="10252" spans="19:20">
      <c r="S10252" s="42">
        <v>11928</v>
      </c>
      <c r="T10252" s="66" t="s">
        <v>3213</v>
      </c>
    </row>
    <row r="10253" spans="19:20">
      <c r="S10253" s="42">
        <v>11929</v>
      </c>
      <c r="T10253" s="66" t="s">
        <v>3935</v>
      </c>
    </row>
    <row r="10254" spans="19:20">
      <c r="S10254" s="42">
        <v>11930</v>
      </c>
      <c r="T10254" s="66" t="s">
        <v>3903</v>
      </c>
    </row>
    <row r="10255" spans="19:20">
      <c r="S10255" s="42">
        <v>11931</v>
      </c>
      <c r="T10255" s="66" t="s">
        <v>3903</v>
      </c>
    </row>
    <row r="10256" spans="19:20">
      <c r="S10256" s="42">
        <v>11932</v>
      </c>
      <c r="T10256" s="66" t="s">
        <v>4421</v>
      </c>
    </row>
    <row r="10257" spans="19:20">
      <c r="S10257" s="42">
        <v>11933</v>
      </c>
      <c r="T10257" s="66" t="s">
        <v>3918</v>
      </c>
    </row>
    <row r="10258" spans="19:20">
      <c r="S10258" s="42">
        <v>11934</v>
      </c>
      <c r="T10258" s="66" t="s">
        <v>3468</v>
      </c>
    </row>
    <row r="10259" spans="19:20">
      <c r="S10259" s="42">
        <v>11935</v>
      </c>
      <c r="T10259" s="66" t="s">
        <v>3468</v>
      </c>
    </row>
    <row r="10260" spans="19:20">
      <c r="S10260" s="42">
        <v>11936</v>
      </c>
      <c r="T10260" s="66" t="s">
        <v>3468</v>
      </c>
    </row>
    <row r="10261" spans="19:20">
      <c r="S10261" s="42">
        <v>11937</v>
      </c>
      <c r="T10261" s="66" t="s">
        <v>3468</v>
      </c>
    </row>
    <row r="10262" spans="19:20">
      <c r="S10262" s="42">
        <v>11938</v>
      </c>
      <c r="T10262" s="66" t="s">
        <v>3468</v>
      </c>
    </row>
    <row r="10263" spans="19:20">
      <c r="S10263" s="42">
        <v>11939</v>
      </c>
      <c r="T10263" s="66" t="s">
        <v>4422</v>
      </c>
    </row>
    <row r="10264" spans="19:20">
      <c r="S10264" s="42">
        <v>11940</v>
      </c>
      <c r="T10264" s="66" t="s">
        <v>4422</v>
      </c>
    </row>
    <row r="10265" spans="19:20">
      <c r="S10265" s="42">
        <v>11941</v>
      </c>
      <c r="T10265" s="66" t="s">
        <v>3887</v>
      </c>
    </row>
    <row r="10266" spans="19:20">
      <c r="S10266" s="42">
        <v>11942</v>
      </c>
      <c r="T10266" s="66" t="s">
        <v>3887</v>
      </c>
    </row>
    <row r="10267" spans="19:20">
      <c r="S10267" s="42">
        <v>11943</v>
      </c>
      <c r="T10267" s="66" t="s">
        <v>3887</v>
      </c>
    </row>
    <row r="10268" spans="19:20">
      <c r="S10268" s="42">
        <v>11944</v>
      </c>
      <c r="T10268" s="66" t="s">
        <v>3881</v>
      </c>
    </row>
    <row r="10269" spans="19:20">
      <c r="S10269" s="42">
        <v>11945</v>
      </c>
      <c r="T10269" s="66" t="s">
        <v>3920</v>
      </c>
    </row>
    <row r="10270" spans="19:20">
      <c r="S10270" s="42">
        <v>11946</v>
      </c>
      <c r="T10270" s="66" t="s">
        <v>3881</v>
      </c>
    </row>
    <row r="10271" spans="19:20">
      <c r="S10271" s="42">
        <v>11947</v>
      </c>
      <c r="T10271" s="66" t="s">
        <v>4035</v>
      </c>
    </row>
    <row r="10272" spans="19:20">
      <c r="S10272" s="42">
        <v>11948</v>
      </c>
      <c r="T10272" s="66" t="s">
        <v>4420</v>
      </c>
    </row>
    <row r="10273" spans="19:20">
      <c r="S10273" s="42">
        <v>11949</v>
      </c>
      <c r="T10273" s="66" t="s">
        <v>4420</v>
      </c>
    </row>
    <row r="10274" spans="19:20">
      <c r="S10274" s="42">
        <v>11950</v>
      </c>
      <c r="T10274" s="66" t="s">
        <v>3926</v>
      </c>
    </row>
    <row r="10275" spans="19:20">
      <c r="S10275" s="42">
        <v>11951</v>
      </c>
      <c r="T10275" s="66" t="s">
        <v>3926</v>
      </c>
    </row>
    <row r="10276" spans="19:20">
      <c r="S10276" s="42">
        <v>11952</v>
      </c>
      <c r="T10276" s="66" t="s">
        <v>3926</v>
      </c>
    </row>
    <row r="10277" spans="19:20">
      <c r="S10277" s="42">
        <v>11953</v>
      </c>
      <c r="T10277" s="66" t="s">
        <v>3372</v>
      </c>
    </row>
    <row r="10278" spans="19:20">
      <c r="S10278" s="42">
        <v>11954</v>
      </c>
      <c r="T10278" s="66" t="s">
        <v>3921</v>
      </c>
    </row>
    <row r="10279" spans="19:20">
      <c r="S10279" s="42">
        <v>11955</v>
      </c>
      <c r="T10279" s="66" t="s">
        <v>3988</v>
      </c>
    </row>
    <row r="10280" spans="19:20">
      <c r="S10280" s="42">
        <v>11956</v>
      </c>
      <c r="T10280" s="66" t="s">
        <v>3213</v>
      </c>
    </row>
    <row r="10281" spans="19:20">
      <c r="S10281" s="42">
        <v>11957</v>
      </c>
      <c r="T10281" s="66" t="s">
        <v>3899</v>
      </c>
    </row>
    <row r="10282" spans="19:20">
      <c r="S10282" s="42">
        <v>11958</v>
      </c>
      <c r="T10282" s="66" t="s">
        <v>3213</v>
      </c>
    </row>
    <row r="10283" spans="19:20">
      <c r="S10283" s="42">
        <v>11959</v>
      </c>
      <c r="T10283" s="66" t="s">
        <v>3213</v>
      </c>
    </row>
    <row r="10284" spans="19:20">
      <c r="S10284" s="42">
        <v>11960</v>
      </c>
      <c r="T10284" s="66" t="s">
        <v>3213</v>
      </c>
    </row>
    <row r="10285" spans="19:20">
      <c r="S10285" s="42">
        <v>11961</v>
      </c>
      <c r="T10285" s="66" t="s">
        <v>3213</v>
      </c>
    </row>
    <row r="10286" spans="19:20">
      <c r="S10286" s="42">
        <v>11962</v>
      </c>
      <c r="T10286" s="66" t="s">
        <v>3977</v>
      </c>
    </row>
    <row r="10287" spans="19:20">
      <c r="S10287" s="42">
        <v>11963</v>
      </c>
      <c r="T10287" s="66" t="s">
        <v>3977</v>
      </c>
    </row>
    <row r="10288" spans="19:20">
      <c r="S10288" s="42">
        <v>11964</v>
      </c>
      <c r="T10288" s="66" t="s">
        <v>3817</v>
      </c>
    </row>
    <row r="10289" spans="19:20">
      <c r="S10289" s="42">
        <v>11965</v>
      </c>
      <c r="T10289" s="66" t="s">
        <v>3994</v>
      </c>
    </row>
    <row r="10290" spans="19:20">
      <c r="S10290" s="42">
        <v>11966</v>
      </c>
      <c r="T10290" s="66" t="s">
        <v>3994</v>
      </c>
    </row>
    <row r="10291" spans="19:20">
      <c r="S10291" s="42">
        <v>11967</v>
      </c>
      <c r="T10291" s="66" t="s">
        <v>3994</v>
      </c>
    </row>
    <row r="10292" spans="19:20">
      <c r="S10292" s="42">
        <v>11968</v>
      </c>
      <c r="T10292" s="66" t="s">
        <v>3994</v>
      </c>
    </row>
    <row r="10293" spans="19:20">
      <c r="S10293" s="42">
        <v>11969</v>
      </c>
      <c r="T10293" s="66" t="s">
        <v>3994</v>
      </c>
    </row>
    <row r="10294" spans="19:20">
      <c r="S10294" s="42">
        <v>11970</v>
      </c>
      <c r="T10294" s="66" t="s">
        <v>3994</v>
      </c>
    </row>
    <row r="10295" spans="19:20">
      <c r="S10295" s="42">
        <v>11971</v>
      </c>
      <c r="T10295" s="66" t="s">
        <v>3994</v>
      </c>
    </row>
    <row r="10296" spans="19:20">
      <c r="S10296" s="42">
        <v>11972</v>
      </c>
      <c r="T10296" s="66" t="s">
        <v>3994</v>
      </c>
    </row>
    <row r="10297" spans="19:20">
      <c r="S10297" s="42">
        <v>11973</v>
      </c>
      <c r="T10297" s="66" t="s">
        <v>3994</v>
      </c>
    </row>
    <row r="10298" spans="19:20">
      <c r="S10298" s="42">
        <v>11974</v>
      </c>
      <c r="T10298" s="66" t="s">
        <v>3994</v>
      </c>
    </row>
    <row r="10299" spans="19:20">
      <c r="S10299" s="42">
        <v>11975</v>
      </c>
      <c r="T10299" s="66" t="s">
        <v>3994</v>
      </c>
    </row>
    <row r="10300" spans="19:20">
      <c r="S10300" s="42">
        <v>11976</v>
      </c>
      <c r="T10300" s="66" t="s">
        <v>3994</v>
      </c>
    </row>
    <row r="10301" spans="19:20">
      <c r="S10301" s="42">
        <v>11977</v>
      </c>
      <c r="T10301" s="66" t="s">
        <v>3994</v>
      </c>
    </row>
    <row r="10302" spans="19:20">
      <c r="S10302" s="42">
        <v>11978</v>
      </c>
      <c r="T10302" s="66" t="s">
        <v>3994</v>
      </c>
    </row>
    <row r="10303" spans="19:20">
      <c r="S10303" s="42">
        <v>11979</v>
      </c>
      <c r="T10303" s="66" t="s">
        <v>3994</v>
      </c>
    </row>
    <row r="10304" spans="19:20">
      <c r="S10304" s="42">
        <v>11980</v>
      </c>
      <c r="T10304" s="66" t="s">
        <v>3994</v>
      </c>
    </row>
    <row r="10305" spans="19:20">
      <c r="S10305" s="42">
        <v>11981</v>
      </c>
      <c r="T10305" s="66" t="s">
        <v>3994</v>
      </c>
    </row>
    <row r="10306" spans="19:20">
      <c r="S10306" s="42">
        <v>11982</v>
      </c>
      <c r="T10306" s="66" t="s">
        <v>3994</v>
      </c>
    </row>
    <row r="10307" spans="19:20">
      <c r="S10307" s="42">
        <v>11983</v>
      </c>
      <c r="T10307" s="66" t="s">
        <v>3994</v>
      </c>
    </row>
    <row r="10308" spans="19:20">
      <c r="S10308" s="42">
        <v>11984</v>
      </c>
      <c r="T10308" s="66" t="s">
        <v>3994</v>
      </c>
    </row>
    <row r="10309" spans="19:20">
      <c r="S10309" s="42">
        <v>11985</v>
      </c>
      <c r="T10309" s="66" t="s">
        <v>3994</v>
      </c>
    </row>
    <row r="10310" spans="19:20">
      <c r="S10310" s="42">
        <v>11986</v>
      </c>
      <c r="T10310" s="66" t="s">
        <v>3994</v>
      </c>
    </row>
    <row r="10311" spans="19:20">
      <c r="S10311" s="42">
        <v>11987</v>
      </c>
      <c r="T10311" s="66" t="s">
        <v>3994</v>
      </c>
    </row>
    <row r="10312" spans="19:20">
      <c r="S10312" s="42">
        <v>11988</v>
      </c>
      <c r="T10312" s="66" t="s">
        <v>3994</v>
      </c>
    </row>
    <row r="10313" spans="19:20">
      <c r="S10313" s="42">
        <v>11989</v>
      </c>
      <c r="T10313" s="66" t="s">
        <v>3994</v>
      </c>
    </row>
    <row r="10314" spans="19:20">
      <c r="S10314" s="42">
        <v>11990</v>
      </c>
      <c r="T10314" s="66" t="s">
        <v>3994</v>
      </c>
    </row>
    <row r="10315" spans="19:20">
      <c r="S10315" s="42">
        <v>11991</v>
      </c>
      <c r="T10315" s="66" t="s">
        <v>3994</v>
      </c>
    </row>
    <row r="10316" spans="19:20">
      <c r="S10316" s="42">
        <v>11992</v>
      </c>
      <c r="T10316" s="66" t="s">
        <v>3994</v>
      </c>
    </row>
    <row r="10317" spans="19:20">
      <c r="S10317" s="42">
        <v>11993</v>
      </c>
      <c r="T10317" s="66" t="s">
        <v>3995</v>
      </c>
    </row>
    <row r="10318" spans="19:20">
      <c r="S10318" s="42">
        <v>11994</v>
      </c>
      <c r="T10318" s="66" t="s">
        <v>4422</v>
      </c>
    </row>
    <row r="10319" spans="19:20">
      <c r="S10319" s="42">
        <v>11995</v>
      </c>
      <c r="T10319" s="66" t="s">
        <v>3994</v>
      </c>
    </row>
    <row r="10320" spans="19:20">
      <c r="S10320" s="42">
        <v>11996</v>
      </c>
      <c r="T10320" s="66" t="s">
        <v>3994</v>
      </c>
    </row>
    <row r="10321" spans="19:20">
      <c r="S10321" s="42">
        <v>11997</v>
      </c>
      <c r="T10321" s="66" t="s">
        <v>3994</v>
      </c>
    </row>
    <row r="10322" spans="19:20">
      <c r="S10322" s="42">
        <v>11998</v>
      </c>
      <c r="T10322" s="66" t="s">
        <v>3994</v>
      </c>
    </row>
    <row r="10323" spans="19:20">
      <c r="S10323" s="42">
        <v>11999</v>
      </c>
      <c r="T10323" s="66" t="s">
        <v>3994</v>
      </c>
    </row>
    <row r="10324" spans="19:20">
      <c r="S10324" s="42">
        <v>12000</v>
      </c>
      <c r="T10324" s="66" t="s">
        <v>3843</v>
      </c>
    </row>
    <row r="10325" spans="19:20">
      <c r="S10325" s="42">
        <v>12001</v>
      </c>
      <c r="T10325" s="66" t="s">
        <v>3843</v>
      </c>
    </row>
    <row r="10326" spans="19:20">
      <c r="S10326" s="42">
        <v>12002</v>
      </c>
      <c r="T10326" s="66" t="s">
        <v>3843</v>
      </c>
    </row>
    <row r="10327" spans="19:20">
      <c r="S10327" s="42">
        <v>12003</v>
      </c>
      <c r="T10327" s="66" t="s">
        <v>3213</v>
      </c>
    </row>
    <row r="10328" spans="19:20">
      <c r="S10328" s="42">
        <v>12004</v>
      </c>
      <c r="T10328" s="66" t="s">
        <v>3213</v>
      </c>
    </row>
    <row r="10329" spans="19:20">
      <c r="S10329" s="42">
        <v>12006</v>
      </c>
      <c r="T10329" s="66" t="s">
        <v>3213</v>
      </c>
    </row>
    <row r="10330" spans="19:20">
      <c r="S10330" s="42">
        <v>12007</v>
      </c>
      <c r="T10330" s="66" t="s">
        <v>3213</v>
      </c>
    </row>
    <row r="10331" spans="19:20">
      <c r="S10331" s="42">
        <v>12008</v>
      </c>
      <c r="T10331" s="66" t="s">
        <v>3213</v>
      </c>
    </row>
    <row r="10332" spans="19:20">
      <c r="S10332" s="42">
        <v>12009</v>
      </c>
      <c r="T10332" s="66" t="s">
        <v>3213</v>
      </c>
    </row>
    <row r="10333" spans="19:20">
      <c r="S10333" s="42">
        <v>12010</v>
      </c>
      <c r="T10333" s="66" t="s">
        <v>3213</v>
      </c>
    </row>
    <row r="10334" spans="19:20">
      <c r="S10334" s="42">
        <v>12011</v>
      </c>
      <c r="T10334" s="66" t="s">
        <v>3213</v>
      </c>
    </row>
    <row r="10335" spans="19:20">
      <c r="S10335" s="42">
        <v>13814</v>
      </c>
      <c r="T10335" s="66" t="s">
        <v>3903</v>
      </c>
    </row>
    <row r="10336" spans="19:20">
      <c r="S10336" s="42">
        <v>13815</v>
      </c>
      <c r="T10336" s="66" t="s">
        <v>3903</v>
      </c>
    </row>
    <row r="10337" spans="19:20">
      <c r="S10337" s="42">
        <v>13816</v>
      </c>
      <c r="T10337" s="66" t="s">
        <v>3903</v>
      </c>
    </row>
    <row r="10338" spans="19:20">
      <c r="S10338" s="42">
        <v>13817</v>
      </c>
      <c r="T10338" s="66" t="s">
        <v>3903</v>
      </c>
    </row>
    <row r="10339" spans="19:20">
      <c r="S10339" s="42">
        <v>13818</v>
      </c>
      <c r="T10339" s="66" t="s">
        <v>3903</v>
      </c>
    </row>
    <row r="10340" spans="19:20">
      <c r="S10340" s="42">
        <v>13819</v>
      </c>
      <c r="T10340" s="66" t="s">
        <v>3903</v>
      </c>
    </row>
    <row r="10341" spans="19:20">
      <c r="S10341" s="42">
        <v>13820</v>
      </c>
      <c r="T10341" s="66" t="s">
        <v>3903</v>
      </c>
    </row>
    <row r="10342" spans="19:20">
      <c r="S10342" s="42">
        <v>13821</v>
      </c>
      <c r="T10342" s="66" t="s">
        <v>3903</v>
      </c>
    </row>
    <row r="10343" spans="19:20">
      <c r="S10343" s="42">
        <v>13822</v>
      </c>
      <c r="T10343" s="66" t="s">
        <v>3903</v>
      </c>
    </row>
    <row r="10344" spans="19:20">
      <c r="S10344" s="42">
        <v>13823</v>
      </c>
      <c r="T10344" s="66" t="s">
        <v>4423</v>
      </c>
    </row>
    <row r="10345" spans="19:20">
      <c r="S10345" s="42">
        <v>14275</v>
      </c>
      <c r="T10345" s="66" t="s">
        <v>3213</v>
      </c>
    </row>
    <row r="10346" spans="19:20">
      <c r="S10346" s="42">
        <v>14276</v>
      </c>
      <c r="T10346" s="66" t="s">
        <v>3920</v>
      </c>
    </row>
    <row r="10347" spans="19:20">
      <c r="S10347" s="42">
        <v>14277</v>
      </c>
      <c r="T10347" s="66" t="s">
        <v>3213</v>
      </c>
    </row>
    <row r="10348" spans="19:20">
      <c r="S10348" s="42">
        <v>14278</v>
      </c>
      <c r="T10348" s="66" t="s">
        <v>3213</v>
      </c>
    </row>
    <row r="10349" spans="19:20">
      <c r="S10349" s="42">
        <v>14279</v>
      </c>
      <c r="T10349" s="66" t="s">
        <v>3918</v>
      </c>
    </row>
    <row r="10350" spans="19:20">
      <c r="S10350" s="42">
        <v>14280</v>
      </c>
      <c r="T10350" s="66" t="s">
        <v>3918</v>
      </c>
    </row>
    <row r="10351" spans="19:20">
      <c r="S10351" s="42">
        <v>14281</v>
      </c>
      <c r="T10351" s="66" t="s">
        <v>3918</v>
      </c>
    </row>
    <row r="10352" spans="19:20">
      <c r="S10352" s="42">
        <v>14282</v>
      </c>
      <c r="T10352" s="66" t="s">
        <v>3918</v>
      </c>
    </row>
    <row r="10353" spans="19:20">
      <c r="S10353" s="42">
        <v>14220</v>
      </c>
      <c r="T10353" s="66" t="s">
        <v>3213</v>
      </c>
    </row>
    <row r="10354" spans="19:20">
      <c r="S10354" s="42">
        <v>14221</v>
      </c>
      <c r="T10354" s="66" t="s">
        <v>3213</v>
      </c>
    </row>
    <row r="10355" spans="19:20">
      <c r="S10355" s="42">
        <v>14222</v>
      </c>
      <c r="T10355" s="66" t="s">
        <v>3213</v>
      </c>
    </row>
    <row r="10356" spans="19:20">
      <c r="S10356" s="42">
        <v>13999</v>
      </c>
      <c r="T10356" s="66" t="s">
        <v>3840</v>
      </c>
    </row>
    <row r="10357" spans="19:20">
      <c r="S10357" s="42">
        <v>14000</v>
      </c>
      <c r="T10357" s="66" t="s">
        <v>4424</v>
      </c>
    </row>
    <row r="10358" spans="19:20">
      <c r="S10358" s="42">
        <v>14001</v>
      </c>
      <c r="T10358" s="66" t="s">
        <v>3213</v>
      </c>
    </row>
    <row r="10359" spans="19:20">
      <c r="S10359" s="42">
        <v>14002</v>
      </c>
      <c r="T10359" s="66" t="s">
        <v>3827</v>
      </c>
    </row>
    <row r="10360" spans="19:20">
      <c r="S10360" s="42">
        <v>14003</v>
      </c>
      <c r="T10360" s="66" t="s">
        <v>3827</v>
      </c>
    </row>
    <row r="10361" spans="19:20">
      <c r="S10361" s="42">
        <v>14004</v>
      </c>
      <c r="T10361" s="66" t="s">
        <v>3965</v>
      </c>
    </row>
    <row r="10362" spans="19:20">
      <c r="S10362" s="42">
        <v>14005</v>
      </c>
      <c r="T10362" s="66" t="s">
        <v>3213</v>
      </c>
    </row>
    <row r="10363" spans="19:20">
      <c r="S10363" s="42">
        <v>14007</v>
      </c>
      <c r="T10363" s="66" t="s">
        <v>3922</v>
      </c>
    </row>
    <row r="10364" spans="19:20">
      <c r="S10364" s="42">
        <v>14008</v>
      </c>
      <c r="T10364" s="66" t="s">
        <v>3922</v>
      </c>
    </row>
    <row r="10365" spans="19:20">
      <c r="S10365" s="42">
        <v>14009</v>
      </c>
      <c r="T10365" s="66" t="s">
        <v>3213</v>
      </c>
    </row>
    <row r="10366" spans="19:20">
      <c r="S10366" s="42">
        <v>14010</v>
      </c>
      <c r="T10366" s="66" t="s">
        <v>3213</v>
      </c>
    </row>
    <row r="10367" spans="19:20">
      <c r="S10367" s="42">
        <v>14011</v>
      </c>
      <c r="T10367" s="66" t="s">
        <v>3213</v>
      </c>
    </row>
    <row r="10368" spans="19:20">
      <c r="S10368" s="42">
        <v>14012</v>
      </c>
      <c r="T10368" s="66" t="s">
        <v>3213</v>
      </c>
    </row>
    <row r="10369" spans="19:20">
      <c r="S10369" s="42">
        <v>14228</v>
      </c>
      <c r="T10369" s="66" t="s">
        <v>3921</v>
      </c>
    </row>
    <row r="10370" spans="19:20">
      <c r="S10370" s="42">
        <v>14229</v>
      </c>
      <c r="T10370" s="66" t="s">
        <v>3837</v>
      </c>
    </row>
    <row r="10371" spans="19:20">
      <c r="S10371" s="42">
        <v>14230</v>
      </c>
      <c r="T10371" s="66" t="s">
        <v>4425</v>
      </c>
    </row>
    <row r="10372" spans="19:20">
      <c r="S10372" s="42">
        <v>14231</v>
      </c>
      <c r="T10372" s="66" t="s">
        <v>4425</v>
      </c>
    </row>
    <row r="10373" spans="19:20">
      <c r="S10373" s="42">
        <v>14232</v>
      </c>
      <c r="T10373" s="66" t="s">
        <v>4425</v>
      </c>
    </row>
    <row r="10374" spans="19:20">
      <c r="S10374" s="42">
        <v>14233</v>
      </c>
      <c r="T10374" s="66" t="s">
        <v>3213</v>
      </c>
    </row>
    <row r="10375" spans="19:20">
      <c r="S10375" s="42">
        <v>14234</v>
      </c>
      <c r="T10375" s="66" t="s">
        <v>3213</v>
      </c>
    </row>
    <row r="10376" spans="19:20">
      <c r="S10376" s="42">
        <v>14223</v>
      </c>
      <c r="T10376" s="66" t="s">
        <v>3213</v>
      </c>
    </row>
    <row r="10377" spans="19:20">
      <c r="S10377" s="42">
        <v>14224</v>
      </c>
      <c r="T10377" s="66" t="s">
        <v>3213</v>
      </c>
    </row>
    <row r="10378" spans="19:20">
      <c r="S10378" s="42">
        <v>14225</v>
      </c>
      <c r="T10378" s="66" t="s">
        <v>3213</v>
      </c>
    </row>
    <row r="10379" spans="19:20">
      <c r="S10379" s="42">
        <v>14226</v>
      </c>
      <c r="T10379" s="66" t="s">
        <v>3213</v>
      </c>
    </row>
    <row r="10380" spans="19:20">
      <c r="S10380" s="42">
        <v>14227</v>
      </c>
      <c r="T10380" s="66" t="s">
        <v>3213</v>
      </c>
    </row>
    <row r="10381" spans="19:20">
      <c r="S10381" s="42">
        <v>14460</v>
      </c>
      <c r="T10381" s="66" t="s">
        <v>4422</v>
      </c>
    </row>
    <row r="10382" spans="19:20">
      <c r="S10382" s="42">
        <v>14461</v>
      </c>
      <c r="T10382" s="66" t="s">
        <v>4022</v>
      </c>
    </row>
    <row r="10383" spans="19:20">
      <c r="S10383" s="42">
        <v>14462</v>
      </c>
      <c r="T10383" s="66" t="s">
        <v>3213</v>
      </c>
    </row>
    <row r="10384" spans="19:20">
      <c r="S10384" s="42">
        <v>14463</v>
      </c>
      <c r="T10384" s="66" t="s">
        <v>3491</v>
      </c>
    </row>
    <row r="10385" spans="19:20">
      <c r="S10385" s="42">
        <v>14464</v>
      </c>
      <c r="T10385" s="66" t="s">
        <v>3863</v>
      </c>
    </row>
    <row r="10386" spans="19:20">
      <c r="S10386" s="42">
        <v>14465</v>
      </c>
      <c r="T10386" s="66" t="s">
        <v>3863</v>
      </c>
    </row>
    <row r="10387" spans="19:20">
      <c r="S10387" s="42">
        <v>14466</v>
      </c>
      <c r="T10387" s="66" t="s">
        <v>3863</v>
      </c>
    </row>
    <row r="10388" spans="19:20">
      <c r="S10388" s="42">
        <v>14467</v>
      </c>
      <c r="T10388" s="66" t="s">
        <v>3863</v>
      </c>
    </row>
    <row r="10389" spans="19:20">
      <c r="S10389" s="42">
        <v>14468</v>
      </c>
      <c r="T10389" s="66" t="s">
        <v>3863</v>
      </c>
    </row>
    <row r="10390" spans="19:20">
      <c r="S10390" s="42">
        <v>14469</v>
      </c>
      <c r="T10390" s="66" t="s">
        <v>3863</v>
      </c>
    </row>
    <row r="10391" spans="19:20">
      <c r="S10391" s="42">
        <v>14470</v>
      </c>
      <c r="T10391" s="66" t="s">
        <v>3863</v>
      </c>
    </row>
    <row r="10392" spans="19:20">
      <c r="S10392" s="42">
        <v>14471</v>
      </c>
      <c r="T10392" s="66" t="s">
        <v>3863</v>
      </c>
    </row>
    <row r="10393" spans="19:20">
      <c r="S10393" s="42">
        <v>14472</v>
      </c>
      <c r="T10393" s="66" t="s">
        <v>3863</v>
      </c>
    </row>
    <row r="10394" spans="19:20">
      <c r="S10394" s="42">
        <v>14473</v>
      </c>
      <c r="T10394" s="66" t="s">
        <v>3863</v>
      </c>
    </row>
    <row r="10395" spans="19:20">
      <c r="S10395" s="42">
        <v>14474</v>
      </c>
      <c r="T10395" s="66" t="s">
        <v>3863</v>
      </c>
    </row>
    <row r="10396" spans="19:20">
      <c r="S10396" s="42">
        <v>13998</v>
      </c>
      <c r="T10396" s="66" t="s">
        <v>3213</v>
      </c>
    </row>
    <row r="10397" spans="19:20">
      <c r="S10397" s="42">
        <v>12792</v>
      </c>
      <c r="T10397" s="66" t="s">
        <v>3884</v>
      </c>
    </row>
    <row r="10398" spans="19:20">
      <c r="S10398" s="42">
        <v>12793</v>
      </c>
      <c r="T10398" s="66" t="s">
        <v>3884</v>
      </c>
    </row>
    <row r="10399" spans="19:20">
      <c r="S10399" s="42">
        <v>12794</v>
      </c>
      <c r="T10399" s="66" t="s">
        <v>3884</v>
      </c>
    </row>
    <row r="10400" spans="19:20">
      <c r="S10400" s="42">
        <v>12795</v>
      </c>
      <c r="T10400" s="66" t="s">
        <v>3213</v>
      </c>
    </row>
    <row r="10401" spans="19:20">
      <c r="S10401" s="42">
        <v>12796</v>
      </c>
      <c r="T10401" s="66" t="s">
        <v>3213</v>
      </c>
    </row>
    <row r="10402" spans="19:20">
      <c r="S10402" s="42">
        <v>12797</v>
      </c>
      <c r="T10402" s="66" t="s">
        <v>3213</v>
      </c>
    </row>
    <row r="10403" spans="19:20">
      <c r="S10403" s="42">
        <v>12798</v>
      </c>
      <c r="T10403" s="66" t="s">
        <v>3949</v>
      </c>
    </row>
    <row r="10404" spans="19:20">
      <c r="S10404" s="42">
        <v>12799</v>
      </c>
      <c r="T10404" s="66" t="s">
        <v>3949</v>
      </c>
    </row>
    <row r="10405" spans="19:20">
      <c r="S10405" s="42">
        <v>12800</v>
      </c>
      <c r="T10405" s="66" t="s">
        <v>3514</v>
      </c>
    </row>
    <row r="10406" spans="19:20">
      <c r="S10406" s="42">
        <v>12801</v>
      </c>
      <c r="T10406" s="66" t="s">
        <v>3514</v>
      </c>
    </row>
    <row r="10407" spans="19:20">
      <c r="S10407" s="42">
        <v>12802</v>
      </c>
      <c r="T10407" s="66" t="s">
        <v>3514</v>
      </c>
    </row>
    <row r="10408" spans="19:20">
      <c r="S10408" s="42">
        <v>12803</v>
      </c>
      <c r="T10408" s="66" t="s">
        <v>3514</v>
      </c>
    </row>
    <row r="10409" spans="19:20">
      <c r="S10409" s="42">
        <v>12804</v>
      </c>
      <c r="T10409" s="66" t="s">
        <v>3514</v>
      </c>
    </row>
    <row r="10410" spans="19:20">
      <c r="S10410" s="42">
        <v>12805</v>
      </c>
      <c r="T10410" s="66" t="s">
        <v>3514</v>
      </c>
    </row>
    <row r="10411" spans="19:20">
      <c r="S10411" s="42">
        <v>12806</v>
      </c>
      <c r="T10411" s="66" t="s">
        <v>3514</v>
      </c>
    </row>
    <row r="10412" spans="19:20">
      <c r="S10412" s="42">
        <v>12807</v>
      </c>
      <c r="T10412" s="66" t="s">
        <v>3514</v>
      </c>
    </row>
    <row r="10413" spans="19:20">
      <c r="S10413" s="42">
        <v>12808</v>
      </c>
      <c r="T10413" s="66" t="s">
        <v>3514</v>
      </c>
    </row>
    <row r="10414" spans="19:20">
      <c r="S10414" s="42">
        <v>12809</v>
      </c>
      <c r="T10414" s="66" t="s">
        <v>3514</v>
      </c>
    </row>
    <row r="10415" spans="19:20">
      <c r="S10415" s="42">
        <v>12810</v>
      </c>
      <c r="T10415" s="66" t="s">
        <v>3514</v>
      </c>
    </row>
    <row r="10416" spans="19:20">
      <c r="S10416" s="42">
        <v>12811</v>
      </c>
      <c r="T10416" s="66" t="s">
        <v>3514</v>
      </c>
    </row>
    <row r="10417" spans="19:20">
      <c r="S10417" s="42">
        <v>12812</v>
      </c>
      <c r="T10417" s="66" t="s">
        <v>3213</v>
      </c>
    </row>
    <row r="10418" spans="19:20">
      <c r="S10418" s="42">
        <v>12813</v>
      </c>
      <c r="T10418" s="66" t="s">
        <v>3922</v>
      </c>
    </row>
    <row r="10419" spans="19:20">
      <c r="S10419" s="42">
        <v>12814</v>
      </c>
      <c r="T10419" s="66" t="s">
        <v>3922</v>
      </c>
    </row>
    <row r="10420" spans="19:20">
      <c r="S10420" s="42">
        <v>12815</v>
      </c>
      <c r="T10420" s="66" t="s">
        <v>3922</v>
      </c>
    </row>
    <row r="10421" spans="19:20">
      <c r="S10421" s="42">
        <v>12816</v>
      </c>
      <c r="T10421" s="66" t="s">
        <v>3922</v>
      </c>
    </row>
    <row r="10422" spans="19:20">
      <c r="S10422" s="42">
        <v>13824</v>
      </c>
      <c r="T10422" s="66" t="s">
        <v>3213</v>
      </c>
    </row>
    <row r="10423" spans="19:20">
      <c r="S10423" s="42">
        <v>13825</v>
      </c>
      <c r="T10423" s="66" t="s">
        <v>3213</v>
      </c>
    </row>
    <row r="10424" spans="19:20">
      <c r="S10424" s="42">
        <v>13826</v>
      </c>
      <c r="T10424" s="66" t="s">
        <v>4423</v>
      </c>
    </row>
    <row r="10425" spans="19:20">
      <c r="S10425" s="42">
        <v>13827</v>
      </c>
      <c r="T10425" s="66" t="s">
        <v>4423</v>
      </c>
    </row>
    <row r="10426" spans="19:20">
      <c r="S10426" s="42">
        <v>14061</v>
      </c>
      <c r="T10426" s="66" t="s">
        <v>3514</v>
      </c>
    </row>
    <row r="10427" spans="19:20">
      <c r="S10427" s="42">
        <v>14062</v>
      </c>
      <c r="T10427" s="66" t="s">
        <v>4099</v>
      </c>
    </row>
    <row r="10428" spans="19:20">
      <c r="S10428" s="42">
        <v>14063</v>
      </c>
      <c r="T10428" s="66" t="s">
        <v>3924</v>
      </c>
    </row>
    <row r="10429" spans="19:20">
      <c r="S10429" s="42">
        <v>14064</v>
      </c>
      <c r="T10429" s="66" t="s">
        <v>3436</v>
      </c>
    </row>
    <row r="10430" spans="19:20">
      <c r="S10430" s="42">
        <v>14065</v>
      </c>
      <c r="T10430" s="66" t="s">
        <v>3436</v>
      </c>
    </row>
    <row r="10431" spans="19:20">
      <c r="S10431" s="42">
        <v>14066</v>
      </c>
      <c r="T10431" s="66" t="s">
        <v>3436</v>
      </c>
    </row>
    <row r="10432" spans="19:20">
      <c r="S10432" s="42">
        <v>14067</v>
      </c>
      <c r="T10432" s="66" t="s">
        <v>3436</v>
      </c>
    </row>
    <row r="10433" spans="19:20">
      <c r="S10433" s="42">
        <v>14044</v>
      </c>
      <c r="T10433" s="66" t="s">
        <v>3514</v>
      </c>
    </row>
    <row r="10434" spans="19:20">
      <c r="S10434" s="42">
        <v>14045</v>
      </c>
      <c r="T10434" s="66" t="s">
        <v>3918</v>
      </c>
    </row>
    <row r="10435" spans="19:20">
      <c r="S10435" s="42">
        <v>14259</v>
      </c>
      <c r="T10435" s="66" t="s">
        <v>3213</v>
      </c>
    </row>
    <row r="10436" spans="19:20">
      <c r="S10436" s="42">
        <v>14260</v>
      </c>
      <c r="T10436" s="66" t="s">
        <v>3213</v>
      </c>
    </row>
    <row r="10437" spans="19:20">
      <c r="S10437" s="42">
        <v>14261</v>
      </c>
      <c r="T10437" s="66" t="s">
        <v>3213</v>
      </c>
    </row>
    <row r="10438" spans="19:20">
      <c r="S10438" s="42">
        <v>14262</v>
      </c>
      <c r="T10438" s="66" t="s">
        <v>3213</v>
      </c>
    </row>
    <row r="10439" spans="19:20">
      <c r="S10439" s="42">
        <v>14263</v>
      </c>
      <c r="T10439" s="66" t="s">
        <v>3514</v>
      </c>
    </row>
    <row r="10440" spans="19:20">
      <c r="S10440" s="42">
        <v>14264</v>
      </c>
      <c r="T10440" s="66" t="s">
        <v>3887</v>
      </c>
    </row>
    <row r="10441" spans="19:20">
      <c r="S10441" s="42">
        <v>14265</v>
      </c>
      <c r="T10441" s="66" t="s">
        <v>3213</v>
      </c>
    </row>
    <row r="10442" spans="19:20">
      <c r="S10442" s="42">
        <v>14266</v>
      </c>
      <c r="T10442" s="66" t="s">
        <v>3213</v>
      </c>
    </row>
    <row r="10443" spans="19:20">
      <c r="S10443" s="42">
        <v>14267</v>
      </c>
      <c r="T10443" s="66" t="s">
        <v>3213</v>
      </c>
    </row>
    <row r="10444" spans="19:20">
      <c r="S10444" s="42">
        <v>14268</v>
      </c>
      <c r="T10444" s="66" t="s">
        <v>3213</v>
      </c>
    </row>
    <row r="10445" spans="19:20">
      <c r="S10445" s="42">
        <v>14269</v>
      </c>
      <c r="T10445" s="66" t="s">
        <v>4426</v>
      </c>
    </row>
    <row r="10446" spans="19:20">
      <c r="S10446" s="42">
        <v>14270</v>
      </c>
      <c r="T10446" s="66" t="s">
        <v>4195</v>
      </c>
    </row>
    <row r="10447" spans="19:20">
      <c r="S10447" s="42">
        <v>14271</v>
      </c>
      <c r="T10447" s="66" t="s">
        <v>3875</v>
      </c>
    </row>
    <row r="10448" spans="19:20">
      <c r="S10448" s="42">
        <v>14272</v>
      </c>
      <c r="T10448" s="66" t="s">
        <v>3213</v>
      </c>
    </row>
    <row r="10449" spans="19:20">
      <c r="S10449" s="42">
        <v>14273</v>
      </c>
      <c r="T10449" s="66" t="s">
        <v>3213</v>
      </c>
    </row>
    <row r="10450" spans="19:20">
      <c r="S10450" s="42">
        <v>13797</v>
      </c>
      <c r="T10450" s="66" t="s">
        <v>4155</v>
      </c>
    </row>
    <row r="10451" spans="19:20">
      <c r="S10451" s="42">
        <v>13798</v>
      </c>
      <c r="T10451" s="66" t="s">
        <v>3891</v>
      </c>
    </row>
    <row r="10452" spans="19:20">
      <c r="S10452" s="42">
        <v>13799</v>
      </c>
      <c r="T10452" s="66" t="s">
        <v>3767</v>
      </c>
    </row>
    <row r="10453" spans="19:20">
      <c r="S10453" s="42">
        <v>13800</v>
      </c>
      <c r="T10453" s="66" t="s">
        <v>4322</v>
      </c>
    </row>
    <row r="10454" spans="19:20">
      <c r="S10454" s="42">
        <v>13801</v>
      </c>
      <c r="T10454" s="66" t="s">
        <v>4415</v>
      </c>
    </row>
    <row r="10455" spans="19:20">
      <c r="S10455" s="42">
        <v>13802</v>
      </c>
      <c r="T10455" s="66" t="s">
        <v>3910</v>
      </c>
    </row>
    <row r="10456" spans="19:20">
      <c r="S10456" s="42">
        <v>13804</v>
      </c>
      <c r="T10456" s="66" t="s">
        <v>3844</v>
      </c>
    </row>
    <row r="10457" spans="19:20">
      <c r="S10457" s="42">
        <v>13805</v>
      </c>
      <c r="T10457" s="66" t="s">
        <v>3213</v>
      </c>
    </row>
    <row r="10458" spans="19:20">
      <c r="S10458" s="42">
        <v>13806</v>
      </c>
      <c r="T10458" s="66" t="s">
        <v>3213</v>
      </c>
    </row>
    <row r="10459" spans="19:20">
      <c r="S10459" s="42">
        <v>13807</v>
      </c>
      <c r="T10459" s="66" t="s">
        <v>3213</v>
      </c>
    </row>
    <row r="10460" spans="19:20">
      <c r="S10460" s="42">
        <v>13808</v>
      </c>
      <c r="T10460" s="66" t="s">
        <v>3213</v>
      </c>
    </row>
    <row r="10461" spans="19:20">
      <c r="S10461" s="42">
        <v>13809</v>
      </c>
      <c r="T10461" s="66" t="s">
        <v>3213</v>
      </c>
    </row>
    <row r="10462" spans="19:20">
      <c r="S10462" s="42">
        <v>13810</v>
      </c>
      <c r="T10462" s="66" t="s">
        <v>3213</v>
      </c>
    </row>
    <row r="10463" spans="19:20">
      <c r="S10463" s="42">
        <v>13811</v>
      </c>
      <c r="T10463" s="66" t="s">
        <v>3903</v>
      </c>
    </row>
    <row r="10464" spans="19:20">
      <c r="S10464" s="42">
        <v>13812</v>
      </c>
      <c r="T10464" s="66" t="s">
        <v>3903</v>
      </c>
    </row>
    <row r="10465" spans="19:20">
      <c r="S10465" s="42">
        <v>14046</v>
      </c>
      <c r="T10465" s="66" t="s">
        <v>4200</v>
      </c>
    </row>
    <row r="10466" spans="19:20">
      <c r="S10466" s="42">
        <v>14047</v>
      </c>
      <c r="T10466" s="66" t="s">
        <v>3936</v>
      </c>
    </row>
    <row r="10467" spans="19:20">
      <c r="S10467" s="42">
        <v>14048</v>
      </c>
      <c r="T10467" s="66" t="s">
        <v>3936</v>
      </c>
    </row>
    <row r="10468" spans="19:20">
      <c r="S10468" s="42">
        <v>14049</v>
      </c>
      <c r="T10468" s="66" t="s">
        <v>3924</v>
      </c>
    </row>
    <row r="10469" spans="19:20">
      <c r="S10469" s="42">
        <v>14050</v>
      </c>
      <c r="T10469" s="66" t="s">
        <v>3924</v>
      </c>
    </row>
    <row r="10470" spans="19:20">
      <c r="S10470" s="42">
        <v>14051</v>
      </c>
      <c r="T10470" s="66" t="s">
        <v>4151</v>
      </c>
    </row>
    <row r="10471" spans="19:20">
      <c r="S10471" s="42">
        <v>14052</v>
      </c>
      <c r="T10471" s="66" t="s">
        <v>3213</v>
      </c>
    </row>
    <row r="10472" spans="19:20">
      <c r="S10472" s="42">
        <v>14053</v>
      </c>
      <c r="T10472" s="66" t="s">
        <v>3875</v>
      </c>
    </row>
    <row r="10473" spans="19:20">
      <c r="S10473" s="42">
        <v>14054</v>
      </c>
      <c r="T10473" s="66" t="s">
        <v>3213</v>
      </c>
    </row>
    <row r="10474" spans="19:20">
      <c r="S10474" s="42">
        <v>14055</v>
      </c>
      <c r="T10474" s="66" t="s">
        <v>3866</v>
      </c>
    </row>
    <row r="10475" spans="19:20">
      <c r="S10475" s="42">
        <v>14056</v>
      </c>
      <c r="T10475" s="66" t="s">
        <v>3866</v>
      </c>
    </row>
    <row r="10476" spans="19:20">
      <c r="S10476" s="42">
        <v>14057</v>
      </c>
      <c r="T10476" s="66" t="s">
        <v>3866</v>
      </c>
    </row>
    <row r="10477" spans="19:20">
      <c r="S10477" s="42">
        <v>14058</v>
      </c>
      <c r="T10477" s="66" t="s">
        <v>3972</v>
      </c>
    </row>
    <row r="10478" spans="19:20">
      <c r="S10478" s="42">
        <v>14059</v>
      </c>
      <c r="T10478" s="66" t="s">
        <v>3514</v>
      </c>
    </row>
    <row r="10479" spans="19:20">
      <c r="S10479" s="42">
        <v>14060</v>
      </c>
      <c r="T10479" s="66" t="s">
        <v>3514</v>
      </c>
    </row>
    <row r="10480" spans="19:20">
      <c r="S10480" s="42">
        <v>14274</v>
      </c>
      <c r="T10480" s="66" t="s">
        <v>3213</v>
      </c>
    </row>
    <row r="10481" spans="19:20">
      <c r="S10481" s="42">
        <v>13796</v>
      </c>
      <c r="T10481" s="66" t="s">
        <v>3938</v>
      </c>
    </row>
    <row r="10482" spans="19:20">
      <c r="S10482" s="42">
        <v>14028</v>
      </c>
      <c r="T10482" s="66" t="s">
        <v>3863</v>
      </c>
    </row>
    <row r="10483" spans="19:20">
      <c r="S10483" s="42">
        <v>14029</v>
      </c>
      <c r="T10483" s="66" t="s">
        <v>3514</v>
      </c>
    </row>
    <row r="10484" spans="19:20">
      <c r="S10484" s="42">
        <v>14030</v>
      </c>
      <c r="T10484" s="66" t="s">
        <v>3827</v>
      </c>
    </row>
    <row r="10485" spans="19:20">
      <c r="S10485" s="42">
        <v>14031</v>
      </c>
      <c r="T10485" s="66" t="s">
        <v>3924</v>
      </c>
    </row>
    <row r="10486" spans="19:20">
      <c r="S10486" s="42">
        <v>14032</v>
      </c>
      <c r="T10486" s="66" t="s">
        <v>3925</v>
      </c>
    </row>
    <row r="10487" spans="19:20">
      <c r="S10487" s="42">
        <v>14033</v>
      </c>
      <c r="T10487" s="66" t="s">
        <v>4427</v>
      </c>
    </row>
    <row r="10488" spans="19:20">
      <c r="S10488" s="42">
        <v>14037</v>
      </c>
      <c r="T10488" s="66" t="s">
        <v>4427</v>
      </c>
    </row>
    <row r="10489" spans="19:20">
      <c r="S10489" s="42">
        <v>14038</v>
      </c>
      <c r="T10489" s="66" t="s">
        <v>3891</v>
      </c>
    </row>
    <row r="10490" spans="19:20">
      <c r="S10490" s="42">
        <v>14039</v>
      </c>
      <c r="T10490" s="66" t="s">
        <v>3891</v>
      </c>
    </row>
    <row r="10491" spans="19:20">
      <c r="S10491" s="42">
        <v>14040</v>
      </c>
      <c r="T10491" s="66" t="s">
        <v>3213</v>
      </c>
    </row>
    <row r="10492" spans="19:20">
      <c r="S10492" s="42">
        <v>14041</v>
      </c>
      <c r="T10492" s="66" t="s">
        <v>3514</v>
      </c>
    </row>
    <row r="10493" spans="19:20">
      <c r="S10493" s="42">
        <v>14042</v>
      </c>
      <c r="T10493" s="66" t="s">
        <v>3514</v>
      </c>
    </row>
    <row r="10494" spans="19:20">
      <c r="S10494" s="42">
        <v>14043</v>
      </c>
      <c r="T10494" s="66" t="s">
        <v>3514</v>
      </c>
    </row>
    <row r="10495" spans="19:20">
      <c r="S10495" s="42">
        <v>14284</v>
      </c>
      <c r="T10495" s="66" t="s">
        <v>3918</v>
      </c>
    </row>
    <row r="10496" spans="19:20">
      <c r="S10496" s="42">
        <v>14285</v>
      </c>
      <c r="T10496" s="66" t="s">
        <v>3918</v>
      </c>
    </row>
    <row r="10497" spans="19:20">
      <c r="S10497" s="42">
        <v>14286</v>
      </c>
      <c r="T10497" s="66" t="s">
        <v>3918</v>
      </c>
    </row>
    <row r="10498" spans="19:20">
      <c r="S10498" s="42">
        <v>14287</v>
      </c>
      <c r="T10498" s="66" t="s">
        <v>3918</v>
      </c>
    </row>
    <row r="10499" spans="19:20">
      <c r="S10499" s="42">
        <v>14288</v>
      </c>
      <c r="T10499" s="66" t="s">
        <v>3918</v>
      </c>
    </row>
    <row r="10500" spans="19:20">
      <c r="S10500" s="42">
        <v>14289</v>
      </c>
      <c r="T10500" s="66" t="s">
        <v>3918</v>
      </c>
    </row>
    <row r="10501" spans="19:20">
      <c r="S10501" s="42">
        <v>13813</v>
      </c>
      <c r="T10501" s="66" t="s">
        <v>3903</v>
      </c>
    </row>
    <row r="10502" spans="19:20">
      <c r="S10502" s="42">
        <v>12979</v>
      </c>
      <c r="T10502" s="66" t="s">
        <v>3907</v>
      </c>
    </row>
    <row r="10503" spans="19:20">
      <c r="S10503" s="42">
        <v>12980</v>
      </c>
      <c r="T10503" s="66" t="s">
        <v>3213</v>
      </c>
    </row>
    <row r="10504" spans="19:20">
      <c r="S10504" s="42">
        <v>12981</v>
      </c>
      <c r="T10504" s="66" t="s">
        <v>3213</v>
      </c>
    </row>
    <row r="10505" spans="19:20">
      <c r="S10505" s="42">
        <v>12982</v>
      </c>
      <c r="T10505" s="66" t="s">
        <v>3213</v>
      </c>
    </row>
    <row r="10506" spans="19:20">
      <c r="S10506" s="42">
        <v>12983</v>
      </c>
      <c r="T10506" s="66" t="s">
        <v>3213</v>
      </c>
    </row>
    <row r="10507" spans="19:20">
      <c r="S10507" s="42">
        <v>12984</v>
      </c>
      <c r="T10507" s="66" t="s">
        <v>3213</v>
      </c>
    </row>
    <row r="10508" spans="19:20">
      <c r="S10508" s="42">
        <v>13214</v>
      </c>
      <c r="T10508" s="66" t="s">
        <v>3767</v>
      </c>
    </row>
    <row r="10509" spans="19:20">
      <c r="S10509" s="42">
        <v>13215</v>
      </c>
      <c r="T10509" s="66" t="s">
        <v>3988</v>
      </c>
    </row>
    <row r="10510" spans="19:20">
      <c r="S10510" s="42">
        <v>13216</v>
      </c>
      <c r="T10510" s="66" t="s">
        <v>3988</v>
      </c>
    </row>
    <row r="10511" spans="19:20">
      <c r="S10511" s="42">
        <v>13217</v>
      </c>
      <c r="T10511" s="66" t="s">
        <v>3343</v>
      </c>
    </row>
    <row r="10512" spans="19:20">
      <c r="S10512" s="42">
        <v>13218</v>
      </c>
      <c r="T10512" s="66" t="s">
        <v>3514</v>
      </c>
    </row>
    <row r="10513" spans="19:20">
      <c r="S10513" s="42">
        <v>14188</v>
      </c>
      <c r="T10513" s="66" t="s">
        <v>3213</v>
      </c>
    </row>
    <row r="10514" spans="19:20">
      <c r="S10514" s="42">
        <v>14189</v>
      </c>
      <c r="T10514" s="66" t="s">
        <v>3935</v>
      </c>
    </row>
    <row r="10515" spans="19:20">
      <c r="S10515" s="42">
        <v>14190</v>
      </c>
      <c r="T10515" s="66" t="s">
        <v>3213</v>
      </c>
    </row>
    <row r="10516" spans="19:20">
      <c r="S10516" s="42">
        <v>14191</v>
      </c>
      <c r="T10516" s="66" t="s">
        <v>3213</v>
      </c>
    </row>
    <row r="10517" spans="19:20">
      <c r="S10517" s="42">
        <v>14192</v>
      </c>
      <c r="T10517" s="66" t="s">
        <v>3321</v>
      </c>
    </row>
    <row r="10518" spans="19:20">
      <c r="S10518" s="42">
        <v>14193</v>
      </c>
      <c r="T10518" s="66" t="s">
        <v>3827</v>
      </c>
    </row>
    <row r="10519" spans="19:20">
      <c r="S10519" s="42">
        <v>14194</v>
      </c>
      <c r="T10519" s="66" t="s">
        <v>3372</v>
      </c>
    </row>
    <row r="10520" spans="19:20">
      <c r="S10520" s="42">
        <v>14195</v>
      </c>
      <c r="T10520" s="66" t="s">
        <v>3918</v>
      </c>
    </row>
    <row r="10521" spans="19:20">
      <c r="S10521" s="42">
        <v>14196</v>
      </c>
      <c r="T10521" s="66" t="s">
        <v>3767</v>
      </c>
    </row>
    <row r="10522" spans="19:20">
      <c r="S10522" s="42">
        <v>14197</v>
      </c>
      <c r="T10522" s="66" t="s">
        <v>3213</v>
      </c>
    </row>
    <row r="10523" spans="19:20">
      <c r="S10523" s="42">
        <v>14418</v>
      </c>
      <c r="T10523" s="66" t="s">
        <v>3213</v>
      </c>
    </row>
    <row r="10524" spans="19:20">
      <c r="S10524" s="42">
        <v>14419</v>
      </c>
      <c r="T10524" s="66" t="s">
        <v>3213</v>
      </c>
    </row>
    <row r="10525" spans="19:20">
      <c r="S10525" s="42">
        <v>14420</v>
      </c>
      <c r="T10525" s="66" t="s">
        <v>3990</v>
      </c>
    </row>
    <row r="10526" spans="19:20">
      <c r="S10526" s="42">
        <v>14421</v>
      </c>
      <c r="T10526" s="66" t="s">
        <v>3213</v>
      </c>
    </row>
    <row r="10527" spans="19:20">
      <c r="S10527" s="42">
        <v>14422</v>
      </c>
      <c r="T10527" s="66" t="s">
        <v>3213</v>
      </c>
    </row>
    <row r="10528" spans="19:20">
      <c r="S10528" s="42">
        <v>14423</v>
      </c>
      <c r="T10528" s="66" t="s">
        <v>3213</v>
      </c>
    </row>
    <row r="10529" spans="19:20">
      <c r="S10529" s="42">
        <v>14424</v>
      </c>
      <c r="T10529" s="66" t="s">
        <v>3213</v>
      </c>
    </row>
    <row r="10530" spans="19:20">
      <c r="S10530" s="42">
        <v>14425</v>
      </c>
      <c r="T10530" s="66" t="s">
        <v>3388</v>
      </c>
    </row>
    <row r="10531" spans="19:20">
      <c r="S10531" s="42">
        <v>14426</v>
      </c>
      <c r="T10531" s="66" t="s">
        <v>3388</v>
      </c>
    </row>
    <row r="10532" spans="19:20">
      <c r="S10532" s="42">
        <v>14427</v>
      </c>
      <c r="T10532" s="66" t="s">
        <v>3213</v>
      </c>
    </row>
    <row r="10533" spans="19:20">
      <c r="S10533" s="42">
        <v>14428</v>
      </c>
      <c r="T10533" s="66" t="s">
        <v>3875</v>
      </c>
    </row>
    <row r="10534" spans="19:20">
      <c r="S10534" s="42">
        <v>14429</v>
      </c>
      <c r="T10534" s="66" t="s">
        <v>3996</v>
      </c>
    </row>
    <row r="10535" spans="19:20">
      <c r="S10535" s="42">
        <v>13941</v>
      </c>
      <c r="T10535" s="66" t="s">
        <v>3213</v>
      </c>
    </row>
    <row r="10536" spans="19:20">
      <c r="S10536" s="42">
        <v>13942</v>
      </c>
      <c r="T10536" s="66" t="s">
        <v>3213</v>
      </c>
    </row>
    <row r="10537" spans="19:20">
      <c r="S10537" s="42">
        <v>13943</v>
      </c>
      <c r="T10537" s="66" t="s">
        <v>3213</v>
      </c>
    </row>
    <row r="10538" spans="19:20">
      <c r="S10538" s="42">
        <v>21841</v>
      </c>
      <c r="T10538" s="66" t="s">
        <v>3213</v>
      </c>
    </row>
    <row r="10539" spans="19:20">
      <c r="S10539" s="42">
        <v>21842</v>
      </c>
      <c r="T10539" s="66" t="s">
        <v>3213</v>
      </c>
    </row>
    <row r="10540" spans="19:20">
      <c r="S10540" s="42">
        <v>21843</v>
      </c>
      <c r="T10540" s="66" t="s">
        <v>3213</v>
      </c>
    </row>
    <row r="10541" spans="19:20">
      <c r="S10541" s="42">
        <v>21844</v>
      </c>
      <c r="T10541" s="66" t="s">
        <v>3213</v>
      </c>
    </row>
    <row r="10542" spans="19:20">
      <c r="S10542" s="42">
        <v>21845</v>
      </c>
      <c r="T10542" s="66" t="s">
        <v>3213</v>
      </c>
    </row>
    <row r="10543" spans="19:20">
      <c r="S10543" s="42">
        <v>21846</v>
      </c>
      <c r="T10543" s="66" t="s">
        <v>3213</v>
      </c>
    </row>
    <row r="10544" spans="19:20">
      <c r="S10544" s="42">
        <v>13956</v>
      </c>
      <c r="T10544" s="66" t="s">
        <v>3491</v>
      </c>
    </row>
    <row r="10545" spans="19:20">
      <c r="S10545" s="42">
        <v>14405</v>
      </c>
      <c r="T10545" s="66" t="s">
        <v>3993</v>
      </c>
    </row>
    <row r="10546" spans="19:20">
      <c r="S10546" s="42">
        <v>14406</v>
      </c>
      <c r="T10546" s="66" t="s">
        <v>3993</v>
      </c>
    </row>
    <row r="10547" spans="19:20">
      <c r="S10547" s="42">
        <v>14409</v>
      </c>
      <c r="T10547" s="66" t="s">
        <v>3213</v>
      </c>
    </row>
    <row r="10548" spans="19:20">
      <c r="S10548" s="42">
        <v>14410</v>
      </c>
      <c r="T10548" s="66" t="s">
        <v>3910</v>
      </c>
    </row>
    <row r="10549" spans="19:20">
      <c r="S10549" s="42">
        <v>14411</v>
      </c>
      <c r="T10549" s="66" t="s">
        <v>3910</v>
      </c>
    </row>
    <row r="10550" spans="19:20">
      <c r="S10550" s="42">
        <v>14412</v>
      </c>
      <c r="T10550" s="66" t="s">
        <v>3910</v>
      </c>
    </row>
    <row r="10551" spans="19:20">
      <c r="S10551" s="42">
        <v>14413</v>
      </c>
      <c r="T10551" s="66" t="s">
        <v>4242</v>
      </c>
    </row>
    <row r="10552" spans="19:20">
      <c r="S10552" s="42">
        <v>14414</v>
      </c>
      <c r="T10552" s="66" t="s">
        <v>4242</v>
      </c>
    </row>
    <row r="10553" spans="19:20">
      <c r="S10553" s="42">
        <v>13926</v>
      </c>
      <c r="T10553" s="66" t="s">
        <v>3491</v>
      </c>
    </row>
    <row r="10554" spans="19:20">
      <c r="S10554" s="42">
        <v>13927</v>
      </c>
      <c r="T10554" s="66" t="s">
        <v>3491</v>
      </c>
    </row>
    <row r="10555" spans="19:20">
      <c r="S10555" s="42">
        <v>13928</v>
      </c>
      <c r="T10555" s="66" t="s">
        <v>3491</v>
      </c>
    </row>
    <row r="10556" spans="19:20">
      <c r="S10556" s="42">
        <v>13929</v>
      </c>
      <c r="T10556" s="66" t="s">
        <v>3491</v>
      </c>
    </row>
    <row r="10557" spans="19:20">
      <c r="S10557" s="42">
        <v>13930</v>
      </c>
      <c r="T10557" s="66" t="s">
        <v>3491</v>
      </c>
    </row>
    <row r="10558" spans="19:20">
      <c r="S10558" s="42">
        <v>13931</v>
      </c>
      <c r="T10558" s="66" t="s">
        <v>3933</v>
      </c>
    </row>
    <row r="10559" spans="19:20">
      <c r="S10559" s="42">
        <v>13932</v>
      </c>
      <c r="T10559" s="66" t="s">
        <v>3933</v>
      </c>
    </row>
    <row r="10560" spans="19:20">
      <c r="S10560" s="42">
        <v>13933</v>
      </c>
      <c r="T10560" s="66" t="s">
        <v>3939</v>
      </c>
    </row>
    <row r="10561" spans="19:20">
      <c r="S10561" s="42">
        <v>13934</v>
      </c>
      <c r="T10561" s="66" t="s">
        <v>3939</v>
      </c>
    </row>
    <row r="10562" spans="19:20">
      <c r="S10562" s="42">
        <v>13935</v>
      </c>
      <c r="T10562" s="66" t="s">
        <v>3939</v>
      </c>
    </row>
    <row r="10563" spans="19:20">
      <c r="S10563" s="42">
        <v>13936</v>
      </c>
      <c r="T10563" s="66" t="s">
        <v>3335</v>
      </c>
    </row>
    <row r="10564" spans="19:20">
      <c r="S10564" s="42">
        <v>13937</v>
      </c>
      <c r="T10564" s="66" t="s">
        <v>3335</v>
      </c>
    </row>
    <row r="10565" spans="19:20">
      <c r="S10565" s="42">
        <v>13938</v>
      </c>
      <c r="T10565" s="66" t="s">
        <v>3213</v>
      </c>
    </row>
    <row r="10566" spans="19:20">
      <c r="S10566" s="42">
        <v>13939</v>
      </c>
      <c r="T10566" s="66" t="s">
        <v>4005</v>
      </c>
    </row>
    <row r="10567" spans="19:20">
      <c r="S10567" s="42">
        <v>13940</v>
      </c>
      <c r="T10567" s="66" t="s">
        <v>3213</v>
      </c>
    </row>
    <row r="10568" spans="19:20">
      <c r="S10568" s="42">
        <v>14168</v>
      </c>
      <c r="T10568" s="66" t="s">
        <v>3372</v>
      </c>
    </row>
    <row r="10569" spans="19:20">
      <c r="S10569" s="42">
        <v>14169</v>
      </c>
      <c r="T10569" s="66" t="s">
        <v>3372</v>
      </c>
    </row>
    <row r="10570" spans="19:20">
      <c r="S10570" s="42">
        <v>14170</v>
      </c>
      <c r="T10570" s="66" t="s">
        <v>3372</v>
      </c>
    </row>
    <row r="10571" spans="19:20">
      <c r="S10571" s="42">
        <v>14171</v>
      </c>
      <c r="T10571" s="66" t="s">
        <v>3372</v>
      </c>
    </row>
    <row r="10572" spans="19:20">
      <c r="S10572" s="42">
        <v>14172</v>
      </c>
      <c r="T10572" s="66" t="s">
        <v>3436</v>
      </c>
    </row>
    <row r="10573" spans="19:20">
      <c r="S10573" s="42">
        <v>14173</v>
      </c>
      <c r="T10573" s="66" t="s">
        <v>3436</v>
      </c>
    </row>
    <row r="10574" spans="19:20">
      <c r="S10574" s="42">
        <v>14174</v>
      </c>
      <c r="T10574" s="66" t="s">
        <v>3436</v>
      </c>
    </row>
    <row r="10575" spans="19:20">
      <c r="S10575" s="42">
        <v>14175</v>
      </c>
      <c r="T10575" s="66" t="s">
        <v>3436</v>
      </c>
    </row>
    <row r="10576" spans="19:20">
      <c r="S10576" s="42">
        <v>14176</v>
      </c>
      <c r="T10576" s="66" t="s">
        <v>3436</v>
      </c>
    </row>
    <row r="10577" spans="19:20">
      <c r="S10577" s="42">
        <v>14177</v>
      </c>
      <c r="T10577" s="66" t="s">
        <v>3436</v>
      </c>
    </row>
    <row r="10578" spans="19:20">
      <c r="S10578" s="42">
        <v>14178</v>
      </c>
      <c r="T10578" s="66" t="s">
        <v>3436</v>
      </c>
    </row>
    <row r="10579" spans="19:20">
      <c r="S10579" s="42">
        <v>14179</v>
      </c>
      <c r="T10579" s="66" t="s">
        <v>3436</v>
      </c>
    </row>
    <row r="10580" spans="19:20">
      <c r="S10580" s="42">
        <v>14180</v>
      </c>
      <c r="T10580" s="66" t="s">
        <v>3213</v>
      </c>
    </row>
    <row r="10581" spans="19:20">
      <c r="S10581" s="42">
        <v>14181</v>
      </c>
      <c r="T10581" s="66" t="s">
        <v>3213</v>
      </c>
    </row>
    <row r="10582" spans="19:20">
      <c r="S10582" s="42">
        <v>14182</v>
      </c>
      <c r="T10582" s="66" t="s">
        <v>4030</v>
      </c>
    </row>
    <row r="10583" spans="19:20">
      <c r="S10583" s="42">
        <v>14415</v>
      </c>
      <c r="T10583" s="66" t="s">
        <v>3213</v>
      </c>
    </row>
    <row r="10584" spans="19:20">
      <c r="S10584" s="42">
        <v>14416</v>
      </c>
      <c r="T10584" s="66" t="s">
        <v>3213</v>
      </c>
    </row>
    <row r="10585" spans="19:20">
      <c r="S10585" s="42">
        <v>14417</v>
      </c>
      <c r="T10585" s="66" t="s">
        <v>3213</v>
      </c>
    </row>
    <row r="10586" spans="19:20">
      <c r="S10586" s="42">
        <v>13219</v>
      </c>
      <c r="T10586" s="66" t="s">
        <v>3988</v>
      </c>
    </row>
    <row r="10587" spans="19:20">
      <c r="S10587" s="42">
        <v>13220</v>
      </c>
      <c r="T10587" s="66" t="s">
        <v>3988</v>
      </c>
    </row>
    <row r="10588" spans="19:20">
      <c r="S10588" s="42">
        <v>13221</v>
      </c>
      <c r="T10588" s="66" t="s">
        <v>3988</v>
      </c>
    </row>
    <row r="10589" spans="19:20">
      <c r="S10589" s="42">
        <v>13222</v>
      </c>
      <c r="T10589" s="66" t="s">
        <v>3988</v>
      </c>
    </row>
    <row r="10590" spans="19:20">
      <c r="S10590" s="42">
        <v>13127</v>
      </c>
      <c r="T10590" s="66" t="s">
        <v>3910</v>
      </c>
    </row>
    <row r="10591" spans="19:20">
      <c r="S10591" s="42">
        <v>13128</v>
      </c>
      <c r="T10591" s="66" t="s">
        <v>3910</v>
      </c>
    </row>
    <row r="10592" spans="19:20">
      <c r="S10592" s="42">
        <v>13129</v>
      </c>
      <c r="T10592" s="66" t="s">
        <v>3910</v>
      </c>
    </row>
    <row r="10593" spans="19:20">
      <c r="S10593" s="42">
        <v>13130</v>
      </c>
      <c r="T10593" s="66" t="s">
        <v>3910</v>
      </c>
    </row>
    <row r="10594" spans="19:20">
      <c r="S10594" s="42">
        <v>13131</v>
      </c>
      <c r="T10594" s="66" t="s">
        <v>3910</v>
      </c>
    </row>
    <row r="10595" spans="19:20">
      <c r="S10595" s="42">
        <v>13132</v>
      </c>
      <c r="T10595" s="66" t="s">
        <v>3910</v>
      </c>
    </row>
    <row r="10596" spans="19:20">
      <c r="S10596" s="42">
        <v>13133</v>
      </c>
      <c r="T10596" s="66" t="s">
        <v>3213</v>
      </c>
    </row>
    <row r="10597" spans="19:20">
      <c r="S10597" s="42">
        <v>13134</v>
      </c>
      <c r="T10597" s="66" t="s">
        <v>3910</v>
      </c>
    </row>
    <row r="10598" spans="19:20">
      <c r="S10598" s="42">
        <v>13135</v>
      </c>
      <c r="T10598" s="66" t="s">
        <v>3910</v>
      </c>
    </row>
    <row r="10599" spans="19:20">
      <c r="S10599" s="42">
        <v>13136</v>
      </c>
      <c r="T10599" s="66" t="s">
        <v>3875</v>
      </c>
    </row>
    <row r="10600" spans="19:20">
      <c r="S10600" s="42">
        <v>13137</v>
      </c>
      <c r="T10600" s="66" t="s">
        <v>3910</v>
      </c>
    </row>
    <row r="10601" spans="19:20">
      <c r="S10601" s="42">
        <v>13138</v>
      </c>
      <c r="T10601" s="66" t="s">
        <v>3910</v>
      </c>
    </row>
    <row r="10602" spans="19:20">
      <c r="S10602" s="42">
        <v>13364</v>
      </c>
      <c r="T10602" s="66" t="s">
        <v>3388</v>
      </c>
    </row>
    <row r="10603" spans="19:20">
      <c r="S10603" s="42">
        <v>13365</v>
      </c>
      <c r="T10603" s="66" t="s">
        <v>3388</v>
      </c>
    </row>
    <row r="10604" spans="19:20">
      <c r="S10604" s="42">
        <v>13366</v>
      </c>
      <c r="T10604" s="66" t="s">
        <v>3388</v>
      </c>
    </row>
    <row r="10605" spans="19:20">
      <c r="S10605" s="42">
        <v>13367</v>
      </c>
      <c r="T10605" s="66" t="s">
        <v>3388</v>
      </c>
    </row>
    <row r="10606" spans="19:20">
      <c r="S10606" s="42">
        <v>13368</v>
      </c>
      <c r="T10606" s="66" t="s">
        <v>3388</v>
      </c>
    </row>
    <row r="10607" spans="19:20">
      <c r="S10607" s="42">
        <v>13369</v>
      </c>
      <c r="T10607" s="66" t="s">
        <v>3388</v>
      </c>
    </row>
    <row r="10608" spans="19:20">
      <c r="S10608" s="42">
        <v>13370</v>
      </c>
      <c r="T10608" s="66" t="s">
        <v>3402</v>
      </c>
    </row>
    <row r="10609" spans="19:20">
      <c r="S10609" s="42">
        <v>13371</v>
      </c>
      <c r="T10609" s="66" t="s">
        <v>3213</v>
      </c>
    </row>
    <row r="10610" spans="19:20">
      <c r="S10610" s="42">
        <v>13372</v>
      </c>
      <c r="T10610" s="66" t="s">
        <v>3868</v>
      </c>
    </row>
    <row r="10611" spans="19:20">
      <c r="S10611" s="42">
        <v>13373</v>
      </c>
      <c r="T10611" s="66" t="s">
        <v>3868</v>
      </c>
    </row>
    <row r="10612" spans="19:20">
      <c r="S10612" s="42">
        <v>13374</v>
      </c>
      <c r="T10612" s="66" t="s">
        <v>3868</v>
      </c>
    </row>
    <row r="10613" spans="19:20">
      <c r="S10613" s="42">
        <v>13375</v>
      </c>
      <c r="T10613" s="66" t="s">
        <v>4144</v>
      </c>
    </row>
    <row r="10614" spans="19:20">
      <c r="S10614" s="42">
        <v>13376</v>
      </c>
      <c r="T10614" s="66" t="s">
        <v>3903</v>
      </c>
    </row>
    <row r="10615" spans="19:20">
      <c r="S10615" s="42">
        <v>13377</v>
      </c>
      <c r="T10615" s="66" t="s">
        <v>3868</v>
      </c>
    </row>
    <row r="10616" spans="19:20">
      <c r="S10616" s="42">
        <v>13378</v>
      </c>
      <c r="T10616" s="66" t="s">
        <v>3891</v>
      </c>
    </row>
    <row r="10617" spans="19:20">
      <c r="S10617" s="42">
        <v>13594</v>
      </c>
      <c r="T10617" s="66" t="s">
        <v>3388</v>
      </c>
    </row>
    <row r="10618" spans="19:20">
      <c r="S10618" s="42">
        <v>14161</v>
      </c>
      <c r="T10618" s="66" t="s">
        <v>4093</v>
      </c>
    </row>
    <row r="10619" spans="19:20">
      <c r="S10619" s="42">
        <v>14162</v>
      </c>
      <c r="T10619" s="66" t="s">
        <v>3921</v>
      </c>
    </row>
    <row r="10620" spans="19:20">
      <c r="S10620" s="42">
        <v>14163</v>
      </c>
      <c r="T10620" s="66" t="s">
        <v>3514</v>
      </c>
    </row>
    <row r="10621" spans="19:20">
      <c r="S10621" s="42">
        <v>14164</v>
      </c>
      <c r="T10621" s="66" t="s">
        <v>3514</v>
      </c>
    </row>
    <row r="10622" spans="19:20">
      <c r="S10622" s="42">
        <v>14165</v>
      </c>
      <c r="T10622" s="66" t="s">
        <v>3935</v>
      </c>
    </row>
    <row r="10623" spans="19:20">
      <c r="S10623" s="42">
        <v>14166</v>
      </c>
      <c r="T10623" s="66" t="s">
        <v>3918</v>
      </c>
    </row>
    <row r="10624" spans="19:20">
      <c r="S10624" s="42">
        <v>14167</v>
      </c>
      <c r="T10624" s="66" t="s">
        <v>3924</v>
      </c>
    </row>
    <row r="10625" spans="19:20">
      <c r="S10625" s="42">
        <v>14398</v>
      </c>
      <c r="T10625" s="66" t="s">
        <v>3827</v>
      </c>
    </row>
    <row r="10626" spans="19:20">
      <c r="S10626" s="42">
        <v>14399</v>
      </c>
      <c r="T10626" s="66" t="s">
        <v>3213</v>
      </c>
    </row>
    <row r="10627" spans="19:20">
      <c r="S10627" s="42">
        <v>14400</v>
      </c>
      <c r="T10627" s="66" t="s">
        <v>3213</v>
      </c>
    </row>
    <row r="10628" spans="19:20">
      <c r="S10628" s="42">
        <v>14401</v>
      </c>
      <c r="T10628" s="66" t="s">
        <v>3213</v>
      </c>
    </row>
    <row r="10629" spans="19:20">
      <c r="S10629" s="42">
        <v>14402</v>
      </c>
      <c r="T10629" s="66" t="s">
        <v>3213</v>
      </c>
    </row>
    <row r="10630" spans="19:20">
      <c r="S10630" s="42">
        <v>14403</v>
      </c>
      <c r="T10630" s="66" t="s">
        <v>3998</v>
      </c>
    </row>
    <row r="10631" spans="19:20">
      <c r="S10631" s="42">
        <v>14404</v>
      </c>
      <c r="T10631" s="66" t="s">
        <v>3993</v>
      </c>
    </row>
    <row r="10632" spans="19:20">
      <c r="S10632" s="42">
        <v>13944</v>
      </c>
      <c r="T10632" s="66" t="s">
        <v>3213</v>
      </c>
    </row>
    <row r="10633" spans="19:20">
      <c r="S10633" s="42">
        <v>13945</v>
      </c>
      <c r="T10633" s="66" t="s">
        <v>3213</v>
      </c>
    </row>
    <row r="10634" spans="19:20">
      <c r="S10634" s="42">
        <v>13946</v>
      </c>
      <c r="T10634" s="66" t="s">
        <v>3213</v>
      </c>
    </row>
    <row r="10635" spans="19:20">
      <c r="S10635" s="42">
        <v>13947</v>
      </c>
      <c r="T10635" s="66" t="s">
        <v>3372</v>
      </c>
    </row>
    <row r="10636" spans="19:20">
      <c r="S10636" s="42">
        <v>13948</v>
      </c>
      <c r="T10636" s="66" t="s">
        <v>4200</v>
      </c>
    </row>
    <row r="10637" spans="19:20">
      <c r="S10637" s="42">
        <v>13949</v>
      </c>
      <c r="T10637" s="66" t="s">
        <v>3491</v>
      </c>
    </row>
    <row r="10638" spans="19:20">
      <c r="S10638" s="42">
        <v>13950</v>
      </c>
      <c r="T10638" s="66" t="s">
        <v>3491</v>
      </c>
    </row>
    <row r="10639" spans="19:20">
      <c r="S10639" s="42">
        <v>13951</v>
      </c>
      <c r="T10639" s="66" t="s">
        <v>3372</v>
      </c>
    </row>
    <row r="10640" spans="19:20">
      <c r="S10640" s="42">
        <v>13952</v>
      </c>
      <c r="T10640" s="66" t="s">
        <v>3372</v>
      </c>
    </row>
    <row r="10641" spans="19:20">
      <c r="S10641" s="42">
        <v>13953</v>
      </c>
      <c r="T10641" s="66" t="s">
        <v>3372</v>
      </c>
    </row>
    <row r="10642" spans="19:20">
      <c r="S10642" s="42">
        <v>13954</v>
      </c>
      <c r="T10642" s="66" t="s">
        <v>3891</v>
      </c>
    </row>
    <row r="10643" spans="19:20">
      <c r="S10643" s="42">
        <v>13955</v>
      </c>
      <c r="T10643" s="66" t="s">
        <v>3436</v>
      </c>
    </row>
    <row r="10644" spans="19:20">
      <c r="S10644" s="42">
        <v>14183</v>
      </c>
      <c r="T10644" s="66" t="s">
        <v>4428</v>
      </c>
    </row>
    <row r="10645" spans="19:20">
      <c r="S10645" s="42">
        <v>14184</v>
      </c>
      <c r="T10645" s="66" t="s">
        <v>3936</v>
      </c>
    </row>
    <row r="10646" spans="19:20">
      <c r="S10646" s="42">
        <v>14185</v>
      </c>
      <c r="T10646" s="66" t="s">
        <v>3372</v>
      </c>
    </row>
    <row r="10647" spans="19:20">
      <c r="S10647" s="42">
        <v>14186</v>
      </c>
      <c r="T10647" s="66" t="s">
        <v>3372</v>
      </c>
    </row>
    <row r="10648" spans="19:20">
      <c r="S10648" s="42">
        <v>14187</v>
      </c>
      <c r="T10648" s="66" t="s">
        <v>3827</v>
      </c>
    </row>
    <row r="10649" spans="19:20">
      <c r="S10649" s="42">
        <v>13679</v>
      </c>
      <c r="T10649" s="66" t="s">
        <v>3402</v>
      </c>
    </row>
    <row r="10650" spans="19:20">
      <c r="S10650" s="42">
        <v>13680</v>
      </c>
      <c r="T10650" s="66" t="s">
        <v>3402</v>
      </c>
    </row>
    <row r="10651" spans="19:20">
      <c r="S10651" s="42">
        <v>13681</v>
      </c>
      <c r="T10651" s="66" t="s">
        <v>3402</v>
      </c>
    </row>
    <row r="10652" spans="19:20">
      <c r="S10652" s="42">
        <v>13682</v>
      </c>
      <c r="T10652" s="66" t="s">
        <v>3402</v>
      </c>
    </row>
    <row r="10653" spans="19:20">
      <c r="S10653" s="42">
        <v>13683</v>
      </c>
      <c r="T10653" s="66" t="s">
        <v>3402</v>
      </c>
    </row>
    <row r="10654" spans="19:20">
      <c r="S10654" s="42">
        <v>13684</v>
      </c>
      <c r="T10654" s="66" t="s">
        <v>3402</v>
      </c>
    </row>
    <row r="10655" spans="19:20">
      <c r="S10655" s="42">
        <v>13686</v>
      </c>
      <c r="T10655" s="66" t="s">
        <v>3402</v>
      </c>
    </row>
    <row r="10656" spans="19:20">
      <c r="S10656" s="42">
        <v>13687</v>
      </c>
      <c r="T10656" s="66" t="s">
        <v>3402</v>
      </c>
    </row>
    <row r="10657" spans="19:20">
      <c r="S10657" s="42">
        <v>13688</v>
      </c>
      <c r="T10657" s="66" t="s">
        <v>3402</v>
      </c>
    </row>
    <row r="10658" spans="19:20">
      <c r="S10658" s="42">
        <v>13689</v>
      </c>
      <c r="T10658" s="66" t="s">
        <v>4429</v>
      </c>
    </row>
    <row r="10659" spans="19:20">
      <c r="S10659" s="42">
        <v>13690</v>
      </c>
      <c r="T10659" s="66" t="s">
        <v>3213</v>
      </c>
    </row>
    <row r="10660" spans="19:20">
      <c r="S10660" s="42">
        <v>13691</v>
      </c>
      <c r="T10660" s="66" t="s">
        <v>3918</v>
      </c>
    </row>
    <row r="10661" spans="19:20">
      <c r="S10661" s="42">
        <v>12970</v>
      </c>
      <c r="T10661" s="66" t="s">
        <v>3815</v>
      </c>
    </row>
    <row r="10662" spans="19:20">
      <c r="S10662" s="42">
        <v>12971</v>
      </c>
      <c r="T10662" s="66" t="s">
        <v>3213</v>
      </c>
    </row>
    <row r="10663" spans="19:20">
      <c r="S10663" s="42">
        <v>12972</v>
      </c>
      <c r="T10663" s="66" t="s">
        <v>3388</v>
      </c>
    </row>
    <row r="10664" spans="19:20">
      <c r="S10664" s="42">
        <v>12973</v>
      </c>
      <c r="T10664" s="66" t="s">
        <v>3388</v>
      </c>
    </row>
    <row r="10665" spans="19:20">
      <c r="S10665" s="42">
        <v>12974</v>
      </c>
      <c r="T10665" s="66" t="s">
        <v>3388</v>
      </c>
    </row>
    <row r="10666" spans="19:20">
      <c r="S10666" s="42">
        <v>12975</v>
      </c>
      <c r="T10666" s="66" t="s">
        <v>3388</v>
      </c>
    </row>
    <row r="10667" spans="19:20">
      <c r="S10667" s="42">
        <v>12976</v>
      </c>
      <c r="T10667" s="66" t="s">
        <v>3907</v>
      </c>
    </row>
    <row r="10668" spans="19:20">
      <c r="S10668" s="42">
        <v>12977</v>
      </c>
      <c r="T10668" s="66" t="s">
        <v>3907</v>
      </c>
    </row>
    <row r="10669" spans="19:20">
      <c r="S10669" s="42">
        <v>12978</v>
      </c>
      <c r="T10669" s="66" t="s">
        <v>3907</v>
      </c>
    </row>
    <row r="10670" spans="19:20">
      <c r="S10670" s="42">
        <v>15212</v>
      </c>
      <c r="T10670" s="66" t="s">
        <v>3840</v>
      </c>
    </row>
    <row r="10671" spans="19:20">
      <c r="S10671" s="42">
        <v>15213</v>
      </c>
      <c r="T10671" s="66" t="s">
        <v>3840</v>
      </c>
    </row>
    <row r="10672" spans="19:20">
      <c r="S10672" s="42">
        <v>15214</v>
      </c>
      <c r="T10672" s="66" t="s">
        <v>3329</v>
      </c>
    </row>
    <row r="10673" spans="19:20">
      <c r="S10673" s="42">
        <v>15215</v>
      </c>
      <c r="T10673" s="66" t="s">
        <v>3978</v>
      </c>
    </row>
    <row r="10674" spans="19:20">
      <c r="S10674" s="42">
        <v>15216</v>
      </c>
      <c r="T10674" s="66" t="s">
        <v>4016</v>
      </c>
    </row>
    <row r="10675" spans="19:20">
      <c r="S10675" s="42">
        <v>15427</v>
      </c>
      <c r="T10675" s="66" t="s">
        <v>3333</v>
      </c>
    </row>
    <row r="10676" spans="19:20">
      <c r="S10676" s="42">
        <v>15428</v>
      </c>
      <c r="T10676" s="66" t="s">
        <v>3333</v>
      </c>
    </row>
    <row r="10677" spans="19:20">
      <c r="S10677" s="42">
        <v>15429</v>
      </c>
      <c r="T10677" s="66" t="s">
        <v>3333</v>
      </c>
    </row>
    <row r="10678" spans="19:20">
      <c r="S10678" s="42">
        <v>15430</v>
      </c>
      <c r="T10678" s="66" t="s">
        <v>3333</v>
      </c>
    </row>
    <row r="10679" spans="19:20">
      <c r="S10679" s="42">
        <v>15431</v>
      </c>
      <c r="T10679" s="66" t="s">
        <v>4025</v>
      </c>
    </row>
    <row r="10680" spans="19:20">
      <c r="S10680" s="42">
        <v>21996</v>
      </c>
      <c r="T10680" s="66" t="s">
        <v>4016</v>
      </c>
    </row>
    <row r="10681" spans="19:20">
      <c r="S10681" s="42">
        <v>21997</v>
      </c>
      <c r="T10681" s="66" t="s">
        <v>4016</v>
      </c>
    </row>
    <row r="10682" spans="19:20">
      <c r="S10682" s="42">
        <v>21998</v>
      </c>
      <c r="T10682" s="66" t="s">
        <v>4016</v>
      </c>
    </row>
    <row r="10683" spans="19:20">
      <c r="S10683" s="42">
        <v>21999</v>
      </c>
      <c r="T10683" s="66" t="s">
        <v>4016</v>
      </c>
    </row>
    <row r="10684" spans="19:20">
      <c r="S10684" s="42">
        <v>22000</v>
      </c>
      <c r="T10684" s="66" t="s">
        <v>4016</v>
      </c>
    </row>
    <row r="10685" spans="19:20">
      <c r="S10685" s="42">
        <v>22001</v>
      </c>
      <c r="T10685" s="66" t="s">
        <v>4016</v>
      </c>
    </row>
    <row r="10686" spans="19:20">
      <c r="S10686" s="42">
        <v>22002</v>
      </c>
      <c r="T10686" s="66" t="s">
        <v>4016</v>
      </c>
    </row>
    <row r="10687" spans="19:20">
      <c r="S10687" s="42">
        <v>22003</v>
      </c>
      <c r="T10687" s="66" t="s">
        <v>4016</v>
      </c>
    </row>
    <row r="10688" spans="19:20">
      <c r="S10688" s="42">
        <v>13064</v>
      </c>
      <c r="T10688" s="66" t="s">
        <v>3908</v>
      </c>
    </row>
    <row r="10689" spans="19:20">
      <c r="S10689" s="42">
        <v>13065</v>
      </c>
      <c r="T10689" s="66" t="s">
        <v>3908</v>
      </c>
    </row>
    <row r="10690" spans="19:20">
      <c r="S10690" s="42">
        <v>13066</v>
      </c>
      <c r="T10690" s="66" t="s">
        <v>3908</v>
      </c>
    </row>
    <row r="10691" spans="19:20">
      <c r="S10691" s="42">
        <v>13067</v>
      </c>
      <c r="T10691" s="66" t="s">
        <v>4400</v>
      </c>
    </row>
    <row r="10692" spans="19:20">
      <c r="S10692" s="42">
        <v>13068</v>
      </c>
      <c r="T10692" s="66" t="s">
        <v>3213</v>
      </c>
    </row>
    <row r="10693" spans="19:20">
      <c r="S10693" s="42">
        <v>13069</v>
      </c>
      <c r="T10693" s="66" t="s">
        <v>3213</v>
      </c>
    </row>
    <row r="10694" spans="19:20">
      <c r="S10694" s="42">
        <v>13070</v>
      </c>
      <c r="T10694" s="66" t="s">
        <v>3213</v>
      </c>
    </row>
    <row r="10695" spans="19:20">
      <c r="S10695" s="42">
        <v>13071</v>
      </c>
      <c r="T10695" s="66" t="s">
        <v>3213</v>
      </c>
    </row>
    <row r="10696" spans="19:20">
      <c r="S10696" s="42">
        <v>13072</v>
      </c>
      <c r="T10696" s="66" t="s">
        <v>3213</v>
      </c>
    </row>
    <row r="10697" spans="19:20">
      <c r="S10697" s="42">
        <v>13073</v>
      </c>
      <c r="T10697" s="66" t="s">
        <v>3894</v>
      </c>
    </row>
    <row r="10698" spans="19:20">
      <c r="S10698" s="42">
        <v>13074</v>
      </c>
      <c r="T10698" s="66" t="s">
        <v>3894</v>
      </c>
    </row>
    <row r="10699" spans="19:20">
      <c r="S10699" s="42">
        <v>13304</v>
      </c>
      <c r="T10699" s="66" t="s">
        <v>3863</v>
      </c>
    </row>
    <row r="10700" spans="19:20">
      <c r="S10700" s="42">
        <v>13305</v>
      </c>
      <c r="T10700" s="66" t="s">
        <v>3863</v>
      </c>
    </row>
    <row r="10701" spans="19:20">
      <c r="S10701" s="42">
        <v>15432</v>
      </c>
      <c r="T10701" s="66" t="s">
        <v>4025</v>
      </c>
    </row>
    <row r="10702" spans="19:20">
      <c r="S10702" s="42">
        <v>15433</v>
      </c>
      <c r="T10702" s="66" t="s">
        <v>4025</v>
      </c>
    </row>
    <row r="10703" spans="19:20">
      <c r="S10703" s="42">
        <v>15434</v>
      </c>
      <c r="T10703" s="66" t="s">
        <v>4025</v>
      </c>
    </row>
    <row r="10704" spans="19:20">
      <c r="S10704" s="42">
        <v>15435</v>
      </c>
      <c r="T10704" s="66" t="s">
        <v>3213</v>
      </c>
    </row>
    <row r="10705" spans="19:20">
      <c r="S10705" s="42">
        <v>15436</v>
      </c>
      <c r="T10705" s="66" t="s">
        <v>3213</v>
      </c>
    </row>
    <row r="10706" spans="19:20">
      <c r="S10706" s="42">
        <v>15437</v>
      </c>
      <c r="T10706" s="66" t="s">
        <v>3924</v>
      </c>
    </row>
    <row r="10707" spans="19:20">
      <c r="S10707" s="42">
        <v>15438</v>
      </c>
      <c r="T10707" s="66" t="s">
        <v>4430</v>
      </c>
    </row>
    <row r="10708" spans="19:20">
      <c r="S10708" s="42">
        <v>15439</v>
      </c>
      <c r="T10708" s="66" t="s">
        <v>4025</v>
      </c>
    </row>
    <row r="10709" spans="19:20">
      <c r="S10709" s="42">
        <v>12824</v>
      </c>
      <c r="T10709" s="66" t="s">
        <v>4431</v>
      </c>
    </row>
    <row r="10710" spans="19:20">
      <c r="S10710" s="42">
        <v>12825</v>
      </c>
      <c r="T10710" s="66" t="s">
        <v>4293</v>
      </c>
    </row>
    <row r="10711" spans="19:20">
      <c r="S10711" s="42">
        <v>12826</v>
      </c>
      <c r="T10711" s="66" t="s">
        <v>4293</v>
      </c>
    </row>
    <row r="10712" spans="19:20">
      <c r="S10712" s="42">
        <v>12827</v>
      </c>
      <c r="T10712" s="66" t="s">
        <v>4293</v>
      </c>
    </row>
    <row r="10713" spans="19:20">
      <c r="S10713" s="42">
        <v>12828</v>
      </c>
      <c r="T10713" s="66" t="s">
        <v>4293</v>
      </c>
    </row>
    <row r="10714" spans="19:20">
      <c r="S10714" s="42">
        <v>12829</v>
      </c>
      <c r="T10714" s="66" t="s">
        <v>4293</v>
      </c>
    </row>
    <row r="10715" spans="19:20">
      <c r="S10715" s="42">
        <v>12830</v>
      </c>
      <c r="T10715" s="66" t="s">
        <v>3514</v>
      </c>
    </row>
    <row r="10716" spans="19:20">
      <c r="S10716" s="42">
        <v>12831</v>
      </c>
      <c r="T10716" s="66" t="s">
        <v>3514</v>
      </c>
    </row>
    <row r="10717" spans="19:20">
      <c r="S10717" s="42">
        <v>12832</v>
      </c>
      <c r="T10717" s="66" t="s">
        <v>3514</v>
      </c>
    </row>
    <row r="10718" spans="19:20">
      <c r="S10718" s="42">
        <v>12833</v>
      </c>
      <c r="T10718" s="66" t="s">
        <v>3767</v>
      </c>
    </row>
    <row r="10719" spans="19:20">
      <c r="S10719" s="42">
        <v>13060</v>
      </c>
      <c r="T10719" s="66" t="s">
        <v>3388</v>
      </c>
    </row>
    <row r="10720" spans="19:20">
      <c r="S10720" s="42">
        <v>13061</v>
      </c>
      <c r="T10720" s="66" t="s">
        <v>3388</v>
      </c>
    </row>
    <row r="10721" spans="19:20">
      <c r="S10721" s="42">
        <v>13062</v>
      </c>
      <c r="T10721" s="66" t="s">
        <v>4031</v>
      </c>
    </row>
    <row r="10722" spans="19:20">
      <c r="S10722" s="42">
        <v>13063</v>
      </c>
      <c r="T10722" s="66" t="s">
        <v>3908</v>
      </c>
    </row>
    <row r="10723" spans="19:20">
      <c r="S10723" s="42">
        <v>13075</v>
      </c>
      <c r="T10723" s="66" t="s">
        <v>3863</v>
      </c>
    </row>
    <row r="10724" spans="19:20">
      <c r="S10724" s="42">
        <v>13076</v>
      </c>
      <c r="T10724" s="66" t="s">
        <v>3863</v>
      </c>
    </row>
    <row r="10725" spans="19:20">
      <c r="S10725" s="42">
        <v>13077</v>
      </c>
      <c r="T10725" s="66" t="s">
        <v>3213</v>
      </c>
    </row>
    <row r="10726" spans="19:20">
      <c r="S10726" s="42">
        <v>13078</v>
      </c>
      <c r="T10726" s="66" t="s">
        <v>3213</v>
      </c>
    </row>
    <row r="10727" spans="19:20">
      <c r="S10727" s="42">
        <v>13079</v>
      </c>
      <c r="T10727" s="66" t="s">
        <v>3894</v>
      </c>
    </row>
    <row r="10728" spans="19:20">
      <c r="S10728" s="42">
        <v>13080</v>
      </c>
      <c r="T10728" s="66" t="s">
        <v>3894</v>
      </c>
    </row>
    <row r="10729" spans="19:20">
      <c r="S10729" s="42">
        <v>13081</v>
      </c>
      <c r="T10729" s="66" t="s">
        <v>3894</v>
      </c>
    </row>
    <row r="10730" spans="19:20">
      <c r="S10730" s="42">
        <v>13082</v>
      </c>
      <c r="T10730" s="66" t="s">
        <v>3213</v>
      </c>
    </row>
    <row r="10731" spans="19:20">
      <c r="S10731" s="42">
        <v>13083</v>
      </c>
      <c r="T10731" s="66" t="s">
        <v>3953</v>
      </c>
    </row>
    <row r="10732" spans="19:20">
      <c r="S10732" s="42">
        <v>13084</v>
      </c>
      <c r="T10732" s="66" t="s">
        <v>4432</v>
      </c>
    </row>
    <row r="10733" spans="19:20">
      <c r="S10733" s="42">
        <v>13085</v>
      </c>
      <c r="T10733" s="66" t="s">
        <v>4432</v>
      </c>
    </row>
    <row r="10734" spans="19:20">
      <c r="S10734" s="42">
        <v>13086</v>
      </c>
      <c r="T10734" s="66" t="s">
        <v>4432</v>
      </c>
    </row>
    <row r="10735" spans="19:20">
      <c r="S10735" s="42">
        <v>13087</v>
      </c>
      <c r="T10735" s="66" t="s">
        <v>3213</v>
      </c>
    </row>
    <row r="10736" spans="19:20">
      <c r="S10736" s="42">
        <v>13088</v>
      </c>
      <c r="T10736" s="66" t="s">
        <v>4047</v>
      </c>
    </row>
    <row r="10737" spans="19:20">
      <c r="S10737" s="42">
        <v>13089</v>
      </c>
      <c r="T10737" s="66" t="s">
        <v>3888</v>
      </c>
    </row>
    <row r="10738" spans="19:20">
      <c r="S10738" s="42">
        <v>21991</v>
      </c>
      <c r="T10738" s="66" t="s">
        <v>3333</v>
      </c>
    </row>
    <row r="10739" spans="19:20">
      <c r="S10739" s="42">
        <v>21992</v>
      </c>
      <c r="T10739" s="66" t="s">
        <v>3333</v>
      </c>
    </row>
    <row r="10740" spans="19:20">
      <c r="S10740" s="42">
        <v>21993</v>
      </c>
      <c r="T10740" s="66" t="s">
        <v>3333</v>
      </c>
    </row>
    <row r="10741" spans="19:20">
      <c r="S10741" s="42">
        <v>21994</v>
      </c>
      <c r="T10741" s="66" t="s">
        <v>3333</v>
      </c>
    </row>
    <row r="10742" spans="19:20">
      <c r="S10742" s="42">
        <v>21995</v>
      </c>
      <c r="T10742" s="66" t="s">
        <v>4016</v>
      </c>
    </row>
    <row r="10743" spans="19:20">
      <c r="S10743" s="42">
        <v>14977</v>
      </c>
      <c r="T10743" s="66" t="s">
        <v>3970</v>
      </c>
    </row>
    <row r="10744" spans="19:20">
      <c r="S10744" s="42">
        <v>14978</v>
      </c>
      <c r="T10744" s="66" t="s">
        <v>3329</v>
      </c>
    </row>
    <row r="10745" spans="19:20">
      <c r="S10745" s="42">
        <v>14979</v>
      </c>
      <c r="T10745" s="66" t="s">
        <v>3959</v>
      </c>
    </row>
    <row r="10746" spans="19:20">
      <c r="S10746" s="42">
        <v>14980</v>
      </c>
      <c r="T10746" s="66" t="s">
        <v>3959</v>
      </c>
    </row>
    <row r="10747" spans="19:20">
      <c r="S10747" s="42">
        <v>14981</v>
      </c>
      <c r="T10747" s="66" t="s">
        <v>3236</v>
      </c>
    </row>
    <row r="10748" spans="19:20">
      <c r="S10748" s="42">
        <v>14982</v>
      </c>
      <c r="T10748" s="66" t="s">
        <v>3213</v>
      </c>
    </row>
    <row r="10749" spans="19:20">
      <c r="S10749" s="42">
        <v>14983</v>
      </c>
      <c r="T10749" s="66" t="s">
        <v>3970</v>
      </c>
    </row>
    <row r="10750" spans="19:20">
      <c r="S10750" s="42">
        <v>14984</v>
      </c>
      <c r="T10750" s="66" t="s">
        <v>3970</v>
      </c>
    </row>
    <row r="10751" spans="19:20">
      <c r="S10751" s="42">
        <v>15217</v>
      </c>
      <c r="T10751" s="66" t="s">
        <v>4016</v>
      </c>
    </row>
    <row r="10752" spans="19:20">
      <c r="S10752" s="42">
        <v>15218</v>
      </c>
      <c r="T10752" s="66" t="s">
        <v>4016</v>
      </c>
    </row>
    <row r="10753" spans="19:20">
      <c r="S10753" s="42">
        <v>15219</v>
      </c>
      <c r="T10753" s="66" t="s">
        <v>3213</v>
      </c>
    </row>
    <row r="10754" spans="19:20">
      <c r="S10754" s="42">
        <v>15220</v>
      </c>
      <c r="T10754" s="66" t="s">
        <v>3213</v>
      </c>
    </row>
    <row r="10755" spans="19:20">
      <c r="S10755" s="42">
        <v>15221</v>
      </c>
      <c r="T10755" s="66" t="s">
        <v>3213</v>
      </c>
    </row>
    <row r="10756" spans="19:20">
      <c r="S10756" s="42">
        <v>15222</v>
      </c>
      <c r="T10756" s="66" t="s">
        <v>3213</v>
      </c>
    </row>
    <row r="10757" spans="19:20">
      <c r="S10757" s="42">
        <v>15223</v>
      </c>
      <c r="T10757" s="66" t="s">
        <v>3213</v>
      </c>
    </row>
    <row r="10758" spans="19:20">
      <c r="S10758" s="42">
        <v>15224</v>
      </c>
      <c r="T10758" s="66" t="s">
        <v>3213</v>
      </c>
    </row>
    <row r="10759" spans="19:20">
      <c r="S10759" s="42">
        <v>15225</v>
      </c>
      <c r="T10759" s="66" t="s">
        <v>3213</v>
      </c>
    </row>
    <row r="10760" spans="19:20">
      <c r="S10760" s="42">
        <v>15226</v>
      </c>
      <c r="T10760" s="66" t="s">
        <v>3857</v>
      </c>
    </row>
    <row r="10761" spans="19:20">
      <c r="S10761" s="42">
        <v>15227</v>
      </c>
      <c r="T10761" s="66" t="s">
        <v>3857</v>
      </c>
    </row>
    <row r="10762" spans="19:20">
      <c r="S10762" s="42">
        <v>15228</v>
      </c>
      <c r="T10762" s="66" t="s">
        <v>3213</v>
      </c>
    </row>
    <row r="10763" spans="19:20">
      <c r="S10763" s="42">
        <v>15229</v>
      </c>
      <c r="T10763" s="66" t="s">
        <v>3213</v>
      </c>
    </row>
    <row r="10764" spans="19:20">
      <c r="S10764" s="42">
        <v>15230</v>
      </c>
      <c r="T10764" s="66" t="s">
        <v>3213</v>
      </c>
    </row>
    <row r="10765" spans="19:20">
      <c r="S10765" s="42">
        <v>15231</v>
      </c>
      <c r="T10765" s="66" t="s">
        <v>3213</v>
      </c>
    </row>
    <row r="10766" spans="19:20">
      <c r="S10766" s="42">
        <v>14491</v>
      </c>
      <c r="T10766" s="66" t="s">
        <v>3962</v>
      </c>
    </row>
    <row r="10767" spans="19:20">
      <c r="S10767" s="42">
        <v>14492</v>
      </c>
      <c r="T10767" s="66" t="s">
        <v>3962</v>
      </c>
    </row>
    <row r="10768" spans="19:20">
      <c r="S10768" s="42">
        <v>14493</v>
      </c>
      <c r="T10768" s="66" t="s">
        <v>3962</v>
      </c>
    </row>
    <row r="10769" spans="19:20">
      <c r="S10769" s="42">
        <v>14494</v>
      </c>
      <c r="T10769" s="66" t="s">
        <v>3962</v>
      </c>
    </row>
    <row r="10770" spans="19:20">
      <c r="S10770" s="42">
        <v>14495</v>
      </c>
      <c r="T10770" s="66" t="s">
        <v>3962</v>
      </c>
    </row>
    <row r="10771" spans="19:20">
      <c r="S10771" s="42">
        <v>14496</v>
      </c>
      <c r="T10771" s="66" t="s">
        <v>3213</v>
      </c>
    </row>
    <row r="10772" spans="19:20">
      <c r="S10772" s="42">
        <v>14497</v>
      </c>
      <c r="T10772" s="66" t="s">
        <v>3213</v>
      </c>
    </row>
    <row r="10773" spans="19:20">
      <c r="S10773" s="42">
        <v>14499</v>
      </c>
      <c r="T10773" s="66" t="s">
        <v>3213</v>
      </c>
    </row>
    <row r="10774" spans="19:20">
      <c r="S10774" s="42">
        <v>14500</v>
      </c>
      <c r="T10774" s="66" t="s">
        <v>3213</v>
      </c>
    </row>
    <row r="10775" spans="19:20">
      <c r="S10775" s="42">
        <v>14501</v>
      </c>
      <c r="T10775" s="66" t="s">
        <v>3213</v>
      </c>
    </row>
    <row r="10776" spans="19:20">
      <c r="S10776" s="42">
        <v>14503</v>
      </c>
      <c r="T10776" s="66" t="s">
        <v>3992</v>
      </c>
    </row>
    <row r="10777" spans="19:20">
      <c r="S10777" s="42">
        <v>14504</v>
      </c>
      <c r="T10777" s="66" t="s">
        <v>3213</v>
      </c>
    </row>
    <row r="10778" spans="19:20">
      <c r="S10778" s="42">
        <v>14505</v>
      </c>
      <c r="T10778" s="66" t="s">
        <v>4212</v>
      </c>
    </row>
    <row r="10779" spans="19:20">
      <c r="S10779" s="42">
        <v>14506</v>
      </c>
      <c r="T10779" s="66" t="s">
        <v>3213</v>
      </c>
    </row>
    <row r="10780" spans="19:20">
      <c r="S10780" s="42">
        <v>14733</v>
      </c>
      <c r="T10780" s="66" t="s">
        <v>3910</v>
      </c>
    </row>
    <row r="10781" spans="19:20">
      <c r="S10781" s="42">
        <v>14734</v>
      </c>
      <c r="T10781" s="66" t="s">
        <v>3910</v>
      </c>
    </row>
    <row r="10782" spans="19:20">
      <c r="S10782" s="42">
        <v>14735</v>
      </c>
      <c r="T10782" s="66" t="s">
        <v>3514</v>
      </c>
    </row>
    <row r="10783" spans="19:20">
      <c r="S10783" s="42">
        <v>14736</v>
      </c>
      <c r="T10783" s="66" t="s">
        <v>4339</v>
      </c>
    </row>
    <row r="10784" spans="19:20">
      <c r="S10784" s="42">
        <v>14737</v>
      </c>
      <c r="T10784" s="66" t="s">
        <v>4433</v>
      </c>
    </row>
    <row r="10785" spans="19:20">
      <c r="S10785" s="42">
        <v>14738</v>
      </c>
      <c r="T10785" s="66" t="s">
        <v>3213</v>
      </c>
    </row>
    <row r="10786" spans="19:20">
      <c r="S10786" s="42">
        <v>14739</v>
      </c>
      <c r="T10786" s="66" t="s">
        <v>3963</v>
      </c>
    </row>
    <row r="10787" spans="19:20">
      <c r="S10787" s="42">
        <v>14740</v>
      </c>
      <c r="T10787" s="66" t="s">
        <v>3963</v>
      </c>
    </row>
    <row r="10788" spans="19:20">
      <c r="S10788" s="42">
        <v>14741</v>
      </c>
      <c r="T10788" s="66" t="s">
        <v>3963</v>
      </c>
    </row>
    <row r="10789" spans="19:20">
      <c r="S10789" s="42">
        <v>14742</v>
      </c>
      <c r="T10789" s="66" t="s">
        <v>3963</v>
      </c>
    </row>
    <row r="10790" spans="19:20">
      <c r="S10790" s="42">
        <v>14743</v>
      </c>
      <c r="T10790" s="66" t="s">
        <v>3963</v>
      </c>
    </row>
    <row r="10791" spans="19:20">
      <c r="S10791" s="42">
        <v>14744</v>
      </c>
      <c r="T10791" s="66" t="s">
        <v>3963</v>
      </c>
    </row>
    <row r="10792" spans="19:20">
      <c r="S10792" s="42">
        <v>14745</v>
      </c>
      <c r="T10792" s="66" t="s">
        <v>3963</v>
      </c>
    </row>
    <row r="10793" spans="19:20">
      <c r="S10793" s="42">
        <v>14746</v>
      </c>
      <c r="T10793" s="66" t="s">
        <v>3963</v>
      </c>
    </row>
    <row r="10794" spans="19:20">
      <c r="S10794" s="42">
        <v>14747</v>
      </c>
      <c r="T10794" s="66" t="s">
        <v>4434</v>
      </c>
    </row>
    <row r="10795" spans="19:20">
      <c r="S10795" s="42">
        <v>14985</v>
      </c>
      <c r="T10795" s="66" t="s">
        <v>4183</v>
      </c>
    </row>
    <row r="10796" spans="19:20">
      <c r="S10796" s="42">
        <v>14986</v>
      </c>
      <c r="T10796" s="66" t="s">
        <v>4212</v>
      </c>
    </row>
    <row r="10797" spans="19:20">
      <c r="S10797" s="42">
        <v>14987</v>
      </c>
      <c r="T10797" s="66" t="s">
        <v>4212</v>
      </c>
    </row>
    <row r="10798" spans="19:20">
      <c r="S10798" s="42">
        <v>14988</v>
      </c>
      <c r="T10798" s="66" t="s">
        <v>3970</v>
      </c>
    </row>
    <row r="10799" spans="19:20">
      <c r="S10799" s="42">
        <v>14989</v>
      </c>
      <c r="T10799" s="66" t="s">
        <v>3970</v>
      </c>
    </row>
    <row r="10800" spans="19:20">
      <c r="S10800" s="42">
        <v>14990</v>
      </c>
      <c r="T10800" s="66" t="s">
        <v>3970</v>
      </c>
    </row>
    <row r="10801" spans="19:20">
      <c r="S10801" s="42">
        <v>14991</v>
      </c>
      <c r="T10801" s="66" t="s">
        <v>3970</v>
      </c>
    </row>
    <row r="10802" spans="19:20">
      <c r="S10802" s="42">
        <v>14992</v>
      </c>
      <c r="T10802" s="66" t="s">
        <v>3213</v>
      </c>
    </row>
    <row r="10803" spans="19:20">
      <c r="S10803" s="42">
        <v>14993</v>
      </c>
      <c r="T10803" s="66" t="s">
        <v>4024</v>
      </c>
    </row>
    <row r="10804" spans="19:20">
      <c r="S10804" s="42">
        <v>14994</v>
      </c>
      <c r="T10804" s="66" t="s">
        <v>4024</v>
      </c>
    </row>
    <row r="10805" spans="19:20">
      <c r="S10805" s="42">
        <v>14995</v>
      </c>
      <c r="T10805" s="66" t="s">
        <v>4358</v>
      </c>
    </row>
    <row r="10806" spans="19:20">
      <c r="S10806" s="42">
        <v>14996</v>
      </c>
      <c r="T10806" s="66" t="s">
        <v>4358</v>
      </c>
    </row>
    <row r="10807" spans="19:20">
      <c r="S10807" s="42">
        <v>14997</v>
      </c>
      <c r="T10807" s="66" t="s">
        <v>4435</v>
      </c>
    </row>
    <row r="10808" spans="19:20">
      <c r="S10808" s="42">
        <v>14998</v>
      </c>
      <c r="T10808" s="66" t="s">
        <v>3910</v>
      </c>
    </row>
    <row r="10809" spans="19:20">
      <c r="S10809" s="42">
        <v>14999</v>
      </c>
      <c r="T10809" s="66" t="s">
        <v>3910</v>
      </c>
    </row>
    <row r="10810" spans="19:20">
      <c r="S10810" s="42">
        <v>15232</v>
      </c>
      <c r="T10810" s="66" t="s">
        <v>3213</v>
      </c>
    </row>
    <row r="10811" spans="19:20">
      <c r="S10811" s="42">
        <v>15233</v>
      </c>
      <c r="T10811" s="66" t="s">
        <v>3329</v>
      </c>
    </row>
    <row r="10812" spans="19:20">
      <c r="S10812" s="42">
        <v>15234</v>
      </c>
      <c r="T10812" s="66" t="s">
        <v>4436</v>
      </c>
    </row>
    <row r="10813" spans="19:20">
      <c r="S10813" s="42">
        <v>15235</v>
      </c>
      <c r="T10813" s="66" t="s">
        <v>3213</v>
      </c>
    </row>
    <row r="10814" spans="19:20">
      <c r="S10814" s="42">
        <v>15236</v>
      </c>
      <c r="T10814" s="66" t="s">
        <v>3213</v>
      </c>
    </row>
    <row r="10815" spans="19:20">
      <c r="S10815" s="42">
        <v>15237</v>
      </c>
      <c r="T10815" s="66" t="s">
        <v>3213</v>
      </c>
    </row>
    <row r="10816" spans="19:20">
      <c r="S10816" s="42">
        <v>15202</v>
      </c>
      <c r="T10816" s="66" t="s">
        <v>3924</v>
      </c>
    </row>
    <row r="10817" spans="19:20">
      <c r="S10817" s="42">
        <v>15203</v>
      </c>
      <c r="T10817" s="66" t="s">
        <v>3767</v>
      </c>
    </row>
    <row r="10818" spans="19:20">
      <c r="S10818" s="42">
        <v>15204</v>
      </c>
      <c r="T10818" s="66" t="s">
        <v>3767</v>
      </c>
    </row>
    <row r="10819" spans="19:20">
      <c r="S10819" s="42">
        <v>15205</v>
      </c>
      <c r="T10819" s="66" t="s">
        <v>4016</v>
      </c>
    </row>
    <row r="10820" spans="19:20">
      <c r="S10820" s="42">
        <v>15206</v>
      </c>
      <c r="T10820" s="66" t="s">
        <v>4016</v>
      </c>
    </row>
    <row r="10821" spans="19:20">
      <c r="S10821" s="42">
        <v>15207</v>
      </c>
      <c r="T10821" s="66" t="s">
        <v>4016</v>
      </c>
    </row>
    <row r="10822" spans="19:20">
      <c r="S10822" s="42">
        <v>15208</v>
      </c>
      <c r="T10822" s="66" t="s">
        <v>3840</v>
      </c>
    </row>
    <row r="10823" spans="19:20">
      <c r="S10823" s="42">
        <v>15209</v>
      </c>
      <c r="T10823" s="66" t="s">
        <v>3840</v>
      </c>
    </row>
    <row r="10824" spans="19:20">
      <c r="S10824" s="42">
        <v>15210</v>
      </c>
      <c r="T10824" s="66" t="s">
        <v>3840</v>
      </c>
    </row>
    <row r="10825" spans="19:20">
      <c r="S10825" s="42">
        <v>15211</v>
      </c>
      <c r="T10825" s="66" t="s">
        <v>3840</v>
      </c>
    </row>
    <row r="10826" spans="19:20">
      <c r="S10826" s="42">
        <v>12884</v>
      </c>
      <c r="T10826" s="66" t="s">
        <v>4025</v>
      </c>
    </row>
    <row r="10827" spans="19:20">
      <c r="S10827" s="42">
        <v>12885</v>
      </c>
      <c r="T10827" s="66" t="s">
        <v>3213</v>
      </c>
    </row>
    <row r="10828" spans="19:20">
      <c r="S10828" s="42">
        <v>12886</v>
      </c>
      <c r="T10828" s="66" t="s">
        <v>3213</v>
      </c>
    </row>
    <row r="10829" spans="19:20">
      <c r="S10829" s="42">
        <v>12887</v>
      </c>
      <c r="T10829" s="66" t="s">
        <v>4395</v>
      </c>
    </row>
    <row r="10830" spans="19:20">
      <c r="S10830" s="42">
        <v>12888</v>
      </c>
      <c r="T10830" s="66" t="s">
        <v>4395</v>
      </c>
    </row>
    <row r="10831" spans="19:20">
      <c r="S10831" s="42">
        <v>12889</v>
      </c>
      <c r="T10831" s="66" t="s">
        <v>4395</v>
      </c>
    </row>
    <row r="10832" spans="19:20">
      <c r="S10832" s="42">
        <v>12890</v>
      </c>
      <c r="T10832" s="66" t="s">
        <v>3815</v>
      </c>
    </row>
    <row r="10833" spans="19:20">
      <c r="S10833" s="42">
        <v>12891</v>
      </c>
      <c r="T10833" s="66" t="s">
        <v>3815</v>
      </c>
    </row>
    <row r="10834" spans="19:20">
      <c r="S10834" s="42">
        <v>12892</v>
      </c>
      <c r="T10834" s="66" t="s">
        <v>4159</v>
      </c>
    </row>
    <row r="10835" spans="19:20">
      <c r="S10835" s="42">
        <v>12893</v>
      </c>
      <c r="T10835" s="66" t="s">
        <v>3213</v>
      </c>
    </row>
    <row r="10836" spans="19:20">
      <c r="S10836" s="42">
        <v>14692</v>
      </c>
      <c r="T10836" s="66" t="s">
        <v>3213</v>
      </c>
    </row>
    <row r="10837" spans="19:20">
      <c r="S10837" s="42">
        <v>14693</v>
      </c>
      <c r="T10837" s="66" t="s">
        <v>3213</v>
      </c>
    </row>
    <row r="10838" spans="19:20">
      <c r="S10838" s="42">
        <v>14694</v>
      </c>
      <c r="T10838" s="66" t="s">
        <v>3213</v>
      </c>
    </row>
    <row r="10839" spans="19:20">
      <c r="S10839" s="42">
        <v>14695</v>
      </c>
      <c r="T10839" s="66" t="s">
        <v>3213</v>
      </c>
    </row>
    <row r="10840" spans="19:20">
      <c r="S10840" s="42">
        <v>14696</v>
      </c>
      <c r="T10840" s="66" t="s">
        <v>3213</v>
      </c>
    </row>
    <row r="10841" spans="19:20">
      <c r="S10841" s="42">
        <v>14697</v>
      </c>
      <c r="T10841" s="66" t="s">
        <v>3983</v>
      </c>
    </row>
    <row r="10842" spans="19:20">
      <c r="S10842" s="42">
        <v>14698</v>
      </c>
      <c r="T10842" s="66" t="s">
        <v>4437</v>
      </c>
    </row>
    <row r="10843" spans="19:20">
      <c r="S10843" s="42">
        <v>14699</v>
      </c>
      <c r="T10843" s="66" t="s">
        <v>3213</v>
      </c>
    </row>
    <row r="10844" spans="19:20">
      <c r="S10844" s="42">
        <v>14700</v>
      </c>
      <c r="T10844" s="66" t="s">
        <v>3213</v>
      </c>
    </row>
    <row r="10845" spans="19:20">
      <c r="S10845" s="42">
        <v>14701</v>
      </c>
      <c r="T10845" s="66" t="s">
        <v>3213</v>
      </c>
    </row>
    <row r="10846" spans="19:20">
      <c r="S10846" s="42">
        <v>14702</v>
      </c>
      <c r="T10846" s="66" t="s">
        <v>3964</v>
      </c>
    </row>
    <row r="10847" spans="19:20">
      <c r="S10847" s="42">
        <v>12862</v>
      </c>
      <c r="T10847" s="66" t="s">
        <v>3213</v>
      </c>
    </row>
    <row r="10848" spans="19:20">
      <c r="S10848" s="42">
        <v>12863</v>
      </c>
      <c r="T10848" s="66" t="s">
        <v>3213</v>
      </c>
    </row>
    <row r="10849" spans="19:20">
      <c r="S10849" s="42">
        <v>12864</v>
      </c>
      <c r="T10849" s="66" t="s">
        <v>3213</v>
      </c>
    </row>
    <row r="10850" spans="19:20">
      <c r="S10850" s="42">
        <v>13094</v>
      </c>
      <c r="T10850" s="66" t="s">
        <v>3826</v>
      </c>
    </row>
    <row r="10851" spans="19:20">
      <c r="S10851" s="42">
        <v>13095</v>
      </c>
      <c r="T10851" s="66" t="s">
        <v>4438</v>
      </c>
    </row>
    <row r="10852" spans="19:20">
      <c r="S10852" s="42">
        <v>13096</v>
      </c>
      <c r="T10852" s="66" t="s">
        <v>4438</v>
      </c>
    </row>
    <row r="10853" spans="19:20">
      <c r="S10853" s="42">
        <v>13097</v>
      </c>
      <c r="T10853" s="66" t="s">
        <v>3213</v>
      </c>
    </row>
    <row r="10854" spans="19:20">
      <c r="S10854" s="42">
        <v>13098</v>
      </c>
      <c r="T10854" s="66" t="s">
        <v>3908</v>
      </c>
    </row>
    <row r="10855" spans="19:20">
      <c r="S10855" s="42">
        <v>13099</v>
      </c>
      <c r="T10855" s="66" t="s">
        <v>3909</v>
      </c>
    </row>
    <row r="10856" spans="19:20">
      <c r="S10856" s="42">
        <v>13100</v>
      </c>
      <c r="T10856" s="66" t="s">
        <v>3213</v>
      </c>
    </row>
    <row r="10857" spans="19:20">
      <c r="S10857" s="42">
        <v>13101</v>
      </c>
      <c r="T10857" s="66" t="s">
        <v>3213</v>
      </c>
    </row>
    <row r="10858" spans="19:20">
      <c r="S10858" s="42">
        <v>13102</v>
      </c>
      <c r="T10858" s="66" t="s">
        <v>3213</v>
      </c>
    </row>
    <row r="10859" spans="19:20">
      <c r="S10859" s="42">
        <v>13103</v>
      </c>
      <c r="T10859" s="66" t="s">
        <v>3213</v>
      </c>
    </row>
    <row r="10860" spans="19:20">
      <c r="S10860" s="42">
        <v>13104</v>
      </c>
      <c r="T10860" s="66" t="s">
        <v>3909</v>
      </c>
    </row>
    <row r="10861" spans="19:20">
      <c r="S10861" s="42">
        <v>13105</v>
      </c>
      <c r="T10861" s="66" t="s">
        <v>3909</v>
      </c>
    </row>
    <row r="10862" spans="19:20">
      <c r="S10862" s="42">
        <v>13106</v>
      </c>
      <c r="T10862" s="66" t="s">
        <v>3909</v>
      </c>
    </row>
    <row r="10863" spans="19:20">
      <c r="S10863" s="42">
        <v>13107</v>
      </c>
      <c r="T10863" s="66" t="s">
        <v>3909</v>
      </c>
    </row>
    <row r="10864" spans="19:20">
      <c r="S10864" s="42">
        <v>13108</v>
      </c>
      <c r="T10864" s="66" t="s">
        <v>3909</v>
      </c>
    </row>
    <row r="10865" spans="19:20">
      <c r="S10865" s="42">
        <v>13334</v>
      </c>
      <c r="T10865" s="66" t="s">
        <v>3910</v>
      </c>
    </row>
    <row r="10866" spans="19:20">
      <c r="S10866" s="42">
        <v>13335</v>
      </c>
      <c r="T10866" s="66" t="s">
        <v>3910</v>
      </c>
    </row>
    <row r="10867" spans="19:20">
      <c r="S10867" s="42">
        <v>13336</v>
      </c>
      <c r="T10867" s="66" t="s">
        <v>3941</v>
      </c>
    </row>
    <row r="10868" spans="19:20">
      <c r="S10868" s="42">
        <v>13319</v>
      </c>
      <c r="T10868" s="66" t="s">
        <v>3910</v>
      </c>
    </row>
    <row r="10869" spans="19:20">
      <c r="S10869" s="42">
        <v>13320</v>
      </c>
      <c r="T10869" s="66" t="s">
        <v>4337</v>
      </c>
    </row>
    <row r="10870" spans="19:20">
      <c r="S10870" s="42">
        <v>13321</v>
      </c>
      <c r="T10870" s="66" t="s">
        <v>3907</v>
      </c>
    </row>
    <row r="10871" spans="19:20">
      <c r="S10871" s="42">
        <v>13322</v>
      </c>
      <c r="T10871" s="66" t="s">
        <v>3826</v>
      </c>
    </row>
    <row r="10872" spans="19:20">
      <c r="S10872" s="42">
        <v>13323</v>
      </c>
      <c r="T10872" s="66" t="s">
        <v>3910</v>
      </c>
    </row>
    <row r="10873" spans="19:20">
      <c r="S10873" s="42">
        <v>13324</v>
      </c>
      <c r="T10873" s="66" t="s">
        <v>3910</v>
      </c>
    </row>
    <row r="10874" spans="19:20">
      <c r="S10874" s="42">
        <v>13325</v>
      </c>
      <c r="T10874" s="66" t="s">
        <v>3910</v>
      </c>
    </row>
    <row r="10875" spans="19:20">
      <c r="S10875" s="42">
        <v>13326</v>
      </c>
      <c r="T10875" s="66" t="s">
        <v>3910</v>
      </c>
    </row>
    <row r="10876" spans="19:20">
      <c r="S10876" s="42">
        <v>13327</v>
      </c>
      <c r="T10876" s="66" t="s">
        <v>3910</v>
      </c>
    </row>
    <row r="10877" spans="19:20">
      <c r="S10877" s="42">
        <v>13328</v>
      </c>
      <c r="T10877" s="66" t="s">
        <v>3910</v>
      </c>
    </row>
    <row r="10878" spans="19:20">
      <c r="S10878" s="42">
        <v>13329</v>
      </c>
      <c r="T10878" s="66" t="s">
        <v>3910</v>
      </c>
    </row>
    <row r="10879" spans="19:20">
      <c r="S10879" s="42">
        <v>13330</v>
      </c>
      <c r="T10879" s="66" t="s">
        <v>3910</v>
      </c>
    </row>
    <row r="10880" spans="19:20">
      <c r="S10880" s="42">
        <v>13331</v>
      </c>
      <c r="T10880" s="66" t="s">
        <v>3910</v>
      </c>
    </row>
    <row r="10881" spans="19:20">
      <c r="S10881" s="42">
        <v>13332</v>
      </c>
      <c r="T10881" s="66" t="s">
        <v>3910</v>
      </c>
    </row>
    <row r="10882" spans="19:20">
      <c r="S10882" s="42">
        <v>13333</v>
      </c>
      <c r="T10882" s="66" t="s">
        <v>3910</v>
      </c>
    </row>
    <row r="10883" spans="19:20">
      <c r="S10883" s="42">
        <v>13564</v>
      </c>
      <c r="T10883" s="66" t="s">
        <v>3965</v>
      </c>
    </row>
    <row r="10884" spans="19:20">
      <c r="S10884" s="42">
        <v>13565</v>
      </c>
      <c r="T10884" s="66" t="s">
        <v>3965</v>
      </c>
    </row>
    <row r="10885" spans="19:20">
      <c r="S10885" s="42">
        <v>13566</v>
      </c>
      <c r="T10885" s="66" t="s">
        <v>3914</v>
      </c>
    </row>
    <row r="10886" spans="19:20">
      <c r="S10886" s="42">
        <v>13567</v>
      </c>
      <c r="T10886" s="66" t="s">
        <v>3914</v>
      </c>
    </row>
    <row r="10887" spans="19:20">
      <c r="S10887" s="42">
        <v>13568</v>
      </c>
      <c r="T10887" s="66" t="s">
        <v>4099</v>
      </c>
    </row>
    <row r="10888" spans="19:20">
      <c r="S10888" s="42">
        <v>13569</v>
      </c>
      <c r="T10888" s="66" t="s">
        <v>4144</v>
      </c>
    </row>
    <row r="10889" spans="19:20">
      <c r="S10889" s="42">
        <v>13570</v>
      </c>
      <c r="T10889" s="66" t="s">
        <v>3514</v>
      </c>
    </row>
    <row r="10890" spans="19:20">
      <c r="S10890" s="42">
        <v>13571</v>
      </c>
      <c r="T10890" s="66" t="s">
        <v>4045</v>
      </c>
    </row>
    <row r="10891" spans="19:20">
      <c r="S10891" s="42">
        <v>13572</v>
      </c>
      <c r="T10891" s="66" t="s">
        <v>3213</v>
      </c>
    </row>
    <row r="10892" spans="19:20">
      <c r="S10892" s="42">
        <v>13573</v>
      </c>
      <c r="T10892" s="66" t="s">
        <v>3914</v>
      </c>
    </row>
    <row r="10893" spans="19:20">
      <c r="S10893" s="42">
        <v>13574</v>
      </c>
      <c r="T10893" s="66" t="s">
        <v>3914</v>
      </c>
    </row>
    <row r="10894" spans="19:20">
      <c r="S10894" s="42">
        <v>13575</v>
      </c>
      <c r="T10894" s="66" t="s">
        <v>3914</v>
      </c>
    </row>
    <row r="10895" spans="19:20">
      <c r="S10895" s="42">
        <v>13576</v>
      </c>
      <c r="T10895" s="66" t="s">
        <v>4340</v>
      </c>
    </row>
    <row r="10896" spans="19:20">
      <c r="S10896" s="42">
        <v>13577</v>
      </c>
      <c r="T10896" s="66" t="s">
        <v>4340</v>
      </c>
    </row>
    <row r="10897" spans="19:20">
      <c r="S10897" s="42">
        <v>13578</v>
      </c>
      <c r="T10897" s="66" t="s">
        <v>3514</v>
      </c>
    </row>
    <row r="10898" spans="19:20">
      <c r="S10898" s="42">
        <v>12849</v>
      </c>
      <c r="T10898" s="66" t="s">
        <v>3903</v>
      </c>
    </row>
    <row r="10899" spans="19:20">
      <c r="S10899" s="42">
        <v>12850</v>
      </c>
      <c r="T10899" s="66" t="s">
        <v>3869</v>
      </c>
    </row>
    <row r="10900" spans="19:20">
      <c r="S10900" s="42">
        <v>12851</v>
      </c>
      <c r="T10900" s="66" t="s">
        <v>3868</v>
      </c>
    </row>
    <row r="10901" spans="19:20">
      <c r="S10901" s="42">
        <v>12852</v>
      </c>
      <c r="T10901" s="66" t="s">
        <v>3868</v>
      </c>
    </row>
    <row r="10902" spans="19:20">
      <c r="S10902" s="42">
        <v>12853</v>
      </c>
      <c r="T10902" s="66" t="s">
        <v>3868</v>
      </c>
    </row>
    <row r="10903" spans="19:20">
      <c r="S10903" s="42">
        <v>12854</v>
      </c>
      <c r="T10903" s="66" t="s">
        <v>3868</v>
      </c>
    </row>
    <row r="10904" spans="19:20">
      <c r="S10904" s="42">
        <v>12855</v>
      </c>
      <c r="T10904" s="66" t="s">
        <v>3875</v>
      </c>
    </row>
    <row r="10905" spans="19:20">
      <c r="S10905" s="42">
        <v>12856</v>
      </c>
      <c r="T10905" s="66" t="s">
        <v>3213</v>
      </c>
    </row>
    <row r="10906" spans="19:20">
      <c r="S10906" s="42">
        <v>12857</v>
      </c>
      <c r="T10906" s="66" t="s">
        <v>3213</v>
      </c>
    </row>
    <row r="10907" spans="19:20">
      <c r="S10907" s="42">
        <v>12858</v>
      </c>
      <c r="T10907" s="66" t="s">
        <v>3213</v>
      </c>
    </row>
    <row r="10908" spans="19:20">
      <c r="S10908" s="42">
        <v>12859</v>
      </c>
      <c r="T10908" s="66" t="s">
        <v>3213</v>
      </c>
    </row>
    <row r="10909" spans="19:20">
      <c r="S10909" s="42">
        <v>12860</v>
      </c>
      <c r="T10909" s="66" t="s">
        <v>3213</v>
      </c>
    </row>
    <row r="10910" spans="19:20">
      <c r="S10910" s="42">
        <v>12894</v>
      </c>
      <c r="T10910" s="66" t="s">
        <v>3866</v>
      </c>
    </row>
    <row r="10911" spans="19:20">
      <c r="S10911" s="42">
        <v>13124</v>
      </c>
      <c r="T10911" s="66" t="s">
        <v>4045</v>
      </c>
    </row>
    <row r="10912" spans="19:20">
      <c r="S10912" s="42">
        <v>13125</v>
      </c>
      <c r="T10912" s="66" t="s">
        <v>3875</v>
      </c>
    </row>
    <row r="10913" spans="19:20">
      <c r="S10913" s="42">
        <v>13126</v>
      </c>
      <c r="T10913" s="66" t="s">
        <v>3213</v>
      </c>
    </row>
    <row r="10914" spans="19:20">
      <c r="S10914" s="42">
        <v>13776</v>
      </c>
      <c r="T10914" s="66" t="s">
        <v>3213</v>
      </c>
    </row>
    <row r="10915" spans="19:20">
      <c r="S10915" s="42">
        <v>13777</v>
      </c>
      <c r="T10915" s="66" t="s">
        <v>4243</v>
      </c>
    </row>
    <row r="10916" spans="19:20">
      <c r="S10916" s="42">
        <v>13778</v>
      </c>
      <c r="T10916" s="66" t="s">
        <v>3875</v>
      </c>
    </row>
    <row r="10917" spans="19:20">
      <c r="S10917" s="42">
        <v>13779</v>
      </c>
      <c r="T10917" s="66" t="s">
        <v>3514</v>
      </c>
    </row>
    <row r="10918" spans="19:20">
      <c r="S10918" s="42">
        <v>13780</v>
      </c>
      <c r="T10918" s="66" t="s">
        <v>3514</v>
      </c>
    </row>
    <row r="10919" spans="19:20">
      <c r="S10919" s="42">
        <v>13781</v>
      </c>
      <c r="T10919" s="66" t="s">
        <v>4439</v>
      </c>
    </row>
    <row r="10920" spans="19:20">
      <c r="S10920" s="42">
        <v>12866</v>
      </c>
      <c r="T10920" s="66" t="s">
        <v>4395</v>
      </c>
    </row>
    <row r="10921" spans="19:20">
      <c r="S10921" s="42">
        <v>12867</v>
      </c>
      <c r="T10921" s="66" t="s">
        <v>3868</v>
      </c>
    </row>
    <row r="10922" spans="19:20">
      <c r="S10922" s="42">
        <v>12868</v>
      </c>
      <c r="T10922" s="66" t="s">
        <v>3894</v>
      </c>
    </row>
    <row r="10923" spans="19:20">
      <c r="S10923" s="42">
        <v>12869</v>
      </c>
      <c r="T10923" s="66" t="s">
        <v>3894</v>
      </c>
    </row>
    <row r="10924" spans="19:20">
      <c r="S10924" s="42">
        <v>12870</v>
      </c>
      <c r="T10924" s="66" t="s">
        <v>3213</v>
      </c>
    </row>
    <row r="10925" spans="19:20">
      <c r="S10925" s="42">
        <v>12871</v>
      </c>
      <c r="T10925" s="66" t="s">
        <v>3213</v>
      </c>
    </row>
    <row r="10926" spans="19:20">
      <c r="S10926" s="42">
        <v>12872</v>
      </c>
      <c r="T10926" s="66" t="s">
        <v>3903</v>
      </c>
    </row>
    <row r="10927" spans="19:20">
      <c r="S10927" s="42">
        <v>12873</v>
      </c>
      <c r="T10927" s="66" t="s">
        <v>3903</v>
      </c>
    </row>
    <row r="10928" spans="19:20">
      <c r="S10928" s="42">
        <v>12874</v>
      </c>
      <c r="T10928" s="66" t="s">
        <v>4440</v>
      </c>
    </row>
    <row r="10929" spans="19:20">
      <c r="S10929" s="42">
        <v>12875</v>
      </c>
      <c r="T10929" s="66" t="s">
        <v>4440</v>
      </c>
    </row>
    <row r="10930" spans="19:20">
      <c r="S10930" s="42">
        <v>12876</v>
      </c>
      <c r="T10930" s="66" t="s">
        <v>3213</v>
      </c>
    </row>
    <row r="10931" spans="19:20">
      <c r="S10931" s="42">
        <v>12877</v>
      </c>
      <c r="T10931" s="66" t="s">
        <v>4440</v>
      </c>
    </row>
    <row r="10932" spans="19:20">
      <c r="S10932" s="42">
        <v>12878</v>
      </c>
      <c r="T10932" s="66" t="s">
        <v>3575</v>
      </c>
    </row>
    <row r="10933" spans="19:20">
      <c r="S10933" s="42">
        <v>12879</v>
      </c>
      <c r="T10933" s="66" t="s">
        <v>3868</v>
      </c>
    </row>
    <row r="10934" spans="19:20">
      <c r="S10934" s="42">
        <v>13109</v>
      </c>
      <c r="T10934" s="66" t="s">
        <v>3910</v>
      </c>
    </row>
    <row r="10935" spans="19:20">
      <c r="S10935" s="42">
        <v>13110</v>
      </c>
      <c r="T10935" s="66" t="s">
        <v>3910</v>
      </c>
    </row>
    <row r="10936" spans="19:20">
      <c r="S10936" s="42">
        <v>13111</v>
      </c>
      <c r="T10936" s="66" t="s">
        <v>3891</v>
      </c>
    </row>
    <row r="10937" spans="19:20">
      <c r="S10937" s="42">
        <v>13112</v>
      </c>
      <c r="T10937" s="66" t="s">
        <v>3891</v>
      </c>
    </row>
    <row r="10938" spans="19:20">
      <c r="S10938" s="42">
        <v>13113</v>
      </c>
      <c r="T10938" s="66" t="s">
        <v>3891</v>
      </c>
    </row>
    <row r="10939" spans="19:20">
      <c r="S10939" s="42">
        <v>13114</v>
      </c>
      <c r="T10939" s="66" t="s">
        <v>3213</v>
      </c>
    </row>
    <row r="10940" spans="19:20">
      <c r="S10940" s="42">
        <v>13115</v>
      </c>
      <c r="T10940" s="66" t="s">
        <v>3891</v>
      </c>
    </row>
    <row r="10941" spans="19:20">
      <c r="S10941" s="42">
        <v>13116</v>
      </c>
      <c r="T10941" s="66" t="s">
        <v>3888</v>
      </c>
    </row>
    <row r="10942" spans="19:20">
      <c r="S10942" s="42">
        <v>13117</v>
      </c>
      <c r="T10942" s="66" t="s">
        <v>3888</v>
      </c>
    </row>
    <row r="10943" spans="19:20">
      <c r="S10943" s="42">
        <v>13118</v>
      </c>
      <c r="T10943" s="66" t="s">
        <v>3888</v>
      </c>
    </row>
    <row r="10944" spans="19:20">
      <c r="S10944" s="42">
        <v>13119</v>
      </c>
      <c r="T10944" s="66" t="s">
        <v>3213</v>
      </c>
    </row>
    <row r="10945" spans="19:20">
      <c r="S10945" s="42">
        <v>13120</v>
      </c>
      <c r="T10945" s="66" t="s">
        <v>3413</v>
      </c>
    </row>
    <row r="10946" spans="19:20">
      <c r="S10946" s="42">
        <v>13121</v>
      </c>
      <c r="T10946" s="66" t="s">
        <v>3888</v>
      </c>
    </row>
    <row r="10947" spans="19:20">
      <c r="S10947" s="42">
        <v>13122</v>
      </c>
      <c r="T10947" s="66" t="s">
        <v>3910</v>
      </c>
    </row>
    <row r="10948" spans="19:20">
      <c r="S10948" s="42">
        <v>13123</v>
      </c>
      <c r="T10948" s="66" t="s">
        <v>3910</v>
      </c>
    </row>
    <row r="10949" spans="19:20">
      <c r="S10949" s="42">
        <v>13349</v>
      </c>
      <c r="T10949" s="66" t="s">
        <v>3868</v>
      </c>
    </row>
    <row r="10950" spans="19:20">
      <c r="S10950" s="42">
        <v>13350</v>
      </c>
      <c r="T10950" s="66" t="s">
        <v>3868</v>
      </c>
    </row>
    <row r="10951" spans="19:20">
      <c r="S10951" s="42">
        <v>13351</v>
      </c>
      <c r="T10951" s="66" t="s">
        <v>3868</v>
      </c>
    </row>
    <row r="10952" spans="19:20">
      <c r="S10952" s="42">
        <v>13352</v>
      </c>
      <c r="T10952" s="66" t="s">
        <v>3868</v>
      </c>
    </row>
    <row r="10953" spans="19:20">
      <c r="S10953" s="42">
        <v>13353</v>
      </c>
      <c r="T10953" s="66" t="s">
        <v>3868</v>
      </c>
    </row>
    <row r="10954" spans="19:20">
      <c r="S10954" s="42">
        <v>13354</v>
      </c>
      <c r="T10954" s="66" t="s">
        <v>3868</v>
      </c>
    </row>
    <row r="10955" spans="19:20">
      <c r="S10955" s="42">
        <v>13355</v>
      </c>
      <c r="T10955" s="66" t="s">
        <v>4045</v>
      </c>
    </row>
    <row r="10956" spans="19:20">
      <c r="S10956" s="42">
        <v>13356</v>
      </c>
      <c r="T10956" s="66" t="s">
        <v>4045</v>
      </c>
    </row>
    <row r="10957" spans="19:20">
      <c r="S10957" s="42">
        <v>13357</v>
      </c>
      <c r="T10957" s="66" t="s">
        <v>4045</v>
      </c>
    </row>
    <row r="10958" spans="19:20">
      <c r="S10958" s="42">
        <v>13358</v>
      </c>
      <c r="T10958" s="66" t="s">
        <v>4045</v>
      </c>
    </row>
    <row r="10959" spans="19:20">
      <c r="S10959" s="42">
        <v>13359</v>
      </c>
      <c r="T10959" s="66" t="s">
        <v>4045</v>
      </c>
    </row>
    <row r="10960" spans="19:20">
      <c r="S10960" s="42">
        <v>13360</v>
      </c>
      <c r="T10960" s="66" t="s">
        <v>3388</v>
      </c>
    </row>
    <row r="10961" spans="19:20">
      <c r="S10961" s="42">
        <v>13361</v>
      </c>
      <c r="T10961" s="66" t="s">
        <v>3388</v>
      </c>
    </row>
    <row r="10962" spans="19:20">
      <c r="S10962" s="42">
        <v>13362</v>
      </c>
      <c r="T10962" s="66" t="s">
        <v>3388</v>
      </c>
    </row>
    <row r="10963" spans="19:20">
      <c r="S10963" s="42">
        <v>13363</v>
      </c>
      <c r="T10963" s="66" t="s">
        <v>3388</v>
      </c>
    </row>
    <row r="10964" spans="19:20">
      <c r="S10964" s="42">
        <v>13579</v>
      </c>
      <c r="T10964" s="66" t="s">
        <v>3388</v>
      </c>
    </row>
    <row r="10965" spans="19:20">
      <c r="S10965" s="42">
        <v>13580</v>
      </c>
      <c r="T10965" s="66" t="s">
        <v>3388</v>
      </c>
    </row>
    <row r="10966" spans="19:20">
      <c r="S10966" s="42">
        <v>13581</v>
      </c>
      <c r="T10966" s="66" t="s">
        <v>3388</v>
      </c>
    </row>
    <row r="10967" spans="19:20">
      <c r="S10967" s="42">
        <v>13582</v>
      </c>
      <c r="T10967" s="66" t="s">
        <v>3388</v>
      </c>
    </row>
    <row r="10968" spans="19:20">
      <c r="S10968" s="42">
        <v>13583</v>
      </c>
      <c r="T10968" s="66" t="s">
        <v>3388</v>
      </c>
    </row>
    <row r="10969" spans="19:20">
      <c r="S10969" s="42">
        <v>14689</v>
      </c>
      <c r="T10969" s="66" t="s">
        <v>3213</v>
      </c>
    </row>
    <row r="10970" spans="19:20">
      <c r="S10970" s="42">
        <v>14690</v>
      </c>
      <c r="T10970" s="66" t="s">
        <v>3213</v>
      </c>
    </row>
    <row r="10971" spans="19:20">
      <c r="S10971" s="42">
        <v>14691</v>
      </c>
      <c r="T10971" s="66" t="s">
        <v>3213</v>
      </c>
    </row>
    <row r="10972" spans="19:20">
      <c r="S10972" s="42">
        <v>13769</v>
      </c>
      <c r="T10972" s="66" t="s">
        <v>3936</v>
      </c>
    </row>
    <row r="10973" spans="19:20">
      <c r="S10973" s="42">
        <v>13770</v>
      </c>
      <c r="T10973" s="66" t="s">
        <v>3874</v>
      </c>
    </row>
    <row r="10974" spans="19:20">
      <c r="S10974" s="42">
        <v>13771</v>
      </c>
      <c r="T10974" s="66" t="s">
        <v>3874</v>
      </c>
    </row>
    <row r="10975" spans="19:20">
      <c r="S10975" s="42">
        <v>13772</v>
      </c>
      <c r="T10975" s="66" t="s">
        <v>3335</v>
      </c>
    </row>
    <row r="10976" spans="19:20">
      <c r="S10976" s="42">
        <v>13773</v>
      </c>
      <c r="T10976" s="66" t="s">
        <v>3933</v>
      </c>
    </row>
    <row r="10977" spans="19:20">
      <c r="S10977" s="42">
        <v>13774</v>
      </c>
      <c r="T10977" s="66" t="s">
        <v>4028</v>
      </c>
    </row>
    <row r="10978" spans="19:20">
      <c r="S10978" s="42">
        <v>13775</v>
      </c>
      <c r="T10978" s="66" t="s">
        <v>3213</v>
      </c>
    </row>
    <row r="10979" spans="19:20">
      <c r="S10979" s="42">
        <v>13584</v>
      </c>
      <c r="T10979" s="66" t="s">
        <v>3388</v>
      </c>
    </row>
    <row r="10980" spans="19:20">
      <c r="S10980" s="42">
        <v>13585</v>
      </c>
      <c r="T10980" s="66" t="s">
        <v>3388</v>
      </c>
    </row>
    <row r="10981" spans="19:20">
      <c r="S10981" s="42">
        <v>13586</v>
      </c>
      <c r="T10981" s="66" t="s">
        <v>3388</v>
      </c>
    </row>
    <row r="10982" spans="19:20">
      <c r="S10982" s="42">
        <v>13587</v>
      </c>
      <c r="T10982" s="66" t="s">
        <v>3388</v>
      </c>
    </row>
    <row r="10983" spans="19:20">
      <c r="S10983" s="42">
        <v>13588</v>
      </c>
      <c r="T10983" s="66" t="s">
        <v>3388</v>
      </c>
    </row>
    <row r="10984" spans="19:20">
      <c r="S10984" s="42">
        <v>13589</v>
      </c>
      <c r="T10984" s="66" t="s">
        <v>3388</v>
      </c>
    </row>
    <row r="10985" spans="19:20">
      <c r="S10985" s="42">
        <v>13590</v>
      </c>
      <c r="T10985" s="66" t="s">
        <v>3388</v>
      </c>
    </row>
    <row r="10986" spans="19:20">
      <c r="S10986" s="42">
        <v>13591</v>
      </c>
      <c r="T10986" s="66" t="s">
        <v>3388</v>
      </c>
    </row>
    <row r="10987" spans="19:20">
      <c r="S10987" s="42">
        <v>13592</v>
      </c>
      <c r="T10987" s="66" t="s">
        <v>3388</v>
      </c>
    </row>
    <row r="10988" spans="19:20">
      <c r="S10988" s="42">
        <v>13593</v>
      </c>
      <c r="T10988" s="66" t="s">
        <v>3388</v>
      </c>
    </row>
    <row r="10989" spans="19:20">
      <c r="S10989" s="42">
        <v>12880</v>
      </c>
      <c r="T10989" s="66" t="s">
        <v>4025</v>
      </c>
    </row>
    <row r="10990" spans="19:20">
      <c r="S10990" s="42">
        <v>12881</v>
      </c>
      <c r="T10990" s="66" t="s">
        <v>4025</v>
      </c>
    </row>
    <row r="10991" spans="19:20">
      <c r="S10991" s="42">
        <v>12882</v>
      </c>
      <c r="T10991" s="66" t="s">
        <v>4025</v>
      </c>
    </row>
    <row r="10992" spans="19:20">
      <c r="S10992" s="42">
        <v>12883</v>
      </c>
      <c r="T10992" s="66" t="s">
        <v>4025</v>
      </c>
    </row>
    <row r="10993" spans="19:20">
      <c r="S10993" s="42">
        <v>21309</v>
      </c>
      <c r="T10993" s="66" t="s">
        <v>3837</v>
      </c>
    </row>
    <row r="10994" spans="19:20">
      <c r="S10994" s="42">
        <v>21310</v>
      </c>
      <c r="T10994" s="66" t="s">
        <v>3329</v>
      </c>
    </row>
    <row r="10995" spans="19:20">
      <c r="S10995" s="42">
        <v>21311</v>
      </c>
      <c r="T10995" s="66" t="s">
        <v>3329</v>
      </c>
    </row>
    <row r="10996" spans="19:20">
      <c r="S10996" s="42">
        <v>21312</v>
      </c>
      <c r="T10996" s="66" t="s">
        <v>3329</v>
      </c>
    </row>
    <row r="10997" spans="19:20">
      <c r="S10997" s="42">
        <v>21313</v>
      </c>
      <c r="T10997" s="66" t="s">
        <v>3236</v>
      </c>
    </row>
    <row r="10998" spans="19:20">
      <c r="S10998" s="42">
        <v>21314</v>
      </c>
      <c r="T10998" s="66" t="s">
        <v>3329</v>
      </c>
    </row>
    <row r="10999" spans="19:20">
      <c r="S10999" s="42">
        <v>21315</v>
      </c>
      <c r="T10999" s="66" t="s">
        <v>3329</v>
      </c>
    </row>
    <row r="11000" spans="19:20">
      <c r="S11000" s="42">
        <v>21316</v>
      </c>
      <c r="T11000" s="66" t="s">
        <v>3329</v>
      </c>
    </row>
    <row r="11001" spans="19:20">
      <c r="S11001" s="42">
        <v>21317</v>
      </c>
      <c r="T11001" s="66" t="s">
        <v>4339</v>
      </c>
    </row>
    <row r="11002" spans="19:20">
      <c r="S11002" s="42">
        <v>21318</v>
      </c>
      <c r="T11002" s="66" t="s">
        <v>4200</v>
      </c>
    </row>
    <row r="11003" spans="19:20">
      <c r="S11003" s="42">
        <v>21532</v>
      </c>
      <c r="T11003" s="66" t="s">
        <v>4054</v>
      </c>
    </row>
    <row r="11004" spans="19:20">
      <c r="S11004" s="42">
        <v>14956</v>
      </c>
      <c r="T11004" s="66" t="s">
        <v>4048</v>
      </c>
    </row>
    <row r="11005" spans="19:20">
      <c r="S11005" s="42">
        <v>14957</v>
      </c>
      <c r="T11005" s="66" t="s">
        <v>3213</v>
      </c>
    </row>
    <row r="11006" spans="19:20">
      <c r="S11006" s="42">
        <v>14958</v>
      </c>
      <c r="T11006" s="66" t="s">
        <v>3993</v>
      </c>
    </row>
    <row r="11007" spans="19:20">
      <c r="S11007" s="42">
        <v>14966</v>
      </c>
      <c r="T11007" s="66" t="s">
        <v>3236</v>
      </c>
    </row>
    <row r="11008" spans="19:20">
      <c r="S11008" s="42">
        <v>14967</v>
      </c>
      <c r="T11008" s="66" t="s">
        <v>3999</v>
      </c>
    </row>
    <row r="11009" spans="19:20">
      <c r="S11009" s="42">
        <v>14968</v>
      </c>
      <c r="T11009" s="66" t="s">
        <v>3999</v>
      </c>
    </row>
    <row r="11010" spans="19:20">
      <c r="S11010" s="42">
        <v>14969</v>
      </c>
      <c r="T11010" s="66" t="s">
        <v>4001</v>
      </c>
    </row>
    <row r="11011" spans="19:20">
      <c r="S11011" s="42">
        <v>14634</v>
      </c>
      <c r="T11011" s="66" t="s">
        <v>3213</v>
      </c>
    </row>
    <row r="11012" spans="19:20">
      <c r="S11012" s="42">
        <v>14635</v>
      </c>
      <c r="T11012" s="66" t="s">
        <v>3213</v>
      </c>
    </row>
    <row r="11013" spans="19:20">
      <c r="S11013" s="42">
        <v>14636</v>
      </c>
      <c r="T11013" s="66" t="s">
        <v>3213</v>
      </c>
    </row>
    <row r="11014" spans="19:20">
      <c r="S11014" s="42">
        <v>15418</v>
      </c>
      <c r="T11014" s="66" t="s">
        <v>4202</v>
      </c>
    </row>
    <row r="11015" spans="19:20">
      <c r="S11015" s="42">
        <v>15419</v>
      </c>
      <c r="T11015" s="66" t="s">
        <v>4202</v>
      </c>
    </row>
    <row r="11016" spans="19:20">
      <c r="S11016" s="42">
        <v>15420</v>
      </c>
      <c r="T11016" s="66" t="s">
        <v>4202</v>
      </c>
    </row>
    <row r="11017" spans="19:20">
      <c r="S11017" s="42">
        <v>15421</v>
      </c>
      <c r="T11017" s="66" t="s">
        <v>4202</v>
      </c>
    </row>
    <row r="11018" spans="19:20">
      <c r="S11018" s="42">
        <v>15422</v>
      </c>
      <c r="T11018" s="66" t="s">
        <v>4202</v>
      </c>
    </row>
    <row r="11019" spans="19:20">
      <c r="S11019" s="42">
        <v>15423</v>
      </c>
      <c r="T11019" s="66" t="s">
        <v>4202</v>
      </c>
    </row>
    <row r="11020" spans="19:20">
      <c r="S11020" s="42">
        <v>15424</v>
      </c>
      <c r="T11020" s="66" t="s">
        <v>4202</v>
      </c>
    </row>
    <row r="11021" spans="19:20">
      <c r="S11021" s="42">
        <v>15425</v>
      </c>
      <c r="T11021" s="66" t="s">
        <v>3333</v>
      </c>
    </row>
    <row r="11022" spans="19:20">
      <c r="S11022" s="42">
        <v>15426</v>
      </c>
      <c r="T11022" s="66" t="s">
        <v>3333</v>
      </c>
    </row>
    <row r="11023" spans="19:20">
      <c r="S11023" s="42">
        <v>14703</v>
      </c>
      <c r="T11023" s="66" t="s">
        <v>3964</v>
      </c>
    </row>
    <row r="11024" spans="19:20">
      <c r="S11024" s="42">
        <v>14704</v>
      </c>
      <c r="T11024" s="66" t="s">
        <v>3964</v>
      </c>
    </row>
    <row r="11025" spans="19:20">
      <c r="S11025" s="42">
        <v>14851</v>
      </c>
      <c r="T11025" s="66" t="s">
        <v>3849</v>
      </c>
    </row>
    <row r="11026" spans="19:20">
      <c r="S11026" s="42">
        <v>14852</v>
      </c>
      <c r="T11026" s="66" t="s">
        <v>3849</v>
      </c>
    </row>
    <row r="11027" spans="19:20">
      <c r="S11027" s="42">
        <v>15094</v>
      </c>
      <c r="T11027" s="66" t="s">
        <v>3992</v>
      </c>
    </row>
    <row r="11028" spans="19:20">
      <c r="S11028" s="42">
        <v>15095</v>
      </c>
      <c r="T11028" s="66" t="s">
        <v>3992</v>
      </c>
    </row>
    <row r="11029" spans="19:20">
      <c r="S11029" s="42">
        <v>15096</v>
      </c>
      <c r="T11029" s="66" t="s">
        <v>3992</v>
      </c>
    </row>
    <row r="11030" spans="19:20">
      <c r="S11030" s="42">
        <v>15097</v>
      </c>
      <c r="T11030" s="66" t="s">
        <v>3992</v>
      </c>
    </row>
    <row r="11031" spans="19:20">
      <c r="S11031" s="42">
        <v>15098</v>
      </c>
      <c r="T11031" s="66" t="s">
        <v>3841</v>
      </c>
    </row>
    <row r="11032" spans="19:20">
      <c r="S11032" s="42">
        <v>15099</v>
      </c>
      <c r="T11032" s="66" t="s">
        <v>3767</v>
      </c>
    </row>
    <row r="11033" spans="19:20">
      <c r="S11033" s="42">
        <v>15100</v>
      </c>
      <c r="T11033" s="66" t="s">
        <v>3767</v>
      </c>
    </row>
    <row r="11034" spans="19:20">
      <c r="S11034" s="42">
        <v>15101</v>
      </c>
      <c r="T11034" s="66" t="s">
        <v>3767</v>
      </c>
    </row>
    <row r="11035" spans="19:20">
      <c r="S11035" s="42">
        <v>14637</v>
      </c>
      <c r="T11035" s="66" t="s">
        <v>3213</v>
      </c>
    </row>
    <row r="11036" spans="19:20">
      <c r="S11036" s="42">
        <v>14638</v>
      </c>
      <c r="T11036" s="66" t="s">
        <v>3402</v>
      </c>
    </row>
    <row r="11037" spans="19:20">
      <c r="S11037" s="42">
        <v>14639</v>
      </c>
      <c r="T11037" s="66" t="s">
        <v>3402</v>
      </c>
    </row>
    <row r="11038" spans="19:20">
      <c r="S11038" s="42">
        <v>14640</v>
      </c>
      <c r="T11038" s="66" t="s">
        <v>3402</v>
      </c>
    </row>
    <row r="11039" spans="19:20">
      <c r="S11039" s="42">
        <v>14641</v>
      </c>
      <c r="T11039" s="66" t="s">
        <v>3402</v>
      </c>
    </row>
    <row r="11040" spans="19:20">
      <c r="S11040" s="42">
        <v>14642</v>
      </c>
      <c r="T11040" s="66" t="s">
        <v>3402</v>
      </c>
    </row>
    <row r="11041" spans="19:20">
      <c r="S11041" s="42">
        <v>14931</v>
      </c>
      <c r="T11041" s="66" t="s">
        <v>3970</v>
      </c>
    </row>
    <row r="11042" spans="19:20">
      <c r="S11042" s="42">
        <v>14932</v>
      </c>
      <c r="T11042" s="66" t="s">
        <v>3970</v>
      </c>
    </row>
    <row r="11043" spans="19:20">
      <c r="S11043" s="42">
        <v>14933</v>
      </c>
      <c r="T11043" s="66" t="s">
        <v>3970</v>
      </c>
    </row>
    <row r="11044" spans="19:20">
      <c r="S11044" s="42">
        <v>14934</v>
      </c>
      <c r="T11044" s="66" t="s">
        <v>4024</v>
      </c>
    </row>
    <row r="11045" spans="19:20">
      <c r="S11045" s="42">
        <v>14935</v>
      </c>
      <c r="T11045" s="66" t="s">
        <v>4024</v>
      </c>
    </row>
    <row r="11046" spans="19:20">
      <c r="S11046" s="42">
        <v>14936</v>
      </c>
      <c r="T11046" s="66" t="s">
        <v>4024</v>
      </c>
    </row>
    <row r="11047" spans="19:20">
      <c r="S11047" s="42">
        <v>14937</v>
      </c>
      <c r="T11047" s="66" t="s">
        <v>4024</v>
      </c>
    </row>
    <row r="11048" spans="19:20">
      <c r="S11048" s="42">
        <v>14938</v>
      </c>
      <c r="T11048" s="66" t="s">
        <v>4024</v>
      </c>
    </row>
    <row r="11049" spans="19:20">
      <c r="S11049" s="42">
        <v>14939</v>
      </c>
      <c r="T11049" s="66" t="s">
        <v>4173</v>
      </c>
    </row>
    <row r="11050" spans="19:20">
      <c r="S11050" s="42">
        <v>14940</v>
      </c>
      <c r="T11050" s="66" t="s">
        <v>3236</v>
      </c>
    </row>
    <row r="11051" spans="19:20">
      <c r="S11051" s="42">
        <v>14941</v>
      </c>
      <c r="T11051" s="66" t="s">
        <v>3329</v>
      </c>
    </row>
    <row r="11052" spans="19:20">
      <c r="S11052" s="42">
        <v>14942</v>
      </c>
      <c r="T11052" s="66" t="s">
        <v>3973</v>
      </c>
    </row>
    <row r="11053" spans="19:20">
      <c r="S11053" s="42">
        <v>14943</v>
      </c>
      <c r="T11053" s="66" t="s">
        <v>4317</v>
      </c>
    </row>
    <row r="11054" spans="19:20">
      <c r="S11054" s="42">
        <v>14944</v>
      </c>
      <c r="T11054" s="66" t="s">
        <v>4200</v>
      </c>
    </row>
    <row r="11055" spans="19:20">
      <c r="S11055" s="42">
        <v>14945</v>
      </c>
      <c r="T11055" s="66" t="s">
        <v>3514</v>
      </c>
    </row>
    <row r="11056" spans="19:20">
      <c r="S11056" s="42">
        <v>15187</v>
      </c>
      <c r="T11056" s="66" t="s">
        <v>3828</v>
      </c>
    </row>
    <row r="11057" spans="19:20">
      <c r="S11057" s="42">
        <v>15188</v>
      </c>
      <c r="T11057" s="66" t="s">
        <v>3828</v>
      </c>
    </row>
    <row r="11058" spans="19:20">
      <c r="S11058" s="42">
        <v>15189</v>
      </c>
      <c r="T11058" s="66" t="s">
        <v>4036</v>
      </c>
    </row>
    <row r="11059" spans="19:20">
      <c r="S11059" s="42">
        <v>15190</v>
      </c>
      <c r="T11059" s="66" t="s">
        <v>4036</v>
      </c>
    </row>
    <row r="11060" spans="19:20">
      <c r="S11060" s="42">
        <v>15191</v>
      </c>
      <c r="T11060" s="66" t="s">
        <v>4036</v>
      </c>
    </row>
    <row r="11061" spans="19:20">
      <c r="S11061" s="42">
        <v>15192</v>
      </c>
      <c r="T11061" s="66" t="s">
        <v>4036</v>
      </c>
    </row>
    <row r="11062" spans="19:20">
      <c r="S11062" s="42">
        <v>15193</v>
      </c>
      <c r="T11062" s="66" t="s">
        <v>4036</v>
      </c>
    </row>
    <row r="11063" spans="19:20">
      <c r="S11063" s="42">
        <v>15194</v>
      </c>
      <c r="T11063" s="66" t="s">
        <v>4036</v>
      </c>
    </row>
    <row r="11064" spans="19:20">
      <c r="S11064" s="42">
        <v>15195</v>
      </c>
      <c r="T11064" s="66" t="s">
        <v>3965</v>
      </c>
    </row>
    <row r="11065" spans="19:20">
      <c r="S11065" s="42">
        <v>15196</v>
      </c>
      <c r="T11065" s="66" t="s">
        <v>3965</v>
      </c>
    </row>
    <row r="11066" spans="19:20">
      <c r="S11066" s="42">
        <v>15197</v>
      </c>
      <c r="T11066" s="66" t="s">
        <v>4036</v>
      </c>
    </row>
    <row r="11067" spans="19:20">
      <c r="S11067" s="42">
        <v>15198</v>
      </c>
      <c r="T11067" s="66" t="s">
        <v>4036</v>
      </c>
    </row>
    <row r="11068" spans="19:20">
      <c r="S11068" s="42">
        <v>15199</v>
      </c>
      <c r="T11068" s="66" t="s">
        <v>4441</v>
      </c>
    </row>
    <row r="11069" spans="19:20">
      <c r="S11069" s="42">
        <v>15200</v>
      </c>
      <c r="T11069" s="66" t="s">
        <v>4441</v>
      </c>
    </row>
    <row r="11070" spans="19:20">
      <c r="S11070" s="42">
        <v>15201</v>
      </c>
      <c r="T11070" s="66" t="s">
        <v>3924</v>
      </c>
    </row>
    <row r="11071" spans="19:20">
      <c r="S11071" s="42">
        <v>15412</v>
      </c>
      <c r="T11071" s="66" t="s">
        <v>4201</v>
      </c>
    </row>
    <row r="11072" spans="19:20">
      <c r="S11072" s="42">
        <v>15413</v>
      </c>
      <c r="T11072" s="66" t="s">
        <v>3836</v>
      </c>
    </row>
    <row r="11073" spans="19:20">
      <c r="S11073" s="42">
        <v>15414</v>
      </c>
      <c r="T11073" s="66" t="s">
        <v>3836</v>
      </c>
    </row>
    <row r="11074" spans="19:20">
      <c r="S11074" s="42">
        <v>15415</v>
      </c>
      <c r="T11074" s="66" t="s">
        <v>4202</v>
      </c>
    </row>
    <row r="11075" spans="19:20">
      <c r="S11075" s="42">
        <v>15416</v>
      </c>
      <c r="T11075" s="66" t="s">
        <v>4202</v>
      </c>
    </row>
    <row r="11076" spans="19:20">
      <c r="S11076" s="42">
        <v>15417</v>
      </c>
      <c r="T11076" s="66" t="s">
        <v>4202</v>
      </c>
    </row>
    <row r="11077" spans="19:20">
      <c r="S11077" s="42">
        <v>21533</v>
      </c>
      <c r="T11077" s="66" t="s">
        <v>4054</v>
      </c>
    </row>
    <row r="11078" spans="19:20">
      <c r="S11078" s="42">
        <v>21534</v>
      </c>
      <c r="T11078" s="66" t="s">
        <v>4212</v>
      </c>
    </row>
    <row r="11079" spans="19:20">
      <c r="S11079" s="42">
        <v>21535</v>
      </c>
      <c r="T11079" s="66" t="s">
        <v>4006</v>
      </c>
    </row>
    <row r="11080" spans="19:20">
      <c r="S11080" s="42">
        <v>21536</v>
      </c>
      <c r="T11080" s="66" t="s">
        <v>3970</v>
      </c>
    </row>
    <row r="11081" spans="19:20">
      <c r="S11081" s="42">
        <v>21537</v>
      </c>
      <c r="T11081" s="66" t="s">
        <v>3970</v>
      </c>
    </row>
    <row r="11082" spans="19:20">
      <c r="S11082" s="42">
        <v>21538</v>
      </c>
      <c r="T11082" s="66" t="s">
        <v>3970</v>
      </c>
    </row>
    <row r="11083" spans="19:20">
      <c r="S11083" s="42">
        <v>21539</v>
      </c>
      <c r="T11083" s="66" t="s">
        <v>3970</v>
      </c>
    </row>
    <row r="11084" spans="19:20">
      <c r="S11084" s="42">
        <v>21540</v>
      </c>
      <c r="T11084" s="66" t="s">
        <v>3970</v>
      </c>
    </row>
    <row r="11085" spans="19:20">
      <c r="S11085" s="42">
        <v>21541</v>
      </c>
      <c r="T11085" s="66" t="s">
        <v>3970</v>
      </c>
    </row>
    <row r="11086" spans="19:20">
      <c r="S11086" s="42">
        <v>21542</v>
      </c>
      <c r="T11086" s="66" t="s">
        <v>3970</v>
      </c>
    </row>
    <row r="11087" spans="19:20">
      <c r="S11087" s="42">
        <v>21543</v>
      </c>
      <c r="T11087" s="66" t="s">
        <v>4021</v>
      </c>
    </row>
    <row r="11088" spans="19:20">
      <c r="S11088" s="42">
        <v>21544</v>
      </c>
      <c r="T11088" s="66" t="s">
        <v>4024</v>
      </c>
    </row>
    <row r="11089" spans="19:20">
      <c r="S11089" s="42">
        <v>21545</v>
      </c>
      <c r="T11089" s="66" t="s">
        <v>4023</v>
      </c>
    </row>
    <row r="11090" spans="19:20">
      <c r="S11090" s="42">
        <v>21546</v>
      </c>
      <c r="T11090" s="66" t="s">
        <v>4358</v>
      </c>
    </row>
    <row r="11091" spans="19:20">
      <c r="S11091" s="42">
        <v>14612</v>
      </c>
      <c r="T11091" s="66" t="s">
        <v>4016</v>
      </c>
    </row>
    <row r="11092" spans="19:20">
      <c r="S11092" s="42">
        <v>14838</v>
      </c>
      <c r="T11092" s="66" t="s">
        <v>3974</v>
      </c>
    </row>
    <row r="11093" spans="19:20">
      <c r="S11093" s="42">
        <v>14839</v>
      </c>
      <c r="T11093" s="66" t="s">
        <v>3974</v>
      </c>
    </row>
    <row r="11094" spans="19:20">
      <c r="S11094" s="42">
        <v>14840</v>
      </c>
      <c r="T11094" s="66" t="s">
        <v>3536</v>
      </c>
    </row>
    <row r="11095" spans="19:20">
      <c r="S11095" s="42">
        <v>14841</v>
      </c>
      <c r="T11095" s="66" t="s">
        <v>3536</v>
      </c>
    </row>
    <row r="11096" spans="19:20">
      <c r="S11096" s="42">
        <v>14842</v>
      </c>
      <c r="T11096" s="66" t="s">
        <v>3333</v>
      </c>
    </row>
    <row r="11097" spans="19:20">
      <c r="S11097" s="42">
        <v>14843</v>
      </c>
      <c r="T11097" s="66" t="s">
        <v>3333</v>
      </c>
    </row>
    <row r="11098" spans="19:20">
      <c r="S11098" s="42">
        <v>14844</v>
      </c>
      <c r="T11098" s="66" t="s">
        <v>3333</v>
      </c>
    </row>
    <row r="11099" spans="19:20">
      <c r="S11099" s="42">
        <v>14845</v>
      </c>
      <c r="T11099" s="66" t="s">
        <v>3333</v>
      </c>
    </row>
    <row r="11100" spans="19:20">
      <c r="S11100" s="42">
        <v>14846</v>
      </c>
      <c r="T11100" s="66" t="s">
        <v>3213</v>
      </c>
    </row>
    <row r="11101" spans="19:20">
      <c r="S11101" s="42">
        <v>14847</v>
      </c>
      <c r="T11101" s="66" t="s">
        <v>3992</v>
      </c>
    </row>
    <row r="11102" spans="19:20">
      <c r="S11102" s="42">
        <v>14848</v>
      </c>
      <c r="T11102" s="66" t="s">
        <v>3992</v>
      </c>
    </row>
    <row r="11103" spans="19:20">
      <c r="S11103" s="42">
        <v>14849</v>
      </c>
      <c r="T11103" s="66" t="s">
        <v>3849</v>
      </c>
    </row>
    <row r="11104" spans="19:20">
      <c r="S11104" s="42">
        <v>14850</v>
      </c>
      <c r="T11104" s="66" t="s">
        <v>3849</v>
      </c>
    </row>
    <row r="11105" spans="19:20">
      <c r="S11105" s="42">
        <v>15344</v>
      </c>
      <c r="T11105" s="66" t="s">
        <v>4016</v>
      </c>
    </row>
    <row r="11106" spans="19:20">
      <c r="S11106" s="42">
        <v>15345</v>
      </c>
      <c r="T11106" s="66" t="s">
        <v>4016</v>
      </c>
    </row>
    <row r="11107" spans="19:20">
      <c r="S11107" s="42">
        <v>15346</v>
      </c>
      <c r="T11107" s="66" t="s">
        <v>4016</v>
      </c>
    </row>
    <row r="11108" spans="19:20">
      <c r="S11108" s="42">
        <v>15347</v>
      </c>
      <c r="T11108" s="66" t="s">
        <v>4016</v>
      </c>
    </row>
    <row r="11109" spans="19:20">
      <c r="S11109" s="42">
        <v>15348</v>
      </c>
      <c r="T11109" s="66" t="s">
        <v>4016</v>
      </c>
    </row>
    <row r="11110" spans="19:20">
      <c r="S11110" s="42">
        <v>15349</v>
      </c>
      <c r="T11110" s="66" t="s">
        <v>4016</v>
      </c>
    </row>
    <row r="11111" spans="19:20">
      <c r="S11111" s="42">
        <v>15350</v>
      </c>
      <c r="T11111" s="66" t="s">
        <v>3989</v>
      </c>
    </row>
    <row r="11112" spans="19:20">
      <c r="S11112" s="42">
        <v>15351</v>
      </c>
      <c r="T11112" s="66" t="s">
        <v>3989</v>
      </c>
    </row>
    <row r="11113" spans="19:20">
      <c r="S11113" s="42">
        <v>14628</v>
      </c>
      <c r="T11113" s="66" t="s">
        <v>3213</v>
      </c>
    </row>
    <row r="11114" spans="19:20">
      <c r="S11114" s="42">
        <v>14629</v>
      </c>
      <c r="T11114" s="66" t="s">
        <v>3213</v>
      </c>
    </row>
    <row r="11115" spans="19:20">
      <c r="S11115" s="42">
        <v>14630</v>
      </c>
      <c r="T11115" s="66" t="s">
        <v>3213</v>
      </c>
    </row>
    <row r="11116" spans="19:20">
      <c r="S11116" s="42">
        <v>14631</v>
      </c>
      <c r="T11116" s="66" t="s">
        <v>3213</v>
      </c>
    </row>
    <row r="11117" spans="19:20">
      <c r="S11117" s="42">
        <v>14632</v>
      </c>
      <c r="T11117" s="66" t="s">
        <v>3213</v>
      </c>
    </row>
    <row r="11118" spans="19:20">
      <c r="S11118" s="42">
        <v>14633</v>
      </c>
      <c r="T11118" s="66" t="s">
        <v>3213</v>
      </c>
    </row>
    <row r="11119" spans="19:20">
      <c r="S11119" s="42">
        <v>14705</v>
      </c>
      <c r="T11119" s="66" t="s">
        <v>3964</v>
      </c>
    </row>
    <row r="11120" spans="19:20">
      <c r="S11120" s="42">
        <v>14706</v>
      </c>
      <c r="T11120" s="66" t="s">
        <v>3964</v>
      </c>
    </row>
    <row r="11121" spans="19:20">
      <c r="S11121" s="42">
        <v>14707</v>
      </c>
      <c r="T11121" s="66" t="s">
        <v>3964</v>
      </c>
    </row>
    <row r="11122" spans="19:20">
      <c r="S11122" s="42">
        <v>14708</v>
      </c>
      <c r="T11122" s="66" t="s">
        <v>3964</v>
      </c>
    </row>
    <row r="11123" spans="19:20">
      <c r="S11123" s="42">
        <v>14709</v>
      </c>
      <c r="T11123" s="66" t="s">
        <v>3964</v>
      </c>
    </row>
    <row r="11124" spans="19:20">
      <c r="S11124" s="42">
        <v>14710</v>
      </c>
      <c r="T11124" s="66" t="s">
        <v>3964</v>
      </c>
    </row>
    <row r="11125" spans="19:20">
      <c r="S11125" s="42">
        <v>14711</v>
      </c>
      <c r="T11125" s="66" t="s">
        <v>3844</v>
      </c>
    </row>
    <row r="11126" spans="19:20">
      <c r="S11126" s="42">
        <v>14712</v>
      </c>
      <c r="T11126" s="66" t="s">
        <v>3989</v>
      </c>
    </row>
    <row r="11127" spans="19:20">
      <c r="S11127" s="42">
        <v>14714</v>
      </c>
      <c r="T11127" s="66" t="s">
        <v>3971</v>
      </c>
    </row>
    <row r="11128" spans="19:20">
      <c r="S11128" s="42">
        <v>14715</v>
      </c>
      <c r="T11128" s="66" t="s">
        <v>3837</v>
      </c>
    </row>
    <row r="11129" spans="19:20">
      <c r="S11129" s="42">
        <v>14716</v>
      </c>
      <c r="T11129" s="66" t="s">
        <v>3236</v>
      </c>
    </row>
    <row r="11130" spans="19:20">
      <c r="S11130" s="42">
        <v>14717</v>
      </c>
      <c r="T11130" s="66" t="s">
        <v>4173</v>
      </c>
    </row>
    <row r="11131" spans="19:20">
      <c r="S11131" s="42">
        <v>14946</v>
      </c>
      <c r="T11131" s="66" t="s">
        <v>3907</v>
      </c>
    </row>
    <row r="11132" spans="19:20">
      <c r="S11132" s="42">
        <v>14947</v>
      </c>
      <c r="T11132" s="66" t="s">
        <v>3907</v>
      </c>
    </row>
    <row r="11133" spans="19:20">
      <c r="S11133" s="42">
        <v>14948</v>
      </c>
      <c r="T11133" s="66" t="s">
        <v>3236</v>
      </c>
    </row>
    <row r="11134" spans="19:20">
      <c r="S11134" s="42">
        <v>14950</v>
      </c>
      <c r="T11134" s="66" t="s">
        <v>4048</v>
      </c>
    </row>
    <row r="11135" spans="19:20">
      <c r="S11135" s="42">
        <v>14951</v>
      </c>
      <c r="T11135" s="66" t="s">
        <v>4048</v>
      </c>
    </row>
    <row r="11136" spans="19:20">
      <c r="S11136" s="42">
        <v>14953</v>
      </c>
      <c r="T11136" s="66" t="s">
        <v>4048</v>
      </c>
    </row>
    <row r="11137" spans="19:20">
      <c r="S11137" s="42">
        <v>14954</v>
      </c>
      <c r="T11137" s="66" t="s">
        <v>4048</v>
      </c>
    </row>
    <row r="11138" spans="19:20">
      <c r="S11138" s="42">
        <v>14955</v>
      </c>
      <c r="T11138" s="66" t="s">
        <v>3329</v>
      </c>
    </row>
    <row r="11139" spans="19:20">
      <c r="S11139" s="42">
        <v>21158</v>
      </c>
      <c r="T11139" s="66" t="s">
        <v>4026</v>
      </c>
    </row>
    <row r="11140" spans="19:20">
      <c r="S11140" s="42">
        <v>21159</v>
      </c>
      <c r="T11140" s="66" t="s">
        <v>4026</v>
      </c>
    </row>
    <row r="11141" spans="19:20">
      <c r="S11141" s="42">
        <v>21160</v>
      </c>
      <c r="T11141" s="66" t="s">
        <v>4026</v>
      </c>
    </row>
    <row r="11142" spans="19:20">
      <c r="S11142" s="42">
        <v>21161</v>
      </c>
      <c r="T11142" s="66" t="s">
        <v>3910</v>
      </c>
    </row>
    <row r="11143" spans="19:20">
      <c r="S11143" s="42">
        <v>21162</v>
      </c>
      <c r="T11143" s="66" t="s">
        <v>3213</v>
      </c>
    </row>
    <row r="11144" spans="19:20">
      <c r="S11144" s="42">
        <v>21163</v>
      </c>
      <c r="T11144" s="66" t="s">
        <v>3838</v>
      </c>
    </row>
    <row r="11145" spans="19:20">
      <c r="S11145" s="42">
        <v>21164</v>
      </c>
      <c r="T11145" s="66" t="s">
        <v>3213</v>
      </c>
    </row>
    <row r="11146" spans="19:20">
      <c r="S11146" s="42">
        <v>21165</v>
      </c>
      <c r="T11146" s="66" t="s">
        <v>3213</v>
      </c>
    </row>
    <row r="11147" spans="19:20">
      <c r="S11147" s="42">
        <v>21166</v>
      </c>
      <c r="T11147" s="66" t="s">
        <v>3213</v>
      </c>
    </row>
    <row r="11148" spans="19:20">
      <c r="S11148" s="42">
        <v>21167</v>
      </c>
      <c r="T11148" s="66" t="s">
        <v>3514</v>
      </c>
    </row>
    <row r="11149" spans="19:20">
      <c r="S11149" s="42">
        <v>21395</v>
      </c>
      <c r="T11149" s="66" t="s">
        <v>3536</v>
      </c>
    </row>
    <row r="11150" spans="19:20">
      <c r="S11150" s="42">
        <v>21396</v>
      </c>
      <c r="T11150" s="66" t="s">
        <v>3536</v>
      </c>
    </row>
    <row r="11151" spans="19:20">
      <c r="S11151" s="42">
        <v>21397</v>
      </c>
      <c r="T11151" s="66" t="s">
        <v>3536</v>
      </c>
    </row>
    <row r="11152" spans="19:20">
      <c r="S11152" s="42">
        <v>21398</v>
      </c>
      <c r="T11152" s="66" t="s">
        <v>3536</v>
      </c>
    </row>
    <row r="11153" spans="19:20">
      <c r="S11153" s="42">
        <v>21399</v>
      </c>
      <c r="T11153" s="66" t="s">
        <v>3536</v>
      </c>
    </row>
    <row r="11154" spans="19:20">
      <c r="S11154" s="42">
        <v>21400</v>
      </c>
      <c r="T11154" s="66" t="s">
        <v>3536</v>
      </c>
    </row>
    <row r="11155" spans="19:20">
      <c r="S11155" s="42">
        <v>21401</v>
      </c>
      <c r="T11155" s="66" t="s">
        <v>3990</v>
      </c>
    </row>
    <row r="11156" spans="19:20">
      <c r="S11156" s="42">
        <v>21402</v>
      </c>
      <c r="T11156" s="66" t="s">
        <v>4324</v>
      </c>
    </row>
    <row r="11157" spans="19:20">
      <c r="S11157" s="42">
        <v>21306</v>
      </c>
      <c r="T11157" s="66" t="s">
        <v>3844</v>
      </c>
    </row>
    <row r="11158" spans="19:20">
      <c r="S11158" s="42">
        <v>21307</v>
      </c>
      <c r="T11158" s="66" t="s">
        <v>4442</v>
      </c>
    </row>
    <row r="11159" spans="19:20">
      <c r="S11159" s="42">
        <v>21308</v>
      </c>
      <c r="T11159" s="66" t="s">
        <v>3837</v>
      </c>
    </row>
    <row r="11160" spans="19:20">
      <c r="S11160" s="42">
        <v>17119</v>
      </c>
      <c r="T11160" s="66" t="s">
        <v>3860</v>
      </c>
    </row>
    <row r="11161" spans="19:20">
      <c r="S11161" s="42">
        <v>17120</v>
      </c>
      <c r="T11161" s="66" t="s">
        <v>3959</v>
      </c>
    </row>
    <row r="11162" spans="19:20">
      <c r="S11162" s="42">
        <v>17121</v>
      </c>
      <c r="T11162" s="66" t="s">
        <v>3959</v>
      </c>
    </row>
    <row r="11163" spans="19:20">
      <c r="S11163" s="42">
        <v>17122</v>
      </c>
      <c r="T11163" s="66" t="s">
        <v>3216</v>
      </c>
    </row>
    <row r="11164" spans="19:20">
      <c r="S11164" s="42">
        <v>17123</v>
      </c>
      <c r="T11164" s="66" t="s">
        <v>3216</v>
      </c>
    </row>
    <row r="11165" spans="19:20">
      <c r="S11165" s="42">
        <v>17124</v>
      </c>
      <c r="T11165" s="66" t="s">
        <v>3216</v>
      </c>
    </row>
    <row r="11166" spans="19:20">
      <c r="S11166" s="42">
        <v>17125</v>
      </c>
      <c r="T11166" s="66" t="s">
        <v>3216</v>
      </c>
    </row>
    <row r="11167" spans="19:20">
      <c r="S11167" s="42">
        <v>17126</v>
      </c>
      <c r="T11167" s="66" t="s">
        <v>3216</v>
      </c>
    </row>
    <row r="11168" spans="19:20">
      <c r="S11168" s="42">
        <v>17127</v>
      </c>
      <c r="T11168" s="66" t="s">
        <v>3216</v>
      </c>
    </row>
    <row r="11169" spans="19:20">
      <c r="S11169" s="42">
        <v>17128</v>
      </c>
      <c r="T11169" s="66" t="s">
        <v>3999</v>
      </c>
    </row>
    <row r="11170" spans="19:20">
      <c r="S11170" s="42">
        <v>17129</v>
      </c>
      <c r="T11170" s="66" t="s">
        <v>4077</v>
      </c>
    </row>
    <row r="11171" spans="19:20">
      <c r="S11171" s="42">
        <v>17057</v>
      </c>
      <c r="T11171" s="66" t="s">
        <v>3421</v>
      </c>
    </row>
    <row r="11172" spans="19:20">
      <c r="S11172" s="42">
        <v>17058</v>
      </c>
      <c r="T11172" s="66" t="s">
        <v>3216</v>
      </c>
    </row>
    <row r="11173" spans="19:20">
      <c r="S11173" s="42">
        <v>17059</v>
      </c>
      <c r="T11173" s="66" t="s">
        <v>3860</v>
      </c>
    </row>
    <row r="11174" spans="19:20">
      <c r="S11174" s="42">
        <v>17060</v>
      </c>
      <c r="T11174" s="66" t="s">
        <v>3860</v>
      </c>
    </row>
    <row r="11175" spans="19:20">
      <c r="S11175" s="42">
        <v>17061</v>
      </c>
      <c r="T11175" s="66" t="s">
        <v>3860</v>
      </c>
    </row>
    <row r="11176" spans="19:20">
      <c r="S11176" s="42">
        <v>17062</v>
      </c>
      <c r="T11176" s="66" t="s">
        <v>4137</v>
      </c>
    </row>
    <row r="11177" spans="19:20">
      <c r="S11177" s="42">
        <v>17063</v>
      </c>
      <c r="T11177" s="66" t="s">
        <v>3866</v>
      </c>
    </row>
    <row r="11178" spans="19:20">
      <c r="S11178" s="42">
        <v>17064</v>
      </c>
      <c r="T11178" s="66" t="s">
        <v>3866</v>
      </c>
    </row>
    <row r="11179" spans="19:20">
      <c r="S11179" s="42">
        <v>17065</v>
      </c>
      <c r="T11179" s="66" t="s">
        <v>4068</v>
      </c>
    </row>
    <row r="11180" spans="19:20">
      <c r="S11180" s="42">
        <v>17066</v>
      </c>
      <c r="T11180" s="66" t="s">
        <v>3860</v>
      </c>
    </row>
    <row r="11181" spans="19:20">
      <c r="S11181" s="42">
        <v>17067</v>
      </c>
      <c r="T11181" s="66" t="s">
        <v>3860</v>
      </c>
    </row>
    <row r="11182" spans="19:20">
      <c r="S11182" s="42">
        <v>24409</v>
      </c>
      <c r="T11182" s="66" t="s">
        <v>3860</v>
      </c>
    </row>
    <row r="11183" spans="19:20">
      <c r="S11183" s="42">
        <v>24410</v>
      </c>
      <c r="T11183" s="66" t="s">
        <v>3860</v>
      </c>
    </row>
    <row r="11184" spans="19:20">
      <c r="S11184" s="42">
        <v>24411</v>
      </c>
      <c r="T11184" s="66" t="s">
        <v>3471</v>
      </c>
    </row>
    <row r="11185" spans="19:20">
      <c r="S11185" s="42">
        <v>24412</v>
      </c>
      <c r="T11185" s="66" t="s">
        <v>3834</v>
      </c>
    </row>
    <row r="11186" spans="19:20">
      <c r="S11186" s="42">
        <v>24413</v>
      </c>
      <c r="T11186" s="66" t="s">
        <v>3834</v>
      </c>
    </row>
    <row r="11187" spans="19:20">
      <c r="S11187" s="42">
        <v>24414</v>
      </c>
      <c r="T11187" s="66" t="s">
        <v>3834</v>
      </c>
    </row>
    <row r="11188" spans="19:20">
      <c r="S11188" s="42">
        <v>24415</v>
      </c>
      <c r="T11188" s="66" t="s">
        <v>3834</v>
      </c>
    </row>
    <row r="11189" spans="19:20">
      <c r="S11189" s="42">
        <v>24416</v>
      </c>
      <c r="T11189" s="66" t="s">
        <v>3834</v>
      </c>
    </row>
    <row r="11190" spans="19:20">
      <c r="S11190" s="42">
        <v>24417</v>
      </c>
      <c r="T11190" s="66" t="s">
        <v>3834</v>
      </c>
    </row>
    <row r="11191" spans="19:20">
      <c r="S11191" s="42">
        <v>24418</v>
      </c>
      <c r="T11191" s="66" t="s">
        <v>3834</v>
      </c>
    </row>
    <row r="11192" spans="19:20">
      <c r="S11192" s="42">
        <v>17572</v>
      </c>
      <c r="T11192" s="66" t="s">
        <v>3959</v>
      </c>
    </row>
    <row r="11193" spans="19:20">
      <c r="S11193" s="42">
        <v>17584</v>
      </c>
      <c r="T11193" s="66" t="s">
        <v>3827</v>
      </c>
    </row>
    <row r="11194" spans="19:20">
      <c r="S11194" s="42">
        <v>17585</v>
      </c>
      <c r="T11194" s="66" t="s">
        <v>3213</v>
      </c>
    </row>
    <row r="11195" spans="19:20">
      <c r="S11195" s="42">
        <v>17586</v>
      </c>
      <c r="T11195" s="66" t="s">
        <v>3810</v>
      </c>
    </row>
    <row r="11196" spans="19:20">
      <c r="S11196" s="42">
        <v>17969</v>
      </c>
      <c r="T11196" s="66" t="s">
        <v>4089</v>
      </c>
    </row>
    <row r="11197" spans="19:20">
      <c r="S11197" s="42">
        <v>17970</v>
      </c>
      <c r="T11197" s="66" t="s">
        <v>4089</v>
      </c>
    </row>
    <row r="11198" spans="19:20">
      <c r="S11198" s="42">
        <v>17971</v>
      </c>
      <c r="T11198" s="66" t="s">
        <v>4089</v>
      </c>
    </row>
    <row r="11199" spans="19:20">
      <c r="S11199" s="42">
        <v>17972</v>
      </c>
      <c r="T11199" s="66" t="s">
        <v>4089</v>
      </c>
    </row>
    <row r="11200" spans="19:20">
      <c r="S11200" s="42">
        <v>17973</v>
      </c>
      <c r="T11200" s="66" t="s">
        <v>4089</v>
      </c>
    </row>
    <row r="11201" spans="19:20">
      <c r="S11201" s="42">
        <v>17974</v>
      </c>
      <c r="T11201" s="66" t="s">
        <v>4089</v>
      </c>
    </row>
    <row r="11202" spans="19:20">
      <c r="S11202" s="42">
        <v>17975</v>
      </c>
      <c r="T11202" s="66" t="s">
        <v>4089</v>
      </c>
    </row>
    <row r="11203" spans="19:20">
      <c r="S11203" s="42">
        <v>17976</v>
      </c>
      <c r="T11203" s="66" t="s">
        <v>4089</v>
      </c>
    </row>
    <row r="11204" spans="19:20">
      <c r="S11204" s="42">
        <v>17977</v>
      </c>
      <c r="T11204" s="66" t="s">
        <v>4089</v>
      </c>
    </row>
    <row r="11205" spans="19:20">
      <c r="S11205" s="42">
        <v>17978</v>
      </c>
      <c r="T11205" s="66" t="s">
        <v>4089</v>
      </c>
    </row>
    <row r="11206" spans="19:20">
      <c r="S11206" s="42">
        <v>18069</v>
      </c>
      <c r="T11206" s="66" t="s">
        <v>3827</v>
      </c>
    </row>
    <row r="11207" spans="19:20">
      <c r="S11207" s="42">
        <v>20000</v>
      </c>
      <c r="T11207" s="66" t="s">
        <v>3213</v>
      </c>
    </row>
    <row r="11208" spans="19:20">
      <c r="S11208" s="42">
        <v>20001</v>
      </c>
      <c r="T11208" s="66" t="s">
        <v>3213</v>
      </c>
    </row>
    <row r="11209" spans="19:20">
      <c r="S11209" s="42">
        <v>20002</v>
      </c>
      <c r="T11209" s="66" t="s">
        <v>3213</v>
      </c>
    </row>
    <row r="11210" spans="19:20">
      <c r="S11210" s="42">
        <v>20003</v>
      </c>
      <c r="T11210" s="66" t="s">
        <v>3213</v>
      </c>
    </row>
    <row r="11211" spans="19:20">
      <c r="S11211" s="42">
        <v>20004</v>
      </c>
      <c r="T11211" s="66" t="s">
        <v>3213</v>
      </c>
    </row>
    <row r="11212" spans="19:20">
      <c r="S11212" s="42">
        <v>20005</v>
      </c>
      <c r="T11212" s="66" t="s">
        <v>3213</v>
      </c>
    </row>
    <row r="11213" spans="19:20">
      <c r="S11213" s="42">
        <v>20006</v>
      </c>
      <c r="T11213" s="66" t="s">
        <v>3213</v>
      </c>
    </row>
    <row r="11214" spans="19:20">
      <c r="S11214" s="42">
        <v>20007</v>
      </c>
      <c r="T11214" s="66" t="s">
        <v>3213</v>
      </c>
    </row>
    <row r="11215" spans="19:20">
      <c r="S11215" s="42">
        <v>20008</v>
      </c>
      <c r="T11215" s="66" t="s">
        <v>3213</v>
      </c>
    </row>
    <row r="11216" spans="19:20">
      <c r="S11216" s="42">
        <v>20009</v>
      </c>
      <c r="T11216" s="66" t="s">
        <v>3213</v>
      </c>
    </row>
    <row r="11217" spans="19:20">
      <c r="S11217" s="42">
        <v>20010</v>
      </c>
      <c r="T11217" s="66" t="s">
        <v>3213</v>
      </c>
    </row>
    <row r="11218" spans="19:20">
      <c r="S11218" s="42">
        <v>20011</v>
      </c>
      <c r="T11218" s="66" t="s">
        <v>3213</v>
      </c>
    </row>
    <row r="11219" spans="19:20">
      <c r="S11219" s="42">
        <v>20012</v>
      </c>
      <c r="T11219" s="66" t="s">
        <v>3213</v>
      </c>
    </row>
    <row r="11220" spans="19:20">
      <c r="S11220" s="42">
        <v>20013</v>
      </c>
      <c r="T11220" s="66" t="s">
        <v>3213</v>
      </c>
    </row>
    <row r="11221" spans="19:20">
      <c r="S11221" s="42">
        <v>24445</v>
      </c>
      <c r="T11221" s="66" t="s">
        <v>4088</v>
      </c>
    </row>
    <row r="11222" spans="19:20">
      <c r="S11222" s="42">
        <v>24446</v>
      </c>
      <c r="T11222" s="66" t="s">
        <v>3421</v>
      </c>
    </row>
    <row r="11223" spans="19:20">
      <c r="S11223" s="42">
        <v>24447</v>
      </c>
      <c r="T11223" s="66" t="s">
        <v>3421</v>
      </c>
    </row>
    <row r="11224" spans="19:20">
      <c r="S11224" s="42">
        <v>24448</v>
      </c>
      <c r="T11224" s="66" t="s">
        <v>3421</v>
      </c>
    </row>
    <row r="11225" spans="19:20">
      <c r="S11225" s="42">
        <v>24449</v>
      </c>
      <c r="T11225" s="66" t="s">
        <v>3421</v>
      </c>
    </row>
    <row r="11226" spans="19:20">
      <c r="S11226" s="42">
        <v>24450</v>
      </c>
      <c r="T11226" s="66" t="s">
        <v>3421</v>
      </c>
    </row>
    <row r="11227" spans="19:20">
      <c r="S11227" s="42">
        <v>24451</v>
      </c>
      <c r="T11227" s="66" t="s">
        <v>3421</v>
      </c>
    </row>
    <row r="11228" spans="19:20">
      <c r="S11228" s="42">
        <v>24452</v>
      </c>
      <c r="T11228" s="66" t="s">
        <v>3213</v>
      </c>
    </row>
    <row r="11229" spans="19:20">
      <c r="S11229" s="42">
        <v>24453</v>
      </c>
      <c r="T11229" s="66" t="s">
        <v>4443</v>
      </c>
    </row>
    <row r="11230" spans="19:20">
      <c r="S11230" s="42">
        <v>24454</v>
      </c>
      <c r="T11230" s="66" t="s">
        <v>3860</v>
      </c>
    </row>
    <row r="11231" spans="19:20">
      <c r="S11231" s="42">
        <v>24455</v>
      </c>
      <c r="T11231" s="66" t="s">
        <v>3860</v>
      </c>
    </row>
    <row r="11232" spans="19:20">
      <c r="S11232" s="42">
        <v>24456</v>
      </c>
      <c r="T11232" s="66" t="s">
        <v>3860</v>
      </c>
    </row>
    <row r="11233" spans="19:20">
      <c r="S11233" s="42">
        <v>24457</v>
      </c>
      <c r="T11233" s="66" t="s">
        <v>3860</v>
      </c>
    </row>
    <row r="11234" spans="19:20">
      <c r="S11234" s="42">
        <v>24458</v>
      </c>
      <c r="T11234" s="66" t="s">
        <v>3860</v>
      </c>
    </row>
    <row r="11235" spans="19:20">
      <c r="S11235" s="42">
        <v>17573</v>
      </c>
      <c r="T11235" s="66" t="s">
        <v>4219</v>
      </c>
    </row>
    <row r="11236" spans="19:20">
      <c r="S11236" s="42">
        <v>17575</v>
      </c>
      <c r="T11236" s="66" t="s">
        <v>4444</v>
      </c>
    </row>
    <row r="11237" spans="19:20">
      <c r="S11237" s="42">
        <v>17576</v>
      </c>
      <c r="T11237" s="66" t="s">
        <v>4444</v>
      </c>
    </row>
    <row r="11238" spans="19:20">
      <c r="S11238" s="42">
        <v>17577</v>
      </c>
      <c r="T11238" s="66" t="s">
        <v>4444</v>
      </c>
    </row>
    <row r="11239" spans="19:20">
      <c r="S11239" s="42">
        <v>17578</v>
      </c>
      <c r="T11239" s="66" t="s">
        <v>4444</v>
      </c>
    </row>
    <row r="11240" spans="19:20">
      <c r="S11240" s="42">
        <v>17579</v>
      </c>
      <c r="T11240" s="66" t="s">
        <v>4444</v>
      </c>
    </row>
    <row r="11241" spans="19:20">
      <c r="S11241" s="42">
        <v>17580</v>
      </c>
      <c r="T11241" s="66" t="s">
        <v>3810</v>
      </c>
    </row>
    <row r="11242" spans="19:20">
      <c r="S11242" s="42">
        <v>17581</v>
      </c>
      <c r="T11242" s="66" t="s">
        <v>3810</v>
      </c>
    </row>
    <row r="11243" spans="19:20">
      <c r="S11243" s="42">
        <v>17582</v>
      </c>
      <c r="T11243" s="66" t="s">
        <v>3810</v>
      </c>
    </row>
    <row r="11244" spans="19:20">
      <c r="S11244" s="42">
        <v>17583</v>
      </c>
      <c r="T11244" s="66" t="s">
        <v>3820</v>
      </c>
    </row>
    <row r="11245" spans="19:20">
      <c r="S11245" s="42">
        <v>17068</v>
      </c>
      <c r="T11245" s="66" t="s">
        <v>3860</v>
      </c>
    </row>
    <row r="11246" spans="19:20">
      <c r="S11246" s="42">
        <v>17069</v>
      </c>
      <c r="T11246" s="66" t="s">
        <v>4107</v>
      </c>
    </row>
    <row r="11247" spans="19:20">
      <c r="S11247" s="42">
        <v>17070</v>
      </c>
      <c r="T11247" s="66" t="s">
        <v>4107</v>
      </c>
    </row>
    <row r="11248" spans="19:20">
      <c r="S11248" s="42">
        <v>17071</v>
      </c>
      <c r="T11248" s="66" t="s">
        <v>4107</v>
      </c>
    </row>
    <row r="11249" spans="19:20">
      <c r="S11249" s="42">
        <v>17072</v>
      </c>
      <c r="T11249" s="66" t="s">
        <v>4107</v>
      </c>
    </row>
    <row r="11250" spans="19:20">
      <c r="S11250" s="42">
        <v>17073</v>
      </c>
      <c r="T11250" s="66" t="s">
        <v>4107</v>
      </c>
    </row>
    <row r="11251" spans="19:20">
      <c r="S11251" s="42">
        <v>17074</v>
      </c>
      <c r="T11251" s="66" t="s">
        <v>3860</v>
      </c>
    </row>
    <row r="11252" spans="19:20">
      <c r="S11252" s="42">
        <v>17075</v>
      </c>
      <c r="T11252" s="66" t="s">
        <v>3860</v>
      </c>
    </row>
    <row r="11253" spans="19:20">
      <c r="S11253" s="42">
        <v>17076</v>
      </c>
      <c r="T11253" s="66" t="s">
        <v>3860</v>
      </c>
    </row>
    <row r="11254" spans="19:20">
      <c r="S11254" s="42">
        <v>17077</v>
      </c>
      <c r="T11254" s="66" t="s">
        <v>3860</v>
      </c>
    </row>
    <row r="11255" spans="19:20">
      <c r="S11255" s="42">
        <v>17078</v>
      </c>
      <c r="T11255" s="66" t="s">
        <v>3860</v>
      </c>
    </row>
    <row r="11256" spans="19:20">
      <c r="S11256" s="42">
        <v>17079</v>
      </c>
      <c r="T11256" s="66" t="s">
        <v>3822</v>
      </c>
    </row>
    <row r="11257" spans="19:20">
      <c r="S11257" s="42">
        <v>17080</v>
      </c>
      <c r="T11257" s="66" t="s">
        <v>3822</v>
      </c>
    </row>
    <row r="11258" spans="19:20">
      <c r="S11258" s="42">
        <v>17707</v>
      </c>
      <c r="T11258" s="66" t="s">
        <v>3834</v>
      </c>
    </row>
    <row r="11259" spans="19:20">
      <c r="S11259" s="42">
        <v>17708</v>
      </c>
      <c r="T11259" s="66" t="s">
        <v>3834</v>
      </c>
    </row>
    <row r="11260" spans="19:20">
      <c r="S11260" s="42">
        <v>17709</v>
      </c>
      <c r="T11260" s="66" t="s">
        <v>3834</v>
      </c>
    </row>
    <row r="11261" spans="19:20">
      <c r="S11261" s="42">
        <v>17710</v>
      </c>
      <c r="T11261" s="66" t="s">
        <v>3834</v>
      </c>
    </row>
    <row r="11262" spans="19:20">
      <c r="S11262" s="42">
        <v>17711</v>
      </c>
      <c r="T11262" s="66" t="s">
        <v>3834</v>
      </c>
    </row>
    <row r="11263" spans="19:20">
      <c r="S11263" s="42">
        <v>17712</v>
      </c>
      <c r="T11263" s="66" t="s">
        <v>3834</v>
      </c>
    </row>
    <row r="11264" spans="19:20">
      <c r="S11264" s="42">
        <v>17713</v>
      </c>
      <c r="T11264" s="66" t="s">
        <v>3810</v>
      </c>
    </row>
    <row r="11265" spans="19:20">
      <c r="S11265" s="42">
        <v>17714</v>
      </c>
      <c r="T11265" s="66" t="s">
        <v>3810</v>
      </c>
    </row>
    <row r="11266" spans="19:20">
      <c r="S11266" s="42">
        <v>17715</v>
      </c>
      <c r="T11266" s="66" t="s">
        <v>3810</v>
      </c>
    </row>
    <row r="11267" spans="19:20">
      <c r="S11267" s="42">
        <v>17716</v>
      </c>
      <c r="T11267" s="66" t="s">
        <v>3810</v>
      </c>
    </row>
    <row r="11268" spans="19:20">
      <c r="S11268" s="42">
        <v>17717</v>
      </c>
      <c r="T11268" s="66" t="s">
        <v>3822</v>
      </c>
    </row>
    <row r="11269" spans="19:20">
      <c r="S11269" s="42">
        <v>17718</v>
      </c>
      <c r="T11269" s="66" t="s">
        <v>3818</v>
      </c>
    </row>
    <row r="11270" spans="19:20">
      <c r="S11270" s="42">
        <v>17644</v>
      </c>
      <c r="T11270" s="66" t="s">
        <v>3834</v>
      </c>
    </row>
    <row r="11271" spans="19:20">
      <c r="S11271" s="42">
        <v>17645</v>
      </c>
      <c r="T11271" s="66" t="s">
        <v>3834</v>
      </c>
    </row>
    <row r="11272" spans="19:20">
      <c r="S11272" s="42">
        <v>24405</v>
      </c>
      <c r="T11272" s="66" t="s">
        <v>3329</v>
      </c>
    </row>
    <row r="11273" spans="19:20">
      <c r="S11273" s="42">
        <v>24406</v>
      </c>
      <c r="T11273" s="66" t="s">
        <v>3860</v>
      </c>
    </row>
    <row r="11274" spans="19:20">
      <c r="S11274" s="42">
        <v>24407</v>
      </c>
      <c r="T11274" s="66" t="s">
        <v>3860</v>
      </c>
    </row>
    <row r="11275" spans="19:20">
      <c r="S11275" s="42">
        <v>24408</v>
      </c>
      <c r="T11275" s="66" t="s">
        <v>3860</v>
      </c>
    </row>
    <row r="11276" spans="19:20">
      <c r="S11276" s="42">
        <v>17130</v>
      </c>
      <c r="T11276" s="66" t="s">
        <v>3822</v>
      </c>
    </row>
    <row r="11277" spans="19:20">
      <c r="S11277" s="42">
        <v>17131</v>
      </c>
      <c r="T11277" s="66" t="s">
        <v>3822</v>
      </c>
    </row>
    <row r="11278" spans="19:20">
      <c r="S11278" s="42">
        <v>17132</v>
      </c>
      <c r="T11278" s="66" t="s">
        <v>3822</v>
      </c>
    </row>
    <row r="11279" spans="19:20">
      <c r="S11279" s="42">
        <v>17133</v>
      </c>
      <c r="T11279" s="66" t="s">
        <v>3467</v>
      </c>
    </row>
    <row r="11280" spans="19:20">
      <c r="S11280" s="42">
        <v>17134</v>
      </c>
      <c r="T11280" s="66" t="s">
        <v>3467</v>
      </c>
    </row>
    <row r="11281" spans="19:20">
      <c r="S11281" s="42">
        <v>17135</v>
      </c>
      <c r="T11281" s="66" t="s">
        <v>3467</v>
      </c>
    </row>
    <row r="11282" spans="19:20">
      <c r="S11282" s="42">
        <v>17206</v>
      </c>
      <c r="T11282" s="66" t="s">
        <v>3959</v>
      </c>
    </row>
    <row r="11283" spans="19:20">
      <c r="S11283" s="42">
        <v>17207</v>
      </c>
      <c r="T11283" s="66" t="s">
        <v>3959</v>
      </c>
    </row>
    <row r="11284" spans="19:20">
      <c r="S11284" s="42">
        <v>17208</v>
      </c>
      <c r="T11284" s="66" t="s">
        <v>3959</v>
      </c>
    </row>
    <row r="11285" spans="19:20">
      <c r="S11285" s="42">
        <v>17209</v>
      </c>
      <c r="T11285" s="66" t="s">
        <v>3959</v>
      </c>
    </row>
    <row r="11286" spans="19:20">
      <c r="S11286" s="42">
        <v>17210</v>
      </c>
      <c r="T11286" s="66" t="s">
        <v>3959</v>
      </c>
    </row>
    <row r="11287" spans="19:20">
      <c r="S11287" s="42">
        <v>17211</v>
      </c>
      <c r="T11287" s="66" t="s">
        <v>3959</v>
      </c>
    </row>
    <row r="11288" spans="19:20">
      <c r="S11288" s="42">
        <v>17212</v>
      </c>
      <c r="T11288" s="66" t="s">
        <v>3860</v>
      </c>
    </row>
    <row r="11289" spans="19:20">
      <c r="S11289" s="42">
        <v>17213</v>
      </c>
      <c r="T11289" s="66" t="s">
        <v>3959</v>
      </c>
    </row>
    <row r="11290" spans="19:20">
      <c r="S11290" s="42">
        <v>17214</v>
      </c>
      <c r="T11290" s="66" t="s">
        <v>3959</v>
      </c>
    </row>
    <row r="11291" spans="19:20">
      <c r="S11291" s="42">
        <v>17215</v>
      </c>
      <c r="T11291" s="66" t="s">
        <v>3959</v>
      </c>
    </row>
    <row r="11292" spans="19:20">
      <c r="S11292" s="42">
        <v>17021</v>
      </c>
      <c r="T11292" s="66" t="s">
        <v>3894</v>
      </c>
    </row>
    <row r="11293" spans="19:20">
      <c r="S11293" s="42">
        <v>17022</v>
      </c>
      <c r="T11293" s="66" t="s">
        <v>3894</v>
      </c>
    </row>
    <row r="11294" spans="19:20">
      <c r="S11294" s="42">
        <v>17023</v>
      </c>
      <c r="T11294" s="66" t="s">
        <v>3894</v>
      </c>
    </row>
    <row r="11295" spans="19:20">
      <c r="S11295" s="42">
        <v>17024</v>
      </c>
      <c r="T11295" s="66" t="s">
        <v>3894</v>
      </c>
    </row>
    <row r="11296" spans="19:20">
      <c r="S11296" s="42">
        <v>17025</v>
      </c>
      <c r="T11296" s="66" t="s">
        <v>3213</v>
      </c>
    </row>
    <row r="11297" spans="19:20">
      <c r="S11297" s="42">
        <v>17026</v>
      </c>
      <c r="T11297" s="66" t="s">
        <v>3467</v>
      </c>
    </row>
    <row r="11298" spans="19:20">
      <c r="S11298" s="42">
        <v>17027</v>
      </c>
      <c r="T11298" s="66" t="s">
        <v>3467</v>
      </c>
    </row>
    <row r="11299" spans="19:20">
      <c r="S11299" s="42">
        <v>17028</v>
      </c>
      <c r="T11299" s="66" t="s">
        <v>3467</v>
      </c>
    </row>
    <row r="11300" spans="19:20">
      <c r="S11300" s="42">
        <v>17029</v>
      </c>
      <c r="T11300" s="66" t="s">
        <v>4248</v>
      </c>
    </row>
    <row r="11301" spans="19:20">
      <c r="S11301" s="42">
        <v>17030</v>
      </c>
      <c r="T11301" s="66" t="s">
        <v>4068</v>
      </c>
    </row>
    <row r="11302" spans="19:20">
      <c r="S11302" s="42">
        <v>17031</v>
      </c>
      <c r="T11302" s="66" t="s">
        <v>3213</v>
      </c>
    </row>
    <row r="11303" spans="19:20">
      <c r="S11303" s="42">
        <v>17032</v>
      </c>
      <c r="T11303" s="66" t="s">
        <v>3213</v>
      </c>
    </row>
    <row r="11304" spans="19:20">
      <c r="S11304" s="42">
        <v>17033</v>
      </c>
      <c r="T11304" s="66" t="s">
        <v>3213</v>
      </c>
    </row>
    <row r="11305" spans="19:20">
      <c r="S11305" s="42">
        <v>17034</v>
      </c>
      <c r="T11305" s="66" t="s">
        <v>3213</v>
      </c>
    </row>
    <row r="11306" spans="19:20">
      <c r="S11306" s="42">
        <v>17035</v>
      </c>
      <c r="T11306" s="66" t="s">
        <v>3213</v>
      </c>
    </row>
    <row r="11307" spans="19:20">
      <c r="S11307" s="42">
        <v>17036</v>
      </c>
      <c r="T11307" s="66" t="s">
        <v>3213</v>
      </c>
    </row>
    <row r="11308" spans="19:20">
      <c r="S11308" s="42">
        <v>17037</v>
      </c>
      <c r="T11308" s="66" t="s">
        <v>3822</v>
      </c>
    </row>
    <row r="11309" spans="19:20">
      <c r="S11309" s="42">
        <v>17038</v>
      </c>
      <c r="T11309" s="66" t="s">
        <v>4204</v>
      </c>
    </row>
    <row r="11310" spans="19:20">
      <c r="S11310" s="42">
        <v>17039</v>
      </c>
      <c r="T11310" s="66" t="s">
        <v>4204</v>
      </c>
    </row>
    <row r="11311" spans="19:20">
      <c r="S11311" s="42">
        <v>17040</v>
      </c>
      <c r="T11311" s="66" t="s">
        <v>4204</v>
      </c>
    </row>
    <row r="11312" spans="19:20">
      <c r="S11312" s="42">
        <v>17041</v>
      </c>
      <c r="T11312" s="66" t="s">
        <v>4204</v>
      </c>
    </row>
    <row r="11313" spans="19:20">
      <c r="S11313" s="42">
        <v>17042</v>
      </c>
      <c r="T11313" s="66" t="s">
        <v>4101</v>
      </c>
    </row>
    <row r="11314" spans="19:20">
      <c r="S11314" s="42">
        <v>17043</v>
      </c>
      <c r="T11314" s="66" t="s">
        <v>3823</v>
      </c>
    </row>
    <row r="11315" spans="19:20">
      <c r="S11315" s="42">
        <v>17044</v>
      </c>
      <c r="T11315" s="66" t="s">
        <v>3984</v>
      </c>
    </row>
    <row r="11316" spans="19:20">
      <c r="S11316" s="42">
        <v>17045</v>
      </c>
      <c r="T11316" s="66" t="s">
        <v>4016</v>
      </c>
    </row>
    <row r="11317" spans="19:20">
      <c r="S11317" s="42">
        <v>17046</v>
      </c>
      <c r="T11317" s="66" t="s">
        <v>4016</v>
      </c>
    </row>
    <row r="11318" spans="19:20">
      <c r="S11318" s="42">
        <v>17047</v>
      </c>
      <c r="T11318" s="66" t="s">
        <v>4016</v>
      </c>
    </row>
    <row r="11319" spans="19:20">
      <c r="S11319" s="42">
        <v>17048</v>
      </c>
      <c r="T11319" s="66" t="s">
        <v>4016</v>
      </c>
    </row>
    <row r="11320" spans="19:20">
      <c r="S11320" s="42">
        <v>17049</v>
      </c>
      <c r="T11320" s="66" t="s">
        <v>4016</v>
      </c>
    </row>
    <row r="11321" spans="19:20">
      <c r="S11321" s="42">
        <v>17050</v>
      </c>
      <c r="T11321" s="66" t="s">
        <v>3421</v>
      </c>
    </row>
    <row r="11322" spans="19:20">
      <c r="S11322" s="42">
        <v>17051</v>
      </c>
      <c r="T11322" s="66" t="s">
        <v>3421</v>
      </c>
    </row>
    <row r="11323" spans="19:20">
      <c r="S11323" s="42">
        <v>17052</v>
      </c>
      <c r="T11323" s="66" t="s">
        <v>3213</v>
      </c>
    </row>
    <row r="11324" spans="19:20">
      <c r="S11324" s="42">
        <v>17053</v>
      </c>
      <c r="T11324" s="66" t="s">
        <v>3213</v>
      </c>
    </row>
    <row r="11325" spans="19:20">
      <c r="S11325" s="42">
        <v>17054</v>
      </c>
      <c r="T11325" s="66" t="s">
        <v>4370</v>
      </c>
    </row>
    <row r="11326" spans="19:20">
      <c r="S11326" s="42">
        <v>17055</v>
      </c>
      <c r="T11326" s="66" t="s">
        <v>3860</v>
      </c>
    </row>
    <row r="11327" spans="19:20">
      <c r="S11327" s="42">
        <v>17056</v>
      </c>
      <c r="T11327" s="66" t="s">
        <v>3860</v>
      </c>
    </row>
    <row r="11328" spans="19:20">
      <c r="S11328" s="42">
        <v>16708</v>
      </c>
      <c r="T11328" s="66" t="s">
        <v>3860</v>
      </c>
    </row>
    <row r="11329" spans="19:20">
      <c r="S11329" s="42">
        <v>16709</v>
      </c>
      <c r="T11329" s="66" t="s">
        <v>3860</v>
      </c>
    </row>
    <row r="11330" spans="19:20">
      <c r="S11330" s="42">
        <v>16710</v>
      </c>
      <c r="T11330" s="66" t="s">
        <v>3860</v>
      </c>
    </row>
    <row r="11331" spans="19:20">
      <c r="S11331" s="42">
        <v>16711</v>
      </c>
      <c r="T11331" s="66" t="s">
        <v>3467</v>
      </c>
    </row>
    <row r="11332" spans="19:20">
      <c r="S11332" s="42">
        <v>16712</v>
      </c>
      <c r="T11332" s="66" t="s">
        <v>3467</v>
      </c>
    </row>
    <row r="11333" spans="19:20">
      <c r="S11333" s="42">
        <v>16713</v>
      </c>
      <c r="T11333" s="66" t="s">
        <v>3467</v>
      </c>
    </row>
    <row r="11334" spans="19:20">
      <c r="S11334" s="42">
        <v>16714</v>
      </c>
      <c r="T11334" s="66" t="s">
        <v>3467</v>
      </c>
    </row>
    <row r="11335" spans="19:20">
      <c r="S11335" s="42">
        <v>16715</v>
      </c>
      <c r="T11335" s="66" t="s">
        <v>4364</v>
      </c>
    </row>
    <row r="11336" spans="19:20">
      <c r="S11336" s="42">
        <v>16716</v>
      </c>
      <c r="T11336" s="66" t="s">
        <v>4364</v>
      </c>
    </row>
    <row r="11337" spans="19:20">
      <c r="S11337" s="42">
        <v>16717</v>
      </c>
      <c r="T11337" s="66" t="s">
        <v>4364</v>
      </c>
    </row>
    <row r="11338" spans="19:20">
      <c r="S11338" s="42">
        <v>23316</v>
      </c>
      <c r="T11338" s="66" t="s">
        <v>4445</v>
      </c>
    </row>
    <row r="11339" spans="19:20">
      <c r="S11339" s="42">
        <v>16690</v>
      </c>
      <c r="T11339" s="66" t="s">
        <v>3822</v>
      </c>
    </row>
    <row r="11340" spans="19:20">
      <c r="S11340" s="42">
        <v>16691</v>
      </c>
      <c r="T11340" s="66" t="s">
        <v>3822</v>
      </c>
    </row>
    <row r="11341" spans="19:20">
      <c r="S11341" s="42">
        <v>16692</v>
      </c>
      <c r="T11341" s="66" t="s">
        <v>3822</v>
      </c>
    </row>
    <row r="11342" spans="19:20">
      <c r="S11342" s="42">
        <v>16693</v>
      </c>
      <c r="T11342" s="66" t="s">
        <v>3544</v>
      </c>
    </row>
    <row r="11343" spans="19:20">
      <c r="S11343" s="42">
        <v>16694</v>
      </c>
      <c r="T11343" s="66" t="s">
        <v>3500</v>
      </c>
    </row>
    <row r="11344" spans="19:20">
      <c r="S11344" s="42">
        <v>16695</v>
      </c>
      <c r="T11344" s="66" t="s">
        <v>4252</v>
      </c>
    </row>
    <row r="11345" spans="19:20">
      <c r="S11345" s="42">
        <v>16696</v>
      </c>
      <c r="T11345" s="66" t="s">
        <v>4252</v>
      </c>
    </row>
    <row r="11346" spans="19:20">
      <c r="S11346" s="42">
        <v>16697</v>
      </c>
      <c r="T11346" s="66" t="s">
        <v>4080</v>
      </c>
    </row>
    <row r="11347" spans="19:20">
      <c r="S11347" s="42">
        <v>16698</v>
      </c>
      <c r="T11347" s="66" t="s">
        <v>4080</v>
      </c>
    </row>
    <row r="11348" spans="19:20">
      <c r="S11348" s="42">
        <v>16699</v>
      </c>
      <c r="T11348" s="66" t="s">
        <v>3860</v>
      </c>
    </row>
    <row r="11349" spans="19:20">
      <c r="S11349" s="42">
        <v>16700</v>
      </c>
      <c r="T11349" s="66" t="s">
        <v>3860</v>
      </c>
    </row>
    <row r="11350" spans="19:20">
      <c r="S11350" s="42">
        <v>6004</v>
      </c>
      <c r="T11350" s="66" t="s">
        <v>3213</v>
      </c>
    </row>
    <row r="11351" spans="19:20">
      <c r="S11351" s="42">
        <v>16799</v>
      </c>
      <c r="T11351" s="66" t="s">
        <v>4202</v>
      </c>
    </row>
    <row r="11352" spans="19:20">
      <c r="S11352" s="42">
        <v>16801</v>
      </c>
      <c r="T11352" s="66" t="s">
        <v>4074</v>
      </c>
    </row>
    <row r="11353" spans="19:20">
      <c r="S11353" s="42">
        <v>16802</v>
      </c>
      <c r="T11353" s="66" t="s">
        <v>4249</v>
      </c>
    </row>
    <row r="11354" spans="19:20">
      <c r="S11354" s="42">
        <v>16803</v>
      </c>
      <c r="T11354" s="66" t="s">
        <v>4249</v>
      </c>
    </row>
    <row r="11355" spans="19:20">
      <c r="S11355" s="42">
        <v>16804</v>
      </c>
      <c r="T11355" s="66" t="s">
        <v>3860</v>
      </c>
    </row>
    <row r="11356" spans="19:20">
      <c r="S11356" s="42">
        <v>16805</v>
      </c>
      <c r="T11356" s="66" t="s">
        <v>3860</v>
      </c>
    </row>
    <row r="11357" spans="19:20">
      <c r="S11357" s="42">
        <v>23636</v>
      </c>
      <c r="T11357" s="66" t="s">
        <v>3421</v>
      </c>
    </row>
    <row r="11358" spans="19:20">
      <c r="S11358" s="42">
        <v>23637</v>
      </c>
      <c r="T11358" s="66" t="s">
        <v>4101</v>
      </c>
    </row>
    <row r="11359" spans="19:20">
      <c r="S11359" s="42">
        <v>23638</v>
      </c>
      <c r="T11359" s="66" t="s">
        <v>3216</v>
      </c>
    </row>
    <row r="11360" spans="19:20">
      <c r="S11360" s="42">
        <v>23639</v>
      </c>
      <c r="T11360" s="66" t="s">
        <v>3216</v>
      </c>
    </row>
    <row r="11361" spans="19:20">
      <c r="S11361" s="42">
        <v>16940</v>
      </c>
      <c r="T11361" s="66" t="s">
        <v>4107</v>
      </c>
    </row>
    <row r="11362" spans="19:20">
      <c r="S11362" s="42">
        <v>16941</v>
      </c>
      <c r="T11362" s="66" t="s">
        <v>4107</v>
      </c>
    </row>
    <row r="11363" spans="19:20">
      <c r="S11363" s="42">
        <v>16942</v>
      </c>
      <c r="T11363" s="66" t="s">
        <v>4107</v>
      </c>
    </row>
    <row r="11364" spans="19:20">
      <c r="S11364" s="42">
        <v>16943</v>
      </c>
      <c r="T11364" s="66" t="s">
        <v>4107</v>
      </c>
    </row>
    <row r="11365" spans="19:20">
      <c r="S11365" s="42">
        <v>16944</v>
      </c>
      <c r="T11365" s="66" t="s">
        <v>4107</v>
      </c>
    </row>
    <row r="11366" spans="19:20">
      <c r="S11366" s="42">
        <v>16945</v>
      </c>
      <c r="T11366" s="66" t="s">
        <v>4107</v>
      </c>
    </row>
    <row r="11367" spans="19:20">
      <c r="S11367" s="42">
        <v>16946</v>
      </c>
      <c r="T11367" s="66" t="s">
        <v>4107</v>
      </c>
    </row>
    <row r="11368" spans="19:20">
      <c r="S11368" s="42">
        <v>16947</v>
      </c>
      <c r="T11368" s="66" t="s">
        <v>4107</v>
      </c>
    </row>
    <row r="11369" spans="19:20">
      <c r="S11369" s="42">
        <v>16948</v>
      </c>
      <c r="T11369" s="66" t="s">
        <v>4080</v>
      </c>
    </row>
    <row r="11370" spans="19:20">
      <c r="S11370" s="42">
        <v>16949</v>
      </c>
      <c r="T11370" s="66" t="s">
        <v>4107</v>
      </c>
    </row>
    <row r="11371" spans="19:20">
      <c r="S11371" s="42">
        <v>16950</v>
      </c>
      <c r="T11371" s="66" t="s">
        <v>4446</v>
      </c>
    </row>
    <row r="11372" spans="19:20">
      <c r="S11372" s="42">
        <v>16951</v>
      </c>
      <c r="T11372" s="66" t="s">
        <v>4446</v>
      </c>
    </row>
    <row r="11373" spans="19:20">
      <c r="S11373" s="42">
        <v>23647</v>
      </c>
      <c r="T11373" s="66" t="s">
        <v>3421</v>
      </c>
    </row>
    <row r="11374" spans="19:20">
      <c r="S11374" s="42">
        <v>23648</v>
      </c>
      <c r="T11374" s="66" t="s">
        <v>3421</v>
      </c>
    </row>
    <row r="11375" spans="19:20">
      <c r="S11375" s="42">
        <v>16957</v>
      </c>
      <c r="T11375" s="66" t="s">
        <v>3384</v>
      </c>
    </row>
    <row r="11376" spans="19:20">
      <c r="S11376" s="42">
        <v>16958</v>
      </c>
      <c r="T11376" s="66" t="s">
        <v>3213</v>
      </c>
    </row>
    <row r="11377" spans="19:20">
      <c r="S11377" s="42">
        <v>16959</v>
      </c>
      <c r="T11377" s="66" t="s">
        <v>3213</v>
      </c>
    </row>
    <row r="11378" spans="19:20">
      <c r="S11378" s="42">
        <v>16960</v>
      </c>
      <c r="T11378" s="66" t="s">
        <v>3514</v>
      </c>
    </row>
    <row r="11379" spans="19:20">
      <c r="S11379" s="42">
        <v>16961</v>
      </c>
      <c r="T11379" s="66" t="s">
        <v>4447</v>
      </c>
    </row>
    <row r="11380" spans="19:20">
      <c r="S11380" s="42">
        <v>16962</v>
      </c>
      <c r="T11380" s="66" t="s">
        <v>3860</v>
      </c>
    </row>
    <row r="11381" spans="19:20">
      <c r="S11381" s="42">
        <v>16963</v>
      </c>
      <c r="T11381" s="66" t="s">
        <v>3860</v>
      </c>
    </row>
    <row r="11382" spans="19:20">
      <c r="S11382" s="42">
        <v>16964</v>
      </c>
      <c r="T11382" s="66" t="s">
        <v>3818</v>
      </c>
    </row>
    <row r="11383" spans="19:20">
      <c r="S11383" s="42">
        <v>16965</v>
      </c>
      <c r="T11383" s="66" t="s">
        <v>3818</v>
      </c>
    </row>
    <row r="11384" spans="19:20">
      <c r="S11384" s="42">
        <v>16966</v>
      </c>
      <c r="T11384" s="66" t="s">
        <v>3831</v>
      </c>
    </row>
    <row r="11385" spans="19:20">
      <c r="S11385" s="42">
        <v>16997</v>
      </c>
      <c r="T11385" s="66" t="s">
        <v>3822</v>
      </c>
    </row>
    <row r="11386" spans="19:20">
      <c r="S11386" s="42">
        <v>16998</v>
      </c>
      <c r="T11386" s="66" t="s">
        <v>3822</v>
      </c>
    </row>
    <row r="11387" spans="19:20">
      <c r="S11387" s="42">
        <v>16999</v>
      </c>
      <c r="T11387" s="66" t="s">
        <v>3213</v>
      </c>
    </row>
    <row r="11388" spans="19:20">
      <c r="S11388" s="42">
        <v>17000</v>
      </c>
      <c r="T11388" s="66" t="s">
        <v>3213</v>
      </c>
    </row>
    <row r="11389" spans="19:20">
      <c r="S11389" s="42">
        <v>16849</v>
      </c>
      <c r="T11389" s="66" t="s">
        <v>3216</v>
      </c>
    </row>
    <row r="11390" spans="19:20">
      <c r="S11390" s="42">
        <v>16850</v>
      </c>
      <c r="T11390" s="66" t="s">
        <v>3216</v>
      </c>
    </row>
    <row r="11391" spans="19:20">
      <c r="S11391" s="42">
        <v>16851</v>
      </c>
      <c r="T11391" s="66" t="s">
        <v>3216</v>
      </c>
    </row>
    <row r="11392" spans="19:20">
      <c r="S11392" s="42">
        <v>16852</v>
      </c>
      <c r="T11392" s="66" t="s">
        <v>3216</v>
      </c>
    </row>
    <row r="11393" spans="19:20">
      <c r="S11393" s="42">
        <v>16853</v>
      </c>
      <c r="T11393" s="66" t="s">
        <v>3216</v>
      </c>
    </row>
    <row r="11394" spans="19:20">
      <c r="S11394" s="42">
        <v>16854</v>
      </c>
      <c r="T11394" s="66" t="s">
        <v>3216</v>
      </c>
    </row>
    <row r="11395" spans="19:20">
      <c r="S11395" s="42">
        <v>16855</v>
      </c>
      <c r="T11395" s="66" t="s">
        <v>3216</v>
      </c>
    </row>
    <row r="11396" spans="19:20">
      <c r="S11396" s="42">
        <v>16856</v>
      </c>
      <c r="T11396" s="66" t="s">
        <v>3216</v>
      </c>
    </row>
    <row r="11397" spans="19:20">
      <c r="S11397" s="42">
        <v>16857</v>
      </c>
      <c r="T11397" s="66" t="s">
        <v>3216</v>
      </c>
    </row>
    <row r="11398" spans="19:20">
      <c r="S11398" s="42">
        <v>16858</v>
      </c>
      <c r="T11398" s="66" t="s">
        <v>3216</v>
      </c>
    </row>
    <row r="11399" spans="19:20">
      <c r="S11399" s="42">
        <v>16859</v>
      </c>
      <c r="T11399" s="66" t="s">
        <v>3216</v>
      </c>
    </row>
    <row r="11400" spans="19:20">
      <c r="S11400" s="42">
        <v>16860</v>
      </c>
      <c r="T11400" s="66" t="s">
        <v>3216</v>
      </c>
    </row>
    <row r="11401" spans="19:20">
      <c r="S11401" s="42">
        <v>16906</v>
      </c>
      <c r="T11401" s="66" t="s">
        <v>3421</v>
      </c>
    </row>
    <row r="11402" spans="19:20">
      <c r="S11402" s="42">
        <v>16907</v>
      </c>
      <c r="T11402" s="66" t="s">
        <v>3421</v>
      </c>
    </row>
    <row r="11403" spans="19:20">
      <c r="S11403" s="42">
        <v>16750</v>
      </c>
      <c r="T11403" s="66" t="s">
        <v>3213</v>
      </c>
    </row>
    <row r="11404" spans="19:20">
      <c r="S11404" s="42">
        <v>16751</v>
      </c>
      <c r="T11404" s="66" t="s">
        <v>4111</v>
      </c>
    </row>
    <row r="11405" spans="19:20">
      <c r="S11405" s="42">
        <v>23226</v>
      </c>
      <c r="T11405" s="66" t="s">
        <v>3467</v>
      </c>
    </row>
    <row r="11406" spans="19:20">
      <c r="S11406" s="42">
        <v>23227</v>
      </c>
      <c r="T11406" s="66" t="s">
        <v>3467</v>
      </c>
    </row>
    <row r="11407" spans="19:20">
      <c r="S11407" s="42">
        <v>23228</v>
      </c>
      <c r="T11407" s="66" t="s">
        <v>3467</v>
      </c>
    </row>
    <row r="11408" spans="19:20">
      <c r="S11408" s="42">
        <v>23229</v>
      </c>
      <c r="T11408" s="66" t="s">
        <v>3467</v>
      </c>
    </row>
    <row r="11409" spans="19:20">
      <c r="S11409" s="42">
        <v>23230</v>
      </c>
      <c r="T11409" s="66" t="s">
        <v>3467</v>
      </c>
    </row>
    <row r="11410" spans="19:20">
      <c r="S11410" s="42">
        <v>23231</v>
      </c>
      <c r="T11410" s="66" t="s">
        <v>3467</v>
      </c>
    </row>
    <row r="11411" spans="19:20">
      <c r="S11411" s="42">
        <v>23232</v>
      </c>
      <c r="T11411" s="66" t="s">
        <v>3467</v>
      </c>
    </row>
    <row r="11412" spans="19:20">
      <c r="S11412" s="42">
        <v>23233</v>
      </c>
      <c r="T11412" s="66" t="s">
        <v>3467</v>
      </c>
    </row>
    <row r="11413" spans="19:20">
      <c r="S11413" s="42">
        <v>16701</v>
      </c>
      <c r="T11413" s="66" t="s">
        <v>3860</v>
      </c>
    </row>
    <row r="11414" spans="19:20">
      <c r="S11414" s="42">
        <v>16702</v>
      </c>
      <c r="T11414" s="66" t="s">
        <v>3860</v>
      </c>
    </row>
    <row r="11415" spans="19:20">
      <c r="S11415" s="42">
        <v>23301</v>
      </c>
      <c r="T11415" s="66" t="s">
        <v>3421</v>
      </c>
    </row>
    <row r="11416" spans="19:20">
      <c r="S11416" s="42">
        <v>23302</v>
      </c>
      <c r="T11416" s="66" t="s">
        <v>3421</v>
      </c>
    </row>
    <row r="11417" spans="19:20">
      <c r="S11417" s="42">
        <v>23303</v>
      </c>
      <c r="T11417" s="66" t="s">
        <v>3856</v>
      </c>
    </row>
    <row r="11418" spans="19:20">
      <c r="S11418" s="42">
        <v>23304</v>
      </c>
      <c r="T11418" s="66" t="s">
        <v>3856</v>
      </c>
    </row>
    <row r="11419" spans="19:20">
      <c r="S11419" s="42">
        <v>23305</v>
      </c>
      <c r="T11419" s="66" t="s">
        <v>3856</v>
      </c>
    </row>
    <row r="11420" spans="19:20">
      <c r="S11420" s="42">
        <v>23306</v>
      </c>
      <c r="T11420" s="66" t="s">
        <v>3856</v>
      </c>
    </row>
    <row r="11421" spans="19:20">
      <c r="S11421" s="42">
        <v>23307</v>
      </c>
      <c r="T11421" s="66" t="s">
        <v>3823</v>
      </c>
    </row>
    <row r="11422" spans="19:20">
      <c r="S11422" s="42">
        <v>23308</v>
      </c>
      <c r="T11422" s="66" t="s">
        <v>3467</v>
      </c>
    </row>
    <row r="11423" spans="19:20">
      <c r="S11423" s="42">
        <v>23309</v>
      </c>
      <c r="T11423" s="66" t="s">
        <v>3467</v>
      </c>
    </row>
    <row r="11424" spans="19:20">
      <c r="S11424" s="42">
        <v>23310</v>
      </c>
      <c r="T11424" s="66" t="s">
        <v>3467</v>
      </c>
    </row>
    <row r="11425" spans="19:20">
      <c r="S11425" s="42">
        <v>23311</v>
      </c>
      <c r="T11425" s="66" t="s">
        <v>3467</v>
      </c>
    </row>
    <row r="11426" spans="19:20">
      <c r="S11426" s="42">
        <v>23312</v>
      </c>
      <c r="T11426" s="66" t="s">
        <v>3467</v>
      </c>
    </row>
    <row r="11427" spans="19:20">
      <c r="S11427" s="42">
        <v>23313</v>
      </c>
      <c r="T11427" s="66" t="s">
        <v>3421</v>
      </c>
    </row>
    <row r="11428" spans="19:20">
      <c r="S11428" s="42">
        <v>23314</v>
      </c>
      <c r="T11428" s="66" t="s">
        <v>3216</v>
      </c>
    </row>
    <row r="11429" spans="19:20">
      <c r="S11429" s="42">
        <v>23315</v>
      </c>
      <c r="T11429" s="66" t="s">
        <v>3860</v>
      </c>
    </row>
    <row r="11430" spans="19:20">
      <c r="S11430" s="42">
        <v>5186</v>
      </c>
      <c r="T11430" s="66" t="s">
        <v>3213</v>
      </c>
    </row>
    <row r="11431" spans="19:20">
      <c r="S11431" s="42">
        <v>5187</v>
      </c>
      <c r="T11431" s="66" t="s">
        <v>4078</v>
      </c>
    </row>
    <row r="11432" spans="19:20">
      <c r="S11432" s="42">
        <v>5188</v>
      </c>
      <c r="T11432" s="66" t="s">
        <v>3213</v>
      </c>
    </row>
    <row r="11433" spans="19:20">
      <c r="S11433" s="42">
        <v>5189</v>
      </c>
      <c r="T11433" s="66" t="s">
        <v>3213</v>
      </c>
    </row>
    <row r="11434" spans="19:20">
      <c r="S11434" s="42">
        <v>5190</v>
      </c>
      <c r="T11434" s="66" t="s">
        <v>3213</v>
      </c>
    </row>
    <row r="11435" spans="19:20">
      <c r="S11435" s="42">
        <v>5191</v>
      </c>
      <c r="T11435" s="66" t="s">
        <v>3213</v>
      </c>
    </row>
    <row r="11436" spans="19:20">
      <c r="S11436" s="42">
        <v>5192</v>
      </c>
      <c r="T11436" s="66" t="s">
        <v>3213</v>
      </c>
    </row>
    <row r="11437" spans="19:20">
      <c r="S11437" s="42">
        <v>5193</v>
      </c>
      <c r="T11437" s="66" t="s">
        <v>3988</v>
      </c>
    </row>
    <row r="11438" spans="19:20">
      <c r="S11438" s="42">
        <v>5194</v>
      </c>
      <c r="T11438" s="66" t="s">
        <v>3810</v>
      </c>
    </row>
    <row r="11439" spans="19:20">
      <c r="S11439" s="42">
        <v>5195</v>
      </c>
      <c r="T11439" s="66" t="s">
        <v>3213</v>
      </c>
    </row>
    <row r="11440" spans="19:20">
      <c r="S11440" s="42">
        <v>5197</v>
      </c>
      <c r="T11440" s="66" t="s">
        <v>4375</v>
      </c>
    </row>
    <row r="11441" spans="19:20">
      <c r="S11441" s="42">
        <v>6001</v>
      </c>
      <c r="T11441" s="66" t="s">
        <v>3213</v>
      </c>
    </row>
    <row r="11442" spans="19:20">
      <c r="S11442" s="42">
        <v>6002</v>
      </c>
      <c r="T11442" s="66" t="s">
        <v>3213</v>
      </c>
    </row>
    <row r="11443" spans="19:20">
      <c r="S11443" s="42">
        <v>6003</v>
      </c>
      <c r="T11443" s="66" t="s">
        <v>3213</v>
      </c>
    </row>
    <row r="11444" spans="19:20">
      <c r="S11444" s="42">
        <v>23317</v>
      </c>
      <c r="T11444" s="66" t="s">
        <v>4445</v>
      </c>
    </row>
    <row r="11445" spans="19:20">
      <c r="S11445" s="42">
        <v>23318</v>
      </c>
      <c r="T11445" s="66" t="s">
        <v>4445</v>
      </c>
    </row>
    <row r="11446" spans="19:20">
      <c r="S11446" s="42">
        <v>23319</v>
      </c>
      <c r="T11446" s="66" t="s">
        <v>4445</v>
      </c>
    </row>
    <row r="11447" spans="19:20">
      <c r="S11447" s="42">
        <v>23320</v>
      </c>
      <c r="T11447" s="66" t="s">
        <v>4445</v>
      </c>
    </row>
    <row r="11448" spans="19:20">
      <c r="S11448" s="42">
        <v>23321</v>
      </c>
      <c r="T11448" s="66" t="s">
        <v>4445</v>
      </c>
    </row>
    <row r="11449" spans="19:20">
      <c r="S11449" s="42">
        <v>23322</v>
      </c>
      <c r="T11449" s="66" t="s">
        <v>3428</v>
      </c>
    </row>
    <row r="11450" spans="19:20">
      <c r="S11450" s="42">
        <v>23323</v>
      </c>
      <c r="T11450" s="66" t="s">
        <v>4205</v>
      </c>
    </row>
    <row r="11451" spans="19:20">
      <c r="S11451" s="42">
        <v>23324</v>
      </c>
      <c r="T11451" s="66" t="s">
        <v>4115</v>
      </c>
    </row>
    <row r="11452" spans="19:20">
      <c r="S11452" s="42">
        <v>23325</v>
      </c>
      <c r="T11452" s="66" t="s">
        <v>4448</v>
      </c>
    </row>
    <row r="11453" spans="19:20">
      <c r="S11453" s="42">
        <v>23326</v>
      </c>
      <c r="T11453" s="66" t="s">
        <v>4448</v>
      </c>
    </row>
    <row r="11454" spans="19:20">
      <c r="S11454" s="42">
        <v>23327</v>
      </c>
      <c r="T11454" s="66" t="s">
        <v>4216</v>
      </c>
    </row>
    <row r="11455" spans="19:20">
      <c r="S11455" s="42">
        <v>23328</v>
      </c>
      <c r="T11455" s="66" t="s">
        <v>3822</v>
      </c>
    </row>
    <row r="11456" spans="19:20">
      <c r="S11456" s="42">
        <v>23329</v>
      </c>
      <c r="T11456" s="66" t="s">
        <v>3822</v>
      </c>
    </row>
    <row r="11457" spans="19:20">
      <c r="S11457" s="42">
        <v>23333</v>
      </c>
      <c r="T11457" s="66" t="s">
        <v>3822</v>
      </c>
    </row>
    <row r="11458" spans="19:20">
      <c r="S11458" s="42">
        <v>6005</v>
      </c>
      <c r="T11458" s="66" t="s">
        <v>3213</v>
      </c>
    </row>
    <row r="11459" spans="19:20">
      <c r="S11459" s="42">
        <v>6006</v>
      </c>
      <c r="T11459" s="66" t="s">
        <v>3213</v>
      </c>
    </row>
    <row r="11460" spans="19:20">
      <c r="S11460" s="42">
        <v>6007</v>
      </c>
      <c r="T11460" s="66" t="s">
        <v>3213</v>
      </c>
    </row>
    <row r="11461" spans="19:20">
      <c r="S11461" s="42">
        <v>6008</v>
      </c>
      <c r="T11461" s="66" t="s">
        <v>3213</v>
      </c>
    </row>
    <row r="11462" spans="19:20">
      <c r="S11462" s="42">
        <v>6010</v>
      </c>
      <c r="T11462" s="66" t="s">
        <v>3213</v>
      </c>
    </row>
    <row r="11463" spans="19:20">
      <c r="S11463" s="42">
        <v>6011</v>
      </c>
      <c r="T11463" s="66" t="s">
        <v>3213</v>
      </c>
    </row>
    <row r="11464" spans="19:20">
      <c r="S11464" s="42">
        <v>6012</v>
      </c>
      <c r="T11464" s="66" t="s">
        <v>3467</v>
      </c>
    </row>
    <row r="11465" spans="19:20">
      <c r="S11465" s="42">
        <v>6013</v>
      </c>
      <c r="T11465" s="66" t="s">
        <v>3467</v>
      </c>
    </row>
    <row r="11466" spans="19:20">
      <c r="S11466" s="42">
        <v>6014</v>
      </c>
      <c r="T11466" s="66" t="s">
        <v>3213</v>
      </c>
    </row>
    <row r="11467" spans="19:20">
      <c r="S11467" s="42">
        <v>6015</v>
      </c>
      <c r="T11467" s="66" t="s">
        <v>3213</v>
      </c>
    </row>
    <row r="11468" spans="19:20">
      <c r="S11468" s="42">
        <v>6016</v>
      </c>
      <c r="T11468" s="66" t="s">
        <v>3213</v>
      </c>
    </row>
    <row r="11469" spans="19:20">
      <c r="S11469" s="42">
        <v>6017</v>
      </c>
      <c r="T11469" s="66" t="s">
        <v>3213</v>
      </c>
    </row>
    <row r="11470" spans="19:20">
      <c r="S11470" s="42">
        <v>6018</v>
      </c>
      <c r="T11470" s="66" t="s">
        <v>3875</v>
      </c>
    </row>
    <row r="11471" spans="19:20">
      <c r="S11471" s="42">
        <v>6019</v>
      </c>
      <c r="T11471" s="66" t="s">
        <v>4449</v>
      </c>
    </row>
    <row r="11472" spans="19:20">
      <c r="S11472" s="42">
        <v>6020</v>
      </c>
      <c r="T11472" s="66" t="s">
        <v>3467</v>
      </c>
    </row>
    <row r="11473" spans="19:20">
      <c r="S11473" s="42">
        <v>23491</v>
      </c>
      <c r="T11473" s="66" t="s">
        <v>3831</v>
      </c>
    </row>
    <row r="11474" spans="19:20">
      <c r="S11474" s="42">
        <v>23492</v>
      </c>
      <c r="T11474" s="66" t="s">
        <v>3860</v>
      </c>
    </row>
    <row r="11475" spans="19:20">
      <c r="S11475" s="42">
        <v>5182</v>
      </c>
      <c r="T11475" s="66" t="s">
        <v>3426</v>
      </c>
    </row>
    <row r="11476" spans="19:20">
      <c r="S11476" s="42">
        <v>5183</v>
      </c>
      <c r="T11476" s="66" t="s">
        <v>3426</v>
      </c>
    </row>
    <row r="11477" spans="19:20">
      <c r="S11477" s="42">
        <v>5184</v>
      </c>
      <c r="T11477" s="66" t="s">
        <v>3860</v>
      </c>
    </row>
    <row r="11478" spans="19:20">
      <c r="S11478" s="42">
        <v>5185</v>
      </c>
      <c r="T11478" s="66" t="s">
        <v>3213</v>
      </c>
    </row>
    <row r="11479" spans="19:20">
      <c r="S11479" s="42">
        <v>23476</v>
      </c>
      <c r="T11479" s="66" t="s">
        <v>4063</v>
      </c>
    </row>
    <row r="11480" spans="19:20">
      <c r="S11480" s="42">
        <v>23477</v>
      </c>
      <c r="T11480" s="66" t="s">
        <v>4216</v>
      </c>
    </row>
    <row r="11481" spans="19:20">
      <c r="S11481" s="42">
        <v>23478</v>
      </c>
      <c r="T11481" s="66" t="s">
        <v>3860</v>
      </c>
    </row>
    <row r="11482" spans="19:20">
      <c r="S11482" s="42">
        <v>23479</v>
      </c>
      <c r="T11482" s="66" t="s">
        <v>4212</v>
      </c>
    </row>
    <row r="11483" spans="19:20">
      <c r="S11483" s="42">
        <v>23480</v>
      </c>
      <c r="T11483" s="66" t="s">
        <v>3831</v>
      </c>
    </row>
    <row r="11484" spans="19:20">
      <c r="S11484" s="42">
        <v>23481</v>
      </c>
      <c r="T11484" s="66" t="s">
        <v>3428</v>
      </c>
    </row>
    <row r="11485" spans="19:20">
      <c r="S11485" s="42">
        <v>23482</v>
      </c>
      <c r="T11485" s="66" t="s">
        <v>3213</v>
      </c>
    </row>
    <row r="11486" spans="19:20">
      <c r="S11486" s="42">
        <v>23483</v>
      </c>
      <c r="T11486" s="66" t="s">
        <v>3213</v>
      </c>
    </row>
    <row r="11487" spans="19:20">
      <c r="S11487" s="42">
        <v>23484</v>
      </c>
      <c r="T11487" s="66" t="s">
        <v>3213</v>
      </c>
    </row>
    <row r="11488" spans="19:20">
      <c r="S11488" s="42">
        <v>23485</v>
      </c>
      <c r="T11488" s="66" t="s">
        <v>3213</v>
      </c>
    </row>
    <row r="11489" spans="19:20">
      <c r="S11489" s="42">
        <v>23486</v>
      </c>
      <c r="T11489" s="66" t="s">
        <v>3426</v>
      </c>
    </row>
    <row r="11490" spans="19:20">
      <c r="S11490" s="42">
        <v>23487</v>
      </c>
      <c r="T11490" s="66" t="s">
        <v>3860</v>
      </c>
    </row>
    <row r="11491" spans="19:20">
      <c r="S11491" s="42">
        <v>23488</v>
      </c>
      <c r="T11491" s="66" t="s">
        <v>3860</v>
      </c>
    </row>
    <row r="11492" spans="19:20">
      <c r="S11492" s="42">
        <v>23489</v>
      </c>
      <c r="T11492" s="66" t="s">
        <v>3818</v>
      </c>
    </row>
    <row r="11493" spans="19:20">
      <c r="S11493" s="42">
        <v>23490</v>
      </c>
      <c r="T11493" s="66" t="s">
        <v>3818</v>
      </c>
    </row>
    <row r="11494" spans="19:20">
      <c r="S11494" s="42">
        <v>16688</v>
      </c>
      <c r="T11494" s="66" t="s">
        <v>3860</v>
      </c>
    </row>
    <row r="11495" spans="19:20">
      <c r="S11495" s="42">
        <v>16689</v>
      </c>
      <c r="T11495" s="66" t="s">
        <v>4111</v>
      </c>
    </row>
    <row r="11496" spans="19:20">
      <c r="S11496" s="42">
        <v>22463</v>
      </c>
      <c r="T11496" s="66" t="s">
        <v>4367</v>
      </c>
    </row>
    <row r="11497" spans="19:20">
      <c r="S11497" s="42">
        <v>22464</v>
      </c>
      <c r="T11497" s="66" t="s">
        <v>4367</v>
      </c>
    </row>
    <row r="11498" spans="19:20">
      <c r="S11498" s="42">
        <v>22465</v>
      </c>
      <c r="T11498" s="66" t="s">
        <v>4367</v>
      </c>
    </row>
    <row r="11499" spans="19:20">
      <c r="S11499" s="42">
        <v>15805</v>
      </c>
      <c r="T11499" s="66" t="s">
        <v>3213</v>
      </c>
    </row>
    <row r="11500" spans="19:20">
      <c r="S11500" s="42">
        <v>15807</v>
      </c>
      <c r="T11500" s="66" t="s">
        <v>3213</v>
      </c>
    </row>
    <row r="11501" spans="19:20">
      <c r="S11501" s="42">
        <v>15808</v>
      </c>
      <c r="T11501" s="66" t="s">
        <v>3213</v>
      </c>
    </row>
    <row r="11502" spans="19:20">
      <c r="S11502" s="42">
        <v>15809</v>
      </c>
      <c r="T11502" s="66" t="s">
        <v>3213</v>
      </c>
    </row>
    <row r="11503" spans="19:20">
      <c r="S11503" s="42">
        <v>15810</v>
      </c>
      <c r="T11503" s="66" t="s">
        <v>3213</v>
      </c>
    </row>
    <row r="11504" spans="19:20">
      <c r="S11504" s="42">
        <v>22156</v>
      </c>
      <c r="T11504" s="66" t="s">
        <v>3213</v>
      </c>
    </row>
    <row r="11505" spans="19:20">
      <c r="S11505" s="42">
        <v>22157</v>
      </c>
      <c r="T11505" s="66" t="s">
        <v>3213</v>
      </c>
    </row>
    <row r="11506" spans="19:20">
      <c r="S11506" s="42">
        <v>82203</v>
      </c>
      <c r="T11506" s="66" t="s">
        <v>3213</v>
      </c>
    </row>
    <row r="11507" spans="19:20">
      <c r="S11507" s="42">
        <v>24490</v>
      </c>
      <c r="T11507" s="66" t="s">
        <v>3860</v>
      </c>
    </row>
    <row r="11508" spans="19:20">
      <c r="S11508" s="42">
        <v>24491</v>
      </c>
      <c r="T11508" s="66" t="s">
        <v>4088</v>
      </c>
    </row>
    <row r="11509" spans="19:20">
      <c r="S11509" s="42">
        <v>25000</v>
      </c>
      <c r="T11509" s="66" t="s">
        <v>4259</v>
      </c>
    </row>
    <row r="11510" spans="19:20">
      <c r="S11510" s="42">
        <v>25001</v>
      </c>
      <c r="T11510" s="66" t="s">
        <v>4259</v>
      </c>
    </row>
    <row r="11511" spans="19:20">
      <c r="S11511" s="42">
        <v>30000</v>
      </c>
      <c r="T11511" s="66" t="s">
        <v>3912</v>
      </c>
    </row>
    <row r="11512" spans="19:20">
      <c r="S11512" s="42">
        <v>41043</v>
      </c>
      <c r="T11512" s="66" t="s">
        <v>3213</v>
      </c>
    </row>
    <row r="11513" spans="19:20">
      <c r="S11513" s="42">
        <v>45000</v>
      </c>
      <c r="T11513" s="66" t="s">
        <v>3866</v>
      </c>
    </row>
    <row r="11514" spans="19:20">
      <c r="S11514" s="42">
        <v>45001</v>
      </c>
      <c r="T11514" s="66" t="s">
        <v>3866</v>
      </c>
    </row>
    <row r="11515" spans="19:20">
      <c r="S11515" s="42">
        <v>50001</v>
      </c>
      <c r="T11515" s="66" t="s">
        <v>3936</v>
      </c>
    </row>
    <row r="11516" spans="19:20">
      <c r="S11516" s="42">
        <v>51001</v>
      </c>
      <c r="T11516" s="66" t="s">
        <v>4068</v>
      </c>
    </row>
    <row r="11517" spans="19:20">
      <c r="S11517" s="42">
        <v>51002</v>
      </c>
      <c r="T11517" s="66" t="s">
        <v>4068</v>
      </c>
    </row>
    <row r="11518" spans="19:20">
      <c r="S11518" s="42">
        <v>51003</v>
      </c>
      <c r="T11518" s="66" t="s">
        <v>4068</v>
      </c>
    </row>
    <row r="11519" spans="19:20">
      <c r="S11519" s="42">
        <v>51004</v>
      </c>
      <c r="T11519" s="66" t="s">
        <v>3278</v>
      </c>
    </row>
    <row r="11520" spans="19:20">
      <c r="S11520" s="42">
        <v>51005</v>
      </c>
      <c r="T11520" s="66" t="s">
        <v>3278</v>
      </c>
    </row>
    <row r="11521" spans="19:20">
      <c r="S11521" s="42">
        <v>51006</v>
      </c>
      <c r="T11521" s="66" t="s">
        <v>3278</v>
      </c>
    </row>
    <row r="11522" spans="19:20">
      <c r="S11522" s="42">
        <v>55004</v>
      </c>
      <c r="T11522" s="66" t="s">
        <v>4068</v>
      </c>
    </row>
    <row r="11523" spans="19:20">
      <c r="S11523" s="42">
        <v>55005</v>
      </c>
      <c r="T11523" s="66" t="s">
        <v>4068</v>
      </c>
    </row>
    <row r="11524" spans="19:20">
      <c r="S11524" s="42">
        <v>55006</v>
      </c>
      <c r="T11524" s="66" t="s">
        <v>4068</v>
      </c>
    </row>
    <row r="11525" spans="19:20">
      <c r="S11525" s="42">
        <v>55007</v>
      </c>
      <c r="T11525" s="66" t="s">
        <v>4068</v>
      </c>
    </row>
    <row r="11526" spans="19:20">
      <c r="S11526" s="42">
        <v>55008</v>
      </c>
      <c r="T11526" s="66" t="s">
        <v>4068</v>
      </c>
    </row>
    <row r="11527" spans="19:20">
      <c r="S11527" s="42">
        <v>55009</v>
      </c>
      <c r="T11527" s="66" t="s">
        <v>4068</v>
      </c>
    </row>
    <row r="11528" spans="19:20">
      <c r="S11528" s="42">
        <v>55010</v>
      </c>
      <c r="T11528" s="66" t="s">
        <v>3278</v>
      </c>
    </row>
    <row r="11529" spans="19:20">
      <c r="S11529" s="42">
        <v>55011</v>
      </c>
      <c r="T11529" s="66" t="s">
        <v>4068</v>
      </c>
    </row>
    <row r="11530" spans="19:20">
      <c r="S11530" s="42">
        <v>55012</v>
      </c>
      <c r="T11530" s="66" t="s">
        <v>4068</v>
      </c>
    </row>
    <row r="11531" spans="19:20">
      <c r="S11531" s="42">
        <v>55013</v>
      </c>
      <c r="T11531" s="66" t="s">
        <v>4068</v>
      </c>
    </row>
    <row r="11532" spans="19:20">
      <c r="S11532" s="42">
        <v>55014</v>
      </c>
      <c r="T11532" s="66" t="s">
        <v>4068</v>
      </c>
    </row>
    <row r="11533" spans="19:20">
      <c r="S11533" s="42">
        <v>22580</v>
      </c>
      <c r="T11533" s="66" t="s">
        <v>3860</v>
      </c>
    </row>
    <row r="11534" spans="19:20">
      <c r="S11534" s="42">
        <v>22581</v>
      </c>
      <c r="T11534" s="66" t="s">
        <v>3959</v>
      </c>
    </row>
    <row r="11535" spans="19:20">
      <c r="S11535" s="42">
        <v>22582</v>
      </c>
      <c r="T11535" s="66" t="s">
        <v>3959</v>
      </c>
    </row>
    <row r="11536" spans="19:20">
      <c r="S11536" s="42">
        <v>22583</v>
      </c>
      <c r="T11536" s="66" t="s">
        <v>3959</v>
      </c>
    </row>
    <row r="11537" spans="19:20">
      <c r="S11537" s="42">
        <v>22584</v>
      </c>
      <c r="T11537" s="66" t="s">
        <v>3959</v>
      </c>
    </row>
    <row r="11538" spans="19:20">
      <c r="S11538" s="42">
        <v>22585</v>
      </c>
      <c r="T11538" s="66" t="s">
        <v>3959</v>
      </c>
    </row>
    <row r="11539" spans="19:20">
      <c r="S11539" s="42">
        <v>22586</v>
      </c>
      <c r="T11539" s="66" t="s">
        <v>3959</v>
      </c>
    </row>
    <row r="11540" spans="19:20">
      <c r="S11540" s="42">
        <v>22587</v>
      </c>
      <c r="T11540" s="66" t="s">
        <v>3329</v>
      </c>
    </row>
    <row r="11541" spans="19:20">
      <c r="S11541" s="42">
        <v>22588</v>
      </c>
      <c r="T11541" s="66" t="s">
        <v>3329</v>
      </c>
    </row>
    <row r="11542" spans="19:20">
      <c r="S11542" s="42">
        <v>22589</v>
      </c>
      <c r="T11542" s="66" t="s">
        <v>3216</v>
      </c>
    </row>
    <row r="11543" spans="19:20">
      <c r="S11543" s="42">
        <v>15926</v>
      </c>
      <c r="T11543" s="66" t="s">
        <v>3213</v>
      </c>
    </row>
    <row r="11544" spans="19:20">
      <c r="S11544" s="42">
        <v>15927</v>
      </c>
      <c r="T11544" s="66" t="s">
        <v>3213</v>
      </c>
    </row>
    <row r="11545" spans="19:20">
      <c r="S11545" s="42">
        <v>15928</v>
      </c>
      <c r="T11545" s="66" t="s">
        <v>4061</v>
      </c>
    </row>
    <row r="11546" spans="19:20">
      <c r="S11546" s="42">
        <v>15929</v>
      </c>
      <c r="T11546" s="66" t="s">
        <v>4061</v>
      </c>
    </row>
    <row r="11547" spans="19:20">
      <c r="S11547" s="42">
        <v>15955</v>
      </c>
      <c r="T11547" s="66" t="s">
        <v>3405</v>
      </c>
    </row>
    <row r="11548" spans="19:20">
      <c r="S11548" s="42">
        <v>22360</v>
      </c>
      <c r="T11548" s="66" t="s">
        <v>3514</v>
      </c>
    </row>
    <row r="11549" spans="19:20">
      <c r="S11549" s="42">
        <v>22361</v>
      </c>
      <c r="T11549" s="66" t="s">
        <v>3514</v>
      </c>
    </row>
    <row r="11550" spans="19:20">
      <c r="S11550" s="42">
        <v>22362</v>
      </c>
      <c r="T11550" s="66" t="s">
        <v>3514</v>
      </c>
    </row>
    <row r="11551" spans="19:20">
      <c r="S11551" s="42">
        <v>22363</v>
      </c>
      <c r="T11551" s="66" t="s">
        <v>3957</v>
      </c>
    </row>
    <row r="11552" spans="19:20">
      <c r="S11552" s="42">
        <v>22364</v>
      </c>
      <c r="T11552" s="66" t="s">
        <v>3957</v>
      </c>
    </row>
    <row r="11553" spans="19:20">
      <c r="S11553" s="42">
        <v>22365</v>
      </c>
      <c r="T11553" s="66" t="s">
        <v>3957</v>
      </c>
    </row>
    <row r="11554" spans="19:20">
      <c r="S11554" s="42">
        <v>22366</v>
      </c>
      <c r="T11554" s="66" t="s">
        <v>3957</v>
      </c>
    </row>
    <row r="11555" spans="19:20">
      <c r="S11555" s="42">
        <v>22367</v>
      </c>
      <c r="T11555" s="66" t="s">
        <v>3514</v>
      </c>
    </row>
    <row r="11556" spans="19:20">
      <c r="S11556" s="42">
        <v>22368</v>
      </c>
      <c r="T11556" s="66" t="s">
        <v>3514</v>
      </c>
    </row>
    <row r="11557" spans="19:20">
      <c r="S11557" s="42">
        <v>22369</v>
      </c>
      <c r="T11557" s="66" t="s">
        <v>3984</v>
      </c>
    </row>
    <row r="11558" spans="19:20">
      <c r="S11558" s="42">
        <v>22370</v>
      </c>
      <c r="T11558" s="66" t="s">
        <v>3213</v>
      </c>
    </row>
    <row r="11559" spans="19:20">
      <c r="S11559" s="42">
        <v>22371</v>
      </c>
      <c r="T11559" s="66" t="s">
        <v>3467</v>
      </c>
    </row>
    <row r="11560" spans="19:20">
      <c r="S11560" s="42">
        <v>22372</v>
      </c>
      <c r="T11560" s="66" t="s">
        <v>3467</v>
      </c>
    </row>
    <row r="11561" spans="19:20">
      <c r="S11561" s="42">
        <v>22386</v>
      </c>
      <c r="T11561" s="66" t="s">
        <v>3213</v>
      </c>
    </row>
    <row r="11562" spans="19:20">
      <c r="S11562" s="42">
        <v>22387</v>
      </c>
      <c r="T11562" s="66" t="s">
        <v>3959</v>
      </c>
    </row>
    <row r="11563" spans="19:20">
      <c r="S11563" s="42">
        <v>22388</v>
      </c>
      <c r="T11563" s="66" t="s">
        <v>3959</v>
      </c>
    </row>
    <row r="11564" spans="19:20">
      <c r="S11564" s="42">
        <v>51007</v>
      </c>
      <c r="T11564" s="66" t="s">
        <v>3278</v>
      </c>
    </row>
    <row r="11565" spans="19:20">
      <c r="S11565" s="42">
        <v>51008</v>
      </c>
      <c r="T11565" s="66" t="s">
        <v>3821</v>
      </c>
    </row>
    <row r="11566" spans="19:20">
      <c r="S11566" s="42">
        <v>51009</v>
      </c>
      <c r="T11566" s="66" t="s">
        <v>3821</v>
      </c>
    </row>
    <row r="11567" spans="19:20">
      <c r="S11567" s="42">
        <v>51010</v>
      </c>
      <c r="T11567" s="66" t="s">
        <v>3821</v>
      </c>
    </row>
    <row r="11568" spans="19:20">
      <c r="S11568" s="42">
        <v>51011</v>
      </c>
      <c r="T11568" s="66" t="s">
        <v>3821</v>
      </c>
    </row>
    <row r="11569" spans="19:20">
      <c r="S11569" s="42">
        <v>51012</v>
      </c>
      <c r="T11569" s="66" t="s">
        <v>3821</v>
      </c>
    </row>
    <row r="11570" spans="19:20">
      <c r="S11570" s="42">
        <v>51013</v>
      </c>
      <c r="T11570" s="66" t="s">
        <v>3278</v>
      </c>
    </row>
    <row r="11571" spans="19:20">
      <c r="S11571" s="42">
        <v>51014</v>
      </c>
      <c r="T11571" s="66" t="s">
        <v>3278</v>
      </c>
    </row>
    <row r="11572" spans="19:20">
      <c r="S11572" s="42">
        <v>55001</v>
      </c>
      <c r="T11572" s="66" t="s">
        <v>4068</v>
      </c>
    </row>
    <row r="11573" spans="19:20">
      <c r="S11573" s="42">
        <v>55002</v>
      </c>
      <c r="T11573" s="66" t="s">
        <v>4450</v>
      </c>
    </row>
    <row r="11574" spans="19:20">
      <c r="S11574" s="42">
        <v>55003</v>
      </c>
      <c r="T11574" s="66" t="s">
        <v>4068</v>
      </c>
    </row>
    <row r="11575" spans="19:20">
      <c r="S11575" s="42">
        <v>30001</v>
      </c>
      <c r="T11575" s="66" t="s">
        <v>3912</v>
      </c>
    </row>
    <row r="11576" spans="19:20">
      <c r="S11576" s="42">
        <v>30002</v>
      </c>
      <c r="T11576" s="66" t="s">
        <v>3912</v>
      </c>
    </row>
    <row r="11577" spans="19:20">
      <c r="S11577" s="42">
        <v>30003</v>
      </c>
      <c r="T11577" s="66" t="s">
        <v>3912</v>
      </c>
    </row>
    <row r="11578" spans="19:20">
      <c r="S11578" s="42">
        <v>30004</v>
      </c>
      <c r="T11578" s="66" t="s">
        <v>3912</v>
      </c>
    </row>
    <row r="11579" spans="19:20">
      <c r="S11579" s="42">
        <v>31801</v>
      </c>
      <c r="T11579" s="66" t="s">
        <v>4074</v>
      </c>
    </row>
    <row r="11580" spans="19:20">
      <c r="S11580" s="42">
        <v>31802</v>
      </c>
      <c r="T11580" s="66" t="s">
        <v>4074</v>
      </c>
    </row>
    <row r="11581" spans="19:20">
      <c r="S11581" s="42">
        <v>31803</v>
      </c>
      <c r="T11581" s="66" t="s">
        <v>4074</v>
      </c>
    </row>
    <row r="11582" spans="19:20">
      <c r="S11582" s="42">
        <v>31804</v>
      </c>
      <c r="T11582" s="66" t="s">
        <v>4074</v>
      </c>
    </row>
    <row r="11583" spans="19:20">
      <c r="S11583" s="42">
        <v>31805</v>
      </c>
      <c r="T11583" s="66" t="s">
        <v>4074</v>
      </c>
    </row>
    <row r="11584" spans="19:20">
      <c r="S11584" s="42">
        <v>31806</v>
      </c>
      <c r="T11584" s="66" t="s">
        <v>4074</v>
      </c>
    </row>
    <row r="11585" spans="19:20">
      <c r="S11585" s="42">
        <v>31807</v>
      </c>
      <c r="T11585" s="66" t="s">
        <v>4074</v>
      </c>
    </row>
    <row r="11586" spans="19:20">
      <c r="S11586" s="42">
        <v>31808</v>
      </c>
      <c r="T11586" s="66" t="s">
        <v>4074</v>
      </c>
    </row>
    <row r="11587" spans="19:20">
      <c r="S11587" s="42">
        <v>31809</v>
      </c>
      <c r="T11587" s="66" t="s">
        <v>4074</v>
      </c>
    </row>
    <row r="11588" spans="19:20">
      <c r="S11588" s="42">
        <v>33101</v>
      </c>
      <c r="T11588" s="66" t="s">
        <v>4074</v>
      </c>
    </row>
    <row r="11589" spans="19:20">
      <c r="S11589" s="42">
        <v>33102</v>
      </c>
      <c r="T11589" s="66" t="s">
        <v>4074</v>
      </c>
    </row>
    <row r="11590" spans="19:20">
      <c r="S11590" s="42">
        <v>35000</v>
      </c>
      <c r="T11590" s="66" t="s">
        <v>4087</v>
      </c>
    </row>
    <row r="11591" spans="19:20">
      <c r="S11591" s="42">
        <v>40000</v>
      </c>
      <c r="T11591" s="66" t="s">
        <v>3866</v>
      </c>
    </row>
    <row r="11592" spans="19:20">
      <c r="S11592" s="42">
        <v>41000</v>
      </c>
      <c r="T11592" s="66" t="s">
        <v>3213</v>
      </c>
    </row>
    <row r="11593" spans="19:20">
      <c r="S11593" s="42">
        <v>41001</v>
      </c>
      <c r="T11593" s="66" t="s">
        <v>3213</v>
      </c>
    </row>
    <row r="11594" spans="19:20">
      <c r="S11594" s="42">
        <v>41002</v>
      </c>
      <c r="T11594" s="66" t="s">
        <v>3213</v>
      </c>
    </row>
    <row r="11595" spans="19:20">
      <c r="S11595" s="42">
        <v>41003</v>
      </c>
      <c r="T11595" s="66" t="s">
        <v>3213</v>
      </c>
    </row>
    <row r="11596" spans="19:20">
      <c r="S11596" s="42">
        <v>41010</v>
      </c>
      <c r="T11596" s="66" t="s">
        <v>3213</v>
      </c>
    </row>
    <row r="11597" spans="19:20">
      <c r="S11597" s="42">
        <v>41011</v>
      </c>
      <c r="T11597" s="66" t="s">
        <v>3213</v>
      </c>
    </row>
    <row r="11598" spans="19:20">
      <c r="S11598" s="42">
        <v>41012</v>
      </c>
      <c r="T11598" s="66" t="s">
        <v>3213</v>
      </c>
    </row>
    <row r="11599" spans="19:20">
      <c r="S11599" s="42">
        <v>41013</v>
      </c>
      <c r="T11599" s="66" t="s">
        <v>3213</v>
      </c>
    </row>
    <row r="11600" spans="19:20">
      <c r="S11600" s="42">
        <v>41014</v>
      </c>
      <c r="T11600" s="66" t="s">
        <v>3213</v>
      </c>
    </row>
    <row r="11601" spans="19:20">
      <c r="S11601" s="42">
        <v>41030</v>
      </c>
      <c r="T11601" s="66" t="s">
        <v>3213</v>
      </c>
    </row>
    <row r="11602" spans="19:20">
      <c r="S11602" s="42">
        <v>41031</v>
      </c>
      <c r="T11602" s="66" t="s">
        <v>3213</v>
      </c>
    </row>
    <row r="11603" spans="19:20">
      <c r="S11603" s="42">
        <v>41032</v>
      </c>
      <c r="T11603" s="66" t="s">
        <v>3213</v>
      </c>
    </row>
    <row r="11604" spans="19:20">
      <c r="S11604" s="42">
        <v>41040</v>
      </c>
      <c r="T11604" s="66" t="s">
        <v>3213</v>
      </c>
    </row>
    <row r="11605" spans="19:20">
      <c r="S11605" s="42">
        <v>41041</v>
      </c>
      <c r="T11605" s="66" t="s">
        <v>3213</v>
      </c>
    </row>
    <row r="11606" spans="19:20">
      <c r="S11606" s="42">
        <v>41042</v>
      </c>
      <c r="T11606" s="66" t="s">
        <v>3213</v>
      </c>
    </row>
    <row r="11607" spans="19:20">
      <c r="S11607" s="42">
        <v>15812</v>
      </c>
      <c r="T11607" s="66" t="s">
        <v>3213</v>
      </c>
    </row>
    <row r="11608" spans="19:20">
      <c r="S11608" s="42">
        <v>22449</v>
      </c>
      <c r="T11608" s="66" t="s">
        <v>3514</v>
      </c>
    </row>
    <row r="11609" spans="19:20">
      <c r="S11609" s="42">
        <v>22450</v>
      </c>
      <c r="T11609" s="66" t="s">
        <v>4061</v>
      </c>
    </row>
    <row r="11610" spans="19:20">
      <c r="S11610" s="42">
        <v>15790</v>
      </c>
      <c r="T11610" s="66" t="s">
        <v>3767</v>
      </c>
    </row>
    <row r="11611" spans="19:20">
      <c r="S11611" s="42">
        <v>15791</v>
      </c>
      <c r="T11611" s="66" t="s">
        <v>3767</v>
      </c>
    </row>
    <row r="11612" spans="19:20">
      <c r="S11612" s="42">
        <v>15792</v>
      </c>
      <c r="T11612" s="66" t="s">
        <v>3767</v>
      </c>
    </row>
    <row r="11613" spans="19:20">
      <c r="S11613" s="42">
        <v>15793</v>
      </c>
      <c r="T11613" s="66" t="s">
        <v>3767</v>
      </c>
    </row>
    <row r="11614" spans="19:20">
      <c r="S11614" s="42">
        <v>15794</v>
      </c>
      <c r="T11614" s="66" t="s">
        <v>3767</v>
      </c>
    </row>
    <row r="11615" spans="19:20">
      <c r="S11615" s="42">
        <v>15795</v>
      </c>
      <c r="T11615" s="66" t="s">
        <v>3767</v>
      </c>
    </row>
    <row r="11616" spans="19:20">
      <c r="S11616" s="42">
        <v>15796</v>
      </c>
      <c r="T11616" s="66" t="s">
        <v>3767</v>
      </c>
    </row>
    <row r="11617" spans="19:20">
      <c r="S11617" s="42">
        <v>15797</v>
      </c>
      <c r="T11617" s="66" t="s">
        <v>3767</v>
      </c>
    </row>
    <row r="11618" spans="19:20">
      <c r="S11618" s="42">
        <v>15798</v>
      </c>
      <c r="T11618" s="66" t="s">
        <v>3767</v>
      </c>
    </row>
    <row r="11619" spans="19:20">
      <c r="S11619" s="42">
        <v>15799</v>
      </c>
      <c r="T11619" s="66" t="s">
        <v>3767</v>
      </c>
    </row>
    <row r="11620" spans="19:20">
      <c r="S11620" s="42">
        <v>15800</v>
      </c>
      <c r="T11620" s="66" t="s">
        <v>3767</v>
      </c>
    </row>
    <row r="11621" spans="19:20">
      <c r="S11621" s="42">
        <v>15801</v>
      </c>
      <c r="T11621" s="66" t="s">
        <v>4091</v>
      </c>
    </row>
    <row r="11622" spans="19:20">
      <c r="S11622" s="42">
        <v>70000</v>
      </c>
      <c r="T11622" s="66" t="s">
        <v>3213</v>
      </c>
    </row>
    <row r="11623" spans="19:20">
      <c r="S11623" s="42">
        <v>70001</v>
      </c>
      <c r="T11623" s="66" t="s">
        <v>3213</v>
      </c>
    </row>
    <row r="11624" spans="19:20">
      <c r="S11624" s="42">
        <v>70010</v>
      </c>
      <c r="T11624" s="66" t="s">
        <v>3866</v>
      </c>
    </row>
    <row r="11625" spans="19:20">
      <c r="S11625" s="42">
        <v>70050</v>
      </c>
      <c r="T11625" s="66" t="s">
        <v>3866</v>
      </c>
    </row>
    <row r="11626" spans="19:20">
      <c r="S11626" s="42">
        <v>70381</v>
      </c>
      <c r="T11626" s="66" t="s">
        <v>3213</v>
      </c>
    </row>
    <row r="11627" spans="19:20">
      <c r="S11627" s="42">
        <v>70382</v>
      </c>
      <c r="T11627" s="66" t="s">
        <v>3213</v>
      </c>
    </row>
    <row r="11628" spans="19:20">
      <c r="S11628" s="42">
        <v>70383</v>
      </c>
      <c r="T11628" s="66" t="s">
        <v>3213</v>
      </c>
    </row>
    <row r="11629" spans="19:20">
      <c r="S11629" s="42">
        <v>70384</v>
      </c>
      <c r="T11629" s="66" t="s">
        <v>3213</v>
      </c>
    </row>
    <row r="11630" spans="19:20">
      <c r="S11630" s="42">
        <v>80001</v>
      </c>
      <c r="T11630" s="66" t="s">
        <v>3329</v>
      </c>
    </row>
    <row r="11631" spans="19:20">
      <c r="S11631" s="42">
        <v>80002</v>
      </c>
      <c r="T11631" s="66" t="s">
        <v>3329</v>
      </c>
    </row>
    <row r="11632" spans="19:20">
      <c r="S11632" s="42">
        <v>80003</v>
      </c>
      <c r="T11632" s="66" t="s">
        <v>3329</v>
      </c>
    </row>
    <row r="11633" spans="19:20">
      <c r="S11633" s="42">
        <v>80004</v>
      </c>
      <c r="T11633" s="66" t="s">
        <v>3329</v>
      </c>
    </row>
    <row r="11634" spans="19:20">
      <c r="S11634" s="42">
        <v>80005</v>
      </c>
      <c r="T11634" s="66" t="s">
        <v>3329</v>
      </c>
    </row>
    <row r="11635" spans="19:20">
      <c r="S11635" s="42">
        <v>80006</v>
      </c>
      <c r="T11635" s="66" t="s">
        <v>3329</v>
      </c>
    </row>
    <row r="11636" spans="19:20">
      <c r="S11636" s="42">
        <v>80007</v>
      </c>
      <c r="T11636" s="66" t="s">
        <v>3329</v>
      </c>
    </row>
    <row r="11637" spans="19:20">
      <c r="S11637" s="42">
        <v>80008</v>
      </c>
      <c r="T11637" s="66" t="s">
        <v>3329</v>
      </c>
    </row>
    <row r="11638" spans="19:20">
      <c r="S11638" s="42">
        <v>80009</v>
      </c>
      <c r="T11638" s="66" t="s">
        <v>3329</v>
      </c>
    </row>
    <row r="11639" spans="19:20">
      <c r="S11639" s="42">
        <v>80010</v>
      </c>
      <c r="T11639" s="66" t="s">
        <v>3329</v>
      </c>
    </row>
    <row r="11640" spans="19:20">
      <c r="S11640" s="42">
        <v>80011</v>
      </c>
      <c r="T11640" s="66" t="s">
        <v>3329</v>
      </c>
    </row>
    <row r="11641" spans="19:20">
      <c r="S11641" s="42">
        <v>80012</v>
      </c>
      <c r="T11641" s="66" t="s">
        <v>3329</v>
      </c>
    </row>
    <row r="11642" spans="19:20">
      <c r="S11642" s="42">
        <v>80013</v>
      </c>
      <c r="T11642" s="66" t="s">
        <v>3329</v>
      </c>
    </row>
    <row r="11643" spans="19:20">
      <c r="S11643" s="42">
        <v>80014</v>
      </c>
      <c r="T11643" s="66" t="s">
        <v>3329</v>
      </c>
    </row>
    <row r="11644" spans="19:20">
      <c r="S11644" s="42">
        <v>80015</v>
      </c>
      <c r="T11644" s="66" t="s">
        <v>3329</v>
      </c>
    </row>
    <row r="11645" spans="19:20">
      <c r="S11645" s="42">
        <v>80016</v>
      </c>
      <c r="T11645" s="66" t="s">
        <v>3329</v>
      </c>
    </row>
    <row r="11646" spans="19:20">
      <c r="S11646" s="42">
        <v>80017</v>
      </c>
      <c r="T11646" s="66" t="s">
        <v>3329</v>
      </c>
    </row>
    <row r="11647" spans="19:20">
      <c r="S11647" s="42">
        <v>80018</v>
      </c>
      <c r="T11647" s="66" t="s">
        <v>3329</v>
      </c>
    </row>
    <row r="11648" spans="19:20">
      <c r="S11648" s="42">
        <v>80019</v>
      </c>
      <c r="T11648" s="66" t="s">
        <v>3329</v>
      </c>
    </row>
    <row r="11649" spans="19:20">
      <c r="S11649" s="42">
        <v>80020</v>
      </c>
      <c r="T11649" s="66" t="s">
        <v>3329</v>
      </c>
    </row>
    <row r="11650" spans="19:20">
      <c r="S11650" s="42">
        <v>80021</v>
      </c>
      <c r="T11650" s="66" t="s">
        <v>3236</v>
      </c>
    </row>
    <row r="11651" spans="19:20">
      <c r="S11651" s="42">
        <v>80022</v>
      </c>
      <c r="T11651" s="66" t="s">
        <v>3329</v>
      </c>
    </row>
    <row r="11652" spans="19:20">
      <c r="S11652" s="42">
        <v>80023</v>
      </c>
      <c r="T11652" s="66" t="s">
        <v>3329</v>
      </c>
    </row>
    <row r="11653" spans="19:20">
      <c r="S11653" s="42">
        <v>80024</v>
      </c>
      <c r="T11653" s="66" t="s">
        <v>3329</v>
      </c>
    </row>
    <row r="11654" spans="19:20">
      <c r="S11654" s="42">
        <v>80025</v>
      </c>
      <c r="T11654" s="66" t="s">
        <v>3329</v>
      </c>
    </row>
    <row r="11655" spans="19:20">
      <c r="S11655" s="42">
        <v>80026</v>
      </c>
      <c r="T11655" s="66" t="s">
        <v>3329</v>
      </c>
    </row>
    <row r="11656" spans="19:20">
      <c r="S11656" s="42">
        <v>80027</v>
      </c>
      <c r="T11656" s="66" t="s">
        <v>3213</v>
      </c>
    </row>
    <row r="11657" spans="19:20">
      <c r="S11657" s="42">
        <v>80028</v>
      </c>
      <c r="T11657" s="66" t="s">
        <v>3329</v>
      </c>
    </row>
    <row r="11658" spans="19:20">
      <c r="S11658" s="42">
        <v>80029</v>
      </c>
      <c r="T11658" s="66" t="s">
        <v>3329</v>
      </c>
    </row>
    <row r="11659" spans="19:20">
      <c r="S11659" s="42">
        <v>22153</v>
      </c>
      <c r="T11659" s="66" t="s">
        <v>3213</v>
      </c>
    </row>
    <row r="11660" spans="19:20">
      <c r="S11660" s="42">
        <v>17198</v>
      </c>
      <c r="T11660" s="66" t="s">
        <v>3959</v>
      </c>
    </row>
    <row r="11661" spans="19:20">
      <c r="S11661" s="42">
        <v>17199</v>
      </c>
      <c r="T11661" s="66" t="s">
        <v>3959</v>
      </c>
    </row>
    <row r="11662" spans="19:20">
      <c r="S11662" s="42">
        <v>17200</v>
      </c>
      <c r="T11662" s="66" t="s">
        <v>3959</v>
      </c>
    </row>
    <row r="11663" spans="19:20">
      <c r="S11663" s="42">
        <v>17201</v>
      </c>
      <c r="T11663" s="66" t="s">
        <v>3959</v>
      </c>
    </row>
    <row r="11664" spans="19:20">
      <c r="S11664" s="42">
        <v>17202</v>
      </c>
      <c r="T11664" s="66" t="s">
        <v>3959</v>
      </c>
    </row>
    <row r="11665" spans="19:20">
      <c r="S11665" s="42">
        <v>17203</v>
      </c>
      <c r="T11665" s="66" t="s">
        <v>3959</v>
      </c>
    </row>
    <row r="11666" spans="19:20">
      <c r="S11666" s="42">
        <v>17204</v>
      </c>
      <c r="T11666" s="66" t="s">
        <v>3959</v>
      </c>
    </row>
    <row r="11667" spans="19:20">
      <c r="S11667" s="42">
        <v>17205</v>
      </c>
      <c r="T11667" s="66" t="s">
        <v>3959</v>
      </c>
    </row>
    <row r="11668" spans="19:20">
      <c r="S11668" s="42">
        <v>17181</v>
      </c>
      <c r="T11668" s="66" t="s">
        <v>3959</v>
      </c>
    </row>
    <row r="11669" spans="19:20">
      <c r="S11669" s="42">
        <v>17182</v>
      </c>
      <c r="T11669" s="66" t="s">
        <v>4202</v>
      </c>
    </row>
    <row r="11670" spans="19:20">
      <c r="S11670" s="42">
        <v>17353</v>
      </c>
      <c r="T11670" s="66" t="s">
        <v>4371</v>
      </c>
    </row>
    <row r="11671" spans="19:20">
      <c r="S11671" s="42">
        <v>17354</v>
      </c>
      <c r="T11671" s="66" t="s">
        <v>4371</v>
      </c>
    </row>
    <row r="11672" spans="19:20">
      <c r="S11672" s="42">
        <v>17355</v>
      </c>
      <c r="T11672" s="66" t="s">
        <v>4097</v>
      </c>
    </row>
    <row r="11673" spans="19:20">
      <c r="S11673" s="42">
        <v>17356</v>
      </c>
      <c r="T11673" s="66" t="s">
        <v>4097</v>
      </c>
    </row>
    <row r="11674" spans="19:20">
      <c r="S11674" s="42">
        <v>17363</v>
      </c>
      <c r="T11674" s="66" t="s">
        <v>3810</v>
      </c>
    </row>
    <row r="11675" spans="19:20">
      <c r="S11675" s="42">
        <v>17364</v>
      </c>
      <c r="T11675" s="66" t="s">
        <v>3810</v>
      </c>
    </row>
    <row r="11676" spans="19:20">
      <c r="S11676" s="42">
        <v>17599</v>
      </c>
      <c r="T11676" s="66" t="s">
        <v>3421</v>
      </c>
    </row>
    <row r="11677" spans="19:20">
      <c r="S11677" s="42">
        <v>17600</v>
      </c>
      <c r="T11677" s="66" t="s">
        <v>3421</v>
      </c>
    </row>
    <row r="11678" spans="19:20">
      <c r="S11678" s="42">
        <v>17601</v>
      </c>
      <c r="T11678" s="66" t="s">
        <v>3421</v>
      </c>
    </row>
    <row r="11679" spans="19:20">
      <c r="S11679" s="42">
        <v>17602</v>
      </c>
      <c r="T11679" s="66" t="s">
        <v>3421</v>
      </c>
    </row>
    <row r="11680" spans="19:20">
      <c r="S11680" s="42">
        <v>17679</v>
      </c>
      <c r="T11680" s="66" t="s">
        <v>3834</v>
      </c>
    </row>
    <row r="11681" spans="19:20">
      <c r="S11681" s="42">
        <v>17680</v>
      </c>
      <c r="T11681" s="66" t="s">
        <v>3834</v>
      </c>
    </row>
    <row r="11682" spans="19:20">
      <c r="S11682" s="42">
        <v>17681</v>
      </c>
      <c r="T11682" s="66" t="s">
        <v>3834</v>
      </c>
    </row>
    <row r="11683" spans="19:20">
      <c r="S11683" s="42">
        <v>17682</v>
      </c>
      <c r="T11683" s="66" t="s">
        <v>3834</v>
      </c>
    </row>
    <row r="11684" spans="19:20">
      <c r="S11684" s="42">
        <v>17683</v>
      </c>
      <c r="T11684" s="66" t="s">
        <v>3834</v>
      </c>
    </row>
    <row r="11685" spans="19:20">
      <c r="S11685" s="42">
        <v>17684</v>
      </c>
      <c r="T11685" s="66" t="s">
        <v>3834</v>
      </c>
    </row>
    <row r="11686" spans="19:20">
      <c r="S11686" s="42">
        <v>17685</v>
      </c>
      <c r="T11686" s="66" t="s">
        <v>3834</v>
      </c>
    </row>
    <row r="11687" spans="19:20">
      <c r="S11687" s="42">
        <v>17686</v>
      </c>
      <c r="T11687" s="66" t="s">
        <v>3834</v>
      </c>
    </row>
    <row r="11688" spans="19:20">
      <c r="S11688" s="42">
        <v>17687</v>
      </c>
      <c r="T11688" s="66" t="s">
        <v>3834</v>
      </c>
    </row>
    <row r="11689" spans="19:20">
      <c r="S11689" s="42">
        <v>17688</v>
      </c>
      <c r="T11689" s="66" t="s">
        <v>3810</v>
      </c>
    </row>
    <row r="11690" spans="19:20">
      <c r="S11690" s="42">
        <v>17700</v>
      </c>
      <c r="T11690" s="66" t="s">
        <v>3810</v>
      </c>
    </row>
    <row r="11691" spans="19:20">
      <c r="S11691" s="42">
        <v>17701</v>
      </c>
      <c r="T11691" s="66" t="s">
        <v>4451</v>
      </c>
    </row>
    <row r="11692" spans="19:20">
      <c r="S11692" s="42">
        <v>17702</v>
      </c>
      <c r="T11692" s="66" t="s">
        <v>3834</v>
      </c>
    </row>
    <row r="11693" spans="19:20">
      <c r="S11693" s="42">
        <v>17703</v>
      </c>
      <c r="T11693" s="66" t="s">
        <v>3834</v>
      </c>
    </row>
    <row r="11694" spans="19:20">
      <c r="S11694" s="42">
        <v>17704</v>
      </c>
      <c r="T11694" s="66" t="s">
        <v>3834</v>
      </c>
    </row>
    <row r="11695" spans="19:20">
      <c r="S11695" s="42">
        <v>17705</v>
      </c>
      <c r="T11695" s="66" t="s">
        <v>3834</v>
      </c>
    </row>
    <row r="11696" spans="19:20">
      <c r="S11696" s="42">
        <v>17706</v>
      </c>
      <c r="T11696" s="66" t="s">
        <v>3834</v>
      </c>
    </row>
    <row r="11697" spans="19:20">
      <c r="S11697" s="42">
        <v>17607</v>
      </c>
      <c r="T11697" s="66" t="s">
        <v>4076</v>
      </c>
    </row>
    <row r="11698" spans="19:20">
      <c r="S11698" s="42">
        <v>17608</v>
      </c>
      <c r="T11698" s="66" t="s">
        <v>4076</v>
      </c>
    </row>
    <row r="11699" spans="19:20">
      <c r="S11699" s="42">
        <v>17609</v>
      </c>
      <c r="T11699" s="66" t="s">
        <v>4452</v>
      </c>
    </row>
    <row r="11700" spans="19:20">
      <c r="S11700" s="42">
        <v>17610</v>
      </c>
      <c r="T11700" s="66" t="s">
        <v>4254</v>
      </c>
    </row>
    <row r="11701" spans="19:20">
      <c r="S11701" s="42">
        <v>17611</v>
      </c>
      <c r="T11701" s="66" t="s">
        <v>3834</v>
      </c>
    </row>
    <row r="11702" spans="19:20">
      <c r="S11702" s="42">
        <v>17612</v>
      </c>
      <c r="T11702" s="66" t="s">
        <v>3834</v>
      </c>
    </row>
    <row r="11703" spans="19:20">
      <c r="S11703" s="42">
        <v>17613</v>
      </c>
      <c r="T11703" s="66" t="s">
        <v>3213</v>
      </c>
    </row>
    <row r="11704" spans="19:20">
      <c r="S11704" s="42">
        <v>17615</v>
      </c>
      <c r="T11704" s="66" t="s">
        <v>3213</v>
      </c>
    </row>
    <row r="11705" spans="19:20">
      <c r="S11705" s="42">
        <v>17616</v>
      </c>
      <c r="T11705" s="66" t="s">
        <v>3834</v>
      </c>
    </row>
    <row r="11706" spans="19:20">
      <c r="S11706" s="42">
        <v>17617</v>
      </c>
      <c r="T11706" s="66" t="s">
        <v>3818</v>
      </c>
    </row>
    <row r="11707" spans="19:20">
      <c r="S11707" s="42">
        <v>17618</v>
      </c>
      <c r="T11707" s="66" t="s">
        <v>3818</v>
      </c>
    </row>
    <row r="11708" spans="19:20">
      <c r="S11708" s="42">
        <v>17619</v>
      </c>
      <c r="T11708" s="66" t="s">
        <v>3818</v>
      </c>
    </row>
    <row r="11709" spans="19:20">
      <c r="S11709" s="42">
        <v>17620</v>
      </c>
      <c r="T11709" s="66" t="s">
        <v>3818</v>
      </c>
    </row>
    <row r="11710" spans="19:20">
      <c r="S11710" s="42">
        <v>17311</v>
      </c>
      <c r="T11710" s="66" t="s">
        <v>3467</v>
      </c>
    </row>
    <row r="11711" spans="19:20">
      <c r="S11711" s="42">
        <v>17312</v>
      </c>
      <c r="T11711" s="66" t="s">
        <v>3467</v>
      </c>
    </row>
    <row r="11712" spans="19:20">
      <c r="S11712" s="42">
        <v>17313</v>
      </c>
      <c r="T11712" s="66" t="s">
        <v>3959</v>
      </c>
    </row>
    <row r="11713" spans="19:20">
      <c r="S11713" s="42">
        <v>17314</v>
      </c>
      <c r="T11713" s="66" t="s">
        <v>3959</v>
      </c>
    </row>
    <row r="11714" spans="19:20">
      <c r="S11714" s="42">
        <v>17315</v>
      </c>
      <c r="T11714" s="66" t="s">
        <v>3959</v>
      </c>
    </row>
    <row r="11715" spans="19:20">
      <c r="S11715" s="42">
        <v>17316</v>
      </c>
      <c r="T11715" s="66" t="s">
        <v>3384</v>
      </c>
    </row>
    <row r="11716" spans="19:20">
      <c r="S11716" s="42">
        <v>17317</v>
      </c>
      <c r="T11716" s="66" t="s">
        <v>3384</v>
      </c>
    </row>
    <row r="11717" spans="19:20">
      <c r="S11717" s="42">
        <v>17318</v>
      </c>
      <c r="T11717" s="66" t="s">
        <v>3959</v>
      </c>
    </row>
    <row r="11718" spans="19:20">
      <c r="S11718" s="42">
        <v>17319</v>
      </c>
      <c r="T11718" s="66" t="s">
        <v>4097</v>
      </c>
    </row>
    <row r="11719" spans="19:20">
      <c r="S11719" s="42">
        <v>17320</v>
      </c>
      <c r="T11719" s="66" t="s">
        <v>4097</v>
      </c>
    </row>
    <row r="11720" spans="19:20">
      <c r="S11720" s="42">
        <v>17321</v>
      </c>
      <c r="T11720" s="66" t="s">
        <v>3216</v>
      </c>
    </row>
    <row r="11721" spans="19:20">
      <c r="S11721" s="42">
        <v>17322</v>
      </c>
      <c r="T11721" s="66" t="s">
        <v>3216</v>
      </c>
    </row>
    <row r="11722" spans="19:20">
      <c r="S11722" s="42">
        <v>17323</v>
      </c>
      <c r="T11722" s="66" t="s">
        <v>3818</v>
      </c>
    </row>
    <row r="11723" spans="19:20">
      <c r="S11723" s="42">
        <v>17324</v>
      </c>
      <c r="T11723" s="66" t="s">
        <v>3818</v>
      </c>
    </row>
    <row r="11724" spans="19:20">
      <c r="S11724" s="42">
        <v>17325</v>
      </c>
      <c r="T11724" s="66" t="s">
        <v>3818</v>
      </c>
    </row>
    <row r="11725" spans="19:20">
      <c r="S11725" s="42">
        <v>17326</v>
      </c>
      <c r="T11725" s="66" t="s">
        <v>3818</v>
      </c>
    </row>
    <row r="11726" spans="19:20">
      <c r="S11726" s="42">
        <v>17327</v>
      </c>
      <c r="T11726" s="66" t="s">
        <v>3818</v>
      </c>
    </row>
    <row r="11727" spans="19:20">
      <c r="S11727" s="42">
        <v>17328</v>
      </c>
      <c r="T11727" s="66" t="s">
        <v>3818</v>
      </c>
    </row>
    <row r="11728" spans="19:20">
      <c r="S11728" s="42">
        <v>17329</v>
      </c>
      <c r="T11728" s="66" t="s">
        <v>3818</v>
      </c>
    </row>
    <row r="11729" spans="19:20">
      <c r="S11729" s="42">
        <v>17330</v>
      </c>
      <c r="T11729" s="66" t="s">
        <v>3216</v>
      </c>
    </row>
    <row r="11730" spans="19:20">
      <c r="S11730" s="42">
        <v>17331</v>
      </c>
      <c r="T11730" s="66" t="s">
        <v>3216</v>
      </c>
    </row>
    <row r="11731" spans="19:20">
      <c r="S11731" s="42">
        <v>17689</v>
      </c>
      <c r="T11731" s="66" t="s">
        <v>3988</v>
      </c>
    </row>
    <row r="11732" spans="19:20">
      <c r="S11732" s="42">
        <v>17690</v>
      </c>
      <c r="T11732" s="66" t="s">
        <v>3988</v>
      </c>
    </row>
    <row r="11733" spans="19:20">
      <c r="S11733" s="42">
        <v>17691</v>
      </c>
      <c r="T11733" s="66" t="s">
        <v>3343</v>
      </c>
    </row>
    <row r="11734" spans="19:20">
      <c r="S11734" s="42">
        <v>17692</v>
      </c>
      <c r="T11734" s="66" t="s">
        <v>3988</v>
      </c>
    </row>
    <row r="11735" spans="19:20">
      <c r="S11735" s="42">
        <v>17693</v>
      </c>
      <c r="T11735" s="66" t="s">
        <v>3988</v>
      </c>
    </row>
    <row r="11736" spans="19:20">
      <c r="S11736" s="42">
        <v>17694</v>
      </c>
      <c r="T11736" s="66" t="s">
        <v>3988</v>
      </c>
    </row>
    <row r="11737" spans="19:20">
      <c r="S11737" s="42">
        <v>17695</v>
      </c>
      <c r="T11737" s="66" t="s">
        <v>3213</v>
      </c>
    </row>
    <row r="11738" spans="19:20">
      <c r="S11738" s="42">
        <v>17696</v>
      </c>
      <c r="T11738" s="66" t="s">
        <v>3213</v>
      </c>
    </row>
    <row r="11739" spans="19:20">
      <c r="S11739" s="42">
        <v>17697</v>
      </c>
      <c r="T11739" s="66" t="s">
        <v>3213</v>
      </c>
    </row>
    <row r="11740" spans="19:20">
      <c r="S11740" s="42">
        <v>17698</v>
      </c>
      <c r="T11740" s="66" t="s">
        <v>3213</v>
      </c>
    </row>
    <row r="11741" spans="19:20">
      <c r="S11741" s="42">
        <v>17699</v>
      </c>
      <c r="T11741" s="66" t="s">
        <v>3213</v>
      </c>
    </row>
    <row r="11742" spans="19:20">
      <c r="S11742" s="42">
        <v>17603</v>
      </c>
      <c r="T11742" s="66" t="s">
        <v>3421</v>
      </c>
    </row>
    <row r="11743" spans="19:20">
      <c r="S11743" s="42">
        <v>17604</v>
      </c>
      <c r="T11743" s="66" t="s">
        <v>3216</v>
      </c>
    </row>
    <row r="11744" spans="19:20">
      <c r="S11744" s="42">
        <v>17605</v>
      </c>
      <c r="T11744" s="66" t="s">
        <v>4076</v>
      </c>
    </row>
    <row r="11745" spans="19:20">
      <c r="S11745" s="42">
        <v>17606</v>
      </c>
      <c r="T11745" s="66" t="s">
        <v>4076</v>
      </c>
    </row>
    <row r="11746" spans="19:20">
      <c r="S11746" s="42">
        <v>17621</v>
      </c>
      <c r="T11746" s="66" t="s">
        <v>3818</v>
      </c>
    </row>
    <row r="11747" spans="19:20">
      <c r="S11747" s="42">
        <v>17622</v>
      </c>
      <c r="T11747" s="66" t="s">
        <v>3818</v>
      </c>
    </row>
    <row r="11748" spans="19:20">
      <c r="S11748" s="42">
        <v>17623</v>
      </c>
      <c r="T11748" s="66" t="s">
        <v>3818</v>
      </c>
    </row>
    <row r="11749" spans="19:20">
      <c r="S11749" s="42">
        <v>17624</v>
      </c>
      <c r="T11749" s="66" t="s">
        <v>3975</v>
      </c>
    </row>
    <row r="11750" spans="19:20">
      <c r="S11750" s="42">
        <v>17625</v>
      </c>
      <c r="T11750" s="66" t="s">
        <v>3975</v>
      </c>
    </row>
    <row r="11751" spans="19:20">
      <c r="S11751" s="42">
        <v>17626</v>
      </c>
      <c r="T11751" s="66" t="s">
        <v>3823</v>
      </c>
    </row>
    <row r="11752" spans="19:20">
      <c r="S11752" s="42">
        <v>17627</v>
      </c>
      <c r="T11752" s="66" t="s">
        <v>3823</v>
      </c>
    </row>
    <row r="11753" spans="19:20">
      <c r="S11753" s="42">
        <v>17628</v>
      </c>
      <c r="T11753" s="66" t="s">
        <v>3988</v>
      </c>
    </row>
    <row r="11754" spans="19:20">
      <c r="S11754" s="42">
        <v>17629</v>
      </c>
      <c r="T11754" s="66" t="s">
        <v>3988</v>
      </c>
    </row>
    <row r="11755" spans="19:20">
      <c r="S11755" s="42">
        <v>17630</v>
      </c>
      <c r="T11755" s="66" t="s">
        <v>3988</v>
      </c>
    </row>
    <row r="11756" spans="19:20">
      <c r="S11756" s="42">
        <v>17631</v>
      </c>
      <c r="T11756" s="66" t="s">
        <v>3988</v>
      </c>
    </row>
    <row r="11757" spans="19:20">
      <c r="S11757" s="42">
        <v>17632</v>
      </c>
      <c r="T11757" s="66" t="s">
        <v>3216</v>
      </c>
    </row>
    <row r="11758" spans="19:20">
      <c r="S11758" s="42">
        <v>17633</v>
      </c>
      <c r="T11758" s="66" t="s">
        <v>3216</v>
      </c>
    </row>
    <row r="11759" spans="19:20">
      <c r="S11759" s="42">
        <v>17634</v>
      </c>
      <c r="T11759" s="66" t="s">
        <v>3823</v>
      </c>
    </row>
    <row r="11760" spans="19:20">
      <c r="S11760" s="42">
        <v>17635</v>
      </c>
      <c r="T11760" s="66" t="s">
        <v>3823</v>
      </c>
    </row>
    <row r="11761" spans="19:20">
      <c r="S11761" s="42">
        <v>17636</v>
      </c>
      <c r="T11761" s="66" t="s">
        <v>3823</v>
      </c>
    </row>
    <row r="11762" spans="19:20">
      <c r="S11762" s="42">
        <v>17637</v>
      </c>
      <c r="T11762" s="66" t="s">
        <v>3823</v>
      </c>
    </row>
    <row r="11763" spans="19:20">
      <c r="S11763" s="42">
        <v>17638</v>
      </c>
      <c r="T11763" s="66" t="s">
        <v>3823</v>
      </c>
    </row>
    <row r="11764" spans="19:20">
      <c r="S11764" s="42">
        <v>17639</v>
      </c>
      <c r="T11764" s="66" t="s">
        <v>3973</v>
      </c>
    </row>
    <row r="11765" spans="19:20">
      <c r="S11765" s="42">
        <v>17640</v>
      </c>
      <c r="T11765" s="66" t="s">
        <v>3822</v>
      </c>
    </row>
    <row r="11766" spans="19:20">
      <c r="S11766" s="42">
        <v>17641</v>
      </c>
      <c r="T11766" s="66" t="s">
        <v>3973</v>
      </c>
    </row>
    <row r="11767" spans="19:20">
      <c r="S11767" s="42">
        <v>17642</v>
      </c>
      <c r="T11767" s="66" t="s">
        <v>3822</v>
      </c>
    </row>
    <row r="11768" spans="19:20">
      <c r="S11768" s="42">
        <v>17643</v>
      </c>
      <c r="T11768" s="66" t="s">
        <v>3834</v>
      </c>
    </row>
    <row r="11769" spans="19:20">
      <c r="S11769" s="42">
        <v>17674</v>
      </c>
      <c r="T11769" s="66" t="s">
        <v>3823</v>
      </c>
    </row>
    <row r="11770" spans="19:20">
      <c r="S11770" s="42">
        <v>17675</v>
      </c>
      <c r="T11770" s="66" t="s">
        <v>3823</v>
      </c>
    </row>
    <row r="11771" spans="19:20">
      <c r="S11771" s="42">
        <v>17676</v>
      </c>
      <c r="T11771" s="66" t="s">
        <v>3823</v>
      </c>
    </row>
    <row r="11772" spans="19:20">
      <c r="S11772" s="42">
        <v>17677</v>
      </c>
      <c r="T11772" s="66" t="s">
        <v>3823</v>
      </c>
    </row>
    <row r="11773" spans="19:20">
      <c r="S11773" s="42">
        <v>17678</v>
      </c>
      <c r="T11773" s="66" t="s">
        <v>3834</v>
      </c>
    </row>
    <row r="11774" spans="19:20">
      <c r="S11774" s="42">
        <v>17183</v>
      </c>
      <c r="T11774" s="66" t="s">
        <v>3810</v>
      </c>
    </row>
    <row r="11775" spans="19:20">
      <c r="S11775" s="42">
        <v>17184</v>
      </c>
      <c r="T11775" s="66" t="s">
        <v>3810</v>
      </c>
    </row>
    <row r="11776" spans="19:20">
      <c r="S11776" s="42">
        <v>17185</v>
      </c>
      <c r="T11776" s="66" t="s">
        <v>3810</v>
      </c>
    </row>
    <row r="11777" spans="19:20">
      <c r="S11777" s="42">
        <v>17216</v>
      </c>
      <c r="T11777" s="66" t="s">
        <v>3959</v>
      </c>
    </row>
    <row r="11778" spans="19:20">
      <c r="S11778" s="42">
        <v>17217</v>
      </c>
      <c r="T11778" s="66" t="s">
        <v>3959</v>
      </c>
    </row>
    <row r="11779" spans="19:20">
      <c r="S11779" s="42">
        <v>17218</v>
      </c>
      <c r="T11779" s="66" t="s">
        <v>3959</v>
      </c>
    </row>
    <row r="11780" spans="19:20">
      <c r="S11780" s="42">
        <v>17219</v>
      </c>
      <c r="T11780" s="66" t="s">
        <v>3822</v>
      </c>
    </row>
    <row r="11781" spans="19:20">
      <c r="S11781" s="42">
        <v>17220</v>
      </c>
      <c r="T11781" s="66" t="s">
        <v>4215</v>
      </c>
    </row>
    <row r="11782" spans="19:20">
      <c r="S11782" s="42">
        <v>17221</v>
      </c>
      <c r="T11782" s="66" t="s">
        <v>4453</v>
      </c>
    </row>
    <row r="11783" spans="19:20">
      <c r="S11783" s="42">
        <v>17222</v>
      </c>
      <c r="T11783" s="66" t="s">
        <v>3822</v>
      </c>
    </row>
    <row r="11784" spans="19:20">
      <c r="S11784" s="42">
        <v>17223</v>
      </c>
      <c r="T11784" s="66" t="s">
        <v>3810</v>
      </c>
    </row>
    <row r="11785" spans="19:20">
      <c r="S11785" s="42">
        <v>17224</v>
      </c>
      <c r="T11785" s="66" t="s">
        <v>3216</v>
      </c>
    </row>
    <row r="11786" spans="19:20">
      <c r="S11786" s="42">
        <v>17141</v>
      </c>
      <c r="T11786" s="66" t="s">
        <v>3467</v>
      </c>
    </row>
    <row r="11787" spans="19:20">
      <c r="S11787" s="42">
        <v>17142</v>
      </c>
      <c r="T11787" s="66" t="s">
        <v>3467</v>
      </c>
    </row>
    <row r="11788" spans="19:20">
      <c r="S11788" s="42">
        <v>17143</v>
      </c>
      <c r="T11788" s="66" t="s">
        <v>3959</v>
      </c>
    </row>
    <row r="11789" spans="19:20">
      <c r="S11789" s="42">
        <v>17144</v>
      </c>
      <c r="T11789" s="66" t="s">
        <v>3959</v>
      </c>
    </row>
    <row r="11790" spans="19:20">
      <c r="S11790" s="42">
        <v>17145</v>
      </c>
      <c r="T11790" s="66" t="s">
        <v>3860</v>
      </c>
    </row>
    <row r="11791" spans="19:20">
      <c r="S11791" s="42">
        <v>17146</v>
      </c>
      <c r="T11791" s="66" t="s">
        <v>3823</v>
      </c>
    </row>
    <row r="11792" spans="19:20">
      <c r="S11792" s="42">
        <v>17147</v>
      </c>
      <c r="T11792" s="66" t="s">
        <v>3822</v>
      </c>
    </row>
    <row r="11793" spans="19:20">
      <c r="S11793" s="42">
        <v>17148</v>
      </c>
      <c r="T11793" s="66" t="s">
        <v>3822</v>
      </c>
    </row>
    <row r="11794" spans="19:20">
      <c r="S11794" s="42">
        <v>17149</v>
      </c>
      <c r="T11794" s="66" t="s">
        <v>3822</v>
      </c>
    </row>
    <row r="11795" spans="19:20">
      <c r="S11795" s="42">
        <v>17150</v>
      </c>
      <c r="T11795" s="66" t="s">
        <v>3822</v>
      </c>
    </row>
    <row r="11796" spans="19:20">
      <c r="S11796" s="42">
        <v>17151</v>
      </c>
      <c r="T11796" s="66" t="s">
        <v>4371</v>
      </c>
    </row>
    <row r="11797" spans="19:20">
      <c r="S11797" s="42">
        <v>17152</v>
      </c>
      <c r="T11797" s="66" t="s">
        <v>4371</v>
      </c>
    </row>
    <row r="11798" spans="19:20">
      <c r="S11798" s="42">
        <v>17153</v>
      </c>
      <c r="T11798" s="66" t="s">
        <v>4371</v>
      </c>
    </row>
    <row r="11799" spans="19:20">
      <c r="S11799" s="42">
        <v>17385</v>
      </c>
      <c r="T11799" s="66" t="s">
        <v>4078</v>
      </c>
    </row>
    <row r="11800" spans="19:20">
      <c r="S11800" s="42">
        <v>17386</v>
      </c>
      <c r="T11800" s="66" t="s">
        <v>4078</v>
      </c>
    </row>
    <row r="11801" spans="19:20">
      <c r="S11801" s="42">
        <v>17387</v>
      </c>
      <c r="T11801" s="66" t="s">
        <v>4078</v>
      </c>
    </row>
    <row r="11802" spans="19:20">
      <c r="S11802" s="42">
        <v>17388</v>
      </c>
      <c r="T11802" s="66" t="s">
        <v>4078</v>
      </c>
    </row>
    <row r="11803" spans="19:20">
      <c r="S11803" s="42">
        <v>17389</v>
      </c>
      <c r="T11803" s="66" t="s">
        <v>4078</v>
      </c>
    </row>
    <row r="11804" spans="19:20">
      <c r="S11804" s="42">
        <v>17390</v>
      </c>
      <c r="T11804" s="66" t="s">
        <v>4078</v>
      </c>
    </row>
    <row r="11805" spans="19:20">
      <c r="S11805" s="42">
        <v>17391</v>
      </c>
      <c r="T11805" s="66" t="s">
        <v>4078</v>
      </c>
    </row>
    <row r="11806" spans="19:20">
      <c r="S11806" s="42">
        <v>17392</v>
      </c>
      <c r="T11806" s="66" t="s">
        <v>4078</v>
      </c>
    </row>
    <row r="11807" spans="19:20">
      <c r="S11807" s="42">
        <v>17393</v>
      </c>
      <c r="T11807" s="66" t="s">
        <v>4078</v>
      </c>
    </row>
    <row r="11808" spans="19:20">
      <c r="S11808" s="42">
        <v>17394</v>
      </c>
      <c r="T11808" s="66" t="s">
        <v>4078</v>
      </c>
    </row>
    <row r="11809" spans="19:20">
      <c r="S11809" s="42">
        <v>17395</v>
      </c>
      <c r="T11809" s="66" t="s">
        <v>4078</v>
      </c>
    </row>
    <row r="11810" spans="19:20">
      <c r="S11810" s="42">
        <v>17396</v>
      </c>
      <c r="T11810" s="66" t="s">
        <v>4078</v>
      </c>
    </row>
    <row r="11811" spans="19:20">
      <c r="S11811" s="42">
        <v>17397</v>
      </c>
      <c r="T11811" s="66" t="s">
        <v>4078</v>
      </c>
    </row>
    <row r="11812" spans="19:20">
      <c r="S11812" s="42">
        <v>17398</v>
      </c>
      <c r="T11812" s="66" t="s">
        <v>4078</v>
      </c>
    </row>
    <row r="11813" spans="19:20">
      <c r="S11813" s="42">
        <v>17297</v>
      </c>
      <c r="T11813" s="66" t="s">
        <v>4097</v>
      </c>
    </row>
    <row r="11814" spans="19:20">
      <c r="S11814" s="42">
        <v>17298</v>
      </c>
      <c r="T11814" s="66" t="s">
        <v>4097</v>
      </c>
    </row>
    <row r="11815" spans="19:20">
      <c r="S11815" s="42">
        <v>17299</v>
      </c>
      <c r="T11815" s="66" t="s">
        <v>4097</v>
      </c>
    </row>
    <row r="11816" spans="19:20">
      <c r="S11816" s="42">
        <v>17300</v>
      </c>
      <c r="T11816" s="66" t="s">
        <v>4097</v>
      </c>
    </row>
    <row r="11817" spans="19:20">
      <c r="S11817" s="42">
        <v>17301</v>
      </c>
      <c r="T11817" s="66" t="s">
        <v>3213</v>
      </c>
    </row>
    <row r="11818" spans="19:20">
      <c r="S11818" s="42">
        <v>17302</v>
      </c>
      <c r="T11818" s="66" t="s">
        <v>4097</v>
      </c>
    </row>
    <row r="11819" spans="19:20">
      <c r="S11819" s="42">
        <v>17303</v>
      </c>
      <c r="T11819" s="66" t="s">
        <v>4097</v>
      </c>
    </row>
    <row r="11820" spans="19:20">
      <c r="S11820" s="42">
        <v>17304</v>
      </c>
      <c r="T11820" s="66" t="s">
        <v>4097</v>
      </c>
    </row>
    <row r="11821" spans="19:20">
      <c r="S11821" s="42">
        <v>17305</v>
      </c>
      <c r="T11821" s="66" t="s">
        <v>4097</v>
      </c>
    </row>
    <row r="11822" spans="19:20">
      <c r="S11822" s="42">
        <v>17306</v>
      </c>
      <c r="T11822" s="66" t="s">
        <v>4367</v>
      </c>
    </row>
    <row r="11823" spans="19:20">
      <c r="S11823" s="42">
        <v>17307</v>
      </c>
      <c r="T11823" s="66" t="s">
        <v>4367</v>
      </c>
    </row>
    <row r="11824" spans="19:20">
      <c r="S11824" s="42">
        <v>17308</v>
      </c>
      <c r="T11824" s="66" t="s">
        <v>3959</v>
      </c>
    </row>
    <row r="11825" spans="19:20">
      <c r="S11825" s="42">
        <v>17309</v>
      </c>
      <c r="T11825" s="66" t="s">
        <v>3959</v>
      </c>
    </row>
    <row r="11826" spans="19:20">
      <c r="S11826" s="42">
        <v>17310</v>
      </c>
      <c r="T11826" s="66" t="s">
        <v>3467</v>
      </c>
    </row>
    <row r="11827" spans="19:20">
      <c r="S11827" s="42">
        <v>16583</v>
      </c>
      <c r="T11827" s="66" t="s">
        <v>3216</v>
      </c>
    </row>
    <row r="11828" spans="19:20">
      <c r="S11828" s="42">
        <v>16584</v>
      </c>
      <c r="T11828" s="66" t="s">
        <v>4454</v>
      </c>
    </row>
    <row r="11829" spans="19:20">
      <c r="S11829" s="42">
        <v>16585</v>
      </c>
      <c r="T11829" s="66" t="s">
        <v>4080</v>
      </c>
    </row>
    <row r="11830" spans="19:20">
      <c r="S11830" s="42">
        <v>16586</v>
      </c>
      <c r="T11830" s="66" t="s">
        <v>3216</v>
      </c>
    </row>
    <row r="11831" spans="19:20">
      <c r="S11831" s="42">
        <v>16587</v>
      </c>
      <c r="T11831" s="66" t="s">
        <v>3216</v>
      </c>
    </row>
    <row r="11832" spans="19:20">
      <c r="S11832" s="42">
        <v>16588</v>
      </c>
      <c r="T11832" s="66" t="s">
        <v>3216</v>
      </c>
    </row>
    <row r="11833" spans="19:20">
      <c r="S11833" s="42">
        <v>16589</v>
      </c>
      <c r="T11833" s="66" t="s">
        <v>4080</v>
      </c>
    </row>
    <row r="11834" spans="19:20">
      <c r="S11834" s="42">
        <v>16590</v>
      </c>
      <c r="T11834" s="66" t="s">
        <v>4080</v>
      </c>
    </row>
    <row r="11835" spans="19:20">
      <c r="S11835" s="42">
        <v>16591</v>
      </c>
      <c r="T11835" s="66" t="s">
        <v>4074</v>
      </c>
    </row>
    <row r="11836" spans="19:20">
      <c r="S11836" s="42">
        <v>22754</v>
      </c>
      <c r="T11836" s="66" t="s">
        <v>3467</v>
      </c>
    </row>
    <row r="11837" spans="19:20">
      <c r="S11837" s="42">
        <v>16575</v>
      </c>
      <c r="T11837" s="66" t="s">
        <v>4081</v>
      </c>
    </row>
    <row r="11838" spans="19:20">
      <c r="S11838" s="42">
        <v>16576</v>
      </c>
      <c r="T11838" s="66" t="s">
        <v>4081</v>
      </c>
    </row>
    <row r="11839" spans="19:20">
      <c r="S11839" s="42">
        <v>22739</v>
      </c>
      <c r="T11839" s="66" t="s">
        <v>3216</v>
      </c>
    </row>
    <row r="11840" spans="19:20">
      <c r="S11840" s="42">
        <v>22740</v>
      </c>
      <c r="T11840" s="66" t="s">
        <v>3467</v>
      </c>
    </row>
    <row r="11841" spans="19:20">
      <c r="S11841" s="42">
        <v>22741</v>
      </c>
      <c r="T11841" s="66" t="s">
        <v>3467</v>
      </c>
    </row>
    <row r="11842" spans="19:20">
      <c r="S11842" s="42">
        <v>22742</v>
      </c>
      <c r="T11842" s="66" t="s">
        <v>3467</v>
      </c>
    </row>
    <row r="11843" spans="19:20">
      <c r="S11843" s="42">
        <v>22743</v>
      </c>
      <c r="T11843" s="66" t="s">
        <v>3467</v>
      </c>
    </row>
    <row r="11844" spans="19:20">
      <c r="S11844" s="42">
        <v>22744</v>
      </c>
      <c r="T11844" s="66" t="s">
        <v>3467</v>
      </c>
    </row>
    <row r="11845" spans="19:20">
      <c r="S11845" s="42">
        <v>22745</v>
      </c>
      <c r="T11845" s="66" t="s">
        <v>3467</v>
      </c>
    </row>
    <row r="11846" spans="19:20">
      <c r="S11846" s="42">
        <v>22746</v>
      </c>
      <c r="T11846" s="66" t="s">
        <v>3467</v>
      </c>
    </row>
    <row r="11847" spans="19:20">
      <c r="S11847" s="42">
        <v>23597</v>
      </c>
      <c r="T11847" s="66" t="s">
        <v>3860</v>
      </c>
    </row>
    <row r="11848" spans="19:20">
      <c r="S11848" s="42">
        <v>23598</v>
      </c>
      <c r="T11848" s="66" t="s">
        <v>3860</v>
      </c>
    </row>
    <row r="11849" spans="19:20">
      <c r="S11849" s="42">
        <v>23599</v>
      </c>
      <c r="T11849" s="66" t="s">
        <v>3860</v>
      </c>
    </row>
    <row r="11850" spans="19:20">
      <c r="S11850" s="42">
        <v>23600</v>
      </c>
      <c r="T11850" s="66" t="s">
        <v>3860</v>
      </c>
    </row>
    <row r="11851" spans="19:20">
      <c r="S11851" s="42">
        <v>23380</v>
      </c>
      <c r="T11851" s="66" t="s">
        <v>3860</v>
      </c>
    </row>
    <row r="11852" spans="19:20">
      <c r="S11852" s="42">
        <v>23381</v>
      </c>
      <c r="T11852" s="66" t="s">
        <v>3860</v>
      </c>
    </row>
    <row r="11853" spans="19:20">
      <c r="S11853" s="42">
        <v>23382</v>
      </c>
      <c r="T11853" s="66" t="s">
        <v>3860</v>
      </c>
    </row>
    <row r="11854" spans="19:20">
      <c r="S11854" s="42">
        <v>23383</v>
      </c>
      <c r="T11854" s="66" t="s">
        <v>3860</v>
      </c>
    </row>
    <row r="11855" spans="19:20">
      <c r="S11855" s="42">
        <v>23384</v>
      </c>
      <c r="T11855" s="66" t="s">
        <v>3860</v>
      </c>
    </row>
    <row r="11856" spans="19:20">
      <c r="S11856" s="42">
        <v>23385</v>
      </c>
      <c r="T11856" s="66" t="s">
        <v>3860</v>
      </c>
    </row>
    <row r="11857" spans="19:20">
      <c r="S11857" s="42">
        <v>23212</v>
      </c>
      <c r="T11857" s="66" t="s">
        <v>4080</v>
      </c>
    </row>
    <row r="11858" spans="19:20">
      <c r="S11858" s="42">
        <v>23213</v>
      </c>
      <c r="T11858" s="66" t="s">
        <v>4080</v>
      </c>
    </row>
    <row r="11859" spans="19:20">
      <c r="S11859" s="42">
        <v>23214</v>
      </c>
      <c r="T11859" s="66" t="s">
        <v>3860</v>
      </c>
    </row>
    <row r="11860" spans="19:20">
      <c r="S11860" s="42">
        <v>23215</v>
      </c>
      <c r="T11860" s="66" t="s">
        <v>3860</v>
      </c>
    </row>
    <row r="11861" spans="19:20">
      <c r="S11861" s="42">
        <v>23216</v>
      </c>
      <c r="T11861" s="66" t="s">
        <v>3860</v>
      </c>
    </row>
    <row r="11862" spans="19:20">
      <c r="S11862" s="42">
        <v>23217</v>
      </c>
      <c r="T11862" s="66" t="s">
        <v>3860</v>
      </c>
    </row>
    <row r="11863" spans="19:20">
      <c r="S11863" s="42">
        <v>23218</v>
      </c>
      <c r="T11863" s="66" t="s">
        <v>3860</v>
      </c>
    </row>
    <row r="11864" spans="19:20">
      <c r="S11864" s="42">
        <v>23219</v>
      </c>
      <c r="T11864" s="66" t="s">
        <v>3860</v>
      </c>
    </row>
    <row r="11865" spans="19:20">
      <c r="S11865" s="42">
        <v>23220</v>
      </c>
      <c r="T11865" s="66" t="s">
        <v>3860</v>
      </c>
    </row>
    <row r="11866" spans="19:20">
      <c r="S11866" s="42">
        <v>23221</v>
      </c>
      <c r="T11866" s="66" t="s">
        <v>3860</v>
      </c>
    </row>
    <row r="11867" spans="19:20">
      <c r="S11867" s="42">
        <v>23222</v>
      </c>
      <c r="T11867" s="66" t="s">
        <v>3860</v>
      </c>
    </row>
    <row r="11868" spans="19:20">
      <c r="S11868" s="42">
        <v>23223</v>
      </c>
      <c r="T11868" s="66" t="s">
        <v>3860</v>
      </c>
    </row>
    <row r="11869" spans="19:20">
      <c r="S11869" s="42">
        <v>23224</v>
      </c>
      <c r="T11869" s="66" t="s">
        <v>3467</v>
      </c>
    </row>
    <row r="11870" spans="19:20">
      <c r="S11870" s="42">
        <v>23225</v>
      </c>
      <c r="T11870" s="66" t="s">
        <v>3467</v>
      </c>
    </row>
    <row r="11871" spans="19:20">
      <c r="S11871" s="42">
        <v>5096</v>
      </c>
      <c r="T11871" s="66" t="s">
        <v>3213</v>
      </c>
    </row>
    <row r="11872" spans="19:20">
      <c r="S11872" s="42">
        <v>5098</v>
      </c>
      <c r="T11872" s="66" t="s">
        <v>3213</v>
      </c>
    </row>
    <row r="11873" spans="19:20">
      <c r="S11873" s="42">
        <v>5099</v>
      </c>
      <c r="T11873" s="66" t="s">
        <v>3924</v>
      </c>
    </row>
    <row r="11874" spans="19:20">
      <c r="S11874" s="42">
        <v>5100</v>
      </c>
      <c r="T11874" s="66" t="s">
        <v>3514</v>
      </c>
    </row>
    <row r="11875" spans="19:20">
      <c r="S11875" s="42">
        <v>5101</v>
      </c>
      <c r="T11875" s="66" t="s">
        <v>3213</v>
      </c>
    </row>
    <row r="11876" spans="19:20">
      <c r="S11876" s="42">
        <v>5102</v>
      </c>
      <c r="T11876" s="66" t="s">
        <v>4351</v>
      </c>
    </row>
    <row r="11877" spans="19:20">
      <c r="S11877" s="42">
        <v>5103</v>
      </c>
      <c r="T11877" s="66" t="s">
        <v>4351</v>
      </c>
    </row>
    <row r="11878" spans="19:20">
      <c r="S11878" s="42">
        <v>5104</v>
      </c>
      <c r="T11878" s="66" t="s">
        <v>3213</v>
      </c>
    </row>
    <row r="11879" spans="19:20">
      <c r="S11879" s="42">
        <v>5105</v>
      </c>
      <c r="T11879" s="66" t="s">
        <v>3213</v>
      </c>
    </row>
    <row r="11880" spans="19:20">
      <c r="S11880" s="42">
        <v>5106</v>
      </c>
      <c r="T11880" s="66" t="s">
        <v>3866</v>
      </c>
    </row>
    <row r="11881" spans="19:20">
      <c r="S11881" s="42">
        <v>5107</v>
      </c>
      <c r="T11881" s="66" t="s">
        <v>3372</v>
      </c>
    </row>
    <row r="11882" spans="19:20">
      <c r="S11882" s="42">
        <v>5108</v>
      </c>
      <c r="T11882" s="66" t="s">
        <v>4455</v>
      </c>
    </row>
    <row r="11883" spans="19:20">
      <c r="S11883" s="42">
        <v>5109</v>
      </c>
      <c r="T11883" s="66" t="s">
        <v>3213</v>
      </c>
    </row>
    <row r="11884" spans="19:20">
      <c r="S11884" s="42">
        <v>5110</v>
      </c>
      <c r="T11884" s="66" t="s">
        <v>3213</v>
      </c>
    </row>
    <row r="11885" spans="19:20">
      <c r="S11885" s="42">
        <v>23397</v>
      </c>
      <c r="T11885" s="66" t="s">
        <v>3831</v>
      </c>
    </row>
    <row r="11886" spans="19:20">
      <c r="S11886" s="42">
        <v>23398</v>
      </c>
      <c r="T11886" s="66" t="s">
        <v>3831</v>
      </c>
    </row>
    <row r="11887" spans="19:20">
      <c r="S11887" s="42">
        <v>23399</v>
      </c>
      <c r="T11887" s="66" t="s">
        <v>3831</v>
      </c>
    </row>
    <row r="11888" spans="19:20">
      <c r="S11888" s="42">
        <v>23400</v>
      </c>
      <c r="T11888" s="66" t="s">
        <v>3831</v>
      </c>
    </row>
    <row r="11889" spans="19:20">
      <c r="S11889" s="42">
        <v>23401</v>
      </c>
      <c r="T11889" s="66" t="s">
        <v>3831</v>
      </c>
    </row>
    <row r="11890" spans="19:20">
      <c r="S11890" s="42">
        <v>23402</v>
      </c>
      <c r="T11890" s="66" t="s">
        <v>3831</v>
      </c>
    </row>
    <row r="11891" spans="19:20">
      <c r="S11891" s="42">
        <v>23403</v>
      </c>
      <c r="T11891" s="66" t="s">
        <v>3831</v>
      </c>
    </row>
    <row r="11892" spans="19:20">
      <c r="S11892" s="42">
        <v>23404</v>
      </c>
      <c r="T11892" s="66" t="s">
        <v>3831</v>
      </c>
    </row>
    <row r="11893" spans="19:20">
      <c r="S11893" s="42">
        <v>23405</v>
      </c>
      <c r="T11893" s="66" t="s">
        <v>3831</v>
      </c>
    </row>
    <row r="11894" spans="19:20">
      <c r="S11894" s="42">
        <v>23406</v>
      </c>
      <c r="T11894" s="66" t="s">
        <v>3831</v>
      </c>
    </row>
    <row r="11895" spans="19:20">
      <c r="S11895" s="42">
        <v>23407</v>
      </c>
      <c r="T11895" s="66" t="s">
        <v>3216</v>
      </c>
    </row>
    <row r="11896" spans="19:20">
      <c r="S11896" s="42">
        <v>23408</v>
      </c>
      <c r="T11896" s="66" t="s">
        <v>3216</v>
      </c>
    </row>
    <row r="11897" spans="19:20">
      <c r="S11897" s="42">
        <v>23409</v>
      </c>
      <c r="T11897" s="66" t="s">
        <v>3216</v>
      </c>
    </row>
    <row r="11898" spans="19:20">
      <c r="S11898" s="42">
        <v>23386</v>
      </c>
      <c r="T11898" s="66" t="s">
        <v>3975</v>
      </c>
    </row>
    <row r="11899" spans="19:20">
      <c r="S11899" s="42">
        <v>23387</v>
      </c>
      <c r="T11899" s="66" t="s">
        <v>3975</v>
      </c>
    </row>
    <row r="11900" spans="19:20">
      <c r="S11900" s="42">
        <v>23388</v>
      </c>
      <c r="T11900" s="66" t="s">
        <v>3975</v>
      </c>
    </row>
    <row r="11901" spans="19:20">
      <c r="S11901" s="42">
        <v>23389</v>
      </c>
      <c r="T11901" s="66" t="s">
        <v>3213</v>
      </c>
    </row>
    <row r="11902" spans="19:20">
      <c r="S11902" s="42">
        <v>23390</v>
      </c>
      <c r="T11902" s="66" t="s">
        <v>4074</v>
      </c>
    </row>
    <row r="11903" spans="19:20">
      <c r="S11903" s="42">
        <v>23391</v>
      </c>
      <c r="T11903" s="66" t="s">
        <v>4456</v>
      </c>
    </row>
    <row r="11904" spans="19:20">
      <c r="S11904" s="42">
        <v>23392</v>
      </c>
      <c r="T11904" s="66" t="s">
        <v>4457</v>
      </c>
    </row>
    <row r="11905" spans="19:20">
      <c r="S11905" s="42">
        <v>23393</v>
      </c>
      <c r="T11905" s="66" t="s">
        <v>4457</v>
      </c>
    </row>
    <row r="11906" spans="19:20">
      <c r="S11906" s="42">
        <v>23625</v>
      </c>
      <c r="T11906" s="66" t="s">
        <v>4101</v>
      </c>
    </row>
    <row r="11907" spans="19:20">
      <c r="S11907" s="42">
        <v>23626</v>
      </c>
      <c r="T11907" s="66" t="s">
        <v>4101</v>
      </c>
    </row>
    <row r="11908" spans="19:20">
      <c r="S11908" s="42">
        <v>23211</v>
      </c>
      <c r="T11908" s="66" t="s">
        <v>4252</v>
      </c>
    </row>
    <row r="11909" spans="19:20">
      <c r="S11909" s="42">
        <v>22747</v>
      </c>
      <c r="T11909" s="66" t="s">
        <v>3467</v>
      </c>
    </row>
    <row r="11910" spans="19:20">
      <c r="S11910" s="42">
        <v>22748</v>
      </c>
      <c r="T11910" s="66" t="s">
        <v>3467</v>
      </c>
    </row>
    <row r="11911" spans="19:20">
      <c r="S11911" s="42">
        <v>22749</v>
      </c>
      <c r="T11911" s="66" t="s">
        <v>3467</v>
      </c>
    </row>
    <row r="11912" spans="19:20">
      <c r="S11912" s="42">
        <v>22750</v>
      </c>
      <c r="T11912" s="66" t="s">
        <v>3467</v>
      </c>
    </row>
    <row r="11913" spans="19:20">
      <c r="S11913" s="42">
        <v>22751</v>
      </c>
      <c r="T11913" s="66" t="s">
        <v>3467</v>
      </c>
    </row>
    <row r="11914" spans="19:20">
      <c r="S11914" s="42">
        <v>22752</v>
      </c>
      <c r="T11914" s="66" t="s">
        <v>3467</v>
      </c>
    </row>
    <row r="11915" spans="19:20">
      <c r="S11915" s="42">
        <v>22753</v>
      </c>
      <c r="T11915" s="66" t="s">
        <v>3467</v>
      </c>
    </row>
    <row r="11916" spans="19:20">
      <c r="S11916" s="42">
        <v>16366</v>
      </c>
      <c r="T11916" s="66" t="s">
        <v>3216</v>
      </c>
    </row>
    <row r="11917" spans="19:20">
      <c r="S11917" s="42">
        <v>16744</v>
      </c>
      <c r="T11917" s="66" t="s">
        <v>4222</v>
      </c>
    </row>
    <row r="11918" spans="19:20">
      <c r="S11918" s="42">
        <v>16745</v>
      </c>
      <c r="T11918" s="66" t="s">
        <v>4222</v>
      </c>
    </row>
    <row r="11919" spans="19:20">
      <c r="S11919" s="42">
        <v>16746</v>
      </c>
      <c r="T11919" s="66" t="s">
        <v>4222</v>
      </c>
    </row>
    <row r="11920" spans="19:20">
      <c r="S11920" s="42">
        <v>16747</v>
      </c>
      <c r="T11920" s="66" t="s">
        <v>4222</v>
      </c>
    </row>
    <row r="11921" spans="19:20">
      <c r="S11921" s="42">
        <v>5051</v>
      </c>
      <c r="T11921" s="66" t="s">
        <v>4458</v>
      </c>
    </row>
    <row r="11922" spans="19:20">
      <c r="S11922" s="42">
        <v>5052</v>
      </c>
      <c r="T11922" s="66" t="s">
        <v>4293</v>
      </c>
    </row>
    <row r="11923" spans="19:20">
      <c r="S11923" s="42">
        <v>5053</v>
      </c>
      <c r="T11923" s="66" t="s">
        <v>3903</v>
      </c>
    </row>
    <row r="11924" spans="19:20">
      <c r="S11924" s="42">
        <v>5054</v>
      </c>
      <c r="T11924" s="66" t="s">
        <v>3213</v>
      </c>
    </row>
    <row r="11925" spans="19:20">
      <c r="S11925" s="42">
        <v>5055</v>
      </c>
      <c r="T11925" s="66" t="s">
        <v>3213</v>
      </c>
    </row>
    <row r="11926" spans="19:20">
      <c r="S11926" s="42">
        <v>5056</v>
      </c>
      <c r="T11926" s="66" t="s">
        <v>3213</v>
      </c>
    </row>
    <row r="11927" spans="19:20">
      <c r="S11927" s="42">
        <v>5057</v>
      </c>
      <c r="T11927" s="66" t="s">
        <v>3213</v>
      </c>
    </row>
    <row r="11928" spans="19:20">
      <c r="S11928" s="42">
        <v>5058</v>
      </c>
      <c r="T11928" s="66" t="s">
        <v>3213</v>
      </c>
    </row>
    <row r="11929" spans="19:20">
      <c r="S11929" s="42">
        <v>5059</v>
      </c>
      <c r="T11929" s="66" t="s">
        <v>3213</v>
      </c>
    </row>
    <row r="11930" spans="19:20">
      <c r="S11930" s="42">
        <v>5060</v>
      </c>
      <c r="T11930" s="66" t="s">
        <v>3578</v>
      </c>
    </row>
    <row r="11931" spans="19:20">
      <c r="S11931" s="42">
        <v>7002</v>
      </c>
      <c r="T11931" s="66" t="s">
        <v>3213</v>
      </c>
    </row>
    <row r="11932" spans="19:20">
      <c r="S11932" s="42">
        <v>7003</v>
      </c>
      <c r="T11932" s="66" t="s">
        <v>3213</v>
      </c>
    </row>
    <row r="11933" spans="19:20">
      <c r="S11933" s="42">
        <v>7004</v>
      </c>
      <c r="T11933" s="66" t="s">
        <v>3213</v>
      </c>
    </row>
    <row r="11934" spans="19:20">
      <c r="S11934" s="42">
        <v>7005</v>
      </c>
      <c r="T11934" s="66" t="s">
        <v>3213</v>
      </c>
    </row>
    <row r="11935" spans="19:20">
      <c r="S11935" s="42">
        <v>7006</v>
      </c>
      <c r="T11935" s="66" t="s">
        <v>3213</v>
      </c>
    </row>
    <row r="11936" spans="19:20">
      <c r="S11936" s="42">
        <v>7007</v>
      </c>
      <c r="T11936" s="66" t="s">
        <v>3213</v>
      </c>
    </row>
    <row r="11937" spans="19:20">
      <c r="S11937" s="42">
        <v>7008</v>
      </c>
      <c r="T11937" s="66" t="s">
        <v>3213</v>
      </c>
    </row>
    <row r="11938" spans="19:20">
      <c r="S11938" s="42">
        <v>7009</v>
      </c>
      <c r="T11938" s="66" t="s">
        <v>3467</v>
      </c>
    </row>
    <row r="11939" spans="19:20">
      <c r="S11939" s="42">
        <v>7010</v>
      </c>
      <c r="T11939" s="66" t="s">
        <v>3213</v>
      </c>
    </row>
    <row r="11940" spans="19:20">
      <c r="S11940" s="42">
        <v>7011</v>
      </c>
      <c r="T11940" s="66" t="s">
        <v>3872</v>
      </c>
    </row>
    <row r="11941" spans="19:20">
      <c r="S11941" s="42">
        <v>22755</v>
      </c>
      <c r="T11941" s="66" t="s">
        <v>3514</v>
      </c>
    </row>
    <row r="11942" spans="19:20">
      <c r="S11942" s="42">
        <v>22729</v>
      </c>
      <c r="T11942" s="66" t="s">
        <v>4053</v>
      </c>
    </row>
    <row r="11943" spans="19:20">
      <c r="S11943" s="42">
        <v>22730</v>
      </c>
      <c r="T11943" s="66" t="s">
        <v>3216</v>
      </c>
    </row>
    <row r="11944" spans="19:20">
      <c r="S11944" s="42">
        <v>22731</v>
      </c>
      <c r="T11944" s="66" t="s">
        <v>3216</v>
      </c>
    </row>
    <row r="11945" spans="19:20">
      <c r="S11945" s="42">
        <v>22732</v>
      </c>
      <c r="T11945" s="66" t="s">
        <v>3467</v>
      </c>
    </row>
    <row r="11946" spans="19:20">
      <c r="S11946" s="42">
        <v>22733</v>
      </c>
      <c r="T11946" s="66" t="s">
        <v>3467</v>
      </c>
    </row>
    <row r="11947" spans="19:20">
      <c r="S11947" s="42">
        <v>22734</v>
      </c>
      <c r="T11947" s="66" t="s">
        <v>3467</v>
      </c>
    </row>
    <row r="11948" spans="19:20">
      <c r="S11948" s="42">
        <v>22735</v>
      </c>
      <c r="T11948" s="66" t="s">
        <v>3467</v>
      </c>
    </row>
    <row r="11949" spans="19:20">
      <c r="S11949" s="42">
        <v>22736</v>
      </c>
      <c r="T11949" s="66" t="s">
        <v>3467</v>
      </c>
    </row>
    <row r="11950" spans="19:20">
      <c r="S11950" s="42">
        <v>22737</v>
      </c>
      <c r="T11950" s="66" t="s">
        <v>3467</v>
      </c>
    </row>
    <row r="11951" spans="19:20">
      <c r="S11951" s="42">
        <v>16351</v>
      </c>
      <c r="T11951" s="66" t="s">
        <v>4459</v>
      </c>
    </row>
    <row r="11952" spans="19:20">
      <c r="S11952" s="42">
        <v>16352</v>
      </c>
      <c r="T11952" s="66" t="s">
        <v>4080</v>
      </c>
    </row>
    <row r="11953" spans="19:20">
      <c r="S11953" s="42">
        <v>16353</v>
      </c>
      <c r="T11953" s="66" t="s">
        <v>4080</v>
      </c>
    </row>
    <row r="11954" spans="19:20">
      <c r="S11954" s="42">
        <v>16354</v>
      </c>
      <c r="T11954" s="66" t="s">
        <v>4080</v>
      </c>
    </row>
    <row r="11955" spans="19:20">
      <c r="S11955" s="42">
        <v>16355</v>
      </c>
      <c r="T11955" s="66" t="s">
        <v>4080</v>
      </c>
    </row>
    <row r="11956" spans="19:20">
      <c r="S11956" s="42">
        <v>16356</v>
      </c>
      <c r="T11956" s="66" t="s">
        <v>4080</v>
      </c>
    </row>
    <row r="11957" spans="19:20">
      <c r="S11957" s="42">
        <v>16357</v>
      </c>
      <c r="T11957" s="66" t="s">
        <v>4080</v>
      </c>
    </row>
    <row r="11958" spans="19:20">
      <c r="S11958" s="42">
        <v>16358</v>
      </c>
      <c r="T11958" s="66" t="s">
        <v>4080</v>
      </c>
    </row>
    <row r="11959" spans="19:20">
      <c r="S11959" s="42">
        <v>16359</v>
      </c>
      <c r="T11959" s="66" t="s">
        <v>4460</v>
      </c>
    </row>
    <row r="11960" spans="19:20">
      <c r="S11960" s="42">
        <v>16360</v>
      </c>
      <c r="T11960" s="66" t="s">
        <v>3514</v>
      </c>
    </row>
    <row r="11961" spans="19:20">
      <c r="S11961" s="42">
        <v>16361</v>
      </c>
      <c r="T11961" s="66" t="s">
        <v>3514</v>
      </c>
    </row>
    <row r="11962" spans="19:20">
      <c r="S11962" s="42">
        <v>16362</v>
      </c>
      <c r="T11962" s="66" t="s">
        <v>3514</v>
      </c>
    </row>
    <row r="11963" spans="19:20">
      <c r="S11963" s="42">
        <v>16363</v>
      </c>
      <c r="T11963" s="66" t="s">
        <v>3514</v>
      </c>
    </row>
    <row r="11964" spans="19:20">
      <c r="S11964" s="42">
        <v>16364</v>
      </c>
      <c r="T11964" s="66" t="s">
        <v>3514</v>
      </c>
    </row>
    <row r="11965" spans="19:20">
      <c r="S11965" s="42">
        <v>16365</v>
      </c>
      <c r="T11965" s="66" t="s">
        <v>3216</v>
      </c>
    </row>
    <row r="11966" spans="19:20">
      <c r="S11966" s="42">
        <v>22962</v>
      </c>
      <c r="T11966" s="66" t="s">
        <v>4050</v>
      </c>
    </row>
    <row r="11967" spans="19:20">
      <c r="S11967" s="42">
        <v>22963</v>
      </c>
      <c r="T11967" s="66" t="s">
        <v>3421</v>
      </c>
    </row>
    <row r="11968" spans="19:20">
      <c r="S11968" s="42">
        <v>22964</v>
      </c>
      <c r="T11968" s="66" t="s">
        <v>3421</v>
      </c>
    </row>
    <row r="11969" spans="19:20">
      <c r="S11969" s="42">
        <v>22965</v>
      </c>
      <c r="T11969" s="66" t="s">
        <v>3421</v>
      </c>
    </row>
    <row r="11970" spans="19:20">
      <c r="S11970" s="42">
        <v>22966</v>
      </c>
      <c r="T11970" s="66" t="s">
        <v>3421</v>
      </c>
    </row>
    <row r="11971" spans="19:20">
      <c r="S11971" s="42">
        <v>22967</v>
      </c>
      <c r="T11971" s="66" t="s">
        <v>3421</v>
      </c>
    </row>
    <row r="11972" spans="19:20">
      <c r="S11972" s="42">
        <v>22968</v>
      </c>
      <c r="T11972" s="66" t="s">
        <v>3421</v>
      </c>
    </row>
    <row r="11973" spans="19:20">
      <c r="S11973" s="42">
        <v>22969</v>
      </c>
      <c r="T11973" s="66" t="s">
        <v>3421</v>
      </c>
    </row>
    <row r="11974" spans="19:20">
      <c r="S11974" s="42">
        <v>22970</v>
      </c>
      <c r="T11974" s="66" t="s">
        <v>3421</v>
      </c>
    </row>
    <row r="11975" spans="19:20">
      <c r="S11975" s="42">
        <v>22971</v>
      </c>
      <c r="T11975" s="66" t="s">
        <v>3421</v>
      </c>
    </row>
    <row r="11976" spans="19:20">
      <c r="S11976" s="42">
        <v>22972</v>
      </c>
      <c r="T11976" s="66" t="s">
        <v>3421</v>
      </c>
    </row>
    <row r="11977" spans="19:20">
      <c r="S11977" s="42">
        <v>22973</v>
      </c>
      <c r="T11977" s="66" t="s">
        <v>3421</v>
      </c>
    </row>
    <row r="11978" spans="19:20">
      <c r="S11978" s="42">
        <v>22974</v>
      </c>
      <c r="T11978" s="66" t="s">
        <v>3421</v>
      </c>
    </row>
    <row r="11979" spans="19:20">
      <c r="S11979" s="42">
        <v>22975</v>
      </c>
      <c r="T11979" s="66" t="s">
        <v>3421</v>
      </c>
    </row>
    <row r="11980" spans="19:20">
      <c r="S11980" s="42">
        <v>22976</v>
      </c>
      <c r="T11980" s="66" t="s">
        <v>3822</v>
      </c>
    </row>
    <row r="11981" spans="19:20">
      <c r="S11981" s="42">
        <v>16562</v>
      </c>
      <c r="T11981" s="66" t="s">
        <v>3823</v>
      </c>
    </row>
    <row r="11982" spans="19:20">
      <c r="S11982" s="42">
        <v>16563</v>
      </c>
      <c r="T11982" s="66" t="s">
        <v>3823</v>
      </c>
    </row>
    <row r="11983" spans="19:20">
      <c r="S11983" s="42">
        <v>16564</v>
      </c>
      <c r="T11983" s="66" t="s">
        <v>3823</v>
      </c>
    </row>
    <row r="11984" spans="19:20">
      <c r="S11984" s="42">
        <v>16565</v>
      </c>
      <c r="T11984" s="66" t="s">
        <v>3823</v>
      </c>
    </row>
    <row r="11985" spans="19:20">
      <c r="S11985" s="42">
        <v>16566</v>
      </c>
      <c r="T11985" s="66" t="s">
        <v>4080</v>
      </c>
    </row>
    <row r="11986" spans="19:20">
      <c r="S11986" s="42">
        <v>16567</v>
      </c>
      <c r="T11986" s="66" t="s">
        <v>3421</v>
      </c>
    </row>
    <row r="11987" spans="19:20">
      <c r="S11987" s="42">
        <v>16568</v>
      </c>
      <c r="T11987" s="66" t="s">
        <v>4083</v>
      </c>
    </row>
    <row r="11988" spans="19:20">
      <c r="S11988" s="42">
        <v>16569</v>
      </c>
      <c r="T11988" s="66" t="s">
        <v>4083</v>
      </c>
    </row>
    <row r="11989" spans="19:20">
      <c r="S11989" s="42">
        <v>16570</v>
      </c>
      <c r="T11989" s="66" t="s">
        <v>4083</v>
      </c>
    </row>
    <row r="11990" spans="19:20">
      <c r="S11990" s="42">
        <v>16571</v>
      </c>
      <c r="T11990" s="66" t="s">
        <v>4083</v>
      </c>
    </row>
    <row r="11991" spans="19:20">
      <c r="S11991" s="42">
        <v>16572</v>
      </c>
      <c r="T11991" s="66" t="s">
        <v>4083</v>
      </c>
    </row>
    <row r="11992" spans="19:20">
      <c r="S11992" s="42">
        <v>16573</v>
      </c>
      <c r="T11992" s="66" t="s">
        <v>3823</v>
      </c>
    </row>
    <row r="11993" spans="19:20">
      <c r="S11993" s="42">
        <v>16574</v>
      </c>
      <c r="T11993" s="66" t="s">
        <v>3467</v>
      </c>
    </row>
    <row r="11994" spans="19:20">
      <c r="S11994" s="42">
        <v>80107</v>
      </c>
      <c r="T11994" s="66" t="s">
        <v>3822</v>
      </c>
    </row>
    <row r="11995" spans="19:20">
      <c r="S11995" s="42">
        <v>80108</v>
      </c>
      <c r="T11995" s="66" t="s">
        <v>3822</v>
      </c>
    </row>
    <row r="11996" spans="19:20">
      <c r="S11996" s="42">
        <v>80109</v>
      </c>
      <c r="T11996" s="66" t="s">
        <v>3822</v>
      </c>
    </row>
    <row r="11997" spans="19:20">
      <c r="S11997" s="42">
        <v>80110</v>
      </c>
      <c r="T11997" s="66" t="s">
        <v>3822</v>
      </c>
    </row>
    <row r="11998" spans="19:20">
      <c r="S11998" s="42">
        <v>80111</v>
      </c>
      <c r="T11998" s="66" t="s">
        <v>3822</v>
      </c>
    </row>
    <row r="11999" spans="19:20">
      <c r="S11999" s="42">
        <v>80112</v>
      </c>
      <c r="T11999" s="66" t="s">
        <v>3822</v>
      </c>
    </row>
    <row r="12000" spans="19:20">
      <c r="S12000" s="42">
        <v>80113</v>
      </c>
      <c r="T12000" s="66" t="s">
        <v>3822</v>
      </c>
    </row>
    <row r="12001" spans="19:20">
      <c r="S12001" s="42">
        <v>80114</v>
      </c>
      <c r="T12001" s="66" t="s">
        <v>3822</v>
      </c>
    </row>
    <row r="12002" spans="19:20">
      <c r="S12002" s="42">
        <v>80115</v>
      </c>
      <c r="T12002" s="66" t="s">
        <v>3973</v>
      </c>
    </row>
    <row r="12003" spans="19:20">
      <c r="S12003" s="42">
        <v>80116</v>
      </c>
      <c r="T12003" s="66" t="s">
        <v>3973</v>
      </c>
    </row>
    <row r="12004" spans="19:20">
      <c r="S12004" s="42">
        <v>80117</v>
      </c>
      <c r="T12004" s="66" t="s">
        <v>3973</v>
      </c>
    </row>
    <row r="12005" spans="19:20">
      <c r="S12005" s="42">
        <v>17775</v>
      </c>
      <c r="T12005" s="66" t="s">
        <v>3959</v>
      </c>
    </row>
    <row r="12006" spans="19:20">
      <c r="S12006" s="42">
        <v>17776</v>
      </c>
      <c r="T12006" s="66" t="s">
        <v>4380</v>
      </c>
    </row>
    <row r="12007" spans="19:20">
      <c r="S12007" s="42">
        <v>17777</v>
      </c>
      <c r="T12007" s="66" t="s">
        <v>3822</v>
      </c>
    </row>
    <row r="12008" spans="19:20">
      <c r="S12008" s="42">
        <v>17778</v>
      </c>
      <c r="T12008" s="66" t="s">
        <v>3834</v>
      </c>
    </row>
    <row r="12009" spans="19:20">
      <c r="S12009" s="42">
        <v>17779</v>
      </c>
      <c r="T12009" s="66" t="s">
        <v>4051</v>
      </c>
    </row>
    <row r="12010" spans="19:20">
      <c r="S12010" s="42">
        <v>17780</v>
      </c>
      <c r="T12010" s="66" t="s">
        <v>3343</v>
      </c>
    </row>
    <row r="12011" spans="19:20">
      <c r="S12011" s="42">
        <v>17781</v>
      </c>
      <c r="T12011" s="66" t="s">
        <v>4051</v>
      </c>
    </row>
    <row r="12012" spans="19:20">
      <c r="S12012" s="42">
        <v>17782</v>
      </c>
      <c r="T12012" s="66" t="s">
        <v>4051</v>
      </c>
    </row>
    <row r="12013" spans="19:20">
      <c r="S12013" s="42">
        <v>17783</v>
      </c>
      <c r="T12013" s="66" t="s">
        <v>3988</v>
      </c>
    </row>
    <row r="12014" spans="19:20">
      <c r="S12014" s="42">
        <v>17784</v>
      </c>
      <c r="T12014" s="66" t="s">
        <v>3343</v>
      </c>
    </row>
    <row r="12015" spans="19:20">
      <c r="S12015" s="42">
        <v>17785</v>
      </c>
      <c r="T12015" s="66" t="s">
        <v>3988</v>
      </c>
    </row>
    <row r="12016" spans="19:20">
      <c r="S12016" s="42">
        <v>17796</v>
      </c>
      <c r="T12016" s="66" t="s">
        <v>3825</v>
      </c>
    </row>
    <row r="12017" spans="19:20">
      <c r="S12017" s="42">
        <v>17797</v>
      </c>
      <c r="T12017" s="66" t="s">
        <v>3825</v>
      </c>
    </row>
    <row r="12018" spans="19:20">
      <c r="S12018" s="42">
        <v>17798</v>
      </c>
      <c r="T12018" s="66" t="s">
        <v>3825</v>
      </c>
    </row>
    <row r="12019" spans="19:20">
      <c r="S12019" s="42">
        <v>17799</v>
      </c>
      <c r="T12019" s="66" t="s">
        <v>3825</v>
      </c>
    </row>
    <row r="12020" spans="19:20">
      <c r="S12020" s="42">
        <v>17800</v>
      </c>
      <c r="T12020" s="66" t="s">
        <v>3825</v>
      </c>
    </row>
    <row r="12021" spans="19:20">
      <c r="S12021" s="42">
        <v>17801</v>
      </c>
      <c r="T12021" s="66" t="s">
        <v>3825</v>
      </c>
    </row>
    <row r="12022" spans="19:20">
      <c r="S12022" s="42">
        <v>17802</v>
      </c>
      <c r="T12022" s="66" t="s">
        <v>3825</v>
      </c>
    </row>
    <row r="12023" spans="19:20">
      <c r="S12023" s="42">
        <v>17803</v>
      </c>
      <c r="T12023" s="66" t="s">
        <v>3825</v>
      </c>
    </row>
    <row r="12024" spans="19:20">
      <c r="S12024" s="42">
        <v>17804</v>
      </c>
      <c r="T12024" s="66" t="s">
        <v>3825</v>
      </c>
    </row>
    <row r="12025" spans="19:20">
      <c r="S12025" s="42">
        <v>17805</v>
      </c>
      <c r="T12025" s="66" t="s">
        <v>3825</v>
      </c>
    </row>
    <row r="12026" spans="19:20">
      <c r="S12026" s="42">
        <v>17806</v>
      </c>
      <c r="T12026" s="66" t="s">
        <v>3825</v>
      </c>
    </row>
    <row r="12027" spans="19:20">
      <c r="S12027" s="42">
        <v>17807</v>
      </c>
      <c r="T12027" s="66" t="s">
        <v>3825</v>
      </c>
    </row>
    <row r="12028" spans="19:20">
      <c r="S12028" s="42">
        <v>17808</v>
      </c>
      <c r="T12028" s="66" t="s">
        <v>3825</v>
      </c>
    </row>
    <row r="12029" spans="19:20">
      <c r="S12029" s="42">
        <v>17809</v>
      </c>
      <c r="T12029" s="66" t="s">
        <v>3825</v>
      </c>
    </row>
    <row r="12030" spans="19:20">
      <c r="S12030" s="42">
        <v>17810</v>
      </c>
      <c r="T12030" s="66" t="s">
        <v>3825</v>
      </c>
    </row>
    <row r="12031" spans="19:20">
      <c r="S12031" s="42">
        <v>17811</v>
      </c>
      <c r="T12031" s="66" t="s">
        <v>3825</v>
      </c>
    </row>
    <row r="12032" spans="19:20">
      <c r="S12032" s="42">
        <v>17812</v>
      </c>
      <c r="T12032" s="66" t="s">
        <v>3825</v>
      </c>
    </row>
    <row r="12033" spans="19:20">
      <c r="S12033" s="42">
        <v>17813</v>
      </c>
      <c r="T12033" s="66" t="s">
        <v>3825</v>
      </c>
    </row>
    <row r="12034" spans="19:20">
      <c r="S12034" s="42">
        <v>15814</v>
      </c>
      <c r="T12034" s="66" t="s">
        <v>3213</v>
      </c>
    </row>
    <row r="12035" spans="19:20">
      <c r="S12035" s="42">
        <v>15816</v>
      </c>
      <c r="T12035" s="66" t="s">
        <v>3213</v>
      </c>
    </row>
    <row r="12036" spans="19:20">
      <c r="S12036" s="42">
        <v>15817</v>
      </c>
      <c r="T12036" s="66" t="s">
        <v>3213</v>
      </c>
    </row>
    <row r="12037" spans="19:20">
      <c r="S12037" s="42">
        <v>15818</v>
      </c>
      <c r="T12037" s="66" t="s">
        <v>3213</v>
      </c>
    </row>
    <row r="12038" spans="19:20">
      <c r="S12038" s="42">
        <v>16036</v>
      </c>
      <c r="T12038" s="66" t="s">
        <v>3957</v>
      </c>
    </row>
    <row r="12039" spans="19:20">
      <c r="S12039" s="42">
        <v>16037</v>
      </c>
      <c r="T12039" s="66" t="s">
        <v>3860</v>
      </c>
    </row>
    <row r="12040" spans="19:20">
      <c r="S12040" s="42">
        <v>16038</v>
      </c>
      <c r="T12040" s="66" t="s">
        <v>3860</v>
      </c>
    </row>
    <row r="12041" spans="19:20">
      <c r="S12041" s="42">
        <v>16039</v>
      </c>
      <c r="T12041" s="66" t="s">
        <v>3860</v>
      </c>
    </row>
    <row r="12042" spans="19:20">
      <c r="S12042" s="42">
        <v>16040</v>
      </c>
      <c r="T12042" s="66" t="s">
        <v>3860</v>
      </c>
    </row>
    <row r="12043" spans="19:20">
      <c r="S12043" s="42">
        <v>16041</v>
      </c>
      <c r="T12043" s="66" t="s">
        <v>3860</v>
      </c>
    </row>
    <row r="12044" spans="19:20">
      <c r="S12044" s="42">
        <v>16042</v>
      </c>
      <c r="T12044" s="66" t="s">
        <v>3860</v>
      </c>
    </row>
    <row r="12045" spans="19:20">
      <c r="S12045" s="42">
        <v>22240</v>
      </c>
      <c r="T12045" s="66" t="s">
        <v>3856</v>
      </c>
    </row>
    <row r="12046" spans="19:20">
      <c r="S12046" s="42">
        <v>22241</v>
      </c>
      <c r="T12046" s="66" t="s">
        <v>3856</v>
      </c>
    </row>
    <row r="12047" spans="19:20">
      <c r="S12047" s="42">
        <v>22242</v>
      </c>
      <c r="T12047" s="66" t="s">
        <v>3856</v>
      </c>
    </row>
    <row r="12048" spans="19:20">
      <c r="S12048" s="42">
        <v>22243</v>
      </c>
      <c r="T12048" s="66" t="s">
        <v>3856</v>
      </c>
    </row>
    <row r="12049" spans="19:20">
      <c r="S12049" s="42">
        <v>22244</v>
      </c>
      <c r="T12049" s="66" t="s">
        <v>3856</v>
      </c>
    </row>
    <row r="12050" spans="19:20">
      <c r="S12050" s="42">
        <v>22245</v>
      </c>
      <c r="T12050" s="66" t="s">
        <v>3856</v>
      </c>
    </row>
    <row r="12051" spans="19:20">
      <c r="S12051" s="42">
        <v>22246</v>
      </c>
      <c r="T12051" s="66" t="s">
        <v>4343</v>
      </c>
    </row>
    <row r="12052" spans="19:20">
      <c r="S12052" s="42">
        <v>22247</v>
      </c>
      <c r="T12052" s="66" t="s">
        <v>3994</v>
      </c>
    </row>
    <row r="12053" spans="19:20">
      <c r="S12053" s="42">
        <v>22248</v>
      </c>
      <c r="T12053" s="66" t="s">
        <v>3994</v>
      </c>
    </row>
    <row r="12054" spans="19:20">
      <c r="S12054" s="42">
        <v>22249</v>
      </c>
      <c r="T12054" s="66" t="s">
        <v>3994</v>
      </c>
    </row>
    <row r="12055" spans="19:20">
      <c r="S12055" s="42">
        <v>17786</v>
      </c>
      <c r="T12055" s="66" t="s">
        <v>3988</v>
      </c>
    </row>
    <row r="12056" spans="19:20">
      <c r="S12056" s="42">
        <v>17787</v>
      </c>
      <c r="T12056" s="66" t="s">
        <v>3343</v>
      </c>
    </row>
    <row r="12057" spans="19:20">
      <c r="S12057" s="42">
        <v>17788</v>
      </c>
      <c r="T12057" s="66" t="s">
        <v>3988</v>
      </c>
    </row>
    <row r="12058" spans="19:20">
      <c r="S12058" s="42">
        <v>17789</v>
      </c>
      <c r="T12058" s="66" t="s">
        <v>3988</v>
      </c>
    </row>
    <row r="12059" spans="19:20">
      <c r="S12059" s="42">
        <v>17790</v>
      </c>
      <c r="T12059" s="66" t="s">
        <v>3825</v>
      </c>
    </row>
    <row r="12060" spans="19:20">
      <c r="S12060" s="42">
        <v>17791</v>
      </c>
      <c r="T12060" s="66" t="s">
        <v>3825</v>
      </c>
    </row>
    <row r="12061" spans="19:20">
      <c r="S12061" s="42">
        <v>17792</v>
      </c>
      <c r="T12061" s="66" t="s">
        <v>3825</v>
      </c>
    </row>
    <row r="12062" spans="19:20">
      <c r="S12062" s="42">
        <v>17793</v>
      </c>
      <c r="T12062" s="66" t="s">
        <v>3825</v>
      </c>
    </row>
    <row r="12063" spans="19:20">
      <c r="S12063" s="42">
        <v>17794</v>
      </c>
      <c r="T12063" s="66" t="s">
        <v>3825</v>
      </c>
    </row>
    <row r="12064" spans="19:20">
      <c r="S12064" s="42">
        <v>17795</v>
      </c>
      <c r="T12064" s="66" t="s">
        <v>3825</v>
      </c>
    </row>
    <row r="12065" spans="19:20">
      <c r="S12065" s="42">
        <v>17744</v>
      </c>
      <c r="T12065" s="66" t="s">
        <v>4214</v>
      </c>
    </row>
    <row r="12066" spans="19:20">
      <c r="S12066" s="42">
        <v>17745</v>
      </c>
      <c r="T12066" s="66" t="s">
        <v>4214</v>
      </c>
    </row>
    <row r="12067" spans="19:20">
      <c r="S12067" s="42">
        <v>17746</v>
      </c>
      <c r="T12067" s="66" t="s">
        <v>3860</v>
      </c>
    </row>
    <row r="12068" spans="19:20">
      <c r="S12068" s="42">
        <v>17747</v>
      </c>
      <c r="T12068" s="66" t="s">
        <v>3860</v>
      </c>
    </row>
    <row r="12069" spans="19:20">
      <c r="S12069" s="42">
        <v>17748</v>
      </c>
      <c r="T12069" s="66" t="s">
        <v>3860</v>
      </c>
    </row>
    <row r="12070" spans="19:20">
      <c r="S12070" s="42">
        <v>17749</v>
      </c>
      <c r="T12070" s="66" t="s">
        <v>3860</v>
      </c>
    </row>
    <row r="12071" spans="19:20">
      <c r="S12071" s="42">
        <v>17750</v>
      </c>
      <c r="T12071" s="66" t="s">
        <v>3860</v>
      </c>
    </row>
    <row r="12072" spans="19:20">
      <c r="S12072" s="42">
        <v>17751</v>
      </c>
      <c r="T12072" s="66" t="s">
        <v>3860</v>
      </c>
    </row>
    <row r="12073" spans="19:20">
      <c r="S12073" s="42">
        <v>17752</v>
      </c>
      <c r="T12073" s="66" t="s">
        <v>3860</v>
      </c>
    </row>
    <row r="12074" spans="19:20">
      <c r="S12074" s="42">
        <v>17753</v>
      </c>
      <c r="T12074" s="66" t="s">
        <v>3860</v>
      </c>
    </row>
    <row r="12075" spans="19:20">
      <c r="S12075" s="42">
        <v>17754</v>
      </c>
      <c r="T12075" s="66" t="s">
        <v>3860</v>
      </c>
    </row>
    <row r="12076" spans="19:20">
      <c r="S12076" s="42">
        <v>17755</v>
      </c>
      <c r="T12076" s="66" t="s">
        <v>3860</v>
      </c>
    </row>
    <row r="12077" spans="19:20">
      <c r="S12077" s="42">
        <v>17756</v>
      </c>
      <c r="T12077" s="66" t="s">
        <v>3860</v>
      </c>
    </row>
    <row r="12078" spans="19:20">
      <c r="S12078" s="42">
        <v>17757</v>
      </c>
      <c r="T12078" s="66" t="s">
        <v>3860</v>
      </c>
    </row>
    <row r="12079" spans="19:20">
      <c r="S12079" s="42">
        <v>17758</v>
      </c>
      <c r="T12079" s="66" t="s">
        <v>3860</v>
      </c>
    </row>
    <row r="12080" spans="19:20">
      <c r="S12080" s="42">
        <v>17759</v>
      </c>
      <c r="T12080" s="66" t="s">
        <v>3860</v>
      </c>
    </row>
    <row r="12081" spans="19:20">
      <c r="S12081" s="42">
        <v>17760</v>
      </c>
      <c r="T12081" s="66" t="s">
        <v>3860</v>
      </c>
    </row>
    <row r="12082" spans="19:20">
      <c r="S12082" s="42">
        <v>17761</v>
      </c>
      <c r="T12082" s="66" t="s">
        <v>3860</v>
      </c>
    </row>
    <row r="12083" spans="19:20">
      <c r="S12083" s="42">
        <v>17762</v>
      </c>
      <c r="T12083" s="66" t="s">
        <v>3213</v>
      </c>
    </row>
    <row r="12084" spans="19:20">
      <c r="S12084" s="42">
        <v>17763</v>
      </c>
      <c r="T12084" s="66" t="s">
        <v>3975</v>
      </c>
    </row>
    <row r="12085" spans="19:20">
      <c r="S12085" s="42">
        <v>17764</v>
      </c>
      <c r="T12085" s="66" t="s">
        <v>3834</v>
      </c>
    </row>
    <row r="12086" spans="19:20">
      <c r="S12086" s="42">
        <v>17765</v>
      </c>
      <c r="T12086" s="66" t="s">
        <v>3834</v>
      </c>
    </row>
    <row r="12087" spans="19:20">
      <c r="S12087" s="42">
        <v>17766</v>
      </c>
      <c r="T12087" s="66" t="s">
        <v>3834</v>
      </c>
    </row>
    <row r="12088" spans="19:20">
      <c r="S12088" s="42">
        <v>17767</v>
      </c>
      <c r="T12088" s="66" t="s">
        <v>3834</v>
      </c>
    </row>
    <row r="12089" spans="19:20">
      <c r="S12089" s="42">
        <v>17768</v>
      </c>
      <c r="T12089" s="66" t="s">
        <v>3811</v>
      </c>
    </row>
    <row r="12090" spans="19:20">
      <c r="S12090" s="42">
        <v>17769</v>
      </c>
      <c r="T12090" s="66" t="s">
        <v>3811</v>
      </c>
    </row>
    <row r="12091" spans="19:20">
      <c r="S12091" s="42">
        <v>17770</v>
      </c>
      <c r="T12091" s="66" t="s">
        <v>3811</v>
      </c>
    </row>
    <row r="12092" spans="19:20">
      <c r="S12092" s="42">
        <v>17771</v>
      </c>
      <c r="T12092" s="66" t="s">
        <v>3329</v>
      </c>
    </row>
    <row r="12093" spans="19:20">
      <c r="S12093" s="42">
        <v>17772</v>
      </c>
      <c r="T12093" s="66" t="s">
        <v>3329</v>
      </c>
    </row>
    <row r="12094" spans="19:20">
      <c r="S12094" s="42">
        <v>17773</v>
      </c>
      <c r="T12094" s="66" t="s">
        <v>3329</v>
      </c>
    </row>
    <row r="12095" spans="19:20">
      <c r="S12095" s="42">
        <v>17774</v>
      </c>
      <c r="T12095" s="66" t="s">
        <v>3822</v>
      </c>
    </row>
    <row r="12096" spans="19:20">
      <c r="S12096" s="42">
        <v>82004</v>
      </c>
      <c r="T12096" s="66" t="s">
        <v>4107</v>
      </c>
    </row>
    <row r="12097" spans="19:20">
      <c r="S12097" s="42">
        <v>82005</v>
      </c>
      <c r="T12097" s="66" t="s">
        <v>4107</v>
      </c>
    </row>
    <row r="12098" spans="19:20">
      <c r="S12098" s="42">
        <v>82006</v>
      </c>
      <c r="T12098" s="66" t="s">
        <v>4107</v>
      </c>
    </row>
    <row r="12099" spans="19:20">
      <c r="S12099" s="42">
        <v>82007</v>
      </c>
      <c r="T12099" s="66" t="s">
        <v>4107</v>
      </c>
    </row>
    <row r="12100" spans="19:20">
      <c r="S12100" s="42">
        <v>82008</v>
      </c>
      <c r="T12100" s="66" t="s">
        <v>4107</v>
      </c>
    </row>
    <row r="12101" spans="19:20">
      <c r="S12101" s="42">
        <v>82101</v>
      </c>
      <c r="T12101" s="66" t="s">
        <v>4051</v>
      </c>
    </row>
    <row r="12102" spans="19:20">
      <c r="S12102" s="42">
        <v>82201</v>
      </c>
      <c r="T12102" s="66" t="s">
        <v>3213</v>
      </c>
    </row>
    <row r="12103" spans="19:20">
      <c r="S12103" s="42">
        <v>80132</v>
      </c>
      <c r="T12103" s="66" t="s">
        <v>3822</v>
      </c>
    </row>
    <row r="12104" spans="19:20">
      <c r="S12104" s="42">
        <v>82204</v>
      </c>
      <c r="T12104" s="66" t="s">
        <v>3213</v>
      </c>
    </row>
    <row r="12105" spans="19:20">
      <c r="S12105" s="42">
        <v>82205</v>
      </c>
      <c r="T12105" s="66" t="s">
        <v>3213</v>
      </c>
    </row>
    <row r="12106" spans="19:20">
      <c r="S12106" s="42">
        <v>82206</v>
      </c>
      <c r="T12106" s="66" t="s">
        <v>3213</v>
      </c>
    </row>
    <row r="12107" spans="19:20">
      <c r="S12107" s="42">
        <v>82207</v>
      </c>
      <c r="T12107" s="66" t="s">
        <v>3213</v>
      </c>
    </row>
    <row r="12108" spans="19:20">
      <c r="S12108" s="42">
        <v>82208</v>
      </c>
      <c r="T12108" s="66" t="s">
        <v>3213</v>
      </c>
    </row>
    <row r="12109" spans="19:20">
      <c r="S12109" s="42">
        <v>82209</v>
      </c>
      <c r="T12109" s="66" t="s">
        <v>3213</v>
      </c>
    </row>
    <row r="12110" spans="19:20">
      <c r="S12110" s="42">
        <v>82210</v>
      </c>
      <c r="T12110" s="66" t="s">
        <v>3213</v>
      </c>
    </row>
    <row r="12111" spans="19:20">
      <c r="S12111" s="42">
        <v>82301</v>
      </c>
      <c r="T12111" s="66" t="s">
        <v>4051</v>
      </c>
    </row>
    <row r="12112" spans="19:20">
      <c r="S12112" s="42">
        <v>83201</v>
      </c>
      <c r="T12112" s="66" t="s">
        <v>3213</v>
      </c>
    </row>
    <row r="12113" spans="19:20">
      <c r="S12113" s="42">
        <v>83202</v>
      </c>
      <c r="T12113" s="66" t="s">
        <v>3213</v>
      </c>
    </row>
    <row r="12114" spans="19:20">
      <c r="S12114" s="42">
        <v>85001</v>
      </c>
      <c r="T12114" s="66" t="s">
        <v>3989</v>
      </c>
    </row>
    <row r="12115" spans="19:20">
      <c r="S12115" s="42">
        <v>85002</v>
      </c>
      <c r="T12115" s="66" t="s">
        <v>3989</v>
      </c>
    </row>
    <row r="12116" spans="19:20">
      <c r="S12116" s="42">
        <v>85003</v>
      </c>
      <c r="T12116" s="66" t="s">
        <v>3989</v>
      </c>
    </row>
    <row r="12117" spans="19:20">
      <c r="S12117" s="42">
        <v>17828</v>
      </c>
      <c r="T12117" s="66" t="s">
        <v>4376</v>
      </c>
    </row>
    <row r="12118" spans="19:20">
      <c r="S12118" s="42">
        <v>17829</v>
      </c>
      <c r="T12118" s="66" t="s">
        <v>4376</v>
      </c>
    </row>
    <row r="12119" spans="19:20">
      <c r="S12119" s="42">
        <v>17830</v>
      </c>
      <c r="T12119" s="66" t="s">
        <v>4376</v>
      </c>
    </row>
    <row r="12120" spans="19:20">
      <c r="S12120" s="42">
        <v>17831</v>
      </c>
      <c r="T12120" s="66" t="s">
        <v>4376</v>
      </c>
    </row>
    <row r="12121" spans="19:20">
      <c r="S12121" s="42">
        <v>17832</v>
      </c>
      <c r="T12121" s="66" t="s">
        <v>4376</v>
      </c>
    </row>
    <row r="12122" spans="19:20">
      <c r="S12122" s="42">
        <v>17833</v>
      </c>
      <c r="T12122" s="66" t="s">
        <v>4376</v>
      </c>
    </row>
    <row r="12123" spans="19:20">
      <c r="S12123" s="42">
        <v>17834</v>
      </c>
      <c r="T12123" s="66" t="s">
        <v>3988</v>
      </c>
    </row>
    <row r="12124" spans="19:20">
      <c r="S12124" s="42">
        <v>17835</v>
      </c>
      <c r="T12124" s="66" t="s">
        <v>3988</v>
      </c>
    </row>
    <row r="12125" spans="19:20">
      <c r="S12125" s="42">
        <v>17836</v>
      </c>
      <c r="T12125" s="66" t="s">
        <v>3988</v>
      </c>
    </row>
    <row r="12126" spans="19:20">
      <c r="S12126" s="42">
        <v>17837</v>
      </c>
      <c r="T12126" s="66" t="s">
        <v>3988</v>
      </c>
    </row>
    <row r="12127" spans="19:20">
      <c r="S12127" s="42">
        <v>17838</v>
      </c>
      <c r="T12127" s="66" t="s">
        <v>3988</v>
      </c>
    </row>
    <row r="12128" spans="19:20">
      <c r="S12128" s="42">
        <v>80030</v>
      </c>
      <c r="T12128" s="66" t="s">
        <v>3329</v>
      </c>
    </row>
    <row r="12129" spans="19:20">
      <c r="S12129" s="42">
        <v>80031</v>
      </c>
      <c r="T12129" s="66" t="s">
        <v>3329</v>
      </c>
    </row>
    <row r="12130" spans="19:20">
      <c r="S12130" s="42">
        <v>80032</v>
      </c>
      <c r="T12130" s="66" t="s">
        <v>3329</v>
      </c>
    </row>
    <row r="12131" spans="19:20">
      <c r="S12131" s="42">
        <v>80033</v>
      </c>
      <c r="T12131" s="66" t="s">
        <v>3329</v>
      </c>
    </row>
    <row r="12132" spans="19:20">
      <c r="S12132" s="42">
        <v>80034</v>
      </c>
      <c r="T12132" s="66" t="s">
        <v>3329</v>
      </c>
    </row>
    <row r="12133" spans="19:20">
      <c r="S12133" s="42">
        <v>80035</v>
      </c>
      <c r="T12133" s="66" t="s">
        <v>3329</v>
      </c>
    </row>
    <row r="12134" spans="19:20">
      <c r="S12134" s="42">
        <v>80036</v>
      </c>
      <c r="T12134" s="66" t="s">
        <v>3329</v>
      </c>
    </row>
    <row r="12135" spans="19:20">
      <c r="S12135" s="42">
        <v>80037</v>
      </c>
      <c r="T12135" s="66" t="s">
        <v>3329</v>
      </c>
    </row>
    <row r="12136" spans="19:20">
      <c r="S12136" s="42">
        <v>80038</v>
      </c>
      <c r="T12136" s="66" t="s">
        <v>3329</v>
      </c>
    </row>
    <row r="12137" spans="19:20">
      <c r="S12137" s="42">
        <v>80039</v>
      </c>
      <c r="T12137" s="66" t="s">
        <v>3329</v>
      </c>
    </row>
    <row r="12138" spans="19:20">
      <c r="S12138" s="42">
        <v>80040</v>
      </c>
      <c r="T12138" s="66" t="s">
        <v>3329</v>
      </c>
    </row>
    <row r="12139" spans="19:20">
      <c r="S12139" s="42">
        <v>80041</v>
      </c>
      <c r="T12139" s="66" t="s">
        <v>3360</v>
      </c>
    </row>
    <row r="12140" spans="19:20">
      <c r="S12140" s="42">
        <v>80042</v>
      </c>
      <c r="T12140" s="66" t="s">
        <v>3360</v>
      </c>
    </row>
    <row r="12141" spans="19:20">
      <c r="S12141" s="42">
        <v>80101</v>
      </c>
      <c r="T12141" s="66" t="s">
        <v>3822</v>
      </c>
    </row>
    <row r="12142" spans="19:20">
      <c r="S12142" s="42">
        <v>80102</v>
      </c>
      <c r="T12142" s="66" t="s">
        <v>3822</v>
      </c>
    </row>
    <row r="12143" spans="19:20">
      <c r="S12143" s="42">
        <v>80103</v>
      </c>
      <c r="T12143" s="66" t="s">
        <v>3822</v>
      </c>
    </row>
    <row r="12144" spans="19:20">
      <c r="S12144" s="42">
        <v>80104</v>
      </c>
      <c r="T12144" s="66" t="s">
        <v>3822</v>
      </c>
    </row>
    <row r="12145" spans="19:20">
      <c r="S12145" s="42">
        <v>80105</v>
      </c>
      <c r="T12145" s="66" t="s">
        <v>3822</v>
      </c>
    </row>
    <row r="12146" spans="19:20">
      <c r="S12146" s="42">
        <v>80106</v>
      </c>
      <c r="T12146" s="66" t="s">
        <v>3822</v>
      </c>
    </row>
    <row r="12147" spans="19:20">
      <c r="S12147" s="42">
        <v>23298</v>
      </c>
      <c r="T12147" s="66" t="s">
        <v>4068</v>
      </c>
    </row>
    <row r="12148" spans="19:20">
      <c r="S12148" s="42">
        <v>23299</v>
      </c>
      <c r="T12148" s="66" t="s">
        <v>3213</v>
      </c>
    </row>
    <row r="12149" spans="19:20">
      <c r="S12149" s="42">
        <v>23300</v>
      </c>
      <c r="T12149" s="66" t="s">
        <v>3213</v>
      </c>
    </row>
    <row r="12150" spans="19:20">
      <c r="S12150" s="42">
        <v>99010</v>
      </c>
    </row>
    <row r="12151" spans="19:20">
      <c r="S12151" s="42">
        <v>99013</v>
      </c>
    </row>
    <row r="12152" spans="19:20">
      <c r="S12152" s="42">
        <v>99014</v>
      </c>
    </row>
    <row r="12153" spans="19:20">
      <c r="S12153" s="42">
        <v>24508</v>
      </c>
      <c r="T12153" s="66" t="s">
        <v>3825</v>
      </c>
    </row>
    <row r="12154" spans="19:20">
      <c r="S12154" s="42">
        <v>24509</v>
      </c>
      <c r="T12154" s="66" t="s">
        <v>3825</v>
      </c>
    </row>
    <row r="12155" spans="19:20">
      <c r="S12155" s="42">
        <v>18080</v>
      </c>
      <c r="T12155" s="66" t="s">
        <v>3825</v>
      </c>
    </row>
    <row r="12156" spans="19:20">
      <c r="S12156" s="42">
        <v>18087</v>
      </c>
      <c r="T12156" s="66" t="s">
        <v>3825</v>
      </c>
    </row>
    <row r="12157" spans="19:20">
      <c r="S12157" s="42">
        <v>24514</v>
      </c>
      <c r="T12157" s="66" t="s">
        <v>3825</v>
      </c>
    </row>
    <row r="12158" spans="19:20">
      <c r="S12158" s="42">
        <v>18081</v>
      </c>
      <c r="T12158" s="66" t="s">
        <v>3825</v>
      </c>
    </row>
    <row r="12159" spans="19:20">
      <c r="S12159" s="42">
        <v>24512</v>
      </c>
      <c r="T12159" s="66" t="s">
        <v>3825</v>
      </c>
    </row>
    <row r="12160" spans="19:20">
      <c r="S12160" s="42">
        <v>24513</v>
      </c>
      <c r="T12160" s="66" t="s">
        <v>3825</v>
      </c>
    </row>
    <row r="12161" spans="19:20">
      <c r="S12161" s="42">
        <v>18082</v>
      </c>
      <c r="T12161" s="66" t="s">
        <v>3825</v>
      </c>
    </row>
    <row r="12162" spans="19:20">
      <c r="S12162" s="42">
        <v>18083</v>
      </c>
      <c r="T12162" s="66" t="s">
        <v>3825</v>
      </c>
    </row>
    <row r="12163" spans="19:20">
      <c r="S12163" s="42">
        <v>18074</v>
      </c>
      <c r="T12163" s="66" t="s">
        <v>3825</v>
      </c>
    </row>
    <row r="12164" spans="19:20">
      <c r="S12164" s="42">
        <v>18084</v>
      </c>
      <c r="T12164" s="66" t="s">
        <v>3825</v>
      </c>
    </row>
    <row r="12165" spans="19:20">
      <c r="S12165" s="42">
        <v>18085</v>
      </c>
      <c r="T12165" s="66" t="s">
        <v>3825</v>
      </c>
    </row>
    <row r="12166" spans="19:20">
      <c r="S12166" s="42">
        <v>18086</v>
      </c>
      <c r="T12166" s="66" t="s">
        <v>3825</v>
      </c>
    </row>
    <row r="12167" spans="19:20">
      <c r="S12167" s="42">
        <v>18070</v>
      </c>
      <c r="T12167" s="66" t="s">
        <v>3860</v>
      </c>
    </row>
    <row r="12168" spans="19:20">
      <c r="S12168" s="42">
        <v>18078</v>
      </c>
      <c r="T12168" s="66" t="s">
        <v>3825</v>
      </c>
    </row>
    <row r="12169" spans="19:20">
      <c r="S12169" s="42">
        <v>18079</v>
      </c>
      <c r="T12169" s="66" t="s">
        <v>3825</v>
      </c>
    </row>
    <row r="12170" spans="19:20">
      <c r="S12170" s="42">
        <v>24494</v>
      </c>
      <c r="T12170" s="66" t="s">
        <v>3343</v>
      </c>
    </row>
    <row r="12171" spans="19:20">
      <c r="S12171" s="42">
        <v>99012</v>
      </c>
    </row>
    <row r="12172" spans="19:20">
      <c r="S12172" s="42">
        <v>18071</v>
      </c>
      <c r="T12172" s="66" t="s">
        <v>3860</v>
      </c>
    </row>
    <row r="12173" spans="19:20">
      <c r="S12173" s="42">
        <v>18072</v>
      </c>
      <c r="T12173" s="66" t="s">
        <v>4089</v>
      </c>
    </row>
    <row r="12174" spans="19:20">
      <c r="S12174" s="42">
        <v>18073</v>
      </c>
      <c r="T12174" s="66" t="s">
        <v>3384</v>
      </c>
    </row>
    <row r="12175" spans="19:20">
      <c r="S12175" s="42">
        <v>24492</v>
      </c>
      <c r="T12175" s="66" t="s">
        <v>3860</v>
      </c>
    </row>
    <row r="12176" spans="19:20">
      <c r="S12176" s="42">
        <v>24493</v>
      </c>
      <c r="T12176" s="66" t="s">
        <v>3988</v>
      </c>
    </row>
    <row r="12177" spans="19:20">
      <c r="S12177" s="42">
        <v>24495</v>
      </c>
      <c r="T12177" s="66" t="s">
        <v>3988</v>
      </c>
    </row>
    <row r="12178" spans="19:20">
      <c r="S12178" s="42">
        <v>24496</v>
      </c>
      <c r="T12178" s="66" t="s">
        <v>3988</v>
      </c>
    </row>
    <row r="12179" spans="19:20">
      <c r="S12179" s="42">
        <v>24497</v>
      </c>
      <c r="T12179" s="66" t="s">
        <v>3343</v>
      </c>
    </row>
    <row r="12180" spans="19:20">
      <c r="S12180" s="42">
        <v>24498</v>
      </c>
      <c r="T12180" s="66" t="s">
        <v>3343</v>
      </c>
    </row>
    <row r="12181" spans="19:20">
      <c r="S12181" s="42">
        <v>24499</v>
      </c>
      <c r="T12181" s="66" t="s">
        <v>3343</v>
      </c>
    </row>
    <row r="12182" spans="19:20">
      <c r="S12182" s="42">
        <v>24501</v>
      </c>
      <c r="T12182" s="66" t="s">
        <v>3343</v>
      </c>
    </row>
    <row r="12183" spans="19:20">
      <c r="S12183" s="42">
        <v>24502</v>
      </c>
      <c r="T12183" s="66" t="s">
        <v>3343</v>
      </c>
    </row>
    <row r="12184" spans="19:20">
      <c r="S12184" s="42">
        <v>24503</v>
      </c>
      <c r="T12184" s="66" t="s">
        <v>3343</v>
      </c>
    </row>
    <row r="12185" spans="19:20">
      <c r="S12185" s="42">
        <v>24504</v>
      </c>
      <c r="T12185" s="66" t="s">
        <v>3988</v>
      </c>
    </row>
    <row r="12186" spans="19:20">
      <c r="S12186" s="42">
        <v>99011</v>
      </c>
    </row>
    <row r="12187" spans="19:20">
      <c r="S12187" s="42">
        <v>24506</v>
      </c>
      <c r="T12187" s="66" t="s">
        <v>3825</v>
      </c>
    </row>
    <row r="12188" spans="19:20">
      <c r="S12188" s="42">
        <v>24507</v>
      </c>
      <c r="T12188" s="66" t="s">
        <v>3825</v>
      </c>
    </row>
    <row r="12189" spans="19:20">
      <c r="S12189" s="42">
        <v>24510</v>
      </c>
      <c r="T12189" s="66" t="s">
        <v>3825</v>
      </c>
    </row>
    <row r="12190" spans="19:20">
      <c r="S12190" s="42">
        <v>24511</v>
      </c>
      <c r="T12190" s="66" t="s">
        <v>3825</v>
      </c>
    </row>
    <row r="12191" spans="19:20">
      <c r="S12191" s="42">
        <v>18075</v>
      </c>
      <c r="T12191" s="66" t="s">
        <v>3825</v>
      </c>
    </row>
    <row r="12192" spans="19:20">
      <c r="S12192" s="42">
        <v>18076</v>
      </c>
      <c r="T12192" s="66" t="s">
        <v>3825</v>
      </c>
    </row>
    <row r="12193" spans="19:20">
      <c r="S12193" s="42">
        <v>18077</v>
      </c>
      <c r="T12193" s="66" t="s">
        <v>3825</v>
      </c>
    </row>
    <row r="12194" spans="19:20">
      <c r="S12194" s="42">
        <v>18118</v>
      </c>
      <c r="T12194" s="66" t="s">
        <v>3343</v>
      </c>
    </row>
    <row r="12195" spans="19:20">
      <c r="S12195" s="42">
        <v>24544</v>
      </c>
      <c r="T12195" s="66" t="s">
        <v>4123</v>
      </c>
    </row>
    <row r="12196" spans="19:20">
      <c r="S12196" s="42">
        <v>3114</v>
      </c>
      <c r="T12196" s="66" t="s">
        <v>4123</v>
      </c>
    </row>
    <row r="12197" spans="19:20">
      <c r="S12197" s="42">
        <v>24545</v>
      </c>
      <c r="T12197" s="66" t="s">
        <v>4123</v>
      </c>
    </row>
    <row r="12198" spans="19:20">
      <c r="S12198" s="42">
        <v>24546</v>
      </c>
      <c r="T12198" s="66" t="s">
        <v>4123</v>
      </c>
    </row>
    <row r="12199" spans="19:20">
      <c r="S12199" s="42">
        <v>18138</v>
      </c>
      <c r="T12199" s="66" t="s">
        <v>3988</v>
      </c>
    </row>
    <row r="12200" spans="19:20">
      <c r="S12200" s="42">
        <v>18137</v>
      </c>
      <c r="T12200" s="66" t="s">
        <v>3343</v>
      </c>
    </row>
    <row r="12201" spans="19:20">
      <c r="S12201" s="42">
        <v>18136</v>
      </c>
      <c r="T12201" s="66" t="s">
        <v>3343</v>
      </c>
    </row>
    <row r="12202" spans="19:20">
      <c r="S12202" s="42">
        <v>18135</v>
      </c>
      <c r="T12202" s="66" t="s">
        <v>3319</v>
      </c>
    </row>
    <row r="12203" spans="19:20">
      <c r="S12203" s="42">
        <v>18134</v>
      </c>
      <c r="T12203" s="66" t="s">
        <v>3319</v>
      </c>
    </row>
    <row r="12204" spans="19:20">
      <c r="S12204" s="42">
        <v>24573</v>
      </c>
      <c r="T12204" s="66" t="s">
        <v>3834</v>
      </c>
    </row>
    <row r="12205" spans="19:20">
      <c r="S12205" s="42">
        <v>18156</v>
      </c>
      <c r="T12205" s="66" t="s">
        <v>3834</v>
      </c>
    </row>
    <row r="12206" spans="19:20">
      <c r="S12206" s="42">
        <v>18157</v>
      </c>
      <c r="T12206" s="66" t="s">
        <v>3834</v>
      </c>
    </row>
    <row r="12207" spans="19:20">
      <c r="S12207" s="42">
        <v>24576</v>
      </c>
      <c r="T12207" s="66" t="s">
        <v>4095</v>
      </c>
    </row>
    <row r="12208" spans="19:20">
      <c r="S12208" s="42">
        <v>24575</v>
      </c>
      <c r="T12208" s="66" t="s">
        <v>3329</v>
      </c>
    </row>
    <row r="12209" spans="19:20">
      <c r="S12209" s="42">
        <v>18158</v>
      </c>
      <c r="T12209" s="66" t="s">
        <v>3329</v>
      </c>
    </row>
    <row r="12210" spans="19:20">
      <c r="S12210" s="42">
        <v>24574</v>
      </c>
      <c r="T12210" s="66" t="s">
        <v>3329</v>
      </c>
    </row>
    <row r="12211" spans="19:20">
      <c r="S12211" s="42">
        <v>24580</v>
      </c>
      <c r="T12211" s="66" t="s">
        <v>3329</v>
      </c>
    </row>
    <row r="12212" spans="19:20">
      <c r="S12212" s="42">
        <v>18166</v>
      </c>
      <c r="T12212" s="66" t="s">
        <v>3213</v>
      </c>
    </row>
    <row r="12213" spans="19:20">
      <c r="S12213" s="42">
        <v>18167</v>
      </c>
      <c r="T12213" s="66" t="s">
        <v>3213</v>
      </c>
    </row>
    <row r="12214" spans="19:20">
      <c r="S12214" s="42">
        <v>18169</v>
      </c>
      <c r="T12214" s="66" t="s">
        <v>3213</v>
      </c>
    </row>
    <row r="12215" spans="19:20">
      <c r="S12215" s="42">
        <v>18170</v>
      </c>
      <c r="T12215" s="66" t="s">
        <v>3213</v>
      </c>
    </row>
    <row r="12216" spans="19:20">
      <c r="S12216" s="42">
        <v>18171</v>
      </c>
      <c r="T12216" s="66" t="s">
        <v>3213</v>
      </c>
    </row>
    <row r="12217" spans="19:20">
      <c r="S12217" s="42">
        <v>18173</v>
      </c>
      <c r="T12217" s="66" t="s">
        <v>3213</v>
      </c>
    </row>
    <row r="12218" spans="19:20">
      <c r="S12218" s="42">
        <v>18174</v>
      </c>
      <c r="T12218" s="66" t="s">
        <v>3213</v>
      </c>
    </row>
    <row r="12219" spans="19:20">
      <c r="S12219" s="42">
        <v>18175</v>
      </c>
      <c r="T12219" s="66" t="s">
        <v>3213</v>
      </c>
    </row>
    <row r="12220" spans="19:20">
      <c r="S12220" s="42">
        <v>18176</v>
      </c>
      <c r="T12220" s="66" t="s">
        <v>3213</v>
      </c>
    </row>
    <row r="12221" spans="19:20">
      <c r="S12221" s="42">
        <v>18177</v>
      </c>
      <c r="T12221" s="66" t="s">
        <v>3213</v>
      </c>
    </row>
    <row r="12222" spans="19:20">
      <c r="S12222" s="42">
        <v>24582</v>
      </c>
      <c r="T12222" s="66" t="s">
        <v>3213</v>
      </c>
    </row>
    <row r="12223" spans="19:20">
      <c r="S12223" s="42">
        <v>24583</v>
      </c>
      <c r="T12223" s="66" t="s">
        <v>3213</v>
      </c>
    </row>
    <row r="12224" spans="19:20">
      <c r="S12224" s="42">
        <v>18162</v>
      </c>
      <c r="T12224" s="66" t="s">
        <v>3213</v>
      </c>
    </row>
    <row r="12225" spans="19:20">
      <c r="S12225" s="42">
        <v>18164</v>
      </c>
      <c r="T12225" s="66" t="s">
        <v>3213</v>
      </c>
    </row>
    <row r="12226" spans="19:20">
      <c r="S12226" s="42">
        <v>18165</v>
      </c>
      <c r="T12226" s="66" t="s">
        <v>3213</v>
      </c>
    </row>
    <row r="12227" spans="19:20">
      <c r="S12227" s="42">
        <v>18163</v>
      </c>
      <c r="T12227" s="66" t="s">
        <v>3213</v>
      </c>
    </row>
    <row r="12228" spans="19:20">
      <c r="S12228" s="42">
        <v>24584</v>
      </c>
      <c r="T12228" s="66" t="s">
        <v>3213</v>
      </c>
    </row>
    <row r="12229" spans="19:20">
      <c r="S12229" s="42">
        <v>24591</v>
      </c>
      <c r="T12229" s="66" t="s">
        <v>4461</v>
      </c>
    </row>
    <row r="12230" spans="19:20">
      <c r="S12230" s="42">
        <v>24592</v>
      </c>
      <c r="T12230" s="66" t="s">
        <v>4461</v>
      </c>
    </row>
    <row r="12231" spans="19:20">
      <c r="S12231" s="42">
        <v>24585</v>
      </c>
      <c r="T12231" s="66" t="s">
        <v>4461</v>
      </c>
    </row>
    <row r="12232" spans="19:20">
      <c r="S12232" s="42">
        <v>18178</v>
      </c>
      <c r="T12232" s="66" t="s">
        <v>4461</v>
      </c>
    </row>
    <row r="12233" spans="19:20">
      <c r="S12233" s="42">
        <v>24586</v>
      </c>
      <c r="T12233" s="66" t="s">
        <v>4461</v>
      </c>
    </row>
    <row r="12234" spans="19:20">
      <c r="S12234" s="42">
        <v>24587</v>
      </c>
      <c r="T12234" s="66" t="s">
        <v>4461</v>
      </c>
    </row>
    <row r="12235" spans="19:20">
      <c r="S12235" s="42">
        <v>24588</v>
      </c>
      <c r="T12235" s="66" t="s">
        <v>4461</v>
      </c>
    </row>
    <row r="12236" spans="19:20">
      <c r="S12236" s="42">
        <v>24595</v>
      </c>
      <c r="T12236" s="66" t="s">
        <v>4461</v>
      </c>
    </row>
    <row r="12237" spans="19:20">
      <c r="S12237" s="42">
        <v>24594</v>
      </c>
      <c r="T12237" s="66" t="s">
        <v>4461</v>
      </c>
    </row>
    <row r="12238" spans="19:20">
      <c r="S12238" s="42">
        <v>24593</v>
      </c>
      <c r="T12238" s="66" t="s">
        <v>4461</v>
      </c>
    </row>
    <row r="12239" spans="19:20">
      <c r="S12239" s="42">
        <v>18179</v>
      </c>
      <c r="T12239" s="66" t="s">
        <v>4461</v>
      </c>
    </row>
    <row r="12240" spans="19:20">
      <c r="S12240" s="42">
        <v>24589</v>
      </c>
      <c r="T12240" s="66" t="s">
        <v>4461</v>
      </c>
    </row>
    <row r="12241" spans="19:20">
      <c r="S12241" s="42">
        <v>24590</v>
      </c>
      <c r="T12241" s="66" t="s">
        <v>4461</v>
      </c>
    </row>
    <row r="12242" spans="19:20">
      <c r="S12242" s="42">
        <v>18180</v>
      </c>
      <c r="T12242" s="66" t="s">
        <v>3354</v>
      </c>
    </row>
    <row r="12243" spans="19:20">
      <c r="S12243" s="42">
        <v>18181</v>
      </c>
      <c r="T12243" s="66" t="s">
        <v>3354</v>
      </c>
    </row>
    <row r="12244" spans="19:20">
      <c r="S12244" s="42">
        <v>80046</v>
      </c>
      <c r="T12244" s="66" t="s">
        <v>3329</v>
      </c>
    </row>
    <row r="12245" spans="19:20">
      <c r="S12245" s="42">
        <v>80045</v>
      </c>
      <c r="T12245" s="66" t="s">
        <v>3329</v>
      </c>
    </row>
    <row r="12246" spans="19:20">
      <c r="S12246" s="42">
        <v>18245</v>
      </c>
      <c r="T12246" s="66" t="s">
        <v>3343</v>
      </c>
    </row>
    <row r="12247" spans="19:20">
      <c r="S12247" s="42">
        <v>18246</v>
      </c>
      <c r="T12247" s="66" t="s">
        <v>3988</v>
      </c>
    </row>
    <row r="12248" spans="19:20">
      <c r="S12248" s="42">
        <v>82213</v>
      </c>
      <c r="T12248" s="66" t="s">
        <v>3213</v>
      </c>
    </row>
    <row r="12249" spans="19:20">
      <c r="S12249" s="42">
        <v>24632</v>
      </c>
      <c r="T12249" s="66" t="s">
        <v>3834</v>
      </c>
    </row>
    <row r="12250" spans="19:20">
      <c r="S12250" s="42">
        <v>24633</v>
      </c>
      <c r="T12250" s="66" t="s">
        <v>3834</v>
      </c>
    </row>
    <row r="12251" spans="19:20">
      <c r="S12251" s="42">
        <v>24634</v>
      </c>
      <c r="T12251" s="66" t="s">
        <v>3834</v>
      </c>
    </row>
    <row r="12252" spans="19:20">
      <c r="S12252" s="42">
        <v>18252</v>
      </c>
      <c r="T12252" s="66" t="s">
        <v>3834</v>
      </c>
    </row>
    <row r="12253" spans="19:20">
      <c r="S12253" s="42">
        <v>18251</v>
      </c>
      <c r="T12253" s="66" t="s">
        <v>3834</v>
      </c>
    </row>
    <row r="12254" spans="19:20">
      <c r="S12254" s="42">
        <v>7077</v>
      </c>
      <c r="T12254" s="66" t="s">
        <v>3834</v>
      </c>
    </row>
    <row r="12255" spans="19:20">
      <c r="S12255" s="42">
        <v>24637</v>
      </c>
      <c r="T12255" s="66" t="s">
        <v>3834</v>
      </c>
    </row>
    <row r="12256" spans="19:20">
      <c r="S12256" s="42">
        <v>5199</v>
      </c>
      <c r="T12256" s="66" t="s">
        <v>3213</v>
      </c>
    </row>
    <row r="12257" spans="19:20">
      <c r="S12257" s="42">
        <v>18263</v>
      </c>
      <c r="T12257" s="66" t="s">
        <v>4094</v>
      </c>
    </row>
    <row r="12258" spans="19:20">
      <c r="S12258" s="42">
        <v>24647</v>
      </c>
      <c r="T12258" s="66" t="s">
        <v>4259</v>
      </c>
    </row>
    <row r="12259" spans="19:20">
      <c r="S12259" s="42">
        <v>24646</v>
      </c>
      <c r="T12259" s="66" t="s">
        <v>4259</v>
      </c>
    </row>
    <row r="12260" spans="19:20">
      <c r="S12260" s="42">
        <v>24644</v>
      </c>
      <c r="T12260" s="66" t="s">
        <v>4259</v>
      </c>
    </row>
    <row r="12261" spans="19:20">
      <c r="S12261" s="42">
        <v>24648</v>
      </c>
      <c r="T12261" s="66" t="s">
        <v>4259</v>
      </c>
    </row>
    <row r="12262" spans="19:20">
      <c r="S12262" s="42">
        <v>24645</v>
      </c>
      <c r="T12262" s="66" t="s">
        <v>4259</v>
      </c>
    </row>
    <row r="12263" spans="19:20">
      <c r="S12263" s="42">
        <v>24642</v>
      </c>
      <c r="T12263" s="66" t="s">
        <v>4259</v>
      </c>
    </row>
    <row r="12264" spans="19:20">
      <c r="S12264" s="42">
        <v>24643</v>
      </c>
      <c r="T12264" s="66" t="s">
        <v>4259</v>
      </c>
    </row>
    <row r="12265" spans="19:20">
      <c r="S12265" s="42">
        <v>24639</v>
      </c>
      <c r="T12265" s="66" t="s">
        <v>4259</v>
      </c>
    </row>
    <row r="12266" spans="19:20">
      <c r="S12266" s="42">
        <v>18267</v>
      </c>
      <c r="T12266" s="66" t="s">
        <v>3467</v>
      </c>
    </row>
    <row r="12267" spans="19:20">
      <c r="S12267" s="42">
        <v>24649</v>
      </c>
      <c r="T12267" s="66" t="s">
        <v>3467</v>
      </c>
    </row>
    <row r="12268" spans="19:20">
      <c r="S12268" s="42">
        <v>18268</v>
      </c>
      <c r="T12268" s="66" t="s">
        <v>3329</v>
      </c>
    </row>
    <row r="12269" spans="19:20">
      <c r="S12269" s="42">
        <v>80049</v>
      </c>
      <c r="T12269" s="66" t="s">
        <v>3329</v>
      </c>
    </row>
    <row r="12270" spans="19:20">
      <c r="S12270" s="42">
        <v>80050</v>
      </c>
      <c r="T12270" s="66" t="s">
        <v>3329</v>
      </c>
    </row>
    <row r="12271" spans="19:20">
      <c r="S12271" s="42">
        <v>18274</v>
      </c>
      <c r="T12271" s="66" t="s">
        <v>3329</v>
      </c>
    </row>
    <row r="12272" spans="19:20">
      <c r="S12272" s="42">
        <v>18275</v>
      </c>
      <c r="T12272" s="66" t="s">
        <v>3236</v>
      </c>
    </row>
    <row r="12273" spans="19:20">
      <c r="S12273" s="42">
        <v>18276</v>
      </c>
      <c r="T12273" s="66" t="s">
        <v>3236</v>
      </c>
    </row>
    <row r="12274" spans="19:20">
      <c r="S12274" s="42">
        <v>18270</v>
      </c>
      <c r="T12274" s="66" t="s">
        <v>3811</v>
      </c>
    </row>
    <row r="12275" spans="19:20">
      <c r="S12275" s="42">
        <v>18271</v>
      </c>
      <c r="T12275" s="66" t="s">
        <v>3811</v>
      </c>
    </row>
    <row r="12276" spans="19:20">
      <c r="S12276" s="42">
        <v>18277</v>
      </c>
      <c r="T12276" s="66" t="s">
        <v>3236</v>
      </c>
    </row>
    <row r="12277" spans="19:20">
      <c r="S12277" s="42">
        <v>24650</v>
      </c>
      <c r="T12277" s="66" t="s">
        <v>3811</v>
      </c>
    </row>
    <row r="12278" spans="19:20">
      <c r="S12278" s="42">
        <v>24651</v>
      </c>
      <c r="T12278" s="66" t="s">
        <v>3811</v>
      </c>
    </row>
    <row r="12279" spans="19:20">
      <c r="S12279" s="42">
        <v>24652</v>
      </c>
      <c r="T12279" s="66" t="s">
        <v>3811</v>
      </c>
    </row>
    <row r="12280" spans="19:20">
      <c r="S12280" s="42">
        <v>24661</v>
      </c>
      <c r="T12280" s="66" t="s">
        <v>4462</v>
      </c>
    </row>
    <row r="12281" spans="19:20">
      <c r="S12281" s="42">
        <v>18287</v>
      </c>
      <c r="T12281" s="66" t="s">
        <v>3827</v>
      </c>
    </row>
    <row r="12282" spans="19:20">
      <c r="S12282" s="42">
        <v>18311</v>
      </c>
      <c r="T12282" s="66" t="s">
        <v>3860</v>
      </c>
    </row>
    <row r="12283" spans="19:20">
      <c r="S12283" s="42">
        <v>18312</v>
      </c>
      <c r="T12283" s="66" t="s">
        <v>3860</v>
      </c>
    </row>
    <row r="12284" spans="19:20">
      <c r="S12284" s="42">
        <v>18313</v>
      </c>
      <c r="T12284" s="66" t="s">
        <v>3860</v>
      </c>
    </row>
    <row r="12285" spans="19:20">
      <c r="S12285" s="42">
        <v>18314</v>
      </c>
      <c r="T12285" s="66" t="s">
        <v>3860</v>
      </c>
    </row>
    <row r="12286" spans="19:20">
      <c r="S12286" s="42">
        <v>18315</v>
      </c>
      <c r="T12286" s="66" t="s">
        <v>3860</v>
      </c>
    </row>
    <row r="12287" spans="19:20">
      <c r="S12287" s="42">
        <v>18316</v>
      </c>
      <c r="T12287" s="66" t="s">
        <v>3860</v>
      </c>
    </row>
    <row r="12288" spans="19:20">
      <c r="S12288" s="42">
        <v>18317</v>
      </c>
      <c r="T12288" s="66" t="s">
        <v>3860</v>
      </c>
    </row>
    <row r="12289" spans="19:20">
      <c r="S12289" s="42">
        <v>24679</v>
      </c>
      <c r="T12289" s="66" t="s">
        <v>3860</v>
      </c>
    </row>
    <row r="12290" spans="19:20">
      <c r="S12290" s="42">
        <v>7078</v>
      </c>
      <c r="T12290" s="66" t="s">
        <v>4450</v>
      </c>
    </row>
    <row r="12291" spans="19:20">
      <c r="S12291" s="42">
        <v>82211</v>
      </c>
      <c r="T12291" s="66" t="s">
        <v>3213</v>
      </c>
    </row>
    <row r="12292" spans="19:20">
      <c r="S12292" s="42">
        <v>18326</v>
      </c>
      <c r="T12292" s="66" t="s">
        <v>3213</v>
      </c>
    </row>
    <row r="12293" spans="19:20">
      <c r="S12293" s="42">
        <v>18327</v>
      </c>
      <c r="T12293" s="66" t="s">
        <v>3213</v>
      </c>
    </row>
    <row r="12294" spans="19:20">
      <c r="S12294" s="42">
        <v>18328</v>
      </c>
      <c r="T12294" s="66" t="s">
        <v>3421</v>
      </c>
    </row>
    <row r="12295" spans="19:20">
      <c r="S12295" s="42">
        <v>24691</v>
      </c>
      <c r="T12295" s="66" t="s">
        <v>3421</v>
      </c>
    </row>
    <row r="12296" spans="19:20">
      <c r="S12296" s="42">
        <v>24693</v>
      </c>
      <c r="T12296" s="66" t="s">
        <v>3988</v>
      </c>
    </row>
    <row r="12297" spans="19:20">
      <c r="S12297" s="42">
        <v>18334</v>
      </c>
      <c r="T12297" s="66" t="s">
        <v>3988</v>
      </c>
    </row>
    <row r="12298" spans="19:20">
      <c r="S12298" s="42">
        <v>18335</v>
      </c>
      <c r="T12298" s="66" t="s">
        <v>3988</v>
      </c>
    </row>
    <row r="12299" spans="19:20">
      <c r="S12299" s="42">
        <v>18347</v>
      </c>
      <c r="T12299" s="66" t="s">
        <v>3988</v>
      </c>
    </row>
    <row r="12300" spans="19:20">
      <c r="S12300" s="42">
        <v>18348</v>
      </c>
      <c r="T12300" s="66" t="s">
        <v>3988</v>
      </c>
    </row>
    <row r="12301" spans="19:20">
      <c r="S12301" s="42">
        <v>24722</v>
      </c>
      <c r="T12301" s="66" t="s">
        <v>4255</v>
      </c>
    </row>
    <row r="12302" spans="19:20">
      <c r="S12302" s="42">
        <v>18382</v>
      </c>
      <c r="T12302" s="66" t="s">
        <v>4255</v>
      </c>
    </row>
    <row r="12303" spans="19:20">
      <c r="S12303" s="42">
        <v>18383</v>
      </c>
      <c r="T12303" s="66" t="s">
        <v>4463</v>
      </c>
    </row>
    <row r="12304" spans="19:20">
      <c r="S12304" s="42">
        <v>24723</v>
      </c>
      <c r="T12304" s="66" t="s">
        <v>3544</v>
      </c>
    </row>
    <row r="12305" spans="19:20">
      <c r="S12305" s="42">
        <v>18402</v>
      </c>
      <c r="T12305" s="66" t="s">
        <v>3213</v>
      </c>
    </row>
    <row r="12306" spans="19:20">
      <c r="S12306" s="42">
        <v>18403</v>
      </c>
      <c r="T12306" s="66" t="s">
        <v>3213</v>
      </c>
    </row>
    <row r="12307" spans="19:20">
      <c r="S12307" s="42">
        <v>18404</v>
      </c>
      <c r="T12307" s="66" t="s">
        <v>3213</v>
      </c>
    </row>
    <row r="12308" spans="19:20">
      <c r="S12308" s="42">
        <v>18405</v>
      </c>
      <c r="T12308" s="66" t="s">
        <v>3213</v>
      </c>
    </row>
    <row r="12309" spans="19:20">
      <c r="S12309" s="42">
        <v>18406</v>
      </c>
      <c r="T12309" s="66" t="s">
        <v>3213</v>
      </c>
    </row>
    <row r="12310" spans="19:20">
      <c r="S12310" s="42">
        <v>18412</v>
      </c>
      <c r="T12310" s="66" t="s">
        <v>3213</v>
      </c>
    </row>
    <row r="12311" spans="19:20">
      <c r="S12311" s="42">
        <v>18413</v>
      </c>
      <c r="T12311" s="66" t="s">
        <v>3213</v>
      </c>
    </row>
    <row r="12312" spans="19:20">
      <c r="S12312" s="42">
        <v>18407</v>
      </c>
      <c r="T12312" s="66" t="s">
        <v>3213</v>
      </c>
    </row>
    <row r="12313" spans="19:20">
      <c r="S12313" s="42">
        <v>18408</v>
      </c>
      <c r="T12313" s="66" t="s">
        <v>3213</v>
      </c>
    </row>
    <row r="12314" spans="19:20">
      <c r="S12314" s="42">
        <v>18409</v>
      </c>
      <c r="T12314" s="66" t="s">
        <v>3213</v>
      </c>
    </row>
    <row r="12315" spans="19:20">
      <c r="S12315" s="42">
        <v>18410</v>
      </c>
      <c r="T12315" s="66" t="s">
        <v>3213</v>
      </c>
    </row>
    <row r="12316" spans="19:20">
      <c r="S12316" s="42">
        <v>18411</v>
      </c>
      <c r="T12316" s="66" t="s">
        <v>3213</v>
      </c>
    </row>
    <row r="12317" spans="19:20">
      <c r="S12317" s="42">
        <v>18422</v>
      </c>
      <c r="T12317" s="66" t="s">
        <v>4258</v>
      </c>
    </row>
    <row r="12318" spans="19:20">
      <c r="S12318" s="42">
        <v>18423</v>
      </c>
      <c r="T12318" s="66" t="s">
        <v>4258</v>
      </c>
    </row>
    <row r="12319" spans="19:20">
      <c r="S12319" s="42">
        <v>18424</v>
      </c>
      <c r="T12319" s="66" t="s">
        <v>4258</v>
      </c>
    </row>
    <row r="12320" spans="19:20">
      <c r="S12320" s="42">
        <v>18425</v>
      </c>
      <c r="T12320" s="66" t="s">
        <v>4258</v>
      </c>
    </row>
    <row r="12321" spans="19:20">
      <c r="S12321" s="42">
        <v>18426</v>
      </c>
      <c r="T12321" s="66" t="s">
        <v>4258</v>
      </c>
    </row>
    <row r="12322" spans="19:20">
      <c r="S12322" s="42">
        <v>24738</v>
      </c>
      <c r="T12322" s="66" t="s">
        <v>4464</v>
      </c>
    </row>
    <row r="12323" spans="19:20">
      <c r="S12323" s="42">
        <v>24739</v>
      </c>
      <c r="T12323" s="66" t="s">
        <v>4464</v>
      </c>
    </row>
    <row r="12324" spans="19:20">
      <c r="S12324" s="42">
        <v>24740</v>
      </c>
      <c r="T12324" s="66" t="s">
        <v>4464</v>
      </c>
    </row>
    <row r="12325" spans="19:20">
      <c r="S12325" s="42">
        <v>24741</v>
      </c>
      <c r="T12325" s="66" t="s">
        <v>4464</v>
      </c>
    </row>
    <row r="12326" spans="19:20">
      <c r="S12326" s="42">
        <v>24742</v>
      </c>
      <c r="T12326" s="66" t="s">
        <v>4464</v>
      </c>
    </row>
    <row r="12327" spans="19:20">
      <c r="S12327" s="42">
        <v>24743</v>
      </c>
      <c r="T12327" s="66" t="s">
        <v>4464</v>
      </c>
    </row>
    <row r="12328" spans="19:20">
      <c r="S12328" s="42">
        <v>18435</v>
      </c>
      <c r="T12328" s="66" t="s">
        <v>4261</v>
      </c>
    </row>
    <row r="12329" spans="19:20">
      <c r="S12329" s="42">
        <v>24748</v>
      </c>
      <c r="T12329" s="66" t="s">
        <v>4261</v>
      </c>
    </row>
    <row r="12330" spans="19:20">
      <c r="S12330" s="42">
        <v>24749</v>
      </c>
      <c r="T12330" s="66" t="s">
        <v>4261</v>
      </c>
    </row>
    <row r="12331" spans="19:20">
      <c r="S12331" s="42">
        <v>6128</v>
      </c>
      <c r="T12331" s="66" t="s">
        <v>3384</v>
      </c>
    </row>
    <row r="12332" spans="19:20">
      <c r="S12332" s="42">
        <v>6129</v>
      </c>
      <c r="T12332" s="66" t="s">
        <v>3384</v>
      </c>
    </row>
    <row r="12333" spans="19:20">
      <c r="S12333" s="42">
        <v>18436</v>
      </c>
      <c r="T12333" s="66" t="s">
        <v>3213</v>
      </c>
    </row>
    <row r="12334" spans="19:20">
      <c r="S12334" s="42">
        <v>24751</v>
      </c>
      <c r="T12334" s="66" t="s">
        <v>3822</v>
      </c>
    </row>
    <row r="12335" spans="19:20">
      <c r="S12335" s="42">
        <v>24750</v>
      </c>
      <c r="T12335" s="66" t="s">
        <v>3822</v>
      </c>
    </row>
    <row r="12336" spans="19:20">
      <c r="S12336" s="42">
        <v>24752</v>
      </c>
      <c r="T12336" s="66" t="s">
        <v>4465</v>
      </c>
    </row>
    <row r="12337" spans="19:20">
      <c r="S12337" s="42">
        <v>24753</v>
      </c>
      <c r="T12337" s="66" t="s">
        <v>4465</v>
      </c>
    </row>
    <row r="12338" spans="19:20">
      <c r="S12338" s="42">
        <v>18437</v>
      </c>
      <c r="T12338" s="66" t="s">
        <v>4259</v>
      </c>
    </row>
    <row r="12339" spans="19:20">
      <c r="S12339" s="42">
        <v>24800</v>
      </c>
      <c r="T12339" s="66" t="s">
        <v>4123</v>
      </c>
    </row>
    <row r="12340" spans="19:20">
      <c r="S12340" s="42">
        <v>5202</v>
      </c>
      <c r="T12340" s="66" t="s">
        <v>4123</v>
      </c>
    </row>
    <row r="12341" spans="19:20">
      <c r="S12341" s="42">
        <v>24817</v>
      </c>
      <c r="T12341" s="66" t="s">
        <v>3213</v>
      </c>
    </row>
    <row r="12342" spans="19:20">
      <c r="S12342" s="42">
        <v>18507</v>
      </c>
      <c r="T12342" s="66" t="s">
        <v>3432</v>
      </c>
    </row>
    <row r="12343" spans="19:20">
      <c r="S12343" s="42">
        <v>18467</v>
      </c>
      <c r="T12343" s="66" t="s">
        <v>4466</v>
      </c>
    </row>
    <row r="12344" spans="19:20">
      <c r="S12344" s="42">
        <v>18468</v>
      </c>
      <c r="T12344" s="66" t="s">
        <v>4466</v>
      </c>
    </row>
    <row r="12345" spans="19:20">
      <c r="S12345" s="42">
        <v>18469</v>
      </c>
      <c r="T12345" s="66" t="s">
        <v>4466</v>
      </c>
    </row>
    <row r="12346" spans="19:20">
      <c r="S12346" s="42">
        <v>24827</v>
      </c>
      <c r="T12346" s="66" t="s">
        <v>3481</v>
      </c>
    </row>
    <row r="12347" spans="19:20">
      <c r="S12347" s="42">
        <v>80057</v>
      </c>
      <c r="T12347" s="66" t="s">
        <v>3329</v>
      </c>
    </row>
    <row r="12348" spans="19:20">
      <c r="S12348" s="42">
        <v>18544</v>
      </c>
      <c r="T12348" s="66" t="s">
        <v>3329</v>
      </c>
    </row>
    <row r="12349" spans="19:20">
      <c r="S12349" s="42">
        <v>18545</v>
      </c>
      <c r="T12349" s="66" t="s">
        <v>3329</v>
      </c>
    </row>
    <row r="12350" spans="19:20">
      <c r="S12350" s="42">
        <v>18554</v>
      </c>
      <c r="T12350" s="66" t="s">
        <v>3894</v>
      </c>
    </row>
    <row r="12351" spans="19:20">
      <c r="S12351" s="42">
        <v>24783</v>
      </c>
      <c r="T12351" s="66" t="s">
        <v>4128</v>
      </c>
    </row>
    <row r="12352" spans="19:20">
      <c r="S12352" s="42">
        <v>18593</v>
      </c>
      <c r="T12352" s="66" t="s">
        <v>3834</v>
      </c>
    </row>
    <row r="12353" spans="19:20">
      <c r="S12353" s="42">
        <v>18594</v>
      </c>
      <c r="T12353" s="66" t="s">
        <v>3834</v>
      </c>
    </row>
    <row r="12354" spans="19:20">
      <c r="S12354" s="42">
        <v>24888</v>
      </c>
      <c r="T12354" s="66" t="s">
        <v>3834</v>
      </c>
    </row>
    <row r="12355" spans="19:20">
      <c r="S12355" s="42">
        <v>24889</v>
      </c>
      <c r="T12355" s="66" t="s">
        <v>3834</v>
      </c>
    </row>
    <row r="12356" spans="19:20">
      <c r="S12356" s="42">
        <v>24785</v>
      </c>
      <c r="T12356" s="66" t="s">
        <v>4035</v>
      </c>
    </row>
    <row r="12357" spans="19:20">
      <c r="S12357" s="42">
        <v>18595</v>
      </c>
      <c r="T12357" s="66" t="s">
        <v>3834</v>
      </c>
    </row>
    <row r="12358" spans="19:20">
      <c r="S12358" s="42">
        <v>18596</v>
      </c>
      <c r="T12358" s="66" t="s">
        <v>3834</v>
      </c>
    </row>
    <row r="12359" spans="19:20">
      <c r="S12359" s="42">
        <v>24890</v>
      </c>
      <c r="T12359" s="66" t="s">
        <v>3834</v>
      </c>
    </row>
    <row r="12360" spans="19:20">
      <c r="S12360" s="42">
        <v>24891</v>
      </c>
      <c r="T12360" s="66" t="s">
        <v>3834</v>
      </c>
    </row>
    <row r="12361" spans="19:20">
      <c r="S12361" s="42">
        <v>18597</v>
      </c>
      <c r="T12361" s="66" t="s">
        <v>3834</v>
      </c>
    </row>
    <row r="12362" spans="19:20">
      <c r="S12362" s="42">
        <v>24903</v>
      </c>
      <c r="T12362" s="66" t="s">
        <v>3866</v>
      </c>
    </row>
    <row r="12363" spans="19:20">
      <c r="S12363" s="42">
        <v>18620</v>
      </c>
      <c r="T12363" s="66" t="s">
        <v>4258</v>
      </c>
    </row>
    <row r="12364" spans="19:20">
      <c r="S12364" s="42">
        <v>4022</v>
      </c>
      <c r="T12364" s="66" t="s">
        <v>4266</v>
      </c>
    </row>
    <row r="12365" spans="19:20">
      <c r="S12365" s="42">
        <v>18624</v>
      </c>
      <c r="T12365" s="66" t="s">
        <v>4266</v>
      </c>
    </row>
    <row r="12366" spans="19:20">
      <c r="S12366" s="42">
        <v>18625</v>
      </c>
      <c r="T12366" s="66" t="s">
        <v>4266</v>
      </c>
    </row>
    <row r="12367" spans="19:20">
      <c r="S12367" s="42">
        <v>18626</v>
      </c>
      <c r="T12367" s="66" t="s">
        <v>4266</v>
      </c>
    </row>
    <row r="12368" spans="19:20">
      <c r="S12368" s="42">
        <v>18627</v>
      </c>
      <c r="T12368" s="66" t="s">
        <v>4266</v>
      </c>
    </row>
    <row r="12369" spans="19:20">
      <c r="S12369" s="42">
        <v>18628</v>
      </c>
      <c r="T12369" s="66" t="s">
        <v>4266</v>
      </c>
    </row>
    <row r="12370" spans="19:20">
      <c r="S12370" s="42">
        <v>24912</v>
      </c>
      <c r="T12370" s="66" t="s">
        <v>4266</v>
      </c>
    </row>
    <row r="12371" spans="19:20">
      <c r="S12371" s="42">
        <v>24913</v>
      </c>
      <c r="T12371" s="66" t="s">
        <v>4266</v>
      </c>
    </row>
    <row r="12372" spans="19:20">
      <c r="S12372" s="42">
        <v>24914</v>
      </c>
      <c r="T12372" s="66" t="s">
        <v>4266</v>
      </c>
    </row>
    <row r="12373" spans="19:20">
      <c r="S12373" s="42">
        <v>24915</v>
      </c>
      <c r="T12373" s="66" t="s">
        <v>4266</v>
      </c>
    </row>
    <row r="12374" spans="19:20">
      <c r="S12374" s="42">
        <v>1061</v>
      </c>
      <c r="T12374" s="66" t="s">
        <v>3213</v>
      </c>
    </row>
    <row r="12375" spans="19:20">
      <c r="S12375" s="42">
        <v>24916</v>
      </c>
      <c r="T12375" s="66" t="s">
        <v>4266</v>
      </c>
    </row>
    <row r="12376" spans="19:20">
      <c r="S12376" s="42">
        <v>24917</v>
      </c>
      <c r="T12376" s="66" t="s">
        <v>4266</v>
      </c>
    </row>
    <row r="12377" spans="19:20">
      <c r="S12377" s="42">
        <v>24918</v>
      </c>
      <c r="T12377" s="66" t="s">
        <v>4266</v>
      </c>
    </row>
    <row r="12378" spans="19:20">
      <c r="S12378" s="42">
        <v>24944</v>
      </c>
      <c r="T12378" s="66" t="s">
        <v>4266</v>
      </c>
    </row>
    <row r="12379" spans="19:20">
      <c r="S12379" s="42">
        <v>24945</v>
      </c>
      <c r="T12379" s="66" t="s">
        <v>4266</v>
      </c>
    </row>
    <row r="12380" spans="19:20">
      <c r="S12380" s="42">
        <v>24946</v>
      </c>
      <c r="T12380" s="66" t="s">
        <v>4266</v>
      </c>
    </row>
    <row r="12381" spans="19:20">
      <c r="S12381" s="42">
        <v>55028</v>
      </c>
      <c r="T12381" s="66" t="s">
        <v>3278</v>
      </c>
    </row>
    <row r="12382" spans="19:20">
      <c r="S12382" s="42">
        <v>24951</v>
      </c>
      <c r="T12382" s="66" t="s">
        <v>4266</v>
      </c>
    </row>
    <row r="12383" spans="19:20">
      <c r="S12383" s="42">
        <v>18657</v>
      </c>
      <c r="T12383" s="66" t="s">
        <v>4266</v>
      </c>
    </row>
    <row r="12384" spans="19:20">
      <c r="S12384" s="42">
        <v>18659</v>
      </c>
      <c r="T12384" s="66" t="s">
        <v>4266</v>
      </c>
    </row>
    <row r="12385" spans="19:20">
      <c r="S12385" s="42">
        <v>18660</v>
      </c>
      <c r="T12385" s="66" t="s">
        <v>4266</v>
      </c>
    </row>
    <row r="12386" spans="19:20">
      <c r="S12386" s="42">
        <v>18661</v>
      </c>
      <c r="T12386" s="66" t="s">
        <v>4266</v>
      </c>
    </row>
    <row r="12387" spans="19:20">
      <c r="S12387" s="42">
        <v>55029</v>
      </c>
      <c r="T12387" s="66" t="s">
        <v>3278</v>
      </c>
    </row>
    <row r="12388" spans="19:20">
      <c r="S12388" s="42">
        <v>18725</v>
      </c>
      <c r="T12388" s="66" t="s">
        <v>4467</v>
      </c>
    </row>
    <row r="12389" spans="19:20">
      <c r="S12389" s="42">
        <v>24986</v>
      </c>
      <c r="T12389" s="66" t="s">
        <v>3823</v>
      </c>
    </row>
    <row r="12390" spans="19:20">
      <c r="S12390" s="42">
        <v>24987</v>
      </c>
      <c r="T12390" s="66" t="s">
        <v>3823</v>
      </c>
    </row>
    <row r="12391" spans="19:20">
      <c r="S12391" s="42">
        <v>18733</v>
      </c>
      <c r="T12391" s="66" t="s">
        <v>4385</v>
      </c>
    </row>
    <row r="12392" spans="19:20">
      <c r="S12392" s="42">
        <v>18734</v>
      </c>
      <c r="T12392" s="66" t="s">
        <v>4385</v>
      </c>
    </row>
    <row r="12393" spans="19:20">
      <c r="S12393" s="42">
        <v>18735</v>
      </c>
      <c r="T12393" s="66" t="s">
        <v>4385</v>
      </c>
    </row>
    <row r="12394" spans="19:20">
      <c r="S12394" s="42">
        <v>18732</v>
      </c>
      <c r="T12394" s="66" t="s">
        <v>4385</v>
      </c>
    </row>
    <row r="12395" spans="19:20">
      <c r="S12395" s="42">
        <v>5208</v>
      </c>
      <c r="T12395" s="66" t="s">
        <v>3213</v>
      </c>
    </row>
    <row r="12396" spans="19:20">
      <c r="S12396" s="42">
        <v>25079</v>
      </c>
      <c r="T12396" s="66" t="s">
        <v>3886</v>
      </c>
    </row>
    <row r="12397" spans="19:20">
      <c r="S12397" s="42">
        <v>25080</v>
      </c>
      <c r="T12397" s="66" t="s">
        <v>3886</v>
      </c>
    </row>
    <row r="12398" spans="19:20">
      <c r="S12398" s="42">
        <v>25081</v>
      </c>
      <c r="T12398" s="66" t="s">
        <v>3886</v>
      </c>
    </row>
    <row r="12399" spans="19:20">
      <c r="S12399" s="42">
        <v>18863</v>
      </c>
      <c r="T12399" s="66" t="s">
        <v>3886</v>
      </c>
    </row>
    <row r="12400" spans="19:20">
      <c r="S12400" s="42">
        <v>18864</v>
      </c>
      <c r="T12400" s="66" t="s">
        <v>4468</v>
      </c>
    </row>
    <row r="12401" spans="19:20">
      <c r="S12401" s="42">
        <v>18865</v>
      </c>
      <c r="T12401" s="66" t="s">
        <v>4468</v>
      </c>
    </row>
    <row r="12402" spans="19:20">
      <c r="S12402" s="42">
        <v>18848</v>
      </c>
      <c r="T12402" s="66" t="s">
        <v>3467</v>
      </c>
    </row>
    <row r="12403" spans="19:20">
      <c r="S12403" s="42">
        <v>18849</v>
      </c>
      <c r="T12403" s="66" t="s">
        <v>3368</v>
      </c>
    </row>
    <row r="12404" spans="19:20">
      <c r="S12404" s="42">
        <v>18850</v>
      </c>
      <c r="T12404" s="66" t="s">
        <v>3368</v>
      </c>
    </row>
    <row r="12405" spans="19:20">
      <c r="S12405" s="42">
        <v>25060</v>
      </c>
      <c r="T12405" s="66" t="s">
        <v>3368</v>
      </c>
    </row>
    <row r="12406" spans="19:20">
      <c r="S12406" s="42">
        <v>18846</v>
      </c>
      <c r="T12406" s="66" t="s">
        <v>3368</v>
      </c>
    </row>
    <row r="12407" spans="19:20">
      <c r="S12407" s="42">
        <v>25061</v>
      </c>
      <c r="T12407" s="66" t="s">
        <v>3368</v>
      </c>
    </row>
    <row r="12408" spans="19:20">
      <c r="S12408" s="42">
        <v>18847</v>
      </c>
      <c r="T12408" s="66" t="s">
        <v>3368</v>
      </c>
    </row>
    <row r="12409" spans="19:20">
      <c r="S12409" s="42">
        <v>18855</v>
      </c>
      <c r="T12409" s="66" t="s">
        <v>3467</v>
      </c>
    </row>
    <row r="12410" spans="19:20">
      <c r="S12410" s="42">
        <v>18856</v>
      </c>
      <c r="T12410" s="66" t="s">
        <v>3467</v>
      </c>
    </row>
    <row r="12411" spans="19:20">
      <c r="S12411" s="42">
        <v>18857</v>
      </c>
      <c r="T12411" s="66" t="s">
        <v>3467</v>
      </c>
    </row>
    <row r="12412" spans="19:20">
      <c r="S12412" s="42">
        <v>18858</v>
      </c>
      <c r="T12412" s="66" t="s">
        <v>3467</v>
      </c>
    </row>
    <row r="12413" spans="19:20">
      <c r="S12413" s="42">
        <v>18859</v>
      </c>
      <c r="T12413" s="66" t="s">
        <v>3467</v>
      </c>
    </row>
    <row r="12414" spans="19:20">
      <c r="S12414" s="42">
        <v>18852</v>
      </c>
      <c r="T12414" s="66" t="s">
        <v>3467</v>
      </c>
    </row>
    <row r="12415" spans="19:20">
      <c r="S12415" s="42">
        <v>18853</v>
      </c>
      <c r="T12415" s="66" t="s">
        <v>3467</v>
      </c>
    </row>
    <row r="12416" spans="19:20">
      <c r="S12416" s="42">
        <v>18854</v>
      </c>
      <c r="T12416" s="66" t="s">
        <v>3467</v>
      </c>
    </row>
    <row r="12417" spans="19:20">
      <c r="S12417" s="42">
        <v>18860</v>
      </c>
      <c r="T12417" s="66" t="s">
        <v>3467</v>
      </c>
    </row>
    <row r="12418" spans="19:20">
      <c r="S12418" s="42">
        <v>18861</v>
      </c>
      <c r="T12418" s="66" t="s">
        <v>3467</v>
      </c>
    </row>
    <row r="12419" spans="19:20">
      <c r="S12419" s="42">
        <v>25062</v>
      </c>
      <c r="T12419" s="66" t="s">
        <v>3467</v>
      </c>
    </row>
    <row r="12420" spans="19:20">
      <c r="S12420" s="42">
        <v>18851</v>
      </c>
      <c r="T12420" s="66" t="s">
        <v>3467</v>
      </c>
    </row>
    <row r="12421" spans="19:20">
      <c r="S12421" s="42">
        <v>25109</v>
      </c>
      <c r="T12421" s="66" t="s">
        <v>3213</v>
      </c>
    </row>
    <row r="12422" spans="19:20">
      <c r="S12422" s="42">
        <v>18878</v>
      </c>
      <c r="T12422" s="66" t="s">
        <v>3213</v>
      </c>
    </row>
    <row r="12423" spans="19:20">
      <c r="S12423" s="42">
        <v>18877</v>
      </c>
      <c r="T12423" s="66" t="s">
        <v>3213</v>
      </c>
    </row>
    <row r="12424" spans="19:20">
      <c r="S12424" s="42">
        <v>18876</v>
      </c>
      <c r="T12424" s="66" t="s">
        <v>3213</v>
      </c>
    </row>
    <row r="12425" spans="19:20">
      <c r="S12425" s="42">
        <v>18875</v>
      </c>
      <c r="T12425" s="66" t="s">
        <v>4469</v>
      </c>
    </row>
    <row r="12426" spans="19:20">
      <c r="S12426" s="42">
        <v>18886</v>
      </c>
      <c r="T12426" s="66" t="s">
        <v>3886</v>
      </c>
    </row>
    <row r="12427" spans="19:20">
      <c r="S12427" s="42">
        <v>18887</v>
      </c>
      <c r="T12427" s="66" t="s">
        <v>3886</v>
      </c>
    </row>
    <row r="12428" spans="19:20">
      <c r="S12428" s="42">
        <v>18888</v>
      </c>
      <c r="T12428" s="66" t="s">
        <v>3886</v>
      </c>
    </row>
    <row r="12429" spans="19:20">
      <c r="S12429" s="42">
        <v>18889</v>
      </c>
      <c r="T12429" s="66" t="s">
        <v>3886</v>
      </c>
    </row>
    <row r="12430" spans="19:20">
      <c r="S12430" s="42">
        <v>18894</v>
      </c>
      <c r="T12430" s="66" t="s">
        <v>3467</v>
      </c>
    </row>
    <row r="12431" spans="19:20">
      <c r="S12431" s="42">
        <v>18895</v>
      </c>
      <c r="T12431" s="66" t="s">
        <v>3467</v>
      </c>
    </row>
    <row r="12432" spans="19:20">
      <c r="S12432" s="42">
        <v>18899</v>
      </c>
      <c r="T12432" s="66" t="s">
        <v>3467</v>
      </c>
    </row>
    <row r="12433" spans="19:20">
      <c r="S12433" s="42">
        <v>18900</v>
      </c>
      <c r="T12433" s="66" t="s">
        <v>3467</v>
      </c>
    </row>
    <row r="12434" spans="19:20">
      <c r="S12434" s="42">
        <v>18901</v>
      </c>
      <c r="T12434" s="66" t="s">
        <v>3467</v>
      </c>
    </row>
    <row r="12435" spans="19:20">
      <c r="S12435" s="42">
        <v>25126</v>
      </c>
      <c r="T12435" s="66" t="s">
        <v>3467</v>
      </c>
    </row>
    <row r="12436" spans="19:20">
      <c r="S12436" s="42">
        <v>25127</v>
      </c>
      <c r="T12436" s="66" t="s">
        <v>3467</v>
      </c>
    </row>
    <row r="12437" spans="19:20">
      <c r="S12437" s="42">
        <v>18908</v>
      </c>
      <c r="T12437" s="66" t="s">
        <v>3343</v>
      </c>
    </row>
    <row r="12438" spans="19:20">
      <c r="S12438" s="42">
        <v>25136</v>
      </c>
      <c r="T12438" s="66" t="s">
        <v>3343</v>
      </c>
    </row>
    <row r="12439" spans="19:20">
      <c r="S12439" s="42">
        <v>25133</v>
      </c>
      <c r="T12439" s="66" t="s">
        <v>3343</v>
      </c>
    </row>
    <row r="12440" spans="19:20">
      <c r="S12440" s="42">
        <v>25134</v>
      </c>
      <c r="T12440" s="66" t="s">
        <v>3343</v>
      </c>
    </row>
    <row r="12441" spans="19:20">
      <c r="S12441" s="42">
        <v>25135</v>
      </c>
      <c r="T12441" s="66" t="s">
        <v>3343</v>
      </c>
    </row>
    <row r="12442" spans="19:20">
      <c r="S12442" s="42">
        <v>18902</v>
      </c>
      <c r="T12442" s="66" t="s">
        <v>3343</v>
      </c>
    </row>
    <row r="12443" spans="19:20">
      <c r="S12443" s="42">
        <v>18903</v>
      </c>
      <c r="T12443" s="66" t="s">
        <v>3343</v>
      </c>
    </row>
    <row r="12444" spans="19:20">
      <c r="S12444" s="42">
        <v>18909</v>
      </c>
      <c r="T12444" s="66" t="s">
        <v>3988</v>
      </c>
    </row>
    <row r="12445" spans="19:20">
      <c r="S12445" s="42">
        <v>18910</v>
      </c>
      <c r="T12445" s="66" t="s">
        <v>3343</v>
      </c>
    </row>
    <row r="12446" spans="19:20">
      <c r="S12446" s="42">
        <v>18911</v>
      </c>
      <c r="T12446" s="66" t="s">
        <v>3343</v>
      </c>
    </row>
    <row r="12447" spans="19:20">
      <c r="S12447" s="42">
        <v>18912</v>
      </c>
      <c r="T12447" s="66" t="s">
        <v>3343</v>
      </c>
    </row>
    <row r="12448" spans="19:20">
      <c r="S12448" s="42">
        <v>18904</v>
      </c>
      <c r="T12448" s="66" t="s">
        <v>3343</v>
      </c>
    </row>
    <row r="12449" spans="19:20">
      <c r="S12449" s="42">
        <v>18905</v>
      </c>
      <c r="T12449" s="66" t="s">
        <v>3988</v>
      </c>
    </row>
    <row r="12450" spans="19:20">
      <c r="S12450" s="42">
        <v>18906</v>
      </c>
      <c r="T12450" s="66" t="s">
        <v>3343</v>
      </c>
    </row>
    <row r="12451" spans="19:20">
      <c r="S12451" s="42">
        <v>18907</v>
      </c>
      <c r="T12451" s="66" t="s">
        <v>3343</v>
      </c>
    </row>
    <row r="12452" spans="19:20">
      <c r="S12452" s="42">
        <v>55032</v>
      </c>
      <c r="T12452" s="66" t="s">
        <v>4450</v>
      </c>
    </row>
    <row r="12453" spans="19:20">
      <c r="S12453" s="42">
        <v>18913</v>
      </c>
      <c r="T12453" s="66" t="s">
        <v>3368</v>
      </c>
    </row>
    <row r="12454" spans="19:20">
      <c r="S12454" s="42">
        <v>25142</v>
      </c>
      <c r="T12454" s="66" t="s">
        <v>3820</v>
      </c>
    </row>
    <row r="12455" spans="19:20">
      <c r="S12455" s="42">
        <v>18916</v>
      </c>
      <c r="T12455" s="66" t="s">
        <v>3833</v>
      </c>
    </row>
    <row r="12456" spans="19:20">
      <c r="S12456" s="42">
        <v>25145</v>
      </c>
      <c r="T12456" s="66" t="s">
        <v>3329</v>
      </c>
    </row>
    <row r="12457" spans="19:20">
      <c r="S12457" s="42">
        <v>25146</v>
      </c>
      <c r="T12457" s="66" t="s">
        <v>3329</v>
      </c>
    </row>
    <row r="12458" spans="19:20">
      <c r="S12458" s="42">
        <v>18917</v>
      </c>
      <c r="T12458" s="66" t="s">
        <v>3329</v>
      </c>
    </row>
    <row r="12459" spans="19:20">
      <c r="S12459" s="42">
        <v>18918</v>
      </c>
      <c r="T12459" s="66" t="s">
        <v>3329</v>
      </c>
    </row>
    <row r="12460" spans="19:20">
      <c r="S12460" s="42">
        <v>25144</v>
      </c>
      <c r="T12460" s="66" t="s">
        <v>3329</v>
      </c>
    </row>
    <row r="12461" spans="19:20">
      <c r="S12461" s="42">
        <v>18926</v>
      </c>
      <c r="T12461" s="66" t="s">
        <v>4470</v>
      </c>
    </row>
    <row r="12462" spans="19:20">
      <c r="S12462" s="42">
        <v>25149</v>
      </c>
      <c r="T12462" s="66" t="s">
        <v>4470</v>
      </c>
    </row>
    <row r="12463" spans="19:20">
      <c r="S12463" s="42">
        <v>25150</v>
      </c>
      <c r="T12463" s="66" t="s">
        <v>4471</v>
      </c>
    </row>
    <row r="12464" spans="19:20">
      <c r="S12464" s="42">
        <v>25198</v>
      </c>
      <c r="T12464" s="66" t="s">
        <v>4087</v>
      </c>
    </row>
    <row r="12465" spans="19:20">
      <c r="S12465" s="42">
        <v>25199</v>
      </c>
      <c r="T12465" s="66" t="s">
        <v>4472</v>
      </c>
    </row>
    <row r="12466" spans="19:20">
      <c r="S12466" s="42">
        <v>55033</v>
      </c>
      <c r="T12466" s="66" t="s">
        <v>3278</v>
      </c>
    </row>
    <row r="12467" spans="19:20">
      <c r="S12467" s="42">
        <v>18967</v>
      </c>
      <c r="T12467" s="66" t="s">
        <v>3343</v>
      </c>
    </row>
    <row r="12468" spans="19:20">
      <c r="S12468" s="42">
        <v>25201</v>
      </c>
      <c r="T12468" s="66" t="s">
        <v>4391</v>
      </c>
    </row>
    <row r="12469" spans="19:20">
      <c r="S12469" s="42">
        <v>92024</v>
      </c>
      <c r="T12469" s="66" t="s">
        <v>4270</v>
      </c>
    </row>
    <row r="12470" spans="19:20">
      <c r="S12470" s="42">
        <v>92023</v>
      </c>
      <c r="T12470" s="66" t="s">
        <v>4270</v>
      </c>
    </row>
    <row r="12471" spans="19:20">
      <c r="S12471" s="42">
        <v>25484</v>
      </c>
      <c r="T12471" s="66" t="s">
        <v>3343</v>
      </c>
    </row>
    <row r="12472" spans="19:20">
      <c r="S12472" s="42">
        <v>25207</v>
      </c>
      <c r="T12472" s="66" t="s">
        <v>4473</v>
      </c>
    </row>
    <row r="12473" spans="19:20">
      <c r="S12473" s="42">
        <v>25208</v>
      </c>
      <c r="T12473" s="66" t="s">
        <v>4387</v>
      </c>
    </row>
    <row r="12474" spans="19:20">
      <c r="S12474" s="42">
        <v>25212</v>
      </c>
      <c r="T12474" s="66" t="s">
        <v>3544</v>
      </c>
    </row>
    <row r="12475" spans="19:20">
      <c r="S12475" s="42">
        <v>25213</v>
      </c>
      <c r="T12475" s="66" t="s">
        <v>3544</v>
      </c>
    </row>
    <row r="12476" spans="19:20">
      <c r="S12476" s="42">
        <v>18981</v>
      </c>
      <c r="T12476" s="66" t="s">
        <v>3343</v>
      </c>
    </row>
    <row r="12477" spans="19:20">
      <c r="S12477" s="42">
        <v>19016</v>
      </c>
      <c r="T12477" s="66" t="s">
        <v>3467</v>
      </c>
    </row>
    <row r="12478" spans="19:20">
      <c r="S12478" s="42">
        <v>19017</v>
      </c>
      <c r="T12478" s="66" t="s">
        <v>3467</v>
      </c>
    </row>
    <row r="12479" spans="19:20">
      <c r="S12479" s="42">
        <v>19038</v>
      </c>
      <c r="T12479" s="66" t="s">
        <v>3941</v>
      </c>
    </row>
    <row r="12480" spans="19:20">
      <c r="S12480" s="42">
        <v>19018</v>
      </c>
      <c r="T12480" s="66" t="s">
        <v>3467</v>
      </c>
    </row>
    <row r="12481" spans="19:20">
      <c r="S12481" s="42">
        <v>19021</v>
      </c>
      <c r="T12481" s="66" t="s">
        <v>3354</v>
      </c>
    </row>
    <row r="12482" spans="19:20">
      <c r="S12482" s="42">
        <v>19023</v>
      </c>
      <c r="T12482" s="66" t="s">
        <v>3354</v>
      </c>
    </row>
    <row r="12483" spans="19:20">
      <c r="S12483" s="42">
        <v>19026</v>
      </c>
      <c r="T12483" s="66" t="s">
        <v>3354</v>
      </c>
    </row>
    <row r="12484" spans="19:20">
      <c r="S12484" s="42">
        <v>25236</v>
      </c>
      <c r="T12484" s="66" t="s">
        <v>3354</v>
      </c>
    </row>
    <row r="12485" spans="19:20">
      <c r="S12485" s="42">
        <v>19027</v>
      </c>
      <c r="T12485" s="66" t="s">
        <v>3354</v>
      </c>
    </row>
    <row r="12486" spans="19:20">
      <c r="S12486" s="42">
        <v>19028</v>
      </c>
      <c r="T12486" s="66" t="s">
        <v>3354</v>
      </c>
    </row>
    <row r="12487" spans="19:20">
      <c r="S12487" s="42">
        <v>19061</v>
      </c>
      <c r="T12487" s="66" t="s">
        <v>3988</v>
      </c>
    </row>
    <row r="12488" spans="19:20">
      <c r="S12488" s="42">
        <v>25265</v>
      </c>
      <c r="T12488" s="66" t="s">
        <v>3988</v>
      </c>
    </row>
    <row r="12489" spans="19:20">
      <c r="S12489" s="42">
        <v>25266</v>
      </c>
      <c r="T12489" s="66" t="s">
        <v>3988</v>
      </c>
    </row>
    <row r="12490" spans="19:20">
      <c r="S12490" s="42">
        <v>18976</v>
      </c>
      <c r="T12490" s="66" t="s">
        <v>3329</v>
      </c>
    </row>
    <row r="12491" spans="19:20">
      <c r="S12491" s="42">
        <v>18977</v>
      </c>
      <c r="T12491" s="66" t="s">
        <v>3329</v>
      </c>
    </row>
    <row r="12492" spans="19:20">
      <c r="S12492" s="42">
        <v>19058</v>
      </c>
      <c r="T12492" s="66" t="s">
        <v>3988</v>
      </c>
    </row>
    <row r="12493" spans="19:20">
      <c r="S12493" s="42">
        <v>19059</v>
      </c>
      <c r="T12493" s="66" t="s">
        <v>3988</v>
      </c>
    </row>
    <row r="12494" spans="19:20">
      <c r="S12494" s="42">
        <v>19060</v>
      </c>
      <c r="T12494" s="66" t="s">
        <v>3988</v>
      </c>
    </row>
    <row r="12495" spans="19:20">
      <c r="S12495" s="42">
        <v>19011</v>
      </c>
      <c r="T12495" s="66" t="s">
        <v>3988</v>
      </c>
    </row>
    <row r="12496" spans="19:20">
      <c r="S12496" s="42">
        <v>19008</v>
      </c>
      <c r="T12496" s="66" t="s">
        <v>3988</v>
      </c>
    </row>
    <row r="12497" spans="19:20">
      <c r="S12497" s="42">
        <v>19009</v>
      </c>
      <c r="T12497" s="66" t="s">
        <v>3988</v>
      </c>
    </row>
    <row r="12498" spans="19:20">
      <c r="S12498" s="42">
        <v>19010</v>
      </c>
      <c r="T12498" s="66" t="s">
        <v>3988</v>
      </c>
    </row>
    <row r="12499" spans="19:20">
      <c r="S12499" s="42">
        <v>25284</v>
      </c>
      <c r="T12499" s="66" t="s">
        <v>3467</v>
      </c>
    </row>
    <row r="12500" spans="19:20">
      <c r="S12500" s="42">
        <v>25286</v>
      </c>
      <c r="T12500" s="66" t="s">
        <v>3467</v>
      </c>
    </row>
    <row r="12501" spans="19:20">
      <c r="S12501" s="42">
        <v>25285</v>
      </c>
      <c r="T12501" s="66" t="s">
        <v>3467</v>
      </c>
    </row>
    <row r="12502" spans="19:20">
      <c r="S12502" s="42">
        <v>25300</v>
      </c>
      <c r="T12502" s="66" t="s">
        <v>3467</v>
      </c>
    </row>
    <row r="12503" spans="19:20">
      <c r="S12503" s="42">
        <v>19079</v>
      </c>
      <c r="T12503" s="66" t="s">
        <v>3467</v>
      </c>
    </row>
    <row r="12504" spans="19:20">
      <c r="S12504" s="42">
        <v>19080</v>
      </c>
      <c r="T12504" s="66" t="s">
        <v>3368</v>
      </c>
    </row>
    <row r="12505" spans="19:20">
      <c r="S12505" s="42">
        <v>19081</v>
      </c>
      <c r="T12505" s="66" t="s">
        <v>3467</v>
      </c>
    </row>
    <row r="12506" spans="19:20">
      <c r="S12506" s="42">
        <v>19082</v>
      </c>
      <c r="T12506" s="66" t="s">
        <v>3467</v>
      </c>
    </row>
    <row r="12507" spans="19:20">
      <c r="S12507" s="42">
        <v>19074</v>
      </c>
      <c r="T12507" s="66" t="s">
        <v>3886</v>
      </c>
    </row>
    <row r="12508" spans="19:20">
      <c r="S12508" s="42">
        <v>25299</v>
      </c>
      <c r="T12508" s="66" t="s">
        <v>3467</v>
      </c>
    </row>
    <row r="12509" spans="19:20">
      <c r="S12509" s="42">
        <v>19083</v>
      </c>
      <c r="T12509" s="66" t="s">
        <v>3988</v>
      </c>
    </row>
    <row r="12510" spans="19:20">
      <c r="S12510" s="42">
        <v>25312</v>
      </c>
      <c r="T12510" s="66" t="s">
        <v>4474</v>
      </c>
    </row>
    <row r="12511" spans="19:20">
      <c r="S12511" s="42">
        <v>4024</v>
      </c>
      <c r="T12511" s="66" t="s">
        <v>4474</v>
      </c>
    </row>
    <row r="12512" spans="19:20">
      <c r="S12512" s="42">
        <v>25318</v>
      </c>
      <c r="T12512" s="66" t="s">
        <v>4006</v>
      </c>
    </row>
    <row r="12513" spans="19:20">
      <c r="S12513" s="42">
        <v>25316</v>
      </c>
      <c r="T12513" s="66" t="s">
        <v>3820</v>
      </c>
    </row>
    <row r="12514" spans="19:20">
      <c r="S12514" s="42">
        <v>25317</v>
      </c>
      <c r="T12514" s="66" t="s">
        <v>3820</v>
      </c>
    </row>
    <row r="12515" spans="19:20">
      <c r="S12515" s="42">
        <v>19107</v>
      </c>
      <c r="T12515" s="66" t="s">
        <v>4016</v>
      </c>
    </row>
    <row r="12516" spans="19:20">
      <c r="S12516" s="42">
        <v>19108</v>
      </c>
      <c r="T12516" s="66" t="s">
        <v>4016</v>
      </c>
    </row>
    <row r="12517" spans="19:20">
      <c r="S12517" s="42">
        <v>19109</v>
      </c>
      <c r="T12517" s="66" t="s">
        <v>4016</v>
      </c>
    </row>
    <row r="12518" spans="19:20">
      <c r="S12518" s="42">
        <v>25326</v>
      </c>
      <c r="T12518" s="66" t="s">
        <v>4016</v>
      </c>
    </row>
    <row r="12519" spans="19:20">
      <c r="S12519" s="42">
        <v>19110</v>
      </c>
      <c r="T12519" s="66" t="s">
        <v>3467</v>
      </c>
    </row>
    <row r="12520" spans="19:20">
      <c r="S12520" s="42">
        <v>19111</v>
      </c>
      <c r="T12520" s="66" t="s">
        <v>3467</v>
      </c>
    </row>
    <row r="12521" spans="19:20">
      <c r="S12521" s="42">
        <v>19112</v>
      </c>
      <c r="T12521" s="66" t="s">
        <v>3467</v>
      </c>
    </row>
    <row r="12522" spans="19:20">
      <c r="S12522" s="42">
        <v>19113</v>
      </c>
      <c r="T12522" s="66" t="s">
        <v>3467</v>
      </c>
    </row>
    <row r="12523" spans="19:20">
      <c r="S12523" s="42">
        <v>19114</v>
      </c>
      <c r="T12523" s="66" t="s">
        <v>3467</v>
      </c>
    </row>
    <row r="12524" spans="19:20">
      <c r="S12524" s="42">
        <v>19115</v>
      </c>
      <c r="T12524" s="66" t="s">
        <v>3467</v>
      </c>
    </row>
    <row r="12525" spans="19:20">
      <c r="S12525" s="42">
        <v>19116</v>
      </c>
      <c r="T12525" s="66" t="s">
        <v>3467</v>
      </c>
    </row>
    <row r="12526" spans="19:20">
      <c r="S12526" s="42">
        <v>19117</v>
      </c>
      <c r="T12526" s="66" t="s">
        <v>3467</v>
      </c>
    </row>
    <row r="12527" spans="19:20">
      <c r="S12527" s="42">
        <v>19118</v>
      </c>
      <c r="T12527" s="66" t="s">
        <v>3467</v>
      </c>
    </row>
    <row r="12528" spans="19:20">
      <c r="S12528" s="42">
        <v>19119</v>
      </c>
      <c r="T12528" s="66" t="s">
        <v>3467</v>
      </c>
    </row>
    <row r="12529" spans="19:20">
      <c r="S12529" s="42">
        <v>19120</v>
      </c>
      <c r="T12529" s="66" t="s">
        <v>3467</v>
      </c>
    </row>
    <row r="12530" spans="19:20">
      <c r="S12530" s="42">
        <v>19121</v>
      </c>
      <c r="T12530" s="66" t="s">
        <v>3467</v>
      </c>
    </row>
    <row r="12531" spans="19:20">
      <c r="S12531" s="42">
        <v>25327</v>
      </c>
      <c r="T12531" s="66" t="s">
        <v>3467</v>
      </c>
    </row>
    <row r="12532" spans="19:20">
      <c r="S12532" s="42">
        <v>7084</v>
      </c>
      <c r="T12532" s="66" t="s">
        <v>3213</v>
      </c>
    </row>
    <row r="12533" spans="19:20">
      <c r="S12533" s="42">
        <v>25361</v>
      </c>
      <c r="T12533" s="66" t="s">
        <v>4271</v>
      </c>
    </row>
    <row r="12534" spans="19:20">
      <c r="S12534" s="42">
        <v>25362</v>
      </c>
      <c r="T12534" s="66" t="s">
        <v>4271</v>
      </c>
    </row>
    <row r="12535" spans="19:20">
      <c r="S12535" s="42">
        <v>18089</v>
      </c>
      <c r="T12535" s="66" t="s">
        <v>3822</v>
      </c>
    </row>
    <row r="12536" spans="19:20">
      <c r="S12536" s="42">
        <v>18090</v>
      </c>
      <c r="T12536" s="66" t="s">
        <v>3822</v>
      </c>
    </row>
    <row r="12537" spans="19:20">
      <c r="S12537" s="42">
        <v>18091</v>
      </c>
      <c r="T12537" s="66" t="s">
        <v>3822</v>
      </c>
    </row>
    <row r="12538" spans="19:20">
      <c r="S12538" s="42">
        <v>24516</v>
      </c>
      <c r="T12538" s="66" t="s">
        <v>3822</v>
      </c>
    </row>
    <row r="12539" spans="19:20">
      <c r="S12539" s="42">
        <v>18092</v>
      </c>
      <c r="T12539" s="66" t="s">
        <v>3860</v>
      </c>
    </row>
    <row r="12540" spans="19:20">
      <c r="S12540" s="42">
        <v>18093</v>
      </c>
      <c r="T12540" s="66" t="s">
        <v>3860</v>
      </c>
    </row>
    <row r="12541" spans="19:20">
      <c r="S12541" s="42">
        <v>18094</v>
      </c>
      <c r="T12541" s="66" t="s">
        <v>3860</v>
      </c>
    </row>
    <row r="12542" spans="19:20">
      <c r="S12542" s="42">
        <v>18095</v>
      </c>
      <c r="T12542" s="66" t="s">
        <v>3860</v>
      </c>
    </row>
    <row r="12543" spans="19:20">
      <c r="S12543" s="42">
        <v>24517</v>
      </c>
      <c r="T12543" s="66" t="s">
        <v>3822</v>
      </c>
    </row>
    <row r="12544" spans="19:20">
      <c r="S12544" s="42">
        <v>18097</v>
      </c>
      <c r="T12544" s="66" t="s">
        <v>3354</v>
      </c>
    </row>
    <row r="12545" spans="19:20">
      <c r="S12545" s="42">
        <v>18098</v>
      </c>
      <c r="T12545" s="66" t="s">
        <v>3354</v>
      </c>
    </row>
    <row r="12546" spans="19:20">
      <c r="S12546" s="42">
        <v>18096</v>
      </c>
      <c r="T12546" s="66" t="s">
        <v>3354</v>
      </c>
    </row>
    <row r="12547" spans="19:20">
      <c r="S12547" s="42">
        <v>3001</v>
      </c>
      <c r="T12547" s="66" t="s">
        <v>3213</v>
      </c>
    </row>
    <row r="12548" spans="19:20">
      <c r="S12548" s="42">
        <v>3002</v>
      </c>
      <c r="T12548" s="66" t="s">
        <v>3213</v>
      </c>
    </row>
    <row r="12549" spans="19:20">
      <c r="S12549" s="42">
        <v>3003</v>
      </c>
      <c r="T12549" s="66" t="s">
        <v>3213</v>
      </c>
    </row>
    <row r="12550" spans="19:20">
      <c r="S12550" s="42">
        <v>3004</v>
      </c>
      <c r="T12550" s="66" t="s">
        <v>3213</v>
      </c>
    </row>
    <row r="12551" spans="19:20">
      <c r="S12551" s="42">
        <v>3005</v>
      </c>
      <c r="T12551" s="66" t="s">
        <v>3213</v>
      </c>
    </row>
    <row r="12552" spans="19:20">
      <c r="S12552" s="42">
        <v>3007</v>
      </c>
      <c r="T12552" s="66" t="s">
        <v>3213</v>
      </c>
    </row>
    <row r="12553" spans="19:20">
      <c r="S12553" s="42">
        <v>3008</v>
      </c>
      <c r="T12553" s="66" t="s">
        <v>3213</v>
      </c>
    </row>
    <row r="12554" spans="19:20">
      <c r="S12554" s="42">
        <v>3009</v>
      </c>
      <c r="T12554" s="66" t="s">
        <v>3213</v>
      </c>
    </row>
    <row r="12555" spans="19:20">
      <c r="S12555" s="42">
        <v>3010</v>
      </c>
      <c r="T12555" s="66" t="s">
        <v>3213</v>
      </c>
    </row>
    <row r="12556" spans="19:20">
      <c r="S12556" s="42">
        <v>3011</v>
      </c>
      <c r="T12556" s="66" t="s">
        <v>3213</v>
      </c>
    </row>
    <row r="12557" spans="19:20">
      <c r="S12557" s="42">
        <v>3012</v>
      </c>
      <c r="T12557" s="66" t="s">
        <v>3213</v>
      </c>
    </row>
    <row r="12558" spans="19:20">
      <c r="S12558" s="42">
        <v>3013</v>
      </c>
      <c r="T12558" s="66" t="s">
        <v>3213</v>
      </c>
    </row>
    <row r="12559" spans="19:20">
      <c r="S12559" s="42">
        <v>3014</v>
      </c>
      <c r="T12559" s="66" t="s">
        <v>3213</v>
      </c>
    </row>
    <row r="12560" spans="19:20">
      <c r="S12560" s="42">
        <v>3015</v>
      </c>
      <c r="T12560" s="66" t="s">
        <v>3213</v>
      </c>
    </row>
    <row r="12561" spans="19:20">
      <c r="S12561" s="42">
        <v>3016</v>
      </c>
      <c r="T12561" s="66" t="s">
        <v>3213</v>
      </c>
    </row>
    <row r="12562" spans="19:20">
      <c r="S12562" s="42">
        <v>3017</v>
      </c>
      <c r="T12562" s="66" t="s">
        <v>3213</v>
      </c>
    </row>
    <row r="12563" spans="19:20">
      <c r="S12563" s="42">
        <v>3018</v>
      </c>
      <c r="T12563" s="66" t="s">
        <v>3213</v>
      </c>
    </row>
    <row r="12564" spans="19:20">
      <c r="S12564" s="42">
        <v>3019</v>
      </c>
      <c r="T12564" s="66" t="s">
        <v>3213</v>
      </c>
    </row>
    <row r="12565" spans="19:20">
      <c r="S12565" s="42">
        <v>3020</v>
      </c>
      <c r="T12565" s="66" t="s">
        <v>3213</v>
      </c>
    </row>
    <row r="12566" spans="19:20">
      <c r="S12566" s="42">
        <v>3021</v>
      </c>
      <c r="T12566" s="66" t="s">
        <v>3213</v>
      </c>
    </row>
    <row r="12567" spans="19:20">
      <c r="S12567" s="42">
        <v>3022</v>
      </c>
      <c r="T12567" s="66" t="s">
        <v>3388</v>
      </c>
    </row>
    <row r="12568" spans="19:20">
      <c r="S12568" s="42">
        <v>3023</v>
      </c>
      <c r="T12568" s="66" t="s">
        <v>3213</v>
      </c>
    </row>
    <row r="12569" spans="19:20">
      <c r="S12569" s="42">
        <v>3024</v>
      </c>
      <c r="T12569" s="66" t="s">
        <v>3388</v>
      </c>
    </row>
    <row r="12570" spans="19:20">
      <c r="S12570" s="42">
        <v>3025</v>
      </c>
      <c r="T12570" s="66" t="s">
        <v>3467</v>
      </c>
    </row>
    <row r="12571" spans="19:20">
      <c r="S12571" s="42">
        <v>3026</v>
      </c>
      <c r="T12571" s="66" t="s">
        <v>3514</v>
      </c>
    </row>
    <row r="12572" spans="19:20">
      <c r="S12572" s="42">
        <v>3027</v>
      </c>
      <c r="T12572" s="66" t="s">
        <v>3213</v>
      </c>
    </row>
    <row r="12573" spans="19:20">
      <c r="S12573" s="42">
        <v>3028</v>
      </c>
      <c r="T12573" s="66" t="s">
        <v>3213</v>
      </c>
    </row>
    <row r="12574" spans="19:20">
      <c r="S12574" s="42">
        <v>3029</v>
      </c>
      <c r="T12574" s="66" t="s">
        <v>3836</v>
      </c>
    </row>
    <row r="12575" spans="19:20">
      <c r="S12575" s="42">
        <v>3030</v>
      </c>
      <c r="T12575" s="66" t="s">
        <v>3409</v>
      </c>
    </row>
    <row r="12576" spans="19:20">
      <c r="S12576" s="42">
        <v>3031</v>
      </c>
      <c r="T12576" s="66" t="s">
        <v>3213</v>
      </c>
    </row>
    <row r="12577" spans="19:20">
      <c r="S12577" s="42">
        <v>3032</v>
      </c>
      <c r="T12577" s="66" t="s">
        <v>3869</v>
      </c>
    </row>
    <row r="12578" spans="19:20">
      <c r="S12578" s="42">
        <v>3033</v>
      </c>
      <c r="T12578" s="66" t="s">
        <v>4159</v>
      </c>
    </row>
    <row r="12579" spans="19:20">
      <c r="S12579" s="42">
        <v>3034</v>
      </c>
      <c r="T12579" s="66" t="s">
        <v>3213</v>
      </c>
    </row>
    <row r="12580" spans="19:20">
      <c r="S12580" s="42">
        <v>3035</v>
      </c>
      <c r="T12580" s="66" t="s">
        <v>4334</v>
      </c>
    </row>
    <row r="12581" spans="19:20">
      <c r="S12581" s="42">
        <v>3036</v>
      </c>
      <c r="T12581" s="66" t="s">
        <v>3213</v>
      </c>
    </row>
    <row r="12582" spans="19:20">
      <c r="S12582" s="42">
        <v>3037</v>
      </c>
      <c r="T12582" s="66" t="s">
        <v>4475</v>
      </c>
    </row>
    <row r="12583" spans="19:20">
      <c r="S12583" s="42">
        <v>3038</v>
      </c>
      <c r="T12583" s="66" t="s">
        <v>3863</v>
      </c>
    </row>
    <row r="12584" spans="19:20">
      <c r="S12584" s="42">
        <v>3039</v>
      </c>
      <c r="T12584" s="66" t="s">
        <v>3213</v>
      </c>
    </row>
    <row r="12585" spans="19:20">
      <c r="S12585" s="42">
        <v>3040</v>
      </c>
      <c r="T12585" s="66" t="s">
        <v>3213</v>
      </c>
    </row>
    <row r="12586" spans="19:20">
      <c r="S12586" s="42">
        <v>3041</v>
      </c>
      <c r="T12586" s="66" t="s">
        <v>3213</v>
      </c>
    </row>
    <row r="12587" spans="19:20">
      <c r="S12587" s="42">
        <v>3042</v>
      </c>
      <c r="T12587" s="66" t="s">
        <v>3863</v>
      </c>
    </row>
    <row r="12588" spans="19:20">
      <c r="S12588" s="42">
        <v>3043</v>
      </c>
      <c r="T12588" s="66" t="s">
        <v>3863</v>
      </c>
    </row>
    <row r="12589" spans="19:20">
      <c r="S12589" s="42">
        <v>3044</v>
      </c>
      <c r="T12589" s="66" t="s">
        <v>3213</v>
      </c>
    </row>
    <row r="12590" spans="19:20">
      <c r="S12590" s="42">
        <v>3045</v>
      </c>
      <c r="T12590" s="66" t="s">
        <v>3916</v>
      </c>
    </row>
    <row r="12591" spans="19:20">
      <c r="S12591" s="42">
        <v>3046</v>
      </c>
      <c r="T12591" s="66" t="s">
        <v>3918</v>
      </c>
    </row>
    <row r="12592" spans="19:20">
      <c r="S12592" s="42">
        <v>3047</v>
      </c>
      <c r="T12592" s="66" t="s">
        <v>3213</v>
      </c>
    </row>
    <row r="12593" spans="19:20">
      <c r="S12593" s="42">
        <v>3048</v>
      </c>
      <c r="T12593" s="66" t="s">
        <v>3916</v>
      </c>
    </row>
    <row r="12594" spans="19:20">
      <c r="S12594" s="42">
        <v>3049</v>
      </c>
      <c r="T12594" s="66" t="s">
        <v>3213</v>
      </c>
    </row>
    <row r="12595" spans="19:20">
      <c r="S12595" s="42">
        <v>3050</v>
      </c>
      <c r="T12595" s="66" t="s">
        <v>3213</v>
      </c>
    </row>
    <row r="12596" spans="19:20">
      <c r="S12596" s="42">
        <v>3051</v>
      </c>
      <c r="T12596" s="66" t="s">
        <v>3213</v>
      </c>
    </row>
    <row r="12597" spans="19:20">
      <c r="S12597" s="42">
        <v>3052</v>
      </c>
      <c r="T12597" s="66" t="s">
        <v>3213</v>
      </c>
    </row>
    <row r="12598" spans="19:20">
      <c r="S12598" s="42">
        <v>3053</v>
      </c>
      <c r="T12598" s="66" t="s">
        <v>3213</v>
      </c>
    </row>
    <row r="12599" spans="19:20">
      <c r="S12599" s="42">
        <v>3054</v>
      </c>
      <c r="T12599" s="66" t="s">
        <v>3213</v>
      </c>
    </row>
    <row r="12600" spans="19:20">
      <c r="S12600" s="42">
        <v>3055</v>
      </c>
      <c r="T12600" s="66" t="s">
        <v>3514</v>
      </c>
    </row>
    <row r="12601" spans="19:20">
      <c r="S12601" s="42">
        <v>3056</v>
      </c>
      <c r="T12601" s="66" t="s">
        <v>4476</v>
      </c>
    </row>
    <row r="12602" spans="19:20">
      <c r="S12602" s="42">
        <v>3057</v>
      </c>
      <c r="T12602" s="66" t="s">
        <v>4476</v>
      </c>
    </row>
    <row r="12603" spans="19:20">
      <c r="S12603" s="42">
        <v>3058</v>
      </c>
      <c r="T12603" s="66" t="s">
        <v>3922</v>
      </c>
    </row>
    <row r="12604" spans="19:20">
      <c r="S12604" s="42">
        <v>3059</v>
      </c>
      <c r="T12604" s="66" t="s">
        <v>4477</v>
      </c>
    </row>
    <row r="12605" spans="19:20">
      <c r="S12605" s="42">
        <v>3060</v>
      </c>
      <c r="T12605" s="66" t="s">
        <v>3928</v>
      </c>
    </row>
    <row r="12606" spans="19:20">
      <c r="S12606" s="42">
        <v>3061</v>
      </c>
      <c r="T12606" s="66" t="s">
        <v>3213</v>
      </c>
    </row>
    <row r="12607" spans="19:20">
      <c r="S12607" s="42">
        <v>3062</v>
      </c>
      <c r="T12607" s="66" t="s">
        <v>3213</v>
      </c>
    </row>
    <row r="12608" spans="19:20">
      <c r="S12608" s="42">
        <v>3063</v>
      </c>
      <c r="T12608" s="66" t="s">
        <v>3865</v>
      </c>
    </row>
    <row r="12609" spans="19:20">
      <c r="S12609" s="42">
        <v>3064</v>
      </c>
      <c r="T12609" s="66" t="s">
        <v>4478</v>
      </c>
    </row>
    <row r="12610" spans="19:20">
      <c r="S12610" s="42">
        <v>1005</v>
      </c>
      <c r="T12610" s="66" t="s">
        <v>3213</v>
      </c>
    </row>
    <row r="12611" spans="19:20">
      <c r="S12611" s="42">
        <v>1006</v>
      </c>
      <c r="T12611" s="66" t="s">
        <v>3213</v>
      </c>
    </row>
    <row r="12612" spans="19:20">
      <c r="S12612" s="42">
        <v>1007</v>
      </c>
      <c r="T12612" s="66" t="s">
        <v>3213</v>
      </c>
    </row>
    <row r="12613" spans="19:20">
      <c r="S12613" s="42">
        <v>1008</v>
      </c>
      <c r="T12613" s="66" t="s">
        <v>3213</v>
      </c>
    </row>
    <row r="12614" spans="19:20">
      <c r="S12614" s="42">
        <v>1009</v>
      </c>
      <c r="T12614" s="66" t="s">
        <v>3213</v>
      </c>
    </row>
    <row r="12615" spans="19:20">
      <c r="S12615" s="42">
        <v>1010</v>
      </c>
      <c r="T12615" s="66" t="s">
        <v>3213</v>
      </c>
    </row>
    <row r="12616" spans="19:20">
      <c r="S12616" s="42">
        <v>1011</v>
      </c>
      <c r="T12616" s="66" t="s">
        <v>3213</v>
      </c>
    </row>
    <row r="12617" spans="19:20">
      <c r="S12617" s="42">
        <v>1012</v>
      </c>
      <c r="T12617" s="66" t="s">
        <v>3213</v>
      </c>
    </row>
    <row r="12618" spans="19:20">
      <c r="S12618" s="42">
        <v>1013</v>
      </c>
      <c r="T12618" s="66" t="s">
        <v>3213</v>
      </c>
    </row>
    <row r="12619" spans="19:20">
      <c r="S12619" s="42">
        <v>1014</v>
      </c>
      <c r="T12619" s="66" t="s">
        <v>3388</v>
      </c>
    </row>
    <row r="12620" spans="19:20">
      <c r="S12620" s="42">
        <v>1015</v>
      </c>
      <c r="T12620" s="66" t="s">
        <v>3213</v>
      </c>
    </row>
    <row r="12621" spans="19:20">
      <c r="S12621" s="42">
        <v>1016</v>
      </c>
      <c r="T12621" s="66" t="s">
        <v>3213</v>
      </c>
    </row>
    <row r="12622" spans="19:20">
      <c r="S12622" s="42">
        <v>1017</v>
      </c>
      <c r="T12622" s="66" t="s">
        <v>3213</v>
      </c>
    </row>
    <row r="12623" spans="19:20">
      <c r="S12623" s="42">
        <v>1018</v>
      </c>
      <c r="T12623" s="66" t="s">
        <v>3213</v>
      </c>
    </row>
    <row r="12624" spans="19:20">
      <c r="S12624" s="42">
        <v>1019</v>
      </c>
      <c r="T12624" s="66" t="s">
        <v>3213</v>
      </c>
    </row>
    <row r="12625" spans="19:20">
      <c r="S12625" s="42">
        <v>1020</v>
      </c>
      <c r="T12625" s="66" t="s">
        <v>3213</v>
      </c>
    </row>
    <row r="12626" spans="19:20">
      <c r="S12626" s="42">
        <v>1021</v>
      </c>
      <c r="T12626" s="66" t="s">
        <v>3213</v>
      </c>
    </row>
    <row r="12627" spans="19:20">
      <c r="S12627" s="42">
        <v>1022</v>
      </c>
      <c r="T12627" s="66" t="s">
        <v>3837</v>
      </c>
    </row>
    <row r="12628" spans="19:20">
      <c r="S12628" s="42">
        <v>1023</v>
      </c>
      <c r="T12628" s="66" t="s">
        <v>3213</v>
      </c>
    </row>
    <row r="12629" spans="19:20">
      <c r="S12629" s="42">
        <v>1024</v>
      </c>
      <c r="T12629" s="66" t="s">
        <v>3213</v>
      </c>
    </row>
    <row r="12630" spans="19:20">
      <c r="S12630" s="42">
        <v>1025</v>
      </c>
      <c r="T12630" s="66" t="s">
        <v>3894</v>
      </c>
    </row>
    <row r="12631" spans="19:20">
      <c r="S12631" s="42">
        <v>1026</v>
      </c>
      <c r="T12631" s="66" t="s">
        <v>3910</v>
      </c>
    </row>
    <row r="12632" spans="19:20">
      <c r="S12632" s="42">
        <v>1027</v>
      </c>
      <c r="T12632" s="66" t="s">
        <v>3913</v>
      </c>
    </row>
    <row r="12633" spans="19:20">
      <c r="S12633" s="42">
        <v>1028</v>
      </c>
      <c r="T12633" s="66" t="s">
        <v>3910</v>
      </c>
    </row>
    <row r="12634" spans="19:20">
      <c r="S12634" s="42">
        <v>1029</v>
      </c>
      <c r="T12634" s="66" t="s">
        <v>3910</v>
      </c>
    </row>
    <row r="12635" spans="19:20">
      <c r="S12635" s="42">
        <v>1030</v>
      </c>
      <c r="T12635" s="66" t="s">
        <v>3903</v>
      </c>
    </row>
    <row r="12636" spans="19:20">
      <c r="S12636" s="42">
        <v>1031</v>
      </c>
      <c r="T12636" s="66" t="s">
        <v>3213</v>
      </c>
    </row>
    <row r="12637" spans="19:20">
      <c r="S12637" s="42">
        <v>1032</v>
      </c>
      <c r="T12637" s="66" t="s">
        <v>3213</v>
      </c>
    </row>
    <row r="12638" spans="19:20">
      <c r="S12638" s="42">
        <v>1033</v>
      </c>
      <c r="T12638" s="66" t="s">
        <v>3213</v>
      </c>
    </row>
    <row r="12639" spans="19:20">
      <c r="S12639" s="42">
        <v>1034</v>
      </c>
      <c r="T12639" s="66" t="s">
        <v>3213</v>
      </c>
    </row>
    <row r="12640" spans="19:20">
      <c r="S12640" s="42">
        <v>1035</v>
      </c>
      <c r="T12640" s="66" t="s">
        <v>3213</v>
      </c>
    </row>
    <row r="12641" spans="19:20">
      <c r="S12641" s="42">
        <v>1036</v>
      </c>
      <c r="T12641" s="66" t="s">
        <v>3213</v>
      </c>
    </row>
    <row r="12642" spans="19:20">
      <c r="S12642" s="42">
        <v>1037</v>
      </c>
      <c r="T12642" s="66" t="s">
        <v>3213</v>
      </c>
    </row>
    <row r="12643" spans="19:20">
      <c r="S12643" s="42">
        <v>1038</v>
      </c>
      <c r="T12643" s="66" t="s">
        <v>3213</v>
      </c>
    </row>
    <row r="12644" spans="19:20">
      <c r="S12644" s="42">
        <v>1039</v>
      </c>
      <c r="T12644" s="66" t="s">
        <v>3916</v>
      </c>
    </row>
    <row r="12645" spans="19:20">
      <c r="S12645" s="42">
        <v>1040</v>
      </c>
      <c r="T12645" s="66" t="s">
        <v>3916</v>
      </c>
    </row>
    <row r="12646" spans="19:20">
      <c r="S12646" s="42">
        <v>1041</v>
      </c>
      <c r="T12646" s="66" t="s">
        <v>3916</v>
      </c>
    </row>
    <row r="12647" spans="19:20">
      <c r="S12647" s="42">
        <v>1042</v>
      </c>
      <c r="T12647" s="66" t="s">
        <v>3213</v>
      </c>
    </row>
    <row r="12648" spans="19:20">
      <c r="S12648" s="42">
        <v>1043</v>
      </c>
      <c r="T12648" s="66" t="s">
        <v>3213</v>
      </c>
    </row>
    <row r="12649" spans="19:20">
      <c r="S12649" s="42">
        <v>1044</v>
      </c>
      <c r="T12649" s="66" t="s">
        <v>3213</v>
      </c>
    </row>
    <row r="12650" spans="19:20">
      <c r="S12650" s="42">
        <v>1045</v>
      </c>
      <c r="T12650" s="66" t="s">
        <v>3213</v>
      </c>
    </row>
    <row r="12651" spans="19:20">
      <c r="S12651" s="42">
        <v>1046</v>
      </c>
      <c r="T12651" s="66" t="s">
        <v>3213</v>
      </c>
    </row>
    <row r="12652" spans="19:20">
      <c r="S12652" s="42">
        <v>1047</v>
      </c>
      <c r="T12652" s="66" t="s">
        <v>4479</v>
      </c>
    </row>
    <row r="12653" spans="19:20">
      <c r="S12653" s="42">
        <v>1048</v>
      </c>
      <c r="T12653" s="66" t="s">
        <v>4479</v>
      </c>
    </row>
    <row r="12654" spans="19:20">
      <c r="S12654" s="42">
        <v>1049</v>
      </c>
      <c r="T12654" s="66" t="s">
        <v>3213</v>
      </c>
    </row>
    <row r="12655" spans="19:20">
      <c r="S12655" s="42">
        <v>1050</v>
      </c>
      <c r="T12655" s="66" t="s">
        <v>3213</v>
      </c>
    </row>
    <row r="12656" spans="19:20">
      <c r="S12656" s="42">
        <v>1051</v>
      </c>
      <c r="T12656" s="66" t="s">
        <v>4480</v>
      </c>
    </row>
    <row r="12657" spans="19:20">
      <c r="S12657" s="42">
        <v>1052</v>
      </c>
      <c r="T12657" s="66" t="s">
        <v>3213</v>
      </c>
    </row>
    <row r="12658" spans="19:20">
      <c r="S12658" s="42">
        <v>1053</v>
      </c>
      <c r="T12658" s="66" t="s">
        <v>3857</v>
      </c>
    </row>
    <row r="12659" spans="19:20">
      <c r="S12659" s="42">
        <v>1054</v>
      </c>
      <c r="T12659" s="66" t="s">
        <v>3830</v>
      </c>
    </row>
    <row r="12660" spans="19:20">
      <c r="S12660" s="42">
        <v>1055</v>
      </c>
      <c r="T12660" s="66" t="s">
        <v>3842</v>
      </c>
    </row>
    <row r="12661" spans="19:20">
      <c r="S12661" s="42">
        <v>1056</v>
      </c>
      <c r="T12661" s="66" t="s">
        <v>3842</v>
      </c>
    </row>
    <row r="12662" spans="19:20">
      <c r="S12662" s="42">
        <v>1057</v>
      </c>
      <c r="T12662" s="66" t="s">
        <v>3842</v>
      </c>
    </row>
    <row r="12663" spans="19:20">
      <c r="S12663" s="42">
        <v>1058</v>
      </c>
      <c r="T12663" s="66" t="s">
        <v>3213</v>
      </c>
    </row>
    <row r="12664" spans="19:20">
      <c r="S12664" s="42">
        <v>1059</v>
      </c>
      <c r="T12664" s="66" t="s">
        <v>3391</v>
      </c>
    </row>
    <row r="12665" spans="19:20">
      <c r="S12665" s="42">
        <v>1060</v>
      </c>
      <c r="T12665" s="66" t="s">
        <v>3391</v>
      </c>
    </row>
    <row r="12666" spans="19:20">
      <c r="S12666" s="42">
        <v>2001</v>
      </c>
      <c r="T12666" s="66" t="s">
        <v>3213</v>
      </c>
    </row>
    <row r="12667" spans="19:20">
      <c r="S12667" s="42">
        <v>2002</v>
      </c>
      <c r="T12667" s="66" t="s">
        <v>3213</v>
      </c>
    </row>
    <row r="12668" spans="19:20">
      <c r="S12668" s="42">
        <v>2003</v>
      </c>
      <c r="T12668" s="66" t="s">
        <v>3213</v>
      </c>
    </row>
    <row r="12669" spans="19:20">
      <c r="S12669" s="42">
        <v>2004</v>
      </c>
      <c r="T12669" s="66" t="s">
        <v>3213</v>
      </c>
    </row>
    <row r="12670" spans="19:20">
      <c r="S12670" s="42">
        <v>2005</v>
      </c>
      <c r="T12670" s="66" t="s">
        <v>3213</v>
      </c>
    </row>
    <row r="12671" spans="19:20">
      <c r="S12671" s="42">
        <v>2006</v>
      </c>
      <c r="T12671" s="66" t="s">
        <v>3484</v>
      </c>
    </row>
    <row r="12672" spans="19:20">
      <c r="S12672" s="42">
        <v>2007</v>
      </c>
      <c r="T12672" s="66" t="s">
        <v>3213</v>
      </c>
    </row>
    <row r="12673" spans="19:20">
      <c r="S12673" s="42">
        <v>2008</v>
      </c>
      <c r="T12673" s="66" t="s">
        <v>3213</v>
      </c>
    </row>
    <row r="12674" spans="19:20">
      <c r="S12674" s="42">
        <v>2009</v>
      </c>
      <c r="T12674" s="66" t="s">
        <v>3213</v>
      </c>
    </row>
    <row r="12675" spans="19:20">
      <c r="S12675" s="42">
        <v>2010</v>
      </c>
      <c r="T12675" s="66" t="s">
        <v>3213</v>
      </c>
    </row>
    <row r="12676" spans="19:20">
      <c r="S12676" s="42">
        <v>2011</v>
      </c>
      <c r="T12676" s="66" t="s">
        <v>3827</v>
      </c>
    </row>
    <row r="12677" spans="19:20">
      <c r="S12677" s="42">
        <v>2012</v>
      </c>
      <c r="T12677" s="66" t="s">
        <v>3875</v>
      </c>
    </row>
    <row r="12678" spans="19:20">
      <c r="S12678" s="42">
        <v>2013</v>
      </c>
      <c r="T12678" s="66" t="s">
        <v>3213</v>
      </c>
    </row>
    <row r="12679" spans="19:20">
      <c r="S12679" s="42">
        <v>2014</v>
      </c>
      <c r="T12679" s="66" t="s">
        <v>3213</v>
      </c>
    </row>
    <row r="12680" spans="19:20">
      <c r="S12680" s="42">
        <v>2015</v>
      </c>
      <c r="T12680" s="66" t="s">
        <v>3213</v>
      </c>
    </row>
    <row r="12681" spans="19:20">
      <c r="S12681" s="42">
        <v>2016</v>
      </c>
      <c r="T12681" s="66" t="s">
        <v>3913</v>
      </c>
    </row>
    <row r="12682" spans="19:20">
      <c r="S12682" s="42">
        <v>2017</v>
      </c>
      <c r="T12682" s="66" t="s">
        <v>3213</v>
      </c>
    </row>
    <row r="12683" spans="19:20">
      <c r="S12683" s="42">
        <v>2018</v>
      </c>
      <c r="T12683" s="66" t="s">
        <v>4330</v>
      </c>
    </row>
    <row r="12684" spans="19:20">
      <c r="S12684" s="42">
        <v>2019</v>
      </c>
      <c r="T12684" s="66" t="s">
        <v>4099</v>
      </c>
    </row>
    <row r="12685" spans="19:20">
      <c r="S12685" s="42">
        <v>2020</v>
      </c>
      <c r="T12685" s="66" t="s">
        <v>3903</v>
      </c>
    </row>
    <row r="12686" spans="19:20">
      <c r="S12686" s="42">
        <v>2021</v>
      </c>
      <c r="T12686" s="66" t="s">
        <v>3213</v>
      </c>
    </row>
    <row r="12687" spans="19:20">
      <c r="S12687" s="42">
        <v>2022</v>
      </c>
      <c r="T12687" s="66" t="s">
        <v>3213</v>
      </c>
    </row>
    <row r="12688" spans="19:20">
      <c r="S12688" s="42">
        <v>2023</v>
      </c>
      <c r="T12688" s="66" t="s">
        <v>3213</v>
      </c>
    </row>
    <row r="12689" spans="19:20">
      <c r="S12689" s="42">
        <v>2024</v>
      </c>
      <c r="T12689" s="66" t="s">
        <v>4293</v>
      </c>
    </row>
    <row r="12690" spans="19:20">
      <c r="S12690" s="42">
        <v>2025</v>
      </c>
      <c r="T12690" s="66" t="s">
        <v>3213</v>
      </c>
    </row>
    <row r="12691" spans="19:20">
      <c r="S12691" s="42">
        <v>2028</v>
      </c>
      <c r="T12691" s="66" t="s">
        <v>3916</v>
      </c>
    </row>
    <row r="12692" spans="19:20">
      <c r="S12692" s="42">
        <v>2029</v>
      </c>
      <c r="T12692" s="66" t="s">
        <v>3916</v>
      </c>
    </row>
    <row r="12693" spans="19:20">
      <c r="S12693" s="42">
        <v>2030</v>
      </c>
      <c r="T12693" s="66" t="s">
        <v>3916</v>
      </c>
    </row>
    <row r="12694" spans="19:20">
      <c r="S12694" s="42">
        <v>2031</v>
      </c>
      <c r="T12694" s="66" t="s">
        <v>3916</v>
      </c>
    </row>
    <row r="12695" spans="19:20">
      <c r="S12695" s="42">
        <v>2032</v>
      </c>
      <c r="T12695" s="66" t="s">
        <v>3916</v>
      </c>
    </row>
    <row r="12696" spans="19:20">
      <c r="S12696" s="42">
        <v>2033</v>
      </c>
      <c r="T12696" s="66" t="s">
        <v>3213</v>
      </c>
    </row>
    <row r="12697" spans="19:20">
      <c r="S12697" s="42">
        <v>2034</v>
      </c>
      <c r="T12697" s="66" t="s">
        <v>3213</v>
      </c>
    </row>
    <row r="12698" spans="19:20">
      <c r="S12698" s="42">
        <v>2036</v>
      </c>
      <c r="T12698" s="66" t="s">
        <v>4481</v>
      </c>
    </row>
    <row r="12699" spans="19:20">
      <c r="S12699" s="42">
        <v>2037</v>
      </c>
      <c r="T12699" s="66" t="s">
        <v>3213</v>
      </c>
    </row>
    <row r="12700" spans="19:20">
      <c r="S12700" s="42">
        <v>2038</v>
      </c>
      <c r="T12700" s="66" t="s">
        <v>3213</v>
      </c>
    </row>
    <row r="12701" spans="19:20">
      <c r="S12701" s="42">
        <v>2039</v>
      </c>
      <c r="T12701" s="66" t="s">
        <v>3467</v>
      </c>
    </row>
    <row r="12702" spans="19:20">
      <c r="S12702" s="42">
        <v>2040</v>
      </c>
      <c r="T12702" s="66" t="s">
        <v>3855</v>
      </c>
    </row>
    <row r="12703" spans="19:20">
      <c r="S12703" s="42">
        <v>2041</v>
      </c>
      <c r="T12703" s="66" t="s">
        <v>3359</v>
      </c>
    </row>
    <row r="12704" spans="19:20">
      <c r="S12704" s="42">
        <v>2042</v>
      </c>
      <c r="T12704" s="66" t="s">
        <v>4226</v>
      </c>
    </row>
    <row r="12705" spans="19:20">
      <c r="S12705" s="42">
        <v>2043</v>
      </c>
      <c r="T12705" s="66" t="s">
        <v>3857</v>
      </c>
    </row>
    <row r="12706" spans="19:20">
      <c r="S12706" s="42">
        <v>2044</v>
      </c>
      <c r="T12706" s="66" t="s">
        <v>3213</v>
      </c>
    </row>
    <row r="12707" spans="19:20">
      <c r="S12707" s="42">
        <v>2045</v>
      </c>
      <c r="T12707" s="66" t="s">
        <v>3213</v>
      </c>
    </row>
    <row r="12708" spans="19:20">
      <c r="S12708" s="42">
        <v>2046</v>
      </c>
      <c r="T12708" s="66" t="s">
        <v>3391</v>
      </c>
    </row>
    <row r="12709" spans="19:20">
      <c r="S12709" s="42">
        <v>2047</v>
      </c>
      <c r="T12709" s="66" t="s">
        <v>3213</v>
      </c>
    </row>
    <row r="12710" spans="19:20">
      <c r="S12710" s="42">
        <v>2048</v>
      </c>
      <c r="T12710" s="66" t="s">
        <v>3767</v>
      </c>
    </row>
    <row r="12711" spans="19:20">
      <c r="S12711" s="42">
        <v>2049</v>
      </c>
      <c r="T12711" s="66" t="s">
        <v>3213</v>
      </c>
    </row>
    <row r="12712" spans="19:20">
      <c r="S12712" s="42">
        <v>2050</v>
      </c>
      <c r="T12712" s="66" t="s">
        <v>3213</v>
      </c>
    </row>
    <row r="12713" spans="19:20">
      <c r="S12713" s="42">
        <v>2052</v>
      </c>
      <c r="T12713" s="66" t="s">
        <v>3213</v>
      </c>
    </row>
    <row r="12714" spans="19:20">
      <c r="S12714" s="42">
        <v>2053</v>
      </c>
      <c r="T12714" s="66" t="s">
        <v>3834</v>
      </c>
    </row>
    <row r="12715" spans="19:20">
      <c r="S12715" s="42">
        <v>9665</v>
      </c>
      <c r="T12715" s="66" t="s">
        <v>3467</v>
      </c>
    </row>
    <row r="12716" spans="19:20">
      <c r="S12716" s="42">
        <v>9666</v>
      </c>
      <c r="T12716" s="66" t="s">
        <v>3467</v>
      </c>
    </row>
    <row r="12717" spans="19:20">
      <c r="S12717" s="42">
        <v>9667</v>
      </c>
      <c r="T12717" s="66" t="s">
        <v>3943</v>
      </c>
    </row>
    <row r="12718" spans="19:20">
      <c r="S12718" s="42">
        <v>9668</v>
      </c>
      <c r="T12718" s="66" t="s">
        <v>3467</v>
      </c>
    </row>
    <row r="12719" spans="19:20">
      <c r="S12719" s="42">
        <v>9669</v>
      </c>
      <c r="T12719" s="66" t="s">
        <v>3388</v>
      </c>
    </row>
    <row r="12720" spans="19:20">
      <c r="S12720" s="42">
        <v>9670</v>
      </c>
      <c r="T12720" s="66" t="s">
        <v>3388</v>
      </c>
    </row>
    <row r="12721" spans="19:20">
      <c r="S12721" s="42">
        <v>9671</v>
      </c>
      <c r="T12721" s="66" t="s">
        <v>3388</v>
      </c>
    </row>
    <row r="12722" spans="19:20">
      <c r="S12722" s="42">
        <v>9673</v>
      </c>
      <c r="T12722" s="66" t="s">
        <v>3467</v>
      </c>
    </row>
    <row r="12723" spans="19:20">
      <c r="S12723" s="42">
        <v>9674</v>
      </c>
      <c r="T12723" s="66" t="s">
        <v>3514</v>
      </c>
    </row>
    <row r="12724" spans="19:20">
      <c r="S12724" s="42">
        <v>9675</v>
      </c>
      <c r="T12724" s="66" t="s">
        <v>3514</v>
      </c>
    </row>
    <row r="12725" spans="19:20">
      <c r="S12725" s="42">
        <v>9676</v>
      </c>
      <c r="T12725" s="66" t="s">
        <v>3514</v>
      </c>
    </row>
    <row r="12726" spans="19:20">
      <c r="S12726" s="42">
        <v>9677</v>
      </c>
      <c r="T12726" s="66" t="s">
        <v>3514</v>
      </c>
    </row>
    <row r="12727" spans="19:20">
      <c r="S12727" s="42">
        <v>9678</v>
      </c>
      <c r="T12727" s="66" t="s">
        <v>3213</v>
      </c>
    </row>
    <row r="12728" spans="19:20">
      <c r="S12728" s="42">
        <v>9679</v>
      </c>
      <c r="T12728" s="66" t="s">
        <v>3213</v>
      </c>
    </row>
    <row r="12729" spans="19:20">
      <c r="S12729" s="42">
        <v>9681</v>
      </c>
      <c r="T12729" s="66" t="s">
        <v>4482</v>
      </c>
    </row>
    <row r="12730" spans="19:20">
      <c r="S12730" s="42">
        <v>9682</v>
      </c>
      <c r="T12730" s="66" t="s">
        <v>3213</v>
      </c>
    </row>
    <row r="12731" spans="19:20">
      <c r="S12731" s="42">
        <v>9683</v>
      </c>
      <c r="T12731" s="66" t="s">
        <v>3514</v>
      </c>
    </row>
    <row r="12732" spans="19:20">
      <c r="S12732" s="42">
        <v>9684</v>
      </c>
      <c r="T12732" s="66" t="s">
        <v>3514</v>
      </c>
    </row>
    <row r="12733" spans="19:20">
      <c r="S12733" s="42">
        <v>9685</v>
      </c>
      <c r="T12733" s="66" t="s">
        <v>3514</v>
      </c>
    </row>
    <row r="12734" spans="19:20">
      <c r="S12734" s="42">
        <v>9686</v>
      </c>
      <c r="T12734" s="66" t="s">
        <v>3836</v>
      </c>
    </row>
    <row r="12735" spans="19:20">
      <c r="S12735" s="42">
        <v>9687</v>
      </c>
      <c r="T12735" s="66" t="s">
        <v>3836</v>
      </c>
    </row>
    <row r="12736" spans="19:20">
      <c r="S12736" s="42">
        <v>9688</v>
      </c>
      <c r="T12736" s="66" t="s">
        <v>4142</v>
      </c>
    </row>
    <row r="12737" spans="19:20">
      <c r="S12737" s="42">
        <v>9689</v>
      </c>
      <c r="T12737" s="66" t="s">
        <v>3213</v>
      </c>
    </row>
    <row r="12738" spans="19:20">
      <c r="S12738" s="42">
        <v>9690</v>
      </c>
      <c r="T12738" s="66" t="s">
        <v>3213</v>
      </c>
    </row>
    <row r="12739" spans="19:20">
      <c r="S12739" s="42">
        <v>9691</v>
      </c>
      <c r="T12739" s="66" t="s">
        <v>3875</v>
      </c>
    </row>
    <row r="12740" spans="19:20">
      <c r="S12740" s="42">
        <v>9692</v>
      </c>
      <c r="T12740" s="66" t="s">
        <v>3467</v>
      </c>
    </row>
    <row r="12741" spans="19:20">
      <c r="S12741" s="42">
        <v>9693</v>
      </c>
      <c r="T12741" s="66" t="s">
        <v>3868</v>
      </c>
    </row>
    <row r="12742" spans="19:20">
      <c r="S12742" s="42">
        <v>9694</v>
      </c>
      <c r="T12742" s="66" t="s">
        <v>3868</v>
      </c>
    </row>
    <row r="12743" spans="19:20">
      <c r="S12743" s="42">
        <v>9695</v>
      </c>
      <c r="T12743" s="66" t="s">
        <v>4483</v>
      </c>
    </row>
    <row r="12744" spans="19:20">
      <c r="S12744" s="42">
        <v>9696</v>
      </c>
      <c r="T12744" s="66" t="s">
        <v>4483</v>
      </c>
    </row>
    <row r="12745" spans="19:20">
      <c r="S12745" s="42">
        <v>9697</v>
      </c>
      <c r="T12745" s="66" t="s">
        <v>4484</v>
      </c>
    </row>
    <row r="12746" spans="19:20">
      <c r="S12746" s="42">
        <v>9698</v>
      </c>
      <c r="T12746" s="66" t="s">
        <v>3950</v>
      </c>
    </row>
    <row r="12747" spans="19:20">
      <c r="S12747" s="42">
        <v>9699</v>
      </c>
      <c r="T12747" s="66" t="s">
        <v>3868</v>
      </c>
    </row>
    <row r="12748" spans="19:20">
      <c r="S12748" s="42">
        <v>9700</v>
      </c>
      <c r="T12748" s="66" t="s">
        <v>3868</v>
      </c>
    </row>
    <row r="12749" spans="19:20">
      <c r="S12749" s="42">
        <v>9701</v>
      </c>
      <c r="T12749" s="66" t="s">
        <v>3868</v>
      </c>
    </row>
    <row r="12750" spans="19:20">
      <c r="S12750" s="42">
        <v>9702</v>
      </c>
      <c r="T12750" s="66" t="s">
        <v>3873</v>
      </c>
    </row>
    <row r="12751" spans="19:20">
      <c r="S12751" s="42">
        <v>9703</v>
      </c>
      <c r="T12751" s="66" t="s">
        <v>3873</v>
      </c>
    </row>
    <row r="12752" spans="19:20">
      <c r="S12752" s="42">
        <v>9704</v>
      </c>
      <c r="T12752" s="66" t="s">
        <v>3873</v>
      </c>
    </row>
    <row r="12753" spans="19:20">
      <c r="S12753" s="42">
        <v>9705</v>
      </c>
      <c r="T12753" s="66" t="s">
        <v>3873</v>
      </c>
    </row>
    <row r="12754" spans="19:20">
      <c r="S12754" s="42">
        <v>9706</v>
      </c>
      <c r="T12754" s="66" t="s">
        <v>3873</v>
      </c>
    </row>
    <row r="12755" spans="19:20">
      <c r="S12755" s="42">
        <v>9707</v>
      </c>
      <c r="T12755" s="66" t="s">
        <v>3873</v>
      </c>
    </row>
    <row r="12756" spans="19:20">
      <c r="S12756" s="42">
        <v>9708</v>
      </c>
      <c r="T12756" s="66" t="s">
        <v>3873</v>
      </c>
    </row>
    <row r="12757" spans="19:20">
      <c r="S12757" s="42">
        <v>9709</v>
      </c>
      <c r="T12757" s="66" t="s">
        <v>3873</v>
      </c>
    </row>
    <row r="12758" spans="19:20">
      <c r="S12758" s="42">
        <v>9710</v>
      </c>
      <c r="T12758" s="66" t="s">
        <v>3873</v>
      </c>
    </row>
    <row r="12759" spans="19:20">
      <c r="S12759" s="42">
        <v>9711</v>
      </c>
      <c r="T12759" s="66" t="s">
        <v>3467</v>
      </c>
    </row>
    <row r="12760" spans="19:20">
      <c r="S12760" s="42">
        <v>9712</v>
      </c>
      <c r="T12760" s="66" t="s">
        <v>3467</v>
      </c>
    </row>
    <row r="12761" spans="19:20">
      <c r="S12761" s="42">
        <v>9713</v>
      </c>
      <c r="T12761" s="66" t="s">
        <v>3388</v>
      </c>
    </row>
    <row r="12762" spans="19:20">
      <c r="S12762" s="42">
        <v>9714</v>
      </c>
      <c r="T12762" s="66" t="s">
        <v>3388</v>
      </c>
    </row>
    <row r="12763" spans="19:20">
      <c r="S12763" s="42">
        <v>9715</v>
      </c>
      <c r="T12763" s="66" t="s">
        <v>3868</v>
      </c>
    </row>
    <row r="12764" spans="19:20">
      <c r="S12764" s="42">
        <v>9716</v>
      </c>
      <c r="T12764" s="66" t="s">
        <v>3868</v>
      </c>
    </row>
    <row r="12765" spans="19:20">
      <c r="S12765" s="42">
        <v>9717</v>
      </c>
      <c r="T12765" s="66" t="s">
        <v>3514</v>
      </c>
    </row>
    <row r="12766" spans="19:20">
      <c r="S12766" s="42">
        <v>9718</v>
      </c>
      <c r="T12766" s="66" t="s">
        <v>3514</v>
      </c>
    </row>
    <row r="12767" spans="19:20">
      <c r="S12767" s="42">
        <v>9719</v>
      </c>
      <c r="T12767" s="66" t="s">
        <v>3213</v>
      </c>
    </row>
    <row r="12768" spans="19:20">
      <c r="S12768" s="42">
        <v>9720</v>
      </c>
      <c r="T12768" s="66" t="s">
        <v>3514</v>
      </c>
    </row>
    <row r="12769" spans="19:20">
      <c r="S12769" s="42">
        <v>9721</v>
      </c>
      <c r="T12769" s="66" t="s">
        <v>3514</v>
      </c>
    </row>
    <row r="12770" spans="19:20">
      <c r="S12770" s="42">
        <v>9722</v>
      </c>
      <c r="T12770" s="66" t="s">
        <v>3514</v>
      </c>
    </row>
    <row r="12771" spans="19:20">
      <c r="S12771" s="42">
        <v>9723</v>
      </c>
      <c r="T12771" s="66" t="s">
        <v>3514</v>
      </c>
    </row>
    <row r="12772" spans="19:20">
      <c r="S12772" s="42">
        <v>9724</v>
      </c>
      <c r="T12772" s="66" t="s">
        <v>3213</v>
      </c>
    </row>
    <row r="12773" spans="19:20">
      <c r="S12773" s="42">
        <v>9725</v>
      </c>
      <c r="T12773" s="66" t="s">
        <v>3868</v>
      </c>
    </row>
    <row r="12774" spans="19:20">
      <c r="S12774" s="42">
        <v>9726</v>
      </c>
      <c r="T12774" s="66" t="s">
        <v>3467</v>
      </c>
    </row>
    <row r="12775" spans="19:20">
      <c r="S12775" s="42">
        <v>9727</v>
      </c>
      <c r="T12775" s="66" t="s">
        <v>3467</v>
      </c>
    </row>
    <row r="12776" spans="19:20">
      <c r="S12776" s="42">
        <v>9728</v>
      </c>
      <c r="T12776" s="66" t="s">
        <v>3921</v>
      </c>
    </row>
    <row r="12777" spans="19:20">
      <c r="S12777" s="42">
        <v>9729</v>
      </c>
      <c r="T12777" s="66" t="s">
        <v>3213</v>
      </c>
    </row>
    <row r="12778" spans="19:20">
      <c r="S12778" s="42">
        <v>9544</v>
      </c>
      <c r="T12778" s="66" t="s">
        <v>3388</v>
      </c>
    </row>
    <row r="12779" spans="19:20">
      <c r="S12779" s="42">
        <v>9545</v>
      </c>
      <c r="T12779" s="66" t="s">
        <v>3388</v>
      </c>
    </row>
    <row r="12780" spans="19:20">
      <c r="S12780" s="42">
        <v>9546</v>
      </c>
      <c r="T12780" s="66" t="s">
        <v>3885</v>
      </c>
    </row>
    <row r="12781" spans="19:20">
      <c r="S12781" s="42">
        <v>9547</v>
      </c>
      <c r="T12781" s="66" t="s">
        <v>4485</v>
      </c>
    </row>
    <row r="12782" spans="19:20">
      <c r="S12782" s="42">
        <v>9548</v>
      </c>
      <c r="T12782" s="66" t="s">
        <v>3409</v>
      </c>
    </row>
    <row r="12783" spans="19:20">
      <c r="S12783" s="42">
        <v>9549</v>
      </c>
      <c r="T12783" s="66" t="s">
        <v>3409</v>
      </c>
    </row>
    <row r="12784" spans="19:20">
      <c r="S12784" s="42">
        <v>9550</v>
      </c>
      <c r="T12784" s="66" t="s">
        <v>3388</v>
      </c>
    </row>
    <row r="12785" spans="19:20">
      <c r="S12785" s="42">
        <v>9551</v>
      </c>
      <c r="T12785" s="66" t="s">
        <v>3388</v>
      </c>
    </row>
    <row r="12786" spans="19:20">
      <c r="S12786" s="42">
        <v>9552</v>
      </c>
      <c r="T12786" s="66" t="s">
        <v>3946</v>
      </c>
    </row>
    <row r="12787" spans="19:20">
      <c r="S12787" s="42">
        <v>9553</v>
      </c>
      <c r="T12787" s="66" t="s">
        <v>3946</v>
      </c>
    </row>
    <row r="12788" spans="19:20">
      <c r="S12788" s="42">
        <v>9554</v>
      </c>
      <c r="T12788" s="66" t="s">
        <v>3946</v>
      </c>
    </row>
    <row r="12789" spans="19:20">
      <c r="S12789" s="42">
        <v>9555</v>
      </c>
      <c r="T12789" s="66" t="s">
        <v>3213</v>
      </c>
    </row>
    <row r="12790" spans="19:20">
      <c r="S12790" s="42">
        <v>9556</v>
      </c>
      <c r="T12790" s="66" t="s">
        <v>3213</v>
      </c>
    </row>
    <row r="12791" spans="19:20">
      <c r="S12791" s="42">
        <v>9557</v>
      </c>
      <c r="T12791" s="66" t="s">
        <v>3213</v>
      </c>
    </row>
    <row r="12792" spans="19:20">
      <c r="S12792" s="42">
        <v>9558</v>
      </c>
      <c r="T12792" s="66" t="s">
        <v>3388</v>
      </c>
    </row>
    <row r="12793" spans="19:20">
      <c r="S12793" s="42">
        <v>9559</v>
      </c>
      <c r="T12793" s="66" t="s">
        <v>3388</v>
      </c>
    </row>
    <row r="12794" spans="19:20">
      <c r="S12794" s="42">
        <v>9560</v>
      </c>
      <c r="T12794" s="66" t="s">
        <v>3388</v>
      </c>
    </row>
    <row r="12795" spans="19:20">
      <c r="S12795" s="42">
        <v>9561</v>
      </c>
      <c r="T12795" s="66" t="s">
        <v>3943</v>
      </c>
    </row>
    <row r="12796" spans="19:20">
      <c r="S12796" s="42">
        <v>9562</v>
      </c>
      <c r="T12796" s="66" t="s">
        <v>3943</v>
      </c>
    </row>
    <row r="12797" spans="19:20">
      <c r="S12797" s="42">
        <v>9563</v>
      </c>
      <c r="T12797" s="66" t="s">
        <v>3875</v>
      </c>
    </row>
    <row r="12798" spans="19:20">
      <c r="S12798" s="42">
        <v>9564</v>
      </c>
      <c r="T12798" s="66" t="s">
        <v>3388</v>
      </c>
    </row>
    <row r="12799" spans="19:20">
      <c r="S12799" s="42">
        <v>9565</v>
      </c>
      <c r="T12799" s="66" t="s">
        <v>3514</v>
      </c>
    </row>
    <row r="12800" spans="19:20">
      <c r="S12800" s="42">
        <v>9566</v>
      </c>
      <c r="T12800" s="66" t="s">
        <v>3514</v>
      </c>
    </row>
    <row r="12801" spans="19:20">
      <c r="S12801" s="42">
        <v>9567</v>
      </c>
      <c r="T12801" s="66" t="s">
        <v>3514</v>
      </c>
    </row>
    <row r="12802" spans="19:20">
      <c r="S12802" s="42">
        <v>9568</v>
      </c>
      <c r="T12802" s="66" t="s">
        <v>3514</v>
      </c>
    </row>
    <row r="12803" spans="19:20">
      <c r="S12803" s="42">
        <v>9569</v>
      </c>
      <c r="T12803" s="66" t="s">
        <v>3213</v>
      </c>
    </row>
    <row r="12804" spans="19:20">
      <c r="S12804" s="42">
        <v>9570</v>
      </c>
      <c r="T12804" s="66" t="s">
        <v>3514</v>
      </c>
    </row>
    <row r="12805" spans="19:20">
      <c r="S12805" s="42">
        <v>9571</v>
      </c>
      <c r="T12805" s="66" t="s">
        <v>3514</v>
      </c>
    </row>
    <row r="12806" spans="19:20">
      <c r="S12806" s="42">
        <v>9572</v>
      </c>
      <c r="T12806" s="66" t="s">
        <v>3514</v>
      </c>
    </row>
    <row r="12807" spans="19:20">
      <c r="S12807" s="42">
        <v>9573</v>
      </c>
      <c r="T12807" s="66" t="s">
        <v>3514</v>
      </c>
    </row>
    <row r="12808" spans="19:20">
      <c r="S12808" s="42">
        <v>9574</v>
      </c>
      <c r="T12808" s="66" t="s">
        <v>3514</v>
      </c>
    </row>
    <row r="12809" spans="19:20">
      <c r="S12809" s="42">
        <v>9575</v>
      </c>
      <c r="T12809" s="66" t="s">
        <v>3514</v>
      </c>
    </row>
    <row r="12810" spans="19:20">
      <c r="S12810" s="42">
        <v>9576</v>
      </c>
      <c r="T12810" s="66" t="s">
        <v>3514</v>
      </c>
    </row>
    <row r="12811" spans="19:20">
      <c r="S12811" s="42">
        <v>9577</v>
      </c>
      <c r="T12811" s="66" t="s">
        <v>4309</v>
      </c>
    </row>
    <row r="12812" spans="19:20">
      <c r="S12812" s="42">
        <v>9578</v>
      </c>
      <c r="T12812" s="66" t="s">
        <v>4309</v>
      </c>
    </row>
    <row r="12813" spans="19:20">
      <c r="S12813" s="42">
        <v>9579</v>
      </c>
      <c r="T12813" s="66" t="s">
        <v>3514</v>
      </c>
    </row>
    <row r="12814" spans="19:20">
      <c r="S12814" s="42">
        <v>9580</v>
      </c>
      <c r="T12814" s="66" t="s">
        <v>3514</v>
      </c>
    </row>
    <row r="12815" spans="19:20">
      <c r="S12815" s="42">
        <v>9581</v>
      </c>
      <c r="T12815" s="66" t="s">
        <v>3514</v>
      </c>
    </row>
    <row r="12816" spans="19:20">
      <c r="S12816" s="42">
        <v>9582</v>
      </c>
      <c r="T12816" s="66" t="s">
        <v>3514</v>
      </c>
    </row>
    <row r="12817" spans="19:20">
      <c r="S12817" s="42">
        <v>9583</v>
      </c>
      <c r="T12817" s="66" t="s">
        <v>3514</v>
      </c>
    </row>
    <row r="12818" spans="19:20">
      <c r="S12818" s="42">
        <v>9584</v>
      </c>
      <c r="T12818" s="66" t="s">
        <v>3514</v>
      </c>
    </row>
    <row r="12819" spans="19:20">
      <c r="S12819" s="42">
        <v>9585</v>
      </c>
      <c r="T12819" s="66" t="s">
        <v>3514</v>
      </c>
    </row>
    <row r="12820" spans="19:20">
      <c r="S12820" s="42">
        <v>9586</v>
      </c>
      <c r="T12820" s="66" t="s">
        <v>3514</v>
      </c>
    </row>
    <row r="12821" spans="19:20">
      <c r="S12821" s="42">
        <v>9587</v>
      </c>
      <c r="T12821" s="66" t="s">
        <v>3514</v>
      </c>
    </row>
    <row r="12822" spans="19:20">
      <c r="S12822" s="42">
        <v>9588</v>
      </c>
      <c r="T12822" s="66" t="s">
        <v>3514</v>
      </c>
    </row>
    <row r="12823" spans="19:20">
      <c r="S12823" s="42">
        <v>9589</v>
      </c>
      <c r="T12823" s="66" t="s">
        <v>3514</v>
      </c>
    </row>
    <row r="12824" spans="19:20">
      <c r="S12824" s="42">
        <v>9590</v>
      </c>
      <c r="T12824" s="66" t="s">
        <v>3514</v>
      </c>
    </row>
    <row r="12825" spans="19:20">
      <c r="S12825" s="42">
        <v>9591</v>
      </c>
      <c r="T12825" s="66" t="s">
        <v>3467</v>
      </c>
    </row>
    <row r="12826" spans="19:20">
      <c r="S12826" s="42">
        <v>9593</v>
      </c>
      <c r="T12826" s="66" t="s">
        <v>4289</v>
      </c>
    </row>
    <row r="12827" spans="19:20">
      <c r="S12827" s="42">
        <v>9594</v>
      </c>
      <c r="T12827" s="66" t="s">
        <v>3467</v>
      </c>
    </row>
    <row r="12828" spans="19:20">
      <c r="S12828" s="42">
        <v>9595</v>
      </c>
      <c r="T12828" s="66" t="s">
        <v>3467</v>
      </c>
    </row>
    <row r="12829" spans="19:20">
      <c r="S12829" s="42">
        <v>9596</v>
      </c>
      <c r="T12829" s="66" t="s">
        <v>3946</v>
      </c>
    </row>
    <row r="12830" spans="19:20">
      <c r="S12830" s="42">
        <v>9597</v>
      </c>
      <c r="T12830" s="66" t="s">
        <v>3213</v>
      </c>
    </row>
    <row r="12831" spans="19:20">
      <c r="S12831" s="42">
        <v>9598</v>
      </c>
      <c r="T12831" s="66" t="s">
        <v>3388</v>
      </c>
    </row>
    <row r="12832" spans="19:20">
      <c r="S12832" s="42">
        <v>9599</v>
      </c>
      <c r="T12832" s="66" t="s">
        <v>4395</v>
      </c>
    </row>
    <row r="12833" spans="19:20">
      <c r="S12833" s="42">
        <v>9600</v>
      </c>
      <c r="T12833" s="66" t="s">
        <v>4395</v>
      </c>
    </row>
    <row r="12834" spans="19:20">
      <c r="S12834" s="42">
        <v>9601</v>
      </c>
      <c r="T12834" s="66" t="s">
        <v>3213</v>
      </c>
    </row>
    <row r="12835" spans="19:20">
      <c r="S12835" s="42">
        <v>9602</v>
      </c>
      <c r="T12835" s="66" t="s">
        <v>3388</v>
      </c>
    </row>
    <row r="12836" spans="19:20">
      <c r="S12836" s="42">
        <v>9603</v>
      </c>
      <c r="T12836" s="66" t="s">
        <v>3388</v>
      </c>
    </row>
    <row r="12837" spans="19:20">
      <c r="S12837" s="42">
        <v>9604</v>
      </c>
      <c r="T12837" s="66" t="s">
        <v>3388</v>
      </c>
    </row>
    <row r="12838" spans="19:20">
      <c r="S12838" s="42">
        <v>9605</v>
      </c>
      <c r="T12838" s="66" t="s">
        <v>4486</v>
      </c>
    </row>
    <row r="12839" spans="19:20">
      <c r="S12839" s="42">
        <v>9606</v>
      </c>
      <c r="T12839" s="66" t="s">
        <v>4486</v>
      </c>
    </row>
    <row r="12840" spans="19:20">
      <c r="S12840" s="42">
        <v>9607</v>
      </c>
      <c r="T12840" s="66" t="s">
        <v>3875</v>
      </c>
    </row>
    <row r="12841" spans="19:20">
      <c r="S12841" s="42">
        <v>9608</v>
      </c>
      <c r="T12841" s="66" t="s">
        <v>3875</v>
      </c>
    </row>
    <row r="12842" spans="19:20">
      <c r="S12842" s="42">
        <v>9609</v>
      </c>
      <c r="T12842" s="66" t="s">
        <v>4395</v>
      </c>
    </row>
    <row r="12843" spans="19:20">
      <c r="S12843" s="42">
        <v>9610</v>
      </c>
      <c r="T12843" s="66" t="s">
        <v>4395</v>
      </c>
    </row>
    <row r="12844" spans="19:20">
      <c r="S12844" s="42">
        <v>9611</v>
      </c>
      <c r="T12844" s="66" t="s">
        <v>4395</v>
      </c>
    </row>
    <row r="12845" spans="19:20">
      <c r="S12845" s="42">
        <v>9612</v>
      </c>
      <c r="T12845" s="66" t="s">
        <v>3213</v>
      </c>
    </row>
    <row r="12846" spans="19:20">
      <c r="S12846" s="42">
        <v>9624</v>
      </c>
      <c r="T12846" s="66" t="s">
        <v>3514</v>
      </c>
    </row>
    <row r="12847" spans="19:20">
      <c r="S12847" s="42">
        <v>9625</v>
      </c>
      <c r="T12847" s="66" t="s">
        <v>3882</v>
      </c>
    </row>
    <row r="12848" spans="19:20">
      <c r="S12848" s="42">
        <v>9626</v>
      </c>
      <c r="T12848" s="66" t="s">
        <v>3388</v>
      </c>
    </row>
    <row r="12849" spans="19:20">
      <c r="S12849" s="42">
        <v>9627</v>
      </c>
      <c r="T12849" s="66" t="s">
        <v>3388</v>
      </c>
    </row>
    <row r="12850" spans="19:20">
      <c r="S12850" s="42">
        <v>9628</v>
      </c>
      <c r="T12850" s="66" t="s">
        <v>3388</v>
      </c>
    </row>
    <row r="12851" spans="19:20">
      <c r="S12851" s="42">
        <v>9629</v>
      </c>
      <c r="T12851" s="66" t="s">
        <v>3388</v>
      </c>
    </row>
    <row r="12852" spans="19:20">
      <c r="S12852" s="42">
        <v>9630</v>
      </c>
      <c r="T12852" s="66" t="s">
        <v>3388</v>
      </c>
    </row>
    <row r="12853" spans="19:20">
      <c r="S12853" s="42">
        <v>9631</v>
      </c>
      <c r="T12853" s="66" t="s">
        <v>3875</v>
      </c>
    </row>
    <row r="12854" spans="19:20">
      <c r="S12854" s="42">
        <v>9632</v>
      </c>
      <c r="T12854" s="66" t="s">
        <v>3875</v>
      </c>
    </row>
    <row r="12855" spans="19:20">
      <c r="S12855" s="42">
        <v>9633</v>
      </c>
      <c r="T12855" s="66" t="s">
        <v>3875</v>
      </c>
    </row>
    <row r="12856" spans="19:20">
      <c r="S12856" s="42">
        <v>9634</v>
      </c>
      <c r="T12856" s="66" t="s">
        <v>3875</v>
      </c>
    </row>
    <row r="12857" spans="19:20">
      <c r="S12857" s="42">
        <v>9635</v>
      </c>
      <c r="T12857" s="66" t="s">
        <v>3213</v>
      </c>
    </row>
    <row r="12858" spans="19:20">
      <c r="S12858" s="42">
        <v>9636</v>
      </c>
      <c r="T12858" s="66" t="s">
        <v>3213</v>
      </c>
    </row>
    <row r="12859" spans="19:20">
      <c r="S12859" s="42">
        <v>9637</v>
      </c>
      <c r="T12859" s="66" t="s">
        <v>3213</v>
      </c>
    </row>
    <row r="12860" spans="19:20">
      <c r="S12860" s="42">
        <v>9638</v>
      </c>
      <c r="T12860" s="66" t="s">
        <v>3213</v>
      </c>
    </row>
    <row r="12861" spans="19:20">
      <c r="S12861" s="42">
        <v>9639</v>
      </c>
      <c r="T12861" s="66" t="s">
        <v>3213</v>
      </c>
    </row>
    <row r="12862" spans="19:20">
      <c r="S12862" s="42">
        <v>9641</v>
      </c>
      <c r="T12862" s="66" t="s">
        <v>3388</v>
      </c>
    </row>
    <row r="12863" spans="19:20">
      <c r="S12863" s="42">
        <v>9643</v>
      </c>
      <c r="T12863" s="66" t="s">
        <v>3388</v>
      </c>
    </row>
    <row r="12864" spans="19:20">
      <c r="S12864" s="42">
        <v>9644</v>
      </c>
      <c r="T12864" s="66" t="s">
        <v>3388</v>
      </c>
    </row>
    <row r="12865" spans="19:20">
      <c r="S12865" s="42">
        <v>9645</v>
      </c>
      <c r="T12865" s="66" t="s">
        <v>4487</v>
      </c>
    </row>
    <row r="12866" spans="19:20">
      <c r="S12866" s="42">
        <v>9646</v>
      </c>
      <c r="T12866" s="66" t="s">
        <v>4487</v>
      </c>
    </row>
    <row r="12867" spans="19:20">
      <c r="S12867" s="42">
        <v>9647</v>
      </c>
      <c r="T12867" s="66" t="s">
        <v>4487</v>
      </c>
    </row>
    <row r="12868" spans="19:20">
      <c r="S12868" s="42">
        <v>9648</v>
      </c>
      <c r="T12868" s="66" t="s">
        <v>3388</v>
      </c>
    </row>
    <row r="12869" spans="19:20">
      <c r="S12869" s="42">
        <v>9649</v>
      </c>
      <c r="T12869" s="66" t="s">
        <v>3388</v>
      </c>
    </row>
    <row r="12870" spans="19:20">
      <c r="S12870" s="42">
        <v>9650</v>
      </c>
      <c r="T12870" s="66" t="s">
        <v>3388</v>
      </c>
    </row>
    <row r="12871" spans="19:20">
      <c r="S12871" s="42">
        <v>9651</v>
      </c>
      <c r="T12871" s="66" t="s">
        <v>3388</v>
      </c>
    </row>
    <row r="12872" spans="19:20">
      <c r="S12872" s="42">
        <v>9652</v>
      </c>
      <c r="T12872" s="66" t="s">
        <v>4488</v>
      </c>
    </row>
    <row r="12873" spans="19:20">
      <c r="S12873" s="42">
        <v>9653</v>
      </c>
      <c r="T12873" s="66" t="s">
        <v>3213</v>
      </c>
    </row>
    <row r="12874" spans="19:20">
      <c r="S12874" s="42">
        <v>9654</v>
      </c>
      <c r="T12874" s="66" t="s">
        <v>3213</v>
      </c>
    </row>
    <row r="12875" spans="19:20">
      <c r="S12875" s="42">
        <v>9655</v>
      </c>
      <c r="T12875" s="66" t="s">
        <v>4242</v>
      </c>
    </row>
    <row r="12876" spans="19:20">
      <c r="S12876" s="42">
        <v>9658</v>
      </c>
      <c r="T12876" s="66" t="s">
        <v>3868</v>
      </c>
    </row>
    <row r="12877" spans="19:20">
      <c r="S12877" s="42">
        <v>9659</v>
      </c>
      <c r="T12877" s="66" t="s">
        <v>3868</v>
      </c>
    </row>
    <row r="12878" spans="19:20">
      <c r="S12878" s="42">
        <v>9660</v>
      </c>
      <c r="T12878" s="66" t="s">
        <v>3868</v>
      </c>
    </row>
    <row r="12879" spans="19:20">
      <c r="S12879" s="42">
        <v>9661</v>
      </c>
      <c r="T12879" s="66" t="s">
        <v>3868</v>
      </c>
    </row>
    <row r="12880" spans="19:20">
      <c r="S12880" s="42">
        <v>9662</v>
      </c>
      <c r="T12880" s="66" t="s">
        <v>3868</v>
      </c>
    </row>
    <row r="12881" spans="19:20">
      <c r="S12881" s="42">
        <v>9663</v>
      </c>
      <c r="T12881" s="66" t="s">
        <v>3868</v>
      </c>
    </row>
    <row r="12882" spans="19:20">
      <c r="S12882" s="42">
        <v>9664</v>
      </c>
      <c r="T12882" s="66" t="s">
        <v>3868</v>
      </c>
    </row>
    <row r="12883" spans="19:20">
      <c r="S12883" s="42">
        <v>10414</v>
      </c>
      <c r="T12883" s="66" t="s">
        <v>3213</v>
      </c>
    </row>
    <row r="12884" spans="19:20">
      <c r="S12884" s="42">
        <v>10415</v>
      </c>
      <c r="T12884" s="66" t="s">
        <v>3213</v>
      </c>
    </row>
    <row r="12885" spans="19:20">
      <c r="S12885" s="42">
        <v>10416</v>
      </c>
      <c r="T12885" s="66" t="s">
        <v>3767</v>
      </c>
    </row>
    <row r="12886" spans="19:20">
      <c r="S12886" s="42">
        <v>10417</v>
      </c>
      <c r="T12886" s="66" t="s">
        <v>3875</v>
      </c>
    </row>
    <row r="12887" spans="19:20">
      <c r="S12887" s="42">
        <v>10418</v>
      </c>
      <c r="T12887" s="66" t="s">
        <v>3213</v>
      </c>
    </row>
    <row r="12888" spans="19:20">
      <c r="S12888" s="42">
        <v>10419</v>
      </c>
      <c r="T12888" s="66" t="s">
        <v>3875</v>
      </c>
    </row>
    <row r="12889" spans="19:20">
      <c r="S12889" s="42">
        <v>10420</v>
      </c>
      <c r="T12889" s="66" t="s">
        <v>3888</v>
      </c>
    </row>
    <row r="12890" spans="19:20">
      <c r="S12890" s="42">
        <v>10421</v>
      </c>
      <c r="T12890" s="66" t="s">
        <v>3888</v>
      </c>
    </row>
    <row r="12891" spans="19:20">
      <c r="S12891" s="42">
        <v>10422</v>
      </c>
      <c r="T12891" s="66" t="s">
        <v>3767</v>
      </c>
    </row>
    <row r="12892" spans="19:20">
      <c r="S12892" s="42">
        <v>10423</v>
      </c>
      <c r="T12892" s="66" t="s">
        <v>3866</v>
      </c>
    </row>
    <row r="12893" spans="19:20">
      <c r="S12893" s="42">
        <v>10424</v>
      </c>
      <c r="T12893" s="66" t="s">
        <v>3903</v>
      </c>
    </row>
    <row r="12894" spans="19:20">
      <c r="S12894" s="42">
        <v>10478</v>
      </c>
      <c r="T12894" s="66" t="s">
        <v>3863</v>
      </c>
    </row>
    <row r="12895" spans="19:20">
      <c r="S12895" s="42">
        <v>10479</v>
      </c>
      <c r="T12895" s="66" t="s">
        <v>3863</v>
      </c>
    </row>
    <row r="12896" spans="19:20">
      <c r="S12896" s="42">
        <v>10480</v>
      </c>
      <c r="T12896" s="66" t="s">
        <v>3863</v>
      </c>
    </row>
    <row r="12897" spans="19:20">
      <c r="S12897" s="42">
        <v>10481</v>
      </c>
      <c r="T12897" s="66" t="s">
        <v>3863</v>
      </c>
    </row>
    <row r="12898" spans="19:20">
      <c r="S12898" s="42">
        <v>10482</v>
      </c>
      <c r="T12898" s="66" t="s">
        <v>3514</v>
      </c>
    </row>
    <row r="12899" spans="19:20">
      <c r="S12899" s="42">
        <v>10483</v>
      </c>
      <c r="T12899" s="66" t="s">
        <v>3894</v>
      </c>
    </row>
    <row r="12900" spans="19:20">
      <c r="S12900" s="42">
        <v>10484</v>
      </c>
      <c r="T12900" s="66" t="s">
        <v>3863</v>
      </c>
    </row>
    <row r="12901" spans="19:20">
      <c r="S12901" s="42">
        <v>10485</v>
      </c>
      <c r="T12901" s="66" t="s">
        <v>3213</v>
      </c>
    </row>
    <row r="12902" spans="19:20">
      <c r="S12902" s="42">
        <v>10486</v>
      </c>
      <c r="T12902" s="66" t="s">
        <v>3213</v>
      </c>
    </row>
    <row r="12903" spans="19:20">
      <c r="S12903" s="42">
        <v>10488</v>
      </c>
      <c r="T12903" s="66" t="s">
        <v>4489</v>
      </c>
    </row>
    <row r="12904" spans="19:20">
      <c r="S12904" s="42">
        <v>10520</v>
      </c>
      <c r="T12904" s="66" t="s">
        <v>3836</v>
      </c>
    </row>
    <row r="12905" spans="19:20">
      <c r="S12905" s="42">
        <v>10521</v>
      </c>
      <c r="T12905" s="66" t="s">
        <v>3836</v>
      </c>
    </row>
    <row r="12906" spans="19:20">
      <c r="S12906" s="42">
        <v>10522</v>
      </c>
      <c r="T12906" s="66" t="s">
        <v>3836</v>
      </c>
    </row>
    <row r="12907" spans="19:20">
      <c r="S12907" s="42">
        <v>10523</v>
      </c>
      <c r="T12907" s="66" t="s">
        <v>3907</v>
      </c>
    </row>
    <row r="12908" spans="19:20">
      <c r="S12908" s="42">
        <v>10524</v>
      </c>
      <c r="T12908" s="66" t="s">
        <v>3767</v>
      </c>
    </row>
    <row r="12909" spans="19:20">
      <c r="S12909" s="42">
        <v>10525</v>
      </c>
      <c r="T12909" s="66" t="s">
        <v>3213</v>
      </c>
    </row>
    <row r="12910" spans="19:20">
      <c r="S12910" s="42">
        <v>10526</v>
      </c>
      <c r="T12910" s="66" t="s">
        <v>3213</v>
      </c>
    </row>
    <row r="12911" spans="19:20">
      <c r="S12911" s="42">
        <v>10527</v>
      </c>
      <c r="T12911" s="66" t="s">
        <v>4301</v>
      </c>
    </row>
    <row r="12912" spans="19:20">
      <c r="S12912" s="42">
        <v>10528</v>
      </c>
      <c r="T12912" s="66" t="s">
        <v>3213</v>
      </c>
    </row>
    <row r="12913" spans="19:20">
      <c r="S12913" s="42">
        <v>10529</v>
      </c>
      <c r="T12913" s="66" t="s">
        <v>3213</v>
      </c>
    </row>
    <row r="12914" spans="19:20">
      <c r="S12914" s="42">
        <v>10530</v>
      </c>
      <c r="T12914" s="66" t="s">
        <v>3372</v>
      </c>
    </row>
    <row r="12915" spans="19:20">
      <c r="S12915" s="42">
        <v>10541</v>
      </c>
      <c r="T12915" s="66" t="s">
        <v>3388</v>
      </c>
    </row>
    <row r="12916" spans="19:20">
      <c r="S12916" s="42">
        <v>10542</v>
      </c>
      <c r="T12916" s="66" t="s">
        <v>3388</v>
      </c>
    </row>
    <row r="12917" spans="19:20">
      <c r="S12917" s="42">
        <v>10543</v>
      </c>
      <c r="T12917" s="66" t="s">
        <v>3899</v>
      </c>
    </row>
    <row r="12918" spans="19:20">
      <c r="S12918" s="42">
        <v>10544</v>
      </c>
      <c r="T12918" s="66" t="s">
        <v>3899</v>
      </c>
    </row>
    <row r="12919" spans="19:20">
      <c r="S12919" s="42">
        <v>10545</v>
      </c>
      <c r="T12919" s="66" t="s">
        <v>3409</v>
      </c>
    </row>
    <row r="12920" spans="19:20">
      <c r="S12920" s="42">
        <v>10546</v>
      </c>
      <c r="T12920" s="66" t="s">
        <v>4121</v>
      </c>
    </row>
    <row r="12921" spans="19:20">
      <c r="S12921" s="42">
        <v>10547</v>
      </c>
      <c r="T12921" s="66" t="s">
        <v>4121</v>
      </c>
    </row>
    <row r="12922" spans="19:20">
      <c r="S12922" s="42">
        <v>10548</v>
      </c>
      <c r="T12922" s="66" t="s">
        <v>3900</v>
      </c>
    </row>
    <row r="12923" spans="19:20">
      <c r="S12923" s="42">
        <v>10549</v>
      </c>
      <c r="T12923" s="66" t="s">
        <v>3912</v>
      </c>
    </row>
    <row r="12924" spans="19:20">
      <c r="S12924" s="42">
        <v>10550</v>
      </c>
      <c r="T12924" s="66" t="s">
        <v>4400</v>
      </c>
    </row>
    <row r="12925" spans="19:20">
      <c r="S12925" s="42">
        <v>10551</v>
      </c>
      <c r="T12925" s="66" t="s">
        <v>4400</v>
      </c>
    </row>
    <row r="12926" spans="19:20">
      <c r="S12926" s="42">
        <v>10552</v>
      </c>
      <c r="T12926" s="66" t="s">
        <v>4400</v>
      </c>
    </row>
    <row r="12927" spans="19:20">
      <c r="S12927" s="42">
        <v>10553</v>
      </c>
      <c r="T12927" s="66" t="s">
        <v>3972</v>
      </c>
    </row>
    <row r="12928" spans="19:20">
      <c r="S12928" s="42">
        <v>10554</v>
      </c>
      <c r="T12928" s="66" t="s">
        <v>3972</v>
      </c>
    </row>
    <row r="12929" spans="19:20">
      <c r="S12929" s="42">
        <v>10555</v>
      </c>
      <c r="T12929" s="66" t="s">
        <v>3972</v>
      </c>
    </row>
    <row r="12930" spans="19:20">
      <c r="S12930" s="42">
        <v>10556</v>
      </c>
      <c r="T12930" s="66" t="s">
        <v>3213</v>
      </c>
    </row>
    <row r="12931" spans="19:20">
      <c r="S12931" s="42">
        <v>10557</v>
      </c>
      <c r="T12931" s="66" t="s">
        <v>3213</v>
      </c>
    </row>
    <row r="12932" spans="19:20">
      <c r="S12932" s="42">
        <v>10558</v>
      </c>
      <c r="T12932" s="66" t="s">
        <v>3213</v>
      </c>
    </row>
    <row r="12933" spans="19:20">
      <c r="S12933" s="42">
        <v>10559</v>
      </c>
      <c r="T12933" s="66" t="s">
        <v>3213</v>
      </c>
    </row>
    <row r="12934" spans="19:20">
      <c r="S12934" s="42">
        <v>10560</v>
      </c>
      <c r="T12934" s="66" t="s">
        <v>3213</v>
      </c>
    </row>
    <row r="12935" spans="19:20">
      <c r="S12935" s="42">
        <v>10561</v>
      </c>
      <c r="T12935" s="66" t="s">
        <v>3213</v>
      </c>
    </row>
    <row r="12936" spans="19:20">
      <c r="S12936" s="42">
        <v>10531</v>
      </c>
      <c r="T12936" s="66" t="s">
        <v>3372</v>
      </c>
    </row>
    <row r="12937" spans="19:20">
      <c r="S12937" s="42">
        <v>10532</v>
      </c>
      <c r="T12937" s="66" t="s">
        <v>4490</v>
      </c>
    </row>
    <row r="12938" spans="19:20">
      <c r="S12938" s="42">
        <v>10533</v>
      </c>
      <c r="T12938" s="66" t="s">
        <v>4490</v>
      </c>
    </row>
    <row r="12939" spans="19:20">
      <c r="S12939" s="42">
        <v>10534</v>
      </c>
      <c r="T12939" s="66" t="s">
        <v>4490</v>
      </c>
    </row>
    <row r="12940" spans="19:20">
      <c r="S12940" s="42">
        <v>10535</v>
      </c>
      <c r="T12940" s="66" t="s">
        <v>4490</v>
      </c>
    </row>
    <row r="12941" spans="19:20">
      <c r="S12941" s="42">
        <v>10536</v>
      </c>
      <c r="T12941" s="66" t="s">
        <v>3388</v>
      </c>
    </row>
    <row r="12942" spans="19:20">
      <c r="S12942" s="42">
        <v>10537</v>
      </c>
      <c r="T12942" s="66" t="s">
        <v>3388</v>
      </c>
    </row>
    <row r="12943" spans="19:20">
      <c r="S12943" s="42">
        <v>10538</v>
      </c>
      <c r="T12943" s="66" t="s">
        <v>3388</v>
      </c>
    </row>
    <row r="12944" spans="19:20">
      <c r="S12944" s="42">
        <v>10539</v>
      </c>
      <c r="T12944" s="66" t="s">
        <v>3388</v>
      </c>
    </row>
    <row r="12945" spans="19:20">
      <c r="S12945" s="42">
        <v>10540</v>
      </c>
      <c r="T12945" s="66" t="s">
        <v>3388</v>
      </c>
    </row>
    <row r="12946" spans="19:20">
      <c r="S12946" s="42">
        <v>10489</v>
      </c>
      <c r="T12946" s="66" t="s">
        <v>3866</v>
      </c>
    </row>
    <row r="12947" spans="19:20">
      <c r="S12947" s="42">
        <v>10490</v>
      </c>
      <c r="T12947" s="66" t="s">
        <v>3894</v>
      </c>
    </row>
    <row r="12948" spans="19:20">
      <c r="S12948" s="42">
        <v>10491</v>
      </c>
      <c r="T12948" s="66" t="s">
        <v>3213</v>
      </c>
    </row>
    <row r="12949" spans="19:20">
      <c r="S12949" s="42">
        <v>10492</v>
      </c>
      <c r="T12949" s="66" t="s">
        <v>3213</v>
      </c>
    </row>
    <row r="12950" spans="19:20">
      <c r="S12950" s="42">
        <v>10493</v>
      </c>
      <c r="T12950" s="66" t="s">
        <v>3213</v>
      </c>
    </row>
    <row r="12951" spans="19:20">
      <c r="S12951" s="42">
        <v>10494</v>
      </c>
      <c r="T12951" s="66" t="s">
        <v>3894</v>
      </c>
    </row>
    <row r="12952" spans="19:20">
      <c r="S12952" s="42">
        <v>10495</v>
      </c>
      <c r="T12952" s="66" t="s">
        <v>4491</v>
      </c>
    </row>
    <row r="12953" spans="19:20">
      <c r="S12953" s="42">
        <v>10496</v>
      </c>
      <c r="T12953" s="66" t="s">
        <v>4492</v>
      </c>
    </row>
    <row r="12954" spans="19:20">
      <c r="S12954" s="42">
        <v>10497</v>
      </c>
      <c r="T12954" s="66" t="s">
        <v>4492</v>
      </c>
    </row>
    <row r="12955" spans="19:20">
      <c r="S12955" s="42">
        <v>10498</v>
      </c>
      <c r="T12955" s="66" t="s">
        <v>3213</v>
      </c>
    </row>
    <row r="12956" spans="19:20">
      <c r="S12956" s="42">
        <v>10499</v>
      </c>
      <c r="T12956" s="66" t="s">
        <v>3213</v>
      </c>
    </row>
    <row r="12957" spans="19:20">
      <c r="S12957" s="42">
        <v>10500</v>
      </c>
      <c r="T12957" s="66" t="s">
        <v>4026</v>
      </c>
    </row>
    <row r="12958" spans="19:20">
      <c r="S12958" s="42">
        <v>10501</v>
      </c>
      <c r="T12958" s="66" t="s">
        <v>4026</v>
      </c>
    </row>
    <row r="12959" spans="19:20">
      <c r="S12959" s="42">
        <v>10502</v>
      </c>
      <c r="T12959" s="66" t="s">
        <v>3484</v>
      </c>
    </row>
    <row r="12960" spans="19:20">
      <c r="S12960" s="42">
        <v>10503</v>
      </c>
      <c r="T12960" s="66" t="s">
        <v>3862</v>
      </c>
    </row>
    <row r="12961" spans="19:20">
      <c r="S12961" s="42">
        <v>10504</v>
      </c>
      <c r="T12961" s="66" t="s">
        <v>4305</v>
      </c>
    </row>
    <row r="12962" spans="19:20">
      <c r="S12962" s="42">
        <v>10505</v>
      </c>
      <c r="T12962" s="66" t="s">
        <v>3836</v>
      </c>
    </row>
    <row r="12963" spans="19:20">
      <c r="S12963" s="42">
        <v>10506</v>
      </c>
      <c r="T12963" s="66" t="s">
        <v>3836</v>
      </c>
    </row>
    <row r="12964" spans="19:20">
      <c r="S12964" s="42">
        <v>10507</v>
      </c>
      <c r="T12964" s="66" t="s">
        <v>3836</v>
      </c>
    </row>
    <row r="12965" spans="19:20">
      <c r="S12965" s="42">
        <v>10508</v>
      </c>
      <c r="T12965" s="66" t="s">
        <v>3836</v>
      </c>
    </row>
    <row r="12966" spans="19:20">
      <c r="S12966" s="42">
        <v>10509</v>
      </c>
      <c r="T12966" s="66" t="s">
        <v>3836</v>
      </c>
    </row>
    <row r="12967" spans="19:20">
      <c r="S12967" s="42">
        <v>10510</v>
      </c>
      <c r="T12967" s="66" t="s">
        <v>3836</v>
      </c>
    </row>
    <row r="12968" spans="19:20">
      <c r="S12968" s="42">
        <v>10511</v>
      </c>
      <c r="T12968" s="66" t="s">
        <v>3836</v>
      </c>
    </row>
    <row r="12969" spans="19:20">
      <c r="S12969" s="42">
        <v>10512</v>
      </c>
      <c r="T12969" s="66" t="s">
        <v>3836</v>
      </c>
    </row>
    <row r="12970" spans="19:20">
      <c r="S12970" s="42">
        <v>10513</v>
      </c>
      <c r="T12970" s="66" t="s">
        <v>3836</v>
      </c>
    </row>
    <row r="12971" spans="19:20">
      <c r="S12971" s="42">
        <v>10514</v>
      </c>
      <c r="T12971" s="66" t="s">
        <v>3836</v>
      </c>
    </row>
    <row r="12972" spans="19:20">
      <c r="S12972" s="42">
        <v>10515</v>
      </c>
      <c r="T12972" s="66" t="s">
        <v>3836</v>
      </c>
    </row>
    <row r="12973" spans="19:20">
      <c r="S12973" s="42">
        <v>10516</v>
      </c>
      <c r="T12973" s="66" t="s">
        <v>3836</v>
      </c>
    </row>
    <row r="12974" spans="19:20">
      <c r="S12974" s="42">
        <v>10517</v>
      </c>
      <c r="T12974" s="66" t="s">
        <v>3836</v>
      </c>
    </row>
    <row r="12975" spans="19:20">
      <c r="S12975" s="42">
        <v>10518</v>
      </c>
      <c r="T12975" s="66" t="s">
        <v>3836</v>
      </c>
    </row>
    <row r="12976" spans="19:20">
      <c r="S12976" s="42">
        <v>10519</v>
      </c>
      <c r="T12976" s="66" t="s">
        <v>3836</v>
      </c>
    </row>
    <row r="12977" spans="19:20">
      <c r="S12977" s="42">
        <v>10425</v>
      </c>
      <c r="T12977" s="66" t="s">
        <v>3903</v>
      </c>
    </row>
    <row r="12978" spans="19:20">
      <c r="S12978" s="42">
        <v>10426</v>
      </c>
      <c r="T12978" s="66" t="s">
        <v>4493</v>
      </c>
    </row>
    <row r="12979" spans="19:20">
      <c r="S12979" s="42">
        <v>10427</v>
      </c>
      <c r="T12979" s="66" t="s">
        <v>4493</v>
      </c>
    </row>
    <row r="12980" spans="19:20">
      <c r="S12980" s="42">
        <v>10428</v>
      </c>
      <c r="T12980" s="66" t="s">
        <v>3894</v>
      </c>
    </row>
    <row r="12981" spans="19:20">
      <c r="S12981" s="42">
        <v>10429</v>
      </c>
      <c r="T12981" s="66" t="s">
        <v>3894</v>
      </c>
    </row>
    <row r="12982" spans="19:20">
      <c r="S12982" s="42">
        <v>10430</v>
      </c>
      <c r="T12982" s="66" t="s">
        <v>3514</v>
      </c>
    </row>
    <row r="12983" spans="19:20">
      <c r="S12983" s="42">
        <v>10431</v>
      </c>
      <c r="T12983" s="66" t="s">
        <v>3514</v>
      </c>
    </row>
    <row r="12984" spans="19:20">
      <c r="S12984" s="42">
        <v>10432</v>
      </c>
      <c r="T12984" s="66" t="s">
        <v>3514</v>
      </c>
    </row>
    <row r="12985" spans="19:20">
      <c r="S12985" s="42">
        <v>10433</v>
      </c>
      <c r="T12985" s="66" t="s">
        <v>3874</v>
      </c>
    </row>
    <row r="12986" spans="19:20">
      <c r="S12986" s="42">
        <v>10434</v>
      </c>
      <c r="T12986" s="66" t="s">
        <v>3874</v>
      </c>
    </row>
    <row r="12987" spans="19:20">
      <c r="S12987" s="42">
        <v>10436</v>
      </c>
      <c r="T12987" s="66" t="s">
        <v>3409</v>
      </c>
    </row>
    <row r="12988" spans="19:20">
      <c r="S12988" s="42">
        <v>10437</v>
      </c>
      <c r="T12988" s="66" t="s">
        <v>3409</v>
      </c>
    </row>
    <row r="12989" spans="19:20">
      <c r="S12989" s="42">
        <v>10438</v>
      </c>
      <c r="T12989" s="66" t="s">
        <v>3888</v>
      </c>
    </row>
    <row r="12990" spans="19:20">
      <c r="S12990" s="42">
        <v>10439</v>
      </c>
      <c r="T12990" s="66" t="s">
        <v>3950</v>
      </c>
    </row>
    <row r="12991" spans="19:20">
      <c r="S12991" s="42">
        <v>10440</v>
      </c>
      <c r="T12991" s="66" t="s">
        <v>3950</v>
      </c>
    </row>
    <row r="12992" spans="19:20">
      <c r="S12992" s="42">
        <v>10441</v>
      </c>
      <c r="T12992" s="66" t="s">
        <v>3950</v>
      </c>
    </row>
    <row r="12993" spans="19:20">
      <c r="S12993" s="42">
        <v>10442</v>
      </c>
      <c r="T12993" s="66" t="s">
        <v>3926</v>
      </c>
    </row>
    <row r="12994" spans="19:20">
      <c r="S12994" s="42">
        <v>10443</v>
      </c>
      <c r="T12994" s="66" t="s">
        <v>4309</v>
      </c>
    </row>
    <row r="12995" spans="19:20">
      <c r="S12995" s="42">
        <v>10444</v>
      </c>
      <c r="T12995" s="66" t="s">
        <v>3467</v>
      </c>
    </row>
    <row r="12996" spans="19:20">
      <c r="S12996" s="42">
        <v>10445</v>
      </c>
      <c r="T12996" s="66" t="s">
        <v>3875</v>
      </c>
    </row>
    <row r="12997" spans="19:20">
      <c r="S12997" s="42">
        <v>10446</v>
      </c>
      <c r="T12997" s="66" t="s">
        <v>3953</v>
      </c>
    </row>
    <row r="12998" spans="19:20">
      <c r="S12998" s="42">
        <v>10447</v>
      </c>
      <c r="T12998" s="66" t="s">
        <v>3836</v>
      </c>
    </row>
    <row r="12999" spans="19:20">
      <c r="S12999" s="42">
        <v>10448</v>
      </c>
      <c r="T12999" s="66" t="s">
        <v>4042</v>
      </c>
    </row>
    <row r="13000" spans="19:20">
      <c r="S13000" s="42">
        <v>10449</v>
      </c>
      <c r="T13000" s="66" t="s">
        <v>4042</v>
      </c>
    </row>
    <row r="13001" spans="19:20">
      <c r="S13001" s="42">
        <v>10450</v>
      </c>
      <c r="T13001" s="66" t="s">
        <v>3767</v>
      </c>
    </row>
    <row r="13002" spans="19:20">
      <c r="S13002" s="42">
        <v>10451</v>
      </c>
      <c r="T13002" s="66" t="s">
        <v>3911</v>
      </c>
    </row>
    <row r="13003" spans="19:20">
      <c r="S13003" s="42">
        <v>10452</v>
      </c>
      <c r="T13003" s="66" t="s">
        <v>3514</v>
      </c>
    </row>
    <row r="13004" spans="19:20">
      <c r="S13004" s="42">
        <v>10453</v>
      </c>
      <c r="T13004" s="66" t="s">
        <v>3514</v>
      </c>
    </row>
    <row r="13005" spans="19:20">
      <c r="S13005" s="42">
        <v>10454</v>
      </c>
      <c r="T13005" s="66" t="s">
        <v>3767</v>
      </c>
    </row>
    <row r="13006" spans="19:20">
      <c r="S13006" s="42">
        <v>10455</v>
      </c>
      <c r="T13006" s="66" t="s">
        <v>3767</v>
      </c>
    </row>
    <row r="13007" spans="19:20">
      <c r="S13007" s="42">
        <v>10456</v>
      </c>
      <c r="T13007" s="66" t="s">
        <v>3213</v>
      </c>
    </row>
    <row r="13008" spans="19:20">
      <c r="S13008" s="42">
        <v>10457</v>
      </c>
      <c r="T13008" s="66" t="s">
        <v>3388</v>
      </c>
    </row>
    <row r="13009" spans="19:20">
      <c r="S13009" s="42">
        <v>10458</v>
      </c>
      <c r="T13009" s="66" t="s">
        <v>3866</v>
      </c>
    </row>
    <row r="13010" spans="19:20">
      <c r="S13010" s="42">
        <v>10459</v>
      </c>
      <c r="T13010" s="66" t="s">
        <v>3907</v>
      </c>
    </row>
    <row r="13011" spans="19:20">
      <c r="S13011" s="42">
        <v>10460</v>
      </c>
      <c r="T13011" s="66" t="s">
        <v>3907</v>
      </c>
    </row>
    <row r="13012" spans="19:20">
      <c r="S13012" s="42">
        <v>10461</v>
      </c>
      <c r="T13012" s="66" t="s">
        <v>3213</v>
      </c>
    </row>
    <row r="13013" spans="19:20">
      <c r="S13013" s="42">
        <v>10464</v>
      </c>
      <c r="T13013" s="66" t="s">
        <v>3213</v>
      </c>
    </row>
    <row r="13014" spans="19:20">
      <c r="S13014" s="42">
        <v>10465</v>
      </c>
      <c r="T13014" s="66" t="s">
        <v>3514</v>
      </c>
    </row>
    <row r="13015" spans="19:20">
      <c r="S13015" s="42">
        <v>10466</v>
      </c>
      <c r="T13015" s="66" t="s">
        <v>4395</v>
      </c>
    </row>
    <row r="13016" spans="19:20">
      <c r="S13016" s="42">
        <v>10467</v>
      </c>
      <c r="T13016" s="66" t="s">
        <v>3896</v>
      </c>
    </row>
    <row r="13017" spans="19:20">
      <c r="S13017" s="42">
        <v>10468</v>
      </c>
      <c r="T13017" s="66" t="s">
        <v>3912</v>
      </c>
    </row>
    <row r="13018" spans="19:20">
      <c r="S13018" s="42">
        <v>10469</v>
      </c>
      <c r="T13018" s="66" t="s">
        <v>3912</v>
      </c>
    </row>
    <row r="13019" spans="19:20">
      <c r="S13019" s="42">
        <v>10470</v>
      </c>
      <c r="T13019" s="66" t="s">
        <v>3894</v>
      </c>
    </row>
    <row r="13020" spans="19:20">
      <c r="S13020" s="42">
        <v>10471</v>
      </c>
      <c r="T13020" s="66" t="s">
        <v>3893</v>
      </c>
    </row>
    <row r="13021" spans="19:20">
      <c r="S13021" s="42">
        <v>10472</v>
      </c>
      <c r="T13021" s="66" t="s">
        <v>3893</v>
      </c>
    </row>
    <row r="13022" spans="19:20">
      <c r="S13022" s="42">
        <v>10473</v>
      </c>
      <c r="T13022" s="66" t="s">
        <v>3893</v>
      </c>
    </row>
    <row r="13023" spans="19:20">
      <c r="S13023" s="42">
        <v>10474</v>
      </c>
      <c r="T13023" s="66" t="s">
        <v>3866</v>
      </c>
    </row>
    <row r="13024" spans="19:20">
      <c r="S13024" s="42">
        <v>10475</v>
      </c>
      <c r="T13024" s="66" t="s">
        <v>3866</v>
      </c>
    </row>
    <row r="13025" spans="19:20">
      <c r="S13025" s="42">
        <v>10476</v>
      </c>
      <c r="T13025" s="66" t="s">
        <v>3896</v>
      </c>
    </row>
    <row r="13026" spans="19:20">
      <c r="S13026" s="42">
        <v>10477</v>
      </c>
      <c r="T13026" s="66" t="s">
        <v>3896</v>
      </c>
    </row>
    <row r="13027" spans="19:20">
      <c r="S13027" s="42">
        <v>10404</v>
      </c>
      <c r="T13027" s="66" t="s">
        <v>3888</v>
      </c>
    </row>
    <row r="13028" spans="19:20">
      <c r="S13028" s="42">
        <v>10405</v>
      </c>
      <c r="T13028" s="66" t="s">
        <v>3894</v>
      </c>
    </row>
    <row r="13029" spans="19:20">
      <c r="S13029" s="42">
        <v>10406</v>
      </c>
      <c r="T13029" s="66" t="s">
        <v>4491</v>
      </c>
    </row>
    <row r="13030" spans="19:20">
      <c r="S13030" s="42">
        <v>10407</v>
      </c>
      <c r="T13030" s="66" t="s">
        <v>3852</v>
      </c>
    </row>
    <row r="13031" spans="19:20">
      <c r="S13031" s="42">
        <v>10408</v>
      </c>
      <c r="T13031" s="66" t="s">
        <v>3213</v>
      </c>
    </row>
    <row r="13032" spans="19:20">
      <c r="S13032" s="42">
        <v>10409</v>
      </c>
      <c r="T13032" s="66" t="s">
        <v>3953</v>
      </c>
    </row>
    <row r="13033" spans="19:20">
      <c r="S13033" s="42">
        <v>10410</v>
      </c>
      <c r="T13033" s="66" t="s">
        <v>3953</v>
      </c>
    </row>
    <row r="13034" spans="19:20">
      <c r="S13034" s="42">
        <v>10411</v>
      </c>
      <c r="T13034" s="66" t="s">
        <v>3953</v>
      </c>
    </row>
    <row r="13035" spans="19:20">
      <c r="S13035" s="42">
        <v>10412</v>
      </c>
      <c r="T13035" s="66" t="s">
        <v>4045</v>
      </c>
    </row>
    <row r="13036" spans="19:20">
      <c r="S13036" s="42">
        <v>10413</v>
      </c>
      <c r="T13036" s="66" t="s">
        <v>4045</v>
      </c>
    </row>
    <row r="13037" spans="19:20">
      <c r="S13037" s="42">
        <v>11339</v>
      </c>
      <c r="T13037" s="66" t="s">
        <v>3514</v>
      </c>
    </row>
    <row r="13038" spans="19:20">
      <c r="S13038" s="42">
        <v>11340</v>
      </c>
      <c r="T13038" s="66" t="s">
        <v>3514</v>
      </c>
    </row>
    <row r="13039" spans="19:20">
      <c r="S13039" s="42">
        <v>11341</v>
      </c>
      <c r="T13039" s="66" t="s">
        <v>3514</v>
      </c>
    </row>
    <row r="13040" spans="19:20">
      <c r="S13040" s="42">
        <v>11342</v>
      </c>
      <c r="T13040" s="66" t="s">
        <v>3514</v>
      </c>
    </row>
    <row r="13041" spans="19:20">
      <c r="S13041" s="42">
        <v>11343</v>
      </c>
      <c r="T13041" s="66" t="s">
        <v>3514</v>
      </c>
    </row>
    <row r="13042" spans="19:20">
      <c r="S13042" s="42">
        <v>11344</v>
      </c>
      <c r="T13042" s="66" t="s">
        <v>3844</v>
      </c>
    </row>
    <row r="13043" spans="19:20">
      <c r="S13043" s="42">
        <v>11345</v>
      </c>
      <c r="T13043" s="66" t="s">
        <v>3932</v>
      </c>
    </row>
    <row r="13044" spans="19:20">
      <c r="S13044" s="42">
        <v>11346</v>
      </c>
      <c r="T13044" s="66" t="s">
        <v>4494</v>
      </c>
    </row>
    <row r="13045" spans="19:20">
      <c r="S13045" s="42">
        <v>11347</v>
      </c>
      <c r="T13045" s="66" t="s">
        <v>4494</v>
      </c>
    </row>
    <row r="13046" spans="19:20">
      <c r="S13046" s="42">
        <v>11348</v>
      </c>
      <c r="T13046" s="66" t="s">
        <v>3213</v>
      </c>
    </row>
    <row r="13047" spans="19:20">
      <c r="S13047" s="42">
        <v>11349</v>
      </c>
      <c r="T13047" s="66" t="s">
        <v>4494</v>
      </c>
    </row>
    <row r="13048" spans="19:20">
      <c r="S13048" s="42">
        <v>11350</v>
      </c>
      <c r="T13048" s="66" t="s">
        <v>4494</v>
      </c>
    </row>
    <row r="13049" spans="19:20">
      <c r="S13049" s="42">
        <v>11351</v>
      </c>
      <c r="T13049" s="66" t="s">
        <v>4495</v>
      </c>
    </row>
    <row r="13050" spans="19:20">
      <c r="S13050" s="42">
        <v>11352</v>
      </c>
      <c r="T13050" s="66" t="s">
        <v>4495</v>
      </c>
    </row>
    <row r="13051" spans="19:20">
      <c r="S13051" s="42">
        <v>11353</v>
      </c>
      <c r="T13051" s="66" t="s">
        <v>4495</v>
      </c>
    </row>
    <row r="13052" spans="19:20">
      <c r="S13052" s="42">
        <v>11354</v>
      </c>
      <c r="T13052" s="66" t="s">
        <v>4494</v>
      </c>
    </row>
    <row r="13053" spans="19:20">
      <c r="S13053" s="42">
        <v>11355</v>
      </c>
      <c r="T13053" s="66" t="s">
        <v>3827</v>
      </c>
    </row>
    <row r="13054" spans="19:20">
      <c r="S13054" s="42">
        <v>11356</v>
      </c>
      <c r="T13054" s="66" t="s">
        <v>3321</v>
      </c>
    </row>
    <row r="13055" spans="19:20">
      <c r="S13055" s="42">
        <v>11357</v>
      </c>
      <c r="T13055" s="66" t="s">
        <v>3514</v>
      </c>
    </row>
    <row r="13056" spans="19:20">
      <c r="S13056" s="42">
        <v>11358</v>
      </c>
      <c r="T13056" s="66" t="s">
        <v>3514</v>
      </c>
    </row>
    <row r="13057" spans="19:20">
      <c r="S13057" s="42">
        <v>11359</v>
      </c>
      <c r="T13057" s="66" t="s">
        <v>3213</v>
      </c>
    </row>
    <row r="13058" spans="19:20">
      <c r="S13058" s="42">
        <v>11360</v>
      </c>
      <c r="T13058" s="66" t="s">
        <v>4496</v>
      </c>
    </row>
    <row r="13059" spans="19:20">
      <c r="S13059" s="42">
        <v>11361</v>
      </c>
      <c r="T13059" s="66" t="s">
        <v>3213</v>
      </c>
    </row>
    <row r="13060" spans="19:20">
      <c r="S13060" s="42">
        <v>11362</v>
      </c>
      <c r="T13060" s="66" t="s">
        <v>3213</v>
      </c>
    </row>
    <row r="13061" spans="19:20">
      <c r="S13061" s="42">
        <v>11363</v>
      </c>
      <c r="T13061" s="66" t="s">
        <v>3899</v>
      </c>
    </row>
    <row r="13062" spans="19:20">
      <c r="S13062" s="42">
        <v>11364</v>
      </c>
      <c r="T13062" s="66" t="s">
        <v>3899</v>
      </c>
    </row>
    <row r="13063" spans="19:20">
      <c r="S13063" s="42">
        <v>11365</v>
      </c>
      <c r="T13063" s="66" t="s">
        <v>3931</v>
      </c>
    </row>
    <row r="13064" spans="19:20">
      <c r="S13064" s="42">
        <v>11366</v>
      </c>
      <c r="T13064" s="66" t="s">
        <v>3910</v>
      </c>
    </row>
    <row r="13065" spans="19:20">
      <c r="S13065" s="42">
        <v>11367</v>
      </c>
      <c r="T13065" s="66" t="s">
        <v>3844</v>
      </c>
    </row>
    <row r="13066" spans="19:20">
      <c r="S13066" s="42">
        <v>11368</v>
      </c>
      <c r="T13066" s="66" t="s">
        <v>3213</v>
      </c>
    </row>
    <row r="13067" spans="19:20">
      <c r="S13067" s="42">
        <v>11369</v>
      </c>
      <c r="T13067" s="66" t="s">
        <v>3213</v>
      </c>
    </row>
    <row r="13068" spans="19:20">
      <c r="S13068" s="42">
        <v>11370</v>
      </c>
      <c r="T13068" s="66" t="s">
        <v>3213</v>
      </c>
    </row>
    <row r="13069" spans="19:20">
      <c r="S13069" s="42">
        <v>11371</v>
      </c>
      <c r="T13069" s="66" t="s">
        <v>3903</v>
      </c>
    </row>
    <row r="13070" spans="19:20">
      <c r="S13070" s="42">
        <v>11372</v>
      </c>
      <c r="T13070" s="66" t="s">
        <v>3823</v>
      </c>
    </row>
    <row r="13071" spans="19:20">
      <c r="S13071" s="42">
        <v>11373</v>
      </c>
      <c r="T13071" s="66" t="s">
        <v>3884</v>
      </c>
    </row>
    <row r="13072" spans="19:20">
      <c r="S13072" s="42">
        <v>11374</v>
      </c>
      <c r="T13072" s="66" t="s">
        <v>3884</v>
      </c>
    </row>
    <row r="13073" spans="19:20">
      <c r="S13073" s="42">
        <v>11375</v>
      </c>
      <c r="T13073" s="66" t="s">
        <v>3903</v>
      </c>
    </row>
    <row r="13074" spans="19:20">
      <c r="S13074" s="42">
        <v>11376</v>
      </c>
      <c r="T13074" s="66" t="s">
        <v>3903</v>
      </c>
    </row>
    <row r="13075" spans="19:20">
      <c r="S13075" s="42">
        <v>11378</v>
      </c>
      <c r="T13075" s="66" t="s">
        <v>4310</v>
      </c>
    </row>
    <row r="13076" spans="19:20">
      <c r="S13076" s="42">
        <v>11379</v>
      </c>
      <c r="T13076" s="66" t="s">
        <v>3868</v>
      </c>
    </row>
    <row r="13077" spans="19:20">
      <c r="S13077" s="42">
        <v>11380</v>
      </c>
      <c r="T13077" s="66" t="s">
        <v>3213</v>
      </c>
    </row>
    <row r="13078" spans="19:20">
      <c r="S13078" s="42">
        <v>11381</v>
      </c>
      <c r="T13078" s="66" t="s">
        <v>3903</v>
      </c>
    </row>
    <row r="13079" spans="19:20">
      <c r="S13079" s="42">
        <v>11382</v>
      </c>
      <c r="T13079" s="66" t="s">
        <v>4423</v>
      </c>
    </row>
    <row r="13080" spans="19:20">
      <c r="S13080" s="42">
        <v>11383</v>
      </c>
      <c r="T13080" s="66" t="s">
        <v>4423</v>
      </c>
    </row>
    <row r="13081" spans="19:20">
      <c r="S13081" s="42">
        <v>11384</v>
      </c>
      <c r="T13081" s="66" t="s">
        <v>3213</v>
      </c>
    </row>
    <row r="13082" spans="19:20">
      <c r="S13082" s="42">
        <v>11385</v>
      </c>
      <c r="T13082" s="66" t="s">
        <v>4423</v>
      </c>
    </row>
    <row r="13083" spans="19:20">
      <c r="S13083" s="42">
        <v>11386</v>
      </c>
      <c r="T13083" s="66" t="s">
        <v>3916</v>
      </c>
    </row>
    <row r="13084" spans="19:20">
      <c r="S13084" s="42">
        <v>11387</v>
      </c>
      <c r="T13084" s="66" t="s">
        <v>3938</v>
      </c>
    </row>
    <row r="13085" spans="19:20">
      <c r="S13085" s="42">
        <v>11388</v>
      </c>
      <c r="T13085" s="66" t="s">
        <v>3213</v>
      </c>
    </row>
    <row r="13086" spans="19:20">
      <c r="S13086" s="42">
        <v>11393</v>
      </c>
      <c r="T13086" s="66" t="s">
        <v>3213</v>
      </c>
    </row>
    <row r="13087" spans="19:20">
      <c r="S13087" s="42">
        <v>11394</v>
      </c>
      <c r="T13087" s="66" t="s">
        <v>4497</v>
      </c>
    </row>
    <row r="13088" spans="19:20">
      <c r="S13088" s="42">
        <v>11395</v>
      </c>
      <c r="T13088" s="66" t="s">
        <v>3436</v>
      </c>
    </row>
    <row r="13089" spans="19:20">
      <c r="S13089" s="42">
        <v>11396</v>
      </c>
      <c r="T13089" s="66" t="s">
        <v>3920</v>
      </c>
    </row>
    <row r="13090" spans="19:20">
      <c r="S13090" s="42">
        <v>11397</v>
      </c>
      <c r="T13090" s="66" t="s">
        <v>3910</v>
      </c>
    </row>
    <row r="13091" spans="19:20">
      <c r="S13091" s="42">
        <v>11398</v>
      </c>
      <c r="T13091" s="66" t="s">
        <v>3213</v>
      </c>
    </row>
    <row r="13092" spans="19:20">
      <c r="S13092" s="42">
        <v>11399</v>
      </c>
      <c r="T13092" s="66" t="s">
        <v>4489</v>
      </c>
    </row>
    <row r="13093" spans="19:20">
      <c r="S13093" s="42">
        <v>11400</v>
      </c>
      <c r="T13093" s="66" t="s">
        <v>3910</v>
      </c>
    </row>
    <row r="13094" spans="19:20">
      <c r="S13094" s="42">
        <v>11401</v>
      </c>
      <c r="T13094" s="66" t="s">
        <v>3910</v>
      </c>
    </row>
    <row r="13095" spans="19:20">
      <c r="S13095" s="42">
        <v>11402</v>
      </c>
      <c r="T13095" s="66" t="s">
        <v>3990</v>
      </c>
    </row>
    <row r="13096" spans="19:20">
      <c r="S13096" s="42">
        <v>11403</v>
      </c>
      <c r="T13096" s="66" t="s">
        <v>3990</v>
      </c>
    </row>
    <row r="13097" spans="19:20">
      <c r="S13097" s="42">
        <v>11404</v>
      </c>
      <c r="T13097" s="66" t="s">
        <v>4324</v>
      </c>
    </row>
    <row r="13098" spans="19:20">
      <c r="S13098" s="42">
        <v>11405</v>
      </c>
      <c r="T13098" s="66" t="s">
        <v>4324</v>
      </c>
    </row>
    <row r="13099" spans="19:20">
      <c r="S13099" s="42">
        <v>11229</v>
      </c>
      <c r="T13099" s="66" t="s">
        <v>3910</v>
      </c>
    </row>
    <row r="13100" spans="19:20">
      <c r="S13100" s="42">
        <v>11230</v>
      </c>
      <c r="T13100" s="66" t="s">
        <v>4498</v>
      </c>
    </row>
    <row r="13101" spans="19:20">
      <c r="S13101" s="42">
        <v>11231</v>
      </c>
      <c r="T13101" s="66" t="s">
        <v>4498</v>
      </c>
    </row>
    <row r="13102" spans="19:20">
      <c r="S13102" s="42">
        <v>11232</v>
      </c>
      <c r="T13102" s="66" t="s">
        <v>3875</v>
      </c>
    </row>
    <row r="13103" spans="19:20">
      <c r="S13103" s="42">
        <v>11233</v>
      </c>
      <c r="T13103" s="66" t="s">
        <v>4499</v>
      </c>
    </row>
    <row r="13104" spans="19:20">
      <c r="S13104" s="42">
        <v>11235</v>
      </c>
      <c r="T13104" s="66" t="s">
        <v>4029</v>
      </c>
    </row>
    <row r="13105" spans="19:20">
      <c r="S13105" s="42">
        <v>11236</v>
      </c>
      <c r="T13105" s="66" t="s">
        <v>3914</v>
      </c>
    </row>
    <row r="13106" spans="19:20">
      <c r="S13106" s="42">
        <v>11237</v>
      </c>
      <c r="T13106" s="66" t="s">
        <v>3914</v>
      </c>
    </row>
    <row r="13107" spans="19:20">
      <c r="S13107" s="42">
        <v>11238</v>
      </c>
      <c r="T13107" s="66" t="s">
        <v>3914</v>
      </c>
    </row>
    <row r="13108" spans="19:20">
      <c r="S13108" s="42">
        <v>11239</v>
      </c>
      <c r="T13108" s="66" t="s">
        <v>4048</v>
      </c>
    </row>
    <row r="13109" spans="19:20">
      <c r="S13109" s="42">
        <v>11240</v>
      </c>
      <c r="T13109" s="66" t="s">
        <v>4048</v>
      </c>
    </row>
    <row r="13110" spans="19:20">
      <c r="S13110" s="42">
        <v>11245</v>
      </c>
      <c r="T13110" s="66" t="s">
        <v>3875</v>
      </c>
    </row>
    <row r="13111" spans="19:20">
      <c r="S13111" s="42">
        <v>11246</v>
      </c>
      <c r="T13111" s="66" t="s">
        <v>3402</v>
      </c>
    </row>
    <row r="13112" spans="19:20">
      <c r="S13112" s="42">
        <v>11247</v>
      </c>
      <c r="T13112" s="66" t="s">
        <v>3402</v>
      </c>
    </row>
    <row r="13113" spans="19:20">
      <c r="S13113" s="42">
        <v>11248</v>
      </c>
      <c r="T13113" s="66" t="s">
        <v>3402</v>
      </c>
    </row>
    <row r="13114" spans="19:20">
      <c r="S13114" s="42">
        <v>11249</v>
      </c>
      <c r="T13114" s="66" t="s">
        <v>3402</v>
      </c>
    </row>
    <row r="13115" spans="19:20">
      <c r="S13115" s="42">
        <v>11250</v>
      </c>
      <c r="T13115" s="66" t="s">
        <v>4429</v>
      </c>
    </row>
    <row r="13116" spans="19:20">
      <c r="S13116" s="42">
        <v>11251</v>
      </c>
      <c r="T13116" s="66" t="s">
        <v>4429</v>
      </c>
    </row>
    <row r="13117" spans="19:20">
      <c r="S13117" s="42">
        <v>11252</v>
      </c>
      <c r="T13117" s="66" t="s">
        <v>3213</v>
      </c>
    </row>
    <row r="13118" spans="19:20">
      <c r="S13118" s="42">
        <v>11253</v>
      </c>
      <c r="T13118" s="66" t="s">
        <v>3914</v>
      </c>
    </row>
    <row r="13119" spans="19:20">
      <c r="S13119" s="42">
        <v>11254</v>
      </c>
      <c r="T13119" s="66" t="s">
        <v>4048</v>
      </c>
    </row>
    <row r="13120" spans="19:20">
      <c r="S13120" s="42">
        <v>11255</v>
      </c>
      <c r="T13120" s="66" t="s">
        <v>4104</v>
      </c>
    </row>
    <row r="13121" spans="19:20">
      <c r="S13121" s="42">
        <v>11256</v>
      </c>
      <c r="T13121" s="66" t="s">
        <v>3917</v>
      </c>
    </row>
    <row r="13122" spans="19:20">
      <c r="S13122" s="42">
        <v>11257</v>
      </c>
      <c r="T13122" s="66" t="s">
        <v>3918</v>
      </c>
    </row>
    <row r="13123" spans="19:20">
      <c r="S13123" s="42">
        <v>11258</v>
      </c>
      <c r="T13123" s="66" t="s">
        <v>3918</v>
      </c>
    </row>
    <row r="13124" spans="19:20">
      <c r="S13124" s="42">
        <v>11259</v>
      </c>
      <c r="T13124" s="66" t="s">
        <v>3542</v>
      </c>
    </row>
    <row r="13125" spans="19:20">
      <c r="S13125" s="42">
        <v>11260</v>
      </c>
      <c r="T13125" s="66" t="s">
        <v>3542</v>
      </c>
    </row>
    <row r="13126" spans="19:20">
      <c r="S13126" s="42">
        <v>11261</v>
      </c>
      <c r="T13126" s="66" t="s">
        <v>3213</v>
      </c>
    </row>
    <row r="13127" spans="19:20">
      <c r="S13127" s="42">
        <v>11262</v>
      </c>
      <c r="T13127" s="66" t="s">
        <v>3213</v>
      </c>
    </row>
    <row r="13128" spans="19:20">
      <c r="S13128" s="42">
        <v>11263</v>
      </c>
      <c r="T13128" s="66" t="s">
        <v>3213</v>
      </c>
    </row>
    <row r="13129" spans="19:20">
      <c r="S13129" s="42">
        <v>11264</v>
      </c>
      <c r="T13129" s="66" t="s">
        <v>3910</v>
      </c>
    </row>
    <row r="13130" spans="19:20">
      <c r="S13130" s="42">
        <v>11265</v>
      </c>
      <c r="T13130" s="66" t="s">
        <v>3910</v>
      </c>
    </row>
    <row r="13131" spans="19:20">
      <c r="S13131" s="42">
        <v>11266</v>
      </c>
      <c r="T13131" s="66" t="s">
        <v>3413</v>
      </c>
    </row>
    <row r="13132" spans="19:20">
      <c r="S13132" s="42">
        <v>11267</v>
      </c>
      <c r="T13132" s="66" t="s">
        <v>3413</v>
      </c>
    </row>
    <row r="13133" spans="19:20">
      <c r="S13133" s="42">
        <v>11268</v>
      </c>
      <c r="T13133" s="66" t="s">
        <v>3413</v>
      </c>
    </row>
    <row r="13134" spans="19:20">
      <c r="S13134" s="42">
        <v>11269</v>
      </c>
      <c r="T13134" s="66" t="s">
        <v>3413</v>
      </c>
    </row>
    <row r="13135" spans="19:20">
      <c r="S13135" s="42">
        <v>11270</v>
      </c>
      <c r="T13135" s="66" t="s">
        <v>3875</v>
      </c>
    </row>
    <row r="13136" spans="19:20">
      <c r="S13136" s="42">
        <v>11271</v>
      </c>
      <c r="T13136" s="66" t="s">
        <v>4330</v>
      </c>
    </row>
    <row r="13137" spans="19:20">
      <c r="S13137" s="42">
        <v>11272</v>
      </c>
      <c r="T13137" s="66" t="s">
        <v>4330</v>
      </c>
    </row>
    <row r="13138" spans="19:20">
      <c r="S13138" s="42">
        <v>11273</v>
      </c>
      <c r="T13138" s="66" t="s">
        <v>4330</v>
      </c>
    </row>
    <row r="13139" spans="19:20">
      <c r="S13139" s="42">
        <v>11274</v>
      </c>
      <c r="T13139" s="66" t="s">
        <v>3213</v>
      </c>
    </row>
    <row r="13140" spans="19:20">
      <c r="S13140" s="42">
        <v>11275</v>
      </c>
      <c r="T13140" s="66" t="s">
        <v>3910</v>
      </c>
    </row>
    <row r="13141" spans="19:20">
      <c r="S13141" s="42">
        <v>11276</v>
      </c>
      <c r="T13141" s="66" t="s">
        <v>3213</v>
      </c>
    </row>
    <row r="13142" spans="19:20">
      <c r="S13142" s="42">
        <v>11277</v>
      </c>
      <c r="T13142" s="66" t="s">
        <v>4330</v>
      </c>
    </row>
    <row r="13143" spans="19:20">
      <c r="S13143" s="42">
        <v>11278</v>
      </c>
      <c r="T13143" s="66" t="s">
        <v>4328</v>
      </c>
    </row>
    <row r="13144" spans="19:20">
      <c r="S13144" s="42">
        <v>11280</v>
      </c>
      <c r="T13144" s="66" t="s">
        <v>3213</v>
      </c>
    </row>
    <row r="13145" spans="19:20">
      <c r="S13145" s="42">
        <v>11281</v>
      </c>
      <c r="T13145" s="66" t="s">
        <v>4045</v>
      </c>
    </row>
    <row r="13146" spans="19:20">
      <c r="S13146" s="42">
        <v>11282</v>
      </c>
      <c r="T13146" s="66" t="s">
        <v>4148</v>
      </c>
    </row>
    <row r="13147" spans="19:20">
      <c r="S13147" s="42">
        <v>11283</v>
      </c>
      <c r="T13147" s="66" t="s">
        <v>4148</v>
      </c>
    </row>
    <row r="13148" spans="19:20">
      <c r="S13148" s="42">
        <v>11284</v>
      </c>
      <c r="T13148" s="66" t="s">
        <v>3875</v>
      </c>
    </row>
    <row r="13149" spans="19:20">
      <c r="S13149" s="42">
        <v>11285</v>
      </c>
      <c r="T13149" s="66" t="s">
        <v>3875</v>
      </c>
    </row>
    <row r="13150" spans="19:20">
      <c r="S13150" s="42">
        <v>11286</v>
      </c>
      <c r="T13150" s="66" t="s">
        <v>3875</v>
      </c>
    </row>
    <row r="13151" spans="19:20">
      <c r="S13151" s="42">
        <v>11287</v>
      </c>
      <c r="T13151" s="66" t="s">
        <v>3914</v>
      </c>
    </row>
    <row r="13152" spans="19:20">
      <c r="S13152" s="42">
        <v>11288</v>
      </c>
      <c r="T13152" s="66" t="s">
        <v>3823</v>
      </c>
    </row>
    <row r="13153" spans="19:20">
      <c r="S13153" s="42">
        <v>11289</v>
      </c>
      <c r="T13153" s="66" t="s">
        <v>3823</v>
      </c>
    </row>
    <row r="13154" spans="19:20">
      <c r="S13154" s="42">
        <v>11290</v>
      </c>
      <c r="T13154" s="66" t="s">
        <v>3823</v>
      </c>
    </row>
    <row r="13155" spans="19:20">
      <c r="S13155" s="42">
        <v>11291</v>
      </c>
      <c r="T13155" s="66" t="s">
        <v>3914</v>
      </c>
    </row>
    <row r="13156" spans="19:20">
      <c r="S13156" s="42">
        <v>11292</v>
      </c>
      <c r="T13156" s="66" t="s">
        <v>3914</v>
      </c>
    </row>
    <row r="13157" spans="19:20">
      <c r="S13157" s="42">
        <v>11293</v>
      </c>
      <c r="T13157" s="66" t="s">
        <v>3914</v>
      </c>
    </row>
    <row r="13158" spans="19:20">
      <c r="S13158" s="42">
        <v>11294</v>
      </c>
      <c r="T13158" s="66" t="s">
        <v>3213</v>
      </c>
    </row>
    <row r="13159" spans="19:20">
      <c r="S13159" s="42">
        <v>11295</v>
      </c>
      <c r="T13159" s="66" t="s">
        <v>3213</v>
      </c>
    </row>
    <row r="13160" spans="19:20">
      <c r="S13160" s="42">
        <v>11296</v>
      </c>
      <c r="T13160" s="66" t="s">
        <v>3213</v>
      </c>
    </row>
    <row r="13161" spans="19:20">
      <c r="S13161" s="42">
        <v>11297</v>
      </c>
      <c r="T13161" s="66" t="s">
        <v>4500</v>
      </c>
    </row>
    <row r="13162" spans="19:20">
      <c r="S13162" s="42">
        <v>11298</v>
      </c>
      <c r="T13162" s="66" t="s">
        <v>4328</v>
      </c>
    </row>
    <row r="13163" spans="19:20">
      <c r="S13163" s="42">
        <v>11299</v>
      </c>
      <c r="T13163" s="66" t="s">
        <v>4425</v>
      </c>
    </row>
    <row r="13164" spans="19:20">
      <c r="S13164" s="42">
        <v>11300</v>
      </c>
      <c r="T13164" s="66" t="s">
        <v>4050</v>
      </c>
    </row>
    <row r="13165" spans="19:20">
      <c r="S13165" s="42">
        <v>11301</v>
      </c>
      <c r="T13165" s="66" t="s">
        <v>3213</v>
      </c>
    </row>
    <row r="13166" spans="19:20">
      <c r="S13166" s="42">
        <v>11302</v>
      </c>
      <c r="T13166" s="66" t="s">
        <v>3514</v>
      </c>
    </row>
    <row r="13167" spans="19:20">
      <c r="S13167" s="42">
        <v>11303</v>
      </c>
      <c r="T13167" s="66" t="s">
        <v>3514</v>
      </c>
    </row>
    <row r="13168" spans="19:20">
      <c r="S13168" s="42">
        <v>11304</v>
      </c>
      <c r="T13168" s="66" t="s">
        <v>3514</v>
      </c>
    </row>
    <row r="13169" spans="19:20">
      <c r="S13169" s="42">
        <v>11305</v>
      </c>
      <c r="T13169" s="66" t="s">
        <v>3936</v>
      </c>
    </row>
    <row r="13170" spans="19:20">
      <c r="S13170" s="42">
        <v>11306</v>
      </c>
      <c r="T13170" s="66" t="s">
        <v>3936</v>
      </c>
    </row>
    <row r="13171" spans="19:20">
      <c r="S13171" s="42">
        <v>11307</v>
      </c>
      <c r="T13171" s="66" t="s">
        <v>3931</v>
      </c>
    </row>
    <row r="13172" spans="19:20">
      <c r="S13172" s="42">
        <v>11308</v>
      </c>
      <c r="T13172" s="66" t="s">
        <v>3931</v>
      </c>
    </row>
    <row r="13173" spans="19:20">
      <c r="S13173" s="42">
        <v>11309</v>
      </c>
      <c r="T13173" s="66" t="s">
        <v>3931</v>
      </c>
    </row>
    <row r="13174" spans="19:20">
      <c r="S13174" s="42">
        <v>11310</v>
      </c>
      <c r="T13174" s="66" t="s">
        <v>3931</v>
      </c>
    </row>
    <row r="13175" spans="19:20">
      <c r="S13175" s="42">
        <v>11311</v>
      </c>
      <c r="T13175" s="66" t="s">
        <v>3388</v>
      </c>
    </row>
    <row r="13176" spans="19:20">
      <c r="S13176" s="42">
        <v>11312</v>
      </c>
      <c r="T13176" s="66" t="s">
        <v>3388</v>
      </c>
    </row>
    <row r="13177" spans="19:20">
      <c r="S13177" s="42">
        <v>11313</v>
      </c>
      <c r="T13177" s="66" t="s">
        <v>3575</v>
      </c>
    </row>
    <row r="13178" spans="19:20">
      <c r="S13178" s="42">
        <v>11314</v>
      </c>
      <c r="T13178" s="66" t="s">
        <v>3910</v>
      </c>
    </row>
    <row r="13179" spans="19:20">
      <c r="S13179" s="42">
        <v>11315</v>
      </c>
      <c r="T13179" s="66" t="s">
        <v>3910</v>
      </c>
    </row>
    <row r="13180" spans="19:20">
      <c r="S13180" s="42">
        <v>11316</v>
      </c>
      <c r="T13180" s="66" t="s">
        <v>3910</v>
      </c>
    </row>
    <row r="13181" spans="19:20">
      <c r="S13181" s="42">
        <v>11317</v>
      </c>
      <c r="T13181" s="66" t="s">
        <v>3936</v>
      </c>
    </row>
    <row r="13182" spans="19:20">
      <c r="S13182" s="42">
        <v>11318</v>
      </c>
      <c r="T13182" s="66" t="s">
        <v>3936</v>
      </c>
    </row>
    <row r="13183" spans="19:20">
      <c r="S13183" s="42">
        <v>11319</v>
      </c>
      <c r="T13183" s="66" t="s">
        <v>3936</v>
      </c>
    </row>
    <row r="13184" spans="19:20">
      <c r="S13184" s="42">
        <v>11320</v>
      </c>
      <c r="T13184" s="66" t="s">
        <v>3936</v>
      </c>
    </row>
    <row r="13185" spans="19:20">
      <c r="S13185" s="42">
        <v>11321</v>
      </c>
      <c r="T13185" s="66" t="s">
        <v>3213</v>
      </c>
    </row>
    <row r="13186" spans="19:20">
      <c r="S13186" s="42">
        <v>11322</v>
      </c>
      <c r="T13186" s="66" t="s">
        <v>3910</v>
      </c>
    </row>
    <row r="13187" spans="19:20">
      <c r="S13187" s="42">
        <v>11323</v>
      </c>
      <c r="T13187" s="66" t="s">
        <v>3910</v>
      </c>
    </row>
    <row r="13188" spans="19:20">
      <c r="S13188" s="42">
        <v>11324</v>
      </c>
      <c r="T13188" s="66" t="s">
        <v>3936</v>
      </c>
    </row>
    <row r="13189" spans="19:20">
      <c r="S13189" s="42">
        <v>11325</v>
      </c>
      <c r="T13189" s="66" t="s">
        <v>3936</v>
      </c>
    </row>
    <row r="13190" spans="19:20">
      <c r="S13190" s="42">
        <v>11326</v>
      </c>
      <c r="T13190" s="66" t="s">
        <v>4501</v>
      </c>
    </row>
    <row r="13191" spans="19:20">
      <c r="S13191" s="42">
        <v>11327</v>
      </c>
      <c r="T13191" s="66" t="s">
        <v>3917</v>
      </c>
    </row>
    <row r="13192" spans="19:20">
      <c r="S13192" s="42">
        <v>11328</v>
      </c>
      <c r="T13192" s="66" t="s">
        <v>3213</v>
      </c>
    </row>
    <row r="13193" spans="19:20">
      <c r="S13193" s="42">
        <v>11329</v>
      </c>
      <c r="T13193" s="66" t="s">
        <v>3514</v>
      </c>
    </row>
    <row r="13194" spans="19:20">
      <c r="S13194" s="42">
        <v>11330</v>
      </c>
      <c r="T13194" s="66" t="s">
        <v>3514</v>
      </c>
    </row>
    <row r="13195" spans="19:20">
      <c r="S13195" s="42">
        <v>11331</v>
      </c>
      <c r="T13195" s="66" t="s">
        <v>3891</v>
      </c>
    </row>
    <row r="13196" spans="19:20">
      <c r="S13196" s="42">
        <v>11332</v>
      </c>
      <c r="T13196" s="66" t="s">
        <v>3213</v>
      </c>
    </row>
    <row r="13197" spans="19:20">
      <c r="S13197" s="42">
        <v>11333</v>
      </c>
      <c r="T13197" s="66" t="s">
        <v>3213</v>
      </c>
    </row>
    <row r="13198" spans="19:20">
      <c r="S13198" s="42">
        <v>11334</v>
      </c>
      <c r="T13198" s="66" t="s">
        <v>3213</v>
      </c>
    </row>
    <row r="13199" spans="19:20">
      <c r="S13199" s="42">
        <v>11335</v>
      </c>
      <c r="T13199" s="66" t="s">
        <v>3213</v>
      </c>
    </row>
    <row r="13200" spans="19:20">
      <c r="S13200" s="42">
        <v>11336</v>
      </c>
      <c r="T13200" s="66" t="s">
        <v>3514</v>
      </c>
    </row>
    <row r="13201" spans="19:20">
      <c r="S13201" s="42">
        <v>11337</v>
      </c>
      <c r="T13201" s="66" t="s">
        <v>3514</v>
      </c>
    </row>
    <row r="13202" spans="19:20">
      <c r="S13202" s="42">
        <v>11338</v>
      </c>
      <c r="T13202" s="66" t="s">
        <v>3514</v>
      </c>
    </row>
    <row r="13203" spans="19:20">
      <c r="S13203" s="42">
        <v>12200</v>
      </c>
      <c r="T13203" s="66" t="s">
        <v>3213</v>
      </c>
    </row>
    <row r="13204" spans="19:20">
      <c r="S13204" s="42">
        <v>12202</v>
      </c>
      <c r="T13204" s="66" t="s">
        <v>3213</v>
      </c>
    </row>
    <row r="13205" spans="19:20">
      <c r="S13205" s="42">
        <v>12203</v>
      </c>
      <c r="T13205" s="66" t="s">
        <v>3514</v>
      </c>
    </row>
    <row r="13206" spans="19:20">
      <c r="S13206" s="42">
        <v>12204</v>
      </c>
      <c r="T13206" s="66" t="s">
        <v>3213</v>
      </c>
    </row>
    <row r="13207" spans="19:20">
      <c r="S13207" s="42">
        <v>12205</v>
      </c>
      <c r="T13207" s="66" t="s">
        <v>3409</v>
      </c>
    </row>
    <row r="13208" spans="19:20">
      <c r="S13208" s="42">
        <v>12206</v>
      </c>
      <c r="T13208" s="66" t="s">
        <v>3409</v>
      </c>
    </row>
    <row r="13209" spans="19:20">
      <c r="S13209" s="42">
        <v>12207</v>
      </c>
      <c r="T13209" s="66" t="s">
        <v>3409</v>
      </c>
    </row>
    <row r="13210" spans="19:20">
      <c r="S13210" s="42">
        <v>12208</v>
      </c>
      <c r="T13210" s="66" t="s">
        <v>3409</v>
      </c>
    </row>
    <row r="13211" spans="19:20">
      <c r="S13211" s="42">
        <v>12209</v>
      </c>
      <c r="T13211" s="66" t="s">
        <v>3409</v>
      </c>
    </row>
    <row r="13212" spans="19:20">
      <c r="S13212" s="42">
        <v>12210</v>
      </c>
      <c r="T13212" s="66" t="s">
        <v>3213</v>
      </c>
    </row>
    <row r="13213" spans="19:20">
      <c r="S13213" s="42">
        <v>12211</v>
      </c>
      <c r="T13213" s="66" t="s">
        <v>4289</v>
      </c>
    </row>
    <row r="13214" spans="19:20">
      <c r="S13214" s="42">
        <v>12212</v>
      </c>
      <c r="T13214" s="66" t="s">
        <v>4289</v>
      </c>
    </row>
    <row r="13215" spans="19:20">
      <c r="S13215" s="42">
        <v>12213</v>
      </c>
      <c r="T13215" s="66" t="s">
        <v>3213</v>
      </c>
    </row>
    <row r="13216" spans="19:20">
      <c r="S13216" s="42">
        <v>12214</v>
      </c>
      <c r="T13216" s="66" t="s">
        <v>4289</v>
      </c>
    </row>
    <row r="13217" spans="19:20">
      <c r="S13217" s="42">
        <v>12215</v>
      </c>
      <c r="T13217" s="66" t="s">
        <v>4289</v>
      </c>
    </row>
    <row r="13218" spans="19:20">
      <c r="S13218" s="42">
        <v>12216</v>
      </c>
      <c r="T13218" s="66" t="s">
        <v>4289</v>
      </c>
    </row>
    <row r="13219" spans="19:20">
      <c r="S13219" s="42">
        <v>12217</v>
      </c>
      <c r="T13219" s="66" t="s">
        <v>4289</v>
      </c>
    </row>
    <row r="13220" spans="19:20">
      <c r="S13220" s="42">
        <v>12218</v>
      </c>
      <c r="T13220" s="66" t="s">
        <v>4289</v>
      </c>
    </row>
    <row r="13221" spans="19:20">
      <c r="S13221" s="42">
        <v>12219</v>
      </c>
      <c r="T13221" s="66" t="s">
        <v>4289</v>
      </c>
    </row>
    <row r="13222" spans="19:20">
      <c r="S13222" s="42">
        <v>12220</v>
      </c>
      <c r="T13222" s="66" t="s">
        <v>4289</v>
      </c>
    </row>
    <row r="13223" spans="19:20">
      <c r="S13223" s="42">
        <v>12221</v>
      </c>
      <c r="T13223" s="66" t="s">
        <v>3514</v>
      </c>
    </row>
    <row r="13224" spans="19:20">
      <c r="S13224" s="42">
        <v>12222</v>
      </c>
      <c r="T13224" s="66" t="s">
        <v>3514</v>
      </c>
    </row>
    <row r="13225" spans="19:20">
      <c r="S13225" s="42">
        <v>12223</v>
      </c>
      <c r="T13225" s="66" t="s">
        <v>3514</v>
      </c>
    </row>
    <row r="13226" spans="19:20">
      <c r="S13226" s="42">
        <v>12224</v>
      </c>
      <c r="T13226" s="66" t="s">
        <v>3514</v>
      </c>
    </row>
    <row r="13227" spans="19:20">
      <c r="S13227" s="42">
        <v>12225</v>
      </c>
      <c r="T13227" s="66" t="s">
        <v>4289</v>
      </c>
    </row>
    <row r="13228" spans="19:20">
      <c r="S13228" s="42">
        <v>12226</v>
      </c>
      <c r="T13228" s="66" t="s">
        <v>3514</v>
      </c>
    </row>
    <row r="13229" spans="19:20">
      <c r="S13229" s="42">
        <v>12227</v>
      </c>
      <c r="T13229" s="66" t="s">
        <v>3514</v>
      </c>
    </row>
    <row r="13230" spans="19:20">
      <c r="S13230" s="42">
        <v>12228</v>
      </c>
      <c r="T13230" s="66" t="s">
        <v>3514</v>
      </c>
    </row>
    <row r="13231" spans="19:20">
      <c r="S13231" s="42">
        <v>12229</v>
      </c>
      <c r="T13231" s="66" t="s">
        <v>3467</v>
      </c>
    </row>
    <row r="13232" spans="19:20">
      <c r="S13232" s="42">
        <v>12230</v>
      </c>
      <c r="T13232" s="66" t="s">
        <v>3555</v>
      </c>
    </row>
    <row r="13233" spans="19:20">
      <c r="S13233" s="42">
        <v>12231</v>
      </c>
      <c r="T13233" s="66" t="s">
        <v>3213</v>
      </c>
    </row>
    <row r="13234" spans="19:20">
      <c r="S13234" s="42">
        <v>12232</v>
      </c>
      <c r="T13234" s="66" t="s">
        <v>4289</v>
      </c>
    </row>
    <row r="13235" spans="19:20">
      <c r="S13235" s="42">
        <v>12234</v>
      </c>
      <c r="T13235" s="66" t="s">
        <v>3409</v>
      </c>
    </row>
    <row r="13236" spans="19:20">
      <c r="S13236" s="42">
        <v>12235</v>
      </c>
      <c r="T13236" s="66" t="s">
        <v>3388</v>
      </c>
    </row>
    <row r="13237" spans="19:20">
      <c r="S13237" s="42">
        <v>12236</v>
      </c>
      <c r="T13237" s="66" t="s">
        <v>3388</v>
      </c>
    </row>
    <row r="13238" spans="19:20">
      <c r="S13238" s="42">
        <v>12237</v>
      </c>
      <c r="T13238" s="66" t="s">
        <v>3388</v>
      </c>
    </row>
    <row r="13239" spans="19:20">
      <c r="S13239" s="42">
        <v>12238</v>
      </c>
      <c r="T13239" s="66" t="s">
        <v>3388</v>
      </c>
    </row>
    <row r="13240" spans="19:20">
      <c r="S13240" s="42">
        <v>12239</v>
      </c>
      <c r="T13240" s="66" t="s">
        <v>3213</v>
      </c>
    </row>
    <row r="13241" spans="19:20">
      <c r="S13241" s="42">
        <v>12240</v>
      </c>
      <c r="T13241" s="66" t="s">
        <v>3943</v>
      </c>
    </row>
    <row r="13242" spans="19:20">
      <c r="S13242" s="42">
        <v>12241</v>
      </c>
      <c r="T13242" s="66" t="s">
        <v>3943</v>
      </c>
    </row>
    <row r="13243" spans="19:20">
      <c r="S13243" s="42">
        <v>12242</v>
      </c>
      <c r="T13243" s="66" t="s">
        <v>3943</v>
      </c>
    </row>
    <row r="13244" spans="19:20">
      <c r="S13244" s="42">
        <v>12244</v>
      </c>
      <c r="T13244" s="66" t="s">
        <v>4395</v>
      </c>
    </row>
    <row r="13245" spans="19:20">
      <c r="S13245" s="42">
        <v>12245</v>
      </c>
      <c r="T13245" s="66" t="s">
        <v>4395</v>
      </c>
    </row>
    <row r="13246" spans="19:20">
      <c r="S13246" s="42">
        <v>12246</v>
      </c>
      <c r="T13246" s="66" t="s">
        <v>4395</v>
      </c>
    </row>
    <row r="13247" spans="19:20">
      <c r="S13247" s="42">
        <v>12248</v>
      </c>
      <c r="T13247" s="66" t="s">
        <v>3555</v>
      </c>
    </row>
    <row r="13248" spans="19:20">
      <c r="S13248" s="42">
        <v>12249</v>
      </c>
      <c r="T13248" s="66" t="s">
        <v>3555</v>
      </c>
    </row>
    <row r="13249" spans="19:20">
      <c r="S13249" s="42">
        <v>12250</v>
      </c>
      <c r="T13249" s="66" t="s">
        <v>3555</v>
      </c>
    </row>
    <row r="13250" spans="19:20">
      <c r="S13250" s="42">
        <v>12251</v>
      </c>
      <c r="T13250" s="66" t="s">
        <v>3555</v>
      </c>
    </row>
    <row r="13251" spans="19:20">
      <c r="S13251" s="42">
        <v>12252</v>
      </c>
      <c r="T13251" s="66" t="s">
        <v>3213</v>
      </c>
    </row>
    <row r="13252" spans="19:20">
      <c r="S13252" s="42">
        <v>12253</v>
      </c>
      <c r="T13252" s="66" t="s">
        <v>3555</v>
      </c>
    </row>
    <row r="13253" spans="19:20">
      <c r="S13253" s="42">
        <v>12254</v>
      </c>
      <c r="T13253" s="66" t="s">
        <v>3409</v>
      </c>
    </row>
    <row r="13254" spans="19:20">
      <c r="S13254" s="42">
        <v>12255</v>
      </c>
      <c r="T13254" s="66" t="s">
        <v>3843</v>
      </c>
    </row>
    <row r="13255" spans="19:20">
      <c r="S13255" s="42">
        <v>12256</v>
      </c>
      <c r="T13255" s="66" t="s">
        <v>3843</v>
      </c>
    </row>
    <row r="13256" spans="19:20">
      <c r="S13256" s="42">
        <v>12257</v>
      </c>
      <c r="T13256" s="66" t="s">
        <v>3843</v>
      </c>
    </row>
    <row r="13257" spans="19:20">
      <c r="S13257" s="42">
        <v>12258</v>
      </c>
      <c r="T13257" s="66" t="s">
        <v>3817</v>
      </c>
    </row>
    <row r="13258" spans="19:20">
      <c r="S13258" s="42">
        <v>12259</v>
      </c>
      <c r="T13258" s="66" t="s">
        <v>3213</v>
      </c>
    </row>
    <row r="13259" spans="19:20">
      <c r="S13259" s="42">
        <v>12260</v>
      </c>
      <c r="T13259" s="66" t="s">
        <v>3213</v>
      </c>
    </row>
    <row r="13260" spans="19:20">
      <c r="S13260" s="42">
        <v>12261</v>
      </c>
      <c r="T13260" s="66" t="s">
        <v>3388</v>
      </c>
    </row>
    <row r="13261" spans="19:20">
      <c r="S13261" s="42">
        <v>12262</v>
      </c>
      <c r="T13261" s="66" t="s">
        <v>3213</v>
      </c>
    </row>
    <row r="13262" spans="19:20">
      <c r="S13262" s="42">
        <v>12263</v>
      </c>
      <c r="T13262" s="66" t="s">
        <v>3388</v>
      </c>
    </row>
    <row r="13263" spans="19:20">
      <c r="S13263" s="42">
        <v>12264</v>
      </c>
      <c r="T13263" s="66" t="s">
        <v>3213</v>
      </c>
    </row>
    <row r="13264" spans="19:20">
      <c r="S13264" s="42">
        <v>12265</v>
      </c>
      <c r="T13264" s="66" t="s">
        <v>3213</v>
      </c>
    </row>
    <row r="13265" spans="19:20">
      <c r="S13265" s="42">
        <v>12266</v>
      </c>
      <c r="T13265" s="66" t="s">
        <v>3213</v>
      </c>
    </row>
    <row r="13266" spans="19:20">
      <c r="S13266" s="42">
        <v>12076</v>
      </c>
      <c r="T13266" s="66" t="s">
        <v>3812</v>
      </c>
    </row>
    <row r="13267" spans="19:20">
      <c r="S13267" s="42">
        <v>12077</v>
      </c>
      <c r="T13267" s="66" t="s">
        <v>3213</v>
      </c>
    </row>
    <row r="13268" spans="19:20">
      <c r="S13268" s="42">
        <v>12078</v>
      </c>
      <c r="T13268" s="66" t="s">
        <v>3213</v>
      </c>
    </row>
    <row r="13269" spans="19:20">
      <c r="S13269" s="42">
        <v>12079</v>
      </c>
      <c r="T13269" s="66" t="s">
        <v>3875</v>
      </c>
    </row>
    <row r="13270" spans="19:20">
      <c r="S13270" s="42">
        <v>12080</v>
      </c>
      <c r="T13270" s="66" t="s">
        <v>3875</v>
      </c>
    </row>
    <row r="13271" spans="19:20">
      <c r="S13271" s="42">
        <v>12081</v>
      </c>
      <c r="T13271" s="66" t="s">
        <v>3875</v>
      </c>
    </row>
    <row r="13272" spans="19:20">
      <c r="S13272" s="42">
        <v>12084</v>
      </c>
      <c r="T13272" s="66" t="s">
        <v>3213</v>
      </c>
    </row>
    <row r="13273" spans="19:20">
      <c r="S13273" s="42">
        <v>12085</v>
      </c>
      <c r="T13273" s="66" t="s">
        <v>3467</v>
      </c>
    </row>
    <row r="13274" spans="19:20">
      <c r="S13274" s="42">
        <v>12086</v>
      </c>
      <c r="T13274" s="66" t="s">
        <v>3213</v>
      </c>
    </row>
    <row r="13275" spans="19:20">
      <c r="S13275" s="42">
        <v>12087</v>
      </c>
      <c r="T13275" s="66" t="s">
        <v>3213</v>
      </c>
    </row>
    <row r="13276" spans="19:20">
      <c r="S13276" s="42">
        <v>12088</v>
      </c>
      <c r="T13276" s="66" t="s">
        <v>3213</v>
      </c>
    </row>
    <row r="13277" spans="19:20">
      <c r="S13277" s="42">
        <v>12089</v>
      </c>
      <c r="T13277" s="66" t="s">
        <v>3409</v>
      </c>
    </row>
    <row r="13278" spans="19:20">
      <c r="S13278" s="42">
        <v>12090</v>
      </c>
      <c r="T13278" s="66" t="s">
        <v>3887</v>
      </c>
    </row>
    <row r="13279" spans="19:20">
      <c r="S13279" s="42">
        <v>12091</v>
      </c>
      <c r="T13279" s="66" t="s">
        <v>3887</v>
      </c>
    </row>
    <row r="13280" spans="19:20">
      <c r="S13280" s="42">
        <v>12092</v>
      </c>
      <c r="T13280" s="66" t="s">
        <v>3409</v>
      </c>
    </row>
    <row r="13281" spans="19:20">
      <c r="S13281" s="42">
        <v>12093</v>
      </c>
      <c r="T13281" s="66" t="s">
        <v>3409</v>
      </c>
    </row>
    <row r="13282" spans="19:20">
      <c r="S13282" s="42">
        <v>12094</v>
      </c>
      <c r="T13282" s="66" t="s">
        <v>3409</v>
      </c>
    </row>
    <row r="13283" spans="19:20">
      <c r="S13283" s="42">
        <v>12095</v>
      </c>
      <c r="T13283" s="66" t="s">
        <v>3213</v>
      </c>
    </row>
    <row r="13284" spans="19:20">
      <c r="S13284" s="42">
        <v>12097</v>
      </c>
      <c r="T13284" s="66" t="s">
        <v>3875</v>
      </c>
    </row>
    <row r="13285" spans="19:20">
      <c r="S13285" s="42">
        <v>12098</v>
      </c>
      <c r="T13285" s="66" t="s">
        <v>3213</v>
      </c>
    </row>
    <row r="13286" spans="19:20">
      <c r="S13286" s="42">
        <v>12099</v>
      </c>
      <c r="T13286" s="66" t="s">
        <v>3875</v>
      </c>
    </row>
    <row r="13287" spans="19:20">
      <c r="S13287" s="42">
        <v>12100</v>
      </c>
      <c r="T13287" s="66" t="s">
        <v>3887</v>
      </c>
    </row>
    <row r="13288" spans="19:20">
      <c r="S13288" s="42">
        <v>12101</v>
      </c>
      <c r="T13288" s="66" t="s">
        <v>3887</v>
      </c>
    </row>
    <row r="13289" spans="19:20">
      <c r="S13289" s="42">
        <v>12102</v>
      </c>
      <c r="T13289" s="66" t="s">
        <v>3887</v>
      </c>
    </row>
    <row r="13290" spans="19:20">
      <c r="S13290" s="42">
        <v>12103</v>
      </c>
      <c r="T13290" s="66" t="s">
        <v>3887</v>
      </c>
    </row>
    <row r="13291" spans="19:20">
      <c r="S13291" s="42">
        <v>12104</v>
      </c>
      <c r="T13291" s="66" t="s">
        <v>3887</v>
      </c>
    </row>
    <row r="13292" spans="19:20">
      <c r="S13292" s="42">
        <v>12105</v>
      </c>
      <c r="T13292" s="66" t="s">
        <v>3409</v>
      </c>
    </row>
    <row r="13293" spans="19:20">
      <c r="S13293" s="42">
        <v>12106</v>
      </c>
      <c r="T13293" s="66" t="s">
        <v>3409</v>
      </c>
    </row>
    <row r="13294" spans="19:20">
      <c r="S13294" s="42">
        <v>12107</v>
      </c>
      <c r="T13294" s="66" t="s">
        <v>3875</v>
      </c>
    </row>
    <row r="13295" spans="19:20">
      <c r="S13295" s="42">
        <v>12108</v>
      </c>
      <c r="T13295" s="66" t="s">
        <v>3875</v>
      </c>
    </row>
    <row r="13296" spans="19:20">
      <c r="S13296" s="42">
        <v>12109</v>
      </c>
      <c r="T13296" s="66" t="s">
        <v>3875</v>
      </c>
    </row>
    <row r="13297" spans="19:20">
      <c r="S13297" s="42">
        <v>12110</v>
      </c>
      <c r="T13297" s="66" t="s">
        <v>3875</v>
      </c>
    </row>
    <row r="13298" spans="19:20">
      <c r="S13298" s="42">
        <v>12112</v>
      </c>
      <c r="T13298" s="66" t="s">
        <v>3409</v>
      </c>
    </row>
    <row r="13299" spans="19:20">
      <c r="S13299" s="42">
        <v>12113</v>
      </c>
      <c r="T13299" s="66" t="s">
        <v>3843</v>
      </c>
    </row>
    <row r="13300" spans="19:20">
      <c r="S13300" s="42">
        <v>12114</v>
      </c>
      <c r="T13300" s="66" t="s">
        <v>3213</v>
      </c>
    </row>
    <row r="13301" spans="19:20">
      <c r="S13301" s="42">
        <v>12116</v>
      </c>
      <c r="T13301" s="66" t="s">
        <v>4289</v>
      </c>
    </row>
    <row r="13302" spans="19:20">
      <c r="S13302" s="42">
        <v>12117</v>
      </c>
      <c r="T13302" s="66" t="s">
        <v>3843</v>
      </c>
    </row>
    <row r="13303" spans="19:20">
      <c r="S13303" s="42">
        <v>12118</v>
      </c>
      <c r="T13303" s="66" t="s">
        <v>3843</v>
      </c>
    </row>
    <row r="13304" spans="19:20">
      <c r="S13304" s="42">
        <v>12119</v>
      </c>
      <c r="T13304" s="66" t="s">
        <v>3843</v>
      </c>
    </row>
    <row r="13305" spans="19:20">
      <c r="S13305" s="42">
        <v>12120</v>
      </c>
      <c r="T13305" s="66" t="s">
        <v>3887</v>
      </c>
    </row>
    <row r="13306" spans="19:20">
      <c r="S13306" s="42">
        <v>12121</v>
      </c>
      <c r="T13306" s="66" t="s">
        <v>3213</v>
      </c>
    </row>
    <row r="13307" spans="19:20">
      <c r="S13307" s="42">
        <v>12122</v>
      </c>
      <c r="T13307" s="66" t="s">
        <v>3875</v>
      </c>
    </row>
    <row r="13308" spans="19:20">
      <c r="S13308" s="42">
        <v>12123</v>
      </c>
      <c r="T13308" s="66" t="s">
        <v>3875</v>
      </c>
    </row>
    <row r="13309" spans="19:20">
      <c r="S13309" s="42">
        <v>12124</v>
      </c>
      <c r="T13309" s="66" t="s">
        <v>3875</v>
      </c>
    </row>
    <row r="13310" spans="19:20">
      <c r="S13310" s="42">
        <v>12125</v>
      </c>
      <c r="T13310" s="66" t="s">
        <v>3946</v>
      </c>
    </row>
    <row r="13311" spans="19:20">
      <c r="S13311" s="42">
        <v>12126</v>
      </c>
      <c r="T13311" s="66" t="s">
        <v>3213</v>
      </c>
    </row>
    <row r="13312" spans="19:20">
      <c r="S13312" s="42">
        <v>12127</v>
      </c>
      <c r="T13312" s="66" t="s">
        <v>3213</v>
      </c>
    </row>
    <row r="13313" spans="19:20">
      <c r="S13313" s="42">
        <v>12128</v>
      </c>
      <c r="T13313" s="66" t="s">
        <v>4289</v>
      </c>
    </row>
    <row r="13314" spans="19:20">
      <c r="S13314" s="42">
        <v>12129</v>
      </c>
      <c r="T13314" s="66" t="s">
        <v>3213</v>
      </c>
    </row>
    <row r="13315" spans="19:20">
      <c r="S13315" s="42">
        <v>12130</v>
      </c>
      <c r="T13315" s="66" t="s">
        <v>3946</v>
      </c>
    </row>
    <row r="13316" spans="19:20">
      <c r="S13316" s="42">
        <v>12131</v>
      </c>
      <c r="T13316" s="66" t="s">
        <v>3946</v>
      </c>
    </row>
    <row r="13317" spans="19:20">
      <c r="S13317" s="42">
        <v>12132</v>
      </c>
      <c r="T13317" s="66" t="s">
        <v>3946</v>
      </c>
    </row>
    <row r="13318" spans="19:20">
      <c r="S13318" s="42">
        <v>12133</v>
      </c>
      <c r="T13318" s="66" t="s">
        <v>3213</v>
      </c>
    </row>
    <row r="13319" spans="19:20">
      <c r="S13319" s="42">
        <v>12134</v>
      </c>
      <c r="T13319" s="66" t="s">
        <v>3409</v>
      </c>
    </row>
    <row r="13320" spans="19:20">
      <c r="S13320" s="42">
        <v>12135</v>
      </c>
      <c r="T13320" s="66" t="s">
        <v>3409</v>
      </c>
    </row>
    <row r="13321" spans="19:20">
      <c r="S13321" s="42">
        <v>12136</v>
      </c>
      <c r="T13321" s="66" t="s">
        <v>3213</v>
      </c>
    </row>
    <row r="13322" spans="19:20">
      <c r="S13322" s="42">
        <v>12137</v>
      </c>
      <c r="T13322" s="66" t="s">
        <v>4289</v>
      </c>
    </row>
    <row r="13323" spans="19:20">
      <c r="S13323" s="42">
        <v>12138</v>
      </c>
      <c r="T13323" s="66" t="s">
        <v>4289</v>
      </c>
    </row>
    <row r="13324" spans="19:20">
      <c r="S13324" s="42">
        <v>12143</v>
      </c>
      <c r="T13324" s="66" t="s">
        <v>3409</v>
      </c>
    </row>
    <row r="13325" spans="19:20">
      <c r="S13325" s="42">
        <v>12144</v>
      </c>
      <c r="T13325" s="66" t="s">
        <v>3409</v>
      </c>
    </row>
    <row r="13326" spans="19:20">
      <c r="S13326" s="42">
        <v>12145</v>
      </c>
      <c r="T13326" s="66" t="s">
        <v>3409</v>
      </c>
    </row>
    <row r="13327" spans="19:20">
      <c r="S13327" s="42">
        <v>12146</v>
      </c>
      <c r="T13327" s="66" t="s">
        <v>3409</v>
      </c>
    </row>
    <row r="13328" spans="19:20">
      <c r="S13328" s="42">
        <v>12147</v>
      </c>
      <c r="T13328" s="66" t="s">
        <v>3409</v>
      </c>
    </row>
    <row r="13329" spans="19:20">
      <c r="S13329" s="42">
        <v>12148</v>
      </c>
      <c r="T13329" s="66" t="s">
        <v>3409</v>
      </c>
    </row>
    <row r="13330" spans="19:20">
      <c r="S13330" s="42">
        <v>12149</v>
      </c>
      <c r="T13330" s="66" t="s">
        <v>3409</v>
      </c>
    </row>
    <row r="13331" spans="19:20">
      <c r="S13331" s="42">
        <v>12150</v>
      </c>
      <c r="T13331" s="66" t="s">
        <v>3887</v>
      </c>
    </row>
    <row r="13332" spans="19:20">
      <c r="S13332" s="42">
        <v>12151</v>
      </c>
      <c r="T13332" s="66" t="s">
        <v>3409</v>
      </c>
    </row>
    <row r="13333" spans="19:20">
      <c r="S13333" s="42">
        <v>12152</v>
      </c>
      <c r="T13333" s="66" t="s">
        <v>3409</v>
      </c>
    </row>
    <row r="13334" spans="19:20">
      <c r="S13334" s="42">
        <v>12153</v>
      </c>
      <c r="T13334" s="66" t="s">
        <v>3409</v>
      </c>
    </row>
    <row r="13335" spans="19:20">
      <c r="S13335" s="42">
        <v>12154</v>
      </c>
      <c r="T13335" s="66" t="s">
        <v>3409</v>
      </c>
    </row>
    <row r="13336" spans="19:20">
      <c r="S13336" s="42">
        <v>12155</v>
      </c>
      <c r="T13336" s="66" t="s">
        <v>3409</v>
      </c>
    </row>
    <row r="13337" spans="19:20">
      <c r="S13337" s="42">
        <v>12156</v>
      </c>
      <c r="T13337" s="66" t="s">
        <v>3213</v>
      </c>
    </row>
    <row r="13338" spans="19:20">
      <c r="S13338" s="42">
        <v>12157</v>
      </c>
      <c r="T13338" s="66" t="s">
        <v>3409</v>
      </c>
    </row>
    <row r="13339" spans="19:20">
      <c r="S13339" s="42">
        <v>12158</v>
      </c>
      <c r="T13339" s="66" t="s">
        <v>3213</v>
      </c>
    </row>
    <row r="13340" spans="19:20">
      <c r="S13340" s="42">
        <v>12159</v>
      </c>
      <c r="T13340" s="66" t="s">
        <v>3213</v>
      </c>
    </row>
    <row r="13341" spans="19:20">
      <c r="S13341" s="42">
        <v>12160</v>
      </c>
      <c r="T13341" s="66" t="s">
        <v>3213</v>
      </c>
    </row>
    <row r="13342" spans="19:20">
      <c r="S13342" s="42">
        <v>12161</v>
      </c>
      <c r="T13342" s="66" t="s">
        <v>3213</v>
      </c>
    </row>
    <row r="13343" spans="19:20">
      <c r="S13343" s="42">
        <v>12164</v>
      </c>
      <c r="T13343" s="66" t="s">
        <v>3213</v>
      </c>
    </row>
    <row r="13344" spans="19:20">
      <c r="S13344" s="42">
        <v>12167</v>
      </c>
      <c r="T13344" s="66" t="s">
        <v>3213</v>
      </c>
    </row>
    <row r="13345" spans="19:20">
      <c r="S13345" s="42">
        <v>12168</v>
      </c>
      <c r="T13345" s="66" t="s">
        <v>3213</v>
      </c>
    </row>
    <row r="13346" spans="19:20">
      <c r="S13346" s="42">
        <v>12169</v>
      </c>
      <c r="T13346" s="66" t="s">
        <v>3213</v>
      </c>
    </row>
    <row r="13347" spans="19:20">
      <c r="S13347" s="42">
        <v>12170</v>
      </c>
      <c r="T13347" s="66" t="s">
        <v>3213</v>
      </c>
    </row>
    <row r="13348" spans="19:20">
      <c r="S13348" s="42">
        <v>12171</v>
      </c>
      <c r="T13348" s="66" t="s">
        <v>3213</v>
      </c>
    </row>
    <row r="13349" spans="19:20">
      <c r="S13349" s="42">
        <v>12172</v>
      </c>
      <c r="T13349" s="66" t="s">
        <v>3213</v>
      </c>
    </row>
    <row r="13350" spans="19:20">
      <c r="S13350" s="42">
        <v>12175</v>
      </c>
      <c r="T13350" s="66" t="s">
        <v>3213</v>
      </c>
    </row>
    <row r="13351" spans="19:20">
      <c r="S13351" s="42">
        <v>12176</v>
      </c>
      <c r="T13351" s="66" t="s">
        <v>3213</v>
      </c>
    </row>
    <row r="13352" spans="19:20">
      <c r="S13352" s="42">
        <v>12177</v>
      </c>
      <c r="T13352" s="66" t="s">
        <v>3213</v>
      </c>
    </row>
    <row r="13353" spans="19:20">
      <c r="S13353" s="42">
        <v>12178</v>
      </c>
      <c r="T13353" s="66" t="s">
        <v>3213</v>
      </c>
    </row>
    <row r="13354" spans="19:20">
      <c r="S13354" s="42">
        <v>12179</v>
      </c>
      <c r="T13354" s="66" t="s">
        <v>3866</v>
      </c>
    </row>
    <row r="13355" spans="19:20">
      <c r="S13355" s="42">
        <v>12180</v>
      </c>
      <c r="T13355" s="66" t="s">
        <v>3213</v>
      </c>
    </row>
    <row r="13356" spans="19:20">
      <c r="S13356" s="42">
        <v>12181</v>
      </c>
      <c r="T13356" s="66" t="s">
        <v>3213</v>
      </c>
    </row>
    <row r="13357" spans="19:20">
      <c r="S13357" s="42">
        <v>12182</v>
      </c>
      <c r="T13357" s="66" t="s">
        <v>3213</v>
      </c>
    </row>
    <row r="13358" spans="19:20">
      <c r="S13358" s="42">
        <v>12183</v>
      </c>
      <c r="T13358" s="66" t="s">
        <v>3213</v>
      </c>
    </row>
    <row r="13359" spans="19:20">
      <c r="S13359" s="42">
        <v>12184</v>
      </c>
      <c r="T13359" s="66" t="s">
        <v>3887</v>
      </c>
    </row>
    <row r="13360" spans="19:20">
      <c r="S13360" s="42">
        <v>12185</v>
      </c>
      <c r="T13360" s="66" t="s">
        <v>3946</v>
      </c>
    </row>
    <row r="13361" spans="19:20">
      <c r="S13361" s="42">
        <v>12186</v>
      </c>
      <c r="T13361" s="66" t="s">
        <v>3946</v>
      </c>
    </row>
    <row r="13362" spans="19:20">
      <c r="S13362" s="42">
        <v>12187</v>
      </c>
      <c r="T13362" s="66" t="s">
        <v>3875</v>
      </c>
    </row>
    <row r="13363" spans="19:20">
      <c r="S13363" s="42">
        <v>12188</v>
      </c>
      <c r="T13363" s="66" t="s">
        <v>3213</v>
      </c>
    </row>
    <row r="13364" spans="19:20">
      <c r="S13364" s="42">
        <v>12189</v>
      </c>
      <c r="T13364" s="66" t="s">
        <v>3213</v>
      </c>
    </row>
    <row r="13365" spans="19:20">
      <c r="S13365" s="42">
        <v>12190</v>
      </c>
      <c r="T13365" s="66" t="s">
        <v>3213</v>
      </c>
    </row>
    <row r="13366" spans="19:20">
      <c r="S13366" s="42">
        <v>12195</v>
      </c>
      <c r="T13366" s="66" t="s">
        <v>3875</v>
      </c>
    </row>
    <row r="13367" spans="19:20">
      <c r="S13367" s="42">
        <v>12196</v>
      </c>
      <c r="T13367" s="66" t="s">
        <v>3213</v>
      </c>
    </row>
    <row r="13368" spans="19:20">
      <c r="S13368" s="42">
        <v>12197</v>
      </c>
      <c r="T13368" s="66" t="s">
        <v>3213</v>
      </c>
    </row>
    <row r="13369" spans="19:20">
      <c r="S13369" s="42">
        <v>12198</v>
      </c>
      <c r="T13369" s="66" t="s">
        <v>3213</v>
      </c>
    </row>
    <row r="13370" spans="19:20">
      <c r="S13370" s="42">
        <v>12199</v>
      </c>
      <c r="T13370" s="66" t="s">
        <v>3213</v>
      </c>
    </row>
    <row r="13371" spans="19:20">
      <c r="S13371" s="42">
        <v>14489</v>
      </c>
      <c r="T13371" s="66" t="s">
        <v>3962</v>
      </c>
    </row>
    <row r="13372" spans="19:20">
      <c r="S13372" s="42">
        <v>14490</v>
      </c>
      <c r="T13372" s="66" t="s">
        <v>3962</v>
      </c>
    </row>
    <row r="13373" spans="19:20">
      <c r="S13373" s="42">
        <v>14013</v>
      </c>
      <c r="T13373" s="66" t="s">
        <v>3998</v>
      </c>
    </row>
    <row r="13374" spans="19:20">
      <c r="S13374" s="42">
        <v>14014</v>
      </c>
      <c r="T13374" s="66" t="s">
        <v>3213</v>
      </c>
    </row>
    <row r="13375" spans="19:20">
      <c r="S13375" s="42">
        <v>14015</v>
      </c>
      <c r="T13375" s="66" t="s">
        <v>3213</v>
      </c>
    </row>
    <row r="13376" spans="19:20">
      <c r="S13376" s="42">
        <v>14016</v>
      </c>
      <c r="T13376" s="66" t="s">
        <v>3213</v>
      </c>
    </row>
    <row r="13377" spans="19:20">
      <c r="S13377" s="42">
        <v>14017</v>
      </c>
      <c r="T13377" s="66" t="s">
        <v>3213</v>
      </c>
    </row>
    <row r="13378" spans="19:20">
      <c r="S13378" s="42">
        <v>14018</v>
      </c>
      <c r="T13378" s="66" t="s">
        <v>3884</v>
      </c>
    </row>
    <row r="13379" spans="19:20">
      <c r="S13379" s="42">
        <v>14019</v>
      </c>
      <c r="T13379" s="66" t="s">
        <v>3884</v>
      </c>
    </row>
    <row r="13380" spans="19:20">
      <c r="S13380" s="42">
        <v>14020</v>
      </c>
      <c r="T13380" s="66" t="s">
        <v>3884</v>
      </c>
    </row>
    <row r="13381" spans="19:20">
      <c r="S13381" s="42">
        <v>21133</v>
      </c>
      <c r="T13381" s="66" t="s">
        <v>4019</v>
      </c>
    </row>
    <row r="13382" spans="19:20">
      <c r="S13382" s="42">
        <v>21145</v>
      </c>
      <c r="T13382" s="66" t="s">
        <v>3333</v>
      </c>
    </row>
    <row r="13383" spans="19:20">
      <c r="S13383" s="42">
        <v>21146</v>
      </c>
      <c r="T13383" s="66" t="s">
        <v>3994</v>
      </c>
    </row>
    <row r="13384" spans="19:20">
      <c r="S13384" s="42">
        <v>21147</v>
      </c>
      <c r="T13384" s="66" t="s">
        <v>3994</v>
      </c>
    </row>
    <row r="13385" spans="19:20">
      <c r="S13385" s="42">
        <v>21148</v>
      </c>
      <c r="T13385" s="66" t="s">
        <v>3994</v>
      </c>
    </row>
    <row r="13386" spans="19:20">
      <c r="S13386" s="42">
        <v>21149</v>
      </c>
      <c r="T13386" s="66" t="s">
        <v>3994</v>
      </c>
    </row>
    <row r="13387" spans="19:20">
      <c r="S13387" s="42">
        <v>21150</v>
      </c>
      <c r="T13387" s="66" t="s">
        <v>4149</v>
      </c>
    </row>
    <row r="13388" spans="19:20">
      <c r="S13388" s="42">
        <v>21151</v>
      </c>
      <c r="T13388" s="66" t="s">
        <v>4149</v>
      </c>
    </row>
    <row r="13389" spans="19:20">
      <c r="S13389" s="42">
        <v>21152</v>
      </c>
      <c r="T13389" s="66" t="s">
        <v>4149</v>
      </c>
    </row>
    <row r="13390" spans="19:20">
      <c r="S13390" s="42">
        <v>21380</v>
      </c>
      <c r="T13390" s="66" t="s">
        <v>3981</v>
      </c>
    </row>
    <row r="13391" spans="19:20">
      <c r="S13391" s="42">
        <v>21381</v>
      </c>
      <c r="T13391" s="66" t="s">
        <v>3981</v>
      </c>
    </row>
    <row r="13392" spans="19:20">
      <c r="S13392" s="42">
        <v>21601</v>
      </c>
      <c r="T13392" s="66" t="s">
        <v>4189</v>
      </c>
    </row>
    <row r="13393" spans="19:20">
      <c r="S13393" s="42">
        <v>21602</v>
      </c>
      <c r="T13393" s="66" t="s">
        <v>4189</v>
      </c>
    </row>
    <row r="13394" spans="19:20">
      <c r="S13394" s="42">
        <v>21603</v>
      </c>
      <c r="T13394" s="66" t="s">
        <v>3844</v>
      </c>
    </row>
    <row r="13395" spans="19:20">
      <c r="S13395" s="42">
        <v>21604</v>
      </c>
      <c r="T13395" s="66" t="s">
        <v>3844</v>
      </c>
    </row>
    <row r="13396" spans="19:20">
      <c r="S13396" s="42">
        <v>21605</v>
      </c>
      <c r="T13396" s="66" t="s">
        <v>3977</v>
      </c>
    </row>
    <row r="13397" spans="19:20">
      <c r="S13397" s="42">
        <v>21606</v>
      </c>
      <c r="T13397" s="66" t="s">
        <v>4316</v>
      </c>
    </row>
    <row r="13398" spans="19:20">
      <c r="S13398" s="42">
        <v>21607</v>
      </c>
      <c r="T13398" s="66" t="s">
        <v>4316</v>
      </c>
    </row>
    <row r="13399" spans="19:20">
      <c r="S13399" s="42">
        <v>21608</v>
      </c>
      <c r="T13399" s="66" t="s">
        <v>3924</v>
      </c>
    </row>
    <row r="13400" spans="19:20">
      <c r="S13400" s="42">
        <v>21609</v>
      </c>
      <c r="T13400" s="66" t="s">
        <v>3924</v>
      </c>
    </row>
    <row r="13401" spans="19:20">
      <c r="S13401" s="42">
        <v>21610</v>
      </c>
      <c r="T13401" s="66" t="s">
        <v>4181</v>
      </c>
    </row>
    <row r="13402" spans="19:20">
      <c r="S13402" s="42">
        <v>15639</v>
      </c>
      <c r="T13402" s="66" t="s">
        <v>3959</v>
      </c>
    </row>
    <row r="13403" spans="19:20">
      <c r="S13403" s="42">
        <v>15640</v>
      </c>
      <c r="T13403" s="66" t="s">
        <v>3959</v>
      </c>
    </row>
    <row r="13404" spans="19:20">
      <c r="S13404" s="42">
        <v>15641</v>
      </c>
      <c r="T13404" s="66" t="s">
        <v>3959</v>
      </c>
    </row>
    <row r="13405" spans="19:20">
      <c r="S13405" s="42">
        <v>15642</v>
      </c>
      <c r="T13405" s="66" t="s">
        <v>3959</v>
      </c>
    </row>
    <row r="13406" spans="19:20">
      <c r="S13406" s="42">
        <v>15643</v>
      </c>
      <c r="T13406" s="66" t="s">
        <v>3959</v>
      </c>
    </row>
    <row r="13407" spans="19:20">
      <c r="S13407" s="42">
        <v>15644</v>
      </c>
      <c r="T13407" s="66" t="s">
        <v>3959</v>
      </c>
    </row>
    <row r="13408" spans="19:20">
      <c r="S13408" s="42">
        <v>15645</v>
      </c>
      <c r="T13408" s="66" t="s">
        <v>3959</v>
      </c>
    </row>
    <row r="13409" spans="19:20">
      <c r="S13409" s="42">
        <v>15646</v>
      </c>
      <c r="T13409" s="66" t="s">
        <v>3959</v>
      </c>
    </row>
    <row r="13410" spans="19:20">
      <c r="S13410" s="42">
        <v>15647</v>
      </c>
      <c r="T13410" s="66" t="s">
        <v>3213</v>
      </c>
    </row>
    <row r="13411" spans="19:20">
      <c r="S13411" s="42">
        <v>15649</v>
      </c>
      <c r="T13411" s="66" t="s">
        <v>3213</v>
      </c>
    </row>
    <row r="13412" spans="19:20">
      <c r="S13412" s="42">
        <v>21382</v>
      </c>
      <c r="T13412" s="66" t="s">
        <v>3981</v>
      </c>
    </row>
    <row r="13413" spans="19:20">
      <c r="S13413" s="42">
        <v>21383</v>
      </c>
      <c r="T13413" s="66" t="s">
        <v>3924</v>
      </c>
    </row>
    <row r="13414" spans="19:20">
      <c r="S13414" s="42">
        <v>21384</v>
      </c>
      <c r="T13414" s="66" t="s">
        <v>3536</v>
      </c>
    </row>
    <row r="13415" spans="19:20">
      <c r="S13415" s="42">
        <v>21385</v>
      </c>
      <c r="T13415" s="66" t="s">
        <v>3372</v>
      </c>
    </row>
    <row r="13416" spans="19:20">
      <c r="S13416" s="42">
        <v>21386</v>
      </c>
      <c r="T13416" s="66" t="s">
        <v>3372</v>
      </c>
    </row>
    <row r="13417" spans="19:20">
      <c r="S13417" s="42">
        <v>21387</v>
      </c>
      <c r="T13417" s="66" t="s">
        <v>3372</v>
      </c>
    </row>
    <row r="13418" spans="19:20">
      <c r="S13418" s="42">
        <v>21388</v>
      </c>
      <c r="T13418" s="66" t="s">
        <v>4188</v>
      </c>
    </row>
    <row r="13419" spans="19:20">
      <c r="S13419" s="42">
        <v>21389</v>
      </c>
      <c r="T13419" s="66" t="s">
        <v>4188</v>
      </c>
    </row>
    <row r="13420" spans="19:20">
      <c r="S13420" s="42">
        <v>21390</v>
      </c>
      <c r="T13420" s="66" t="s">
        <v>3972</v>
      </c>
    </row>
    <row r="13421" spans="19:20">
      <c r="S13421" s="42">
        <v>21391</v>
      </c>
      <c r="T13421" s="66" t="s">
        <v>4041</v>
      </c>
    </row>
    <row r="13422" spans="19:20">
      <c r="S13422" s="42">
        <v>21392</v>
      </c>
      <c r="T13422" s="66" t="s">
        <v>3981</v>
      </c>
    </row>
    <row r="13423" spans="19:20">
      <c r="S13423" s="42">
        <v>21393</v>
      </c>
      <c r="T13423" s="66" t="s">
        <v>3977</v>
      </c>
    </row>
    <row r="13424" spans="19:20">
      <c r="S13424" s="42">
        <v>21394</v>
      </c>
      <c r="T13424" s="66" t="s">
        <v>3213</v>
      </c>
    </row>
    <row r="13425" spans="19:20">
      <c r="S13425" s="42">
        <v>21611</v>
      </c>
      <c r="T13425" s="66" t="s">
        <v>3924</v>
      </c>
    </row>
    <row r="13426" spans="19:20">
      <c r="S13426" s="42">
        <v>21612</v>
      </c>
      <c r="T13426" s="66" t="s">
        <v>3213</v>
      </c>
    </row>
    <row r="13427" spans="19:20">
      <c r="S13427" s="42">
        <v>21613</v>
      </c>
      <c r="T13427" s="66" t="s">
        <v>3924</v>
      </c>
    </row>
    <row r="13428" spans="19:20">
      <c r="S13428" s="42">
        <v>21614</v>
      </c>
      <c r="T13428" s="66" t="s">
        <v>3924</v>
      </c>
    </row>
    <row r="13429" spans="19:20">
      <c r="S13429" s="42">
        <v>21615</v>
      </c>
      <c r="T13429" s="66" t="s">
        <v>3924</v>
      </c>
    </row>
    <row r="13430" spans="19:20">
      <c r="S13430" s="42">
        <v>21134</v>
      </c>
      <c r="T13430" s="66" t="s">
        <v>3491</v>
      </c>
    </row>
    <row r="13431" spans="19:20">
      <c r="S13431" s="42">
        <v>21135</v>
      </c>
      <c r="T13431" s="66" t="s">
        <v>3491</v>
      </c>
    </row>
    <row r="13432" spans="19:20">
      <c r="S13432" s="42">
        <v>21136</v>
      </c>
      <c r="T13432" s="66" t="s">
        <v>3491</v>
      </c>
    </row>
    <row r="13433" spans="19:20">
      <c r="S13433" s="42">
        <v>21137</v>
      </c>
      <c r="T13433" s="66" t="s">
        <v>3491</v>
      </c>
    </row>
    <row r="13434" spans="19:20">
      <c r="S13434" s="42">
        <v>21364</v>
      </c>
      <c r="T13434" s="66" t="s">
        <v>3983</v>
      </c>
    </row>
    <row r="13435" spans="19:20">
      <c r="S13435" s="42">
        <v>21365</v>
      </c>
      <c r="T13435" s="66" t="s">
        <v>3981</v>
      </c>
    </row>
    <row r="13436" spans="19:20">
      <c r="S13436" s="42">
        <v>21366</v>
      </c>
      <c r="T13436" s="66" t="s">
        <v>3981</v>
      </c>
    </row>
    <row r="13437" spans="19:20">
      <c r="S13437" s="42">
        <v>21367</v>
      </c>
      <c r="T13437" s="66" t="s">
        <v>3536</v>
      </c>
    </row>
    <row r="13438" spans="19:20">
      <c r="S13438" s="42">
        <v>21368</v>
      </c>
      <c r="T13438" s="66" t="s">
        <v>3536</v>
      </c>
    </row>
    <row r="13439" spans="19:20">
      <c r="S13439" s="42">
        <v>21369</v>
      </c>
      <c r="T13439" s="66" t="s">
        <v>3536</v>
      </c>
    </row>
    <row r="13440" spans="19:20">
      <c r="S13440" s="42">
        <v>21370</v>
      </c>
      <c r="T13440" s="66" t="s">
        <v>4024</v>
      </c>
    </row>
    <row r="13441" spans="19:20">
      <c r="S13441" s="42">
        <v>21371</v>
      </c>
      <c r="T13441" s="66" t="s">
        <v>4024</v>
      </c>
    </row>
    <row r="13442" spans="19:20">
      <c r="S13442" s="42">
        <v>21372</v>
      </c>
      <c r="T13442" s="66" t="s">
        <v>4024</v>
      </c>
    </row>
    <row r="13443" spans="19:20">
      <c r="S13443" s="42">
        <v>21374</v>
      </c>
      <c r="T13443" s="66" t="s">
        <v>3536</v>
      </c>
    </row>
    <row r="13444" spans="19:20">
      <c r="S13444" s="42">
        <v>21375</v>
      </c>
      <c r="T13444" s="66" t="s">
        <v>3213</v>
      </c>
    </row>
    <row r="13445" spans="19:20">
      <c r="S13445" s="42">
        <v>21376</v>
      </c>
      <c r="T13445" s="66" t="s">
        <v>3213</v>
      </c>
    </row>
    <row r="13446" spans="19:20">
      <c r="S13446" s="42">
        <v>21377</v>
      </c>
      <c r="T13446" s="66" t="s">
        <v>3981</v>
      </c>
    </row>
    <row r="13447" spans="19:20">
      <c r="S13447" s="42">
        <v>21378</v>
      </c>
      <c r="T13447" s="66" t="s">
        <v>3981</v>
      </c>
    </row>
    <row r="13448" spans="19:20">
      <c r="S13448" s="42">
        <v>21379</v>
      </c>
      <c r="T13448" s="66" t="s">
        <v>3981</v>
      </c>
    </row>
    <row r="13449" spans="19:20">
      <c r="S13449" s="42">
        <v>21596</v>
      </c>
      <c r="T13449" s="66" t="s">
        <v>3987</v>
      </c>
    </row>
    <row r="13450" spans="19:20">
      <c r="S13450" s="42">
        <v>21597</v>
      </c>
      <c r="T13450" s="66" t="s">
        <v>3987</v>
      </c>
    </row>
    <row r="13451" spans="19:20">
      <c r="S13451" s="42">
        <v>21598</v>
      </c>
      <c r="T13451" s="66" t="s">
        <v>3987</v>
      </c>
    </row>
    <row r="13452" spans="19:20">
      <c r="S13452" s="42">
        <v>21599</v>
      </c>
      <c r="T13452" s="66" t="s">
        <v>3987</v>
      </c>
    </row>
    <row r="13453" spans="19:20">
      <c r="S13453" s="42">
        <v>21600</v>
      </c>
      <c r="T13453" s="66" t="s">
        <v>3987</v>
      </c>
    </row>
    <row r="13454" spans="19:20">
      <c r="S13454" s="42">
        <v>14021</v>
      </c>
      <c r="T13454" s="66" t="s">
        <v>3884</v>
      </c>
    </row>
    <row r="13455" spans="19:20">
      <c r="S13455" s="42">
        <v>14022</v>
      </c>
      <c r="T13455" s="66" t="s">
        <v>3213</v>
      </c>
    </row>
    <row r="13456" spans="19:20">
      <c r="S13456" s="42">
        <v>14023</v>
      </c>
      <c r="T13456" s="66" t="s">
        <v>3514</v>
      </c>
    </row>
    <row r="13457" spans="19:20">
      <c r="S13457" s="42">
        <v>14024</v>
      </c>
      <c r="T13457" s="66" t="s">
        <v>4425</v>
      </c>
    </row>
    <row r="13458" spans="19:20">
      <c r="S13458" s="42">
        <v>14025</v>
      </c>
      <c r="T13458" s="66" t="s">
        <v>3213</v>
      </c>
    </row>
    <row r="13459" spans="19:20">
      <c r="S13459" s="42">
        <v>14026</v>
      </c>
      <c r="T13459" s="66" t="s">
        <v>3914</v>
      </c>
    </row>
    <row r="13460" spans="19:20">
      <c r="S13460" s="42">
        <v>14027</v>
      </c>
      <c r="T13460" s="66" t="s">
        <v>4502</v>
      </c>
    </row>
    <row r="13461" spans="19:20">
      <c r="S13461" s="42">
        <v>14243</v>
      </c>
      <c r="T13461" s="66" t="s">
        <v>3989</v>
      </c>
    </row>
    <row r="13462" spans="19:20">
      <c r="S13462" s="42">
        <v>14245</v>
      </c>
      <c r="T13462" s="66" t="s">
        <v>3575</v>
      </c>
    </row>
    <row r="13463" spans="19:20">
      <c r="S13463" s="42">
        <v>14246</v>
      </c>
      <c r="T13463" s="66" t="s">
        <v>3933</v>
      </c>
    </row>
    <row r="13464" spans="19:20">
      <c r="S13464" s="42">
        <v>14247</v>
      </c>
      <c r="T13464" s="66" t="s">
        <v>3933</v>
      </c>
    </row>
    <row r="13465" spans="19:20">
      <c r="S13465" s="42">
        <v>14248</v>
      </c>
      <c r="T13465" s="66" t="s">
        <v>3933</v>
      </c>
    </row>
    <row r="13466" spans="19:20">
      <c r="S13466" s="42">
        <v>14249</v>
      </c>
      <c r="T13466" s="66" t="s">
        <v>3933</v>
      </c>
    </row>
    <row r="13467" spans="19:20">
      <c r="S13467" s="42">
        <v>14250</v>
      </c>
      <c r="T13467" s="66" t="s">
        <v>3913</v>
      </c>
    </row>
    <row r="13468" spans="19:20">
      <c r="S13468" s="42">
        <v>14251</v>
      </c>
      <c r="T13468" s="66" t="s">
        <v>3213</v>
      </c>
    </row>
    <row r="13469" spans="19:20">
      <c r="S13469" s="42">
        <v>14252</v>
      </c>
      <c r="T13469" s="66" t="s">
        <v>3213</v>
      </c>
    </row>
    <row r="13470" spans="19:20">
      <c r="S13470" s="42">
        <v>14253</v>
      </c>
      <c r="T13470" s="66" t="s">
        <v>3213</v>
      </c>
    </row>
    <row r="13471" spans="19:20">
      <c r="S13471" s="42">
        <v>14254</v>
      </c>
      <c r="T13471" s="66" t="s">
        <v>3213</v>
      </c>
    </row>
    <row r="13472" spans="19:20">
      <c r="S13472" s="42">
        <v>14255</v>
      </c>
      <c r="T13472" s="66" t="s">
        <v>3213</v>
      </c>
    </row>
    <row r="13473" spans="19:20">
      <c r="S13473" s="42">
        <v>14256</v>
      </c>
      <c r="T13473" s="66" t="s">
        <v>3213</v>
      </c>
    </row>
    <row r="13474" spans="19:20">
      <c r="S13474" s="42">
        <v>14257</v>
      </c>
      <c r="T13474" s="66" t="s">
        <v>3213</v>
      </c>
    </row>
    <row r="13475" spans="19:20">
      <c r="S13475" s="42">
        <v>14258</v>
      </c>
      <c r="T13475" s="66" t="s">
        <v>3213</v>
      </c>
    </row>
    <row r="13476" spans="19:20">
      <c r="S13476" s="42">
        <v>13782</v>
      </c>
      <c r="T13476" s="66" t="s">
        <v>4439</v>
      </c>
    </row>
    <row r="13477" spans="19:20">
      <c r="S13477" s="42">
        <v>13783</v>
      </c>
      <c r="T13477" s="66" t="s">
        <v>3213</v>
      </c>
    </row>
    <row r="13478" spans="19:20">
      <c r="S13478" s="42">
        <v>13784</v>
      </c>
      <c r="T13478" s="66" t="s">
        <v>4494</v>
      </c>
    </row>
    <row r="13479" spans="19:20">
      <c r="S13479" s="42">
        <v>13785</v>
      </c>
      <c r="T13479" s="66" t="s">
        <v>4494</v>
      </c>
    </row>
    <row r="13480" spans="19:20">
      <c r="S13480" s="42">
        <v>13786</v>
      </c>
      <c r="T13480" s="66" t="s">
        <v>4494</v>
      </c>
    </row>
    <row r="13481" spans="19:20">
      <c r="S13481" s="42">
        <v>13787</v>
      </c>
      <c r="T13481" s="66" t="s">
        <v>4494</v>
      </c>
    </row>
    <row r="13482" spans="19:20">
      <c r="S13482" s="42">
        <v>13788</v>
      </c>
      <c r="T13482" s="66" t="s">
        <v>4494</v>
      </c>
    </row>
    <row r="13483" spans="19:20">
      <c r="S13483" s="42">
        <v>13789</v>
      </c>
      <c r="T13483" s="66" t="s">
        <v>3213</v>
      </c>
    </row>
    <row r="13484" spans="19:20">
      <c r="S13484" s="42">
        <v>13790</v>
      </c>
      <c r="T13484" s="66" t="s">
        <v>4033</v>
      </c>
    </row>
    <row r="13485" spans="19:20">
      <c r="S13485" s="42">
        <v>13791</v>
      </c>
      <c r="T13485" s="66" t="s">
        <v>3436</v>
      </c>
    </row>
    <row r="13486" spans="19:20">
      <c r="S13486" s="42">
        <v>13792</v>
      </c>
      <c r="T13486" s="66" t="s">
        <v>3933</v>
      </c>
    </row>
    <row r="13487" spans="19:20">
      <c r="S13487" s="42">
        <v>13793</v>
      </c>
      <c r="T13487" s="66" t="s">
        <v>3213</v>
      </c>
    </row>
    <row r="13488" spans="19:20">
      <c r="S13488" s="42">
        <v>13794</v>
      </c>
      <c r="T13488" s="66" t="s">
        <v>3213</v>
      </c>
    </row>
    <row r="13489" spans="19:20">
      <c r="S13489" s="42">
        <v>13795</v>
      </c>
      <c r="T13489" s="66" t="s">
        <v>3213</v>
      </c>
    </row>
    <row r="13490" spans="19:20">
      <c r="S13490" s="42">
        <v>21338</v>
      </c>
      <c r="T13490" s="66" t="s">
        <v>3213</v>
      </c>
    </row>
    <row r="13491" spans="19:20">
      <c r="S13491" s="42">
        <v>21339</v>
      </c>
      <c r="T13491" s="66" t="s">
        <v>4336</v>
      </c>
    </row>
    <row r="13492" spans="19:20">
      <c r="S13492" s="42">
        <v>21340</v>
      </c>
      <c r="T13492" s="66" t="s">
        <v>4336</v>
      </c>
    </row>
    <row r="13493" spans="19:20">
      <c r="S13493" s="42">
        <v>21341</v>
      </c>
      <c r="T13493" s="66" t="s">
        <v>3980</v>
      </c>
    </row>
    <row r="13494" spans="19:20">
      <c r="S13494" s="42">
        <v>21342</v>
      </c>
      <c r="T13494" s="66" t="s">
        <v>3536</v>
      </c>
    </row>
    <row r="13495" spans="19:20">
      <c r="S13495" s="42">
        <v>21343</v>
      </c>
      <c r="T13495" s="66" t="s">
        <v>4021</v>
      </c>
    </row>
    <row r="13496" spans="19:20">
      <c r="S13496" s="42">
        <v>21344</v>
      </c>
      <c r="T13496" s="66" t="s">
        <v>4021</v>
      </c>
    </row>
    <row r="13497" spans="19:20">
      <c r="S13497" s="42">
        <v>21345</v>
      </c>
      <c r="T13497" s="66" t="s">
        <v>4021</v>
      </c>
    </row>
    <row r="13498" spans="19:20">
      <c r="S13498" s="42">
        <v>21346</v>
      </c>
      <c r="T13498" s="66" t="s">
        <v>4200</v>
      </c>
    </row>
    <row r="13499" spans="19:20">
      <c r="S13499" s="42">
        <v>21347</v>
      </c>
      <c r="T13499" s="66" t="s">
        <v>4503</v>
      </c>
    </row>
    <row r="13500" spans="19:20">
      <c r="S13500" s="42">
        <v>21348</v>
      </c>
      <c r="T13500" s="66" t="s">
        <v>3536</v>
      </c>
    </row>
    <row r="13501" spans="19:20">
      <c r="S13501" s="42">
        <v>21566</v>
      </c>
      <c r="T13501" s="66" t="s">
        <v>4003</v>
      </c>
    </row>
    <row r="13502" spans="19:20">
      <c r="S13502" s="42">
        <v>21567</v>
      </c>
      <c r="T13502" s="66" t="s">
        <v>4184</v>
      </c>
    </row>
    <row r="13503" spans="19:20">
      <c r="S13503" s="42">
        <v>21568</v>
      </c>
      <c r="T13503" s="66" t="s">
        <v>3333</v>
      </c>
    </row>
    <row r="13504" spans="19:20">
      <c r="S13504" s="42">
        <v>15636</v>
      </c>
      <c r="T13504" s="66" t="s">
        <v>3213</v>
      </c>
    </row>
    <row r="13505" spans="19:20">
      <c r="S13505" s="42">
        <v>15637</v>
      </c>
      <c r="T13505" s="66" t="s">
        <v>4159</v>
      </c>
    </row>
    <row r="13506" spans="19:20">
      <c r="S13506" s="42">
        <v>15638</v>
      </c>
      <c r="T13506" s="66" t="s">
        <v>3959</v>
      </c>
    </row>
    <row r="13507" spans="19:20">
      <c r="S13507" s="42">
        <v>21123</v>
      </c>
      <c r="T13507" s="66" t="s">
        <v>3388</v>
      </c>
    </row>
    <row r="13508" spans="19:20">
      <c r="S13508" s="42">
        <v>21124</v>
      </c>
      <c r="T13508" s="66" t="s">
        <v>4007</v>
      </c>
    </row>
    <row r="13509" spans="19:20">
      <c r="S13509" s="42">
        <v>21125</v>
      </c>
      <c r="T13509" s="66" t="s">
        <v>3514</v>
      </c>
    </row>
    <row r="13510" spans="19:20">
      <c r="S13510" s="42">
        <v>21126</v>
      </c>
      <c r="T13510" s="66" t="s">
        <v>3514</v>
      </c>
    </row>
    <row r="13511" spans="19:20">
      <c r="S13511" s="42">
        <v>21127</v>
      </c>
      <c r="T13511" s="66" t="s">
        <v>3994</v>
      </c>
    </row>
    <row r="13512" spans="19:20">
      <c r="S13512" s="42">
        <v>21128</v>
      </c>
      <c r="T13512" s="66" t="s">
        <v>3994</v>
      </c>
    </row>
    <row r="13513" spans="19:20">
      <c r="S13513" s="42">
        <v>21129</v>
      </c>
      <c r="T13513" s="66" t="s">
        <v>4419</v>
      </c>
    </row>
    <row r="13514" spans="19:20">
      <c r="S13514" s="42">
        <v>21130</v>
      </c>
      <c r="T13514" s="66" t="s">
        <v>4347</v>
      </c>
    </row>
    <row r="13515" spans="19:20">
      <c r="S13515" s="42">
        <v>21131</v>
      </c>
      <c r="T13515" s="66" t="s">
        <v>4347</v>
      </c>
    </row>
    <row r="13516" spans="19:20">
      <c r="S13516" s="42">
        <v>21132</v>
      </c>
      <c r="T13516" s="66" t="s">
        <v>4019</v>
      </c>
    </row>
    <row r="13517" spans="19:20">
      <c r="S13517" s="42">
        <v>14235</v>
      </c>
      <c r="T13517" s="66" t="s">
        <v>3213</v>
      </c>
    </row>
    <row r="13518" spans="19:20">
      <c r="S13518" s="42">
        <v>14236</v>
      </c>
      <c r="T13518" s="66" t="s">
        <v>3213</v>
      </c>
    </row>
    <row r="13519" spans="19:20">
      <c r="S13519" s="42">
        <v>14237</v>
      </c>
      <c r="T13519" s="66" t="s">
        <v>3213</v>
      </c>
    </row>
    <row r="13520" spans="19:20">
      <c r="S13520" s="42">
        <v>14238</v>
      </c>
      <c r="T13520" s="66" t="s">
        <v>3213</v>
      </c>
    </row>
    <row r="13521" spans="19:20">
      <c r="S13521" s="42">
        <v>14239</v>
      </c>
      <c r="T13521" s="66" t="s">
        <v>4504</v>
      </c>
    </row>
    <row r="13522" spans="19:20">
      <c r="S13522" s="42">
        <v>14240</v>
      </c>
      <c r="T13522" s="66" t="s">
        <v>3837</v>
      </c>
    </row>
    <row r="13523" spans="19:20">
      <c r="S13523" s="42">
        <v>14241</v>
      </c>
      <c r="T13523" s="66" t="s">
        <v>3875</v>
      </c>
    </row>
    <row r="13524" spans="19:20">
      <c r="S13524" s="42">
        <v>14242</v>
      </c>
      <c r="T13524" s="66" t="s">
        <v>3989</v>
      </c>
    </row>
    <row r="13525" spans="19:20">
      <c r="S13525" s="42">
        <v>14475</v>
      </c>
      <c r="T13525" s="66" t="s">
        <v>3863</v>
      </c>
    </row>
    <row r="13526" spans="19:20">
      <c r="S13526" s="42">
        <v>14476</v>
      </c>
      <c r="T13526" s="66" t="s">
        <v>3213</v>
      </c>
    </row>
    <row r="13527" spans="19:20">
      <c r="S13527" s="42">
        <v>14477</v>
      </c>
      <c r="T13527" s="66" t="s">
        <v>3958</v>
      </c>
    </row>
    <row r="13528" spans="19:20">
      <c r="S13528" s="42">
        <v>14478</v>
      </c>
      <c r="T13528" s="66" t="s">
        <v>3907</v>
      </c>
    </row>
    <row r="13529" spans="19:20">
      <c r="S13529" s="42">
        <v>14479</v>
      </c>
      <c r="T13529" s="66" t="s">
        <v>3907</v>
      </c>
    </row>
    <row r="13530" spans="19:20">
      <c r="S13530" s="42">
        <v>14480</v>
      </c>
      <c r="T13530" s="66" t="s">
        <v>3907</v>
      </c>
    </row>
    <row r="13531" spans="19:20">
      <c r="S13531" s="42">
        <v>14482</v>
      </c>
      <c r="T13531" s="66" t="s">
        <v>3907</v>
      </c>
    </row>
    <row r="13532" spans="19:20">
      <c r="S13532" s="42">
        <v>14483</v>
      </c>
      <c r="T13532" s="66" t="s">
        <v>3907</v>
      </c>
    </row>
    <row r="13533" spans="19:20">
      <c r="S13533" s="42">
        <v>14484</v>
      </c>
      <c r="T13533" s="66" t="s">
        <v>3962</v>
      </c>
    </row>
    <row r="13534" spans="19:20">
      <c r="S13534" s="42">
        <v>14485</v>
      </c>
      <c r="T13534" s="66" t="s">
        <v>3962</v>
      </c>
    </row>
    <row r="13535" spans="19:20">
      <c r="S13535" s="42">
        <v>14486</v>
      </c>
      <c r="T13535" s="66" t="s">
        <v>3962</v>
      </c>
    </row>
    <row r="13536" spans="19:20">
      <c r="S13536" s="42">
        <v>14487</v>
      </c>
      <c r="T13536" s="66" t="s">
        <v>3962</v>
      </c>
    </row>
    <row r="13537" spans="19:20">
      <c r="S13537" s="42">
        <v>14488</v>
      </c>
      <c r="T13537" s="66" t="s">
        <v>3213</v>
      </c>
    </row>
    <row r="13538" spans="19:20">
      <c r="S13538" s="42">
        <v>13912</v>
      </c>
      <c r="T13538" s="66" t="s">
        <v>3848</v>
      </c>
    </row>
    <row r="13539" spans="19:20">
      <c r="S13539" s="42">
        <v>13913</v>
      </c>
      <c r="T13539" s="66" t="s">
        <v>3213</v>
      </c>
    </row>
    <row r="13540" spans="19:20">
      <c r="S13540" s="42">
        <v>13914</v>
      </c>
      <c r="T13540" s="66" t="s">
        <v>3213</v>
      </c>
    </row>
    <row r="13541" spans="19:20">
      <c r="S13541" s="42">
        <v>13915</v>
      </c>
      <c r="T13541" s="66" t="s">
        <v>3402</v>
      </c>
    </row>
    <row r="13542" spans="19:20">
      <c r="S13542" s="42">
        <v>13916</v>
      </c>
      <c r="T13542" s="66" t="s">
        <v>3491</v>
      </c>
    </row>
    <row r="13543" spans="19:20">
      <c r="S13543" s="42">
        <v>13917</v>
      </c>
      <c r="T13543" s="66" t="s">
        <v>3491</v>
      </c>
    </row>
    <row r="13544" spans="19:20">
      <c r="S13544" s="42">
        <v>13918</v>
      </c>
      <c r="T13544" s="66" t="s">
        <v>3491</v>
      </c>
    </row>
    <row r="13545" spans="19:20">
      <c r="S13545" s="42">
        <v>13919</v>
      </c>
      <c r="T13545" s="66" t="s">
        <v>3491</v>
      </c>
    </row>
    <row r="13546" spans="19:20">
      <c r="S13546" s="42">
        <v>13920</v>
      </c>
      <c r="T13546" s="66" t="s">
        <v>3491</v>
      </c>
    </row>
    <row r="13547" spans="19:20">
      <c r="S13547" s="42">
        <v>13921</v>
      </c>
      <c r="T13547" s="66" t="s">
        <v>3491</v>
      </c>
    </row>
    <row r="13548" spans="19:20">
      <c r="S13548" s="42">
        <v>13922</v>
      </c>
      <c r="T13548" s="66" t="s">
        <v>3491</v>
      </c>
    </row>
    <row r="13549" spans="19:20">
      <c r="S13549" s="42">
        <v>15569</v>
      </c>
      <c r="T13549" s="66" t="s">
        <v>3961</v>
      </c>
    </row>
    <row r="13550" spans="19:20">
      <c r="S13550" s="42">
        <v>15570</v>
      </c>
      <c r="T13550" s="66" t="s">
        <v>3961</v>
      </c>
    </row>
    <row r="13551" spans="19:20">
      <c r="S13551" s="42">
        <v>15571</v>
      </c>
      <c r="T13551" s="66" t="s">
        <v>3961</v>
      </c>
    </row>
    <row r="13552" spans="19:20">
      <c r="S13552" s="42">
        <v>15572</v>
      </c>
      <c r="T13552" s="66" t="s">
        <v>3961</v>
      </c>
    </row>
    <row r="13553" spans="19:20">
      <c r="S13553" s="42">
        <v>15573</v>
      </c>
      <c r="T13553" s="66" t="s">
        <v>3961</v>
      </c>
    </row>
    <row r="13554" spans="19:20">
      <c r="S13554" s="42">
        <v>15574</v>
      </c>
      <c r="T13554" s="66" t="s">
        <v>3961</v>
      </c>
    </row>
    <row r="13555" spans="19:20">
      <c r="S13555" s="42">
        <v>15575</v>
      </c>
      <c r="T13555" s="66" t="s">
        <v>3961</v>
      </c>
    </row>
    <row r="13556" spans="19:20">
      <c r="S13556" s="42">
        <v>15576</v>
      </c>
      <c r="T13556" s="66" t="s">
        <v>3961</v>
      </c>
    </row>
    <row r="13557" spans="19:20">
      <c r="S13557" s="42">
        <v>21061</v>
      </c>
      <c r="T13557" s="66" t="s">
        <v>3213</v>
      </c>
    </row>
    <row r="13558" spans="19:20">
      <c r="S13558" s="42">
        <v>21062</v>
      </c>
      <c r="T13558" s="66" t="s">
        <v>3213</v>
      </c>
    </row>
    <row r="13559" spans="19:20">
      <c r="S13559" s="42">
        <v>21063</v>
      </c>
      <c r="T13559" s="66" t="s">
        <v>3213</v>
      </c>
    </row>
    <row r="13560" spans="19:20">
      <c r="S13560" s="42">
        <v>21064</v>
      </c>
      <c r="T13560" s="66" t="s">
        <v>3964</v>
      </c>
    </row>
    <row r="13561" spans="19:20">
      <c r="S13561" s="42">
        <v>21065</v>
      </c>
      <c r="T13561" s="66" t="s">
        <v>3964</v>
      </c>
    </row>
    <row r="13562" spans="19:20">
      <c r="S13562" s="42">
        <v>21066</v>
      </c>
      <c r="T13562" s="66" t="s">
        <v>3964</v>
      </c>
    </row>
    <row r="13563" spans="19:20">
      <c r="S13563" s="42">
        <v>21067</v>
      </c>
      <c r="T13563" s="66" t="s">
        <v>3964</v>
      </c>
    </row>
    <row r="13564" spans="19:20">
      <c r="S13564" s="42">
        <v>21068</v>
      </c>
      <c r="T13564" s="66" t="s">
        <v>3964</v>
      </c>
    </row>
    <row r="13565" spans="19:20">
      <c r="S13565" s="42">
        <v>21069</v>
      </c>
      <c r="T13565" s="66" t="s">
        <v>3964</v>
      </c>
    </row>
    <row r="13566" spans="19:20">
      <c r="S13566" s="42">
        <v>21070</v>
      </c>
      <c r="T13566" s="66" t="s">
        <v>3941</v>
      </c>
    </row>
    <row r="13567" spans="19:20">
      <c r="S13567" s="42">
        <v>21071</v>
      </c>
      <c r="T13567" s="66" t="s">
        <v>3941</v>
      </c>
    </row>
    <row r="13568" spans="19:20">
      <c r="S13568" s="42">
        <v>21072</v>
      </c>
      <c r="T13568" s="66" t="s">
        <v>3213</v>
      </c>
    </row>
    <row r="13569" spans="19:20">
      <c r="S13569" s="42">
        <v>21073</v>
      </c>
      <c r="T13569" s="66" t="s">
        <v>3213</v>
      </c>
    </row>
    <row r="13570" spans="19:20">
      <c r="S13570" s="42">
        <v>13923</v>
      </c>
      <c r="T13570" s="66" t="s">
        <v>3491</v>
      </c>
    </row>
    <row r="13571" spans="19:20">
      <c r="S13571" s="42">
        <v>13924</v>
      </c>
      <c r="T13571" s="66" t="s">
        <v>3491</v>
      </c>
    </row>
    <row r="13572" spans="19:20">
      <c r="S13572" s="42">
        <v>13925</v>
      </c>
      <c r="T13572" s="66" t="s">
        <v>3491</v>
      </c>
    </row>
    <row r="13573" spans="19:20">
      <c r="S13573" s="42">
        <v>14153</v>
      </c>
      <c r="T13573" s="66" t="s">
        <v>4009</v>
      </c>
    </row>
    <row r="13574" spans="19:20">
      <c r="S13574" s="42">
        <v>14154</v>
      </c>
      <c r="T13574" s="66" t="s">
        <v>4009</v>
      </c>
    </row>
    <row r="13575" spans="19:20">
      <c r="S13575" s="42">
        <v>14155</v>
      </c>
      <c r="T13575" s="66" t="s">
        <v>4009</v>
      </c>
    </row>
    <row r="13576" spans="19:20">
      <c r="S13576" s="42">
        <v>14156</v>
      </c>
      <c r="T13576" s="66" t="s">
        <v>4009</v>
      </c>
    </row>
    <row r="13577" spans="19:20">
      <c r="S13577" s="42">
        <v>14157</v>
      </c>
      <c r="T13577" s="66" t="s">
        <v>4009</v>
      </c>
    </row>
    <row r="13578" spans="19:20">
      <c r="S13578" s="42">
        <v>14158</v>
      </c>
      <c r="T13578" s="66" t="s">
        <v>4009</v>
      </c>
    </row>
    <row r="13579" spans="19:20">
      <c r="S13579" s="42">
        <v>14159</v>
      </c>
      <c r="T13579" s="66" t="s">
        <v>4009</v>
      </c>
    </row>
    <row r="13580" spans="19:20">
      <c r="S13580" s="42">
        <v>14160</v>
      </c>
      <c r="T13580" s="66" t="s">
        <v>4009</v>
      </c>
    </row>
    <row r="13581" spans="19:20">
      <c r="S13581" s="42">
        <v>14354</v>
      </c>
      <c r="T13581" s="66" t="s">
        <v>3436</v>
      </c>
    </row>
    <row r="13582" spans="19:20">
      <c r="S13582" s="42">
        <v>14355</v>
      </c>
      <c r="T13582" s="66" t="s">
        <v>3436</v>
      </c>
    </row>
    <row r="13583" spans="19:20">
      <c r="S13583" s="42">
        <v>14356</v>
      </c>
      <c r="T13583" s="66" t="s">
        <v>4023</v>
      </c>
    </row>
    <row r="13584" spans="19:20">
      <c r="S13584" s="42">
        <v>14357</v>
      </c>
      <c r="T13584" s="66" t="s">
        <v>3918</v>
      </c>
    </row>
    <row r="13585" spans="19:20">
      <c r="S13585" s="42">
        <v>14358</v>
      </c>
      <c r="T13585" s="66" t="s">
        <v>3918</v>
      </c>
    </row>
    <row r="13586" spans="19:20">
      <c r="S13586" s="42">
        <v>14359</v>
      </c>
      <c r="T13586" s="66" t="s">
        <v>3468</v>
      </c>
    </row>
    <row r="13587" spans="19:20">
      <c r="S13587" s="42">
        <v>14360</v>
      </c>
      <c r="T13587" s="66" t="s">
        <v>3468</v>
      </c>
    </row>
    <row r="13588" spans="19:20">
      <c r="S13588" s="42">
        <v>14361</v>
      </c>
      <c r="T13588" s="66" t="s">
        <v>3836</v>
      </c>
    </row>
    <row r="13589" spans="19:20">
      <c r="S13589" s="42">
        <v>14362</v>
      </c>
      <c r="T13589" s="66" t="s">
        <v>3213</v>
      </c>
    </row>
    <row r="13590" spans="19:20">
      <c r="S13590" s="42">
        <v>14363</v>
      </c>
      <c r="T13590" s="66" t="s">
        <v>3213</v>
      </c>
    </row>
    <row r="13591" spans="19:20">
      <c r="S13591" s="42">
        <v>14364</v>
      </c>
      <c r="T13591" s="66" t="s">
        <v>3920</v>
      </c>
    </row>
    <row r="13592" spans="19:20">
      <c r="S13592" s="42">
        <v>14365</v>
      </c>
      <c r="T13592" s="66" t="s">
        <v>3372</v>
      </c>
    </row>
    <row r="13593" spans="19:20">
      <c r="S13593" s="42">
        <v>14366</v>
      </c>
      <c r="T13593" s="66" t="s">
        <v>3372</v>
      </c>
    </row>
    <row r="13594" spans="19:20">
      <c r="S13594" s="42">
        <v>14367</v>
      </c>
      <c r="T13594" s="66" t="s">
        <v>3921</v>
      </c>
    </row>
    <row r="13595" spans="19:20">
      <c r="S13595" s="42">
        <v>21511</v>
      </c>
      <c r="T13595" s="66" t="s">
        <v>4004</v>
      </c>
    </row>
    <row r="13596" spans="19:20">
      <c r="S13596" s="42">
        <v>21512</v>
      </c>
      <c r="T13596" s="66" t="s">
        <v>4505</v>
      </c>
    </row>
    <row r="13597" spans="19:20">
      <c r="S13597" s="42">
        <v>21513</v>
      </c>
      <c r="T13597" s="66" t="s">
        <v>4505</v>
      </c>
    </row>
    <row r="13598" spans="19:20">
      <c r="S13598" s="42">
        <v>21514</v>
      </c>
      <c r="T13598" s="66" t="s">
        <v>3514</v>
      </c>
    </row>
    <row r="13599" spans="19:20">
      <c r="S13599" s="42">
        <v>21515</v>
      </c>
      <c r="T13599" s="66" t="s">
        <v>3514</v>
      </c>
    </row>
    <row r="13600" spans="19:20">
      <c r="S13600" s="42">
        <v>21516</v>
      </c>
      <c r="T13600" s="66" t="s">
        <v>3514</v>
      </c>
    </row>
    <row r="13601" spans="19:20">
      <c r="S13601" s="42">
        <v>15547</v>
      </c>
      <c r="T13601" s="66" t="s">
        <v>3514</v>
      </c>
    </row>
    <row r="13602" spans="19:20">
      <c r="S13602" s="42">
        <v>15548</v>
      </c>
      <c r="T13602" s="66" t="s">
        <v>4506</v>
      </c>
    </row>
    <row r="13603" spans="19:20">
      <c r="S13603" s="42">
        <v>15549</v>
      </c>
      <c r="T13603" s="66" t="s">
        <v>4506</v>
      </c>
    </row>
    <row r="13604" spans="19:20">
      <c r="S13604" s="42">
        <v>15550</v>
      </c>
      <c r="T13604" s="66" t="s">
        <v>4507</v>
      </c>
    </row>
    <row r="13605" spans="19:20">
      <c r="S13605" s="42">
        <v>15551</v>
      </c>
      <c r="T13605" s="66" t="s">
        <v>3992</v>
      </c>
    </row>
    <row r="13606" spans="19:20">
      <c r="S13606" s="42">
        <v>15552</v>
      </c>
      <c r="T13606" s="66" t="s">
        <v>3827</v>
      </c>
    </row>
    <row r="13607" spans="19:20">
      <c r="S13607" s="42">
        <v>15553</v>
      </c>
      <c r="T13607" s="66" t="s">
        <v>3827</v>
      </c>
    </row>
    <row r="13608" spans="19:20">
      <c r="S13608" s="42">
        <v>15554</v>
      </c>
      <c r="T13608" s="66" t="s">
        <v>3827</v>
      </c>
    </row>
    <row r="13609" spans="19:20">
      <c r="S13609" s="42">
        <v>15566</v>
      </c>
      <c r="T13609" s="66" t="s">
        <v>3961</v>
      </c>
    </row>
    <row r="13610" spans="19:20">
      <c r="S13610" s="42">
        <v>15567</v>
      </c>
      <c r="T13610" s="66" t="s">
        <v>3961</v>
      </c>
    </row>
    <row r="13611" spans="19:20">
      <c r="S13611" s="42">
        <v>15568</v>
      </c>
      <c r="T13611" s="66" t="s">
        <v>3961</v>
      </c>
    </row>
    <row r="13612" spans="19:20">
      <c r="S13612" s="42">
        <v>21847</v>
      </c>
      <c r="T13612" s="66" t="s">
        <v>3213</v>
      </c>
    </row>
    <row r="13613" spans="19:20">
      <c r="S13613" s="42">
        <v>21848</v>
      </c>
      <c r="T13613" s="66" t="s">
        <v>3767</v>
      </c>
    </row>
    <row r="13614" spans="19:20">
      <c r="S13614" s="42">
        <v>21849</v>
      </c>
      <c r="T13614" s="66" t="s">
        <v>3848</v>
      </c>
    </row>
    <row r="13615" spans="19:20">
      <c r="S13615" s="42">
        <v>21850</v>
      </c>
      <c r="T13615" s="66" t="s">
        <v>3321</v>
      </c>
    </row>
    <row r="13616" spans="19:20">
      <c r="S13616" s="42">
        <v>21851</v>
      </c>
      <c r="T13616" s="66" t="s">
        <v>4508</v>
      </c>
    </row>
    <row r="13617" spans="19:20">
      <c r="S13617" s="42">
        <v>21852</v>
      </c>
      <c r="T13617" s="66" t="s">
        <v>3213</v>
      </c>
    </row>
    <row r="13618" spans="19:20">
      <c r="S13618" s="42">
        <v>21853</v>
      </c>
      <c r="T13618" s="66" t="s">
        <v>3213</v>
      </c>
    </row>
    <row r="13619" spans="19:20">
      <c r="S13619" s="42">
        <v>21854</v>
      </c>
      <c r="T13619" s="66" t="s">
        <v>3213</v>
      </c>
    </row>
    <row r="13620" spans="19:20">
      <c r="S13620" s="42">
        <v>22081</v>
      </c>
      <c r="T13620" s="66" t="s">
        <v>4016</v>
      </c>
    </row>
    <row r="13621" spans="19:20">
      <c r="S13621" s="42">
        <v>22082</v>
      </c>
      <c r="T13621" s="66" t="s">
        <v>4036</v>
      </c>
    </row>
    <row r="13622" spans="19:20">
      <c r="S13622" s="42">
        <v>22083</v>
      </c>
      <c r="T13622" s="66" t="s">
        <v>4036</v>
      </c>
    </row>
    <row r="13623" spans="19:20">
      <c r="S13623" s="42">
        <v>22084</v>
      </c>
      <c r="T13623" s="66" t="s">
        <v>3464</v>
      </c>
    </row>
    <row r="13624" spans="19:20">
      <c r="S13624" s="42">
        <v>22085</v>
      </c>
      <c r="T13624" s="66" t="s">
        <v>3855</v>
      </c>
    </row>
    <row r="13625" spans="19:20">
      <c r="S13625" s="42">
        <v>22086</v>
      </c>
      <c r="T13625" s="66" t="s">
        <v>4075</v>
      </c>
    </row>
    <row r="13626" spans="19:20">
      <c r="S13626" s="42">
        <v>22087</v>
      </c>
      <c r="T13626" s="66" t="s">
        <v>4075</v>
      </c>
    </row>
    <row r="13627" spans="19:20">
      <c r="S13627" s="42">
        <v>22088</v>
      </c>
      <c r="T13627" s="66" t="s">
        <v>4075</v>
      </c>
    </row>
    <row r="13628" spans="19:20">
      <c r="S13628" s="42">
        <v>22089</v>
      </c>
      <c r="T13628" s="66" t="s">
        <v>3767</v>
      </c>
    </row>
    <row r="13629" spans="19:20">
      <c r="S13629" s="42">
        <v>22090</v>
      </c>
      <c r="T13629" s="66" t="s">
        <v>3767</v>
      </c>
    </row>
    <row r="13630" spans="19:20">
      <c r="S13630" s="42">
        <v>22091</v>
      </c>
      <c r="T13630" s="66" t="s">
        <v>4509</v>
      </c>
    </row>
    <row r="13631" spans="19:20">
      <c r="S13631" s="42">
        <v>22092</v>
      </c>
      <c r="T13631" s="66" t="s">
        <v>4510</v>
      </c>
    </row>
    <row r="13632" spans="19:20">
      <c r="S13632" s="42">
        <v>22093</v>
      </c>
      <c r="T13632" s="66" t="s">
        <v>4057</v>
      </c>
    </row>
    <row r="13633" spans="19:20">
      <c r="S13633" s="42">
        <v>22094</v>
      </c>
      <c r="T13633" s="66" t="s">
        <v>4057</v>
      </c>
    </row>
    <row r="13634" spans="19:20">
      <c r="S13634" s="42">
        <v>22095</v>
      </c>
      <c r="T13634" s="66" t="s">
        <v>4057</v>
      </c>
    </row>
    <row r="13635" spans="19:20">
      <c r="S13635" s="42">
        <v>21855</v>
      </c>
      <c r="T13635" s="66" t="s">
        <v>3213</v>
      </c>
    </row>
    <row r="13636" spans="19:20">
      <c r="S13636" s="42">
        <v>21856</v>
      </c>
      <c r="T13636" s="66" t="s">
        <v>3213</v>
      </c>
    </row>
    <row r="13637" spans="19:20">
      <c r="S13637" s="42">
        <v>21857</v>
      </c>
      <c r="T13637" s="66" t="s">
        <v>3213</v>
      </c>
    </row>
    <row r="13638" spans="19:20">
      <c r="S13638" s="42">
        <v>21858</v>
      </c>
      <c r="T13638" s="66" t="s">
        <v>4192</v>
      </c>
    </row>
    <row r="13639" spans="19:20">
      <c r="S13639" s="42">
        <v>21859</v>
      </c>
      <c r="T13639" s="66" t="s">
        <v>4192</v>
      </c>
    </row>
    <row r="13640" spans="19:20">
      <c r="S13640" s="42">
        <v>21860</v>
      </c>
      <c r="T13640" s="66" t="s">
        <v>4192</v>
      </c>
    </row>
    <row r="13641" spans="19:20">
      <c r="S13641" s="42">
        <v>21861</v>
      </c>
      <c r="T13641" s="66" t="s">
        <v>4192</v>
      </c>
    </row>
    <row r="13642" spans="19:20">
      <c r="S13642" s="42">
        <v>21862</v>
      </c>
      <c r="T13642" s="66" t="s">
        <v>4016</v>
      </c>
    </row>
    <row r="13643" spans="19:20">
      <c r="S13643" s="42">
        <v>21863</v>
      </c>
      <c r="T13643" s="66" t="s">
        <v>4016</v>
      </c>
    </row>
    <row r="13644" spans="19:20">
      <c r="S13644" s="42">
        <v>21864</v>
      </c>
      <c r="T13644" s="66" t="s">
        <v>4016</v>
      </c>
    </row>
    <row r="13645" spans="19:20">
      <c r="S13645" s="42">
        <v>21865</v>
      </c>
      <c r="T13645" s="66" t="s">
        <v>4016</v>
      </c>
    </row>
    <row r="13646" spans="19:20">
      <c r="S13646" s="42">
        <v>21866</v>
      </c>
      <c r="T13646" s="66" t="s">
        <v>4016</v>
      </c>
    </row>
    <row r="13647" spans="19:20">
      <c r="S13647" s="42">
        <v>21867</v>
      </c>
      <c r="T13647" s="66" t="s">
        <v>4035</v>
      </c>
    </row>
    <row r="13648" spans="19:20">
      <c r="S13648" s="42">
        <v>21868</v>
      </c>
      <c r="T13648" s="66" t="s">
        <v>4187</v>
      </c>
    </row>
    <row r="13649" spans="19:20">
      <c r="S13649" s="42">
        <v>21869</v>
      </c>
      <c r="T13649" s="66" t="s">
        <v>4016</v>
      </c>
    </row>
    <row r="13650" spans="19:20">
      <c r="S13650" s="42">
        <v>22096</v>
      </c>
      <c r="T13650" s="66" t="s">
        <v>4016</v>
      </c>
    </row>
    <row r="13651" spans="19:20">
      <c r="S13651" s="42">
        <v>22097</v>
      </c>
      <c r="T13651" s="66" t="s">
        <v>3848</v>
      </c>
    </row>
    <row r="13652" spans="19:20">
      <c r="S13652" s="42">
        <v>22098</v>
      </c>
      <c r="T13652" s="66" t="s">
        <v>3827</v>
      </c>
    </row>
    <row r="13653" spans="19:20">
      <c r="S13653" s="42">
        <v>22099</v>
      </c>
      <c r="T13653" s="66" t="s">
        <v>4192</v>
      </c>
    </row>
    <row r="13654" spans="19:20">
      <c r="S13654" s="42">
        <v>22100</v>
      </c>
      <c r="T13654" s="66" t="s">
        <v>4348</v>
      </c>
    </row>
    <row r="13655" spans="19:20">
      <c r="S13655" s="42">
        <v>22101</v>
      </c>
      <c r="T13655" s="66" t="s">
        <v>4511</v>
      </c>
    </row>
    <row r="13656" spans="19:20">
      <c r="S13656" s="42">
        <v>22102</v>
      </c>
      <c r="T13656" s="66" t="s">
        <v>4036</v>
      </c>
    </row>
    <row r="13657" spans="19:20">
      <c r="S13657" s="42">
        <v>22103</v>
      </c>
      <c r="T13657" s="66" t="s">
        <v>4384</v>
      </c>
    </row>
    <row r="13658" spans="19:20">
      <c r="S13658" s="42">
        <v>22104</v>
      </c>
      <c r="T13658" s="66" t="s">
        <v>3359</v>
      </c>
    </row>
    <row r="13659" spans="19:20">
      <c r="S13659" s="42">
        <v>22105</v>
      </c>
      <c r="T13659" s="66" t="s">
        <v>3359</v>
      </c>
    </row>
    <row r="13660" spans="19:20">
      <c r="S13660" s="42">
        <v>22106</v>
      </c>
      <c r="T13660" s="66" t="s">
        <v>3359</v>
      </c>
    </row>
    <row r="13661" spans="19:20">
      <c r="S13661" s="42">
        <v>22107</v>
      </c>
      <c r="T13661" s="66" t="s">
        <v>3359</v>
      </c>
    </row>
    <row r="13662" spans="19:20">
      <c r="S13662" s="42">
        <v>22108</v>
      </c>
      <c r="T13662" s="66" t="s">
        <v>3329</v>
      </c>
    </row>
    <row r="13663" spans="19:20">
      <c r="S13663" s="42">
        <v>22109</v>
      </c>
      <c r="T13663" s="66" t="s">
        <v>3329</v>
      </c>
    </row>
    <row r="13664" spans="19:20">
      <c r="S13664" s="42">
        <v>22110</v>
      </c>
      <c r="T13664" s="66" t="s">
        <v>4512</v>
      </c>
    </row>
    <row r="13665" spans="19:20">
      <c r="S13665" s="42">
        <v>21870</v>
      </c>
      <c r="T13665" s="66" t="s">
        <v>3989</v>
      </c>
    </row>
    <row r="13666" spans="19:20">
      <c r="S13666" s="42">
        <v>21871</v>
      </c>
      <c r="T13666" s="66" t="s">
        <v>3980</v>
      </c>
    </row>
    <row r="13667" spans="19:20">
      <c r="S13667" s="42">
        <v>21872</v>
      </c>
      <c r="T13667" s="66" t="s">
        <v>3970</v>
      </c>
    </row>
    <row r="13668" spans="19:20">
      <c r="S13668" s="42">
        <v>21873</v>
      </c>
      <c r="T13668" s="66" t="s">
        <v>3970</v>
      </c>
    </row>
    <row r="13669" spans="19:20">
      <c r="S13669" s="42">
        <v>21874</v>
      </c>
      <c r="T13669" s="66" t="s">
        <v>3970</v>
      </c>
    </row>
    <row r="13670" spans="19:20">
      <c r="S13670" s="42">
        <v>21875</v>
      </c>
      <c r="T13670" s="66" t="s">
        <v>3970</v>
      </c>
    </row>
    <row r="13671" spans="19:20">
      <c r="S13671" s="42">
        <v>21876</v>
      </c>
      <c r="T13671" s="66" t="s">
        <v>3970</v>
      </c>
    </row>
    <row r="13672" spans="19:20">
      <c r="S13672" s="42">
        <v>21877</v>
      </c>
      <c r="T13672" s="66" t="s">
        <v>3467</v>
      </c>
    </row>
    <row r="13673" spans="19:20">
      <c r="S13673" s="42">
        <v>21878</v>
      </c>
      <c r="T13673" s="66" t="s">
        <v>3467</v>
      </c>
    </row>
    <row r="13674" spans="19:20">
      <c r="S13674" s="42">
        <v>21879</v>
      </c>
      <c r="T13674" s="66" t="s">
        <v>4054</v>
      </c>
    </row>
    <row r="13675" spans="19:20">
      <c r="S13675" s="42">
        <v>21880</v>
      </c>
      <c r="T13675" s="66" t="s">
        <v>4054</v>
      </c>
    </row>
    <row r="13676" spans="19:20">
      <c r="S13676" s="42">
        <v>21881</v>
      </c>
      <c r="T13676" s="66" t="s">
        <v>3970</v>
      </c>
    </row>
    <row r="13677" spans="19:20">
      <c r="S13677" s="42">
        <v>21882</v>
      </c>
      <c r="T13677" s="66" t="s">
        <v>4167</v>
      </c>
    </row>
    <row r="13678" spans="19:20">
      <c r="S13678" s="42">
        <v>21883</v>
      </c>
      <c r="T13678" s="66" t="s">
        <v>3767</v>
      </c>
    </row>
    <row r="13679" spans="19:20">
      <c r="S13679" s="42">
        <v>21884</v>
      </c>
      <c r="T13679" s="66" t="s">
        <v>3854</v>
      </c>
    </row>
    <row r="13680" spans="19:20">
      <c r="S13680" s="42">
        <v>14383</v>
      </c>
      <c r="T13680" s="66" t="s">
        <v>3990</v>
      </c>
    </row>
    <row r="13681" spans="19:20">
      <c r="S13681" s="42">
        <v>14384</v>
      </c>
      <c r="T13681" s="66" t="s">
        <v>3990</v>
      </c>
    </row>
    <row r="13682" spans="19:20">
      <c r="S13682" s="42">
        <v>14385</v>
      </c>
      <c r="T13682" s="66" t="s">
        <v>3213</v>
      </c>
    </row>
    <row r="13683" spans="19:20">
      <c r="S13683" s="42">
        <v>14386</v>
      </c>
      <c r="T13683" s="66" t="s">
        <v>3213</v>
      </c>
    </row>
    <row r="13684" spans="19:20">
      <c r="S13684" s="42">
        <v>14387</v>
      </c>
      <c r="T13684" s="66" t="s">
        <v>3994</v>
      </c>
    </row>
    <row r="13685" spans="19:20">
      <c r="S13685" s="42">
        <v>14388</v>
      </c>
      <c r="T13685" s="66" t="s">
        <v>3994</v>
      </c>
    </row>
    <row r="13686" spans="19:20">
      <c r="S13686" s="42">
        <v>14389</v>
      </c>
      <c r="T13686" s="66" t="s">
        <v>3213</v>
      </c>
    </row>
    <row r="13687" spans="19:20">
      <c r="S13687" s="42">
        <v>14390</v>
      </c>
      <c r="T13687" s="66" t="s">
        <v>3994</v>
      </c>
    </row>
    <row r="13688" spans="19:20">
      <c r="S13688" s="42">
        <v>14391</v>
      </c>
      <c r="T13688" s="66" t="s">
        <v>4422</v>
      </c>
    </row>
    <row r="13689" spans="19:20">
      <c r="S13689" s="42">
        <v>14392</v>
      </c>
      <c r="T13689" s="66" t="s">
        <v>3213</v>
      </c>
    </row>
    <row r="13690" spans="19:20">
      <c r="S13690" s="42">
        <v>14393</v>
      </c>
      <c r="T13690" s="66" t="s">
        <v>3388</v>
      </c>
    </row>
    <row r="13691" spans="19:20">
      <c r="S13691" s="42">
        <v>14394</v>
      </c>
      <c r="T13691" s="66" t="s">
        <v>3388</v>
      </c>
    </row>
    <row r="13692" spans="19:20">
      <c r="S13692" s="42">
        <v>14395</v>
      </c>
      <c r="T13692" s="66" t="s">
        <v>3388</v>
      </c>
    </row>
    <row r="13693" spans="19:20">
      <c r="S13693" s="42">
        <v>14396</v>
      </c>
      <c r="T13693" s="66" t="s">
        <v>3388</v>
      </c>
    </row>
    <row r="13694" spans="19:20">
      <c r="S13694" s="42">
        <v>14397</v>
      </c>
      <c r="T13694" s="66" t="s">
        <v>3388</v>
      </c>
    </row>
    <row r="13695" spans="19:20">
      <c r="S13695" s="42">
        <v>13911</v>
      </c>
      <c r="T13695" s="66" t="s">
        <v>3848</v>
      </c>
    </row>
    <row r="13696" spans="19:20">
      <c r="S13696" s="42">
        <v>13555</v>
      </c>
      <c r="T13696" s="66" t="s">
        <v>3514</v>
      </c>
    </row>
    <row r="13697" spans="19:20">
      <c r="S13697" s="42">
        <v>13556</v>
      </c>
      <c r="T13697" s="66" t="s">
        <v>3514</v>
      </c>
    </row>
    <row r="13698" spans="19:20">
      <c r="S13698" s="42">
        <v>13557</v>
      </c>
      <c r="T13698" s="66" t="s">
        <v>3575</v>
      </c>
    </row>
    <row r="13699" spans="19:20">
      <c r="S13699" s="42">
        <v>13558</v>
      </c>
      <c r="T13699" s="66" t="s">
        <v>3914</v>
      </c>
    </row>
    <row r="13700" spans="19:20">
      <c r="S13700" s="42">
        <v>13561</v>
      </c>
      <c r="T13700" s="66" t="s">
        <v>3213</v>
      </c>
    </row>
    <row r="13701" spans="19:20">
      <c r="S13701" s="42">
        <v>13562</v>
      </c>
      <c r="T13701" s="66" t="s">
        <v>3965</v>
      </c>
    </row>
    <row r="13702" spans="19:20">
      <c r="S13702" s="42">
        <v>13563</v>
      </c>
      <c r="T13702" s="66" t="s">
        <v>3965</v>
      </c>
    </row>
    <row r="13703" spans="19:20">
      <c r="S13703" s="42">
        <v>12834</v>
      </c>
      <c r="T13703" s="66" t="s">
        <v>3409</v>
      </c>
    </row>
    <row r="13704" spans="19:20">
      <c r="S13704" s="42">
        <v>12835</v>
      </c>
      <c r="T13704" s="66" t="s">
        <v>3514</v>
      </c>
    </row>
    <row r="13705" spans="19:20">
      <c r="S13705" s="42">
        <v>12836</v>
      </c>
      <c r="T13705" s="66" t="s">
        <v>3514</v>
      </c>
    </row>
    <row r="13706" spans="19:20">
      <c r="S13706" s="42">
        <v>12837</v>
      </c>
      <c r="T13706" s="66" t="s">
        <v>3514</v>
      </c>
    </row>
    <row r="13707" spans="19:20">
      <c r="S13707" s="42">
        <v>13757</v>
      </c>
      <c r="T13707" s="66" t="s">
        <v>3875</v>
      </c>
    </row>
    <row r="13708" spans="19:20">
      <c r="S13708" s="42">
        <v>13758</v>
      </c>
      <c r="T13708" s="66" t="s">
        <v>3910</v>
      </c>
    </row>
    <row r="13709" spans="19:20">
      <c r="S13709" s="42">
        <v>13759</v>
      </c>
      <c r="T13709" s="66" t="s">
        <v>3910</v>
      </c>
    </row>
    <row r="13710" spans="19:20">
      <c r="S13710" s="42">
        <v>13760</v>
      </c>
      <c r="T13710" s="66" t="s">
        <v>3910</v>
      </c>
    </row>
    <row r="13711" spans="19:20">
      <c r="S13711" s="42">
        <v>13761</v>
      </c>
      <c r="T13711" s="66" t="s">
        <v>3910</v>
      </c>
    </row>
    <row r="13712" spans="19:20">
      <c r="S13712" s="42">
        <v>13762</v>
      </c>
      <c r="T13712" s="66" t="s">
        <v>3910</v>
      </c>
    </row>
    <row r="13713" spans="19:20">
      <c r="S13713" s="42">
        <v>13763</v>
      </c>
      <c r="T13713" s="66" t="s">
        <v>3910</v>
      </c>
    </row>
    <row r="13714" spans="19:20">
      <c r="S13714" s="42">
        <v>13764</v>
      </c>
      <c r="T13714" s="66" t="s">
        <v>3910</v>
      </c>
    </row>
    <row r="13715" spans="19:20">
      <c r="S13715" s="42">
        <v>13765</v>
      </c>
      <c r="T13715" s="66" t="s">
        <v>3910</v>
      </c>
    </row>
    <row r="13716" spans="19:20">
      <c r="S13716" s="42">
        <v>13766</v>
      </c>
      <c r="T13716" s="66" t="s">
        <v>3936</v>
      </c>
    </row>
    <row r="13717" spans="19:20">
      <c r="S13717" s="42">
        <v>13543</v>
      </c>
      <c r="T13717" s="66" t="s">
        <v>4513</v>
      </c>
    </row>
    <row r="13718" spans="19:20">
      <c r="S13718" s="42">
        <v>13544</v>
      </c>
      <c r="T13718" s="66" t="s">
        <v>4333</v>
      </c>
    </row>
    <row r="13719" spans="19:20">
      <c r="S13719" s="42">
        <v>13545</v>
      </c>
      <c r="T13719" s="66" t="s">
        <v>3863</v>
      </c>
    </row>
    <row r="13720" spans="19:20">
      <c r="S13720" s="42">
        <v>12819</v>
      </c>
      <c r="T13720" s="66" t="s">
        <v>3409</v>
      </c>
    </row>
    <row r="13721" spans="19:20">
      <c r="S13721" s="42">
        <v>12820</v>
      </c>
      <c r="T13721" s="66" t="s">
        <v>3409</v>
      </c>
    </row>
    <row r="13722" spans="19:20">
      <c r="S13722" s="42">
        <v>12821</v>
      </c>
      <c r="T13722" s="66" t="s">
        <v>3409</v>
      </c>
    </row>
    <row r="13723" spans="19:20">
      <c r="S13723" s="42">
        <v>12822</v>
      </c>
      <c r="T13723" s="66" t="s">
        <v>3409</v>
      </c>
    </row>
    <row r="13724" spans="19:20">
      <c r="S13724" s="42">
        <v>12823</v>
      </c>
      <c r="T13724" s="66" t="s">
        <v>3903</v>
      </c>
    </row>
    <row r="13725" spans="19:20">
      <c r="S13725" s="42">
        <v>21931</v>
      </c>
      <c r="T13725" s="66" t="s">
        <v>3333</v>
      </c>
    </row>
    <row r="13726" spans="19:20">
      <c r="S13726" s="42">
        <v>21932</v>
      </c>
      <c r="T13726" s="66" t="s">
        <v>3333</v>
      </c>
    </row>
    <row r="13727" spans="19:20">
      <c r="S13727" s="42">
        <v>21933</v>
      </c>
      <c r="T13727" s="66" t="s">
        <v>3333</v>
      </c>
    </row>
    <row r="13728" spans="19:20">
      <c r="S13728" s="42">
        <v>21934</v>
      </c>
      <c r="T13728" s="66" t="s">
        <v>3333</v>
      </c>
    </row>
    <row r="13729" spans="19:20">
      <c r="S13729" s="42">
        <v>21935</v>
      </c>
      <c r="T13729" s="66" t="s">
        <v>3333</v>
      </c>
    </row>
    <row r="13730" spans="19:20">
      <c r="S13730" s="42">
        <v>21936</v>
      </c>
      <c r="T13730" s="66" t="s">
        <v>3333</v>
      </c>
    </row>
    <row r="13731" spans="19:20">
      <c r="S13731" s="42">
        <v>21937</v>
      </c>
      <c r="T13731" s="66" t="s">
        <v>4025</v>
      </c>
    </row>
    <row r="13732" spans="19:20">
      <c r="S13732" s="42">
        <v>21938</v>
      </c>
      <c r="T13732" s="66" t="s">
        <v>4025</v>
      </c>
    </row>
    <row r="13733" spans="19:20">
      <c r="S13733" s="42">
        <v>21939</v>
      </c>
      <c r="T13733" s="66" t="s">
        <v>4025</v>
      </c>
    </row>
    <row r="13734" spans="19:20">
      <c r="S13734" s="42">
        <v>21940</v>
      </c>
      <c r="T13734" s="66" t="s">
        <v>4025</v>
      </c>
    </row>
    <row r="13735" spans="19:20">
      <c r="S13735" s="42">
        <v>21941</v>
      </c>
      <c r="T13735" s="66" t="s">
        <v>4025</v>
      </c>
    </row>
    <row r="13736" spans="19:20">
      <c r="S13736" s="42">
        <v>21942</v>
      </c>
      <c r="T13736" s="66" t="s">
        <v>4025</v>
      </c>
    </row>
    <row r="13737" spans="19:20">
      <c r="S13737" s="42">
        <v>21943</v>
      </c>
      <c r="T13737" s="66" t="s">
        <v>4025</v>
      </c>
    </row>
    <row r="13738" spans="19:20">
      <c r="S13738" s="42">
        <v>13045</v>
      </c>
      <c r="T13738" s="66" t="s">
        <v>3907</v>
      </c>
    </row>
    <row r="13739" spans="19:20">
      <c r="S13739" s="42">
        <v>13046</v>
      </c>
      <c r="T13739" s="66" t="s">
        <v>3907</v>
      </c>
    </row>
    <row r="13740" spans="19:20">
      <c r="S13740" s="42">
        <v>13047</v>
      </c>
      <c r="T13740" s="66" t="s">
        <v>3213</v>
      </c>
    </row>
    <row r="13741" spans="19:20">
      <c r="S13741" s="42">
        <v>13048</v>
      </c>
      <c r="T13741" s="66" t="s">
        <v>3213</v>
      </c>
    </row>
    <row r="13742" spans="19:20">
      <c r="S13742" s="42">
        <v>13049</v>
      </c>
      <c r="T13742" s="66" t="s">
        <v>3213</v>
      </c>
    </row>
    <row r="13743" spans="19:20">
      <c r="S13743" s="42">
        <v>13050</v>
      </c>
      <c r="T13743" s="66" t="s">
        <v>3213</v>
      </c>
    </row>
    <row r="13744" spans="19:20">
      <c r="S13744" s="42">
        <v>13051</v>
      </c>
      <c r="T13744" s="66" t="s">
        <v>3372</v>
      </c>
    </row>
    <row r="13745" spans="19:20">
      <c r="S13745" s="42">
        <v>13052</v>
      </c>
      <c r="T13745" s="66" t="s">
        <v>3866</v>
      </c>
    </row>
    <row r="13746" spans="19:20">
      <c r="S13746" s="42">
        <v>13053</v>
      </c>
      <c r="T13746" s="66" t="s">
        <v>3388</v>
      </c>
    </row>
    <row r="13747" spans="19:20">
      <c r="S13747" s="42">
        <v>13054</v>
      </c>
      <c r="T13747" s="66" t="s">
        <v>3388</v>
      </c>
    </row>
    <row r="13748" spans="19:20">
      <c r="S13748" s="42">
        <v>13055</v>
      </c>
      <c r="T13748" s="66" t="s">
        <v>3388</v>
      </c>
    </row>
    <row r="13749" spans="19:20">
      <c r="S13749" s="42">
        <v>13056</v>
      </c>
      <c r="T13749" s="66" t="s">
        <v>3388</v>
      </c>
    </row>
    <row r="13750" spans="19:20">
      <c r="S13750" s="42">
        <v>13057</v>
      </c>
      <c r="T13750" s="66" t="s">
        <v>3388</v>
      </c>
    </row>
    <row r="13751" spans="19:20">
      <c r="S13751" s="42">
        <v>13058</v>
      </c>
      <c r="T13751" s="66" t="s">
        <v>3388</v>
      </c>
    </row>
    <row r="13752" spans="19:20">
      <c r="S13752" s="42">
        <v>13059</v>
      </c>
      <c r="T13752" s="66" t="s">
        <v>3388</v>
      </c>
    </row>
    <row r="13753" spans="19:20">
      <c r="S13753" s="42">
        <v>13289</v>
      </c>
      <c r="T13753" s="66" t="s">
        <v>3402</v>
      </c>
    </row>
    <row r="13754" spans="19:20">
      <c r="S13754" s="42">
        <v>13290</v>
      </c>
      <c r="T13754" s="66" t="s">
        <v>3402</v>
      </c>
    </row>
    <row r="13755" spans="19:20">
      <c r="S13755" s="42">
        <v>13291</v>
      </c>
      <c r="T13755" s="66" t="s">
        <v>3402</v>
      </c>
    </row>
    <row r="13756" spans="19:20">
      <c r="S13756" s="42">
        <v>13292</v>
      </c>
      <c r="T13756" s="66" t="s">
        <v>3767</v>
      </c>
    </row>
    <row r="13757" spans="19:20">
      <c r="S13757" s="42">
        <v>13293</v>
      </c>
      <c r="T13757" s="66" t="s">
        <v>3767</v>
      </c>
    </row>
    <row r="13758" spans="19:20">
      <c r="S13758" s="42">
        <v>13294</v>
      </c>
      <c r="T13758" s="66" t="s">
        <v>3910</v>
      </c>
    </row>
    <row r="13759" spans="19:20">
      <c r="S13759" s="42">
        <v>13295</v>
      </c>
      <c r="T13759" s="66" t="s">
        <v>3910</v>
      </c>
    </row>
    <row r="13760" spans="19:20">
      <c r="S13760" s="42">
        <v>13296</v>
      </c>
      <c r="T13760" s="66" t="s">
        <v>3910</v>
      </c>
    </row>
    <row r="13761" spans="19:20">
      <c r="S13761" s="42">
        <v>13297</v>
      </c>
      <c r="T13761" s="66" t="s">
        <v>3894</v>
      </c>
    </row>
    <row r="13762" spans="19:20">
      <c r="S13762" s="42">
        <v>13298</v>
      </c>
      <c r="T13762" s="66" t="s">
        <v>3894</v>
      </c>
    </row>
    <row r="13763" spans="19:20">
      <c r="S13763" s="42">
        <v>13299</v>
      </c>
      <c r="T13763" s="66" t="s">
        <v>3941</v>
      </c>
    </row>
    <row r="13764" spans="19:20">
      <c r="S13764" s="42">
        <v>13300</v>
      </c>
      <c r="T13764" s="66" t="s">
        <v>3941</v>
      </c>
    </row>
    <row r="13765" spans="19:20">
      <c r="S13765" s="42">
        <v>13301</v>
      </c>
      <c r="T13765" s="66" t="s">
        <v>3941</v>
      </c>
    </row>
    <row r="13766" spans="19:20">
      <c r="S13766" s="42">
        <v>13302</v>
      </c>
      <c r="T13766" s="66" t="s">
        <v>3863</v>
      </c>
    </row>
    <row r="13767" spans="19:20">
      <c r="S13767" s="42">
        <v>13303</v>
      </c>
      <c r="T13767" s="66" t="s">
        <v>3863</v>
      </c>
    </row>
    <row r="13768" spans="19:20">
      <c r="S13768" s="42">
        <v>13531</v>
      </c>
      <c r="T13768" s="66" t="s">
        <v>3950</v>
      </c>
    </row>
    <row r="13769" spans="19:20">
      <c r="S13769" s="42">
        <v>13532</v>
      </c>
      <c r="T13769" s="66" t="s">
        <v>3949</v>
      </c>
    </row>
    <row r="13770" spans="19:20">
      <c r="S13770" s="42">
        <v>13533</v>
      </c>
      <c r="T13770" s="66" t="s">
        <v>3213</v>
      </c>
    </row>
    <row r="13771" spans="19:20">
      <c r="S13771" s="42">
        <v>13534</v>
      </c>
      <c r="T13771" s="66" t="s">
        <v>3402</v>
      </c>
    </row>
    <row r="13772" spans="19:20">
      <c r="S13772" s="42">
        <v>13535</v>
      </c>
      <c r="T13772" s="66" t="s">
        <v>3213</v>
      </c>
    </row>
    <row r="13773" spans="19:20">
      <c r="S13773" s="42">
        <v>13536</v>
      </c>
      <c r="T13773" s="66" t="s">
        <v>3891</v>
      </c>
    </row>
    <row r="13774" spans="19:20">
      <c r="S13774" s="42">
        <v>13537</v>
      </c>
      <c r="T13774" s="66" t="s">
        <v>3826</v>
      </c>
    </row>
    <row r="13775" spans="19:20">
      <c r="S13775" s="42">
        <v>13538</v>
      </c>
      <c r="T13775" s="66" t="s">
        <v>3826</v>
      </c>
    </row>
    <row r="13776" spans="19:20">
      <c r="S13776" s="42">
        <v>13539</v>
      </c>
      <c r="T13776" s="66" t="s">
        <v>3826</v>
      </c>
    </row>
    <row r="13777" spans="19:20">
      <c r="S13777" s="42">
        <v>13540</v>
      </c>
      <c r="T13777" s="66" t="s">
        <v>4243</v>
      </c>
    </row>
    <row r="13778" spans="19:20">
      <c r="S13778" s="42">
        <v>13541</v>
      </c>
      <c r="T13778" s="66" t="s">
        <v>3875</v>
      </c>
    </row>
    <row r="13779" spans="19:20">
      <c r="S13779" s="42">
        <v>13542</v>
      </c>
      <c r="T13779" s="66" t="s">
        <v>3875</v>
      </c>
    </row>
    <row r="13780" spans="19:20">
      <c r="S13780" s="42">
        <v>12838</v>
      </c>
      <c r="T13780" s="66" t="s">
        <v>3874</v>
      </c>
    </row>
    <row r="13781" spans="19:20">
      <c r="S13781" s="42">
        <v>12839</v>
      </c>
      <c r="T13781" s="66" t="s">
        <v>3874</v>
      </c>
    </row>
    <row r="13782" spans="19:20">
      <c r="S13782" s="42">
        <v>12840</v>
      </c>
      <c r="T13782" s="66" t="s">
        <v>3874</v>
      </c>
    </row>
    <row r="13783" spans="19:20">
      <c r="S13783" s="42">
        <v>12841</v>
      </c>
      <c r="T13783" s="66" t="s">
        <v>3894</v>
      </c>
    </row>
    <row r="13784" spans="19:20">
      <c r="S13784" s="42">
        <v>12842</v>
      </c>
      <c r="T13784" s="66" t="s">
        <v>3467</v>
      </c>
    </row>
    <row r="13785" spans="19:20">
      <c r="S13785" s="42">
        <v>12843</v>
      </c>
      <c r="T13785" s="66" t="s">
        <v>3815</v>
      </c>
    </row>
    <row r="13786" spans="19:20">
      <c r="S13786" s="42">
        <v>12844</v>
      </c>
      <c r="T13786" s="66" t="s">
        <v>3514</v>
      </c>
    </row>
    <row r="13787" spans="19:20">
      <c r="S13787" s="42">
        <v>12845</v>
      </c>
      <c r="T13787" s="66" t="s">
        <v>3514</v>
      </c>
    </row>
    <row r="13788" spans="19:20">
      <c r="S13788" s="42">
        <v>12846</v>
      </c>
      <c r="T13788" s="66" t="s">
        <v>3514</v>
      </c>
    </row>
    <row r="13789" spans="19:20">
      <c r="S13789" s="42">
        <v>12847</v>
      </c>
      <c r="T13789" s="66" t="s">
        <v>3903</v>
      </c>
    </row>
    <row r="13790" spans="19:20">
      <c r="S13790" s="42">
        <v>12848</v>
      </c>
      <c r="T13790" s="66" t="s">
        <v>3213</v>
      </c>
    </row>
    <row r="13791" spans="19:20">
      <c r="S13791" s="42">
        <v>13750</v>
      </c>
      <c r="T13791" s="66" t="s">
        <v>3936</v>
      </c>
    </row>
    <row r="13792" spans="19:20">
      <c r="S13792" s="42">
        <v>13751</v>
      </c>
      <c r="T13792" s="66" t="s">
        <v>3936</v>
      </c>
    </row>
    <row r="13793" spans="19:20">
      <c r="S13793" s="42">
        <v>13030</v>
      </c>
      <c r="T13793" s="66" t="s">
        <v>4031</v>
      </c>
    </row>
    <row r="13794" spans="19:20">
      <c r="S13794" s="42">
        <v>13031</v>
      </c>
      <c r="T13794" s="66" t="s">
        <v>4031</v>
      </c>
    </row>
    <row r="13795" spans="19:20">
      <c r="S13795" s="42">
        <v>13032</v>
      </c>
      <c r="T13795" s="66" t="s">
        <v>4491</v>
      </c>
    </row>
    <row r="13796" spans="19:20">
      <c r="S13796" s="42">
        <v>13033</v>
      </c>
      <c r="T13796" s="66" t="s">
        <v>3213</v>
      </c>
    </row>
    <row r="13797" spans="19:20">
      <c r="S13797" s="42">
        <v>13034</v>
      </c>
      <c r="T13797" s="66" t="s">
        <v>3484</v>
      </c>
    </row>
    <row r="13798" spans="19:20">
      <c r="S13798" s="42">
        <v>13035</v>
      </c>
      <c r="T13798" s="66" t="s">
        <v>3213</v>
      </c>
    </row>
    <row r="13799" spans="19:20">
      <c r="S13799" s="42">
        <v>13036</v>
      </c>
      <c r="T13799" s="66" t="s">
        <v>3213</v>
      </c>
    </row>
    <row r="13800" spans="19:20">
      <c r="S13800" s="42">
        <v>13037</v>
      </c>
      <c r="T13800" s="66" t="s">
        <v>4305</v>
      </c>
    </row>
    <row r="13801" spans="19:20">
      <c r="S13801" s="42">
        <v>13038</v>
      </c>
      <c r="T13801" s="66" t="s">
        <v>3894</v>
      </c>
    </row>
    <row r="13802" spans="19:20">
      <c r="S13802" s="42">
        <v>13039</v>
      </c>
      <c r="T13802" s="66" t="s">
        <v>3836</v>
      </c>
    </row>
    <row r="13803" spans="19:20">
      <c r="S13803" s="42">
        <v>13040</v>
      </c>
      <c r="T13803" s="66" t="s">
        <v>3836</v>
      </c>
    </row>
    <row r="13804" spans="19:20">
      <c r="S13804" s="42">
        <v>13041</v>
      </c>
      <c r="T13804" s="66" t="s">
        <v>3213</v>
      </c>
    </row>
    <row r="13805" spans="19:20">
      <c r="S13805" s="42">
        <v>13042</v>
      </c>
      <c r="T13805" s="66" t="s">
        <v>3213</v>
      </c>
    </row>
    <row r="13806" spans="19:20">
      <c r="S13806" s="42">
        <v>13043</v>
      </c>
      <c r="T13806" s="66" t="s">
        <v>3907</v>
      </c>
    </row>
    <row r="13807" spans="19:20">
      <c r="S13807" s="42">
        <v>13044</v>
      </c>
      <c r="T13807" s="66" t="s">
        <v>3907</v>
      </c>
    </row>
    <row r="13808" spans="19:20">
      <c r="S13808" s="42">
        <v>13274</v>
      </c>
      <c r="T13808" s="66" t="s">
        <v>3402</v>
      </c>
    </row>
    <row r="13809" spans="19:20">
      <c r="S13809" s="42">
        <v>13275</v>
      </c>
      <c r="T13809" s="66" t="s">
        <v>3402</v>
      </c>
    </row>
    <row r="13810" spans="19:20">
      <c r="S13810" s="42">
        <v>13276</v>
      </c>
      <c r="T13810" s="66" t="s">
        <v>3875</v>
      </c>
    </row>
    <row r="13811" spans="19:20">
      <c r="S13811" s="42">
        <v>13277</v>
      </c>
      <c r="T13811" s="66" t="s">
        <v>3875</v>
      </c>
    </row>
    <row r="13812" spans="19:20">
      <c r="S13812" s="42">
        <v>13278</v>
      </c>
      <c r="T13812" s="66" t="s">
        <v>3213</v>
      </c>
    </row>
    <row r="13813" spans="19:20">
      <c r="S13813" s="42">
        <v>13279</v>
      </c>
      <c r="T13813" s="66" t="s">
        <v>3826</v>
      </c>
    </row>
    <row r="13814" spans="19:20">
      <c r="S13814" s="42">
        <v>13280</v>
      </c>
      <c r="T13814" s="66" t="s">
        <v>3514</v>
      </c>
    </row>
    <row r="13815" spans="19:20">
      <c r="S13815" s="42">
        <v>13281</v>
      </c>
      <c r="T13815" s="66" t="s">
        <v>3914</v>
      </c>
    </row>
    <row r="13816" spans="19:20">
      <c r="S13816" s="42">
        <v>13282</v>
      </c>
      <c r="T13816" s="66" t="s">
        <v>4307</v>
      </c>
    </row>
    <row r="13817" spans="19:20">
      <c r="S13817" s="42">
        <v>13283</v>
      </c>
      <c r="T13817" s="66" t="s">
        <v>4514</v>
      </c>
    </row>
    <row r="13818" spans="19:20">
      <c r="S13818" s="42">
        <v>13284</v>
      </c>
      <c r="T13818" s="66" t="s">
        <v>3875</v>
      </c>
    </row>
    <row r="13819" spans="19:20">
      <c r="S13819" s="42">
        <v>13285</v>
      </c>
      <c r="T13819" s="66" t="s">
        <v>3402</v>
      </c>
    </row>
    <row r="13820" spans="19:20">
      <c r="S13820" s="42">
        <v>13286</v>
      </c>
      <c r="T13820" s="66" t="s">
        <v>3402</v>
      </c>
    </row>
    <row r="13821" spans="19:20">
      <c r="S13821" s="42">
        <v>13287</v>
      </c>
      <c r="T13821" s="66" t="s">
        <v>3402</v>
      </c>
    </row>
    <row r="13822" spans="19:20">
      <c r="S13822" s="42">
        <v>13288</v>
      </c>
      <c r="T13822" s="66" t="s">
        <v>3402</v>
      </c>
    </row>
    <row r="13823" spans="19:20">
      <c r="S13823" s="42">
        <v>13516</v>
      </c>
      <c r="T13823" s="66" t="s">
        <v>4031</v>
      </c>
    </row>
    <row r="13824" spans="19:20">
      <c r="S13824" s="42">
        <v>13517</v>
      </c>
      <c r="T13824" s="66" t="s">
        <v>4031</v>
      </c>
    </row>
    <row r="13825" spans="19:20">
      <c r="S13825" s="42">
        <v>13518</v>
      </c>
      <c r="T13825" s="66" t="s">
        <v>4031</v>
      </c>
    </row>
    <row r="13826" spans="19:20">
      <c r="S13826" s="42">
        <v>13519</v>
      </c>
      <c r="T13826" s="66" t="s">
        <v>3213</v>
      </c>
    </row>
    <row r="13827" spans="19:20">
      <c r="S13827" s="42">
        <v>13520</v>
      </c>
      <c r="T13827" s="66" t="s">
        <v>3827</v>
      </c>
    </row>
    <row r="13828" spans="19:20">
      <c r="S13828" s="42">
        <v>13521</v>
      </c>
      <c r="T13828" s="66" t="s">
        <v>3827</v>
      </c>
    </row>
    <row r="13829" spans="19:20">
      <c r="S13829" s="42">
        <v>13522</v>
      </c>
      <c r="T13829" s="66" t="s">
        <v>3213</v>
      </c>
    </row>
    <row r="13830" spans="19:20">
      <c r="S13830" s="42">
        <v>13523</v>
      </c>
      <c r="T13830" s="66" t="s">
        <v>4114</v>
      </c>
    </row>
    <row r="13831" spans="19:20">
      <c r="S13831" s="42">
        <v>13524</v>
      </c>
      <c r="T13831" s="66" t="s">
        <v>3863</v>
      </c>
    </row>
    <row r="13832" spans="19:20">
      <c r="S13832" s="42">
        <v>13525</v>
      </c>
      <c r="T13832" s="66" t="s">
        <v>3213</v>
      </c>
    </row>
    <row r="13833" spans="19:20">
      <c r="S13833" s="42">
        <v>13526</v>
      </c>
      <c r="T13833" s="66" t="s">
        <v>3213</v>
      </c>
    </row>
    <row r="13834" spans="19:20">
      <c r="S13834" s="42">
        <v>13527</v>
      </c>
      <c r="T13834" s="66" t="s">
        <v>3213</v>
      </c>
    </row>
    <row r="13835" spans="19:20">
      <c r="S13835" s="42">
        <v>13528</v>
      </c>
      <c r="T13835" s="66" t="s">
        <v>3213</v>
      </c>
    </row>
    <row r="13836" spans="19:20">
      <c r="S13836" s="42">
        <v>13529</v>
      </c>
      <c r="T13836" s="66" t="s">
        <v>4347</v>
      </c>
    </row>
    <row r="13837" spans="19:20">
      <c r="S13837" s="42">
        <v>13530</v>
      </c>
      <c r="T13837" s="66" t="s">
        <v>4347</v>
      </c>
    </row>
    <row r="13838" spans="19:20">
      <c r="S13838" s="42">
        <v>13752</v>
      </c>
      <c r="T13838" s="66" t="s">
        <v>3936</v>
      </c>
    </row>
    <row r="13839" spans="19:20">
      <c r="S13839" s="42">
        <v>13753</v>
      </c>
      <c r="T13839" s="66" t="s">
        <v>3936</v>
      </c>
    </row>
    <row r="13840" spans="19:20">
      <c r="S13840" s="42">
        <v>13754</v>
      </c>
      <c r="T13840" s="66" t="s">
        <v>3936</v>
      </c>
    </row>
    <row r="13841" spans="19:20">
      <c r="S13841" s="42">
        <v>13755</v>
      </c>
      <c r="T13841" s="66" t="s">
        <v>3936</v>
      </c>
    </row>
    <row r="13842" spans="19:20">
      <c r="S13842" s="42">
        <v>13756</v>
      </c>
      <c r="T13842" s="66" t="s">
        <v>3875</v>
      </c>
    </row>
    <row r="13843" spans="19:20">
      <c r="S13843" s="42">
        <v>13306</v>
      </c>
      <c r="T13843" s="66" t="s">
        <v>3863</v>
      </c>
    </row>
    <row r="13844" spans="19:20">
      <c r="S13844" s="42">
        <v>13307</v>
      </c>
      <c r="T13844" s="66" t="s">
        <v>3863</v>
      </c>
    </row>
    <row r="13845" spans="19:20">
      <c r="S13845" s="42">
        <v>13308</v>
      </c>
      <c r="T13845" s="66" t="s">
        <v>3863</v>
      </c>
    </row>
    <row r="13846" spans="19:20">
      <c r="S13846" s="42">
        <v>13309</v>
      </c>
      <c r="T13846" s="66" t="s">
        <v>3863</v>
      </c>
    </row>
    <row r="13847" spans="19:20">
      <c r="S13847" s="42">
        <v>13310</v>
      </c>
      <c r="T13847" s="66" t="s">
        <v>3863</v>
      </c>
    </row>
    <row r="13848" spans="19:20">
      <c r="S13848" s="42">
        <v>13311</v>
      </c>
      <c r="T13848" s="66" t="s">
        <v>3863</v>
      </c>
    </row>
    <row r="13849" spans="19:20">
      <c r="S13849" s="42">
        <v>13312</v>
      </c>
      <c r="T13849" s="66" t="s">
        <v>3863</v>
      </c>
    </row>
    <row r="13850" spans="19:20">
      <c r="S13850" s="42">
        <v>13313</v>
      </c>
      <c r="T13850" s="66" t="s">
        <v>3875</v>
      </c>
    </row>
    <row r="13851" spans="19:20">
      <c r="S13851" s="42">
        <v>13314</v>
      </c>
      <c r="T13851" s="66" t="s">
        <v>3875</v>
      </c>
    </row>
    <row r="13852" spans="19:20">
      <c r="S13852" s="42">
        <v>13315</v>
      </c>
      <c r="T13852" s="66" t="s">
        <v>3875</v>
      </c>
    </row>
    <row r="13853" spans="19:20">
      <c r="S13853" s="42">
        <v>13316</v>
      </c>
      <c r="T13853" s="66" t="s">
        <v>4515</v>
      </c>
    </row>
    <row r="13854" spans="19:20">
      <c r="S13854" s="42">
        <v>13317</v>
      </c>
      <c r="T13854" s="66" t="s">
        <v>3875</v>
      </c>
    </row>
    <row r="13855" spans="19:20">
      <c r="S13855" s="42">
        <v>13318</v>
      </c>
      <c r="T13855" s="66" t="s">
        <v>3875</v>
      </c>
    </row>
    <row r="13856" spans="19:20">
      <c r="S13856" s="42">
        <v>13546</v>
      </c>
      <c r="T13856" s="66" t="s">
        <v>4144</v>
      </c>
    </row>
    <row r="13857" spans="19:20">
      <c r="S13857" s="42">
        <v>13547</v>
      </c>
      <c r="T13857" s="66" t="s">
        <v>4025</v>
      </c>
    </row>
    <row r="13858" spans="19:20">
      <c r="S13858" s="42">
        <v>13548</v>
      </c>
      <c r="T13858" s="66" t="s">
        <v>3907</v>
      </c>
    </row>
    <row r="13859" spans="19:20">
      <c r="S13859" s="42">
        <v>13549</v>
      </c>
      <c r="T13859" s="66" t="s">
        <v>3767</v>
      </c>
    </row>
    <row r="13860" spans="19:20">
      <c r="S13860" s="42">
        <v>13551</v>
      </c>
      <c r="T13860" s="66" t="s">
        <v>3767</v>
      </c>
    </row>
    <row r="13861" spans="19:20">
      <c r="S13861" s="42">
        <v>13552</v>
      </c>
      <c r="T13861" s="66" t="s">
        <v>3514</v>
      </c>
    </row>
    <row r="13862" spans="19:20">
      <c r="S13862" s="42">
        <v>13553</v>
      </c>
      <c r="T13862" s="66" t="s">
        <v>4045</v>
      </c>
    </row>
    <row r="13863" spans="19:20">
      <c r="S13863" s="42">
        <v>13554</v>
      </c>
      <c r="T13863" s="66" t="s">
        <v>3514</v>
      </c>
    </row>
    <row r="13864" spans="19:20">
      <c r="S13864" s="42">
        <v>15175</v>
      </c>
      <c r="T13864" s="66" t="s">
        <v>4016</v>
      </c>
    </row>
    <row r="13865" spans="19:20">
      <c r="S13865" s="42">
        <v>15176</v>
      </c>
      <c r="T13865" s="66" t="s">
        <v>4016</v>
      </c>
    </row>
    <row r="13866" spans="19:20">
      <c r="S13866" s="42">
        <v>15177</v>
      </c>
      <c r="T13866" s="66" t="s">
        <v>4016</v>
      </c>
    </row>
    <row r="13867" spans="19:20">
      <c r="S13867" s="42">
        <v>15178</v>
      </c>
      <c r="T13867" s="66" t="s">
        <v>4016</v>
      </c>
    </row>
    <row r="13868" spans="19:20">
      <c r="S13868" s="42">
        <v>15179</v>
      </c>
      <c r="T13868" s="66" t="s">
        <v>4016</v>
      </c>
    </row>
    <row r="13869" spans="19:20">
      <c r="S13869" s="42">
        <v>15180</v>
      </c>
      <c r="T13869" s="66" t="s">
        <v>4016</v>
      </c>
    </row>
    <row r="13870" spans="19:20">
      <c r="S13870" s="42">
        <v>15181</v>
      </c>
      <c r="T13870" s="66" t="s">
        <v>4005</v>
      </c>
    </row>
    <row r="13871" spans="19:20">
      <c r="S13871" s="42">
        <v>15182</v>
      </c>
      <c r="T13871" s="66" t="s">
        <v>3828</v>
      </c>
    </row>
    <row r="13872" spans="19:20">
      <c r="S13872" s="42">
        <v>15183</v>
      </c>
      <c r="T13872" s="66" t="s">
        <v>3828</v>
      </c>
    </row>
    <row r="13873" spans="19:20">
      <c r="S13873" s="42">
        <v>15184</v>
      </c>
      <c r="T13873" s="66" t="s">
        <v>3828</v>
      </c>
    </row>
    <row r="13874" spans="19:20">
      <c r="S13874" s="42">
        <v>21743</v>
      </c>
      <c r="T13874" s="66" t="s">
        <v>3213</v>
      </c>
    </row>
    <row r="13875" spans="19:20">
      <c r="S13875" s="42">
        <v>21744</v>
      </c>
      <c r="T13875" s="66" t="s">
        <v>3213</v>
      </c>
    </row>
    <row r="13876" spans="19:20">
      <c r="S13876" s="42">
        <v>21745</v>
      </c>
      <c r="T13876" s="66" t="s">
        <v>4016</v>
      </c>
    </row>
    <row r="13877" spans="19:20">
      <c r="S13877" s="42">
        <v>21746</v>
      </c>
      <c r="T13877" s="66" t="s">
        <v>3974</v>
      </c>
    </row>
    <row r="13878" spans="19:20">
      <c r="S13878" s="42">
        <v>21747</v>
      </c>
      <c r="T13878" s="66" t="s">
        <v>4016</v>
      </c>
    </row>
    <row r="13879" spans="19:20">
      <c r="S13879" s="42">
        <v>21976</v>
      </c>
      <c r="T13879" s="66" t="s">
        <v>4002</v>
      </c>
    </row>
    <row r="13880" spans="19:20">
      <c r="S13880" s="42">
        <v>21977</v>
      </c>
      <c r="T13880" s="66" t="s">
        <v>4002</v>
      </c>
    </row>
    <row r="13881" spans="19:20">
      <c r="S13881" s="42">
        <v>21978</v>
      </c>
      <c r="T13881" s="66" t="s">
        <v>4335</v>
      </c>
    </row>
    <row r="13882" spans="19:20">
      <c r="S13882" s="42">
        <v>21979</v>
      </c>
      <c r="T13882" s="66" t="s">
        <v>3989</v>
      </c>
    </row>
    <row r="13883" spans="19:20">
      <c r="S13883" s="42">
        <v>21980</v>
      </c>
      <c r="T13883" s="66" t="s">
        <v>3989</v>
      </c>
    </row>
    <row r="13884" spans="19:20">
      <c r="S13884" s="42">
        <v>21981</v>
      </c>
      <c r="T13884" s="66" t="s">
        <v>3989</v>
      </c>
    </row>
    <row r="13885" spans="19:20">
      <c r="S13885" s="42">
        <v>13500</v>
      </c>
      <c r="T13885" s="66" t="s">
        <v>3767</v>
      </c>
    </row>
    <row r="13886" spans="19:20">
      <c r="S13886" s="42">
        <v>13722</v>
      </c>
      <c r="T13886" s="66" t="s">
        <v>3903</v>
      </c>
    </row>
    <row r="13887" spans="19:20">
      <c r="S13887" s="42">
        <v>13723</v>
      </c>
      <c r="T13887" s="66" t="s">
        <v>3903</v>
      </c>
    </row>
    <row r="13888" spans="19:20">
      <c r="S13888" s="42">
        <v>13724</v>
      </c>
      <c r="T13888" s="66" t="s">
        <v>3903</v>
      </c>
    </row>
    <row r="13889" spans="19:20">
      <c r="S13889" s="42">
        <v>13725</v>
      </c>
      <c r="T13889" s="66" t="s">
        <v>3914</v>
      </c>
    </row>
    <row r="13890" spans="19:20">
      <c r="S13890" s="42">
        <v>13726</v>
      </c>
      <c r="T13890" s="66" t="s">
        <v>3914</v>
      </c>
    </row>
    <row r="13891" spans="19:20">
      <c r="S13891" s="42">
        <v>13727</v>
      </c>
      <c r="T13891" s="66" t="s">
        <v>3914</v>
      </c>
    </row>
    <row r="13892" spans="19:20">
      <c r="S13892" s="42">
        <v>13728</v>
      </c>
      <c r="T13892" s="66" t="s">
        <v>3827</v>
      </c>
    </row>
    <row r="13893" spans="19:20">
      <c r="S13893" s="42">
        <v>13729</v>
      </c>
      <c r="T13893" s="66" t="s">
        <v>3436</v>
      </c>
    </row>
    <row r="13894" spans="19:20">
      <c r="S13894" s="42">
        <v>13730</v>
      </c>
      <c r="T13894" s="66" t="s">
        <v>3514</v>
      </c>
    </row>
    <row r="13895" spans="19:20">
      <c r="S13895" s="42">
        <v>13731</v>
      </c>
      <c r="T13895" s="66" t="s">
        <v>4425</v>
      </c>
    </row>
    <row r="13896" spans="19:20">
      <c r="S13896" s="42">
        <v>13732</v>
      </c>
      <c r="T13896" s="66" t="s">
        <v>4425</v>
      </c>
    </row>
    <row r="13897" spans="19:20">
      <c r="S13897" s="42">
        <v>13733</v>
      </c>
      <c r="T13897" s="66" t="s">
        <v>4425</v>
      </c>
    </row>
    <row r="13898" spans="19:20">
      <c r="S13898" s="42">
        <v>13734</v>
      </c>
      <c r="T13898" s="66" t="s">
        <v>4425</v>
      </c>
    </row>
    <row r="13899" spans="19:20">
      <c r="S13899" s="42">
        <v>13735</v>
      </c>
      <c r="T13899" s="66" t="s">
        <v>3213</v>
      </c>
    </row>
    <row r="13900" spans="19:20">
      <c r="S13900" s="42">
        <v>13736</v>
      </c>
      <c r="T13900" s="66" t="s">
        <v>3936</v>
      </c>
    </row>
    <row r="13901" spans="19:20">
      <c r="S13901" s="42">
        <v>13015</v>
      </c>
      <c r="T13901" s="66" t="s">
        <v>4038</v>
      </c>
    </row>
    <row r="13902" spans="19:20">
      <c r="S13902" s="42">
        <v>13016</v>
      </c>
      <c r="T13902" s="66" t="s">
        <v>3514</v>
      </c>
    </row>
    <row r="13903" spans="19:20">
      <c r="S13903" s="42">
        <v>13017</v>
      </c>
      <c r="T13903" s="66" t="s">
        <v>3514</v>
      </c>
    </row>
    <row r="13904" spans="19:20">
      <c r="S13904" s="42">
        <v>13018</v>
      </c>
      <c r="T13904" s="66" t="s">
        <v>3409</v>
      </c>
    </row>
    <row r="13905" spans="19:20">
      <c r="S13905" s="42">
        <v>13019</v>
      </c>
      <c r="T13905" s="66" t="s">
        <v>3866</v>
      </c>
    </row>
    <row r="13906" spans="19:20">
      <c r="S13906" s="42">
        <v>21982</v>
      </c>
      <c r="T13906" s="66" t="s">
        <v>4020</v>
      </c>
    </row>
    <row r="13907" spans="19:20">
      <c r="S13907" s="42">
        <v>21983</v>
      </c>
      <c r="T13907" s="66" t="s">
        <v>4020</v>
      </c>
    </row>
    <row r="13908" spans="19:20">
      <c r="S13908" s="42">
        <v>21984</v>
      </c>
      <c r="T13908" s="66" t="s">
        <v>4020</v>
      </c>
    </row>
    <row r="13909" spans="19:20">
      <c r="S13909" s="42">
        <v>21985</v>
      </c>
      <c r="T13909" s="66" t="s">
        <v>4020</v>
      </c>
    </row>
    <row r="13910" spans="19:20">
      <c r="S13910" s="42">
        <v>21986</v>
      </c>
      <c r="T13910" s="66" t="s">
        <v>4020</v>
      </c>
    </row>
    <row r="13911" spans="19:20">
      <c r="S13911" s="42">
        <v>21987</v>
      </c>
      <c r="T13911" s="66" t="s">
        <v>3213</v>
      </c>
    </row>
    <row r="13912" spans="19:20">
      <c r="S13912" s="42">
        <v>21988</v>
      </c>
      <c r="T13912" s="66" t="s">
        <v>4020</v>
      </c>
    </row>
    <row r="13913" spans="19:20">
      <c r="S13913" s="42">
        <v>21989</v>
      </c>
      <c r="T13913" s="66" t="s">
        <v>4015</v>
      </c>
    </row>
    <row r="13914" spans="19:20">
      <c r="S13914" s="42">
        <v>21990</v>
      </c>
      <c r="T13914" s="66" t="s">
        <v>3333</v>
      </c>
    </row>
    <row r="13915" spans="19:20">
      <c r="S13915" s="42">
        <v>21748</v>
      </c>
      <c r="T13915" s="66" t="s">
        <v>4016</v>
      </c>
    </row>
    <row r="13916" spans="19:20">
      <c r="S13916" s="42">
        <v>21749</v>
      </c>
      <c r="T13916" s="66" t="s">
        <v>4016</v>
      </c>
    </row>
    <row r="13917" spans="19:20">
      <c r="S13917" s="42">
        <v>21750</v>
      </c>
      <c r="T13917" s="66" t="s">
        <v>3983</v>
      </c>
    </row>
    <row r="13918" spans="19:20">
      <c r="S13918" s="42">
        <v>21751</v>
      </c>
      <c r="T13918" s="66" t="s">
        <v>3983</v>
      </c>
    </row>
    <row r="13919" spans="19:20">
      <c r="S13919" s="42">
        <v>21752</v>
      </c>
      <c r="T13919" s="66" t="s">
        <v>3983</v>
      </c>
    </row>
    <row r="13920" spans="19:20">
      <c r="S13920" s="42">
        <v>21753</v>
      </c>
      <c r="T13920" s="66" t="s">
        <v>3983</v>
      </c>
    </row>
    <row r="13921" spans="19:20">
      <c r="S13921" s="42">
        <v>21754</v>
      </c>
      <c r="T13921" s="66" t="s">
        <v>3213</v>
      </c>
    </row>
    <row r="13922" spans="19:20">
      <c r="S13922" s="42">
        <v>21755</v>
      </c>
      <c r="T13922" s="66" t="s">
        <v>3213</v>
      </c>
    </row>
    <row r="13923" spans="19:20">
      <c r="S13923" s="42">
        <v>21756</v>
      </c>
      <c r="T13923" s="66" t="s">
        <v>3213</v>
      </c>
    </row>
    <row r="13924" spans="19:20">
      <c r="S13924" s="42">
        <v>21757</v>
      </c>
      <c r="T13924" s="66" t="s">
        <v>4036</v>
      </c>
    </row>
    <row r="13925" spans="19:20">
      <c r="S13925" s="42">
        <v>21758</v>
      </c>
      <c r="T13925" s="66" t="s">
        <v>4023</v>
      </c>
    </row>
    <row r="13926" spans="19:20">
      <c r="S13926" s="42">
        <v>21759</v>
      </c>
      <c r="T13926" s="66" t="s">
        <v>3213</v>
      </c>
    </row>
    <row r="13927" spans="19:20">
      <c r="S13927" s="42">
        <v>21760</v>
      </c>
      <c r="T13927" s="66" t="s">
        <v>3213</v>
      </c>
    </row>
    <row r="13928" spans="19:20">
      <c r="S13928" s="42">
        <v>21761</v>
      </c>
      <c r="T13928" s="66" t="s">
        <v>3213</v>
      </c>
    </row>
    <row r="13929" spans="19:20">
      <c r="S13929" s="42">
        <v>21762</v>
      </c>
      <c r="T13929" s="66" t="s">
        <v>3866</v>
      </c>
    </row>
    <row r="13930" spans="19:20">
      <c r="S13930" s="42">
        <v>22051</v>
      </c>
      <c r="T13930" s="66" t="s">
        <v>4202</v>
      </c>
    </row>
    <row r="13931" spans="19:20">
      <c r="S13931" s="42">
        <v>22052</v>
      </c>
      <c r="T13931" s="66" t="s">
        <v>4010</v>
      </c>
    </row>
    <row r="13932" spans="19:20">
      <c r="S13932" s="42">
        <v>22053</v>
      </c>
      <c r="T13932" s="66" t="s">
        <v>4010</v>
      </c>
    </row>
    <row r="13933" spans="19:20">
      <c r="S13933" s="42">
        <v>22054</v>
      </c>
      <c r="T13933" s="66" t="s">
        <v>4202</v>
      </c>
    </row>
    <row r="13934" spans="19:20">
      <c r="S13934" s="42">
        <v>22055</v>
      </c>
      <c r="T13934" s="66" t="s">
        <v>4075</v>
      </c>
    </row>
    <row r="13935" spans="19:20">
      <c r="S13935" s="42">
        <v>22056</v>
      </c>
      <c r="T13935" s="66" t="s">
        <v>4075</v>
      </c>
    </row>
    <row r="13936" spans="19:20">
      <c r="S13936" s="42">
        <v>22057</v>
      </c>
      <c r="T13936" s="66" t="s">
        <v>4075</v>
      </c>
    </row>
    <row r="13937" spans="19:20">
      <c r="S13937" s="42">
        <v>22058</v>
      </c>
      <c r="T13937" s="66" t="s">
        <v>4075</v>
      </c>
    </row>
    <row r="13938" spans="19:20">
      <c r="S13938" s="42">
        <v>22059</v>
      </c>
      <c r="T13938" s="66" t="s">
        <v>4075</v>
      </c>
    </row>
    <row r="13939" spans="19:20">
      <c r="S13939" s="42">
        <v>22060</v>
      </c>
      <c r="T13939" s="66" t="s">
        <v>4075</v>
      </c>
    </row>
    <row r="13940" spans="19:20">
      <c r="S13940" s="42">
        <v>22061</v>
      </c>
      <c r="T13940" s="66" t="s">
        <v>4075</v>
      </c>
    </row>
    <row r="13941" spans="19:20">
      <c r="S13941" s="42">
        <v>22062</v>
      </c>
      <c r="T13941" s="66" t="s">
        <v>4075</v>
      </c>
    </row>
    <row r="13942" spans="19:20">
      <c r="S13942" s="42">
        <v>22063</v>
      </c>
      <c r="T13942" s="66" t="s">
        <v>4075</v>
      </c>
    </row>
    <row r="13943" spans="19:20">
      <c r="S13943" s="42">
        <v>22064</v>
      </c>
      <c r="T13943" s="66" t="s">
        <v>3961</v>
      </c>
    </row>
    <row r="13944" spans="19:20">
      <c r="S13944" s="42">
        <v>22065</v>
      </c>
      <c r="T13944" s="66" t="s">
        <v>3961</v>
      </c>
    </row>
    <row r="13945" spans="19:20">
      <c r="S13945" s="42">
        <v>21824</v>
      </c>
      <c r="T13945" s="66" t="s">
        <v>3848</v>
      </c>
    </row>
    <row r="13946" spans="19:20">
      <c r="S13946" s="42">
        <v>21825</v>
      </c>
      <c r="T13946" s="66" t="s">
        <v>3848</v>
      </c>
    </row>
    <row r="13947" spans="19:20">
      <c r="S13947" s="42">
        <v>21826</v>
      </c>
      <c r="T13947" s="66" t="s">
        <v>3980</v>
      </c>
    </row>
    <row r="13948" spans="19:20">
      <c r="S13948" s="42">
        <v>15185</v>
      </c>
      <c r="T13948" s="66" t="s">
        <v>3828</v>
      </c>
    </row>
    <row r="13949" spans="19:20">
      <c r="S13949" s="42">
        <v>15186</v>
      </c>
      <c r="T13949" s="66" t="s">
        <v>3828</v>
      </c>
    </row>
    <row r="13950" spans="19:20">
      <c r="S13950" s="42">
        <v>15397</v>
      </c>
      <c r="T13950" s="66" t="s">
        <v>3998</v>
      </c>
    </row>
    <row r="13951" spans="19:20">
      <c r="S13951" s="42">
        <v>15398</v>
      </c>
      <c r="T13951" s="66" t="s">
        <v>3213</v>
      </c>
    </row>
    <row r="13952" spans="19:20">
      <c r="S13952" s="42">
        <v>13485</v>
      </c>
      <c r="T13952" s="66" t="s">
        <v>3933</v>
      </c>
    </row>
    <row r="13953" spans="19:20">
      <c r="S13953" s="42">
        <v>13486</v>
      </c>
      <c r="T13953" s="66" t="s">
        <v>3933</v>
      </c>
    </row>
    <row r="13954" spans="19:20">
      <c r="S13954" s="42">
        <v>13488</v>
      </c>
      <c r="T13954" s="66" t="s">
        <v>3402</v>
      </c>
    </row>
    <row r="13955" spans="19:20">
      <c r="S13955" s="42">
        <v>13489</v>
      </c>
      <c r="T13955" s="66" t="s">
        <v>3402</v>
      </c>
    </row>
    <row r="13956" spans="19:20">
      <c r="S13956" s="42">
        <v>13490</v>
      </c>
      <c r="T13956" s="66" t="s">
        <v>3887</v>
      </c>
    </row>
    <row r="13957" spans="19:20">
      <c r="S13957" s="42">
        <v>13491</v>
      </c>
      <c r="T13957" s="66" t="s">
        <v>3213</v>
      </c>
    </row>
    <row r="13958" spans="19:20">
      <c r="S13958" s="42">
        <v>13492</v>
      </c>
      <c r="T13958" s="66" t="s">
        <v>3907</v>
      </c>
    </row>
    <row r="13959" spans="19:20">
      <c r="S13959" s="42">
        <v>13493</v>
      </c>
      <c r="T13959" s="66" t="s">
        <v>3907</v>
      </c>
    </row>
    <row r="13960" spans="19:20">
      <c r="S13960" s="42">
        <v>13494</v>
      </c>
      <c r="T13960" s="66" t="s">
        <v>4045</v>
      </c>
    </row>
    <row r="13961" spans="19:20">
      <c r="S13961" s="42">
        <v>13495</v>
      </c>
      <c r="T13961" s="66" t="s">
        <v>3213</v>
      </c>
    </row>
    <row r="13962" spans="19:20">
      <c r="S13962" s="42">
        <v>13496</v>
      </c>
      <c r="T13962" s="66" t="s">
        <v>3213</v>
      </c>
    </row>
    <row r="13963" spans="19:20">
      <c r="S13963" s="42">
        <v>13497</v>
      </c>
      <c r="T13963" s="66" t="s">
        <v>3767</v>
      </c>
    </row>
    <row r="13964" spans="19:20">
      <c r="S13964" s="42">
        <v>13498</v>
      </c>
      <c r="T13964" s="66" t="s">
        <v>3767</v>
      </c>
    </row>
    <row r="13965" spans="19:20">
      <c r="S13965" s="42">
        <v>13499</v>
      </c>
      <c r="T13965" s="66" t="s">
        <v>3767</v>
      </c>
    </row>
    <row r="13966" spans="19:20">
      <c r="S13966" s="42">
        <v>21969</v>
      </c>
      <c r="T13966" s="66" t="s">
        <v>3333</v>
      </c>
    </row>
    <row r="13967" spans="19:20">
      <c r="S13967" s="42">
        <v>21970</v>
      </c>
      <c r="T13967" s="66" t="s">
        <v>3329</v>
      </c>
    </row>
    <row r="13968" spans="19:20">
      <c r="S13968" s="42">
        <v>21971</v>
      </c>
      <c r="T13968" s="66" t="s">
        <v>4002</v>
      </c>
    </row>
    <row r="13969" spans="19:20">
      <c r="S13969" s="42">
        <v>21972</v>
      </c>
      <c r="T13969" s="66" t="s">
        <v>4002</v>
      </c>
    </row>
    <row r="13970" spans="19:20">
      <c r="S13970" s="42">
        <v>21973</v>
      </c>
      <c r="T13970" s="66" t="s">
        <v>4002</v>
      </c>
    </row>
    <row r="13971" spans="19:20">
      <c r="S13971" s="42">
        <v>21974</v>
      </c>
      <c r="T13971" s="66" t="s">
        <v>4002</v>
      </c>
    </row>
    <row r="13972" spans="19:20">
      <c r="S13972" s="42">
        <v>21975</v>
      </c>
      <c r="T13972" s="66" t="s">
        <v>4002</v>
      </c>
    </row>
    <row r="13973" spans="19:20">
      <c r="S13973" s="42">
        <v>21733</v>
      </c>
      <c r="T13973" s="66" t="s">
        <v>4036</v>
      </c>
    </row>
    <row r="13974" spans="19:20">
      <c r="S13974" s="42">
        <v>21734</v>
      </c>
      <c r="T13974" s="66" t="s">
        <v>4036</v>
      </c>
    </row>
    <row r="13975" spans="19:20">
      <c r="S13975" s="42">
        <v>21735</v>
      </c>
      <c r="T13975" s="66" t="s">
        <v>3978</v>
      </c>
    </row>
    <row r="13976" spans="19:20">
      <c r="S13976" s="42">
        <v>21736</v>
      </c>
      <c r="T13976" s="66" t="s">
        <v>4441</v>
      </c>
    </row>
    <row r="13977" spans="19:20">
      <c r="S13977" s="42">
        <v>21737</v>
      </c>
      <c r="T13977" s="66" t="s">
        <v>4516</v>
      </c>
    </row>
    <row r="13978" spans="19:20">
      <c r="S13978" s="42">
        <v>21738</v>
      </c>
      <c r="T13978" s="66" t="s">
        <v>4517</v>
      </c>
    </row>
    <row r="13979" spans="19:20">
      <c r="S13979" s="42">
        <v>21739</v>
      </c>
      <c r="T13979" s="66" t="s">
        <v>4016</v>
      </c>
    </row>
    <row r="13980" spans="19:20">
      <c r="S13980" s="42">
        <v>21827</v>
      </c>
      <c r="T13980" s="66" t="s">
        <v>4206</v>
      </c>
    </row>
    <row r="13981" spans="19:20">
      <c r="S13981" s="42">
        <v>21828</v>
      </c>
      <c r="T13981" s="66" t="s">
        <v>3213</v>
      </c>
    </row>
    <row r="13982" spans="19:20">
      <c r="S13982" s="42">
        <v>21829</v>
      </c>
      <c r="T13982" s="66" t="s">
        <v>3213</v>
      </c>
    </row>
    <row r="13983" spans="19:20">
      <c r="S13983" s="42">
        <v>21830</v>
      </c>
      <c r="T13983" s="66" t="s">
        <v>3213</v>
      </c>
    </row>
    <row r="13984" spans="19:20">
      <c r="S13984" s="42">
        <v>21831</v>
      </c>
      <c r="T13984" s="66" t="s">
        <v>3213</v>
      </c>
    </row>
    <row r="13985" spans="19:20">
      <c r="S13985" s="42">
        <v>21832</v>
      </c>
      <c r="T13985" s="66" t="s">
        <v>3213</v>
      </c>
    </row>
    <row r="13986" spans="19:20">
      <c r="S13986" s="42">
        <v>21833</v>
      </c>
      <c r="T13986" s="66" t="s">
        <v>4163</v>
      </c>
    </row>
    <row r="13987" spans="19:20">
      <c r="S13987" s="42">
        <v>21834</v>
      </c>
      <c r="T13987" s="66" t="s">
        <v>4163</v>
      </c>
    </row>
    <row r="13988" spans="19:20">
      <c r="S13988" s="42">
        <v>21835</v>
      </c>
      <c r="T13988" s="66" t="s">
        <v>3329</v>
      </c>
    </row>
    <row r="13989" spans="19:20">
      <c r="S13989" s="42">
        <v>21836</v>
      </c>
      <c r="T13989" s="66" t="s">
        <v>4167</v>
      </c>
    </row>
    <row r="13990" spans="19:20">
      <c r="S13990" s="42">
        <v>21838</v>
      </c>
      <c r="T13990" s="66" t="s">
        <v>3980</v>
      </c>
    </row>
    <row r="13991" spans="19:20">
      <c r="S13991" s="42">
        <v>21839</v>
      </c>
      <c r="T13991" s="66" t="s">
        <v>3384</v>
      </c>
    </row>
    <row r="13992" spans="19:20">
      <c r="S13992" s="42">
        <v>22066</v>
      </c>
      <c r="T13992" s="66" t="s">
        <v>3961</v>
      </c>
    </row>
    <row r="13993" spans="19:20">
      <c r="S13993" s="42">
        <v>22067</v>
      </c>
      <c r="T13993" s="66" t="s">
        <v>3961</v>
      </c>
    </row>
    <row r="13994" spans="19:20">
      <c r="S13994" s="42">
        <v>22068</v>
      </c>
      <c r="T13994" s="66" t="s">
        <v>3961</v>
      </c>
    </row>
    <row r="13995" spans="19:20">
      <c r="S13995" s="42">
        <v>22069</v>
      </c>
      <c r="T13995" s="66" t="s">
        <v>3961</v>
      </c>
    </row>
    <row r="13996" spans="19:20">
      <c r="S13996" s="42">
        <v>22070</v>
      </c>
      <c r="T13996" s="66" t="s">
        <v>3961</v>
      </c>
    </row>
    <row r="13997" spans="19:20">
      <c r="S13997" s="42">
        <v>22071</v>
      </c>
      <c r="T13997" s="66" t="s">
        <v>3961</v>
      </c>
    </row>
    <row r="13998" spans="19:20">
      <c r="S13998" s="42">
        <v>22072</v>
      </c>
      <c r="T13998" s="66" t="s">
        <v>3961</v>
      </c>
    </row>
    <row r="13999" spans="19:20">
      <c r="S13999" s="42">
        <v>22073</v>
      </c>
      <c r="T13999" s="66" t="s">
        <v>3961</v>
      </c>
    </row>
    <row r="14000" spans="19:20">
      <c r="S14000" s="42">
        <v>22074</v>
      </c>
      <c r="T14000" s="66" t="s">
        <v>3961</v>
      </c>
    </row>
    <row r="14001" spans="19:20">
      <c r="S14001" s="42">
        <v>22075</v>
      </c>
      <c r="T14001" s="66" t="s">
        <v>3989</v>
      </c>
    </row>
    <row r="14002" spans="19:20">
      <c r="S14002" s="42">
        <v>22076</v>
      </c>
      <c r="T14002" s="66" t="s">
        <v>4036</v>
      </c>
    </row>
    <row r="14003" spans="19:20">
      <c r="S14003" s="42">
        <v>22077</v>
      </c>
      <c r="T14003" s="66" t="s">
        <v>4036</v>
      </c>
    </row>
    <row r="14004" spans="19:20">
      <c r="S14004" s="42">
        <v>22078</v>
      </c>
      <c r="T14004" s="66" t="s">
        <v>4036</v>
      </c>
    </row>
    <row r="14005" spans="19:20">
      <c r="S14005" s="42">
        <v>22079</v>
      </c>
      <c r="T14005" s="66" t="s">
        <v>4036</v>
      </c>
    </row>
    <row r="14006" spans="19:20">
      <c r="S14006" s="42">
        <v>22080</v>
      </c>
      <c r="T14006" s="66" t="s">
        <v>4036</v>
      </c>
    </row>
    <row r="14007" spans="19:20">
      <c r="S14007" s="42">
        <v>21840</v>
      </c>
      <c r="T14007" s="66" t="s">
        <v>4518</v>
      </c>
    </row>
    <row r="14008" spans="19:20">
      <c r="S14008" s="42">
        <v>21740</v>
      </c>
      <c r="T14008" s="66" t="s">
        <v>4016</v>
      </c>
    </row>
    <row r="14009" spans="19:20">
      <c r="S14009" s="42">
        <v>21741</v>
      </c>
      <c r="T14009" s="66" t="s">
        <v>4016</v>
      </c>
    </row>
    <row r="14010" spans="19:20">
      <c r="S14010" s="42">
        <v>21742</v>
      </c>
      <c r="T14010" s="66" t="s">
        <v>4016</v>
      </c>
    </row>
    <row r="14011" spans="19:20">
      <c r="S14011" s="42">
        <v>13337</v>
      </c>
      <c r="T14011" s="66" t="s">
        <v>3910</v>
      </c>
    </row>
    <row r="14012" spans="19:20">
      <c r="S14012" s="42">
        <v>13338</v>
      </c>
      <c r="T14012" s="66" t="s">
        <v>3514</v>
      </c>
    </row>
    <row r="14013" spans="19:20">
      <c r="S14013" s="42">
        <v>13339</v>
      </c>
      <c r="T14013" s="66" t="s">
        <v>3868</v>
      </c>
    </row>
    <row r="14014" spans="19:20">
      <c r="S14014" s="42">
        <v>13340</v>
      </c>
      <c r="T14014" s="66" t="s">
        <v>3868</v>
      </c>
    </row>
    <row r="14015" spans="19:20">
      <c r="S14015" s="42">
        <v>13341</v>
      </c>
      <c r="T14015" s="66" t="s">
        <v>3514</v>
      </c>
    </row>
    <row r="14016" spans="19:20">
      <c r="S14016" s="42">
        <v>13342</v>
      </c>
      <c r="T14016" s="66" t="s">
        <v>3514</v>
      </c>
    </row>
    <row r="14017" spans="19:20">
      <c r="S14017" s="42">
        <v>13343</v>
      </c>
      <c r="T14017" s="66" t="s">
        <v>3868</v>
      </c>
    </row>
    <row r="14018" spans="19:20">
      <c r="S14018" s="42">
        <v>14919</v>
      </c>
      <c r="T14018" s="66" t="s">
        <v>3767</v>
      </c>
    </row>
    <row r="14019" spans="19:20">
      <c r="S14019" s="42">
        <v>14920</v>
      </c>
      <c r="T14019" s="66" t="s">
        <v>3841</v>
      </c>
    </row>
    <row r="14020" spans="19:20">
      <c r="S14020" s="42">
        <v>14921</v>
      </c>
      <c r="T14020" s="66" t="s">
        <v>3841</v>
      </c>
    </row>
    <row r="14021" spans="19:20">
      <c r="S14021" s="42">
        <v>14922</v>
      </c>
      <c r="T14021" s="66" t="s">
        <v>3841</v>
      </c>
    </row>
    <row r="14022" spans="19:20">
      <c r="S14022" s="42">
        <v>14924</v>
      </c>
      <c r="T14022" s="66" t="s">
        <v>4013</v>
      </c>
    </row>
    <row r="14023" spans="19:20">
      <c r="S14023" s="42">
        <v>14925</v>
      </c>
      <c r="T14023" s="66" t="s">
        <v>4013</v>
      </c>
    </row>
    <row r="14024" spans="19:20">
      <c r="S14024" s="42">
        <v>14926</v>
      </c>
      <c r="T14024" s="66" t="s">
        <v>4023</v>
      </c>
    </row>
    <row r="14025" spans="19:20">
      <c r="S14025" s="42">
        <v>14927</v>
      </c>
      <c r="T14025" s="66" t="s">
        <v>4023</v>
      </c>
    </row>
    <row r="14026" spans="19:20">
      <c r="S14026" s="42">
        <v>14928</v>
      </c>
      <c r="T14026" s="66" t="s">
        <v>4023</v>
      </c>
    </row>
    <row r="14027" spans="19:20">
      <c r="S14027" s="42">
        <v>14929</v>
      </c>
      <c r="T14027" s="66" t="s">
        <v>4023</v>
      </c>
    </row>
    <row r="14028" spans="19:20">
      <c r="S14028" s="42">
        <v>14930</v>
      </c>
      <c r="T14028" s="66" t="s">
        <v>3329</v>
      </c>
    </row>
    <row r="14029" spans="19:20">
      <c r="S14029" s="42">
        <v>15172</v>
      </c>
      <c r="T14029" s="66" t="s">
        <v>3970</v>
      </c>
    </row>
    <row r="14030" spans="19:20">
      <c r="S14030" s="42">
        <v>15173</v>
      </c>
      <c r="T14030" s="66" t="s">
        <v>3213</v>
      </c>
    </row>
    <row r="14031" spans="19:20">
      <c r="S14031" s="42">
        <v>15174</v>
      </c>
      <c r="T14031" s="66" t="s">
        <v>4016</v>
      </c>
    </row>
    <row r="14032" spans="19:20">
      <c r="S14032" s="42">
        <v>15336</v>
      </c>
      <c r="T14032" s="66" t="s">
        <v>4016</v>
      </c>
    </row>
    <row r="14033" spans="19:20">
      <c r="S14033" s="42">
        <v>14613</v>
      </c>
      <c r="T14033" s="66" t="s">
        <v>4016</v>
      </c>
    </row>
    <row r="14034" spans="19:20">
      <c r="S14034" s="42">
        <v>14614</v>
      </c>
      <c r="T14034" s="66" t="s">
        <v>4016</v>
      </c>
    </row>
    <row r="14035" spans="19:20">
      <c r="S14035" s="42">
        <v>14615</v>
      </c>
      <c r="T14035" s="66" t="s">
        <v>4016</v>
      </c>
    </row>
    <row r="14036" spans="19:20">
      <c r="S14036" s="42">
        <v>14616</v>
      </c>
      <c r="T14036" s="66" t="s">
        <v>4016</v>
      </c>
    </row>
    <row r="14037" spans="19:20">
      <c r="S14037" s="42">
        <v>14617</v>
      </c>
      <c r="T14037" s="66" t="s">
        <v>4016</v>
      </c>
    </row>
    <row r="14038" spans="19:20">
      <c r="S14038" s="42">
        <v>14618</v>
      </c>
      <c r="T14038" s="66" t="s">
        <v>4166</v>
      </c>
    </row>
    <row r="14039" spans="19:20">
      <c r="S14039" s="42">
        <v>14619</v>
      </c>
      <c r="T14039" s="66" t="s">
        <v>4166</v>
      </c>
    </row>
    <row r="14040" spans="19:20">
      <c r="S14040" s="42">
        <v>14620</v>
      </c>
      <c r="T14040" s="66" t="s">
        <v>3924</v>
      </c>
    </row>
    <row r="14041" spans="19:20">
      <c r="S14041" s="42">
        <v>14621</v>
      </c>
      <c r="T14041" s="66" t="s">
        <v>4033</v>
      </c>
    </row>
    <row r="14042" spans="19:20">
      <c r="S14042" s="42">
        <v>14622</v>
      </c>
      <c r="T14042" s="66" t="s">
        <v>3213</v>
      </c>
    </row>
    <row r="14043" spans="19:20">
      <c r="S14043" s="42">
        <v>14605</v>
      </c>
      <c r="T14043" s="66" t="s">
        <v>4016</v>
      </c>
    </row>
    <row r="14044" spans="19:20">
      <c r="S14044" s="42">
        <v>14606</v>
      </c>
      <c r="T14044" s="66" t="s">
        <v>4016</v>
      </c>
    </row>
    <row r="14045" spans="19:20">
      <c r="S14045" s="42">
        <v>14607</v>
      </c>
      <c r="T14045" s="66" t="s">
        <v>4016</v>
      </c>
    </row>
    <row r="14046" spans="19:20">
      <c r="S14046" s="42">
        <v>14608</v>
      </c>
      <c r="T14046" s="66" t="s">
        <v>4016</v>
      </c>
    </row>
    <row r="14047" spans="19:20">
      <c r="S14047" s="42">
        <v>14609</v>
      </c>
      <c r="T14047" s="66" t="s">
        <v>3997</v>
      </c>
    </row>
    <row r="14048" spans="19:20">
      <c r="S14048" s="42">
        <v>14610</v>
      </c>
      <c r="T14048" s="66" t="s">
        <v>4016</v>
      </c>
    </row>
    <row r="14049" spans="19:20">
      <c r="S14049" s="42">
        <v>14611</v>
      </c>
      <c r="T14049" s="66" t="s">
        <v>4016</v>
      </c>
    </row>
    <row r="14050" spans="19:20">
      <c r="S14050" s="42">
        <v>13406</v>
      </c>
      <c r="T14050" s="66" t="s">
        <v>3213</v>
      </c>
    </row>
    <row r="14051" spans="19:20">
      <c r="S14051" s="42">
        <v>13407</v>
      </c>
      <c r="T14051" s="66" t="s">
        <v>3888</v>
      </c>
    </row>
    <row r="14052" spans="19:20">
      <c r="S14052" s="42">
        <v>13408</v>
      </c>
      <c r="T14052" s="66" t="s">
        <v>3875</v>
      </c>
    </row>
    <row r="14053" spans="19:20">
      <c r="S14053" s="42">
        <v>13739</v>
      </c>
      <c r="T14053" s="66" t="s">
        <v>3388</v>
      </c>
    </row>
    <row r="14054" spans="19:20">
      <c r="S14054" s="42">
        <v>13740</v>
      </c>
      <c r="T14054" s="66" t="s">
        <v>3910</v>
      </c>
    </row>
    <row r="14055" spans="19:20">
      <c r="S14055" s="42">
        <v>13741</v>
      </c>
      <c r="T14055" s="66" t="s">
        <v>3910</v>
      </c>
    </row>
    <row r="14056" spans="19:20">
      <c r="S14056" s="42">
        <v>13742</v>
      </c>
      <c r="T14056" s="66" t="s">
        <v>3910</v>
      </c>
    </row>
    <row r="14057" spans="19:20">
      <c r="S14057" s="42">
        <v>13743</v>
      </c>
      <c r="T14057" s="66" t="s">
        <v>3910</v>
      </c>
    </row>
    <row r="14058" spans="19:20">
      <c r="S14058" s="42">
        <v>13744</v>
      </c>
      <c r="T14058" s="66" t="s">
        <v>3863</v>
      </c>
    </row>
    <row r="14059" spans="19:20">
      <c r="S14059" s="42">
        <v>13745</v>
      </c>
      <c r="T14059" s="66" t="s">
        <v>3863</v>
      </c>
    </row>
    <row r="14060" spans="19:20">
      <c r="S14060" s="42">
        <v>13746</v>
      </c>
      <c r="T14060" s="66" t="s">
        <v>3863</v>
      </c>
    </row>
    <row r="14061" spans="19:20">
      <c r="S14061" s="42">
        <v>13747</v>
      </c>
      <c r="T14061" s="66" t="s">
        <v>3863</v>
      </c>
    </row>
    <row r="14062" spans="19:20">
      <c r="S14062" s="42">
        <v>13748</v>
      </c>
      <c r="T14062" s="66" t="s">
        <v>3863</v>
      </c>
    </row>
    <row r="14063" spans="19:20">
      <c r="S14063" s="42">
        <v>13749</v>
      </c>
      <c r="T14063" s="66" t="s">
        <v>3863</v>
      </c>
    </row>
    <row r="14064" spans="19:20">
      <c r="S14064" s="42">
        <v>13428</v>
      </c>
      <c r="T14064" s="66" t="s">
        <v>3894</v>
      </c>
    </row>
    <row r="14065" spans="19:20">
      <c r="S14065" s="42">
        <v>13429</v>
      </c>
      <c r="T14065" s="66" t="s">
        <v>3894</v>
      </c>
    </row>
    <row r="14066" spans="19:20">
      <c r="S14066" s="42">
        <v>13430</v>
      </c>
      <c r="T14066" s="66" t="s">
        <v>3402</v>
      </c>
    </row>
    <row r="14067" spans="19:20">
      <c r="S14067" s="42">
        <v>13431</v>
      </c>
      <c r="T14067" s="66" t="s">
        <v>3875</v>
      </c>
    </row>
    <row r="14068" spans="19:20">
      <c r="S14068" s="42">
        <v>13432</v>
      </c>
      <c r="T14068" s="66" t="s">
        <v>3875</v>
      </c>
    </row>
    <row r="14069" spans="19:20">
      <c r="S14069" s="42">
        <v>13433</v>
      </c>
      <c r="T14069" s="66" t="s">
        <v>3875</v>
      </c>
    </row>
    <row r="14070" spans="19:20">
      <c r="S14070" s="42">
        <v>13434</v>
      </c>
      <c r="T14070" s="66" t="s">
        <v>3875</v>
      </c>
    </row>
    <row r="14071" spans="19:20">
      <c r="S14071" s="42">
        <v>13435</v>
      </c>
      <c r="T14071" s="66" t="s">
        <v>3863</v>
      </c>
    </row>
    <row r="14072" spans="19:20">
      <c r="S14072" s="42">
        <v>13436</v>
      </c>
      <c r="T14072" s="66" t="s">
        <v>3863</v>
      </c>
    </row>
    <row r="14073" spans="19:20">
      <c r="S14073" s="42">
        <v>13437</v>
      </c>
      <c r="T14073" s="66" t="s">
        <v>3863</v>
      </c>
    </row>
    <row r="14074" spans="19:20">
      <c r="S14074" s="42">
        <v>13624</v>
      </c>
      <c r="T14074" s="66" t="s">
        <v>4519</v>
      </c>
    </row>
    <row r="14075" spans="19:20">
      <c r="S14075" s="42">
        <v>13625</v>
      </c>
      <c r="T14075" s="66" t="s">
        <v>3941</v>
      </c>
    </row>
    <row r="14076" spans="19:20">
      <c r="S14076" s="42">
        <v>13626</v>
      </c>
      <c r="T14076" s="66" t="s">
        <v>3941</v>
      </c>
    </row>
    <row r="14077" spans="19:20">
      <c r="S14077" s="42">
        <v>13627</v>
      </c>
      <c r="T14077" s="66" t="s">
        <v>3213</v>
      </c>
    </row>
    <row r="14078" spans="19:20">
      <c r="S14078" s="42">
        <v>13628</v>
      </c>
      <c r="T14078" s="66" t="s">
        <v>3213</v>
      </c>
    </row>
    <row r="14079" spans="19:20">
      <c r="S14079" s="42">
        <v>13629</v>
      </c>
      <c r="T14079" s="66" t="s">
        <v>3907</v>
      </c>
    </row>
    <row r="14080" spans="19:20">
      <c r="S14080" s="42">
        <v>13630</v>
      </c>
      <c r="T14080" s="66" t="s">
        <v>3907</v>
      </c>
    </row>
    <row r="14081" spans="19:20">
      <c r="S14081" s="42">
        <v>13631</v>
      </c>
      <c r="T14081" s="66" t="s">
        <v>3875</v>
      </c>
    </row>
    <row r="14082" spans="19:20">
      <c r="S14082" s="42">
        <v>13632</v>
      </c>
      <c r="T14082" s="66" t="s">
        <v>3875</v>
      </c>
    </row>
    <row r="14083" spans="19:20">
      <c r="S14083" s="42">
        <v>13633</v>
      </c>
      <c r="T14083" s="66" t="s">
        <v>3875</v>
      </c>
    </row>
    <row r="14084" spans="19:20">
      <c r="S14084" s="42">
        <v>13634</v>
      </c>
      <c r="T14084" s="66" t="s">
        <v>3875</v>
      </c>
    </row>
    <row r="14085" spans="19:20">
      <c r="S14085" s="42">
        <v>13189</v>
      </c>
      <c r="T14085" s="66" t="s">
        <v>3863</v>
      </c>
    </row>
    <row r="14086" spans="19:20">
      <c r="S14086" s="42">
        <v>13190</v>
      </c>
      <c r="T14086" s="66" t="s">
        <v>3863</v>
      </c>
    </row>
    <row r="14087" spans="19:20">
      <c r="S14087" s="42">
        <v>13191</v>
      </c>
      <c r="T14087" s="66" t="s">
        <v>3863</v>
      </c>
    </row>
    <row r="14088" spans="19:20">
      <c r="S14088" s="42">
        <v>13192</v>
      </c>
      <c r="T14088" s="66" t="s">
        <v>3863</v>
      </c>
    </row>
    <row r="14089" spans="19:20">
      <c r="S14089" s="42">
        <v>13193</v>
      </c>
      <c r="T14089" s="66" t="s">
        <v>3514</v>
      </c>
    </row>
    <row r="14090" spans="19:20">
      <c r="S14090" s="42">
        <v>13194</v>
      </c>
      <c r="T14090" s="66" t="s">
        <v>3514</v>
      </c>
    </row>
    <row r="14091" spans="19:20">
      <c r="S14091" s="42">
        <v>13195</v>
      </c>
      <c r="T14091" s="66" t="s">
        <v>3514</v>
      </c>
    </row>
    <row r="14092" spans="19:20">
      <c r="S14092" s="42">
        <v>13196</v>
      </c>
      <c r="T14092" s="66" t="s">
        <v>3514</v>
      </c>
    </row>
    <row r="14093" spans="19:20">
      <c r="S14093" s="42">
        <v>13197</v>
      </c>
      <c r="T14093" s="66" t="s">
        <v>3514</v>
      </c>
    </row>
    <row r="14094" spans="19:20">
      <c r="S14094" s="42">
        <v>13198</v>
      </c>
      <c r="T14094" s="66" t="s">
        <v>3514</v>
      </c>
    </row>
    <row r="14095" spans="19:20">
      <c r="S14095" s="42">
        <v>13424</v>
      </c>
      <c r="T14095" s="66" t="s">
        <v>3213</v>
      </c>
    </row>
    <row r="14096" spans="19:20">
      <c r="S14096" s="42">
        <v>13425</v>
      </c>
      <c r="T14096" s="66" t="s">
        <v>3402</v>
      </c>
    </row>
    <row r="14097" spans="19:20">
      <c r="S14097" s="42">
        <v>13426</v>
      </c>
      <c r="T14097" s="66" t="s">
        <v>3402</v>
      </c>
    </row>
    <row r="14098" spans="19:20">
      <c r="S14098" s="42">
        <v>13427</v>
      </c>
      <c r="T14098" s="66" t="s">
        <v>3402</v>
      </c>
    </row>
    <row r="14099" spans="19:20">
      <c r="S14099" s="42">
        <v>13501</v>
      </c>
      <c r="T14099" s="66" t="s">
        <v>3767</v>
      </c>
    </row>
    <row r="14100" spans="19:20">
      <c r="S14100" s="42">
        <v>13502</v>
      </c>
      <c r="T14100" s="66" t="s">
        <v>3767</v>
      </c>
    </row>
    <row r="14101" spans="19:20">
      <c r="S14101" s="42">
        <v>13503</v>
      </c>
      <c r="T14101" s="66" t="s">
        <v>3767</v>
      </c>
    </row>
    <row r="14102" spans="19:20">
      <c r="S14102" s="42">
        <v>13504</v>
      </c>
      <c r="T14102" s="66" t="s">
        <v>3767</v>
      </c>
    </row>
    <row r="14103" spans="19:20">
      <c r="S14103" s="42">
        <v>13505</v>
      </c>
      <c r="T14103" s="66" t="s">
        <v>3767</v>
      </c>
    </row>
    <row r="14104" spans="19:20">
      <c r="S14104" s="42">
        <v>13506</v>
      </c>
      <c r="T14104" s="66" t="s">
        <v>3767</v>
      </c>
    </row>
    <row r="14105" spans="19:20">
      <c r="S14105" s="42">
        <v>13507</v>
      </c>
      <c r="T14105" s="66" t="s">
        <v>3767</v>
      </c>
    </row>
    <row r="14106" spans="19:20">
      <c r="S14106" s="42">
        <v>13508</v>
      </c>
      <c r="T14106" s="66" t="s">
        <v>3575</v>
      </c>
    </row>
    <row r="14107" spans="19:20">
      <c r="S14107" s="42">
        <v>13509</v>
      </c>
      <c r="T14107" s="66" t="s">
        <v>3213</v>
      </c>
    </row>
    <row r="14108" spans="19:20">
      <c r="S14108" s="42">
        <v>13510</v>
      </c>
      <c r="T14108" s="66" t="s">
        <v>3213</v>
      </c>
    </row>
    <row r="14109" spans="19:20">
      <c r="S14109" s="42">
        <v>13511</v>
      </c>
      <c r="T14109" s="66" t="s">
        <v>3213</v>
      </c>
    </row>
    <row r="14110" spans="19:20">
      <c r="S14110" s="42">
        <v>13512</v>
      </c>
      <c r="T14110" s="66" t="s">
        <v>3213</v>
      </c>
    </row>
    <row r="14111" spans="19:20">
      <c r="S14111" s="42">
        <v>13513</v>
      </c>
      <c r="T14111" s="66" t="s">
        <v>3894</v>
      </c>
    </row>
    <row r="14112" spans="19:20">
      <c r="S14112" s="42">
        <v>13514</v>
      </c>
      <c r="T14112" s="66" t="s">
        <v>3941</v>
      </c>
    </row>
    <row r="14113" spans="19:20">
      <c r="S14113" s="42">
        <v>13515</v>
      </c>
      <c r="T14113" s="66" t="s">
        <v>4031</v>
      </c>
    </row>
    <row r="14114" spans="19:20">
      <c r="S14114" s="42">
        <v>13737</v>
      </c>
      <c r="T14114" s="66" t="s">
        <v>3936</v>
      </c>
    </row>
    <row r="14115" spans="19:20">
      <c r="S14115" s="42">
        <v>13738</v>
      </c>
      <c r="T14115" s="66" t="s">
        <v>3903</v>
      </c>
    </row>
    <row r="14116" spans="19:20">
      <c r="S14116" s="42">
        <v>14623</v>
      </c>
      <c r="T14116" s="66" t="s">
        <v>3213</v>
      </c>
    </row>
    <row r="14117" spans="19:20">
      <c r="S14117" s="42">
        <v>14624</v>
      </c>
      <c r="T14117" s="66" t="s">
        <v>3213</v>
      </c>
    </row>
    <row r="14118" spans="19:20">
      <c r="S14118" s="42">
        <v>14625</v>
      </c>
      <c r="T14118" s="66" t="s">
        <v>3213</v>
      </c>
    </row>
    <row r="14119" spans="19:20">
      <c r="S14119" s="42">
        <v>14626</v>
      </c>
      <c r="T14119" s="66" t="s">
        <v>3213</v>
      </c>
    </row>
    <row r="14120" spans="19:20">
      <c r="S14120" s="42">
        <v>14627</v>
      </c>
      <c r="T14120" s="66" t="s">
        <v>3213</v>
      </c>
    </row>
    <row r="14121" spans="19:20">
      <c r="S14121" s="42">
        <v>14853</v>
      </c>
      <c r="T14121" s="66" t="s">
        <v>3368</v>
      </c>
    </row>
    <row r="14122" spans="19:20">
      <c r="S14122" s="42">
        <v>14854</v>
      </c>
      <c r="T14122" s="66" t="s">
        <v>3216</v>
      </c>
    </row>
    <row r="14123" spans="19:20">
      <c r="S14123" s="42">
        <v>14855</v>
      </c>
      <c r="T14123" s="66" t="s">
        <v>3368</v>
      </c>
    </row>
    <row r="14124" spans="19:20">
      <c r="S14124" s="42">
        <v>14856</v>
      </c>
      <c r="T14124" s="66" t="s">
        <v>3467</v>
      </c>
    </row>
    <row r="14125" spans="19:20">
      <c r="S14125" s="42">
        <v>14857</v>
      </c>
      <c r="T14125" s="66" t="s">
        <v>3368</v>
      </c>
    </row>
    <row r="14126" spans="19:20">
      <c r="S14126" s="42">
        <v>14858</v>
      </c>
      <c r="T14126" s="66" t="s">
        <v>3467</v>
      </c>
    </row>
    <row r="14127" spans="19:20">
      <c r="S14127" s="42">
        <v>14859</v>
      </c>
      <c r="T14127" s="66" t="s">
        <v>3368</v>
      </c>
    </row>
    <row r="14128" spans="19:20">
      <c r="S14128" s="42">
        <v>14860</v>
      </c>
      <c r="T14128" s="66" t="s">
        <v>3368</v>
      </c>
    </row>
    <row r="14129" spans="19:20">
      <c r="S14129" s="42">
        <v>14861</v>
      </c>
      <c r="T14129" s="66" t="s">
        <v>3368</v>
      </c>
    </row>
    <row r="14130" spans="19:20">
      <c r="S14130" s="42">
        <v>14862</v>
      </c>
      <c r="T14130" s="66" t="s">
        <v>3467</v>
      </c>
    </row>
    <row r="14131" spans="19:20">
      <c r="S14131" s="42">
        <v>14863</v>
      </c>
      <c r="T14131" s="66" t="s">
        <v>3467</v>
      </c>
    </row>
    <row r="14132" spans="19:20">
      <c r="S14132" s="42">
        <v>14864</v>
      </c>
      <c r="T14132" s="66" t="s">
        <v>3467</v>
      </c>
    </row>
    <row r="14133" spans="19:20">
      <c r="S14133" s="42">
        <v>14865</v>
      </c>
      <c r="T14133" s="66" t="s">
        <v>4023</v>
      </c>
    </row>
    <row r="14134" spans="19:20">
      <c r="S14134" s="42">
        <v>14866</v>
      </c>
      <c r="T14134" s="66" t="s">
        <v>3213</v>
      </c>
    </row>
    <row r="14135" spans="19:20">
      <c r="S14135" s="42">
        <v>14868</v>
      </c>
      <c r="T14135" s="66" t="s">
        <v>3767</v>
      </c>
    </row>
    <row r="14136" spans="19:20">
      <c r="S14136" s="42">
        <v>15109</v>
      </c>
      <c r="T14136" s="66" t="s">
        <v>4159</v>
      </c>
    </row>
    <row r="14137" spans="19:20">
      <c r="S14137" s="42">
        <v>15110</v>
      </c>
      <c r="T14137" s="66" t="s">
        <v>4159</v>
      </c>
    </row>
    <row r="14138" spans="19:20">
      <c r="S14138" s="42">
        <v>15111</v>
      </c>
      <c r="T14138" s="66" t="s">
        <v>4159</v>
      </c>
    </row>
    <row r="14139" spans="19:20">
      <c r="S14139" s="42">
        <v>15112</v>
      </c>
      <c r="T14139" s="66" t="s">
        <v>3213</v>
      </c>
    </row>
    <row r="14140" spans="19:20">
      <c r="S14140" s="42">
        <v>15113</v>
      </c>
      <c r="T14140" s="66" t="s">
        <v>3213</v>
      </c>
    </row>
    <row r="14141" spans="19:20">
      <c r="S14141" s="42">
        <v>15114</v>
      </c>
      <c r="T14141" s="66" t="s">
        <v>3959</v>
      </c>
    </row>
    <row r="14142" spans="19:20">
      <c r="S14142" s="42">
        <v>15115</v>
      </c>
      <c r="T14142" s="66" t="s">
        <v>3959</v>
      </c>
    </row>
    <row r="14143" spans="19:20">
      <c r="S14143" s="42">
        <v>15116</v>
      </c>
      <c r="T14143" s="66" t="s">
        <v>3959</v>
      </c>
    </row>
    <row r="14144" spans="19:20">
      <c r="S14144" s="42">
        <v>15117</v>
      </c>
      <c r="T14144" s="66" t="s">
        <v>3959</v>
      </c>
    </row>
    <row r="14145" spans="19:20">
      <c r="S14145" s="42">
        <v>15118</v>
      </c>
      <c r="T14145" s="66" t="s">
        <v>3959</v>
      </c>
    </row>
    <row r="14146" spans="19:20">
      <c r="S14146" s="42">
        <v>15119</v>
      </c>
      <c r="T14146" s="66" t="s">
        <v>3767</v>
      </c>
    </row>
    <row r="14147" spans="19:20">
      <c r="S14147" s="42">
        <v>15120</v>
      </c>
      <c r="T14147" s="66" t="s">
        <v>3767</v>
      </c>
    </row>
    <row r="14148" spans="19:20">
      <c r="S14148" s="42">
        <v>15121</v>
      </c>
      <c r="T14148" s="66" t="s">
        <v>3767</v>
      </c>
    </row>
    <row r="14149" spans="19:20">
      <c r="S14149" s="42">
        <v>15122</v>
      </c>
      <c r="T14149" s="66" t="s">
        <v>3767</v>
      </c>
    </row>
    <row r="14150" spans="19:20">
      <c r="S14150" s="42">
        <v>15123</v>
      </c>
      <c r="T14150" s="66" t="s">
        <v>3213</v>
      </c>
    </row>
    <row r="14151" spans="19:20">
      <c r="S14151" s="42">
        <v>15337</v>
      </c>
      <c r="T14151" s="66" t="s">
        <v>4187</v>
      </c>
    </row>
    <row r="14152" spans="19:20">
      <c r="S14152" s="42">
        <v>15338</v>
      </c>
      <c r="T14152" s="66" t="s">
        <v>4187</v>
      </c>
    </row>
    <row r="14153" spans="19:20">
      <c r="S14153" s="42">
        <v>15339</v>
      </c>
      <c r="T14153" s="66" t="s">
        <v>4187</v>
      </c>
    </row>
    <row r="14154" spans="19:20">
      <c r="S14154" s="42">
        <v>15340</v>
      </c>
      <c r="T14154" s="66" t="s">
        <v>4016</v>
      </c>
    </row>
    <row r="14155" spans="19:20">
      <c r="S14155" s="42">
        <v>15341</v>
      </c>
      <c r="T14155" s="66" t="s">
        <v>3213</v>
      </c>
    </row>
    <row r="14156" spans="19:20">
      <c r="S14156" s="42">
        <v>15342</v>
      </c>
      <c r="T14156" s="66" t="s">
        <v>4016</v>
      </c>
    </row>
    <row r="14157" spans="19:20">
      <c r="S14157" s="42">
        <v>15343</v>
      </c>
      <c r="T14157" s="66" t="s">
        <v>4016</v>
      </c>
    </row>
    <row r="14158" spans="19:20">
      <c r="S14158" s="42">
        <v>15308</v>
      </c>
      <c r="T14158" s="66" t="s">
        <v>3329</v>
      </c>
    </row>
    <row r="14159" spans="19:20">
      <c r="S14159" s="42">
        <v>15309</v>
      </c>
      <c r="T14159" s="66" t="s">
        <v>3767</v>
      </c>
    </row>
    <row r="14160" spans="19:20">
      <c r="S14160" s="42">
        <v>15310</v>
      </c>
      <c r="T14160" s="66" t="s">
        <v>3854</v>
      </c>
    </row>
    <row r="14161" spans="19:20">
      <c r="S14161" s="42">
        <v>15311</v>
      </c>
      <c r="T14161" s="66" t="s">
        <v>3854</v>
      </c>
    </row>
    <row r="14162" spans="19:20">
      <c r="S14162" s="42">
        <v>15312</v>
      </c>
      <c r="T14162" s="66" t="s">
        <v>3851</v>
      </c>
    </row>
    <row r="14163" spans="19:20">
      <c r="S14163" s="42">
        <v>15313</v>
      </c>
      <c r="T14163" s="66" t="s">
        <v>3840</v>
      </c>
    </row>
    <row r="14164" spans="19:20">
      <c r="S14164" s="42">
        <v>15314</v>
      </c>
      <c r="T14164" s="66" t="s">
        <v>3213</v>
      </c>
    </row>
    <row r="14165" spans="19:20">
      <c r="S14165" s="42">
        <v>15315</v>
      </c>
      <c r="T14165" s="66" t="s">
        <v>4192</v>
      </c>
    </row>
    <row r="14166" spans="19:20">
      <c r="S14166" s="42">
        <v>15316</v>
      </c>
      <c r="T14166" s="66" t="s">
        <v>4192</v>
      </c>
    </row>
    <row r="14167" spans="19:20">
      <c r="S14167" s="42">
        <v>15317</v>
      </c>
      <c r="T14167" s="66" t="s">
        <v>4192</v>
      </c>
    </row>
    <row r="14168" spans="19:20">
      <c r="S14168" s="42">
        <v>15318</v>
      </c>
      <c r="T14168" s="66" t="s">
        <v>4192</v>
      </c>
    </row>
    <row r="14169" spans="19:20">
      <c r="S14169" s="42">
        <v>15319</v>
      </c>
      <c r="T14169" s="66" t="s">
        <v>4192</v>
      </c>
    </row>
    <row r="14170" spans="19:20">
      <c r="S14170" s="42">
        <v>15320</v>
      </c>
      <c r="T14170" s="66" t="s">
        <v>4192</v>
      </c>
    </row>
    <row r="14171" spans="19:20">
      <c r="S14171" s="42">
        <v>15321</v>
      </c>
      <c r="T14171" s="66" t="s">
        <v>3329</v>
      </c>
    </row>
    <row r="14172" spans="19:20">
      <c r="S14172" s="42">
        <v>14597</v>
      </c>
      <c r="T14172" s="66" t="s">
        <v>3993</v>
      </c>
    </row>
    <row r="14173" spans="19:20">
      <c r="S14173" s="42">
        <v>14598</v>
      </c>
      <c r="T14173" s="66" t="s">
        <v>3993</v>
      </c>
    </row>
    <row r="14174" spans="19:20">
      <c r="S14174" s="42">
        <v>14600</v>
      </c>
      <c r="T14174" s="66" t="s">
        <v>3965</v>
      </c>
    </row>
    <row r="14175" spans="19:20">
      <c r="S14175" s="42">
        <v>14601</v>
      </c>
      <c r="T14175" s="66" t="s">
        <v>4172</v>
      </c>
    </row>
    <row r="14176" spans="19:20">
      <c r="S14176" s="42">
        <v>14602</v>
      </c>
      <c r="T14176" s="66" t="s">
        <v>4172</v>
      </c>
    </row>
    <row r="14177" spans="19:20">
      <c r="S14177" s="42">
        <v>14603</v>
      </c>
      <c r="T14177" s="66" t="s">
        <v>4016</v>
      </c>
    </row>
    <row r="14178" spans="19:20">
      <c r="S14178" s="42">
        <v>14604</v>
      </c>
      <c r="T14178" s="66" t="s">
        <v>4016</v>
      </c>
    </row>
    <row r="14179" spans="19:20">
      <c r="S14179" s="42">
        <v>15102</v>
      </c>
      <c r="T14179" s="66" t="s">
        <v>3767</v>
      </c>
    </row>
    <row r="14180" spans="19:20">
      <c r="S14180" s="42">
        <v>15103</v>
      </c>
      <c r="T14180" s="66" t="s">
        <v>3767</v>
      </c>
    </row>
    <row r="14181" spans="19:20">
      <c r="S14181" s="42">
        <v>15104</v>
      </c>
      <c r="T14181" s="66" t="s">
        <v>4200</v>
      </c>
    </row>
    <row r="14182" spans="19:20">
      <c r="S14182" s="42">
        <v>15105</v>
      </c>
      <c r="T14182" s="66" t="s">
        <v>3329</v>
      </c>
    </row>
    <row r="14183" spans="19:20">
      <c r="S14183" s="42">
        <v>15106</v>
      </c>
      <c r="T14183" s="66" t="s">
        <v>3236</v>
      </c>
    </row>
    <row r="14184" spans="19:20">
      <c r="S14184" s="42">
        <v>15107</v>
      </c>
      <c r="T14184" s="66" t="s">
        <v>3333</v>
      </c>
    </row>
    <row r="14185" spans="19:20">
      <c r="S14185" s="42">
        <v>15108</v>
      </c>
      <c r="T14185" s="66" t="s">
        <v>4192</v>
      </c>
    </row>
    <row r="14186" spans="19:20">
      <c r="S14186" s="42">
        <v>15322</v>
      </c>
      <c r="T14186" s="66" t="s">
        <v>3989</v>
      </c>
    </row>
    <row r="14187" spans="19:20">
      <c r="S14187" s="42">
        <v>15323</v>
      </c>
      <c r="T14187" s="66" t="s">
        <v>3989</v>
      </c>
    </row>
    <row r="14188" spans="19:20">
      <c r="S14188" s="42">
        <v>15324</v>
      </c>
      <c r="T14188" s="66" t="s">
        <v>4016</v>
      </c>
    </row>
    <row r="14189" spans="19:20">
      <c r="S14189" s="42">
        <v>15325</v>
      </c>
      <c r="T14189" s="66" t="s">
        <v>4016</v>
      </c>
    </row>
    <row r="14190" spans="19:20">
      <c r="S14190" s="42">
        <v>15326</v>
      </c>
      <c r="T14190" s="66" t="s">
        <v>4016</v>
      </c>
    </row>
    <row r="14191" spans="19:20">
      <c r="S14191" s="42">
        <v>15327</v>
      </c>
      <c r="T14191" s="66" t="s">
        <v>4016</v>
      </c>
    </row>
    <row r="14192" spans="19:20">
      <c r="S14192" s="42">
        <v>15328</v>
      </c>
      <c r="T14192" s="66" t="s">
        <v>4016</v>
      </c>
    </row>
    <row r="14193" spans="19:20">
      <c r="S14193" s="42">
        <v>15329</v>
      </c>
      <c r="T14193" s="66" t="s">
        <v>4016</v>
      </c>
    </row>
    <row r="14194" spans="19:20">
      <c r="S14194" s="42">
        <v>15330</v>
      </c>
      <c r="T14194" s="66" t="s">
        <v>4016</v>
      </c>
    </row>
    <row r="14195" spans="19:20">
      <c r="S14195" s="42">
        <v>15331</v>
      </c>
      <c r="T14195" s="66" t="s">
        <v>4016</v>
      </c>
    </row>
    <row r="14196" spans="19:20">
      <c r="S14196" s="42">
        <v>15332</v>
      </c>
      <c r="T14196" s="66" t="s">
        <v>4016</v>
      </c>
    </row>
    <row r="14197" spans="19:20">
      <c r="S14197" s="42">
        <v>15333</v>
      </c>
      <c r="T14197" s="66" t="s">
        <v>4016</v>
      </c>
    </row>
    <row r="14198" spans="19:20">
      <c r="S14198" s="42">
        <v>15334</v>
      </c>
      <c r="T14198" s="66" t="s">
        <v>4016</v>
      </c>
    </row>
    <row r="14199" spans="19:20">
      <c r="S14199" s="42">
        <v>15335</v>
      </c>
      <c r="T14199" s="66" t="s">
        <v>4016</v>
      </c>
    </row>
    <row r="14200" spans="19:20">
      <c r="S14200" s="42">
        <v>24459</v>
      </c>
      <c r="T14200" s="66" t="s">
        <v>3860</v>
      </c>
    </row>
    <row r="14201" spans="19:20">
      <c r="S14201" s="42">
        <v>24460</v>
      </c>
      <c r="T14201" s="66" t="s">
        <v>3860</v>
      </c>
    </row>
    <row r="14202" spans="19:20">
      <c r="S14202" s="42">
        <v>24461</v>
      </c>
      <c r="T14202" s="66" t="s">
        <v>3860</v>
      </c>
    </row>
    <row r="14203" spans="19:20">
      <c r="S14203" s="42">
        <v>24462</v>
      </c>
      <c r="T14203" s="66" t="s">
        <v>3860</v>
      </c>
    </row>
    <row r="14204" spans="19:20">
      <c r="S14204" s="42">
        <v>24463</v>
      </c>
      <c r="T14204" s="66" t="s">
        <v>3860</v>
      </c>
    </row>
    <row r="14205" spans="19:20">
      <c r="S14205" s="42">
        <v>24464</v>
      </c>
      <c r="T14205" s="66" t="s">
        <v>3860</v>
      </c>
    </row>
    <row r="14206" spans="19:20">
      <c r="S14206" s="42">
        <v>24465</v>
      </c>
      <c r="T14206" s="66" t="s">
        <v>3860</v>
      </c>
    </row>
    <row r="14207" spans="19:20">
      <c r="S14207" s="42">
        <v>24466</v>
      </c>
      <c r="T14207" s="66" t="s">
        <v>3860</v>
      </c>
    </row>
    <row r="14208" spans="19:20">
      <c r="S14208" s="42">
        <v>24467</v>
      </c>
      <c r="T14208" s="66" t="s">
        <v>3860</v>
      </c>
    </row>
    <row r="14209" spans="19:20">
      <c r="S14209" s="42">
        <v>24468</v>
      </c>
      <c r="T14209" s="66" t="s">
        <v>3860</v>
      </c>
    </row>
    <row r="14210" spans="19:20">
      <c r="S14210" s="42">
        <v>24469</v>
      </c>
      <c r="T14210" s="66" t="s">
        <v>3860</v>
      </c>
    </row>
    <row r="14211" spans="19:20">
      <c r="S14211" s="42">
        <v>17562</v>
      </c>
      <c r="T14211" s="66" t="s">
        <v>3959</v>
      </c>
    </row>
    <row r="14212" spans="19:20">
      <c r="S14212" s="42">
        <v>17563</v>
      </c>
      <c r="T14212" s="66" t="s">
        <v>3959</v>
      </c>
    </row>
    <row r="14213" spans="19:20">
      <c r="S14213" s="42">
        <v>17564</v>
      </c>
      <c r="T14213" s="66" t="s">
        <v>3959</v>
      </c>
    </row>
    <row r="14214" spans="19:20">
      <c r="S14214" s="42">
        <v>17565</v>
      </c>
      <c r="T14214" s="66" t="s">
        <v>3959</v>
      </c>
    </row>
    <row r="14215" spans="19:20">
      <c r="S14215" s="42">
        <v>17566</v>
      </c>
      <c r="T14215" s="66" t="s">
        <v>3216</v>
      </c>
    </row>
    <row r="14216" spans="19:20">
      <c r="S14216" s="42">
        <v>17567</v>
      </c>
      <c r="T14216" s="66" t="s">
        <v>3216</v>
      </c>
    </row>
    <row r="14217" spans="19:20">
      <c r="S14217" s="42">
        <v>17568</v>
      </c>
      <c r="T14217" s="66" t="s">
        <v>3959</v>
      </c>
    </row>
    <row r="14218" spans="19:20">
      <c r="S14218" s="42">
        <v>17569</v>
      </c>
      <c r="T14218" s="66" t="s">
        <v>3959</v>
      </c>
    </row>
    <row r="14219" spans="19:20">
      <c r="S14219" s="42">
        <v>17570</v>
      </c>
      <c r="T14219" s="66" t="s">
        <v>3959</v>
      </c>
    </row>
    <row r="14220" spans="19:20">
      <c r="S14220" s="42">
        <v>17571</v>
      </c>
      <c r="T14220" s="66" t="s">
        <v>3959</v>
      </c>
    </row>
    <row r="14221" spans="19:20">
      <c r="S14221" s="42">
        <v>17646</v>
      </c>
      <c r="T14221" s="66" t="s">
        <v>3834</v>
      </c>
    </row>
    <row r="14222" spans="19:20">
      <c r="S14222" s="42">
        <v>24366</v>
      </c>
      <c r="T14222" s="66" t="s">
        <v>3421</v>
      </c>
    </row>
    <row r="14223" spans="19:20">
      <c r="S14223" s="42">
        <v>24367</v>
      </c>
      <c r="T14223" s="66" t="s">
        <v>4217</v>
      </c>
    </row>
    <row r="14224" spans="19:20">
      <c r="S14224" s="42">
        <v>24368</v>
      </c>
      <c r="T14224" s="66" t="s">
        <v>3329</v>
      </c>
    </row>
    <row r="14225" spans="19:20">
      <c r="S14225" s="42">
        <v>24369</v>
      </c>
      <c r="T14225" s="66" t="s">
        <v>4085</v>
      </c>
    </row>
    <row r="14226" spans="19:20">
      <c r="S14226" s="42">
        <v>24370</v>
      </c>
      <c r="T14226" s="66" t="s">
        <v>4085</v>
      </c>
    </row>
    <row r="14227" spans="19:20">
      <c r="S14227" s="42">
        <v>24371</v>
      </c>
      <c r="T14227" s="66" t="s">
        <v>4520</v>
      </c>
    </row>
    <row r="14228" spans="19:20">
      <c r="S14228" s="42">
        <v>24374</v>
      </c>
      <c r="T14228" s="66" t="s">
        <v>3975</v>
      </c>
    </row>
    <row r="14229" spans="19:20">
      <c r="S14229" s="42">
        <v>24375</v>
      </c>
      <c r="T14229" s="66" t="s">
        <v>3818</v>
      </c>
    </row>
    <row r="14230" spans="19:20">
      <c r="S14230" s="42">
        <v>24376</v>
      </c>
      <c r="T14230" s="66" t="s">
        <v>3818</v>
      </c>
    </row>
    <row r="14231" spans="19:20">
      <c r="S14231" s="42">
        <v>24377</v>
      </c>
      <c r="T14231" s="66" t="s">
        <v>4089</v>
      </c>
    </row>
    <row r="14232" spans="19:20">
      <c r="S14232" s="42">
        <v>24378</v>
      </c>
      <c r="T14232" s="66" t="s">
        <v>4089</v>
      </c>
    </row>
    <row r="14233" spans="19:20">
      <c r="S14233" s="42">
        <v>24389</v>
      </c>
      <c r="T14233" s="66" t="s">
        <v>4089</v>
      </c>
    </row>
    <row r="14234" spans="19:20">
      <c r="S14234" s="42">
        <v>24390</v>
      </c>
      <c r="T14234" s="66" t="s">
        <v>4089</v>
      </c>
    </row>
    <row r="14235" spans="19:20">
      <c r="S14235" s="42">
        <v>24391</v>
      </c>
      <c r="T14235" s="66" t="s">
        <v>4089</v>
      </c>
    </row>
    <row r="14236" spans="19:20">
      <c r="S14236" s="42">
        <v>24392</v>
      </c>
      <c r="T14236" s="66" t="s">
        <v>4089</v>
      </c>
    </row>
    <row r="14237" spans="19:20">
      <c r="S14237" s="42">
        <v>24393</v>
      </c>
      <c r="T14237" s="66" t="s">
        <v>4089</v>
      </c>
    </row>
    <row r="14238" spans="19:20">
      <c r="S14238" s="42">
        <v>24394</v>
      </c>
      <c r="T14238" s="66" t="s">
        <v>4089</v>
      </c>
    </row>
    <row r="14239" spans="19:20">
      <c r="S14239" s="42">
        <v>24395</v>
      </c>
      <c r="T14239" s="66" t="s">
        <v>4089</v>
      </c>
    </row>
    <row r="14240" spans="19:20">
      <c r="S14240" s="42">
        <v>24396</v>
      </c>
      <c r="T14240" s="66" t="s">
        <v>4089</v>
      </c>
    </row>
    <row r="14241" spans="19:20">
      <c r="S14241" s="42">
        <v>24397</v>
      </c>
      <c r="T14241" s="66" t="s">
        <v>4089</v>
      </c>
    </row>
    <row r="14242" spans="19:20">
      <c r="S14242" s="42">
        <v>24398</v>
      </c>
      <c r="T14242" s="66" t="s">
        <v>3421</v>
      </c>
    </row>
    <row r="14243" spans="19:20">
      <c r="S14243" s="42">
        <v>24399</v>
      </c>
      <c r="T14243" s="66" t="s">
        <v>3329</v>
      </c>
    </row>
    <row r="14244" spans="19:20">
      <c r="S14244" s="42">
        <v>24400</v>
      </c>
      <c r="T14244" s="66" t="s">
        <v>3329</v>
      </c>
    </row>
    <row r="14245" spans="19:20">
      <c r="S14245" s="42">
        <v>24401</v>
      </c>
      <c r="T14245" s="66" t="s">
        <v>3213</v>
      </c>
    </row>
    <row r="14246" spans="19:20">
      <c r="S14246" s="42">
        <v>24402</v>
      </c>
      <c r="T14246" s="66" t="s">
        <v>4521</v>
      </c>
    </row>
    <row r="14247" spans="19:20">
      <c r="S14247" s="42">
        <v>24403</v>
      </c>
      <c r="T14247" s="66" t="s">
        <v>3213</v>
      </c>
    </row>
    <row r="14248" spans="19:20">
      <c r="S14248" s="42">
        <v>24404</v>
      </c>
      <c r="T14248" s="66" t="s">
        <v>3421</v>
      </c>
    </row>
    <row r="14249" spans="19:20">
      <c r="S14249" s="42">
        <v>15993</v>
      </c>
      <c r="T14249" s="66" t="s">
        <v>3421</v>
      </c>
    </row>
    <row r="14250" spans="19:20">
      <c r="S14250" s="42">
        <v>15994</v>
      </c>
      <c r="T14250" s="66" t="s">
        <v>3421</v>
      </c>
    </row>
    <row r="14251" spans="19:20">
      <c r="S14251" s="42">
        <v>15995</v>
      </c>
      <c r="T14251" s="66" t="s">
        <v>3421</v>
      </c>
    </row>
    <row r="14252" spans="19:20">
      <c r="S14252" s="42">
        <v>15996</v>
      </c>
      <c r="T14252" s="66" t="s">
        <v>3421</v>
      </c>
    </row>
    <row r="14253" spans="19:20">
      <c r="S14253" s="42">
        <v>15997</v>
      </c>
      <c r="T14253" s="66" t="s">
        <v>3421</v>
      </c>
    </row>
    <row r="14254" spans="19:20">
      <c r="S14254" s="42">
        <v>15998</v>
      </c>
      <c r="T14254" s="66" t="s">
        <v>3421</v>
      </c>
    </row>
    <row r="14255" spans="19:20">
      <c r="S14255" s="42">
        <v>15999</v>
      </c>
      <c r="T14255" s="66" t="s">
        <v>3421</v>
      </c>
    </row>
    <row r="14256" spans="19:20">
      <c r="S14256" s="42">
        <v>16000</v>
      </c>
      <c r="T14256" s="66" t="s">
        <v>3421</v>
      </c>
    </row>
    <row r="14257" spans="19:20">
      <c r="S14257" s="42">
        <v>16001</v>
      </c>
      <c r="T14257" s="66" t="s">
        <v>3329</v>
      </c>
    </row>
    <row r="14258" spans="19:20">
      <c r="S14258" s="42">
        <v>22178</v>
      </c>
      <c r="T14258" s="66" t="s">
        <v>3959</v>
      </c>
    </row>
    <row r="14259" spans="19:20">
      <c r="S14259" s="42">
        <v>22179</v>
      </c>
      <c r="T14259" s="66" t="s">
        <v>3959</v>
      </c>
    </row>
    <row r="14260" spans="19:20">
      <c r="S14260" s="42">
        <v>22180</v>
      </c>
      <c r="T14260" s="66" t="s">
        <v>3959</v>
      </c>
    </row>
    <row r="14261" spans="19:20">
      <c r="S14261" s="42">
        <v>22181</v>
      </c>
      <c r="T14261" s="66" t="s">
        <v>3959</v>
      </c>
    </row>
    <row r="14262" spans="19:20">
      <c r="S14262" s="42">
        <v>22182</v>
      </c>
      <c r="T14262" s="66" t="s">
        <v>3959</v>
      </c>
    </row>
    <row r="14263" spans="19:20">
      <c r="S14263" s="42">
        <v>16003</v>
      </c>
      <c r="T14263" s="66" t="s">
        <v>3421</v>
      </c>
    </row>
    <row r="14264" spans="19:20">
      <c r="S14264" s="42">
        <v>16004</v>
      </c>
      <c r="T14264" s="66" t="s">
        <v>3421</v>
      </c>
    </row>
    <row r="14265" spans="19:20">
      <c r="S14265" s="42">
        <v>16005</v>
      </c>
      <c r="T14265" s="66" t="s">
        <v>4006</v>
      </c>
    </row>
    <row r="14266" spans="19:20">
      <c r="S14266" s="42">
        <v>16006</v>
      </c>
      <c r="T14266" s="66" t="s">
        <v>4099</v>
      </c>
    </row>
    <row r="14267" spans="19:20">
      <c r="S14267" s="42">
        <v>16007</v>
      </c>
      <c r="T14267" s="66" t="s">
        <v>3994</v>
      </c>
    </row>
    <row r="14268" spans="19:20">
      <c r="S14268" s="42">
        <v>16010</v>
      </c>
      <c r="T14268" s="66" t="s">
        <v>4522</v>
      </c>
    </row>
    <row r="14269" spans="19:20">
      <c r="S14269" s="42">
        <v>16011</v>
      </c>
      <c r="T14269" s="66" t="s">
        <v>3954</v>
      </c>
    </row>
    <row r="14270" spans="19:20">
      <c r="S14270" s="42">
        <v>16012</v>
      </c>
      <c r="T14270" s="66" t="s">
        <v>3959</v>
      </c>
    </row>
    <row r="14271" spans="19:20">
      <c r="S14271" s="42">
        <v>16013</v>
      </c>
      <c r="T14271" s="66" t="s">
        <v>3959</v>
      </c>
    </row>
    <row r="14272" spans="19:20">
      <c r="S14272" s="42">
        <v>16014</v>
      </c>
      <c r="T14272" s="66" t="s">
        <v>3959</v>
      </c>
    </row>
    <row r="14273" spans="19:20">
      <c r="S14273" s="42">
        <v>16015</v>
      </c>
      <c r="T14273" s="66" t="s">
        <v>3514</v>
      </c>
    </row>
    <row r="14274" spans="19:20">
      <c r="S14274" s="42">
        <v>16016</v>
      </c>
      <c r="T14274" s="66" t="s">
        <v>3467</v>
      </c>
    </row>
    <row r="14275" spans="19:20">
      <c r="S14275" s="42">
        <v>24379</v>
      </c>
      <c r="T14275" s="66" t="s">
        <v>4089</v>
      </c>
    </row>
    <row r="14276" spans="19:20">
      <c r="S14276" s="42">
        <v>24380</v>
      </c>
      <c r="T14276" s="66" t="s">
        <v>4089</v>
      </c>
    </row>
    <row r="14277" spans="19:20">
      <c r="S14277" s="42">
        <v>24381</v>
      </c>
      <c r="T14277" s="66" t="s">
        <v>4089</v>
      </c>
    </row>
    <row r="14278" spans="19:20">
      <c r="S14278" s="42">
        <v>24382</v>
      </c>
      <c r="T14278" s="66" t="s">
        <v>4089</v>
      </c>
    </row>
    <row r="14279" spans="19:20">
      <c r="S14279" s="42">
        <v>24383</v>
      </c>
      <c r="T14279" s="66" t="s">
        <v>4089</v>
      </c>
    </row>
    <row r="14280" spans="19:20">
      <c r="S14280" s="42">
        <v>24384</v>
      </c>
      <c r="T14280" s="66" t="s">
        <v>4089</v>
      </c>
    </row>
    <row r="14281" spans="19:20">
      <c r="S14281" s="42">
        <v>24385</v>
      </c>
      <c r="T14281" s="66" t="s">
        <v>4089</v>
      </c>
    </row>
    <row r="14282" spans="19:20">
      <c r="S14282" s="42">
        <v>24386</v>
      </c>
      <c r="T14282" s="66" t="s">
        <v>4089</v>
      </c>
    </row>
    <row r="14283" spans="19:20">
      <c r="S14283" s="42">
        <v>24387</v>
      </c>
      <c r="T14283" s="66" t="s">
        <v>4089</v>
      </c>
    </row>
    <row r="14284" spans="19:20">
      <c r="S14284" s="42">
        <v>24388</v>
      </c>
      <c r="T14284" s="66" t="s">
        <v>4089</v>
      </c>
    </row>
    <row r="14285" spans="19:20">
      <c r="S14285" s="42">
        <v>17647</v>
      </c>
      <c r="T14285" s="66" t="s">
        <v>3384</v>
      </c>
    </row>
    <row r="14286" spans="19:20">
      <c r="S14286" s="42">
        <v>17648</v>
      </c>
      <c r="T14286" s="66" t="s">
        <v>3343</v>
      </c>
    </row>
    <row r="14287" spans="19:20">
      <c r="S14287" s="42">
        <v>17649</v>
      </c>
      <c r="T14287" s="66" t="s">
        <v>3343</v>
      </c>
    </row>
    <row r="14288" spans="19:20">
      <c r="S14288" s="42">
        <v>17651</v>
      </c>
      <c r="T14288" s="66" t="s">
        <v>3343</v>
      </c>
    </row>
    <row r="14289" spans="19:20">
      <c r="S14289" s="42">
        <v>17652</v>
      </c>
      <c r="T14289" s="66" t="s">
        <v>3343</v>
      </c>
    </row>
    <row r="14290" spans="19:20">
      <c r="S14290" s="42">
        <v>17653</v>
      </c>
      <c r="T14290" s="66" t="s">
        <v>3343</v>
      </c>
    </row>
    <row r="14291" spans="19:20">
      <c r="S14291" s="42">
        <v>17654</v>
      </c>
      <c r="T14291" s="66" t="s">
        <v>3343</v>
      </c>
    </row>
    <row r="14292" spans="19:20">
      <c r="S14292" s="42">
        <v>17655</v>
      </c>
      <c r="T14292" s="66" t="s">
        <v>3343</v>
      </c>
    </row>
    <row r="14293" spans="19:20">
      <c r="S14293" s="42">
        <v>17656</v>
      </c>
      <c r="T14293" s="66" t="s">
        <v>3343</v>
      </c>
    </row>
    <row r="14294" spans="19:20">
      <c r="S14294" s="42">
        <v>17657</v>
      </c>
      <c r="T14294" s="66" t="s">
        <v>3988</v>
      </c>
    </row>
    <row r="14295" spans="19:20">
      <c r="S14295" s="42">
        <v>17658</v>
      </c>
      <c r="T14295" s="66" t="s">
        <v>3988</v>
      </c>
    </row>
    <row r="14296" spans="19:20">
      <c r="S14296" s="42">
        <v>17660</v>
      </c>
      <c r="T14296" s="66" t="s">
        <v>3343</v>
      </c>
    </row>
    <row r="14297" spans="19:20">
      <c r="S14297" s="42">
        <v>17663</v>
      </c>
      <c r="T14297" s="66" t="s">
        <v>4051</v>
      </c>
    </row>
    <row r="14298" spans="19:20">
      <c r="S14298" s="42">
        <v>17664</v>
      </c>
      <c r="T14298" s="66" t="s">
        <v>3343</v>
      </c>
    </row>
    <row r="14299" spans="19:20">
      <c r="S14299" s="42">
        <v>17665</v>
      </c>
      <c r="T14299" s="66" t="s">
        <v>3343</v>
      </c>
    </row>
    <row r="14300" spans="19:20">
      <c r="S14300" s="42">
        <v>17666</v>
      </c>
      <c r="T14300" s="66" t="s">
        <v>3343</v>
      </c>
    </row>
    <row r="14301" spans="19:20">
      <c r="S14301" s="42">
        <v>17667</v>
      </c>
      <c r="T14301" s="66" t="s">
        <v>3988</v>
      </c>
    </row>
    <row r="14302" spans="19:20">
      <c r="S14302" s="42">
        <v>17668</v>
      </c>
      <c r="T14302" s="66" t="s">
        <v>3343</v>
      </c>
    </row>
    <row r="14303" spans="19:20">
      <c r="S14303" s="42">
        <v>17669</v>
      </c>
      <c r="T14303" s="66" t="s">
        <v>4051</v>
      </c>
    </row>
    <row r="14304" spans="19:20">
      <c r="S14304" s="42">
        <v>17670</v>
      </c>
      <c r="T14304" s="66" t="s">
        <v>3343</v>
      </c>
    </row>
    <row r="14305" spans="19:20">
      <c r="S14305" s="42">
        <v>17671</v>
      </c>
      <c r="T14305" s="66" t="s">
        <v>3988</v>
      </c>
    </row>
    <row r="14306" spans="19:20">
      <c r="S14306" s="42">
        <v>17672</v>
      </c>
      <c r="T14306" s="66" t="s">
        <v>3988</v>
      </c>
    </row>
    <row r="14307" spans="19:20">
      <c r="S14307" s="42">
        <v>17673</v>
      </c>
      <c r="T14307" s="66" t="s">
        <v>3988</v>
      </c>
    </row>
    <row r="14308" spans="19:20">
      <c r="S14308" s="42">
        <v>24362</v>
      </c>
      <c r="T14308" s="66" t="s">
        <v>3421</v>
      </c>
    </row>
    <row r="14309" spans="19:20">
      <c r="S14309" s="42">
        <v>24363</v>
      </c>
      <c r="T14309" s="66" t="s">
        <v>3421</v>
      </c>
    </row>
    <row r="14310" spans="19:20">
      <c r="S14310" s="42">
        <v>24364</v>
      </c>
      <c r="T14310" s="66" t="s">
        <v>3421</v>
      </c>
    </row>
    <row r="14311" spans="19:20">
      <c r="S14311" s="42">
        <v>24365</v>
      </c>
      <c r="T14311" s="66" t="s">
        <v>3421</v>
      </c>
    </row>
    <row r="14312" spans="19:20">
      <c r="S14312" s="42">
        <v>24470</v>
      </c>
      <c r="T14312" s="66" t="s">
        <v>3860</v>
      </c>
    </row>
    <row r="14313" spans="19:20">
      <c r="S14313" s="42">
        <v>24471</v>
      </c>
      <c r="T14313" s="66" t="s">
        <v>4523</v>
      </c>
    </row>
    <row r="14314" spans="19:20">
      <c r="S14314" s="42">
        <v>24472</v>
      </c>
      <c r="T14314" s="66" t="s">
        <v>3213</v>
      </c>
    </row>
    <row r="14315" spans="19:20">
      <c r="S14315" s="42">
        <v>24473</v>
      </c>
      <c r="T14315" s="66" t="s">
        <v>4171</v>
      </c>
    </row>
    <row r="14316" spans="19:20">
      <c r="S14316" s="42">
        <v>24474</v>
      </c>
      <c r="T14316" s="66" t="s">
        <v>4171</v>
      </c>
    </row>
    <row r="14317" spans="19:20">
      <c r="S14317" s="42">
        <v>24475</v>
      </c>
      <c r="T14317" s="66" t="s">
        <v>4171</v>
      </c>
    </row>
    <row r="14318" spans="19:20">
      <c r="S14318" s="42">
        <v>17587</v>
      </c>
      <c r="T14318" s="66" t="s">
        <v>4137</v>
      </c>
    </row>
    <row r="14319" spans="19:20">
      <c r="S14319" s="42">
        <v>17590</v>
      </c>
      <c r="T14319" s="66" t="s">
        <v>4444</v>
      </c>
    </row>
    <row r="14320" spans="19:20">
      <c r="S14320" s="42">
        <v>17591</v>
      </c>
      <c r="T14320" s="66" t="s">
        <v>4444</v>
      </c>
    </row>
    <row r="14321" spans="19:20">
      <c r="S14321" s="42">
        <v>17592</v>
      </c>
      <c r="T14321" s="66" t="s">
        <v>4444</v>
      </c>
    </row>
    <row r="14322" spans="19:20">
      <c r="S14322" s="42">
        <v>17593</v>
      </c>
      <c r="T14322" s="66" t="s">
        <v>4444</v>
      </c>
    </row>
    <row r="14323" spans="19:20">
      <c r="S14323" s="42">
        <v>17594</v>
      </c>
      <c r="T14323" s="66" t="s">
        <v>4444</v>
      </c>
    </row>
    <row r="14324" spans="19:20">
      <c r="S14324" s="42">
        <v>17596</v>
      </c>
      <c r="T14324" s="66" t="s">
        <v>3421</v>
      </c>
    </row>
    <row r="14325" spans="19:20">
      <c r="S14325" s="42">
        <v>17597</v>
      </c>
      <c r="T14325" s="66" t="s">
        <v>3421</v>
      </c>
    </row>
    <row r="14326" spans="19:20">
      <c r="S14326" s="42">
        <v>17598</v>
      </c>
      <c r="T14326" s="66" t="s">
        <v>3421</v>
      </c>
    </row>
    <row r="14327" spans="19:20">
      <c r="S14327" s="42">
        <v>17964</v>
      </c>
      <c r="T14327" s="66" t="s">
        <v>4089</v>
      </c>
    </row>
    <row r="14328" spans="19:20">
      <c r="S14328" s="42">
        <v>17965</v>
      </c>
      <c r="T14328" s="66" t="s">
        <v>4089</v>
      </c>
    </row>
    <row r="14329" spans="19:20">
      <c r="S14329" s="42">
        <v>17966</v>
      </c>
      <c r="T14329" s="66" t="s">
        <v>4089</v>
      </c>
    </row>
    <row r="14330" spans="19:20">
      <c r="S14330" s="42">
        <v>17967</v>
      </c>
      <c r="T14330" s="66" t="s">
        <v>4089</v>
      </c>
    </row>
    <row r="14331" spans="19:20">
      <c r="S14331" s="42">
        <v>17968</v>
      </c>
      <c r="T14331" s="66" t="s">
        <v>4089</v>
      </c>
    </row>
    <row r="14332" spans="19:20">
      <c r="S14332" s="42">
        <v>17530</v>
      </c>
      <c r="T14332" s="66" t="s">
        <v>3818</v>
      </c>
    </row>
    <row r="14333" spans="19:20">
      <c r="S14333" s="42">
        <v>17531</v>
      </c>
      <c r="T14333" s="66" t="s">
        <v>3384</v>
      </c>
    </row>
    <row r="14334" spans="19:20">
      <c r="S14334" s="42">
        <v>17532</v>
      </c>
      <c r="T14334" s="66" t="s">
        <v>3384</v>
      </c>
    </row>
    <row r="14335" spans="19:20">
      <c r="S14335" s="42">
        <v>17533</v>
      </c>
      <c r="T14335" s="66" t="s">
        <v>3384</v>
      </c>
    </row>
    <row r="14336" spans="19:20">
      <c r="S14336" s="42">
        <v>17534</v>
      </c>
      <c r="T14336" s="66" t="s">
        <v>3384</v>
      </c>
    </row>
    <row r="14337" spans="19:20">
      <c r="S14337" s="42">
        <v>17535</v>
      </c>
      <c r="T14337" s="66" t="s">
        <v>3384</v>
      </c>
    </row>
    <row r="14338" spans="19:20">
      <c r="S14338" s="42">
        <v>17536</v>
      </c>
      <c r="T14338" s="66" t="s">
        <v>3384</v>
      </c>
    </row>
    <row r="14339" spans="19:20">
      <c r="S14339" s="42">
        <v>17537</v>
      </c>
      <c r="T14339" s="66" t="s">
        <v>3384</v>
      </c>
    </row>
    <row r="14340" spans="19:20">
      <c r="S14340" s="42">
        <v>17538</v>
      </c>
      <c r="T14340" s="66" t="s">
        <v>3384</v>
      </c>
    </row>
    <row r="14341" spans="19:20">
      <c r="S14341" s="42">
        <v>17539</v>
      </c>
      <c r="T14341" s="66" t="s">
        <v>3213</v>
      </c>
    </row>
    <row r="14342" spans="19:20">
      <c r="S14342" s="42">
        <v>17540</v>
      </c>
      <c r="T14342" s="66" t="s">
        <v>3213</v>
      </c>
    </row>
    <row r="14343" spans="19:20">
      <c r="S14343" s="42">
        <v>17541</v>
      </c>
      <c r="T14343" s="66" t="s">
        <v>3820</v>
      </c>
    </row>
    <row r="14344" spans="19:20">
      <c r="S14344" s="42">
        <v>17542</v>
      </c>
      <c r="T14344" s="66" t="s">
        <v>3959</v>
      </c>
    </row>
    <row r="14345" spans="19:20">
      <c r="S14345" s="42">
        <v>17543</v>
      </c>
      <c r="T14345" s="66" t="s">
        <v>3959</v>
      </c>
    </row>
    <row r="14346" spans="19:20">
      <c r="S14346" s="42">
        <v>17544</v>
      </c>
      <c r="T14346" s="66" t="s">
        <v>3959</v>
      </c>
    </row>
    <row r="14347" spans="19:20">
      <c r="S14347" s="42">
        <v>17545</v>
      </c>
      <c r="T14347" s="66" t="s">
        <v>3959</v>
      </c>
    </row>
    <row r="14348" spans="19:20">
      <c r="S14348" s="42">
        <v>17546</v>
      </c>
      <c r="T14348" s="66" t="s">
        <v>3959</v>
      </c>
    </row>
    <row r="14349" spans="19:20">
      <c r="S14349" s="42">
        <v>17547</v>
      </c>
      <c r="T14349" s="66" t="s">
        <v>3959</v>
      </c>
    </row>
    <row r="14350" spans="19:20">
      <c r="S14350" s="42">
        <v>17548</v>
      </c>
      <c r="T14350" s="66" t="s">
        <v>3959</v>
      </c>
    </row>
    <row r="14351" spans="19:20">
      <c r="S14351" s="42">
        <v>17549</v>
      </c>
      <c r="T14351" s="66" t="s">
        <v>3959</v>
      </c>
    </row>
    <row r="14352" spans="19:20">
      <c r="S14352" s="42">
        <v>17550</v>
      </c>
      <c r="T14352" s="66" t="s">
        <v>4524</v>
      </c>
    </row>
    <row r="14353" spans="19:20">
      <c r="S14353" s="42">
        <v>17551</v>
      </c>
      <c r="T14353" s="66" t="s">
        <v>4524</v>
      </c>
    </row>
    <row r="14354" spans="19:20">
      <c r="S14354" s="42">
        <v>17552</v>
      </c>
      <c r="T14354" s="66" t="s">
        <v>4524</v>
      </c>
    </row>
    <row r="14355" spans="19:20">
      <c r="S14355" s="42">
        <v>17553</v>
      </c>
      <c r="T14355" s="66" t="s">
        <v>3514</v>
      </c>
    </row>
    <row r="14356" spans="19:20">
      <c r="S14356" s="42">
        <v>17554</v>
      </c>
      <c r="T14356" s="66" t="s">
        <v>3514</v>
      </c>
    </row>
    <row r="14357" spans="19:20">
      <c r="S14357" s="42">
        <v>17555</v>
      </c>
      <c r="T14357" s="66" t="s">
        <v>3514</v>
      </c>
    </row>
    <row r="14358" spans="19:20">
      <c r="S14358" s="42">
        <v>17556</v>
      </c>
      <c r="T14358" s="66" t="s">
        <v>3514</v>
      </c>
    </row>
    <row r="14359" spans="19:20">
      <c r="S14359" s="42">
        <v>17557</v>
      </c>
      <c r="T14359" s="66" t="s">
        <v>3514</v>
      </c>
    </row>
    <row r="14360" spans="19:20">
      <c r="S14360" s="42">
        <v>17558</v>
      </c>
      <c r="T14360" s="66" t="s">
        <v>3514</v>
      </c>
    </row>
    <row r="14361" spans="19:20">
      <c r="S14361" s="42">
        <v>17559</v>
      </c>
      <c r="T14361" s="66" t="s">
        <v>3514</v>
      </c>
    </row>
    <row r="14362" spans="19:20">
      <c r="S14362" s="42">
        <v>17560</v>
      </c>
      <c r="T14362" s="66" t="s">
        <v>3216</v>
      </c>
    </row>
    <row r="14363" spans="19:20">
      <c r="S14363" s="42">
        <v>17561</v>
      </c>
      <c r="T14363" s="66" t="s">
        <v>3959</v>
      </c>
    </row>
    <row r="14364" spans="19:20">
      <c r="S14364" s="42">
        <v>16908</v>
      </c>
      <c r="T14364" s="66" t="s">
        <v>4107</v>
      </c>
    </row>
    <row r="14365" spans="19:20">
      <c r="S14365" s="42">
        <v>16909</v>
      </c>
      <c r="T14365" s="66" t="s">
        <v>3514</v>
      </c>
    </row>
    <row r="14366" spans="19:20">
      <c r="S14366" s="42">
        <v>16910</v>
      </c>
      <c r="T14366" s="66" t="s">
        <v>3514</v>
      </c>
    </row>
    <row r="14367" spans="19:20">
      <c r="S14367" s="42">
        <v>16911</v>
      </c>
      <c r="T14367" s="66" t="s">
        <v>3514</v>
      </c>
    </row>
    <row r="14368" spans="19:20">
      <c r="S14368" s="42">
        <v>16912</v>
      </c>
      <c r="T14368" s="66" t="s">
        <v>3514</v>
      </c>
    </row>
    <row r="14369" spans="19:20">
      <c r="S14369" s="42">
        <v>16913</v>
      </c>
      <c r="T14369" s="66" t="s">
        <v>3514</v>
      </c>
    </row>
    <row r="14370" spans="19:20">
      <c r="S14370" s="42">
        <v>16914</v>
      </c>
      <c r="T14370" s="66" t="s">
        <v>3959</v>
      </c>
    </row>
    <row r="14371" spans="19:20">
      <c r="S14371" s="42">
        <v>16915</v>
      </c>
      <c r="T14371" s="66" t="s">
        <v>3959</v>
      </c>
    </row>
    <row r="14372" spans="19:20">
      <c r="S14372" s="42">
        <v>16916</v>
      </c>
      <c r="T14372" s="66" t="s">
        <v>3959</v>
      </c>
    </row>
    <row r="14373" spans="19:20">
      <c r="S14373" s="42">
        <v>16917</v>
      </c>
      <c r="T14373" s="66" t="s">
        <v>3514</v>
      </c>
    </row>
    <row r="14374" spans="19:20">
      <c r="S14374" s="42">
        <v>16918</v>
      </c>
      <c r="T14374" s="66" t="s">
        <v>3514</v>
      </c>
    </row>
    <row r="14375" spans="19:20">
      <c r="S14375" s="42">
        <v>16830</v>
      </c>
      <c r="T14375" s="66" t="s">
        <v>3831</v>
      </c>
    </row>
    <row r="14376" spans="19:20">
      <c r="S14376" s="42">
        <v>16831</v>
      </c>
      <c r="T14376" s="66" t="s">
        <v>3831</v>
      </c>
    </row>
    <row r="14377" spans="19:20">
      <c r="S14377" s="42">
        <v>16832</v>
      </c>
      <c r="T14377" s="66" t="s">
        <v>3831</v>
      </c>
    </row>
    <row r="14378" spans="19:20">
      <c r="S14378" s="42">
        <v>16833</v>
      </c>
      <c r="T14378" s="66" t="s">
        <v>3831</v>
      </c>
    </row>
    <row r="14379" spans="19:20">
      <c r="S14379" s="42">
        <v>16834</v>
      </c>
      <c r="T14379" s="66" t="s">
        <v>3831</v>
      </c>
    </row>
    <row r="14380" spans="19:20">
      <c r="S14380" s="42">
        <v>16835</v>
      </c>
      <c r="T14380" s="66" t="s">
        <v>3831</v>
      </c>
    </row>
    <row r="14381" spans="19:20">
      <c r="S14381" s="42">
        <v>16836</v>
      </c>
      <c r="T14381" s="66" t="s">
        <v>3831</v>
      </c>
    </row>
    <row r="14382" spans="19:20">
      <c r="S14382" s="42">
        <v>16838</v>
      </c>
      <c r="T14382" s="66" t="s">
        <v>3216</v>
      </c>
    </row>
    <row r="14383" spans="19:20">
      <c r="S14383" s="42">
        <v>16839</v>
      </c>
      <c r="T14383" s="66" t="s">
        <v>3216</v>
      </c>
    </row>
    <row r="14384" spans="19:20">
      <c r="S14384" s="42">
        <v>16840</v>
      </c>
      <c r="T14384" s="66" t="s">
        <v>3216</v>
      </c>
    </row>
    <row r="14385" spans="19:20">
      <c r="S14385" s="42">
        <v>16841</v>
      </c>
      <c r="T14385" s="66" t="s">
        <v>3216</v>
      </c>
    </row>
    <row r="14386" spans="19:20">
      <c r="S14386" s="42">
        <v>16921</v>
      </c>
      <c r="T14386" s="66" t="s">
        <v>3514</v>
      </c>
    </row>
    <row r="14387" spans="19:20">
      <c r="S14387" s="42">
        <v>16922</v>
      </c>
      <c r="T14387" s="66" t="s">
        <v>3514</v>
      </c>
    </row>
    <row r="14388" spans="19:20">
      <c r="S14388" s="42">
        <v>16923</v>
      </c>
      <c r="T14388" s="66" t="s">
        <v>3514</v>
      </c>
    </row>
    <row r="14389" spans="19:20">
      <c r="S14389" s="42">
        <v>16924</v>
      </c>
      <c r="T14389" s="66" t="s">
        <v>3514</v>
      </c>
    </row>
    <row r="14390" spans="19:20">
      <c r="S14390" s="42">
        <v>16925</v>
      </c>
      <c r="T14390" s="66" t="s">
        <v>3514</v>
      </c>
    </row>
    <row r="14391" spans="19:20">
      <c r="S14391" s="42">
        <v>16926</v>
      </c>
      <c r="T14391" s="66" t="s">
        <v>3514</v>
      </c>
    </row>
    <row r="14392" spans="19:20">
      <c r="S14392" s="42">
        <v>16927</v>
      </c>
      <c r="T14392" s="66" t="s">
        <v>3514</v>
      </c>
    </row>
    <row r="14393" spans="19:20">
      <c r="S14393" s="42">
        <v>16928</v>
      </c>
      <c r="T14393" s="66" t="s">
        <v>3514</v>
      </c>
    </row>
    <row r="14394" spans="19:20">
      <c r="S14394" s="42">
        <v>16929</v>
      </c>
      <c r="T14394" s="66" t="s">
        <v>3514</v>
      </c>
    </row>
    <row r="14395" spans="19:20">
      <c r="S14395" s="42">
        <v>16930</v>
      </c>
      <c r="T14395" s="66" t="s">
        <v>3514</v>
      </c>
    </row>
    <row r="14396" spans="19:20">
      <c r="S14396" s="42">
        <v>16931</v>
      </c>
      <c r="T14396" s="66" t="s">
        <v>3514</v>
      </c>
    </row>
    <row r="14397" spans="19:20">
      <c r="S14397" s="42">
        <v>16988</v>
      </c>
      <c r="T14397" s="66" t="s">
        <v>4101</v>
      </c>
    </row>
    <row r="14398" spans="19:20">
      <c r="S14398" s="42">
        <v>16989</v>
      </c>
      <c r="T14398" s="66" t="s">
        <v>4101</v>
      </c>
    </row>
    <row r="14399" spans="19:20">
      <c r="S14399" s="42">
        <v>16990</v>
      </c>
      <c r="T14399" s="66" t="s">
        <v>4101</v>
      </c>
    </row>
    <row r="14400" spans="19:20">
      <c r="S14400" s="42">
        <v>16991</v>
      </c>
      <c r="T14400" s="66" t="s">
        <v>4101</v>
      </c>
    </row>
    <row r="14401" spans="19:20">
      <c r="S14401" s="42">
        <v>16992</v>
      </c>
      <c r="T14401" s="66" t="s">
        <v>4101</v>
      </c>
    </row>
    <row r="14402" spans="19:20">
      <c r="S14402" s="42">
        <v>16993</v>
      </c>
      <c r="T14402" s="66" t="s">
        <v>4101</v>
      </c>
    </row>
    <row r="14403" spans="19:20">
      <c r="S14403" s="42">
        <v>16994</v>
      </c>
      <c r="T14403" s="66" t="s">
        <v>4101</v>
      </c>
    </row>
    <row r="14404" spans="19:20">
      <c r="S14404" s="42">
        <v>16995</v>
      </c>
      <c r="T14404" s="66" t="s">
        <v>4101</v>
      </c>
    </row>
    <row r="14405" spans="19:20">
      <c r="S14405" s="42">
        <v>16996</v>
      </c>
      <c r="T14405" s="66" t="s">
        <v>4447</v>
      </c>
    </row>
    <row r="14406" spans="19:20">
      <c r="S14406" s="42">
        <v>16815</v>
      </c>
      <c r="T14406" s="66" t="s">
        <v>3860</v>
      </c>
    </row>
    <row r="14407" spans="19:20">
      <c r="S14407" s="42">
        <v>16816</v>
      </c>
      <c r="T14407" s="66" t="s">
        <v>3860</v>
      </c>
    </row>
    <row r="14408" spans="19:20">
      <c r="S14408" s="42">
        <v>16817</v>
      </c>
      <c r="T14408" s="66" t="s">
        <v>3860</v>
      </c>
    </row>
    <row r="14409" spans="19:20">
      <c r="S14409" s="42">
        <v>16818</v>
      </c>
      <c r="T14409" s="66" t="s">
        <v>3860</v>
      </c>
    </row>
    <row r="14410" spans="19:20">
      <c r="S14410" s="42">
        <v>16819</v>
      </c>
      <c r="T14410" s="66" t="s">
        <v>3860</v>
      </c>
    </row>
    <row r="14411" spans="19:20">
      <c r="S14411" s="42">
        <v>16820</v>
      </c>
      <c r="T14411" s="66" t="s">
        <v>3975</v>
      </c>
    </row>
    <row r="14412" spans="19:20">
      <c r="S14412" s="42">
        <v>16821</v>
      </c>
      <c r="T14412" s="66" t="s">
        <v>3975</v>
      </c>
    </row>
    <row r="14413" spans="19:20">
      <c r="S14413" s="42">
        <v>16822</v>
      </c>
      <c r="T14413" s="66" t="s">
        <v>3975</v>
      </c>
    </row>
    <row r="14414" spans="19:20">
      <c r="S14414" s="42">
        <v>16823</v>
      </c>
      <c r="T14414" s="66" t="s">
        <v>4074</v>
      </c>
    </row>
    <row r="14415" spans="19:20">
      <c r="S14415" s="42">
        <v>16824</v>
      </c>
      <c r="T14415" s="66" t="s">
        <v>4074</v>
      </c>
    </row>
    <row r="14416" spans="19:20">
      <c r="S14416" s="42">
        <v>16825</v>
      </c>
      <c r="T14416" s="66" t="s">
        <v>3384</v>
      </c>
    </row>
    <row r="14417" spans="19:20">
      <c r="S14417" s="42">
        <v>16826</v>
      </c>
      <c r="T14417" s="66" t="s">
        <v>3213</v>
      </c>
    </row>
    <row r="14418" spans="19:20">
      <c r="S14418" s="42">
        <v>16827</v>
      </c>
      <c r="T14418" s="66" t="s">
        <v>3213</v>
      </c>
    </row>
    <row r="14419" spans="19:20">
      <c r="S14419" s="42">
        <v>16828</v>
      </c>
      <c r="T14419" s="66" t="s">
        <v>4525</v>
      </c>
    </row>
    <row r="14420" spans="19:20">
      <c r="S14420" s="42">
        <v>16829</v>
      </c>
      <c r="T14420" s="66" t="s">
        <v>3831</v>
      </c>
    </row>
    <row r="14421" spans="19:20">
      <c r="S14421" s="42">
        <v>16876</v>
      </c>
      <c r="T14421" s="66" t="s">
        <v>3213</v>
      </c>
    </row>
    <row r="14422" spans="19:20">
      <c r="S14422" s="42">
        <v>16877</v>
      </c>
      <c r="T14422" s="66" t="s">
        <v>3213</v>
      </c>
    </row>
    <row r="14423" spans="19:20">
      <c r="S14423" s="42">
        <v>16878</v>
      </c>
      <c r="T14423" s="66" t="s">
        <v>3213</v>
      </c>
    </row>
    <row r="14424" spans="19:20">
      <c r="S14424" s="42">
        <v>16879</v>
      </c>
      <c r="T14424" s="66" t="s">
        <v>3213</v>
      </c>
    </row>
    <row r="14425" spans="19:20">
      <c r="S14425" s="42">
        <v>16880</v>
      </c>
      <c r="T14425" s="66" t="s">
        <v>3213</v>
      </c>
    </row>
    <row r="14426" spans="19:20">
      <c r="S14426" s="42">
        <v>16881</v>
      </c>
      <c r="T14426" s="66" t="s">
        <v>3213</v>
      </c>
    </row>
    <row r="14427" spans="19:20">
      <c r="S14427" s="42">
        <v>16882</v>
      </c>
      <c r="T14427" s="66" t="s">
        <v>3213</v>
      </c>
    </row>
    <row r="14428" spans="19:20">
      <c r="S14428" s="42">
        <v>16883</v>
      </c>
      <c r="T14428" s="66" t="s">
        <v>3213</v>
      </c>
    </row>
    <row r="14429" spans="19:20">
      <c r="S14429" s="42">
        <v>16884</v>
      </c>
      <c r="T14429" s="66" t="s">
        <v>3213</v>
      </c>
    </row>
    <row r="14430" spans="19:20">
      <c r="S14430" s="42">
        <v>16885</v>
      </c>
      <c r="T14430" s="66" t="s">
        <v>3213</v>
      </c>
    </row>
    <row r="14431" spans="19:20">
      <c r="S14431" s="42">
        <v>16886</v>
      </c>
      <c r="T14431" s="66" t="s">
        <v>3213</v>
      </c>
    </row>
    <row r="14432" spans="19:20">
      <c r="S14432" s="42">
        <v>16887</v>
      </c>
      <c r="T14432" s="66" t="s">
        <v>3213</v>
      </c>
    </row>
    <row r="14433" spans="19:20">
      <c r="S14433" s="42">
        <v>16888</v>
      </c>
      <c r="T14433" s="66" t="s">
        <v>3213</v>
      </c>
    </row>
    <row r="14434" spans="19:20">
      <c r="S14434" s="42">
        <v>16889</v>
      </c>
      <c r="T14434" s="66" t="s">
        <v>3213</v>
      </c>
    </row>
    <row r="14435" spans="19:20">
      <c r="S14435" s="42">
        <v>16890</v>
      </c>
      <c r="T14435" s="66" t="s">
        <v>3213</v>
      </c>
    </row>
    <row r="14436" spans="19:20">
      <c r="S14436" s="42">
        <v>16936</v>
      </c>
      <c r="T14436" s="66" t="s">
        <v>4526</v>
      </c>
    </row>
    <row r="14437" spans="19:20">
      <c r="S14437" s="42">
        <v>16937</v>
      </c>
      <c r="T14437" s="66" t="s">
        <v>4526</v>
      </c>
    </row>
    <row r="14438" spans="19:20">
      <c r="S14438" s="42">
        <v>16939</v>
      </c>
      <c r="T14438" s="66" t="s">
        <v>3818</v>
      </c>
    </row>
    <row r="14439" spans="19:20">
      <c r="S14439" s="42">
        <v>16932</v>
      </c>
      <c r="T14439" s="66" t="s">
        <v>3514</v>
      </c>
    </row>
    <row r="14440" spans="19:20">
      <c r="S14440" s="42">
        <v>16933</v>
      </c>
      <c r="T14440" s="66" t="s">
        <v>3514</v>
      </c>
    </row>
    <row r="14441" spans="19:20">
      <c r="S14441" s="42">
        <v>16934</v>
      </c>
      <c r="T14441" s="66" t="s">
        <v>3514</v>
      </c>
    </row>
    <row r="14442" spans="19:20">
      <c r="S14442" s="42">
        <v>16935</v>
      </c>
      <c r="T14442" s="66" t="s">
        <v>3514</v>
      </c>
    </row>
    <row r="14443" spans="19:20">
      <c r="S14443" s="42">
        <v>16982</v>
      </c>
      <c r="T14443" s="66" t="s">
        <v>3973</v>
      </c>
    </row>
    <row r="14444" spans="19:20">
      <c r="S14444" s="42">
        <v>16983</v>
      </c>
      <c r="T14444" s="66" t="s">
        <v>3216</v>
      </c>
    </row>
    <row r="14445" spans="19:20">
      <c r="S14445" s="42">
        <v>16984</v>
      </c>
      <c r="T14445" s="66" t="s">
        <v>3818</v>
      </c>
    </row>
    <row r="14446" spans="19:20">
      <c r="S14446" s="42">
        <v>16985</v>
      </c>
      <c r="T14446" s="66" t="s">
        <v>3216</v>
      </c>
    </row>
    <row r="14447" spans="19:20">
      <c r="S14447" s="42">
        <v>16986</v>
      </c>
      <c r="T14447" s="66" t="s">
        <v>4101</v>
      </c>
    </row>
    <row r="14448" spans="19:20">
      <c r="S14448" s="42">
        <v>16987</v>
      </c>
      <c r="T14448" s="66" t="s">
        <v>4101</v>
      </c>
    </row>
    <row r="14449" spans="19:20">
      <c r="S14449" s="42">
        <v>16842</v>
      </c>
      <c r="T14449" s="66" t="s">
        <v>3216</v>
      </c>
    </row>
    <row r="14450" spans="19:20">
      <c r="S14450" s="42">
        <v>16843</v>
      </c>
      <c r="T14450" s="66" t="s">
        <v>3216</v>
      </c>
    </row>
    <row r="14451" spans="19:20">
      <c r="S14451" s="42">
        <v>16844</v>
      </c>
      <c r="T14451" s="66" t="s">
        <v>3216</v>
      </c>
    </row>
    <row r="14452" spans="19:20">
      <c r="S14452" s="42">
        <v>16845</v>
      </c>
      <c r="T14452" s="66" t="s">
        <v>3216</v>
      </c>
    </row>
    <row r="14453" spans="19:20">
      <c r="S14453" s="42">
        <v>16891</v>
      </c>
      <c r="T14453" s="66" t="s">
        <v>3213</v>
      </c>
    </row>
    <row r="14454" spans="19:20">
      <c r="S14454" s="42">
        <v>16892</v>
      </c>
      <c r="T14454" s="66" t="s">
        <v>3213</v>
      </c>
    </row>
    <row r="14455" spans="19:20">
      <c r="S14455" s="42">
        <v>16893</v>
      </c>
      <c r="T14455" s="66" t="s">
        <v>3213</v>
      </c>
    </row>
    <row r="14456" spans="19:20">
      <c r="S14456" s="42">
        <v>16894</v>
      </c>
      <c r="T14456" s="66" t="s">
        <v>3213</v>
      </c>
    </row>
    <row r="14457" spans="19:20">
      <c r="S14457" s="42">
        <v>16895</v>
      </c>
      <c r="T14457" s="66" t="s">
        <v>3822</v>
      </c>
    </row>
    <row r="14458" spans="19:20">
      <c r="S14458" s="42">
        <v>16896</v>
      </c>
      <c r="T14458" s="66" t="s">
        <v>3822</v>
      </c>
    </row>
    <row r="14459" spans="19:20">
      <c r="S14459" s="42">
        <v>16897</v>
      </c>
      <c r="T14459" s="66" t="s">
        <v>3822</v>
      </c>
    </row>
    <row r="14460" spans="19:20">
      <c r="S14460" s="42">
        <v>16898</v>
      </c>
      <c r="T14460" s="66" t="s">
        <v>3514</v>
      </c>
    </row>
    <row r="14461" spans="19:20">
      <c r="S14461" s="42">
        <v>16899</v>
      </c>
      <c r="T14461" s="66" t="s">
        <v>3514</v>
      </c>
    </row>
    <row r="14462" spans="19:20">
      <c r="S14462" s="42">
        <v>16900</v>
      </c>
      <c r="T14462" s="66" t="s">
        <v>3514</v>
      </c>
    </row>
    <row r="14463" spans="19:20">
      <c r="S14463" s="42">
        <v>16901</v>
      </c>
      <c r="T14463" s="66" t="s">
        <v>3514</v>
      </c>
    </row>
    <row r="14464" spans="19:20">
      <c r="S14464" s="42">
        <v>16902</v>
      </c>
      <c r="T14464" s="66" t="s">
        <v>3514</v>
      </c>
    </row>
    <row r="14465" spans="19:20">
      <c r="S14465" s="42">
        <v>16903</v>
      </c>
      <c r="T14465" s="66" t="s">
        <v>3514</v>
      </c>
    </row>
    <row r="14466" spans="19:20">
      <c r="S14466" s="42">
        <v>16904</v>
      </c>
      <c r="T14466" s="66" t="s">
        <v>3421</v>
      </c>
    </row>
    <row r="14467" spans="19:20">
      <c r="S14467" s="42">
        <v>16905</v>
      </c>
      <c r="T14467" s="66" t="s">
        <v>3421</v>
      </c>
    </row>
    <row r="14468" spans="19:20">
      <c r="S14468" s="42">
        <v>16952</v>
      </c>
      <c r="T14468" s="66" t="s">
        <v>3384</v>
      </c>
    </row>
    <row r="14469" spans="19:20">
      <c r="S14469" s="42">
        <v>16953</v>
      </c>
      <c r="T14469" s="66" t="s">
        <v>4372</v>
      </c>
    </row>
    <row r="14470" spans="19:20">
      <c r="S14470" s="42">
        <v>16954</v>
      </c>
      <c r="T14470" s="66" t="s">
        <v>4266</v>
      </c>
    </row>
    <row r="14471" spans="19:20">
      <c r="S14471" s="42">
        <v>16955</v>
      </c>
      <c r="T14471" s="66" t="s">
        <v>3975</v>
      </c>
    </row>
    <row r="14472" spans="19:20">
      <c r="S14472" s="42">
        <v>16956</v>
      </c>
      <c r="T14472" s="66" t="s">
        <v>3959</v>
      </c>
    </row>
    <row r="14473" spans="19:20">
      <c r="S14473" s="42">
        <v>23234</v>
      </c>
      <c r="T14473" s="66" t="s">
        <v>3467</v>
      </c>
    </row>
    <row r="14474" spans="19:20">
      <c r="S14474" s="42">
        <v>23235</v>
      </c>
      <c r="T14474" s="66" t="s">
        <v>3467</v>
      </c>
    </row>
    <row r="14475" spans="19:20">
      <c r="S14475" s="42">
        <v>23236</v>
      </c>
      <c r="T14475" s="66" t="s">
        <v>3467</v>
      </c>
    </row>
    <row r="14476" spans="19:20">
      <c r="S14476" s="42">
        <v>23237</v>
      </c>
      <c r="T14476" s="66" t="s">
        <v>3467</v>
      </c>
    </row>
    <row r="14477" spans="19:20">
      <c r="S14477" s="42">
        <v>23238</v>
      </c>
      <c r="T14477" s="66" t="s">
        <v>3467</v>
      </c>
    </row>
    <row r="14478" spans="19:20">
      <c r="S14478" s="42">
        <v>23239</v>
      </c>
      <c r="T14478" s="66" t="s">
        <v>3467</v>
      </c>
    </row>
    <row r="14479" spans="19:20">
      <c r="S14479" s="42">
        <v>23240</v>
      </c>
      <c r="T14479" s="66" t="s">
        <v>3467</v>
      </c>
    </row>
    <row r="14480" spans="19:20">
      <c r="S14480" s="42">
        <v>16919</v>
      </c>
      <c r="T14480" s="66" t="s">
        <v>3514</v>
      </c>
    </row>
    <row r="14481" spans="19:20">
      <c r="S14481" s="42">
        <v>16920</v>
      </c>
      <c r="T14481" s="66" t="s">
        <v>3514</v>
      </c>
    </row>
    <row r="14482" spans="19:20">
      <c r="S14482" s="42">
        <v>16967</v>
      </c>
      <c r="T14482" s="66" t="s">
        <v>3831</v>
      </c>
    </row>
    <row r="14483" spans="19:20">
      <c r="S14483" s="42">
        <v>16968</v>
      </c>
      <c r="T14483" s="66" t="s">
        <v>3831</v>
      </c>
    </row>
    <row r="14484" spans="19:20">
      <c r="S14484" s="42">
        <v>16969</v>
      </c>
      <c r="T14484" s="66" t="s">
        <v>3860</v>
      </c>
    </row>
    <row r="14485" spans="19:20">
      <c r="S14485" s="42">
        <v>16970</v>
      </c>
      <c r="T14485" s="66" t="s">
        <v>3860</v>
      </c>
    </row>
    <row r="14486" spans="19:20">
      <c r="S14486" s="42">
        <v>16971</v>
      </c>
      <c r="T14486" s="66" t="s">
        <v>3860</v>
      </c>
    </row>
    <row r="14487" spans="19:20">
      <c r="S14487" s="42">
        <v>16972</v>
      </c>
      <c r="T14487" s="66" t="s">
        <v>3860</v>
      </c>
    </row>
    <row r="14488" spans="19:20">
      <c r="S14488" s="42">
        <v>16973</v>
      </c>
      <c r="T14488" s="66" t="s">
        <v>3860</v>
      </c>
    </row>
    <row r="14489" spans="19:20">
      <c r="S14489" s="42">
        <v>16974</v>
      </c>
      <c r="T14489" s="66" t="s">
        <v>3860</v>
      </c>
    </row>
    <row r="14490" spans="19:20">
      <c r="S14490" s="42">
        <v>16975</v>
      </c>
      <c r="T14490" s="66" t="s">
        <v>3860</v>
      </c>
    </row>
    <row r="14491" spans="19:20">
      <c r="S14491" s="42">
        <v>16976</v>
      </c>
      <c r="T14491" s="66" t="s">
        <v>3860</v>
      </c>
    </row>
    <row r="14492" spans="19:20">
      <c r="S14492" s="42">
        <v>16977</v>
      </c>
      <c r="T14492" s="66" t="s">
        <v>3860</v>
      </c>
    </row>
    <row r="14493" spans="19:20">
      <c r="S14493" s="42">
        <v>16978</v>
      </c>
      <c r="T14493" s="66" t="s">
        <v>3959</v>
      </c>
    </row>
    <row r="14494" spans="19:20">
      <c r="S14494" s="42">
        <v>16979</v>
      </c>
      <c r="T14494" s="66" t="s">
        <v>3959</v>
      </c>
    </row>
    <row r="14495" spans="19:20">
      <c r="S14495" s="42">
        <v>16980</v>
      </c>
      <c r="T14495" s="66" t="s">
        <v>3831</v>
      </c>
    </row>
    <row r="14496" spans="19:20">
      <c r="S14496" s="42">
        <v>16981</v>
      </c>
      <c r="T14496" s="66" t="s">
        <v>3822</v>
      </c>
    </row>
    <row r="14497" spans="19:20">
      <c r="S14497" s="42">
        <v>17012</v>
      </c>
      <c r="T14497" s="66" t="s">
        <v>3818</v>
      </c>
    </row>
    <row r="14498" spans="19:20">
      <c r="S14498" s="42">
        <v>17013</v>
      </c>
      <c r="T14498" s="66" t="s">
        <v>3213</v>
      </c>
    </row>
    <row r="14499" spans="19:20">
      <c r="S14499" s="42">
        <v>17014</v>
      </c>
      <c r="T14499" s="66" t="s">
        <v>3841</v>
      </c>
    </row>
    <row r="14500" spans="19:20">
      <c r="S14500" s="42">
        <v>17015</v>
      </c>
      <c r="T14500" s="66" t="s">
        <v>3841</v>
      </c>
    </row>
    <row r="14501" spans="19:20">
      <c r="S14501" s="42">
        <v>17016</v>
      </c>
      <c r="T14501" s="66" t="s">
        <v>3841</v>
      </c>
    </row>
    <row r="14502" spans="19:20">
      <c r="S14502" s="42">
        <v>17017</v>
      </c>
      <c r="T14502" s="66" t="s">
        <v>4016</v>
      </c>
    </row>
    <row r="14503" spans="19:20">
      <c r="S14503" s="42">
        <v>17018</v>
      </c>
      <c r="T14503" s="66" t="s">
        <v>3213</v>
      </c>
    </row>
    <row r="14504" spans="19:20">
      <c r="S14504" s="42">
        <v>17019</v>
      </c>
      <c r="T14504" s="66" t="s">
        <v>3213</v>
      </c>
    </row>
    <row r="14505" spans="19:20">
      <c r="S14505" s="42">
        <v>23640</v>
      </c>
      <c r="T14505" s="66" t="s">
        <v>3822</v>
      </c>
    </row>
    <row r="14506" spans="19:20">
      <c r="S14506" s="42">
        <v>23641</v>
      </c>
      <c r="T14506" s="66" t="s">
        <v>3822</v>
      </c>
    </row>
    <row r="14507" spans="19:20">
      <c r="S14507" s="42">
        <v>23642</v>
      </c>
      <c r="T14507" s="66" t="s">
        <v>3421</v>
      </c>
    </row>
    <row r="14508" spans="19:20">
      <c r="S14508" s="42">
        <v>23643</v>
      </c>
      <c r="T14508" s="66" t="s">
        <v>3421</v>
      </c>
    </row>
    <row r="14509" spans="19:20">
      <c r="S14509" s="42">
        <v>23644</v>
      </c>
      <c r="T14509" s="66" t="s">
        <v>3421</v>
      </c>
    </row>
    <row r="14510" spans="19:20">
      <c r="S14510" s="42">
        <v>23645</v>
      </c>
      <c r="T14510" s="66" t="s">
        <v>3421</v>
      </c>
    </row>
    <row r="14511" spans="19:20">
      <c r="S14511" s="42">
        <v>17001</v>
      </c>
      <c r="T14511" s="66" t="s">
        <v>3213</v>
      </c>
    </row>
    <row r="14512" spans="19:20">
      <c r="S14512" s="42">
        <v>17002</v>
      </c>
      <c r="T14512" s="66" t="s">
        <v>3213</v>
      </c>
    </row>
    <row r="14513" spans="19:20">
      <c r="S14513" s="42">
        <v>17003</v>
      </c>
      <c r="T14513" s="66" t="s">
        <v>3213</v>
      </c>
    </row>
    <row r="14514" spans="19:20">
      <c r="S14514" s="42">
        <v>17004</v>
      </c>
      <c r="T14514" s="66" t="s">
        <v>3213</v>
      </c>
    </row>
    <row r="14515" spans="19:20">
      <c r="S14515" s="42">
        <v>17005</v>
      </c>
      <c r="T14515" s="66" t="s">
        <v>3920</v>
      </c>
    </row>
    <row r="14516" spans="19:20">
      <c r="S14516" s="42">
        <v>17006</v>
      </c>
      <c r="T14516" s="66" t="s">
        <v>4130</v>
      </c>
    </row>
    <row r="14517" spans="19:20">
      <c r="S14517" s="42">
        <v>17007</v>
      </c>
      <c r="T14517" s="66" t="s">
        <v>4130</v>
      </c>
    </row>
    <row r="14518" spans="19:20">
      <c r="S14518" s="42">
        <v>17008</v>
      </c>
      <c r="T14518" s="66" t="s">
        <v>3213</v>
      </c>
    </row>
    <row r="14519" spans="19:20">
      <c r="S14519" s="42">
        <v>17009</v>
      </c>
      <c r="T14519" s="66" t="s">
        <v>3818</v>
      </c>
    </row>
    <row r="14520" spans="19:20">
      <c r="S14520" s="42">
        <v>17010</v>
      </c>
      <c r="T14520" s="66" t="s">
        <v>3818</v>
      </c>
    </row>
    <row r="14521" spans="19:20">
      <c r="S14521" s="42">
        <v>17011</v>
      </c>
      <c r="T14521" s="66" t="s">
        <v>3818</v>
      </c>
    </row>
    <row r="14522" spans="19:20">
      <c r="S14522" s="42">
        <v>16846</v>
      </c>
      <c r="T14522" s="66" t="s">
        <v>3216</v>
      </c>
    </row>
    <row r="14523" spans="19:20">
      <c r="S14523" s="42">
        <v>16847</v>
      </c>
      <c r="T14523" s="66" t="s">
        <v>3216</v>
      </c>
    </row>
    <row r="14524" spans="19:20">
      <c r="S14524" s="42">
        <v>16848</v>
      </c>
      <c r="T14524" s="66" t="s">
        <v>3216</v>
      </c>
    </row>
    <row r="14525" spans="19:20">
      <c r="S14525" s="42">
        <v>23649</v>
      </c>
      <c r="T14525" s="66" t="s">
        <v>3421</v>
      </c>
    </row>
    <row r="14526" spans="19:20">
      <c r="S14526" s="42">
        <v>23650</v>
      </c>
      <c r="T14526" s="66" t="s">
        <v>3421</v>
      </c>
    </row>
    <row r="14527" spans="19:20">
      <c r="S14527" s="42">
        <v>23651</v>
      </c>
      <c r="T14527" s="66" t="s">
        <v>3421</v>
      </c>
    </row>
    <row r="14528" spans="19:20">
      <c r="S14528" s="42">
        <v>23652</v>
      </c>
      <c r="T14528" s="66" t="s">
        <v>3421</v>
      </c>
    </row>
    <row r="14529" spans="19:20">
      <c r="S14529" s="42">
        <v>23653</v>
      </c>
      <c r="T14529" s="66" t="s">
        <v>3421</v>
      </c>
    </row>
    <row r="14530" spans="19:20">
      <c r="S14530" s="42">
        <v>23654</v>
      </c>
      <c r="T14530" s="66" t="s">
        <v>3421</v>
      </c>
    </row>
    <row r="14531" spans="19:20">
      <c r="S14531" s="42">
        <v>23655</v>
      </c>
      <c r="T14531" s="66" t="s">
        <v>3421</v>
      </c>
    </row>
    <row r="14532" spans="19:20">
      <c r="S14532" s="42">
        <v>22389</v>
      </c>
      <c r="T14532" s="66" t="s">
        <v>3959</v>
      </c>
    </row>
    <row r="14533" spans="19:20">
      <c r="S14533" s="42">
        <v>22390</v>
      </c>
      <c r="T14533" s="66" t="s">
        <v>3959</v>
      </c>
    </row>
    <row r="14534" spans="19:20">
      <c r="S14534" s="42">
        <v>16251</v>
      </c>
      <c r="T14534" s="66" t="s">
        <v>4036</v>
      </c>
    </row>
    <row r="14535" spans="19:20">
      <c r="S14535" s="42">
        <v>16252</v>
      </c>
      <c r="T14535" s="66" t="s">
        <v>4036</v>
      </c>
    </row>
    <row r="14536" spans="19:20">
      <c r="S14536" s="42">
        <v>16253</v>
      </c>
      <c r="T14536" s="66" t="s">
        <v>4036</v>
      </c>
    </row>
    <row r="14537" spans="19:20">
      <c r="S14537" s="42">
        <v>16254</v>
      </c>
      <c r="T14537" s="66" t="s">
        <v>4036</v>
      </c>
    </row>
    <row r="14538" spans="19:20">
      <c r="S14538" s="42">
        <v>16255</v>
      </c>
      <c r="T14538" s="66" t="s">
        <v>3359</v>
      </c>
    </row>
    <row r="14539" spans="19:20">
      <c r="S14539" s="42">
        <v>16256</v>
      </c>
      <c r="T14539" s="66" t="s">
        <v>3359</v>
      </c>
    </row>
    <row r="14540" spans="19:20">
      <c r="S14540" s="42">
        <v>16257</v>
      </c>
      <c r="T14540" s="66" t="s">
        <v>3359</v>
      </c>
    </row>
    <row r="14541" spans="19:20">
      <c r="S14541" s="42">
        <v>16258</v>
      </c>
      <c r="T14541" s="66" t="s">
        <v>3359</v>
      </c>
    </row>
    <row r="14542" spans="19:20">
      <c r="S14542" s="42">
        <v>22901</v>
      </c>
      <c r="T14542" s="66" t="s">
        <v>4053</v>
      </c>
    </row>
    <row r="14543" spans="19:20">
      <c r="S14543" s="42">
        <v>22902</v>
      </c>
      <c r="T14543" s="66" t="s">
        <v>4260</v>
      </c>
    </row>
    <row r="14544" spans="19:20">
      <c r="S14544" s="42">
        <v>22903</v>
      </c>
      <c r="T14544" s="66" t="s">
        <v>4260</v>
      </c>
    </row>
    <row r="14545" spans="19:20">
      <c r="S14545" s="42">
        <v>22904</v>
      </c>
      <c r="T14545" s="66" t="s">
        <v>4260</v>
      </c>
    </row>
    <row r="14546" spans="19:20">
      <c r="S14546" s="42">
        <v>16260</v>
      </c>
      <c r="T14546" s="66" t="s">
        <v>3467</v>
      </c>
    </row>
    <row r="14547" spans="19:20">
      <c r="S14547" s="42">
        <v>16261</v>
      </c>
      <c r="T14547" s="66" t="s">
        <v>3467</v>
      </c>
    </row>
    <row r="14548" spans="19:20">
      <c r="S14548" s="42">
        <v>16262</v>
      </c>
      <c r="T14548" s="66" t="s">
        <v>3359</v>
      </c>
    </row>
    <row r="14549" spans="19:20">
      <c r="S14549" s="42">
        <v>16263</v>
      </c>
      <c r="T14549" s="66" t="s">
        <v>3359</v>
      </c>
    </row>
    <row r="14550" spans="19:20">
      <c r="S14550" s="42">
        <v>16264</v>
      </c>
      <c r="T14550" s="66" t="s">
        <v>4036</v>
      </c>
    </row>
    <row r="14551" spans="19:20">
      <c r="S14551" s="42">
        <v>16265</v>
      </c>
      <c r="T14551" s="66" t="s">
        <v>4036</v>
      </c>
    </row>
    <row r="14552" spans="19:20">
      <c r="S14552" s="42">
        <v>15963</v>
      </c>
      <c r="T14552" s="66" t="s">
        <v>3421</v>
      </c>
    </row>
    <row r="14553" spans="19:20">
      <c r="S14553" s="42">
        <v>15964</v>
      </c>
      <c r="T14553" s="66" t="s">
        <v>3421</v>
      </c>
    </row>
    <row r="14554" spans="19:20">
      <c r="S14554" s="42">
        <v>15965</v>
      </c>
      <c r="T14554" s="66" t="s">
        <v>3994</v>
      </c>
    </row>
    <row r="14555" spans="19:20">
      <c r="S14555" s="42">
        <v>15966</v>
      </c>
      <c r="T14555" s="66" t="s">
        <v>3994</v>
      </c>
    </row>
    <row r="14556" spans="19:20">
      <c r="S14556" s="42">
        <v>15967</v>
      </c>
      <c r="T14556" s="66" t="s">
        <v>3994</v>
      </c>
    </row>
    <row r="14557" spans="19:20">
      <c r="S14557" s="42">
        <v>15968</v>
      </c>
      <c r="T14557" s="66" t="s">
        <v>3994</v>
      </c>
    </row>
    <row r="14558" spans="19:20">
      <c r="S14558" s="42">
        <v>15969</v>
      </c>
      <c r="T14558" s="66" t="s">
        <v>3467</v>
      </c>
    </row>
    <row r="14559" spans="19:20">
      <c r="S14559" s="42">
        <v>15970</v>
      </c>
      <c r="T14559" s="66" t="s">
        <v>3421</v>
      </c>
    </row>
    <row r="14560" spans="19:20">
      <c r="S14560" s="42">
        <v>22375</v>
      </c>
      <c r="T14560" s="66" t="s">
        <v>3467</v>
      </c>
    </row>
    <row r="14561" spans="19:20">
      <c r="S14561" s="42">
        <v>22376</v>
      </c>
      <c r="T14561" s="66" t="s">
        <v>3467</v>
      </c>
    </row>
    <row r="14562" spans="19:20">
      <c r="S14562" s="42">
        <v>15933</v>
      </c>
      <c r="T14562" s="66" t="s">
        <v>3329</v>
      </c>
    </row>
    <row r="14563" spans="19:20">
      <c r="S14563" s="42">
        <v>15934</v>
      </c>
      <c r="T14563" s="66" t="s">
        <v>3216</v>
      </c>
    </row>
    <row r="14564" spans="19:20">
      <c r="S14564" s="42">
        <v>15935</v>
      </c>
      <c r="T14564" s="66" t="s">
        <v>3216</v>
      </c>
    </row>
    <row r="14565" spans="19:20">
      <c r="S14565" s="42">
        <v>15936</v>
      </c>
      <c r="T14565" s="66" t="s">
        <v>3216</v>
      </c>
    </row>
    <row r="14566" spans="19:20">
      <c r="S14566" s="42">
        <v>15937</v>
      </c>
      <c r="T14566" s="66" t="s">
        <v>3216</v>
      </c>
    </row>
    <row r="14567" spans="19:20">
      <c r="S14567" s="42">
        <v>15938</v>
      </c>
      <c r="T14567" s="66" t="s">
        <v>3216</v>
      </c>
    </row>
    <row r="14568" spans="19:20">
      <c r="S14568" s="42">
        <v>15939</v>
      </c>
      <c r="T14568" s="66" t="s">
        <v>3216</v>
      </c>
    </row>
    <row r="14569" spans="19:20">
      <c r="S14569" s="42">
        <v>15940</v>
      </c>
      <c r="T14569" s="66" t="s">
        <v>3959</v>
      </c>
    </row>
    <row r="14570" spans="19:20">
      <c r="S14570" s="42">
        <v>16157</v>
      </c>
      <c r="T14570" s="66" t="s">
        <v>4062</v>
      </c>
    </row>
    <row r="14571" spans="19:20">
      <c r="S14571" s="42">
        <v>16158</v>
      </c>
      <c r="T14571" s="66" t="s">
        <v>4062</v>
      </c>
    </row>
    <row r="14572" spans="19:20">
      <c r="S14572" s="42">
        <v>16159</v>
      </c>
      <c r="T14572" s="66" t="s">
        <v>4062</v>
      </c>
    </row>
    <row r="14573" spans="19:20">
      <c r="S14573" s="42">
        <v>16160</v>
      </c>
      <c r="T14573" s="66" t="s">
        <v>4062</v>
      </c>
    </row>
    <row r="14574" spans="19:20">
      <c r="S14574" s="42">
        <v>16161</v>
      </c>
      <c r="T14574" s="66" t="s">
        <v>4062</v>
      </c>
    </row>
    <row r="14575" spans="19:20">
      <c r="S14575" s="42">
        <v>16162</v>
      </c>
      <c r="T14575" s="66" t="s">
        <v>4062</v>
      </c>
    </row>
    <row r="14576" spans="19:20">
      <c r="S14576" s="42">
        <v>16163</v>
      </c>
      <c r="T14576" s="66" t="s">
        <v>4062</v>
      </c>
    </row>
    <row r="14577" spans="19:20">
      <c r="S14577" s="42">
        <v>16164</v>
      </c>
      <c r="T14577" s="66" t="s">
        <v>4062</v>
      </c>
    </row>
    <row r="14578" spans="19:20">
      <c r="S14578" s="42">
        <v>16165</v>
      </c>
      <c r="T14578" s="66" t="s">
        <v>4527</v>
      </c>
    </row>
    <row r="14579" spans="19:20">
      <c r="S14579" s="42">
        <v>16166</v>
      </c>
      <c r="T14579" s="66" t="s">
        <v>4124</v>
      </c>
    </row>
    <row r="14580" spans="19:20">
      <c r="S14580" s="42">
        <v>16167</v>
      </c>
      <c r="T14580" s="66" t="s">
        <v>3213</v>
      </c>
    </row>
    <row r="14581" spans="19:20">
      <c r="S14581" s="42">
        <v>16168</v>
      </c>
      <c r="T14581" s="66" t="s">
        <v>3467</v>
      </c>
    </row>
    <row r="14582" spans="19:20">
      <c r="S14582" s="42">
        <v>16169</v>
      </c>
      <c r="T14582" s="66" t="s">
        <v>3467</v>
      </c>
    </row>
    <row r="14583" spans="19:20">
      <c r="S14583" s="42">
        <v>16170</v>
      </c>
      <c r="T14583" s="66" t="s">
        <v>3467</v>
      </c>
    </row>
    <row r="14584" spans="19:20">
      <c r="S14584" s="42">
        <v>16171</v>
      </c>
      <c r="T14584" s="66" t="s">
        <v>3467</v>
      </c>
    </row>
    <row r="14585" spans="19:20">
      <c r="S14585" s="42">
        <v>22345</v>
      </c>
      <c r="T14585" s="66" t="s">
        <v>3514</v>
      </c>
    </row>
    <row r="14586" spans="19:20">
      <c r="S14586" s="42">
        <v>22346</v>
      </c>
      <c r="T14586" s="66" t="s">
        <v>3514</v>
      </c>
    </row>
    <row r="14587" spans="19:20">
      <c r="S14587" s="42">
        <v>22347</v>
      </c>
      <c r="T14587" s="66" t="s">
        <v>3514</v>
      </c>
    </row>
    <row r="14588" spans="19:20">
      <c r="S14588" s="42">
        <v>22348</v>
      </c>
      <c r="T14588" s="66" t="s">
        <v>3514</v>
      </c>
    </row>
    <row r="14589" spans="19:20">
      <c r="S14589" s="42">
        <v>22349</v>
      </c>
      <c r="T14589" s="66" t="s">
        <v>3514</v>
      </c>
    </row>
    <row r="14590" spans="19:20">
      <c r="S14590" s="42">
        <v>22350</v>
      </c>
      <c r="T14590" s="66" t="s">
        <v>3514</v>
      </c>
    </row>
    <row r="14591" spans="19:20">
      <c r="S14591" s="42">
        <v>22351</v>
      </c>
      <c r="T14591" s="66" t="s">
        <v>3514</v>
      </c>
    </row>
    <row r="14592" spans="19:20">
      <c r="S14592" s="42">
        <v>22352</v>
      </c>
      <c r="T14592" s="66" t="s">
        <v>3514</v>
      </c>
    </row>
    <row r="14593" spans="19:20">
      <c r="S14593" s="42">
        <v>22353</v>
      </c>
      <c r="T14593" s="66" t="s">
        <v>3514</v>
      </c>
    </row>
    <row r="14594" spans="19:20">
      <c r="S14594" s="42">
        <v>22354</v>
      </c>
      <c r="T14594" s="66" t="s">
        <v>3514</v>
      </c>
    </row>
    <row r="14595" spans="19:20">
      <c r="S14595" s="42">
        <v>22355</v>
      </c>
      <c r="T14595" s="66" t="s">
        <v>3514</v>
      </c>
    </row>
    <row r="14596" spans="19:20">
      <c r="S14596" s="42">
        <v>22356</v>
      </c>
      <c r="T14596" s="66" t="s">
        <v>3514</v>
      </c>
    </row>
    <row r="14597" spans="19:20">
      <c r="S14597" s="42">
        <v>22357</v>
      </c>
      <c r="T14597" s="66" t="s">
        <v>3514</v>
      </c>
    </row>
    <row r="14598" spans="19:20">
      <c r="S14598" s="42">
        <v>22358</v>
      </c>
      <c r="T14598" s="66" t="s">
        <v>3514</v>
      </c>
    </row>
    <row r="14599" spans="19:20">
      <c r="S14599" s="42">
        <v>22359</v>
      </c>
      <c r="T14599" s="66" t="s">
        <v>3514</v>
      </c>
    </row>
    <row r="14600" spans="19:20">
      <c r="S14600" s="42">
        <v>15700</v>
      </c>
      <c r="T14600" s="66" t="s">
        <v>4168</v>
      </c>
    </row>
    <row r="14601" spans="19:20">
      <c r="S14601" s="42">
        <v>15701</v>
      </c>
      <c r="T14601" s="66" t="s">
        <v>3959</v>
      </c>
    </row>
    <row r="14602" spans="19:20">
      <c r="S14602" s="42">
        <v>15702</v>
      </c>
      <c r="T14602" s="66" t="s">
        <v>3959</v>
      </c>
    </row>
    <row r="14603" spans="19:20">
      <c r="S14603" s="42">
        <v>15703</v>
      </c>
      <c r="T14603" s="66" t="s">
        <v>3959</v>
      </c>
    </row>
    <row r="14604" spans="19:20">
      <c r="S14604" s="42">
        <v>22377</v>
      </c>
      <c r="T14604" s="66" t="s">
        <v>3467</v>
      </c>
    </row>
    <row r="14605" spans="19:20">
      <c r="S14605" s="42">
        <v>22378</v>
      </c>
      <c r="T14605" s="66" t="s">
        <v>3827</v>
      </c>
    </row>
    <row r="14606" spans="19:20">
      <c r="S14606" s="42">
        <v>22379</v>
      </c>
      <c r="T14606" s="66" t="s">
        <v>3827</v>
      </c>
    </row>
    <row r="14607" spans="19:20">
      <c r="S14607" s="42">
        <v>22380</v>
      </c>
      <c r="T14607" s="66" t="s">
        <v>3467</v>
      </c>
    </row>
    <row r="14608" spans="19:20">
      <c r="S14608" s="42">
        <v>22381</v>
      </c>
      <c r="T14608" s="66" t="s">
        <v>3827</v>
      </c>
    </row>
    <row r="14609" spans="19:20">
      <c r="S14609" s="42">
        <v>22382</v>
      </c>
      <c r="T14609" s="66" t="s">
        <v>4212</v>
      </c>
    </row>
    <row r="14610" spans="19:20">
      <c r="S14610" s="42">
        <v>22384</v>
      </c>
      <c r="T14610" s="66" t="s">
        <v>4050</v>
      </c>
    </row>
    <row r="14611" spans="19:20">
      <c r="S14611" s="42">
        <v>22385</v>
      </c>
      <c r="T14611" s="66" t="s">
        <v>4050</v>
      </c>
    </row>
    <row r="14612" spans="19:20">
      <c r="S14612" s="42">
        <v>15930</v>
      </c>
      <c r="T14612" s="66" t="s">
        <v>3213</v>
      </c>
    </row>
    <row r="14613" spans="19:20">
      <c r="S14613" s="42">
        <v>15931</v>
      </c>
      <c r="T14613" s="66" t="s">
        <v>3329</v>
      </c>
    </row>
    <row r="14614" spans="19:20">
      <c r="S14614" s="42">
        <v>15932</v>
      </c>
      <c r="T14614" s="66" t="s">
        <v>3329</v>
      </c>
    </row>
    <row r="14615" spans="19:20">
      <c r="S14615" s="42">
        <v>22886</v>
      </c>
      <c r="T14615" s="66" t="s">
        <v>3959</v>
      </c>
    </row>
    <row r="14616" spans="19:20">
      <c r="S14616" s="42">
        <v>22887</v>
      </c>
      <c r="T14616" s="66" t="s">
        <v>3959</v>
      </c>
    </row>
    <row r="14617" spans="19:20">
      <c r="S14617" s="42">
        <v>22888</v>
      </c>
      <c r="T14617" s="66" t="s">
        <v>4003</v>
      </c>
    </row>
    <row r="14618" spans="19:20">
      <c r="S14618" s="42">
        <v>22889</v>
      </c>
      <c r="T14618" s="66" t="s">
        <v>3514</v>
      </c>
    </row>
    <row r="14619" spans="19:20">
      <c r="S14619" s="42">
        <v>22890</v>
      </c>
      <c r="T14619" s="66" t="s">
        <v>3514</v>
      </c>
    </row>
    <row r="14620" spans="19:20">
      <c r="S14620" s="42">
        <v>22891</v>
      </c>
      <c r="T14620" s="66" t="s">
        <v>3216</v>
      </c>
    </row>
    <row r="14621" spans="19:20">
      <c r="S14621" s="42">
        <v>22892</v>
      </c>
      <c r="T14621" s="66" t="s">
        <v>3860</v>
      </c>
    </row>
    <row r="14622" spans="19:20">
      <c r="S14622" s="42">
        <v>22893</v>
      </c>
      <c r="T14622" s="66" t="s">
        <v>3860</v>
      </c>
    </row>
    <row r="14623" spans="19:20">
      <c r="S14623" s="42">
        <v>22373</v>
      </c>
      <c r="T14623" s="66" t="s">
        <v>3467</v>
      </c>
    </row>
    <row r="14624" spans="19:20">
      <c r="S14624" s="42">
        <v>22374</v>
      </c>
      <c r="T14624" s="66" t="s">
        <v>3467</v>
      </c>
    </row>
    <row r="14625" spans="19:20">
      <c r="S14625" s="42">
        <v>15715</v>
      </c>
      <c r="T14625" s="66" t="s">
        <v>4050</v>
      </c>
    </row>
    <row r="14626" spans="19:20">
      <c r="S14626" s="42">
        <v>15716</v>
      </c>
      <c r="T14626" s="66" t="s">
        <v>4050</v>
      </c>
    </row>
    <row r="14627" spans="19:20">
      <c r="S14627" s="42">
        <v>15717</v>
      </c>
      <c r="T14627" s="66" t="s">
        <v>4050</v>
      </c>
    </row>
    <row r="14628" spans="19:20">
      <c r="S14628" s="42">
        <v>15718</v>
      </c>
      <c r="T14628" s="66" t="s">
        <v>4050</v>
      </c>
    </row>
    <row r="14629" spans="19:20">
      <c r="S14629" s="42">
        <v>15719</v>
      </c>
      <c r="T14629" s="66" t="s">
        <v>3959</v>
      </c>
    </row>
    <row r="14630" spans="19:20">
      <c r="S14630" s="42">
        <v>15720</v>
      </c>
      <c r="T14630" s="66" t="s">
        <v>3827</v>
      </c>
    </row>
    <row r="14631" spans="19:20">
      <c r="S14631" s="42">
        <v>15721</v>
      </c>
      <c r="T14631" s="66" t="s">
        <v>3827</v>
      </c>
    </row>
    <row r="14632" spans="19:20">
      <c r="S14632" s="42">
        <v>15722</v>
      </c>
      <c r="T14632" s="66" t="s">
        <v>3856</v>
      </c>
    </row>
    <row r="14633" spans="19:20">
      <c r="S14633" s="42">
        <v>15723</v>
      </c>
      <c r="T14633" s="66" t="s">
        <v>4036</v>
      </c>
    </row>
    <row r="14634" spans="19:20">
      <c r="S14634" s="42">
        <v>15724</v>
      </c>
      <c r="T14634" s="66" t="s">
        <v>3213</v>
      </c>
    </row>
    <row r="14635" spans="19:20">
      <c r="S14635" s="42">
        <v>15725</v>
      </c>
      <c r="T14635" s="66" t="s">
        <v>4528</v>
      </c>
    </row>
    <row r="14636" spans="19:20">
      <c r="S14636" s="42">
        <v>15726</v>
      </c>
      <c r="T14636" s="66" t="s">
        <v>4528</v>
      </c>
    </row>
    <row r="14637" spans="19:20">
      <c r="S14637" s="42">
        <v>15727</v>
      </c>
      <c r="T14637" s="66" t="s">
        <v>4528</v>
      </c>
    </row>
    <row r="14638" spans="19:20">
      <c r="S14638" s="42">
        <v>15728</v>
      </c>
      <c r="T14638" s="66" t="s">
        <v>4528</v>
      </c>
    </row>
    <row r="14639" spans="19:20">
      <c r="S14639" s="42">
        <v>15729</v>
      </c>
      <c r="T14639" s="66" t="s">
        <v>3994</v>
      </c>
    </row>
    <row r="14640" spans="19:20">
      <c r="S14640" s="42">
        <v>15956</v>
      </c>
      <c r="T14640" s="66" t="s">
        <v>3421</v>
      </c>
    </row>
    <row r="14641" spans="19:20">
      <c r="S14641" s="42">
        <v>15957</v>
      </c>
      <c r="T14641" s="66" t="s">
        <v>3421</v>
      </c>
    </row>
    <row r="14642" spans="19:20">
      <c r="S14642" s="42">
        <v>15958</v>
      </c>
      <c r="T14642" s="66" t="s">
        <v>3421</v>
      </c>
    </row>
    <row r="14643" spans="19:20">
      <c r="S14643" s="42">
        <v>15959</v>
      </c>
      <c r="T14643" s="66" t="s">
        <v>4367</v>
      </c>
    </row>
    <row r="14644" spans="19:20">
      <c r="S14644" s="42">
        <v>15960</v>
      </c>
      <c r="T14644" s="66" t="s">
        <v>4367</v>
      </c>
    </row>
    <row r="14645" spans="19:20">
      <c r="S14645" s="42">
        <v>15961</v>
      </c>
      <c r="T14645" s="66" t="s">
        <v>4367</v>
      </c>
    </row>
    <row r="14646" spans="19:20">
      <c r="S14646" s="42">
        <v>15962</v>
      </c>
      <c r="T14646" s="66" t="s">
        <v>3421</v>
      </c>
    </row>
    <row r="14647" spans="19:20">
      <c r="S14647" s="42">
        <v>16259</v>
      </c>
      <c r="T14647" s="66" t="s">
        <v>3467</v>
      </c>
    </row>
    <row r="14648" spans="19:20">
      <c r="S14648" s="42">
        <v>22894</v>
      </c>
      <c r="T14648" s="66" t="s">
        <v>3860</v>
      </c>
    </row>
    <row r="14649" spans="19:20">
      <c r="S14649" s="42">
        <v>22895</v>
      </c>
      <c r="T14649" s="66" t="s">
        <v>3860</v>
      </c>
    </row>
    <row r="14650" spans="19:20">
      <c r="S14650" s="42">
        <v>22896</v>
      </c>
      <c r="T14650" s="66" t="s">
        <v>3860</v>
      </c>
    </row>
    <row r="14651" spans="19:20">
      <c r="S14651" s="42">
        <v>22897</v>
      </c>
      <c r="T14651" s="66" t="s">
        <v>3860</v>
      </c>
    </row>
    <row r="14652" spans="19:20">
      <c r="S14652" s="42">
        <v>22898</v>
      </c>
      <c r="T14652" s="66" t="s">
        <v>3860</v>
      </c>
    </row>
    <row r="14653" spans="19:20">
      <c r="S14653" s="42">
        <v>22899</v>
      </c>
      <c r="T14653" s="66" t="s">
        <v>3860</v>
      </c>
    </row>
    <row r="14654" spans="19:20">
      <c r="S14654" s="42">
        <v>22900</v>
      </c>
      <c r="T14654" s="66" t="s">
        <v>3860</v>
      </c>
    </row>
    <row r="14655" spans="19:20">
      <c r="S14655" s="42">
        <v>23115</v>
      </c>
      <c r="T14655" s="66" t="s">
        <v>4080</v>
      </c>
    </row>
    <row r="14656" spans="19:20">
      <c r="S14656" s="42">
        <v>23116</v>
      </c>
      <c r="T14656" s="66" t="s">
        <v>4080</v>
      </c>
    </row>
    <row r="14657" spans="19:20">
      <c r="S14657" s="42">
        <v>23117</v>
      </c>
      <c r="T14657" s="66" t="s">
        <v>3959</v>
      </c>
    </row>
    <row r="14658" spans="19:20">
      <c r="S14658" s="42">
        <v>23118</v>
      </c>
      <c r="T14658" s="66" t="s">
        <v>3959</v>
      </c>
    </row>
    <row r="14659" spans="19:20">
      <c r="S14659" s="42">
        <v>16490</v>
      </c>
      <c r="T14659" s="66" t="s">
        <v>3216</v>
      </c>
    </row>
    <row r="14660" spans="19:20">
      <c r="S14660" s="42">
        <v>16491</v>
      </c>
      <c r="T14660" s="66" t="s">
        <v>3421</v>
      </c>
    </row>
    <row r="14661" spans="19:20">
      <c r="S14661" s="42">
        <v>16492</v>
      </c>
      <c r="T14661" s="66" t="s">
        <v>3500</v>
      </c>
    </row>
    <row r="14662" spans="19:20">
      <c r="S14662" s="42">
        <v>16493</v>
      </c>
      <c r="T14662" s="66" t="s">
        <v>4116</v>
      </c>
    </row>
    <row r="14663" spans="19:20">
      <c r="S14663" s="42">
        <v>16494</v>
      </c>
      <c r="T14663" s="66" t="s">
        <v>4116</v>
      </c>
    </row>
    <row r="14664" spans="19:20">
      <c r="S14664" s="42">
        <v>16495</v>
      </c>
      <c r="T14664" s="66" t="s">
        <v>4116</v>
      </c>
    </row>
    <row r="14665" spans="19:20">
      <c r="S14665" s="42">
        <v>16496</v>
      </c>
      <c r="T14665" s="66" t="s">
        <v>4116</v>
      </c>
    </row>
    <row r="14666" spans="19:20">
      <c r="S14666" s="42">
        <v>16497</v>
      </c>
      <c r="T14666" s="66" t="s">
        <v>4116</v>
      </c>
    </row>
    <row r="14667" spans="19:20">
      <c r="S14667" s="42">
        <v>16498</v>
      </c>
      <c r="T14667" s="66" t="s">
        <v>3467</v>
      </c>
    </row>
    <row r="14668" spans="19:20">
      <c r="S14668" s="42">
        <v>16499</v>
      </c>
      <c r="T14668" s="66" t="s">
        <v>3823</v>
      </c>
    </row>
    <row r="14669" spans="19:20">
      <c r="S14669" s="42">
        <v>16500</v>
      </c>
      <c r="T14669" s="66" t="s">
        <v>3823</v>
      </c>
    </row>
    <row r="14670" spans="19:20">
      <c r="S14670" s="42">
        <v>22658</v>
      </c>
      <c r="T14670" s="66" t="s">
        <v>4068</v>
      </c>
    </row>
    <row r="14671" spans="19:20">
      <c r="S14671" s="42">
        <v>22664</v>
      </c>
      <c r="T14671" s="66" t="s">
        <v>3989</v>
      </c>
    </row>
    <row r="14672" spans="19:20">
      <c r="S14672" s="42">
        <v>22665</v>
      </c>
      <c r="T14672" s="66" t="s">
        <v>3216</v>
      </c>
    </row>
    <row r="14673" spans="19:20">
      <c r="S14673" s="42">
        <v>22666</v>
      </c>
      <c r="T14673" s="66" t="s">
        <v>3216</v>
      </c>
    </row>
    <row r="14674" spans="19:20">
      <c r="S14674" s="42">
        <v>22667</v>
      </c>
      <c r="T14674" s="66" t="s">
        <v>3216</v>
      </c>
    </row>
    <row r="14675" spans="19:20">
      <c r="S14675" s="42">
        <v>22668</v>
      </c>
      <c r="T14675" s="66" t="s">
        <v>3216</v>
      </c>
    </row>
    <row r="14676" spans="19:20">
      <c r="S14676" s="42">
        <v>22669</v>
      </c>
      <c r="T14676" s="66" t="s">
        <v>3216</v>
      </c>
    </row>
    <row r="14677" spans="19:20">
      <c r="S14677" s="42">
        <v>22670</v>
      </c>
      <c r="T14677" s="66" t="s">
        <v>3216</v>
      </c>
    </row>
    <row r="14678" spans="19:20">
      <c r="S14678" s="42">
        <v>22671</v>
      </c>
      <c r="T14678" s="66" t="s">
        <v>3989</v>
      </c>
    </row>
    <row r="14679" spans="19:20">
      <c r="S14679" s="42">
        <v>22672</v>
      </c>
      <c r="T14679" s="66" t="s">
        <v>3989</v>
      </c>
    </row>
    <row r="14680" spans="19:20">
      <c r="S14680" s="42">
        <v>22673</v>
      </c>
      <c r="T14680" s="66" t="s">
        <v>3467</v>
      </c>
    </row>
    <row r="14681" spans="19:20">
      <c r="S14681" s="42">
        <v>22674</v>
      </c>
      <c r="T14681" s="66" t="s">
        <v>3467</v>
      </c>
    </row>
    <row r="14682" spans="19:20">
      <c r="S14682" s="42">
        <v>22675</v>
      </c>
      <c r="T14682" s="66" t="s">
        <v>3467</v>
      </c>
    </row>
    <row r="14683" spans="19:20">
      <c r="S14683" s="42">
        <v>22676</v>
      </c>
      <c r="T14683" s="66" t="s">
        <v>3467</v>
      </c>
    </row>
    <row r="14684" spans="19:20">
      <c r="S14684" s="42">
        <v>22677</v>
      </c>
      <c r="T14684" s="66" t="s">
        <v>3467</v>
      </c>
    </row>
    <row r="14685" spans="19:20">
      <c r="S14685" s="42">
        <v>16266</v>
      </c>
      <c r="T14685" s="66" t="s">
        <v>3959</v>
      </c>
    </row>
    <row r="14686" spans="19:20">
      <c r="S14686" s="42">
        <v>16267</v>
      </c>
      <c r="T14686" s="66" t="s">
        <v>3959</v>
      </c>
    </row>
    <row r="14687" spans="19:20">
      <c r="S14687" s="42">
        <v>16268</v>
      </c>
      <c r="T14687" s="66" t="s">
        <v>3467</v>
      </c>
    </row>
    <row r="14688" spans="19:20">
      <c r="S14688" s="42">
        <v>16271</v>
      </c>
      <c r="T14688" s="66" t="s">
        <v>4080</v>
      </c>
    </row>
    <row r="14689" spans="19:20">
      <c r="S14689" s="42">
        <v>16272</v>
      </c>
      <c r="T14689" s="66" t="s">
        <v>4080</v>
      </c>
    </row>
    <row r="14690" spans="19:20">
      <c r="S14690" s="42">
        <v>16273</v>
      </c>
      <c r="T14690" s="66" t="s">
        <v>3860</v>
      </c>
    </row>
    <row r="14691" spans="19:20">
      <c r="S14691" s="42">
        <v>16274</v>
      </c>
      <c r="T14691" s="66" t="s">
        <v>3860</v>
      </c>
    </row>
    <row r="14692" spans="19:20">
      <c r="S14692" s="42">
        <v>16275</v>
      </c>
      <c r="T14692" s="66" t="s">
        <v>3216</v>
      </c>
    </row>
    <row r="14693" spans="19:20">
      <c r="S14693" s="42">
        <v>16276</v>
      </c>
      <c r="T14693" s="66" t="s">
        <v>4080</v>
      </c>
    </row>
    <row r="14694" spans="19:20">
      <c r="S14694" s="42">
        <v>16277</v>
      </c>
      <c r="T14694" s="66" t="s">
        <v>4080</v>
      </c>
    </row>
    <row r="14695" spans="19:20">
      <c r="S14695" s="42">
        <v>16280</v>
      </c>
      <c r="T14695" s="66" t="s">
        <v>4080</v>
      </c>
    </row>
    <row r="14696" spans="19:20">
      <c r="S14696" s="42">
        <v>16291</v>
      </c>
      <c r="T14696" s="66" t="s">
        <v>4080</v>
      </c>
    </row>
    <row r="14697" spans="19:20">
      <c r="S14697" s="42">
        <v>16292</v>
      </c>
      <c r="T14697" s="66" t="s">
        <v>4080</v>
      </c>
    </row>
    <row r="14698" spans="19:20">
      <c r="S14698" s="42">
        <v>16301</v>
      </c>
      <c r="T14698" s="66" t="s">
        <v>4080</v>
      </c>
    </row>
    <row r="14699" spans="19:20">
      <c r="S14699" s="42">
        <v>16302</v>
      </c>
      <c r="T14699" s="66" t="s">
        <v>4080</v>
      </c>
    </row>
    <row r="14700" spans="19:20">
      <c r="S14700" s="42">
        <v>17332</v>
      </c>
      <c r="T14700" s="66" t="s">
        <v>3810</v>
      </c>
    </row>
    <row r="14701" spans="19:20">
      <c r="S14701" s="42">
        <v>17333</v>
      </c>
      <c r="T14701" s="66" t="s">
        <v>4239</v>
      </c>
    </row>
    <row r="14702" spans="19:20">
      <c r="S14702" s="42">
        <v>17334</v>
      </c>
      <c r="T14702" s="66" t="s">
        <v>4239</v>
      </c>
    </row>
    <row r="14703" spans="19:20">
      <c r="S14703" s="42">
        <v>17335</v>
      </c>
      <c r="T14703" s="66" t="s">
        <v>4101</v>
      </c>
    </row>
    <row r="14704" spans="19:20">
      <c r="S14704" s="42">
        <v>17336</v>
      </c>
      <c r="T14704" s="66" t="s">
        <v>4101</v>
      </c>
    </row>
    <row r="14705" spans="19:20">
      <c r="S14705" s="42">
        <v>17337</v>
      </c>
      <c r="T14705" s="66" t="s">
        <v>4101</v>
      </c>
    </row>
    <row r="14706" spans="19:20">
      <c r="S14706" s="42">
        <v>17338</v>
      </c>
      <c r="T14706" s="66" t="s">
        <v>4101</v>
      </c>
    </row>
    <row r="14707" spans="19:20">
      <c r="S14707" s="42">
        <v>17339</v>
      </c>
      <c r="T14707" s="66" t="s">
        <v>4101</v>
      </c>
    </row>
    <row r="14708" spans="19:20">
      <c r="S14708" s="42">
        <v>17340</v>
      </c>
      <c r="T14708" s="66" t="s">
        <v>4101</v>
      </c>
    </row>
    <row r="14709" spans="19:20">
      <c r="S14709" s="42">
        <v>17341</v>
      </c>
      <c r="T14709" s="66" t="s">
        <v>4101</v>
      </c>
    </row>
    <row r="14710" spans="19:20">
      <c r="S14710" s="42">
        <v>24159</v>
      </c>
      <c r="T14710" s="66" t="s">
        <v>3988</v>
      </c>
    </row>
    <row r="14711" spans="19:20">
      <c r="S14711" s="42">
        <v>17270</v>
      </c>
      <c r="T14711" s="66" t="s">
        <v>3421</v>
      </c>
    </row>
    <row r="14712" spans="19:20">
      <c r="S14712" s="42">
        <v>17271</v>
      </c>
      <c r="T14712" s="66" t="s">
        <v>4107</v>
      </c>
    </row>
    <row r="14713" spans="19:20">
      <c r="S14713" s="42">
        <v>17272</v>
      </c>
      <c r="T14713" s="66" t="s">
        <v>4107</v>
      </c>
    </row>
    <row r="14714" spans="19:20">
      <c r="S14714" s="42">
        <v>17273</v>
      </c>
      <c r="T14714" s="66" t="s">
        <v>3514</v>
      </c>
    </row>
    <row r="14715" spans="19:20">
      <c r="S14715" s="42">
        <v>17274</v>
      </c>
      <c r="T14715" s="66" t="s">
        <v>3514</v>
      </c>
    </row>
    <row r="14716" spans="19:20">
      <c r="S14716" s="42">
        <v>17275</v>
      </c>
      <c r="T14716" s="66" t="s">
        <v>3213</v>
      </c>
    </row>
    <row r="14717" spans="19:20">
      <c r="S14717" s="42">
        <v>17276</v>
      </c>
      <c r="T14717" s="66" t="s">
        <v>3213</v>
      </c>
    </row>
    <row r="14718" spans="19:20">
      <c r="S14718" s="42">
        <v>17277</v>
      </c>
      <c r="T14718" s="66" t="s">
        <v>3213</v>
      </c>
    </row>
    <row r="14719" spans="19:20">
      <c r="S14719" s="42">
        <v>17278</v>
      </c>
      <c r="T14719" s="66" t="s">
        <v>4529</v>
      </c>
    </row>
    <row r="14720" spans="19:20">
      <c r="S14720" s="42">
        <v>17989</v>
      </c>
      <c r="T14720" s="66" t="s">
        <v>4089</v>
      </c>
    </row>
    <row r="14721" spans="19:20">
      <c r="S14721" s="42">
        <v>17990</v>
      </c>
      <c r="T14721" s="66" t="s">
        <v>4089</v>
      </c>
    </row>
    <row r="14722" spans="19:20">
      <c r="S14722" s="42">
        <v>17991</v>
      </c>
      <c r="T14722" s="66" t="s">
        <v>4089</v>
      </c>
    </row>
    <row r="14723" spans="19:20">
      <c r="S14723" s="42">
        <v>17992</v>
      </c>
      <c r="T14723" s="66" t="s">
        <v>4089</v>
      </c>
    </row>
    <row r="14724" spans="19:20">
      <c r="S14724" s="42">
        <v>17993</v>
      </c>
      <c r="T14724" s="66" t="s">
        <v>4089</v>
      </c>
    </row>
    <row r="14725" spans="19:20">
      <c r="S14725" s="42">
        <v>17994</v>
      </c>
      <c r="T14725" s="66" t="s">
        <v>4089</v>
      </c>
    </row>
    <row r="14726" spans="19:20">
      <c r="S14726" s="42">
        <v>17995</v>
      </c>
      <c r="T14726" s="66" t="s">
        <v>4089</v>
      </c>
    </row>
    <row r="14727" spans="19:20">
      <c r="S14727" s="42">
        <v>17996</v>
      </c>
      <c r="T14727" s="66" t="s">
        <v>4089</v>
      </c>
    </row>
    <row r="14728" spans="19:20">
      <c r="S14728" s="42">
        <v>17997</v>
      </c>
      <c r="T14728" s="66" t="s">
        <v>4089</v>
      </c>
    </row>
    <row r="14729" spans="19:20">
      <c r="S14729" s="42">
        <v>17998</v>
      </c>
      <c r="T14729" s="66" t="s">
        <v>4089</v>
      </c>
    </row>
    <row r="14730" spans="19:20">
      <c r="S14730" s="42">
        <v>18052</v>
      </c>
      <c r="T14730" s="66" t="s">
        <v>3860</v>
      </c>
    </row>
    <row r="14731" spans="19:20">
      <c r="S14731" s="42">
        <v>18053</v>
      </c>
      <c r="T14731" s="66" t="s">
        <v>3860</v>
      </c>
    </row>
    <row r="14732" spans="19:20">
      <c r="S14732" s="42">
        <v>18054</v>
      </c>
      <c r="T14732" s="66" t="s">
        <v>3860</v>
      </c>
    </row>
    <row r="14733" spans="19:20">
      <c r="S14733" s="42">
        <v>18055</v>
      </c>
      <c r="T14733" s="66" t="s">
        <v>3860</v>
      </c>
    </row>
    <row r="14734" spans="19:20">
      <c r="S14734" s="42">
        <v>18056</v>
      </c>
      <c r="T14734" s="66" t="s">
        <v>3860</v>
      </c>
    </row>
    <row r="14735" spans="19:20">
      <c r="S14735" s="42">
        <v>18057</v>
      </c>
      <c r="T14735" s="66" t="s">
        <v>3860</v>
      </c>
    </row>
    <row r="14736" spans="19:20">
      <c r="S14736" s="42">
        <v>18058</v>
      </c>
      <c r="T14736" s="66" t="s">
        <v>3860</v>
      </c>
    </row>
    <row r="14737" spans="19:20">
      <c r="S14737" s="42">
        <v>15734</v>
      </c>
      <c r="T14737" s="66" t="s">
        <v>3994</v>
      </c>
    </row>
    <row r="14738" spans="19:20">
      <c r="S14738" s="42">
        <v>15735</v>
      </c>
      <c r="T14738" s="66" t="s">
        <v>3994</v>
      </c>
    </row>
    <row r="14739" spans="19:20">
      <c r="S14739" s="42">
        <v>15736</v>
      </c>
      <c r="T14739" s="66" t="s">
        <v>3994</v>
      </c>
    </row>
    <row r="14740" spans="19:20">
      <c r="S14740" s="42">
        <v>15737</v>
      </c>
      <c r="T14740" s="66" t="s">
        <v>3994</v>
      </c>
    </row>
    <row r="14741" spans="19:20">
      <c r="S14741" s="42">
        <v>15738</v>
      </c>
      <c r="T14741" s="66" t="s">
        <v>4052</v>
      </c>
    </row>
    <row r="14742" spans="19:20">
      <c r="S14742" s="42">
        <v>15739</v>
      </c>
      <c r="T14742" s="66" t="s">
        <v>3329</v>
      </c>
    </row>
    <row r="14743" spans="19:20">
      <c r="S14743" s="42">
        <v>15740</v>
      </c>
      <c r="T14743" s="66" t="s">
        <v>3329</v>
      </c>
    </row>
    <row r="14744" spans="19:20">
      <c r="S14744" s="42">
        <v>15741</v>
      </c>
      <c r="T14744" s="66" t="s">
        <v>3329</v>
      </c>
    </row>
    <row r="14745" spans="19:20">
      <c r="S14745" s="42">
        <v>15742</v>
      </c>
      <c r="T14745" s="66" t="s">
        <v>3329</v>
      </c>
    </row>
    <row r="14746" spans="19:20">
      <c r="S14746" s="42">
        <v>15743</v>
      </c>
      <c r="T14746" s="66" t="s">
        <v>3329</v>
      </c>
    </row>
    <row r="14747" spans="19:20">
      <c r="S14747" s="42">
        <v>15744</v>
      </c>
      <c r="T14747" s="66" t="s">
        <v>3329</v>
      </c>
    </row>
    <row r="14748" spans="19:20">
      <c r="S14748" s="42">
        <v>15971</v>
      </c>
      <c r="T14748" s="66" t="s">
        <v>3421</v>
      </c>
    </row>
    <row r="14749" spans="19:20">
      <c r="S14749" s="42">
        <v>15972</v>
      </c>
      <c r="T14749" s="66" t="s">
        <v>3421</v>
      </c>
    </row>
    <row r="14750" spans="19:20">
      <c r="S14750" s="42">
        <v>15973</v>
      </c>
      <c r="T14750" s="66" t="s">
        <v>4522</v>
      </c>
    </row>
    <row r="14751" spans="19:20">
      <c r="S14751" s="42">
        <v>15974</v>
      </c>
      <c r="T14751" s="66" t="s">
        <v>4522</v>
      </c>
    </row>
    <row r="14752" spans="19:20">
      <c r="S14752" s="42">
        <v>15975</v>
      </c>
      <c r="T14752" s="66" t="s">
        <v>4522</v>
      </c>
    </row>
    <row r="14753" spans="19:20">
      <c r="S14753" s="42">
        <v>15976</v>
      </c>
      <c r="T14753" s="66" t="s">
        <v>4384</v>
      </c>
    </row>
    <row r="14754" spans="19:20">
      <c r="S14754" s="42">
        <v>15977</v>
      </c>
      <c r="T14754" s="66" t="s">
        <v>4384</v>
      </c>
    </row>
    <row r="14755" spans="19:20">
      <c r="S14755" s="42">
        <v>15978</v>
      </c>
      <c r="T14755" s="66" t="s">
        <v>4384</v>
      </c>
    </row>
    <row r="14756" spans="19:20">
      <c r="S14756" s="42">
        <v>15979</v>
      </c>
      <c r="T14756" s="66" t="s">
        <v>3213</v>
      </c>
    </row>
    <row r="14757" spans="19:20">
      <c r="S14757" s="42">
        <v>15980</v>
      </c>
      <c r="T14757" s="66" t="s">
        <v>3213</v>
      </c>
    </row>
    <row r="14758" spans="19:20">
      <c r="S14758" s="42">
        <v>15981</v>
      </c>
      <c r="T14758" s="66" t="s">
        <v>3213</v>
      </c>
    </row>
    <row r="14759" spans="19:20">
      <c r="S14759" s="42">
        <v>15982</v>
      </c>
      <c r="T14759" s="66" t="s">
        <v>3421</v>
      </c>
    </row>
    <row r="14760" spans="19:20">
      <c r="S14760" s="42">
        <v>15983</v>
      </c>
      <c r="T14760" s="66" t="s">
        <v>3421</v>
      </c>
    </row>
    <row r="14761" spans="19:20">
      <c r="S14761" s="42">
        <v>15984</v>
      </c>
      <c r="T14761" s="66" t="s">
        <v>3421</v>
      </c>
    </row>
    <row r="14762" spans="19:20">
      <c r="S14762" s="42">
        <v>15985</v>
      </c>
      <c r="T14762" s="66" t="s">
        <v>3421</v>
      </c>
    </row>
    <row r="14763" spans="19:20">
      <c r="S14763" s="42">
        <v>22159</v>
      </c>
      <c r="T14763" s="66" t="s">
        <v>3213</v>
      </c>
    </row>
    <row r="14764" spans="19:20">
      <c r="S14764" s="42">
        <v>22160</v>
      </c>
      <c r="T14764" s="66" t="s">
        <v>3213</v>
      </c>
    </row>
    <row r="14765" spans="19:20">
      <c r="S14765" s="42">
        <v>22161</v>
      </c>
      <c r="T14765" s="66" t="s">
        <v>3213</v>
      </c>
    </row>
    <row r="14766" spans="19:20">
      <c r="S14766" s="42">
        <v>22162</v>
      </c>
      <c r="T14766" s="66" t="s">
        <v>3514</v>
      </c>
    </row>
    <row r="14767" spans="19:20">
      <c r="S14767" s="42">
        <v>22391</v>
      </c>
      <c r="T14767" s="66" t="s">
        <v>3959</v>
      </c>
    </row>
    <row r="14768" spans="19:20">
      <c r="S14768" s="42">
        <v>22392</v>
      </c>
      <c r="T14768" s="66" t="s">
        <v>3959</v>
      </c>
    </row>
    <row r="14769" spans="19:20">
      <c r="S14769" s="42">
        <v>22393</v>
      </c>
      <c r="T14769" s="66" t="s">
        <v>3959</v>
      </c>
    </row>
    <row r="14770" spans="19:20">
      <c r="S14770" s="42">
        <v>22394</v>
      </c>
      <c r="T14770" s="66" t="s">
        <v>3959</v>
      </c>
    </row>
    <row r="14771" spans="19:20">
      <c r="S14771" s="42">
        <v>22395</v>
      </c>
      <c r="T14771" s="66" t="s">
        <v>3959</v>
      </c>
    </row>
    <row r="14772" spans="19:20">
      <c r="S14772" s="42">
        <v>17999</v>
      </c>
      <c r="T14772" s="66" t="s">
        <v>4089</v>
      </c>
    </row>
    <row r="14773" spans="19:20">
      <c r="S14773" s="42">
        <v>18000</v>
      </c>
      <c r="T14773" s="66" t="s">
        <v>3213</v>
      </c>
    </row>
    <row r="14774" spans="19:20">
      <c r="S14774" s="42">
        <v>18001</v>
      </c>
      <c r="T14774" s="66" t="s">
        <v>4521</v>
      </c>
    </row>
    <row r="14775" spans="19:20">
      <c r="S14775" s="42">
        <v>18002</v>
      </c>
      <c r="T14775" s="66" t="s">
        <v>4521</v>
      </c>
    </row>
    <row r="14776" spans="19:20">
      <c r="S14776" s="42">
        <v>18045</v>
      </c>
      <c r="T14776" s="66" t="s">
        <v>3343</v>
      </c>
    </row>
    <row r="14777" spans="19:20">
      <c r="S14777" s="42">
        <v>18047</v>
      </c>
      <c r="T14777" s="66" t="s">
        <v>3860</v>
      </c>
    </row>
    <row r="14778" spans="19:20">
      <c r="S14778" s="42">
        <v>18048</v>
      </c>
      <c r="T14778" s="66" t="s">
        <v>3860</v>
      </c>
    </row>
    <row r="14779" spans="19:20">
      <c r="S14779" s="42">
        <v>18049</v>
      </c>
      <c r="T14779" s="66" t="s">
        <v>3860</v>
      </c>
    </row>
    <row r="14780" spans="19:20">
      <c r="S14780" s="42">
        <v>18050</v>
      </c>
      <c r="T14780" s="66" t="s">
        <v>3860</v>
      </c>
    </row>
    <row r="14781" spans="19:20">
      <c r="S14781" s="42">
        <v>18051</v>
      </c>
      <c r="T14781" s="66" t="s">
        <v>3860</v>
      </c>
    </row>
    <row r="14782" spans="19:20">
      <c r="S14782" s="42">
        <v>17279</v>
      </c>
      <c r="T14782" s="66" t="s">
        <v>4529</v>
      </c>
    </row>
    <row r="14783" spans="19:20">
      <c r="S14783" s="42">
        <v>17280</v>
      </c>
      <c r="T14783" s="66" t="s">
        <v>4529</v>
      </c>
    </row>
    <row r="14784" spans="19:20">
      <c r="S14784" s="42">
        <v>17281</v>
      </c>
      <c r="T14784" s="66" t="s">
        <v>4529</v>
      </c>
    </row>
    <row r="14785" spans="19:20">
      <c r="S14785" s="42">
        <v>17282</v>
      </c>
      <c r="T14785" s="66" t="s">
        <v>4097</v>
      </c>
    </row>
    <row r="14786" spans="19:20">
      <c r="S14786" s="42">
        <v>17283</v>
      </c>
      <c r="T14786" s="66" t="s">
        <v>4097</v>
      </c>
    </row>
    <row r="14787" spans="19:20">
      <c r="S14787" s="42">
        <v>17284</v>
      </c>
      <c r="T14787" s="66" t="s">
        <v>4097</v>
      </c>
    </row>
    <row r="14788" spans="19:20">
      <c r="S14788" s="42">
        <v>17285</v>
      </c>
      <c r="T14788" s="66" t="s">
        <v>4097</v>
      </c>
    </row>
    <row r="14789" spans="19:20">
      <c r="S14789" s="42">
        <v>17286</v>
      </c>
      <c r="T14789" s="66" t="s">
        <v>4097</v>
      </c>
    </row>
    <row r="14790" spans="19:20">
      <c r="S14790" s="42">
        <v>17287</v>
      </c>
      <c r="T14790" s="66" t="s">
        <v>3822</v>
      </c>
    </row>
    <row r="14791" spans="19:20">
      <c r="S14791" s="42">
        <v>17288</v>
      </c>
      <c r="T14791" s="66" t="s">
        <v>4107</v>
      </c>
    </row>
    <row r="14792" spans="19:20">
      <c r="S14792" s="42">
        <v>17289</v>
      </c>
      <c r="T14792" s="66" t="s">
        <v>4107</v>
      </c>
    </row>
    <row r="14793" spans="19:20">
      <c r="S14793" s="42">
        <v>17290</v>
      </c>
      <c r="T14793" s="66" t="s">
        <v>3984</v>
      </c>
    </row>
    <row r="14794" spans="19:20">
      <c r="S14794" s="42">
        <v>17291</v>
      </c>
      <c r="T14794" s="66" t="s">
        <v>3213</v>
      </c>
    </row>
    <row r="14795" spans="19:20">
      <c r="S14795" s="42">
        <v>17292</v>
      </c>
      <c r="T14795" s="66" t="s">
        <v>4097</v>
      </c>
    </row>
    <row r="14796" spans="19:20">
      <c r="S14796" s="42">
        <v>17293</v>
      </c>
      <c r="T14796" s="66" t="s">
        <v>4097</v>
      </c>
    </row>
    <row r="14797" spans="19:20">
      <c r="S14797" s="42">
        <v>17294</v>
      </c>
      <c r="T14797" s="66" t="s">
        <v>4097</v>
      </c>
    </row>
    <row r="14798" spans="19:20">
      <c r="S14798" s="42">
        <v>17295</v>
      </c>
      <c r="T14798" s="66" t="s">
        <v>4097</v>
      </c>
    </row>
    <row r="14799" spans="19:20">
      <c r="S14799" s="42">
        <v>17296</v>
      </c>
      <c r="T14799" s="66" t="s">
        <v>4097</v>
      </c>
    </row>
    <row r="14800" spans="19:20">
      <c r="S14800" s="42">
        <v>24476</v>
      </c>
      <c r="T14800" s="66" t="s">
        <v>3860</v>
      </c>
    </row>
    <row r="14801" spans="19:20">
      <c r="S14801" s="42">
        <v>24477</v>
      </c>
      <c r="T14801" s="66" t="s">
        <v>3860</v>
      </c>
    </row>
    <row r="14802" spans="19:20">
      <c r="S14802" s="42">
        <v>24478</v>
      </c>
      <c r="T14802" s="66" t="s">
        <v>3860</v>
      </c>
    </row>
    <row r="14803" spans="19:20">
      <c r="S14803" s="42">
        <v>24479</v>
      </c>
      <c r="T14803" s="66" t="s">
        <v>3860</v>
      </c>
    </row>
    <row r="14804" spans="19:20">
      <c r="S14804" s="42">
        <v>24480</v>
      </c>
      <c r="T14804" s="66" t="s">
        <v>3860</v>
      </c>
    </row>
    <row r="14805" spans="19:20">
      <c r="S14805" s="42">
        <v>24481</v>
      </c>
      <c r="T14805" s="66" t="s">
        <v>3860</v>
      </c>
    </row>
    <row r="14806" spans="19:20">
      <c r="S14806" s="42">
        <v>24482</v>
      </c>
      <c r="T14806" s="66" t="s">
        <v>3860</v>
      </c>
    </row>
    <row r="14807" spans="19:20">
      <c r="S14807" s="42">
        <v>24483</v>
      </c>
      <c r="T14807" s="66" t="s">
        <v>3860</v>
      </c>
    </row>
    <row r="14808" spans="19:20">
      <c r="S14808" s="42">
        <v>24484</v>
      </c>
      <c r="T14808" s="66" t="s">
        <v>3860</v>
      </c>
    </row>
    <row r="14809" spans="19:20">
      <c r="S14809" s="42">
        <v>24485</v>
      </c>
      <c r="T14809" s="66" t="s">
        <v>3860</v>
      </c>
    </row>
    <row r="14810" spans="19:20">
      <c r="S14810" s="42">
        <v>24486</v>
      </c>
      <c r="T14810" s="66" t="s">
        <v>3860</v>
      </c>
    </row>
    <row r="14811" spans="19:20">
      <c r="S14811" s="42">
        <v>24487</v>
      </c>
      <c r="T14811" s="66" t="s">
        <v>3860</v>
      </c>
    </row>
    <row r="14812" spans="19:20">
      <c r="S14812" s="42">
        <v>24488</v>
      </c>
      <c r="T14812" s="66" t="s">
        <v>3860</v>
      </c>
    </row>
    <row r="14813" spans="19:20">
      <c r="S14813" s="42">
        <v>24489</v>
      </c>
      <c r="T14813" s="66" t="s">
        <v>3860</v>
      </c>
    </row>
    <row r="14814" spans="19:20">
      <c r="S14814" s="42">
        <v>17342</v>
      </c>
      <c r="T14814" s="66" t="s">
        <v>4114</v>
      </c>
    </row>
    <row r="14815" spans="19:20">
      <c r="S14815" s="42">
        <v>17343</v>
      </c>
      <c r="T14815" s="66" t="s">
        <v>3959</v>
      </c>
    </row>
    <row r="14816" spans="19:20">
      <c r="S14816" s="42">
        <v>17344</v>
      </c>
      <c r="T14816" s="66" t="s">
        <v>3959</v>
      </c>
    </row>
    <row r="14817" spans="19:20">
      <c r="S14817" s="42">
        <v>17345</v>
      </c>
      <c r="T14817" s="66" t="s">
        <v>3822</v>
      </c>
    </row>
    <row r="14818" spans="19:20">
      <c r="S14818" s="42">
        <v>17346</v>
      </c>
      <c r="T14818" s="66" t="s">
        <v>3822</v>
      </c>
    </row>
    <row r="14819" spans="19:20">
      <c r="S14819" s="42">
        <v>17347</v>
      </c>
      <c r="T14819" s="66" t="s">
        <v>3822</v>
      </c>
    </row>
    <row r="14820" spans="19:20">
      <c r="S14820" s="42">
        <v>17348</v>
      </c>
      <c r="T14820" s="66" t="s">
        <v>3822</v>
      </c>
    </row>
    <row r="14821" spans="19:20">
      <c r="S14821" s="42">
        <v>17349</v>
      </c>
      <c r="T14821" s="66" t="s">
        <v>3822</v>
      </c>
    </row>
    <row r="14822" spans="19:20">
      <c r="S14822" s="42">
        <v>17350</v>
      </c>
      <c r="T14822" s="66" t="s">
        <v>3822</v>
      </c>
    </row>
    <row r="14823" spans="19:20">
      <c r="S14823" s="42">
        <v>17351</v>
      </c>
      <c r="T14823" s="66" t="s">
        <v>4371</v>
      </c>
    </row>
    <row r="14824" spans="19:20">
      <c r="S14824" s="42">
        <v>17352</v>
      </c>
      <c r="T14824" s="66" t="s">
        <v>4371</v>
      </c>
    </row>
    <row r="14825" spans="19:20">
      <c r="S14825" s="42">
        <v>17399</v>
      </c>
      <c r="T14825" s="66" t="s">
        <v>4078</v>
      </c>
    </row>
    <row r="14826" spans="19:20">
      <c r="S14826" s="42">
        <v>17400</v>
      </c>
      <c r="T14826" s="66" t="s">
        <v>4078</v>
      </c>
    </row>
    <row r="14827" spans="19:20">
      <c r="S14827" s="42">
        <v>17401</v>
      </c>
      <c r="T14827" s="66" t="s">
        <v>3213</v>
      </c>
    </row>
    <row r="14828" spans="19:20">
      <c r="S14828" s="42">
        <v>17402</v>
      </c>
      <c r="T14828" s="66" t="s">
        <v>3213</v>
      </c>
    </row>
    <row r="14829" spans="19:20">
      <c r="S14829" s="42">
        <v>17403</v>
      </c>
      <c r="T14829" s="66" t="s">
        <v>3213</v>
      </c>
    </row>
    <row r="14830" spans="19:20">
      <c r="S14830" s="42">
        <v>17404</v>
      </c>
      <c r="T14830" s="66" t="s">
        <v>3213</v>
      </c>
    </row>
    <row r="14831" spans="19:20">
      <c r="S14831" s="42">
        <v>17405</v>
      </c>
      <c r="T14831" s="66" t="s">
        <v>4075</v>
      </c>
    </row>
    <row r="14832" spans="19:20">
      <c r="S14832" s="42">
        <v>17406</v>
      </c>
      <c r="T14832" s="66" t="s">
        <v>3213</v>
      </c>
    </row>
    <row r="14833" spans="19:20">
      <c r="S14833" s="42">
        <v>17407</v>
      </c>
      <c r="T14833" s="66" t="s">
        <v>3213</v>
      </c>
    </row>
    <row r="14834" spans="19:20">
      <c r="S14834" s="42">
        <v>17408</v>
      </c>
      <c r="T14834" s="66" t="s">
        <v>3213</v>
      </c>
    </row>
    <row r="14835" spans="19:20">
      <c r="S14835" s="42">
        <v>17409</v>
      </c>
      <c r="T14835" s="66" t="s">
        <v>3213</v>
      </c>
    </row>
    <row r="14836" spans="19:20">
      <c r="S14836" s="42">
        <v>17410</v>
      </c>
      <c r="T14836" s="66" t="s">
        <v>3213</v>
      </c>
    </row>
    <row r="14837" spans="19:20">
      <c r="S14837" s="42">
        <v>17411</v>
      </c>
      <c r="T14837" s="66" t="s">
        <v>3213</v>
      </c>
    </row>
    <row r="14838" spans="19:20">
      <c r="S14838" s="42">
        <v>17412</v>
      </c>
      <c r="T14838" s="66" t="s">
        <v>3810</v>
      </c>
    </row>
    <row r="14839" spans="19:20">
      <c r="S14839" s="42">
        <v>17413</v>
      </c>
      <c r="T14839" s="66" t="s">
        <v>3810</v>
      </c>
    </row>
    <row r="14840" spans="19:20">
      <c r="S14840" s="42">
        <v>17414</v>
      </c>
      <c r="T14840" s="66" t="s">
        <v>3833</v>
      </c>
    </row>
    <row r="14841" spans="19:20">
      <c r="S14841" s="42">
        <v>17415</v>
      </c>
      <c r="T14841" s="66" t="s">
        <v>3833</v>
      </c>
    </row>
    <row r="14842" spans="19:20">
      <c r="S14842" s="42">
        <v>17416</v>
      </c>
      <c r="T14842" s="66" t="s">
        <v>3833</v>
      </c>
    </row>
    <row r="14843" spans="19:20">
      <c r="S14843" s="42">
        <v>17417</v>
      </c>
      <c r="T14843" s="66" t="s">
        <v>3833</v>
      </c>
    </row>
    <row r="14844" spans="19:20">
      <c r="S14844" s="42">
        <v>17418</v>
      </c>
      <c r="T14844" s="66" t="s">
        <v>3833</v>
      </c>
    </row>
    <row r="14845" spans="19:20">
      <c r="S14845" s="42">
        <v>17419</v>
      </c>
      <c r="T14845" s="66" t="s">
        <v>3833</v>
      </c>
    </row>
    <row r="14846" spans="19:20">
      <c r="S14846" s="42">
        <v>17420</v>
      </c>
      <c r="T14846" s="66" t="s">
        <v>3833</v>
      </c>
    </row>
    <row r="14847" spans="19:20">
      <c r="S14847" s="42">
        <v>17421</v>
      </c>
      <c r="T14847" s="66" t="s">
        <v>3833</v>
      </c>
    </row>
    <row r="14848" spans="19:20">
      <c r="S14848" s="42">
        <v>17422</v>
      </c>
      <c r="T14848" s="66" t="s">
        <v>3833</v>
      </c>
    </row>
    <row r="14849" spans="19:20">
      <c r="S14849" s="42">
        <v>17423</v>
      </c>
      <c r="T14849" s="66" t="s">
        <v>3833</v>
      </c>
    </row>
    <row r="14850" spans="19:20">
      <c r="S14850" s="42">
        <v>17424</v>
      </c>
      <c r="T14850" s="66" t="s">
        <v>3833</v>
      </c>
    </row>
    <row r="14851" spans="19:20">
      <c r="S14851" s="42">
        <v>17425</v>
      </c>
      <c r="T14851" s="66" t="s">
        <v>3833</v>
      </c>
    </row>
    <row r="14852" spans="19:20">
      <c r="S14852" s="42">
        <v>17426</v>
      </c>
      <c r="T14852" s="66" t="s">
        <v>3833</v>
      </c>
    </row>
    <row r="14853" spans="19:20">
      <c r="S14853" s="42">
        <v>17427</v>
      </c>
      <c r="T14853" s="66" t="s">
        <v>3833</v>
      </c>
    </row>
    <row r="14854" spans="19:20">
      <c r="S14854" s="42">
        <v>17428</v>
      </c>
      <c r="T14854" s="66" t="s">
        <v>3833</v>
      </c>
    </row>
    <row r="14855" spans="19:20">
      <c r="S14855" s="42">
        <v>17429</v>
      </c>
      <c r="T14855" s="66" t="s">
        <v>3833</v>
      </c>
    </row>
    <row r="14856" spans="19:20">
      <c r="S14856" s="42">
        <v>17430</v>
      </c>
      <c r="T14856" s="66" t="s">
        <v>3860</v>
      </c>
    </row>
    <row r="14857" spans="19:20">
      <c r="S14857" s="42">
        <v>17431</v>
      </c>
      <c r="T14857" s="66" t="s">
        <v>3822</v>
      </c>
    </row>
    <row r="14858" spans="19:20">
      <c r="S14858" s="42">
        <v>17433</v>
      </c>
      <c r="T14858" s="66" t="s">
        <v>3216</v>
      </c>
    </row>
    <row r="14859" spans="19:20">
      <c r="S14859" s="42">
        <v>17434</v>
      </c>
      <c r="T14859" s="66" t="s">
        <v>3216</v>
      </c>
    </row>
    <row r="14860" spans="19:20">
      <c r="S14860" s="42">
        <v>17435</v>
      </c>
      <c r="T14860" s="66" t="s">
        <v>3213</v>
      </c>
    </row>
    <row r="14861" spans="19:20">
      <c r="S14861" s="42">
        <v>17436</v>
      </c>
      <c r="T14861" s="66" t="s">
        <v>3213</v>
      </c>
    </row>
    <row r="14862" spans="19:20">
      <c r="S14862" s="42">
        <v>17437</v>
      </c>
      <c r="T14862" s="66" t="s">
        <v>3810</v>
      </c>
    </row>
    <row r="14863" spans="19:20">
      <c r="S14863" s="42">
        <v>17438</v>
      </c>
      <c r="T14863" s="66" t="s">
        <v>3810</v>
      </c>
    </row>
    <row r="14864" spans="19:20">
      <c r="S14864" s="42">
        <v>17439</v>
      </c>
      <c r="T14864" s="66" t="s">
        <v>4072</v>
      </c>
    </row>
    <row r="14865" spans="19:20">
      <c r="S14865" s="42">
        <v>17440</v>
      </c>
      <c r="T14865" s="66" t="s">
        <v>4072</v>
      </c>
    </row>
    <row r="14866" spans="19:20">
      <c r="S14866" s="42">
        <v>17441</v>
      </c>
      <c r="T14866" s="66" t="s">
        <v>4072</v>
      </c>
    </row>
    <row r="14867" spans="19:20">
      <c r="S14867" s="42">
        <v>23410</v>
      </c>
      <c r="T14867" s="66" t="s">
        <v>3213</v>
      </c>
    </row>
    <row r="14868" spans="19:20">
      <c r="S14868" s="42">
        <v>23411</v>
      </c>
      <c r="T14868" s="66" t="s">
        <v>3213</v>
      </c>
    </row>
    <row r="14869" spans="19:20">
      <c r="S14869" s="42">
        <v>23627</v>
      </c>
      <c r="T14869" s="66" t="s">
        <v>3860</v>
      </c>
    </row>
    <row r="14870" spans="19:20">
      <c r="S14870" s="42">
        <v>23628</v>
      </c>
      <c r="T14870" s="66" t="s">
        <v>4379</v>
      </c>
    </row>
    <row r="14871" spans="19:20">
      <c r="S14871" s="42">
        <v>23629</v>
      </c>
      <c r="T14871" s="66" t="s">
        <v>4068</v>
      </c>
    </row>
    <row r="14872" spans="19:20">
      <c r="S14872" s="42">
        <v>23630</v>
      </c>
      <c r="T14872" s="66" t="s">
        <v>4068</v>
      </c>
    </row>
    <row r="14873" spans="19:20">
      <c r="S14873" s="42">
        <v>23631</v>
      </c>
      <c r="T14873" s="66" t="s">
        <v>4530</v>
      </c>
    </row>
    <row r="14874" spans="19:20">
      <c r="S14874" s="42">
        <v>23632</v>
      </c>
      <c r="T14874" s="66" t="s">
        <v>3860</v>
      </c>
    </row>
    <row r="14875" spans="19:20">
      <c r="S14875" s="42">
        <v>23633</v>
      </c>
      <c r="T14875" s="66" t="s">
        <v>3421</v>
      </c>
    </row>
    <row r="14876" spans="19:20">
      <c r="S14876" s="42">
        <v>23634</v>
      </c>
      <c r="T14876" s="66" t="s">
        <v>3421</v>
      </c>
    </row>
    <row r="14877" spans="19:20">
      <c r="S14877" s="42">
        <v>5093</v>
      </c>
      <c r="T14877" s="66" t="s">
        <v>3213</v>
      </c>
    </row>
    <row r="14878" spans="19:20">
      <c r="S14878" s="42">
        <v>5094</v>
      </c>
      <c r="T14878" s="66" t="s">
        <v>3213</v>
      </c>
    </row>
    <row r="14879" spans="19:20">
      <c r="S14879" s="42">
        <v>5095</v>
      </c>
      <c r="T14879" s="66" t="s">
        <v>3409</v>
      </c>
    </row>
    <row r="14880" spans="19:20">
      <c r="S14880" s="42">
        <v>5061</v>
      </c>
      <c r="T14880" s="66" t="s">
        <v>3578</v>
      </c>
    </row>
    <row r="14881" spans="19:20">
      <c r="S14881" s="42">
        <v>5062</v>
      </c>
      <c r="T14881" s="66" t="s">
        <v>3213</v>
      </c>
    </row>
    <row r="14882" spans="19:20">
      <c r="S14882" s="42">
        <v>5063</v>
      </c>
      <c r="T14882" s="66" t="s">
        <v>3767</v>
      </c>
    </row>
    <row r="14883" spans="19:20">
      <c r="S14883" s="42">
        <v>5064</v>
      </c>
      <c r="T14883" s="66" t="s">
        <v>3213</v>
      </c>
    </row>
    <row r="14884" spans="19:20">
      <c r="S14884" s="42">
        <v>5065</v>
      </c>
      <c r="T14884" s="66" t="s">
        <v>4047</v>
      </c>
    </row>
    <row r="14885" spans="19:20">
      <c r="S14885" s="42">
        <v>6099</v>
      </c>
      <c r="T14885" s="66" t="s">
        <v>3384</v>
      </c>
    </row>
    <row r="14886" spans="19:20">
      <c r="S14886" s="42">
        <v>6100</v>
      </c>
      <c r="T14886" s="66" t="s">
        <v>3384</v>
      </c>
    </row>
    <row r="14887" spans="19:20">
      <c r="S14887" s="42">
        <v>23183</v>
      </c>
      <c r="T14887" s="66" t="s">
        <v>3823</v>
      </c>
    </row>
    <row r="14888" spans="19:20">
      <c r="S14888" s="42">
        <v>23184</v>
      </c>
      <c r="T14888" s="66" t="s">
        <v>3823</v>
      </c>
    </row>
    <row r="14889" spans="19:20">
      <c r="S14889" s="42">
        <v>23185</v>
      </c>
      <c r="T14889" s="66" t="s">
        <v>3823</v>
      </c>
    </row>
    <row r="14890" spans="19:20">
      <c r="S14890" s="42">
        <v>23187</v>
      </c>
      <c r="T14890" s="66" t="s">
        <v>4111</v>
      </c>
    </row>
    <row r="14891" spans="19:20">
      <c r="S14891" s="42">
        <v>23188</v>
      </c>
      <c r="T14891" s="66" t="s">
        <v>3213</v>
      </c>
    </row>
    <row r="14892" spans="19:20">
      <c r="S14892" s="42">
        <v>23190</v>
      </c>
      <c r="T14892" s="66" t="s">
        <v>3467</v>
      </c>
    </row>
    <row r="14893" spans="19:20">
      <c r="S14893" s="42">
        <v>23191</v>
      </c>
      <c r="T14893" s="66" t="s">
        <v>3213</v>
      </c>
    </row>
    <row r="14894" spans="19:20">
      <c r="S14894" s="42">
        <v>23192</v>
      </c>
      <c r="T14894" s="66" t="s">
        <v>3213</v>
      </c>
    </row>
    <row r="14895" spans="19:20">
      <c r="S14895" s="42">
        <v>23193</v>
      </c>
      <c r="T14895" s="66" t="s">
        <v>3213</v>
      </c>
    </row>
    <row r="14896" spans="19:20">
      <c r="S14896" s="42">
        <v>23194</v>
      </c>
      <c r="T14896" s="66" t="s">
        <v>3213</v>
      </c>
    </row>
    <row r="14897" spans="19:20">
      <c r="S14897" s="42">
        <v>5077</v>
      </c>
      <c r="T14897" s="66" t="s">
        <v>3213</v>
      </c>
    </row>
    <row r="14898" spans="19:20">
      <c r="S14898" s="42">
        <v>5078</v>
      </c>
      <c r="T14898" s="66" t="s">
        <v>3514</v>
      </c>
    </row>
    <row r="14899" spans="19:20">
      <c r="S14899" s="42">
        <v>5079</v>
      </c>
      <c r="T14899" s="66" t="s">
        <v>3213</v>
      </c>
    </row>
    <row r="14900" spans="19:20">
      <c r="S14900" s="42">
        <v>5080</v>
      </c>
      <c r="T14900" s="66" t="s">
        <v>3213</v>
      </c>
    </row>
    <row r="14901" spans="19:20">
      <c r="S14901" s="42">
        <v>6117</v>
      </c>
      <c r="T14901" s="66" t="s">
        <v>3213</v>
      </c>
    </row>
    <row r="14902" spans="19:20">
      <c r="S14902" s="42">
        <v>6118</v>
      </c>
      <c r="T14902" s="66" t="s">
        <v>3384</v>
      </c>
    </row>
    <row r="14903" spans="19:20">
      <c r="S14903" s="42">
        <v>6119</v>
      </c>
      <c r="T14903" s="66" t="s">
        <v>3384</v>
      </c>
    </row>
    <row r="14904" spans="19:20">
      <c r="S14904" s="42">
        <v>6120</v>
      </c>
      <c r="T14904" s="66" t="s">
        <v>4257</v>
      </c>
    </row>
    <row r="14905" spans="19:20">
      <c r="S14905" s="42">
        <v>7001</v>
      </c>
      <c r="T14905" s="66" t="s">
        <v>3213</v>
      </c>
    </row>
    <row r="14906" spans="19:20">
      <c r="S14906" s="42">
        <v>23646</v>
      </c>
      <c r="T14906" s="66" t="s">
        <v>3421</v>
      </c>
    </row>
    <row r="14907" spans="19:20">
      <c r="S14907" s="42">
        <v>16861</v>
      </c>
      <c r="T14907" s="66" t="s">
        <v>3216</v>
      </c>
    </row>
    <row r="14908" spans="19:20">
      <c r="S14908" s="42">
        <v>16862</v>
      </c>
      <c r="T14908" s="66" t="s">
        <v>3216</v>
      </c>
    </row>
    <row r="14909" spans="19:20">
      <c r="S14909" s="42">
        <v>16863</v>
      </c>
      <c r="T14909" s="66" t="s">
        <v>3216</v>
      </c>
    </row>
    <row r="14910" spans="19:20">
      <c r="S14910" s="42">
        <v>16864</v>
      </c>
      <c r="T14910" s="66" t="s">
        <v>3216</v>
      </c>
    </row>
    <row r="14911" spans="19:20">
      <c r="S14911" s="42">
        <v>16865</v>
      </c>
      <c r="T14911" s="66" t="s">
        <v>3216</v>
      </c>
    </row>
    <row r="14912" spans="19:20">
      <c r="S14912" s="42">
        <v>16866</v>
      </c>
      <c r="T14912" s="66" t="s">
        <v>3216</v>
      </c>
    </row>
    <row r="14913" spans="19:20">
      <c r="S14913" s="42">
        <v>16867</v>
      </c>
      <c r="T14913" s="66" t="s">
        <v>3213</v>
      </c>
    </row>
    <row r="14914" spans="19:20">
      <c r="S14914" s="42">
        <v>16868</v>
      </c>
      <c r="T14914" s="66" t="s">
        <v>3213</v>
      </c>
    </row>
    <row r="14915" spans="19:20">
      <c r="S14915" s="42">
        <v>16869</v>
      </c>
      <c r="T14915" s="66" t="s">
        <v>3213</v>
      </c>
    </row>
    <row r="14916" spans="19:20">
      <c r="S14916" s="42">
        <v>16870</v>
      </c>
      <c r="T14916" s="66" t="s">
        <v>3213</v>
      </c>
    </row>
    <row r="14917" spans="19:20">
      <c r="S14917" s="42">
        <v>16871</v>
      </c>
      <c r="T14917" s="66" t="s">
        <v>3213</v>
      </c>
    </row>
    <row r="14918" spans="19:20">
      <c r="S14918" s="42">
        <v>16872</v>
      </c>
      <c r="T14918" s="66" t="s">
        <v>3213</v>
      </c>
    </row>
    <row r="14919" spans="19:20">
      <c r="S14919" s="42">
        <v>16873</v>
      </c>
      <c r="T14919" s="66" t="s">
        <v>3866</v>
      </c>
    </row>
    <row r="14920" spans="19:20">
      <c r="S14920" s="42">
        <v>23877</v>
      </c>
      <c r="T14920" s="66" t="s">
        <v>4101</v>
      </c>
    </row>
    <row r="14921" spans="19:20">
      <c r="S14921" s="42">
        <v>23878</v>
      </c>
      <c r="T14921" s="66" t="s">
        <v>4101</v>
      </c>
    </row>
    <row r="14922" spans="19:20">
      <c r="S14922" s="42">
        <v>23879</v>
      </c>
      <c r="T14922" s="66" t="s">
        <v>4101</v>
      </c>
    </row>
    <row r="14923" spans="19:20">
      <c r="S14923" s="42">
        <v>23880</v>
      </c>
      <c r="T14923" s="66" t="s">
        <v>4101</v>
      </c>
    </row>
    <row r="14924" spans="19:20">
      <c r="S14924" s="42">
        <v>23881</v>
      </c>
      <c r="T14924" s="66" t="s">
        <v>4101</v>
      </c>
    </row>
    <row r="14925" spans="19:20">
      <c r="S14925" s="42">
        <v>23882</v>
      </c>
      <c r="T14925" s="66" t="s">
        <v>4101</v>
      </c>
    </row>
    <row r="14926" spans="19:20">
      <c r="S14926" s="42">
        <v>23883</v>
      </c>
      <c r="T14926" s="66" t="s">
        <v>3216</v>
      </c>
    </row>
    <row r="14927" spans="19:20">
      <c r="S14927" s="42">
        <v>23884</v>
      </c>
      <c r="T14927" s="66" t="s">
        <v>4097</v>
      </c>
    </row>
    <row r="14928" spans="19:20">
      <c r="S14928" s="42">
        <v>23885</v>
      </c>
      <c r="T14928" s="66" t="s">
        <v>3860</v>
      </c>
    </row>
    <row r="14929" spans="19:20">
      <c r="S14929" s="42">
        <v>23886</v>
      </c>
      <c r="T14929" s="66" t="s">
        <v>3860</v>
      </c>
    </row>
    <row r="14930" spans="19:20">
      <c r="S14930" s="42">
        <v>23887</v>
      </c>
      <c r="T14930" s="66" t="s">
        <v>3860</v>
      </c>
    </row>
    <row r="14931" spans="19:20">
      <c r="S14931" s="42">
        <v>23888</v>
      </c>
      <c r="T14931" s="66" t="s">
        <v>3860</v>
      </c>
    </row>
    <row r="14932" spans="19:20">
      <c r="S14932" s="42">
        <v>23889</v>
      </c>
      <c r="T14932" s="66" t="s">
        <v>3860</v>
      </c>
    </row>
    <row r="14933" spans="19:20">
      <c r="S14933" s="42">
        <v>23890</v>
      </c>
      <c r="T14933" s="66" t="s">
        <v>3822</v>
      </c>
    </row>
    <row r="14934" spans="19:20">
      <c r="S14934" s="42">
        <v>23659</v>
      </c>
      <c r="T14934" s="66" t="s">
        <v>3832</v>
      </c>
    </row>
    <row r="14935" spans="19:20">
      <c r="S14935" s="42">
        <v>23660</v>
      </c>
      <c r="T14935" s="66" t="s">
        <v>3832</v>
      </c>
    </row>
    <row r="14936" spans="19:20">
      <c r="S14936" s="42">
        <v>23661</v>
      </c>
      <c r="T14936" s="66" t="s">
        <v>3832</v>
      </c>
    </row>
    <row r="14937" spans="19:20">
      <c r="S14937" s="42">
        <v>23662</v>
      </c>
      <c r="T14937" s="66" t="s">
        <v>4077</v>
      </c>
    </row>
    <row r="14938" spans="19:20">
      <c r="S14938" s="42">
        <v>23195</v>
      </c>
      <c r="T14938" s="66" t="s">
        <v>3213</v>
      </c>
    </row>
    <row r="14939" spans="19:20">
      <c r="S14939" s="42">
        <v>5066</v>
      </c>
      <c r="T14939" s="66" t="s">
        <v>4432</v>
      </c>
    </row>
    <row r="14940" spans="19:20">
      <c r="S14940" s="42">
        <v>5067</v>
      </c>
      <c r="T14940" s="66" t="s">
        <v>3213</v>
      </c>
    </row>
    <row r="14941" spans="19:20">
      <c r="S14941" s="42">
        <v>5068</v>
      </c>
      <c r="T14941" s="66" t="s">
        <v>3575</v>
      </c>
    </row>
    <row r="14942" spans="19:20">
      <c r="S14942" s="42">
        <v>5069</v>
      </c>
      <c r="T14942" s="66" t="s">
        <v>3213</v>
      </c>
    </row>
    <row r="14943" spans="19:20">
      <c r="S14943" s="42">
        <v>5070</v>
      </c>
      <c r="T14943" s="66" t="s">
        <v>3213</v>
      </c>
    </row>
    <row r="14944" spans="19:20">
      <c r="S14944" s="42">
        <v>5071</v>
      </c>
      <c r="T14944" s="66" t="s">
        <v>3213</v>
      </c>
    </row>
    <row r="14945" spans="19:20">
      <c r="S14945" s="42">
        <v>5072</v>
      </c>
      <c r="T14945" s="66" t="s">
        <v>3213</v>
      </c>
    </row>
    <row r="14946" spans="19:20">
      <c r="S14946" s="42">
        <v>5073</v>
      </c>
      <c r="T14946" s="66" t="s">
        <v>3213</v>
      </c>
    </row>
    <row r="14947" spans="19:20">
      <c r="S14947" s="42">
        <v>5074</v>
      </c>
      <c r="T14947" s="66" t="s">
        <v>3213</v>
      </c>
    </row>
    <row r="14948" spans="19:20">
      <c r="S14948" s="42">
        <v>5075</v>
      </c>
      <c r="T14948" s="66" t="s">
        <v>3402</v>
      </c>
    </row>
    <row r="14949" spans="19:20">
      <c r="S14949" s="42">
        <v>6101</v>
      </c>
      <c r="T14949" s="66" t="s">
        <v>3213</v>
      </c>
    </row>
    <row r="14950" spans="19:20">
      <c r="S14950" s="42">
        <v>6102</v>
      </c>
      <c r="T14950" s="66" t="s">
        <v>4082</v>
      </c>
    </row>
    <row r="14951" spans="19:20">
      <c r="S14951" s="42">
        <v>6103</v>
      </c>
      <c r="T14951" s="66" t="s">
        <v>3213</v>
      </c>
    </row>
    <row r="14952" spans="19:20">
      <c r="S14952" s="42">
        <v>6104</v>
      </c>
      <c r="T14952" s="66" t="s">
        <v>4133</v>
      </c>
    </row>
    <row r="14953" spans="19:20">
      <c r="S14953" s="42">
        <v>6105</v>
      </c>
      <c r="T14953" s="66" t="s">
        <v>3984</v>
      </c>
    </row>
    <row r="14954" spans="19:20">
      <c r="S14954" s="42">
        <v>6106</v>
      </c>
      <c r="T14954" s="66" t="s">
        <v>3213</v>
      </c>
    </row>
    <row r="14955" spans="19:20">
      <c r="S14955" s="42">
        <v>6107</v>
      </c>
      <c r="T14955" s="66" t="s">
        <v>4371</v>
      </c>
    </row>
    <row r="14956" spans="19:20">
      <c r="S14956" s="42">
        <v>6108</v>
      </c>
      <c r="T14956" s="66" t="s">
        <v>3384</v>
      </c>
    </row>
    <row r="14957" spans="19:20">
      <c r="S14957" s="42">
        <v>6109</v>
      </c>
      <c r="T14957" s="66" t="s">
        <v>4133</v>
      </c>
    </row>
    <row r="14958" spans="19:20">
      <c r="S14958" s="42">
        <v>6110</v>
      </c>
      <c r="T14958" s="66" t="s">
        <v>4074</v>
      </c>
    </row>
    <row r="14959" spans="19:20">
      <c r="S14959" s="42">
        <v>6114</v>
      </c>
      <c r="T14959" s="66" t="s">
        <v>3384</v>
      </c>
    </row>
    <row r="14960" spans="19:20">
      <c r="S14960" s="42">
        <v>6115</v>
      </c>
      <c r="T14960" s="66" t="s">
        <v>3213</v>
      </c>
    </row>
    <row r="14961" spans="19:20">
      <c r="S14961" s="42">
        <v>6116</v>
      </c>
      <c r="T14961" s="66" t="s">
        <v>3384</v>
      </c>
    </row>
    <row r="14962" spans="19:20">
      <c r="S14962" s="42">
        <v>23582</v>
      </c>
      <c r="T14962" s="66" t="s">
        <v>4074</v>
      </c>
    </row>
    <row r="14963" spans="19:20">
      <c r="S14963" s="42">
        <v>23583</v>
      </c>
      <c r="T14963" s="66" t="s">
        <v>4469</v>
      </c>
    </row>
    <row r="14964" spans="19:20">
      <c r="S14964" s="42">
        <v>23584</v>
      </c>
      <c r="T14964" s="66" t="s">
        <v>4469</v>
      </c>
    </row>
    <row r="14965" spans="19:20">
      <c r="S14965" s="42">
        <v>23585</v>
      </c>
      <c r="T14965" s="66" t="s">
        <v>4137</v>
      </c>
    </row>
    <row r="14966" spans="19:20">
      <c r="S14966" s="42">
        <v>23586</v>
      </c>
      <c r="T14966" s="66" t="s">
        <v>4137</v>
      </c>
    </row>
    <row r="14967" spans="19:20">
      <c r="S14967" s="42">
        <v>23587</v>
      </c>
      <c r="T14967" s="66" t="s">
        <v>4101</v>
      </c>
    </row>
    <row r="14968" spans="19:20">
      <c r="S14968" s="42">
        <v>23588</v>
      </c>
      <c r="T14968" s="66" t="s">
        <v>4101</v>
      </c>
    </row>
    <row r="14969" spans="19:20">
      <c r="S14969" s="42">
        <v>23589</v>
      </c>
      <c r="T14969" s="66" t="s">
        <v>3767</v>
      </c>
    </row>
    <row r="14970" spans="19:20">
      <c r="S14970" s="42">
        <v>23590</v>
      </c>
      <c r="T14970" s="66" t="s">
        <v>4074</v>
      </c>
    </row>
    <row r="14971" spans="19:20">
      <c r="S14971" s="42">
        <v>23591</v>
      </c>
      <c r="T14971" s="66" t="s">
        <v>4074</v>
      </c>
    </row>
    <row r="14972" spans="19:20">
      <c r="S14972" s="42">
        <v>23592</v>
      </c>
      <c r="T14972" s="66" t="s">
        <v>4531</v>
      </c>
    </row>
    <row r="14973" spans="19:20">
      <c r="S14973" s="42">
        <v>23593</v>
      </c>
      <c r="T14973" s="66" t="s">
        <v>4531</v>
      </c>
    </row>
    <row r="14974" spans="19:20">
      <c r="S14974" s="42">
        <v>23594</v>
      </c>
      <c r="T14974" s="66" t="s">
        <v>4532</v>
      </c>
    </row>
    <row r="14975" spans="19:20">
      <c r="S14975" s="42">
        <v>23595</v>
      </c>
      <c r="T14975" s="66" t="s">
        <v>4532</v>
      </c>
    </row>
    <row r="14976" spans="19:20">
      <c r="S14976" s="42">
        <v>23596</v>
      </c>
      <c r="T14976" s="66" t="s">
        <v>3860</v>
      </c>
    </row>
    <row r="14977" spans="19:20">
      <c r="S14977" s="42">
        <v>23179</v>
      </c>
      <c r="T14977" s="66" t="s">
        <v>3216</v>
      </c>
    </row>
    <row r="14978" spans="19:20">
      <c r="S14978" s="42">
        <v>23180</v>
      </c>
      <c r="T14978" s="66" t="s">
        <v>3216</v>
      </c>
    </row>
    <row r="14979" spans="19:20">
      <c r="S14979" s="42">
        <v>23181</v>
      </c>
      <c r="T14979" s="66" t="s">
        <v>3216</v>
      </c>
    </row>
    <row r="14980" spans="19:20">
      <c r="S14980" s="42">
        <v>23182</v>
      </c>
      <c r="T14980" s="66" t="s">
        <v>3823</v>
      </c>
    </row>
    <row r="14981" spans="19:20">
      <c r="S14981" s="42">
        <v>23635</v>
      </c>
      <c r="T14981" s="66" t="s">
        <v>3421</v>
      </c>
    </row>
    <row r="14982" spans="19:20">
      <c r="S14982" s="42">
        <v>23396</v>
      </c>
      <c r="T14982" s="66" t="s">
        <v>3287</v>
      </c>
    </row>
    <row r="14983" spans="19:20">
      <c r="S14983" s="42">
        <v>23612</v>
      </c>
      <c r="T14983" s="66" t="s">
        <v>3860</v>
      </c>
    </row>
    <row r="14984" spans="19:20">
      <c r="S14984" s="42">
        <v>23613</v>
      </c>
      <c r="T14984" s="66" t="s">
        <v>3860</v>
      </c>
    </row>
    <row r="14985" spans="19:20">
      <c r="S14985" s="42">
        <v>23614</v>
      </c>
      <c r="T14985" s="66" t="s">
        <v>3860</v>
      </c>
    </row>
    <row r="14986" spans="19:20">
      <c r="S14986" s="42">
        <v>23615</v>
      </c>
      <c r="T14986" s="66" t="s">
        <v>3860</v>
      </c>
    </row>
    <row r="14987" spans="19:20">
      <c r="S14987" s="42">
        <v>23616</v>
      </c>
      <c r="T14987" s="66" t="s">
        <v>3860</v>
      </c>
    </row>
    <row r="14988" spans="19:20">
      <c r="S14988" s="42">
        <v>23617</v>
      </c>
      <c r="T14988" s="66" t="s">
        <v>3860</v>
      </c>
    </row>
    <row r="14989" spans="19:20">
      <c r="S14989" s="42">
        <v>23618</v>
      </c>
      <c r="T14989" s="66" t="s">
        <v>3860</v>
      </c>
    </row>
    <row r="14990" spans="19:20">
      <c r="S14990" s="42">
        <v>23619</v>
      </c>
      <c r="T14990" s="66" t="s">
        <v>3860</v>
      </c>
    </row>
    <row r="14991" spans="19:20">
      <c r="S14991" s="42">
        <v>23620</v>
      </c>
      <c r="T14991" s="66" t="s">
        <v>3860</v>
      </c>
    </row>
    <row r="14992" spans="19:20">
      <c r="S14992" s="42">
        <v>23621</v>
      </c>
      <c r="T14992" s="66" t="s">
        <v>3860</v>
      </c>
    </row>
    <row r="14993" spans="19:20">
      <c r="S14993" s="42">
        <v>23622</v>
      </c>
      <c r="T14993" s="66" t="s">
        <v>3860</v>
      </c>
    </row>
    <row r="14994" spans="19:20">
      <c r="S14994" s="42">
        <v>23623</v>
      </c>
      <c r="T14994" s="66" t="s">
        <v>3822</v>
      </c>
    </row>
    <row r="14995" spans="19:20">
      <c r="S14995" s="42">
        <v>23624</v>
      </c>
      <c r="T14995" s="66" t="s">
        <v>4101</v>
      </c>
    </row>
    <row r="14996" spans="19:20">
      <c r="S14996" s="42">
        <v>23601</v>
      </c>
      <c r="T14996" s="66" t="s">
        <v>3860</v>
      </c>
    </row>
    <row r="14997" spans="19:20">
      <c r="S14997" s="42">
        <v>23602</v>
      </c>
      <c r="T14997" s="66" t="s">
        <v>3860</v>
      </c>
    </row>
    <row r="14998" spans="19:20">
      <c r="S14998" s="42">
        <v>23603</v>
      </c>
      <c r="T14998" s="66" t="s">
        <v>3860</v>
      </c>
    </row>
    <row r="14999" spans="19:20">
      <c r="S14999" s="42">
        <v>23604</v>
      </c>
      <c r="T14999" s="66" t="s">
        <v>4107</v>
      </c>
    </row>
    <row r="15000" spans="19:20">
      <c r="S15000" s="42">
        <v>23605</v>
      </c>
      <c r="T15000" s="66" t="s">
        <v>4107</v>
      </c>
    </row>
    <row r="15001" spans="19:20">
      <c r="S15001" s="42">
        <v>23606</v>
      </c>
      <c r="T15001" s="66" t="s">
        <v>4533</v>
      </c>
    </row>
    <row r="15002" spans="19:20">
      <c r="S15002" s="42">
        <v>23607</v>
      </c>
      <c r="T15002" s="66" t="s">
        <v>4082</v>
      </c>
    </row>
    <row r="15003" spans="19:20">
      <c r="S15003" s="42">
        <v>23608</v>
      </c>
      <c r="T15003" s="66" t="s">
        <v>4006</v>
      </c>
    </row>
    <row r="15004" spans="19:20">
      <c r="S15004" s="42">
        <v>23609</v>
      </c>
      <c r="T15004" s="66" t="s">
        <v>3860</v>
      </c>
    </row>
    <row r="15005" spans="19:20">
      <c r="S15005" s="42">
        <v>23610</v>
      </c>
      <c r="T15005" s="66" t="s">
        <v>3860</v>
      </c>
    </row>
    <row r="15006" spans="19:20">
      <c r="S15006" s="42">
        <v>23611</v>
      </c>
      <c r="T15006" s="66" t="s">
        <v>3860</v>
      </c>
    </row>
    <row r="15007" spans="19:20">
      <c r="S15007" s="42">
        <v>23196</v>
      </c>
      <c r="T15007" s="66" t="s">
        <v>3213</v>
      </c>
    </row>
    <row r="15008" spans="19:20">
      <c r="S15008" s="42">
        <v>23197</v>
      </c>
      <c r="T15008" s="66" t="s">
        <v>3822</v>
      </c>
    </row>
    <row r="15009" spans="19:20">
      <c r="S15009" s="42">
        <v>23198</v>
      </c>
      <c r="T15009" s="66" t="s">
        <v>3973</v>
      </c>
    </row>
    <row r="15010" spans="19:20">
      <c r="S15010" s="42">
        <v>23199</v>
      </c>
      <c r="T15010" s="66" t="s">
        <v>3822</v>
      </c>
    </row>
    <row r="15011" spans="19:20">
      <c r="S15011" s="42">
        <v>23200</v>
      </c>
      <c r="T15011" s="66" t="s">
        <v>3822</v>
      </c>
    </row>
    <row r="15012" spans="19:20">
      <c r="S15012" s="42">
        <v>23201</v>
      </c>
      <c r="T15012" s="66" t="s">
        <v>3822</v>
      </c>
    </row>
    <row r="15013" spans="19:20">
      <c r="S15013" s="42">
        <v>23202</v>
      </c>
      <c r="T15013" s="66" t="s">
        <v>3822</v>
      </c>
    </row>
    <row r="15014" spans="19:20">
      <c r="S15014" s="42">
        <v>23203</v>
      </c>
      <c r="T15014" s="66" t="s">
        <v>4010</v>
      </c>
    </row>
    <row r="15015" spans="19:20">
      <c r="S15015" s="42">
        <v>23204</v>
      </c>
      <c r="T15015" s="66" t="s">
        <v>4010</v>
      </c>
    </row>
    <row r="15016" spans="19:20">
      <c r="S15016" s="42">
        <v>23205</v>
      </c>
      <c r="T15016" s="66" t="s">
        <v>4010</v>
      </c>
    </row>
    <row r="15017" spans="19:20">
      <c r="S15017" s="42">
        <v>23206</v>
      </c>
      <c r="T15017" s="66" t="s">
        <v>3216</v>
      </c>
    </row>
    <row r="15018" spans="19:20">
      <c r="S15018" s="42">
        <v>23207</v>
      </c>
      <c r="T15018" s="66" t="s">
        <v>3426</v>
      </c>
    </row>
    <row r="15019" spans="19:20">
      <c r="S15019" s="42">
        <v>23208</v>
      </c>
      <c r="T15019" s="66" t="s">
        <v>4252</v>
      </c>
    </row>
    <row r="15020" spans="19:20">
      <c r="S15020" s="42">
        <v>23209</v>
      </c>
      <c r="T15020" s="66" t="s">
        <v>4252</v>
      </c>
    </row>
    <row r="15021" spans="19:20">
      <c r="S15021" s="42">
        <v>23210</v>
      </c>
      <c r="T15021" s="66" t="s">
        <v>4252</v>
      </c>
    </row>
    <row r="15022" spans="19:20">
      <c r="S15022" s="42">
        <v>5081</v>
      </c>
      <c r="T15022" s="66" t="s">
        <v>4047</v>
      </c>
    </row>
    <row r="15023" spans="19:20">
      <c r="S15023" s="42">
        <v>5082</v>
      </c>
      <c r="T15023" s="66" t="s">
        <v>3388</v>
      </c>
    </row>
    <row r="15024" spans="19:20">
      <c r="S15024" s="42">
        <v>5083</v>
      </c>
      <c r="T15024" s="66" t="s">
        <v>4099</v>
      </c>
    </row>
    <row r="15025" spans="19:20">
      <c r="S15025" s="42">
        <v>5084</v>
      </c>
      <c r="T15025" s="66" t="s">
        <v>3910</v>
      </c>
    </row>
    <row r="15026" spans="19:20">
      <c r="S15026" s="42">
        <v>5085</v>
      </c>
      <c r="T15026" s="66" t="s">
        <v>3213</v>
      </c>
    </row>
    <row r="15027" spans="19:20">
      <c r="S15027" s="42">
        <v>5086</v>
      </c>
      <c r="T15027" s="66" t="s">
        <v>3213</v>
      </c>
    </row>
    <row r="15028" spans="19:20">
      <c r="S15028" s="42">
        <v>5087</v>
      </c>
      <c r="T15028" s="66" t="s">
        <v>3213</v>
      </c>
    </row>
    <row r="15029" spans="19:20">
      <c r="S15029" s="42">
        <v>5088</v>
      </c>
      <c r="T15029" s="66" t="s">
        <v>3213</v>
      </c>
    </row>
    <row r="15030" spans="19:20">
      <c r="S15030" s="42">
        <v>5089</v>
      </c>
      <c r="T15030" s="66" t="s">
        <v>3213</v>
      </c>
    </row>
    <row r="15031" spans="19:20">
      <c r="S15031" s="42">
        <v>5090</v>
      </c>
      <c r="T15031" s="66" t="s">
        <v>3903</v>
      </c>
    </row>
    <row r="15032" spans="19:20">
      <c r="S15032" s="42">
        <v>5091</v>
      </c>
      <c r="T15032" s="66" t="s">
        <v>3903</v>
      </c>
    </row>
    <row r="15033" spans="19:20">
      <c r="S15033" s="42">
        <v>5092</v>
      </c>
      <c r="T15033" s="66" t="s">
        <v>3903</v>
      </c>
    </row>
    <row r="15034" spans="19:20">
      <c r="S15034" s="42">
        <v>22250</v>
      </c>
      <c r="T15034" s="66" t="s">
        <v>3994</v>
      </c>
    </row>
    <row r="15035" spans="19:20">
      <c r="S15035" s="42">
        <v>22251</v>
      </c>
      <c r="T15035" s="66" t="s">
        <v>3994</v>
      </c>
    </row>
    <row r="15036" spans="19:20">
      <c r="S15036" s="42">
        <v>22252</v>
      </c>
      <c r="T15036" s="66" t="s">
        <v>3994</v>
      </c>
    </row>
    <row r="15037" spans="19:20">
      <c r="S15037" s="42">
        <v>22481</v>
      </c>
      <c r="T15037" s="66" t="s">
        <v>4075</v>
      </c>
    </row>
    <row r="15038" spans="19:20">
      <c r="S15038" s="42">
        <v>16079</v>
      </c>
      <c r="T15038" s="66" t="s">
        <v>3216</v>
      </c>
    </row>
    <row r="15039" spans="19:20">
      <c r="S15039" s="42">
        <v>16080</v>
      </c>
      <c r="T15039" s="66" t="s">
        <v>4066</v>
      </c>
    </row>
    <row r="15040" spans="19:20">
      <c r="S15040" s="42">
        <v>22253</v>
      </c>
      <c r="T15040" s="66" t="s">
        <v>3994</v>
      </c>
    </row>
    <row r="15041" spans="19:20">
      <c r="S15041" s="42">
        <v>22254</v>
      </c>
      <c r="T15041" s="66" t="s">
        <v>3994</v>
      </c>
    </row>
    <row r="15042" spans="19:20">
      <c r="S15042" s="42">
        <v>22255</v>
      </c>
      <c r="T15042" s="66" t="s">
        <v>3994</v>
      </c>
    </row>
    <row r="15043" spans="19:20">
      <c r="S15043" s="42">
        <v>22256</v>
      </c>
      <c r="T15043" s="66" t="s">
        <v>3994</v>
      </c>
    </row>
    <row r="15044" spans="19:20">
      <c r="S15044" s="42">
        <v>22257</v>
      </c>
      <c r="T15044" s="66" t="s">
        <v>3994</v>
      </c>
    </row>
    <row r="15045" spans="19:20">
      <c r="S15045" s="42">
        <v>22341</v>
      </c>
      <c r="T15045" s="66" t="s">
        <v>4057</v>
      </c>
    </row>
    <row r="15046" spans="19:20">
      <c r="S15046" s="42">
        <v>22342</v>
      </c>
      <c r="T15046" s="66" t="s">
        <v>3514</v>
      </c>
    </row>
    <row r="15047" spans="19:20">
      <c r="S15047" s="42">
        <v>22343</v>
      </c>
      <c r="T15047" s="66" t="s">
        <v>3514</v>
      </c>
    </row>
    <row r="15048" spans="19:20">
      <c r="S15048" s="42">
        <v>22344</v>
      </c>
      <c r="T15048" s="66" t="s">
        <v>3514</v>
      </c>
    </row>
    <row r="15049" spans="19:20">
      <c r="S15049" s="42">
        <v>22575</v>
      </c>
      <c r="T15049" s="66" t="s">
        <v>3860</v>
      </c>
    </row>
    <row r="15050" spans="19:20">
      <c r="S15050" s="42">
        <v>22576</v>
      </c>
      <c r="T15050" s="66" t="s">
        <v>3216</v>
      </c>
    </row>
    <row r="15051" spans="19:20">
      <c r="S15051" s="42">
        <v>22577</v>
      </c>
      <c r="T15051" s="66" t="s">
        <v>3216</v>
      </c>
    </row>
    <row r="15052" spans="19:20">
      <c r="S15052" s="42">
        <v>22578</v>
      </c>
      <c r="T15052" s="66" t="s">
        <v>3216</v>
      </c>
    </row>
    <row r="15053" spans="19:20">
      <c r="S15053" s="42">
        <v>22579</v>
      </c>
      <c r="T15053" s="66" t="s">
        <v>3216</v>
      </c>
    </row>
    <row r="15054" spans="19:20">
      <c r="S15054" s="42">
        <v>22265</v>
      </c>
      <c r="T15054" s="66" t="s">
        <v>4075</v>
      </c>
    </row>
    <row r="15055" spans="19:20">
      <c r="S15055" s="42">
        <v>22266</v>
      </c>
      <c r="T15055" s="66" t="s">
        <v>4075</v>
      </c>
    </row>
    <row r="15056" spans="19:20">
      <c r="S15056" s="42">
        <v>15840</v>
      </c>
      <c r="T15056" s="66" t="s">
        <v>3384</v>
      </c>
    </row>
    <row r="15057" spans="19:20">
      <c r="S15057" s="42">
        <v>15841</v>
      </c>
      <c r="T15057" s="66" t="s">
        <v>3213</v>
      </c>
    </row>
    <row r="15058" spans="19:20">
      <c r="S15058" s="42">
        <v>15842</v>
      </c>
      <c r="T15058" s="66" t="s">
        <v>3213</v>
      </c>
    </row>
    <row r="15059" spans="19:20">
      <c r="S15059" s="42">
        <v>15843</v>
      </c>
      <c r="T15059" s="66" t="s">
        <v>3213</v>
      </c>
    </row>
    <row r="15060" spans="19:20">
      <c r="S15060" s="42">
        <v>15844</v>
      </c>
      <c r="T15060" s="66" t="s">
        <v>3213</v>
      </c>
    </row>
    <row r="15061" spans="19:20">
      <c r="S15061" s="42">
        <v>15845</v>
      </c>
      <c r="T15061" s="66" t="s">
        <v>4534</v>
      </c>
    </row>
    <row r="15062" spans="19:20">
      <c r="S15062" s="42">
        <v>15846</v>
      </c>
      <c r="T15062" s="66" t="s">
        <v>3767</v>
      </c>
    </row>
    <row r="15063" spans="19:20">
      <c r="S15063" s="42">
        <v>15847</v>
      </c>
      <c r="T15063" s="66" t="s">
        <v>3544</v>
      </c>
    </row>
    <row r="15064" spans="19:20">
      <c r="S15064" s="42">
        <v>15848</v>
      </c>
      <c r="T15064" s="66" t="s">
        <v>3544</v>
      </c>
    </row>
    <row r="15065" spans="19:20">
      <c r="S15065" s="42">
        <v>15849</v>
      </c>
      <c r="T15065" s="66" t="s">
        <v>3544</v>
      </c>
    </row>
    <row r="15066" spans="19:20">
      <c r="S15066" s="42">
        <v>16066</v>
      </c>
      <c r="T15066" s="66" t="s">
        <v>3860</v>
      </c>
    </row>
    <row r="15067" spans="19:20">
      <c r="S15067" s="42">
        <v>16077</v>
      </c>
      <c r="T15067" s="66" t="s">
        <v>3216</v>
      </c>
    </row>
    <row r="15068" spans="19:20">
      <c r="S15068" s="42">
        <v>16078</v>
      </c>
      <c r="T15068" s="66" t="s">
        <v>3216</v>
      </c>
    </row>
    <row r="15069" spans="19:20">
      <c r="S15069" s="42">
        <v>16043</v>
      </c>
      <c r="T15069" s="66" t="s">
        <v>3860</v>
      </c>
    </row>
    <row r="15070" spans="19:20">
      <c r="S15070" s="42">
        <v>16044</v>
      </c>
      <c r="T15070" s="66" t="s">
        <v>3860</v>
      </c>
    </row>
    <row r="15071" spans="19:20">
      <c r="S15071" s="42">
        <v>16045</v>
      </c>
      <c r="T15071" s="66" t="s">
        <v>3860</v>
      </c>
    </row>
    <row r="15072" spans="19:20">
      <c r="S15072" s="42">
        <v>16046</v>
      </c>
      <c r="T15072" s="66" t="s">
        <v>4066</v>
      </c>
    </row>
    <row r="15073" spans="19:20">
      <c r="S15073" s="42">
        <v>16047</v>
      </c>
      <c r="T15073" s="66" t="s">
        <v>3860</v>
      </c>
    </row>
    <row r="15074" spans="19:20">
      <c r="S15074" s="42">
        <v>16048</v>
      </c>
      <c r="T15074" s="66" t="s">
        <v>3860</v>
      </c>
    </row>
    <row r="15075" spans="19:20">
      <c r="S15075" s="42">
        <v>16049</v>
      </c>
      <c r="T15075" s="66" t="s">
        <v>3860</v>
      </c>
    </row>
    <row r="15076" spans="19:20">
      <c r="S15076" s="42">
        <v>16050</v>
      </c>
      <c r="T15076" s="66" t="s">
        <v>3216</v>
      </c>
    </row>
    <row r="15077" spans="19:20">
      <c r="S15077" s="42">
        <v>22223</v>
      </c>
      <c r="T15077" s="66" t="s">
        <v>3827</v>
      </c>
    </row>
    <row r="15078" spans="19:20">
      <c r="S15078" s="42">
        <v>22224</v>
      </c>
      <c r="T15078" s="66" t="s">
        <v>3329</v>
      </c>
    </row>
    <row r="15079" spans="19:20">
      <c r="S15079" s="42">
        <v>22225</v>
      </c>
      <c r="T15079" s="66" t="s">
        <v>3329</v>
      </c>
    </row>
    <row r="15080" spans="19:20">
      <c r="S15080" s="42">
        <v>22226</v>
      </c>
      <c r="T15080" s="66" t="s">
        <v>3856</v>
      </c>
    </row>
    <row r="15081" spans="19:20">
      <c r="S15081" s="42">
        <v>22227</v>
      </c>
      <c r="T15081" s="66" t="s">
        <v>3856</v>
      </c>
    </row>
    <row r="15082" spans="19:20">
      <c r="S15082" s="42">
        <v>22228</v>
      </c>
      <c r="T15082" s="66" t="s">
        <v>3856</v>
      </c>
    </row>
    <row r="15083" spans="19:20">
      <c r="S15083" s="42">
        <v>22229</v>
      </c>
      <c r="T15083" s="66" t="s">
        <v>3856</v>
      </c>
    </row>
    <row r="15084" spans="19:20">
      <c r="S15084" s="42">
        <v>22230</v>
      </c>
      <c r="T15084" s="66" t="s">
        <v>3856</v>
      </c>
    </row>
    <row r="15085" spans="19:20">
      <c r="S15085" s="42">
        <v>22231</v>
      </c>
      <c r="T15085" s="66" t="s">
        <v>3856</v>
      </c>
    </row>
    <row r="15086" spans="19:20">
      <c r="S15086" s="42">
        <v>22232</v>
      </c>
      <c r="T15086" s="66" t="s">
        <v>3856</v>
      </c>
    </row>
    <row r="15087" spans="19:20">
      <c r="S15087" s="42">
        <v>22233</v>
      </c>
      <c r="T15087" s="66" t="s">
        <v>3856</v>
      </c>
    </row>
    <row r="15088" spans="19:20">
      <c r="S15088" s="42">
        <v>22234</v>
      </c>
      <c r="T15088" s="66" t="s">
        <v>3856</v>
      </c>
    </row>
    <row r="15089" spans="19:20">
      <c r="S15089" s="42">
        <v>22235</v>
      </c>
      <c r="T15089" s="66" t="s">
        <v>3856</v>
      </c>
    </row>
    <row r="15090" spans="19:20">
      <c r="S15090" s="42">
        <v>22236</v>
      </c>
      <c r="T15090" s="66" t="s">
        <v>3856</v>
      </c>
    </row>
    <row r="15091" spans="19:20">
      <c r="S15091" s="42">
        <v>22237</v>
      </c>
      <c r="T15091" s="66" t="s">
        <v>3856</v>
      </c>
    </row>
    <row r="15092" spans="19:20">
      <c r="S15092" s="42">
        <v>22466</v>
      </c>
      <c r="T15092" s="66" t="s">
        <v>3994</v>
      </c>
    </row>
    <row r="15093" spans="19:20">
      <c r="S15093" s="42">
        <v>22467</v>
      </c>
      <c r="T15093" s="66" t="s">
        <v>3994</v>
      </c>
    </row>
    <row r="15094" spans="19:20">
      <c r="S15094" s="42">
        <v>22468</v>
      </c>
      <c r="T15094" s="66" t="s">
        <v>3994</v>
      </c>
    </row>
    <row r="15095" spans="19:20">
      <c r="S15095" s="42">
        <v>22469</v>
      </c>
      <c r="T15095" s="66" t="s">
        <v>3994</v>
      </c>
    </row>
    <row r="15096" spans="19:20">
      <c r="S15096" s="42">
        <v>22470</v>
      </c>
      <c r="T15096" s="66" t="s">
        <v>3994</v>
      </c>
    </row>
    <row r="15097" spans="19:20">
      <c r="S15097" s="42">
        <v>22471</v>
      </c>
      <c r="T15097" s="66" t="s">
        <v>3994</v>
      </c>
    </row>
    <row r="15098" spans="19:20">
      <c r="S15098" s="42">
        <v>22472</v>
      </c>
      <c r="T15098" s="66" t="s">
        <v>3994</v>
      </c>
    </row>
    <row r="15099" spans="19:20">
      <c r="S15099" s="42">
        <v>22473</v>
      </c>
      <c r="T15099" s="66" t="s">
        <v>3994</v>
      </c>
    </row>
    <row r="15100" spans="19:20">
      <c r="S15100" s="42">
        <v>22474</v>
      </c>
      <c r="T15100" s="66" t="s">
        <v>3994</v>
      </c>
    </row>
    <row r="15101" spans="19:20">
      <c r="S15101" s="42">
        <v>22475</v>
      </c>
      <c r="T15101" s="66" t="s">
        <v>3994</v>
      </c>
    </row>
    <row r="15102" spans="19:20">
      <c r="S15102" s="42">
        <v>22476</v>
      </c>
      <c r="T15102" s="66" t="s">
        <v>3994</v>
      </c>
    </row>
    <row r="15103" spans="19:20">
      <c r="S15103" s="42">
        <v>22477</v>
      </c>
      <c r="T15103" s="66" t="s">
        <v>3329</v>
      </c>
    </row>
    <row r="15104" spans="19:20">
      <c r="S15104" s="42">
        <v>22478</v>
      </c>
      <c r="T15104" s="66" t="s">
        <v>3421</v>
      </c>
    </row>
    <row r="15105" spans="19:20">
      <c r="S15105" s="42">
        <v>22479</v>
      </c>
      <c r="T15105" s="66" t="s">
        <v>3216</v>
      </c>
    </row>
    <row r="15106" spans="19:20">
      <c r="S15106" s="42">
        <v>22480</v>
      </c>
      <c r="T15106" s="66" t="s">
        <v>4075</v>
      </c>
    </row>
    <row r="15107" spans="19:20">
      <c r="S15107" s="42">
        <v>15820</v>
      </c>
      <c r="T15107" s="66" t="s">
        <v>3213</v>
      </c>
    </row>
    <row r="15108" spans="19:20">
      <c r="S15108" s="42">
        <v>15821</v>
      </c>
      <c r="T15108" s="66" t="s">
        <v>3213</v>
      </c>
    </row>
    <row r="15109" spans="19:20">
      <c r="S15109" s="42">
        <v>16067</v>
      </c>
      <c r="T15109" s="66" t="s">
        <v>3860</v>
      </c>
    </row>
    <row r="15110" spans="19:20">
      <c r="S15110" s="42">
        <v>16068</v>
      </c>
      <c r="T15110" s="66" t="s">
        <v>3860</v>
      </c>
    </row>
    <row r="15111" spans="19:20">
      <c r="S15111" s="42">
        <v>16069</v>
      </c>
      <c r="T15111" s="66" t="s">
        <v>3959</v>
      </c>
    </row>
    <row r="15112" spans="19:20">
      <c r="S15112" s="42">
        <v>16070</v>
      </c>
      <c r="T15112" s="66" t="s">
        <v>3959</v>
      </c>
    </row>
    <row r="15113" spans="19:20">
      <c r="S15113" s="42">
        <v>16071</v>
      </c>
      <c r="T15113" s="66" t="s">
        <v>3959</v>
      </c>
    </row>
    <row r="15114" spans="19:20">
      <c r="S15114" s="42">
        <v>16072</v>
      </c>
      <c r="T15114" s="66" t="s">
        <v>3236</v>
      </c>
    </row>
    <row r="15115" spans="19:20">
      <c r="S15115" s="42">
        <v>16073</v>
      </c>
      <c r="T15115" s="66" t="s">
        <v>3216</v>
      </c>
    </row>
    <row r="15116" spans="19:20">
      <c r="S15116" s="42">
        <v>16074</v>
      </c>
      <c r="T15116" s="66" t="s">
        <v>3959</v>
      </c>
    </row>
    <row r="15117" spans="19:20">
      <c r="S15117" s="42">
        <v>16075</v>
      </c>
      <c r="T15117" s="66" t="s">
        <v>4074</v>
      </c>
    </row>
    <row r="15118" spans="19:20">
      <c r="S15118" s="42">
        <v>16076</v>
      </c>
      <c r="T15118" s="66" t="s">
        <v>4074</v>
      </c>
    </row>
    <row r="15119" spans="19:20">
      <c r="S15119" s="42">
        <v>22267</v>
      </c>
      <c r="T15119" s="66" t="s">
        <v>3236</v>
      </c>
    </row>
    <row r="15120" spans="19:20">
      <c r="S15120" s="42">
        <v>22560</v>
      </c>
      <c r="T15120" s="66" t="s">
        <v>3860</v>
      </c>
    </row>
    <row r="15121" spans="19:20">
      <c r="S15121" s="42">
        <v>22561</v>
      </c>
      <c r="T15121" s="66" t="s">
        <v>3860</v>
      </c>
    </row>
    <row r="15122" spans="19:20">
      <c r="S15122" s="42">
        <v>22562</v>
      </c>
      <c r="T15122" s="66" t="s">
        <v>3860</v>
      </c>
    </row>
    <row r="15123" spans="19:20">
      <c r="S15123" s="42">
        <v>22563</v>
      </c>
      <c r="T15123" s="66" t="s">
        <v>3860</v>
      </c>
    </row>
    <row r="15124" spans="19:20">
      <c r="S15124" s="42">
        <v>22564</v>
      </c>
      <c r="T15124" s="66" t="s">
        <v>3860</v>
      </c>
    </row>
    <row r="15125" spans="19:20">
      <c r="S15125" s="42">
        <v>22565</v>
      </c>
      <c r="T15125" s="66" t="s">
        <v>3860</v>
      </c>
    </row>
    <row r="15126" spans="19:20">
      <c r="S15126" s="42">
        <v>22566</v>
      </c>
      <c r="T15126" s="66" t="s">
        <v>3860</v>
      </c>
    </row>
    <row r="15127" spans="19:20">
      <c r="S15127" s="42">
        <v>22567</v>
      </c>
      <c r="T15127" s="66" t="s">
        <v>3860</v>
      </c>
    </row>
    <row r="15128" spans="19:20">
      <c r="S15128" s="42">
        <v>22568</v>
      </c>
      <c r="T15128" s="66" t="s">
        <v>3860</v>
      </c>
    </row>
    <row r="15129" spans="19:20">
      <c r="S15129" s="42">
        <v>22569</v>
      </c>
      <c r="T15129" s="66" t="s">
        <v>3860</v>
      </c>
    </row>
    <row r="15130" spans="19:20">
      <c r="S15130" s="42">
        <v>22570</v>
      </c>
      <c r="T15130" s="66" t="s">
        <v>3860</v>
      </c>
    </row>
    <row r="15131" spans="19:20">
      <c r="S15131" s="42">
        <v>22482</v>
      </c>
      <c r="T15131" s="66" t="s">
        <v>4075</v>
      </c>
    </row>
    <row r="15132" spans="19:20">
      <c r="S15132" s="42">
        <v>22483</v>
      </c>
      <c r="T15132" s="66" t="s">
        <v>4075</v>
      </c>
    </row>
    <row r="15133" spans="19:20">
      <c r="S15133" s="42">
        <v>22484</v>
      </c>
      <c r="T15133" s="66" t="s">
        <v>4075</v>
      </c>
    </row>
    <row r="15134" spans="19:20">
      <c r="S15134" s="42">
        <v>22485</v>
      </c>
      <c r="T15134" s="66" t="s">
        <v>4075</v>
      </c>
    </row>
    <row r="15135" spans="19:20">
      <c r="S15135" s="42">
        <v>22486</v>
      </c>
      <c r="T15135" s="66" t="s">
        <v>4075</v>
      </c>
    </row>
    <row r="15136" spans="19:20">
      <c r="S15136" s="42">
        <v>22487</v>
      </c>
      <c r="T15136" s="66" t="s">
        <v>4075</v>
      </c>
    </row>
    <row r="15137" spans="19:20">
      <c r="S15137" s="42">
        <v>22488</v>
      </c>
      <c r="T15137" s="66" t="s">
        <v>3421</v>
      </c>
    </row>
    <row r="15138" spans="19:20">
      <c r="S15138" s="42">
        <v>22489</v>
      </c>
      <c r="T15138" s="66" t="s">
        <v>4226</v>
      </c>
    </row>
    <row r="15139" spans="19:20">
      <c r="S15139" s="42">
        <v>22490</v>
      </c>
      <c r="T15139" s="66" t="s">
        <v>4226</v>
      </c>
    </row>
    <row r="15140" spans="19:20">
      <c r="S15140" s="42">
        <v>22491</v>
      </c>
      <c r="T15140" s="66" t="s">
        <v>4226</v>
      </c>
    </row>
    <row r="15141" spans="19:20">
      <c r="S15141" s="42">
        <v>22492</v>
      </c>
      <c r="T15141" s="66" t="s">
        <v>3421</v>
      </c>
    </row>
    <row r="15142" spans="19:20">
      <c r="S15142" s="42">
        <v>22493</v>
      </c>
      <c r="T15142" s="66" t="s">
        <v>3421</v>
      </c>
    </row>
    <row r="15143" spans="19:20">
      <c r="S15143" s="42">
        <v>22494</v>
      </c>
      <c r="T15143" s="66" t="s">
        <v>3421</v>
      </c>
    </row>
    <row r="15144" spans="19:20">
      <c r="S15144" s="42">
        <v>22495</v>
      </c>
      <c r="T15144" s="66" t="s">
        <v>3421</v>
      </c>
    </row>
    <row r="15145" spans="19:20">
      <c r="S15145" s="42">
        <v>15835</v>
      </c>
      <c r="T15145" s="66" t="s">
        <v>3384</v>
      </c>
    </row>
    <row r="15146" spans="19:20">
      <c r="S15146" s="42">
        <v>15836</v>
      </c>
      <c r="T15146" s="66" t="s">
        <v>3384</v>
      </c>
    </row>
    <row r="15147" spans="19:20">
      <c r="S15147" s="42">
        <v>15837</v>
      </c>
      <c r="T15147" s="66" t="s">
        <v>3384</v>
      </c>
    </row>
    <row r="15148" spans="19:20">
      <c r="S15148" s="42">
        <v>15838</v>
      </c>
      <c r="T15148" s="66" t="s">
        <v>3384</v>
      </c>
    </row>
    <row r="15149" spans="19:20">
      <c r="S15149" s="42">
        <v>15839</v>
      </c>
      <c r="T15149" s="66" t="s">
        <v>3384</v>
      </c>
    </row>
    <row r="15150" spans="19:20">
      <c r="S15150" s="42">
        <v>22258</v>
      </c>
      <c r="T15150" s="66" t="s">
        <v>3994</v>
      </c>
    </row>
    <row r="15151" spans="19:20">
      <c r="S15151" s="42">
        <v>22259</v>
      </c>
      <c r="T15151" s="66" t="s">
        <v>3994</v>
      </c>
    </row>
    <row r="15152" spans="19:20">
      <c r="S15152" s="42">
        <v>22260</v>
      </c>
      <c r="T15152" s="66" t="s">
        <v>3994</v>
      </c>
    </row>
    <row r="15153" spans="19:20">
      <c r="S15153" s="42">
        <v>22261</v>
      </c>
      <c r="T15153" s="66" t="s">
        <v>3994</v>
      </c>
    </row>
    <row r="15154" spans="19:20">
      <c r="S15154" s="42">
        <v>22262</v>
      </c>
      <c r="T15154" s="66" t="s">
        <v>3994</v>
      </c>
    </row>
    <row r="15155" spans="19:20">
      <c r="S15155" s="42">
        <v>22263</v>
      </c>
      <c r="T15155" s="66" t="s">
        <v>4535</v>
      </c>
    </row>
    <row r="15156" spans="19:20">
      <c r="S15156" s="42">
        <v>22264</v>
      </c>
      <c r="T15156" s="66" t="s">
        <v>4536</v>
      </c>
    </row>
    <row r="15157" spans="19:20">
      <c r="S15157" s="42">
        <v>22571</v>
      </c>
      <c r="T15157" s="66" t="s">
        <v>3860</v>
      </c>
    </row>
    <row r="15158" spans="19:20">
      <c r="S15158" s="42">
        <v>22572</v>
      </c>
      <c r="T15158" s="66" t="s">
        <v>3860</v>
      </c>
    </row>
    <row r="15159" spans="19:20">
      <c r="S15159" s="42">
        <v>22573</v>
      </c>
      <c r="T15159" s="66" t="s">
        <v>3860</v>
      </c>
    </row>
    <row r="15160" spans="19:20">
      <c r="S15160" s="42">
        <v>22574</v>
      </c>
      <c r="T15160" s="66" t="s">
        <v>3860</v>
      </c>
    </row>
    <row r="15161" spans="19:20">
      <c r="S15161" s="42">
        <v>15910</v>
      </c>
      <c r="T15161" s="66" t="s">
        <v>3467</v>
      </c>
    </row>
    <row r="15162" spans="19:20">
      <c r="S15162" s="42">
        <v>15911</v>
      </c>
      <c r="T15162" s="66" t="s">
        <v>3944</v>
      </c>
    </row>
    <row r="15163" spans="19:20">
      <c r="S15163" s="42">
        <v>15913</v>
      </c>
      <c r="T15163" s="66" t="s">
        <v>3213</v>
      </c>
    </row>
    <row r="15164" spans="19:20">
      <c r="S15164" s="42">
        <v>15914</v>
      </c>
      <c r="T15164" s="66" t="s">
        <v>3514</v>
      </c>
    </row>
    <row r="15165" spans="19:20">
      <c r="S15165" s="42">
        <v>15915</v>
      </c>
      <c r="T15165" s="66" t="s">
        <v>3514</v>
      </c>
    </row>
    <row r="15166" spans="19:20">
      <c r="S15166" s="42">
        <v>15916</v>
      </c>
      <c r="T15166" s="66" t="s">
        <v>4006</v>
      </c>
    </row>
    <row r="15167" spans="19:20">
      <c r="S15167" s="42">
        <v>15917</v>
      </c>
      <c r="T15167" s="66" t="s">
        <v>3959</v>
      </c>
    </row>
    <row r="15168" spans="19:20">
      <c r="S15168" s="42">
        <v>15918</v>
      </c>
      <c r="T15168" s="66" t="s">
        <v>3213</v>
      </c>
    </row>
    <row r="15169" spans="19:20">
      <c r="S15169" s="42">
        <v>15919</v>
      </c>
      <c r="T15169" s="66" t="s">
        <v>3213</v>
      </c>
    </row>
    <row r="15170" spans="19:20">
      <c r="S15170" s="42">
        <v>15920</v>
      </c>
      <c r="T15170" s="66" t="s">
        <v>3213</v>
      </c>
    </row>
    <row r="15171" spans="19:20">
      <c r="S15171" s="42">
        <v>15921</v>
      </c>
      <c r="T15171" s="66" t="s">
        <v>3213</v>
      </c>
    </row>
    <row r="15172" spans="19:20">
      <c r="S15172" s="42">
        <v>15922</v>
      </c>
      <c r="T15172" s="66" t="s">
        <v>4061</v>
      </c>
    </row>
    <row r="15173" spans="19:20">
      <c r="S15173" s="42">
        <v>15923</v>
      </c>
      <c r="T15173" s="66" t="s">
        <v>4061</v>
      </c>
    </row>
    <row r="15174" spans="19:20">
      <c r="S15174" s="42">
        <v>15924</v>
      </c>
      <c r="T15174" s="66" t="s">
        <v>4061</v>
      </c>
    </row>
    <row r="15175" spans="19:20">
      <c r="S15175" s="42">
        <v>15925</v>
      </c>
      <c r="T15175" s="66" t="s">
        <v>3213</v>
      </c>
    </row>
    <row r="15176" spans="19:20">
      <c r="S15176" s="42">
        <v>16142</v>
      </c>
      <c r="T15176" s="66" t="s">
        <v>4062</v>
      </c>
    </row>
    <row r="15177" spans="19:20">
      <c r="S15177" s="42">
        <v>16143</v>
      </c>
      <c r="T15177" s="66" t="s">
        <v>4062</v>
      </c>
    </row>
    <row r="15178" spans="19:20">
      <c r="S15178" s="42">
        <v>16144</v>
      </c>
      <c r="T15178" s="66" t="s">
        <v>4062</v>
      </c>
    </row>
    <row r="15179" spans="19:20">
      <c r="S15179" s="42">
        <v>16145</v>
      </c>
      <c r="T15179" s="66" t="s">
        <v>4062</v>
      </c>
    </row>
    <row r="15180" spans="19:20">
      <c r="S15180" s="42">
        <v>16146</v>
      </c>
      <c r="T15180" s="66" t="s">
        <v>4062</v>
      </c>
    </row>
    <row r="15181" spans="19:20">
      <c r="S15181" s="42">
        <v>16147</v>
      </c>
      <c r="T15181" s="66" t="s">
        <v>4062</v>
      </c>
    </row>
    <row r="15182" spans="19:20">
      <c r="S15182" s="42">
        <v>16148</v>
      </c>
      <c r="T15182" s="66" t="s">
        <v>4062</v>
      </c>
    </row>
    <row r="15183" spans="19:20">
      <c r="S15183" s="42">
        <v>16149</v>
      </c>
      <c r="T15183" s="66" t="s">
        <v>4062</v>
      </c>
    </row>
    <row r="15184" spans="19:20">
      <c r="S15184" s="42">
        <v>16150</v>
      </c>
      <c r="T15184" s="66" t="s">
        <v>4062</v>
      </c>
    </row>
    <row r="15185" spans="19:20">
      <c r="S15185" s="42">
        <v>16151</v>
      </c>
      <c r="T15185" s="66" t="s">
        <v>4061</v>
      </c>
    </row>
    <row r="15186" spans="19:20">
      <c r="S15186" s="42">
        <v>16152</v>
      </c>
      <c r="T15186" s="66" t="s">
        <v>4062</v>
      </c>
    </row>
    <row r="15187" spans="19:20">
      <c r="S15187" s="42">
        <v>16153</v>
      </c>
      <c r="T15187" s="66" t="s">
        <v>4062</v>
      </c>
    </row>
    <row r="15188" spans="19:20">
      <c r="S15188" s="42">
        <v>16154</v>
      </c>
      <c r="T15188" s="66" t="s">
        <v>4062</v>
      </c>
    </row>
    <row r="15189" spans="19:20">
      <c r="S15189" s="42">
        <v>16155</v>
      </c>
      <c r="T15189" s="66" t="s">
        <v>4062</v>
      </c>
    </row>
    <row r="15190" spans="19:20">
      <c r="S15190" s="42">
        <v>16156</v>
      </c>
      <c r="T15190" s="66" t="s">
        <v>4062</v>
      </c>
    </row>
    <row r="15191" spans="19:20">
      <c r="S15191" s="42">
        <v>22330</v>
      </c>
      <c r="T15191" s="66" t="s">
        <v>3359</v>
      </c>
    </row>
    <row r="15192" spans="19:20">
      <c r="S15192" s="42">
        <v>22332</v>
      </c>
      <c r="T15192" s="66" t="s">
        <v>4534</v>
      </c>
    </row>
    <row r="15193" spans="19:20">
      <c r="S15193" s="42">
        <v>22333</v>
      </c>
      <c r="T15193" s="66" t="s">
        <v>4110</v>
      </c>
    </row>
    <row r="15194" spans="19:20">
      <c r="S15194" s="42">
        <v>22334</v>
      </c>
      <c r="T15194" s="66" t="s">
        <v>4537</v>
      </c>
    </row>
    <row r="15195" spans="19:20">
      <c r="S15195" s="42">
        <v>22335</v>
      </c>
      <c r="T15195" s="66" t="s">
        <v>3767</v>
      </c>
    </row>
    <row r="15196" spans="19:20">
      <c r="S15196" s="42">
        <v>22336</v>
      </c>
      <c r="T15196" s="66" t="s">
        <v>3514</v>
      </c>
    </row>
    <row r="15197" spans="19:20">
      <c r="S15197" s="42">
        <v>22337</v>
      </c>
      <c r="T15197" s="66" t="s">
        <v>3514</v>
      </c>
    </row>
    <row r="15198" spans="19:20">
      <c r="S15198" s="42">
        <v>22338</v>
      </c>
      <c r="T15198" s="66" t="s">
        <v>4212</v>
      </c>
    </row>
    <row r="15199" spans="19:20">
      <c r="S15199" s="42">
        <v>22339</v>
      </c>
      <c r="T15199" s="66" t="s">
        <v>4002</v>
      </c>
    </row>
    <row r="15200" spans="19:20">
      <c r="S15200" s="42">
        <v>22340</v>
      </c>
      <c r="T15200" s="66" t="s">
        <v>4002</v>
      </c>
    </row>
    <row r="15201" spans="19:20">
      <c r="S15201" s="42">
        <v>7076</v>
      </c>
      <c r="T15201" s="66" t="s">
        <v>3831</v>
      </c>
    </row>
    <row r="15202" spans="19:20">
      <c r="S15202" s="42">
        <v>24553</v>
      </c>
      <c r="T15202" s="66" t="s">
        <v>3831</v>
      </c>
    </row>
    <row r="15203" spans="19:20">
      <c r="S15203" s="42">
        <v>18129</v>
      </c>
      <c r="T15203" s="66" t="s">
        <v>3831</v>
      </c>
    </row>
    <row r="15204" spans="19:20">
      <c r="S15204" s="42">
        <v>24552</v>
      </c>
      <c r="T15204" s="66" t="s">
        <v>3831</v>
      </c>
    </row>
    <row r="15205" spans="19:20">
      <c r="S15205" s="42">
        <v>18130</v>
      </c>
      <c r="T15205" s="66" t="s">
        <v>3831</v>
      </c>
    </row>
    <row r="15206" spans="19:20">
      <c r="S15206" s="42">
        <v>24554</v>
      </c>
      <c r="T15206" s="66" t="s">
        <v>3831</v>
      </c>
    </row>
    <row r="15207" spans="19:20">
      <c r="S15207" s="42">
        <v>18133</v>
      </c>
      <c r="T15207" s="66" t="s">
        <v>3831</v>
      </c>
    </row>
    <row r="15208" spans="19:20">
      <c r="S15208" s="42">
        <v>18131</v>
      </c>
      <c r="T15208" s="66" t="s">
        <v>3831</v>
      </c>
    </row>
    <row r="15209" spans="19:20">
      <c r="S15209" s="42">
        <v>18132</v>
      </c>
      <c r="T15209" s="66" t="s">
        <v>3831</v>
      </c>
    </row>
    <row r="15210" spans="19:20">
      <c r="S15210" s="42">
        <v>24555</v>
      </c>
      <c r="T15210" s="66" t="s">
        <v>3831</v>
      </c>
    </row>
    <row r="15211" spans="19:20">
      <c r="S15211" s="42">
        <v>24556</v>
      </c>
      <c r="T15211" s="66" t="s">
        <v>3831</v>
      </c>
    </row>
    <row r="15212" spans="19:20">
      <c r="S15212" s="42">
        <v>24581</v>
      </c>
      <c r="T15212" s="66" t="s">
        <v>3988</v>
      </c>
    </row>
    <row r="15213" spans="19:20">
      <c r="S15213" s="42">
        <v>24596</v>
      </c>
      <c r="T15213" s="66" t="s">
        <v>4159</v>
      </c>
    </row>
    <row r="15214" spans="19:20">
      <c r="S15214" s="42">
        <v>18223</v>
      </c>
      <c r="T15214" s="66" t="s">
        <v>3428</v>
      </c>
    </row>
    <row r="15215" spans="19:20">
      <c r="S15215" s="42">
        <v>18224</v>
      </c>
      <c r="T15215" s="66" t="s">
        <v>4099</v>
      </c>
    </row>
    <row r="15216" spans="19:20">
      <c r="S15216" s="42">
        <v>18230</v>
      </c>
      <c r="T15216" s="66" t="s">
        <v>3894</v>
      </c>
    </row>
    <row r="15217" spans="19:20">
      <c r="S15217" s="42">
        <v>24621</v>
      </c>
      <c r="T15217" s="66" t="s">
        <v>4380</v>
      </c>
    </row>
    <row r="15218" spans="19:20">
      <c r="S15218" s="42">
        <v>18239</v>
      </c>
      <c r="T15218" s="66" t="s">
        <v>4380</v>
      </c>
    </row>
    <row r="15219" spans="19:20">
      <c r="S15219" s="42">
        <v>24620</v>
      </c>
      <c r="T15219" s="66" t="s">
        <v>3860</v>
      </c>
    </row>
    <row r="15220" spans="19:20">
      <c r="S15220" s="42">
        <v>24628</v>
      </c>
      <c r="T15220" s="66" t="s">
        <v>3810</v>
      </c>
    </row>
    <row r="15221" spans="19:20">
      <c r="S15221" s="42">
        <v>24641</v>
      </c>
      <c r="T15221" s="66" t="s">
        <v>4259</v>
      </c>
    </row>
    <row r="15222" spans="19:20">
      <c r="S15222" s="42">
        <v>24640</v>
      </c>
      <c r="T15222" s="66" t="s">
        <v>4259</v>
      </c>
    </row>
    <row r="15223" spans="19:20">
      <c r="S15223" s="42">
        <v>18269</v>
      </c>
      <c r="T15223" s="66" t="s">
        <v>3213</v>
      </c>
    </row>
    <row r="15224" spans="19:20">
      <c r="S15224" s="42">
        <v>18278</v>
      </c>
      <c r="T15224" s="66" t="s">
        <v>3236</v>
      </c>
    </row>
    <row r="15225" spans="19:20">
      <c r="S15225" s="42">
        <v>18279</v>
      </c>
      <c r="T15225" s="66" t="s">
        <v>3236</v>
      </c>
    </row>
    <row r="15226" spans="19:20">
      <c r="S15226" s="42">
        <v>24654</v>
      </c>
      <c r="T15226" s="66" t="s">
        <v>3329</v>
      </c>
    </row>
    <row r="15227" spans="19:20">
      <c r="S15227" s="42">
        <v>24655</v>
      </c>
      <c r="T15227" s="66" t="s">
        <v>3236</v>
      </c>
    </row>
    <row r="15228" spans="19:20">
      <c r="S15228" s="42">
        <v>24656</v>
      </c>
      <c r="T15228" s="66" t="s">
        <v>3236</v>
      </c>
    </row>
    <row r="15229" spans="19:20">
      <c r="S15229" s="42">
        <v>24657</v>
      </c>
      <c r="T15229" s="66" t="s">
        <v>3329</v>
      </c>
    </row>
    <row r="15230" spans="19:20">
      <c r="S15230" s="42">
        <v>24658</v>
      </c>
      <c r="T15230" s="66" t="s">
        <v>3329</v>
      </c>
    </row>
    <row r="15231" spans="19:20">
      <c r="S15231" s="42">
        <v>24659</v>
      </c>
      <c r="T15231" s="66" t="s">
        <v>3329</v>
      </c>
    </row>
    <row r="15232" spans="19:20">
      <c r="S15232" s="42">
        <v>24660</v>
      </c>
      <c r="T15232" s="66" t="s">
        <v>3236</v>
      </c>
    </row>
    <row r="15233" spans="19:20">
      <c r="S15233" s="42">
        <v>18290</v>
      </c>
      <c r="T15233" s="66" t="s">
        <v>3213</v>
      </c>
    </row>
    <row r="15234" spans="19:20">
      <c r="S15234" s="42">
        <v>18288</v>
      </c>
      <c r="T15234" s="66" t="s">
        <v>3213</v>
      </c>
    </row>
    <row r="15235" spans="19:20">
      <c r="S15235" s="42">
        <v>18291</v>
      </c>
      <c r="T15235" s="66" t="s">
        <v>3213</v>
      </c>
    </row>
    <row r="15236" spans="19:20">
      <c r="S15236" s="42">
        <v>18292</v>
      </c>
      <c r="T15236" s="66" t="s">
        <v>3213</v>
      </c>
    </row>
    <row r="15237" spans="19:20">
      <c r="S15237" s="42">
        <v>18293</v>
      </c>
      <c r="T15237" s="66" t="s">
        <v>3213</v>
      </c>
    </row>
    <row r="15238" spans="19:20">
      <c r="S15238" s="42">
        <v>18289</v>
      </c>
      <c r="T15238" s="66" t="s">
        <v>4538</v>
      </c>
    </row>
    <row r="15239" spans="19:20">
      <c r="S15239" s="42">
        <v>18318</v>
      </c>
      <c r="T15239" s="66" t="s">
        <v>3866</v>
      </c>
    </row>
    <row r="15240" spans="19:20">
      <c r="S15240" s="42">
        <v>24681</v>
      </c>
      <c r="T15240" s="66" t="s">
        <v>3421</v>
      </c>
    </row>
    <row r="15241" spans="19:20">
      <c r="S15241" s="42">
        <v>24682</v>
      </c>
      <c r="T15241" s="66" t="s">
        <v>3421</v>
      </c>
    </row>
    <row r="15242" spans="19:20">
      <c r="S15242" s="42">
        <v>24680</v>
      </c>
      <c r="T15242" s="66" t="s">
        <v>4532</v>
      </c>
    </row>
    <row r="15243" spans="19:20">
      <c r="S15243" s="42">
        <v>24684</v>
      </c>
      <c r="T15243" s="66" t="s">
        <v>4107</v>
      </c>
    </row>
    <row r="15244" spans="19:20">
      <c r="S15244" s="42">
        <v>18340</v>
      </c>
      <c r="T15244" s="66" t="s">
        <v>4107</v>
      </c>
    </row>
    <row r="15245" spans="19:20">
      <c r="S15245" s="42">
        <v>18345</v>
      </c>
      <c r="T15245" s="66" t="s">
        <v>4107</v>
      </c>
    </row>
    <row r="15246" spans="19:20">
      <c r="S15246" s="42">
        <v>18346</v>
      </c>
      <c r="T15246" s="66" t="s">
        <v>4107</v>
      </c>
    </row>
    <row r="15247" spans="19:20">
      <c r="S15247" s="42">
        <v>18336</v>
      </c>
      <c r="T15247" s="66" t="s">
        <v>4107</v>
      </c>
    </row>
    <row r="15248" spans="19:20">
      <c r="S15248" s="42">
        <v>24694</v>
      </c>
      <c r="T15248" s="66" t="s">
        <v>4107</v>
      </c>
    </row>
    <row r="15249" spans="19:20">
      <c r="S15249" s="42">
        <v>18337</v>
      </c>
      <c r="T15249" s="66" t="s">
        <v>4107</v>
      </c>
    </row>
    <row r="15250" spans="19:20">
      <c r="S15250" s="42">
        <v>18338</v>
      </c>
      <c r="T15250" s="66" t="s">
        <v>4107</v>
      </c>
    </row>
    <row r="15251" spans="19:20">
      <c r="S15251" s="42">
        <v>18339</v>
      </c>
      <c r="T15251" s="66" t="s">
        <v>4107</v>
      </c>
    </row>
    <row r="15252" spans="19:20">
      <c r="S15252" s="42">
        <v>18341</v>
      </c>
      <c r="T15252" s="66" t="s">
        <v>4107</v>
      </c>
    </row>
    <row r="15253" spans="19:20">
      <c r="S15253" s="42">
        <v>18342</v>
      </c>
      <c r="T15253" s="66" t="s">
        <v>4107</v>
      </c>
    </row>
    <row r="15254" spans="19:20">
      <c r="S15254" s="42">
        <v>18343</v>
      </c>
      <c r="T15254" s="66" t="s">
        <v>4107</v>
      </c>
    </row>
    <row r="15255" spans="19:20">
      <c r="S15255" s="42">
        <v>18344</v>
      </c>
      <c r="T15255" s="66" t="s">
        <v>4107</v>
      </c>
    </row>
    <row r="15256" spans="19:20">
      <c r="S15256" s="42">
        <v>18363</v>
      </c>
      <c r="T15256" s="66" t="s">
        <v>3343</v>
      </c>
    </row>
    <row r="15257" spans="19:20">
      <c r="S15257" s="42">
        <v>24716</v>
      </c>
      <c r="T15257" s="66" t="s">
        <v>3767</v>
      </c>
    </row>
    <row r="15258" spans="19:20">
      <c r="S15258" s="42">
        <v>24717</v>
      </c>
      <c r="T15258" s="66" t="s">
        <v>3767</v>
      </c>
    </row>
    <row r="15259" spans="19:20">
      <c r="S15259" s="42">
        <v>18392</v>
      </c>
      <c r="T15259" s="66" t="s">
        <v>4258</v>
      </c>
    </row>
    <row r="15260" spans="19:20">
      <c r="S15260" s="42">
        <v>18393</v>
      </c>
      <c r="T15260" s="66" t="s">
        <v>4258</v>
      </c>
    </row>
    <row r="15261" spans="19:20">
      <c r="S15261" s="42">
        <v>18394</v>
      </c>
      <c r="T15261" s="66" t="s">
        <v>4258</v>
      </c>
    </row>
    <row r="15262" spans="19:20">
      <c r="S15262" s="42">
        <v>18395</v>
      </c>
      <c r="T15262" s="66" t="s">
        <v>4258</v>
      </c>
    </row>
    <row r="15263" spans="19:20">
      <c r="S15263" s="42">
        <v>18396</v>
      </c>
      <c r="T15263" s="66" t="s">
        <v>4258</v>
      </c>
    </row>
    <row r="15264" spans="19:20">
      <c r="S15264" s="42">
        <v>18391</v>
      </c>
      <c r="T15264" s="66" t="s">
        <v>4258</v>
      </c>
    </row>
    <row r="15265" spans="19:20">
      <c r="S15265" s="42">
        <v>24724</v>
      </c>
      <c r="T15265" s="66" t="s">
        <v>3467</v>
      </c>
    </row>
    <row r="15266" spans="19:20">
      <c r="S15266" s="42">
        <v>18427</v>
      </c>
      <c r="T15266" s="66" t="s">
        <v>4465</v>
      </c>
    </row>
    <row r="15267" spans="19:20">
      <c r="S15267" s="42">
        <v>24732</v>
      </c>
      <c r="T15267" s="66" t="s">
        <v>4443</v>
      </c>
    </row>
    <row r="15268" spans="19:20">
      <c r="S15268" s="42">
        <v>24733</v>
      </c>
      <c r="T15268" s="66" t="s">
        <v>4539</v>
      </c>
    </row>
    <row r="15269" spans="19:20">
      <c r="S15269" s="42">
        <v>24734</v>
      </c>
      <c r="T15269" s="66" t="s">
        <v>4539</v>
      </c>
    </row>
    <row r="15270" spans="19:20">
      <c r="S15270" s="42">
        <v>24735</v>
      </c>
      <c r="T15270" s="66" t="s">
        <v>4539</v>
      </c>
    </row>
    <row r="15271" spans="19:20">
      <c r="S15271" s="42">
        <v>24736</v>
      </c>
      <c r="T15271" s="66" t="s">
        <v>4539</v>
      </c>
    </row>
    <row r="15272" spans="19:20">
      <c r="S15272" s="42">
        <v>24737</v>
      </c>
      <c r="T15272" s="66" t="s">
        <v>4539</v>
      </c>
    </row>
    <row r="15273" spans="19:20">
      <c r="S15273" s="42">
        <v>24744</v>
      </c>
      <c r="T15273" s="66" t="s">
        <v>4382</v>
      </c>
    </row>
    <row r="15274" spans="19:20">
      <c r="S15274" s="42">
        <v>4021</v>
      </c>
      <c r="T15274" s="66" t="s">
        <v>4382</v>
      </c>
    </row>
    <row r="15275" spans="19:20">
      <c r="S15275" s="42">
        <v>91705</v>
      </c>
      <c r="T15275" s="66" t="s">
        <v>4258</v>
      </c>
    </row>
    <row r="15276" spans="19:20">
      <c r="S15276" s="42">
        <v>91706</v>
      </c>
      <c r="T15276" s="66" t="s">
        <v>4258</v>
      </c>
    </row>
    <row r="15277" spans="19:20">
      <c r="S15277" s="42">
        <v>91707</v>
      </c>
      <c r="T15277" s="66" t="s">
        <v>4258</v>
      </c>
    </row>
    <row r="15278" spans="19:20">
      <c r="S15278" s="42">
        <v>91708</v>
      </c>
      <c r="T15278" s="66" t="s">
        <v>4258</v>
      </c>
    </row>
    <row r="15279" spans="19:20">
      <c r="S15279" s="42">
        <v>91709</v>
      </c>
      <c r="T15279" s="66" t="s">
        <v>4258</v>
      </c>
    </row>
    <row r="15280" spans="19:20">
      <c r="S15280" s="42">
        <v>24756</v>
      </c>
      <c r="T15280" s="66" t="s">
        <v>3343</v>
      </c>
    </row>
    <row r="15281" spans="19:20">
      <c r="S15281" s="42">
        <v>18439</v>
      </c>
      <c r="T15281" s="66" t="s">
        <v>3329</v>
      </c>
    </row>
    <row r="15282" spans="19:20">
      <c r="S15282" s="42">
        <v>18438</v>
      </c>
      <c r="T15282" s="66" t="s">
        <v>3329</v>
      </c>
    </row>
    <row r="15283" spans="19:20">
      <c r="S15283" s="42">
        <v>24754</v>
      </c>
      <c r="T15283" s="66" t="s">
        <v>3988</v>
      </c>
    </row>
    <row r="15284" spans="19:20">
      <c r="S15284" s="42">
        <v>24755</v>
      </c>
      <c r="T15284" s="66" t="s">
        <v>3988</v>
      </c>
    </row>
    <row r="15285" spans="19:20">
      <c r="S15285" s="42">
        <v>18440</v>
      </c>
      <c r="T15285" s="66" t="s">
        <v>3343</v>
      </c>
    </row>
    <row r="15286" spans="19:20">
      <c r="S15286" s="42">
        <v>18441</v>
      </c>
      <c r="T15286" s="66" t="s">
        <v>3988</v>
      </c>
    </row>
    <row r="15287" spans="19:20">
      <c r="S15287" s="42">
        <v>18442</v>
      </c>
      <c r="T15287" s="66" t="s">
        <v>3988</v>
      </c>
    </row>
    <row r="15288" spans="19:20">
      <c r="S15288" s="42">
        <v>18443</v>
      </c>
      <c r="T15288" s="66" t="s">
        <v>3343</v>
      </c>
    </row>
    <row r="15289" spans="19:20">
      <c r="S15289" s="42">
        <v>24758</v>
      </c>
      <c r="T15289" s="66" t="s">
        <v>3329</v>
      </c>
    </row>
    <row r="15290" spans="19:20">
      <c r="S15290" s="42">
        <v>24759</v>
      </c>
      <c r="T15290" s="66" t="s">
        <v>3329</v>
      </c>
    </row>
    <row r="15291" spans="19:20">
      <c r="S15291" s="42">
        <v>18451</v>
      </c>
      <c r="T15291" s="66" t="s">
        <v>3894</v>
      </c>
    </row>
    <row r="15292" spans="19:20">
      <c r="S15292" s="42">
        <v>24760</v>
      </c>
      <c r="T15292" s="66" t="s">
        <v>3894</v>
      </c>
    </row>
    <row r="15293" spans="19:20">
      <c r="S15293" s="42">
        <v>24761</v>
      </c>
      <c r="T15293" s="66" t="s">
        <v>4540</v>
      </c>
    </row>
    <row r="15294" spans="19:20">
      <c r="S15294" s="42">
        <v>18484</v>
      </c>
      <c r="T15294" s="66" t="s">
        <v>3329</v>
      </c>
    </row>
    <row r="15295" spans="19:20">
      <c r="S15295" s="42">
        <v>24795</v>
      </c>
      <c r="T15295" s="66" t="s">
        <v>3329</v>
      </c>
    </row>
    <row r="15296" spans="19:20">
      <c r="S15296" s="42">
        <v>24794</v>
      </c>
      <c r="T15296" s="66" t="s">
        <v>3329</v>
      </c>
    </row>
    <row r="15297" spans="19:20">
      <c r="S15297" s="42">
        <v>24793</v>
      </c>
      <c r="T15297" s="66" t="s">
        <v>3329</v>
      </c>
    </row>
    <row r="15298" spans="19:20">
      <c r="S15298" s="42">
        <v>24792</v>
      </c>
      <c r="T15298" s="66" t="s">
        <v>3329</v>
      </c>
    </row>
    <row r="15299" spans="19:20">
      <c r="S15299" s="42">
        <v>18483</v>
      </c>
      <c r="T15299" s="66" t="s">
        <v>3329</v>
      </c>
    </row>
    <row r="15300" spans="19:20">
      <c r="S15300" s="42">
        <v>24786</v>
      </c>
      <c r="T15300" s="66" t="s">
        <v>3329</v>
      </c>
    </row>
    <row r="15301" spans="19:20">
      <c r="S15301" s="42">
        <v>24787</v>
      </c>
      <c r="T15301" s="66" t="s">
        <v>3329</v>
      </c>
    </row>
    <row r="15302" spans="19:20">
      <c r="S15302" s="42">
        <v>24788</v>
      </c>
      <c r="T15302" s="66" t="s">
        <v>3236</v>
      </c>
    </row>
    <row r="15303" spans="19:20">
      <c r="S15303" s="42">
        <v>24789</v>
      </c>
      <c r="T15303" s="66" t="s">
        <v>3329</v>
      </c>
    </row>
    <row r="15304" spans="19:20">
      <c r="S15304" s="42">
        <v>18477</v>
      </c>
      <c r="T15304" s="66" t="s">
        <v>3329</v>
      </c>
    </row>
    <row r="15305" spans="19:20">
      <c r="S15305" s="42">
        <v>18492</v>
      </c>
      <c r="T15305" s="66" t="s">
        <v>3329</v>
      </c>
    </row>
    <row r="15306" spans="19:20">
      <c r="S15306" s="42">
        <v>18489</v>
      </c>
      <c r="T15306" s="66" t="s">
        <v>3329</v>
      </c>
    </row>
    <row r="15307" spans="19:20">
      <c r="S15307" s="42">
        <v>18488</v>
      </c>
      <c r="T15307" s="66" t="s">
        <v>3329</v>
      </c>
    </row>
    <row r="15308" spans="19:20">
      <c r="S15308" s="42">
        <v>18496</v>
      </c>
      <c r="T15308" s="66" t="s">
        <v>3329</v>
      </c>
    </row>
    <row r="15309" spans="19:20">
      <c r="S15309" s="42">
        <v>24791</v>
      </c>
      <c r="T15309" s="66" t="s">
        <v>3329</v>
      </c>
    </row>
    <row r="15310" spans="19:20">
      <c r="S15310" s="42">
        <v>24790</v>
      </c>
      <c r="T15310" s="66" t="s">
        <v>3329</v>
      </c>
    </row>
    <row r="15311" spans="19:20">
      <c r="S15311" s="42">
        <v>18491</v>
      </c>
      <c r="T15311" s="66" t="s">
        <v>3329</v>
      </c>
    </row>
    <row r="15312" spans="19:20">
      <c r="S15312" s="42">
        <v>18490</v>
      </c>
      <c r="T15312" s="66" t="s">
        <v>3329</v>
      </c>
    </row>
    <row r="15313" spans="19:20">
      <c r="S15313" s="42">
        <v>18487</v>
      </c>
      <c r="T15313" s="66" t="s">
        <v>3329</v>
      </c>
    </row>
    <row r="15314" spans="19:20">
      <c r="S15314" s="42">
        <v>18486</v>
      </c>
      <c r="T15314" s="66" t="s">
        <v>3329</v>
      </c>
    </row>
    <row r="15315" spans="19:20">
      <c r="S15315" s="42">
        <v>18485</v>
      </c>
      <c r="T15315" s="66" t="s">
        <v>3329</v>
      </c>
    </row>
    <row r="15316" spans="19:20">
      <c r="S15316" s="42">
        <v>24799</v>
      </c>
      <c r="T15316" s="66" t="s">
        <v>4541</v>
      </c>
    </row>
    <row r="15317" spans="19:20">
      <c r="S15317" s="42">
        <v>24796</v>
      </c>
      <c r="T15317" s="66" t="s">
        <v>3343</v>
      </c>
    </row>
    <row r="15318" spans="19:20">
      <c r="S15318" s="42">
        <v>18497</v>
      </c>
      <c r="T15318" s="66" t="s">
        <v>3343</v>
      </c>
    </row>
    <row r="15319" spans="19:20">
      <c r="S15319" s="42">
        <v>18498</v>
      </c>
      <c r="T15319" s="66" t="s">
        <v>3343</v>
      </c>
    </row>
    <row r="15320" spans="19:20">
      <c r="S15320" s="42">
        <v>18500</v>
      </c>
      <c r="T15320" s="66" t="s">
        <v>3988</v>
      </c>
    </row>
    <row r="15321" spans="19:20">
      <c r="S15321" s="42">
        <v>18499</v>
      </c>
      <c r="T15321" s="66" t="s">
        <v>3988</v>
      </c>
    </row>
    <row r="15322" spans="19:20">
      <c r="S15322" s="42">
        <v>18501</v>
      </c>
      <c r="T15322" s="66" t="s">
        <v>3988</v>
      </c>
    </row>
    <row r="15323" spans="19:20">
      <c r="S15323" s="42">
        <v>24797</v>
      </c>
      <c r="T15323" s="66" t="s">
        <v>3343</v>
      </c>
    </row>
    <row r="15324" spans="19:20">
      <c r="S15324" s="42">
        <v>18502</v>
      </c>
      <c r="T15324" s="66" t="s">
        <v>3343</v>
      </c>
    </row>
    <row r="15325" spans="19:20">
      <c r="S15325" s="42">
        <v>18503</v>
      </c>
      <c r="T15325" s="66" t="s">
        <v>3343</v>
      </c>
    </row>
    <row r="15326" spans="19:20">
      <c r="S15326" s="42">
        <v>24798</v>
      </c>
      <c r="T15326" s="66" t="s">
        <v>3988</v>
      </c>
    </row>
    <row r="15327" spans="19:20">
      <c r="S15327" s="42">
        <v>18504</v>
      </c>
      <c r="T15327" s="66" t="s">
        <v>3343</v>
      </c>
    </row>
    <row r="15328" spans="19:20">
      <c r="S15328" s="42">
        <v>18509</v>
      </c>
      <c r="T15328" s="66" t="s">
        <v>4136</v>
      </c>
    </row>
    <row r="15329" spans="19:20">
      <c r="S15329" s="42">
        <v>18510</v>
      </c>
      <c r="T15329" s="66" t="s">
        <v>4136</v>
      </c>
    </row>
    <row r="15330" spans="19:20">
      <c r="S15330" s="42">
        <v>18511</v>
      </c>
      <c r="T15330" s="66" t="s">
        <v>4136</v>
      </c>
    </row>
    <row r="15331" spans="19:20">
      <c r="S15331" s="42">
        <v>18512</v>
      </c>
      <c r="T15331" s="66" t="s">
        <v>4136</v>
      </c>
    </row>
    <row r="15332" spans="19:20">
      <c r="S15332" s="42">
        <v>18534</v>
      </c>
      <c r="T15332" s="66" t="s">
        <v>4542</v>
      </c>
    </row>
    <row r="15333" spans="19:20">
      <c r="S15333" s="42">
        <v>18470</v>
      </c>
      <c r="T15333" s="66" t="s">
        <v>3213</v>
      </c>
    </row>
    <row r="15334" spans="19:20">
      <c r="S15334" s="42">
        <v>18471</v>
      </c>
      <c r="T15334" s="66" t="s">
        <v>3213</v>
      </c>
    </row>
    <row r="15335" spans="19:20">
      <c r="S15335" s="42">
        <v>18472</v>
      </c>
      <c r="T15335" s="66" t="s">
        <v>3213</v>
      </c>
    </row>
    <row r="15336" spans="19:20">
      <c r="S15336" s="42">
        <v>24836</v>
      </c>
      <c r="T15336" s="66" t="s">
        <v>4542</v>
      </c>
    </row>
    <row r="15337" spans="19:20">
      <c r="S15337" s="42">
        <v>18535</v>
      </c>
      <c r="T15337" s="66" t="s">
        <v>4542</v>
      </c>
    </row>
    <row r="15338" spans="19:20">
      <c r="S15338" s="42">
        <v>24835</v>
      </c>
      <c r="T15338" s="66" t="s">
        <v>4542</v>
      </c>
    </row>
    <row r="15339" spans="19:20">
      <c r="S15339" s="42">
        <v>24834</v>
      </c>
      <c r="T15339" s="66" t="s">
        <v>4542</v>
      </c>
    </row>
    <row r="15340" spans="19:20">
      <c r="S15340" s="42">
        <v>24837</v>
      </c>
      <c r="T15340" s="66" t="s">
        <v>4543</v>
      </c>
    </row>
    <row r="15341" spans="19:20">
      <c r="S15341" s="42">
        <v>24838</v>
      </c>
      <c r="T15341" s="66" t="s">
        <v>4543</v>
      </c>
    </row>
    <row r="15342" spans="19:20">
      <c r="S15342" s="42">
        <v>24839</v>
      </c>
      <c r="T15342" s="66" t="s">
        <v>4470</v>
      </c>
    </row>
    <row r="15343" spans="19:20">
      <c r="S15343" s="42">
        <v>18536</v>
      </c>
      <c r="T15343" s="66" t="s">
        <v>4470</v>
      </c>
    </row>
    <row r="15344" spans="19:20">
      <c r="S15344" s="42">
        <v>18537</v>
      </c>
      <c r="T15344" s="66" t="s">
        <v>4470</v>
      </c>
    </row>
    <row r="15345" spans="19:20">
      <c r="S15345" s="42">
        <v>18538</v>
      </c>
      <c r="T15345" s="66" t="s">
        <v>4544</v>
      </c>
    </row>
    <row r="15346" spans="19:20">
      <c r="S15346" s="42">
        <v>18539</v>
      </c>
      <c r="T15346" s="66" t="s">
        <v>4544</v>
      </c>
    </row>
    <row r="15347" spans="19:20">
      <c r="S15347" s="42">
        <v>18540</v>
      </c>
      <c r="T15347" s="66" t="s">
        <v>4544</v>
      </c>
    </row>
    <row r="15348" spans="19:20">
      <c r="S15348" s="42">
        <v>18541</v>
      </c>
      <c r="T15348" s="66" t="s">
        <v>4544</v>
      </c>
    </row>
    <row r="15349" spans="19:20">
      <c r="S15349" s="42">
        <v>18542</v>
      </c>
      <c r="T15349" s="66" t="s">
        <v>4470</v>
      </c>
    </row>
    <row r="15350" spans="19:20">
      <c r="S15350" s="42">
        <v>18543</v>
      </c>
      <c r="T15350" s="66" t="s">
        <v>4470</v>
      </c>
    </row>
    <row r="15351" spans="19:20">
      <c r="S15351" s="42">
        <v>24840</v>
      </c>
      <c r="T15351" s="66" t="s">
        <v>4470</v>
      </c>
    </row>
    <row r="15352" spans="19:20">
      <c r="S15352" s="42">
        <v>80061</v>
      </c>
      <c r="T15352" s="66" t="s">
        <v>3329</v>
      </c>
    </row>
    <row r="15353" spans="19:20">
      <c r="S15353" s="42">
        <v>80064</v>
      </c>
      <c r="T15353" s="66" t="s">
        <v>3329</v>
      </c>
    </row>
    <row r="15354" spans="19:20">
      <c r="S15354" s="42">
        <v>80066</v>
      </c>
      <c r="T15354" s="66" t="s">
        <v>3329</v>
      </c>
    </row>
    <row r="15355" spans="19:20">
      <c r="S15355" s="42">
        <v>24841</v>
      </c>
      <c r="T15355" s="66" t="s">
        <v>3329</v>
      </c>
    </row>
    <row r="15356" spans="19:20">
      <c r="S15356" s="42">
        <v>80060</v>
      </c>
      <c r="T15356" s="66" t="s">
        <v>3329</v>
      </c>
    </row>
    <row r="15357" spans="19:20">
      <c r="S15357" s="42">
        <v>24853</v>
      </c>
      <c r="T15357" s="66" t="s">
        <v>3481</v>
      </c>
    </row>
    <row r="15358" spans="19:20">
      <c r="S15358" s="42">
        <v>75019</v>
      </c>
      <c r="T15358" s="66" t="s">
        <v>4051</v>
      </c>
    </row>
    <row r="15359" spans="19:20">
      <c r="S15359" s="42">
        <v>75020</v>
      </c>
      <c r="T15359" s="66" t="s">
        <v>4051</v>
      </c>
    </row>
    <row r="15360" spans="19:20">
      <c r="S15360" s="42">
        <v>24876</v>
      </c>
      <c r="T15360" s="66" t="s">
        <v>3833</v>
      </c>
    </row>
    <row r="15361" spans="19:20">
      <c r="S15361" s="42">
        <v>24877</v>
      </c>
      <c r="T15361" s="66" t="s">
        <v>3833</v>
      </c>
    </row>
    <row r="15362" spans="19:20">
      <c r="S15362" s="42">
        <v>24854</v>
      </c>
      <c r="T15362" s="66" t="s">
        <v>3319</v>
      </c>
    </row>
    <row r="15363" spans="19:20">
      <c r="S15363" s="42">
        <v>24855</v>
      </c>
      <c r="T15363" s="66" t="s">
        <v>3319</v>
      </c>
    </row>
    <row r="15364" spans="19:20">
      <c r="S15364" s="42">
        <v>24856</v>
      </c>
      <c r="T15364" s="66" t="s">
        <v>4464</v>
      </c>
    </row>
    <row r="15365" spans="19:20">
      <c r="S15365" s="42">
        <v>24871</v>
      </c>
      <c r="T15365" s="66" t="s">
        <v>3833</v>
      </c>
    </row>
    <row r="15366" spans="19:20">
      <c r="S15366" s="42">
        <v>24872</v>
      </c>
      <c r="T15366" s="66" t="s">
        <v>3833</v>
      </c>
    </row>
    <row r="15367" spans="19:20">
      <c r="S15367" s="42">
        <v>24873</v>
      </c>
      <c r="T15367" s="66" t="s">
        <v>3833</v>
      </c>
    </row>
    <row r="15368" spans="19:20">
      <c r="S15368" s="42">
        <v>24874</v>
      </c>
      <c r="T15368" s="66" t="s">
        <v>3833</v>
      </c>
    </row>
    <row r="15369" spans="19:20">
      <c r="S15369" s="42">
        <v>24875</v>
      </c>
      <c r="T15369" s="66" t="s">
        <v>3833</v>
      </c>
    </row>
    <row r="15370" spans="19:20">
      <c r="S15370" s="42">
        <v>24878</v>
      </c>
      <c r="T15370" s="66" t="s">
        <v>3833</v>
      </c>
    </row>
    <row r="15371" spans="19:20">
      <c r="S15371" s="42">
        <v>24879</v>
      </c>
      <c r="T15371" s="66" t="s">
        <v>3833</v>
      </c>
    </row>
    <row r="15372" spans="19:20">
      <c r="S15372" s="42">
        <v>24880</v>
      </c>
      <c r="T15372" s="66" t="s">
        <v>3833</v>
      </c>
    </row>
    <row r="15373" spans="19:20">
      <c r="S15373" s="42">
        <v>24881</v>
      </c>
      <c r="T15373" s="66" t="s">
        <v>3833</v>
      </c>
    </row>
    <row r="15374" spans="19:20">
      <c r="S15374" s="42">
        <v>24882</v>
      </c>
      <c r="T15374" s="66" t="s">
        <v>3833</v>
      </c>
    </row>
    <row r="15375" spans="19:20">
      <c r="S15375" s="42">
        <v>24883</v>
      </c>
      <c r="T15375" s="66" t="s">
        <v>3833</v>
      </c>
    </row>
    <row r="15376" spans="19:20">
      <c r="S15376" s="42">
        <v>24857</v>
      </c>
      <c r="T15376" s="66" t="s">
        <v>3319</v>
      </c>
    </row>
    <row r="15377" spans="19:20">
      <c r="S15377" s="42">
        <v>18586</v>
      </c>
      <c r="T15377" s="66" t="s">
        <v>3833</v>
      </c>
    </row>
    <row r="15378" spans="19:20">
      <c r="S15378" s="42">
        <v>24858</v>
      </c>
      <c r="T15378" s="66" t="s">
        <v>3319</v>
      </c>
    </row>
    <row r="15379" spans="19:20">
      <c r="S15379" s="42">
        <v>24859</v>
      </c>
      <c r="T15379" s="66" t="s">
        <v>3319</v>
      </c>
    </row>
    <row r="15380" spans="19:20">
      <c r="S15380" s="42">
        <v>24884</v>
      </c>
      <c r="T15380" s="66" t="s">
        <v>3833</v>
      </c>
    </row>
    <row r="15381" spans="19:20">
      <c r="S15381" s="42">
        <v>18585</v>
      </c>
      <c r="T15381" s="66" t="s">
        <v>3833</v>
      </c>
    </row>
    <row r="15382" spans="19:20">
      <c r="S15382" s="42">
        <v>18615</v>
      </c>
      <c r="T15382" s="66" t="s">
        <v>3329</v>
      </c>
    </row>
    <row r="15383" spans="19:20">
      <c r="S15383" s="42">
        <v>18616</v>
      </c>
      <c r="T15383" s="66" t="s">
        <v>3329</v>
      </c>
    </row>
    <row r="15384" spans="19:20">
      <c r="S15384" s="42">
        <v>18617</v>
      </c>
      <c r="T15384" s="66" t="s">
        <v>3329</v>
      </c>
    </row>
    <row r="15385" spans="19:20">
      <c r="S15385" s="42">
        <v>18618</v>
      </c>
      <c r="T15385" s="66" t="s">
        <v>3329</v>
      </c>
    </row>
    <row r="15386" spans="19:20">
      <c r="S15386" s="42">
        <v>18619</v>
      </c>
      <c r="T15386" s="66" t="s">
        <v>3329</v>
      </c>
    </row>
    <row r="15387" spans="19:20">
      <c r="S15387" s="42">
        <v>24902</v>
      </c>
      <c r="T15387" s="66" t="s">
        <v>3329</v>
      </c>
    </row>
    <row r="15388" spans="19:20">
      <c r="S15388" s="42">
        <v>24906</v>
      </c>
      <c r="T15388" s="66" t="s">
        <v>3360</v>
      </c>
    </row>
    <row r="15389" spans="19:20">
      <c r="S15389" s="42">
        <v>24919</v>
      </c>
      <c r="T15389" s="66" t="s">
        <v>4266</v>
      </c>
    </row>
    <row r="15390" spans="19:20">
      <c r="S15390" s="42">
        <v>24920</v>
      </c>
      <c r="T15390" s="66" t="s">
        <v>4266</v>
      </c>
    </row>
    <row r="15391" spans="19:20">
      <c r="S15391" s="42">
        <v>18622</v>
      </c>
      <c r="T15391" s="66" t="s">
        <v>4470</v>
      </c>
    </row>
    <row r="15392" spans="19:20">
      <c r="S15392" s="42">
        <v>18623</v>
      </c>
      <c r="T15392" s="66" t="s">
        <v>4543</v>
      </c>
    </row>
    <row r="15393" spans="19:20">
      <c r="S15393" s="42">
        <v>24907</v>
      </c>
      <c r="T15393" s="66" t="s">
        <v>4543</v>
      </c>
    </row>
    <row r="15394" spans="19:20">
      <c r="S15394" s="42">
        <v>24908</v>
      </c>
      <c r="T15394" s="66" t="s">
        <v>4470</v>
      </c>
    </row>
    <row r="15395" spans="19:20">
      <c r="S15395" s="42">
        <v>24909</v>
      </c>
      <c r="T15395" s="66" t="s">
        <v>4470</v>
      </c>
    </row>
    <row r="15396" spans="19:20">
      <c r="S15396" s="42">
        <v>24910</v>
      </c>
      <c r="T15396" s="66" t="s">
        <v>4470</v>
      </c>
    </row>
    <row r="15397" spans="19:20">
      <c r="S15397" s="42">
        <v>24911</v>
      </c>
      <c r="T15397" s="66" t="s">
        <v>4470</v>
      </c>
    </row>
    <row r="15398" spans="19:20">
      <c r="S15398" s="42">
        <v>18629</v>
      </c>
      <c r="T15398" s="66" t="s">
        <v>3988</v>
      </c>
    </row>
    <row r="15399" spans="19:20">
      <c r="S15399" s="42">
        <v>18630</v>
      </c>
      <c r="T15399" s="66" t="s">
        <v>3988</v>
      </c>
    </row>
    <row r="15400" spans="19:20">
      <c r="S15400" s="42">
        <v>18631</v>
      </c>
      <c r="T15400" s="66" t="s">
        <v>3988</v>
      </c>
    </row>
    <row r="15401" spans="19:20">
      <c r="S15401" s="42">
        <v>18632</v>
      </c>
      <c r="T15401" s="66" t="s">
        <v>3343</v>
      </c>
    </row>
    <row r="15402" spans="19:20">
      <c r="S15402" s="42">
        <v>18633</v>
      </c>
      <c r="T15402" s="66" t="s">
        <v>3988</v>
      </c>
    </row>
    <row r="15403" spans="19:20">
      <c r="S15403" s="42">
        <v>24921</v>
      </c>
      <c r="T15403" s="66" t="s">
        <v>3343</v>
      </c>
    </row>
    <row r="15404" spans="19:20">
      <c r="S15404" s="42">
        <v>24922</v>
      </c>
      <c r="T15404" s="66" t="s">
        <v>3988</v>
      </c>
    </row>
    <row r="15405" spans="19:20">
      <c r="S15405" s="42">
        <v>24923</v>
      </c>
      <c r="T15405" s="66" t="s">
        <v>3988</v>
      </c>
    </row>
    <row r="15406" spans="19:20">
      <c r="S15406" s="42">
        <v>18652</v>
      </c>
      <c r="T15406" s="66" t="s">
        <v>4266</v>
      </c>
    </row>
    <row r="15407" spans="19:20">
      <c r="S15407" s="42">
        <v>18674</v>
      </c>
      <c r="T15407" s="66" t="s">
        <v>3329</v>
      </c>
    </row>
    <row r="15408" spans="19:20">
      <c r="S15408" s="42">
        <v>18676</v>
      </c>
      <c r="T15408" s="66" t="s">
        <v>3329</v>
      </c>
    </row>
    <row r="15409" spans="19:20">
      <c r="S15409" s="42">
        <v>18677</v>
      </c>
      <c r="T15409" s="66" t="s">
        <v>3329</v>
      </c>
    </row>
    <row r="15410" spans="19:20">
      <c r="S15410" s="42">
        <v>18679</v>
      </c>
      <c r="T15410" s="66" t="s">
        <v>3329</v>
      </c>
    </row>
    <row r="15411" spans="19:20">
      <c r="S15411" s="42">
        <v>18680</v>
      </c>
      <c r="T15411" s="66" t="s">
        <v>3329</v>
      </c>
    </row>
    <row r="15412" spans="19:20">
      <c r="S15412" s="42">
        <v>24963</v>
      </c>
      <c r="T15412" s="66" t="s">
        <v>3329</v>
      </c>
    </row>
    <row r="15413" spans="19:20">
      <c r="S15413" s="42">
        <v>213013</v>
      </c>
    </row>
    <row r="15414" spans="19:20">
      <c r="S15414" s="42">
        <v>18675</v>
      </c>
      <c r="T15414" s="66" t="s">
        <v>3329</v>
      </c>
    </row>
    <row r="15415" spans="19:20">
      <c r="S15415" s="42">
        <v>18678</v>
      </c>
      <c r="T15415" s="66" t="s">
        <v>3329</v>
      </c>
    </row>
    <row r="15416" spans="19:20">
      <c r="S15416" s="42">
        <v>18681</v>
      </c>
      <c r="T15416" s="66" t="s">
        <v>3329</v>
      </c>
    </row>
    <row r="15417" spans="19:20">
      <c r="S15417" s="42">
        <v>18682</v>
      </c>
      <c r="T15417" s="66" t="s">
        <v>3329</v>
      </c>
    </row>
    <row r="15418" spans="19:20">
      <c r="S15418" s="42">
        <v>18683</v>
      </c>
      <c r="T15418" s="66" t="s">
        <v>3329</v>
      </c>
    </row>
    <row r="15419" spans="19:20">
      <c r="S15419" s="42">
        <v>18684</v>
      </c>
      <c r="T15419" s="66" t="s">
        <v>3329</v>
      </c>
    </row>
    <row r="15420" spans="19:20">
      <c r="S15420" s="42">
        <v>18685</v>
      </c>
      <c r="T15420" s="66" t="s">
        <v>3329</v>
      </c>
    </row>
    <row r="15421" spans="19:20">
      <c r="S15421" s="42">
        <v>24960</v>
      </c>
      <c r="T15421" s="66" t="s">
        <v>3329</v>
      </c>
    </row>
    <row r="15422" spans="19:20">
      <c r="S15422" s="42">
        <v>24961</v>
      </c>
      <c r="T15422" s="66" t="s">
        <v>3329</v>
      </c>
    </row>
    <row r="15423" spans="19:20">
      <c r="S15423" s="42">
        <v>24962</v>
      </c>
      <c r="T15423" s="66" t="s">
        <v>3329</v>
      </c>
    </row>
    <row r="15424" spans="19:20">
      <c r="S15424" s="42">
        <v>24964</v>
      </c>
      <c r="T15424" s="66" t="s">
        <v>3329</v>
      </c>
    </row>
    <row r="15425" spans="19:20">
      <c r="S15425" s="42">
        <v>24971</v>
      </c>
      <c r="T15425" s="66" t="s">
        <v>3823</v>
      </c>
    </row>
    <row r="15426" spans="19:20">
      <c r="S15426" s="42">
        <v>24972</v>
      </c>
      <c r="T15426" s="66" t="s">
        <v>3823</v>
      </c>
    </row>
    <row r="15427" spans="19:20">
      <c r="S15427" s="42">
        <v>18693</v>
      </c>
      <c r="T15427" s="66" t="s">
        <v>3213</v>
      </c>
    </row>
    <row r="15428" spans="19:20">
      <c r="S15428" s="42">
        <v>18702</v>
      </c>
      <c r="T15428" s="66" t="s">
        <v>3400</v>
      </c>
    </row>
    <row r="15429" spans="19:20">
      <c r="S15429" s="42">
        <v>18703</v>
      </c>
      <c r="T15429" s="66" t="s">
        <v>3400</v>
      </c>
    </row>
    <row r="15430" spans="19:20">
      <c r="S15430" s="42">
        <v>18704</v>
      </c>
      <c r="T15430" s="66" t="s">
        <v>3400</v>
      </c>
    </row>
    <row r="15431" spans="19:20">
      <c r="S15431" s="42">
        <v>18705</v>
      </c>
      <c r="T15431" s="66" t="s">
        <v>3400</v>
      </c>
    </row>
    <row r="15432" spans="19:20">
      <c r="S15432" s="42">
        <v>24975</v>
      </c>
      <c r="T15432" s="66" t="s">
        <v>3400</v>
      </c>
    </row>
    <row r="15433" spans="19:20">
      <c r="S15433" s="42">
        <v>24976</v>
      </c>
      <c r="T15433" s="66" t="s">
        <v>3400</v>
      </c>
    </row>
    <row r="15434" spans="19:20">
      <c r="S15434" s="42">
        <v>18695</v>
      </c>
      <c r="T15434" s="66" t="s">
        <v>3329</v>
      </c>
    </row>
    <row r="15435" spans="19:20">
      <c r="S15435" s="42">
        <v>18694</v>
      </c>
      <c r="T15435" s="66" t="s">
        <v>3213</v>
      </c>
    </row>
    <row r="15436" spans="19:20">
      <c r="S15436" s="42">
        <v>18696</v>
      </c>
      <c r="T15436" s="66" t="s">
        <v>3400</v>
      </c>
    </row>
    <row r="15437" spans="19:20">
      <c r="S15437" s="42">
        <v>18697</v>
      </c>
      <c r="T15437" s="66" t="s">
        <v>3400</v>
      </c>
    </row>
    <row r="15438" spans="19:20">
      <c r="S15438" s="42">
        <v>24973</v>
      </c>
      <c r="T15438" s="66" t="s">
        <v>3400</v>
      </c>
    </row>
    <row r="15439" spans="19:20">
      <c r="S15439" s="42">
        <v>18698</v>
      </c>
      <c r="T15439" s="66" t="s">
        <v>3400</v>
      </c>
    </row>
    <row r="15440" spans="19:20">
      <c r="S15440" s="42">
        <v>24974</v>
      </c>
      <c r="T15440" s="66" t="s">
        <v>3400</v>
      </c>
    </row>
    <row r="15441" spans="19:20">
      <c r="S15441" s="42">
        <v>18699</v>
      </c>
      <c r="T15441" s="66" t="s">
        <v>3400</v>
      </c>
    </row>
    <row r="15442" spans="19:20">
      <c r="S15442" s="42">
        <v>18700</v>
      </c>
      <c r="T15442" s="66" t="s">
        <v>3400</v>
      </c>
    </row>
    <row r="15443" spans="19:20">
      <c r="S15443" s="42">
        <v>18701</v>
      </c>
      <c r="T15443" s="66" t="s">
        <v>3400</v>
      </c>
    </row>
    <row r="15444" spans="19:20">
      <c r="S15444" s="42">
        <v>18739</v>
      </c>
      <c r="T15444" s="66" t="s">
        <v>4385</v>
      </c>
    </row>
    <row r="15445" spans="19:20">
      <c r="S15445" s="42">
        <v>18740</v>
      </c>
      <c r="T15445" s="66" t="s">
        <v>4385</v>
      </c>
    </row>
    <row r="15446" spans="19:20">
      <c r="S15446" s="42">
        <v>24990</v>
      </c>
      <c r="T15446" s="66" t="s">
        <v>4385</v>
      </c>
    </row>
    <row r="15447" spans="19:20">
      <c r="S15447" s="42">
        <v>18742</v>
      </c>
      <c r="T15447" s="66" t="s">
        <v>3834</v>
      </c>
    </row>
    <row r="15448" spans="19:20">
      <c r="S15448" s="42">
        <v>18743</v>
      </c>
      <c r="T15448" s="66" t="s">
        <v>3834</v>
      </c>
    </row>
    <row r="15449" spans="19:20">
      <c r="S15449" s="42">
        <v>24991</v>
      </c>
      <c r="T15449" s="66" t="s">
        <v>4385</v>
      </c>
    </row>
    <row r="15450" spans="19:20">
      <c r="S15450" s="42">
        <v>18746</v>
      </c>
      <c r="T15450" s="66" t="s">
        <v>4385</v>
      </c>
    </row>
    <row r="15451" spans="19:20">
      <c r="S15451" s="42">
        <v>18745</v>
      </c>
      <c r="T15451" s="66" t="s">
        <v>4385</v>
      </c>
    </row>
    <row r="15452" spans="19:20">
      <c r="S15452" s="42">
        <v>18744</v>
      </c>
      <c r="T15452" s="66" t="s">
        <v>4385</v>
      </c>
    </row>
    <row r="15453" spans="19:20">
      <c r="S15453" s="42">
        <v>18736</v>
      </c>
      <c r="T15453" s="66" t="s">
        <v>4385</v>
      </c>
    </row>
    <row r="15454" spans="19:20">
      <c r="S15454" s="42">
        <v>18737</v>
      </c>
      <c r="T15454" s="66" t="s">
        <v>4385</v>
      </c>
    </row>
    <row r="15455" spans="19:20">
      <c r="S15455" s="42">
        <v>18738</v>
      </c>
      <c r="T15455" s="66" t="s">
        <v>4385</v>
      </c>
    </row>
    <row r="15456" spans="19:20">
      <c r="S15456" s="42">
        <v>24992</v>
      </c>
      <c r="T15456" s="66" t="s">
        <v>4385</v>
      </c>
    </row>
    <row r="15457" spans="19:20">
      <c r="S15457" s="42">
        <v>24993</v>
      </c>
      <c r="T15457" s="66" t="s">
        <v>4385</v>
      </c>
    </row>
    <row r="15458" spans="19:20">
      <c r="S15458" s="42">
        <v>24994</v>
      </c>
      <c r="T15458" s="66" t="s">
        <v>4385</v>
      </c>
    </row>
    <row r="15459" spans="19:20">
      <c r="S15459" s="42">
        <v>24995</v>
      </c>
      <c r="T15459" s="66" t="s">
        <v>4385</v>
      </c>
    </row>
    <row r="15460" spans="19:20">
      <c r="S15460" s="42">
        <v>24996</v>
      </c>
      <c r="T15460" s="66" t="s">
        <v>4385</v>
      </c>
    </row>
    <row r="15461" spans="19:20">
      <c r="S15461" s="42">
        <v>24997</v>
      </c>
      <c r="T15461" s="66" t="s">
        <v>4385</v>
      </c>
    </row>
    <row r="15462" spans="19:20">
      <c r="S15462" s="42">
        <v>24998</v>
      </c>
      <c r="T15462" s="66" t="s">
        <v>4385</v>
      </c>
    </row>
    <row r="15463" spans="19:20">
      <c r="S15463" s="42">
        <v>24999</v>
      </c>
      <c r="T15463" s="66" t="s">
        <v>3834</v>
      </c>
    </row>
    <row r="15464" spans="19:20">
      <c r="S15464" s="42">
        <v>18751</v>
      </c>
      <c r="T15464" s="66" t="s">
        <v>3860</v>
      </c>
    </row>
    <row r="15465" spans="19:20">
      <c r="S15465" s="42">
        <v>80075</v>
      </c>
      <c r="T15465" s="66" t="s">
        <v>3329</v>
      </c>
    </row>
    <row r="15466" spans="19:20">
      <c r="S15466" s="42">
        <v>25002</v>
      </c>
      <c r="T15466" s="66" t="s">
        <v>4259</v>
      </c>
    </row>
    <row r="15467" spans="19:20">
      <c r="S15467" s="42">
        <v>18752</v>
      </c>
      <c r="T15467" s="66" t="s">
        <v>4259</v>
      </c>
    </row>
    <row r="15468" spans="19:20">
      <c r="S15468" s="42">
        <v>18753</v>
      </c>
      <c r="T15468" s="66" t="s">
        <v>4259</v>
      </c>
    </row>
    <row r="15469" spans="19:20">
      <c r="S15469" s="42">
        <v>25003</v>
      </c>
      <c r="T15469" s="66" t="s">
        <v>3823</v>
      </c>
    </row>
    <row r="15470" spans="19:20">
      <c r="S15470" s="42">
        <v>25004</v>
      </c>
      <c r="T15470" s="66" t="s">
        <v>3823</v>
      </c>
    </row>
    <row r="15471" spans="19:20">
      <c r="S15471" s="42">
        <v>25005</v>
      </c>
      <c r="T15471" s="66" t="s">
        <v>3823</v>
      </c>
    </row>
    <row r="15472" spans="19:20">
      <c r="S15472" s="42">
        <v>25015</v>
      </c>
      <c r="T15472" s="66" t="s">
        <v>4035</v>
      </c>
    </row>
    <row r="15473" spans="19:20">
      <c r="S15473" s="42">
        <v>18806</v>
      </c>
      <c r="T15473" s="66" t="s">
        <v>3213</v>
      </c>
    </row>
    <row r="15474" spans="19:20">
      <c r="S15474" s="42">
        <v>80077</v>
      </c>
      <c r="T15474" s="66" t="s">
        <v>3329</v>
      </c>
    </row>
    <row r="15475" spans="19:20">
      <c r="S15475" s="42">
        <v>80076</v>
      </c>
      <c r="T15475" s="66" t="s">
        <v>3329</v>
      </c>
    </row>
    <row r="15476" spans="19:20">
      <c r="S15476" s="42">
        <v>5216</v>
      </c>
      <c r="T15476" s="66" t="s">
        <v>4387</v>
      </c>
    </row>
    <row r="15477" spans="19:20">
      <c r="S15477" s="42">
        <v>18818</v>
      </c>
      <c r="T15477" s="66" t="s">
        <v>3894</v>
      </c>
    </row>
    <row r="15478" spans="19:20">
      <c r="S15478" s="42">
        <v>18817</v>
      </c>
      <c r="T15478" s="66" t="s">
        <v>3894</v>
      </c>
    </row>
    <row r="15479" spans="19:20">
      <c r="S15479" s="42">
        <v>25057</v>
      </c>
      <c r="T15479" s="66" t="s">
        <v>3467</v>
      </c>
    </row>
    <row r="15480" spans="19:20">
      <c r="S15480" s="42">
        <v>25058</v>
      </c>
      <c r="T15480" s="66" t="s">
        <v>3467</v>
      </c>
    </row>
    <row r="15481" spans="19:20">
      <c r="S15481" s="42">
        <v>25059</v>
      </c>
      <c r="T15481" s="66" t="s">
        <v>3467</v>
      </c>
    </row>
    <row r="15482" spans="19:20">
      <c r="S15482" s="42">
        <v>18840</v>
      </c>
      <c r="T15482" s="66" t="s">
        <v>3467</v>
      </c>
    </row>
    <row r="15483" spans="19:20">
      <c r="S15483" s="42">
        <v>18841</v>
      </c>
      <c r="T15483" s="66" t="s">
        <v>3467</v>
      </c>
    </row>
    <row r="15484" spans="19:20">
      <c r="S15484" s="42">
        <v>18842</v>
      </c>
      <c r="T15484" s="66" t="s">
        <v>3213</v>
      </c>
    </row>
    <row r="15485" spans="19:20">
      <c r="S15485" s="42">
        <v>6135</v>
      </c>
      <c r="T15485" s="66" t="s">
        <v>3415</v>
      </c>
    </row>
    <row r="15486" spans="19:20">
      <c r="S15486" s="42">
        <v>6134</v>
      </c>
      <c r="T15486" s="66" t="s">
        <v>3415</v>
      </c>
    </row>
    <row r="15487" spans="19:20">
      <c r="S15487" s="42">
        <v>55037</v>
      </c>
      <c r="T15487" s="66" t="s">
        <v>3278</v>
      </c>
    </row>
    <row r="15488" spans="19:20">
      <c r="S15488" s="42">
        <v>25068</v>
      </c>
      <c r="T15488" s="66" t="s">
        <v>3467</v>
      </c>
    </row>
    <row r="15489" spans="19:20">
      <c r="S15489" s="42">
        <v>25069</v>
      </c>
      <c r="T15489" s="66" t="s">
        <v>3467</v>
      </c>
    </row>
    <row r="15490" spans="19:20">
      <c r="S15490" s="42">
        <v>25070</v>
      </c>
      <c r="T15490" s="66" t="s">
        <v>3467</v>
      </c>
    </row>
    <row r="15491" spans="19:20">
      <c r="S15491" s="42">
        <v>25071</v>
      </c>
      <c r="T15491" s="66" t="s">
        <v>3467</v>
      </c>
    </row>
    <row r="15492" spans="19:20">
      <c r="S15492" s="42">
        <v>25072</v>
      </c>
      <c r="T15492" s="66" t="s">
        <v>3467</v>
      </c>
    </row>
    <row r="15493" spans="19:20">
      <c r="S15493" s="42">
        <v>25073</v>
      </c>
      <c r="T15493" s="66" t="s">
        <v>3467</v>
      </c>
    </row>
    <row r="15494" spans="19:20">
      <c r="S15494" s="42">
        <v>25074</v>
      </c>
      <c r="T15494" s="66" t="s">
        <v>3467</v>
      </c>
    </row>
    <row r="15495" spans="19:20">
      <c r="S15495" s="42">
        <v>25075</v>
      </c>
      <c r="T15495" s="66" t="s">
        <v>3368</v>
      </c>
    </row>
    <row r="15496" spans="19:20">
      <c r="S15496" s="42">
        <v>25085</v>
      </c>
      <c r="T15496" s="66" t="s">
        <v>3467</v>
      </c>
    </row>
    <row r="15497" spans="19:20">
      <c r="S15497" s="42">
        <v>25086</v>
      </c>
      <c r="T15497" s="66" t="s">
        <v>3467</v>
      </c>
    </row>
    <row r="15498" spans="19:20">
      <c r="S15498" s="42">
        <v>18873</v>
      </c>
      <c r="T15498" s="66" t="s">
        <v>3467</v>
      </c>
    </row>
    <row r="15499" spans="19:20">
      <c r="S15499" s="42">
        <v>25084</v>
      </c>
      <c r="T15499" s="66" t="s">
        <v>3467</v>
      </c>
    </row>
    <row r="15500" spans="19:20">
      <c r="S15500" s="42">
        <v>18872</v>
      </c>
      <c r="T15500" s="66" t="s">
        <v>3467</v>
      </c>
    </row>
    <row r="15501" spans="19:20">
      <c r="S15501" s="42">
        <v>18871</v>
      </c>
      <c r="T15501" s="66" t="s">
        <v>4545</v>
      </c>
    </row>
    <row r="15502" spans="19:20">
      <c r="S15502" s="42">
        <v>18862</v>
      </c>
      <c r="T15502" s="66" t="s">
        <v>3467</v>
      </c>
    </row>
    <row r="15503" spans="19:20">
      <c r="S15503" s="42">
        <v>25063</v>
      </c>
      <c r="T15503" s="66" t="s">
        <v>3467</v>
      </c>
    </row>
    <row r="15504" spans="19:20">
      <c r="S15504" s="42">
        <v>25064</v>
      </c>
      <c r="T15504" s="66" t="s">
        <v>3467</v>
      </c>
    </row>
    <row r="15505" spans="19:20">
      <c r="S15505" s="42">
        <v>25065</v>
      </c>
      <c r="T15505" s="66" t="s">
        <v>3467</v>
      </c>
    </row>
    <row r="15506" spans="19:20">
      <c r="S15506" s="42">
        <v>25066</v>
      </c>
      <c r="T15506" s="66" t="s">
        <v>3467</v>
      </c>
    </row>
    <row r="15507" spans="19:20">
      <c r="S15507" s="42">
        <v>25067</v>
      </c>
      <c r="T15507" s="66" t="s">
        <v>3467</v>
      </c>
    </row>
    <row r="15508" spans="19:20">
      <c r="S15508" s="42">
        <v>25076</v>
      </c>
      <c r="T15508" s="66" t="s">
        <v>3467</v>
      </c>
    </row>
    <row r="15509" spans="19:20">
      <c r="S15509" s="42">
        <v>25077</v>
      </c>
      <c r="T15509" s="66" t="s">
        <v>3467</v>
      </c>
    </row>
    <row r="15510" spans="19:20">
      <c r="S15510" s="42">
        <v>25078</v>
      </c>
      <c r="T15510" s="66" t="s">
        <v>3467</v>
      </c>
    </row>
    <row r="15511" spans="19:20">
      <c r="S15511" s="42">
        <v>25099</v>
      </c>
      <c r="T15511" s="66" t="s">
        <v>3467</v>
      </c>
    </row>
    <row r="15512" spans="19:20">
      <c r="S15512" s="42">
        <v>25107</v>
      </c>
      <c r="T15512" s="66" t="s">
        <v>3467</v>
      </c>
    </row>
    <row r="15513" spans="19:20">
      <c r="S15513" s="42">
        <v>3118</v>
      </c>
      <c r="T15513" s="66" t="s">
        <v>3467</v>
      </c>
    </row>
    <row r="15514" spans="19:20">
      <c r="S15514" s="42">
        <v>25100</v>
      </c>
      <c r="T15514" s="66" t="s">
        <v>3467</v>
      </c>
    </row>
    <row r="15515" spans="19:20">
      <c r="S15515" s="42">
        <v>3119</v>
      </c>
      <c r="T15515" s="66" t="s">
        <v>3467</v>
      </c>
    </row>
    <row r="15516" spans="19:20">
      <c r="S15516" s="42">
        <v>25101</v>
      </c>
      <c r="T15516" s="66" t="s">
        <v>3467</v>
      </c>
    </row>
    <row r="15517" spans="19:20">
      <c r="S15517" s="42">
        <v>25108</v>
      </c>
      <c r="T15517" s="66" t="s">
        <v>3467</v>
      </c>
    </row>
    <row r="15518" spans="19:20">
      <c r="S15518" s="42">
        <v>25105</v>
      </c>
      <c r="T15518" s="66" t="s">
        <v>3467</v>
      </c>
    </row>
    <row r="15519" spans="19:20">
      <c r="S15519" s="42">
        <v>25106</v>
      </c>
      <c r="T15519" s="66" t="s">
        <v>3467</v>
      </c>
    </row>
    <row r="15520" spans="19:20">
      <c r="S15520" s="42">
        <v>25088</v>
      </c>
      <c r="T15520" s="66" t="s">
        <v>3467</v>
      </c>
    </row>
    <row r="15521" spans="19:20">
      <c r="S15521" s="42">
        <v>25089</v>
      </c>
      <c r="T15521" s="66" t="s">
        <v>3467</v>
      </c>
    </row>
    <row r="15522" spans="19:20">
      <c r="S15522" s="42">
        <v>25102</v>
      </c>
      <c r="T15522" s="66" t="s">
        <v>3467</v>
      </c>
    </row>
    <row r="15523" spans="19:20">
      <c r="S15523" s="42">
        <v>25103</v>
      </c>
      <c r="T15523" s="66" t="s">
        <v>3467</v>
      </c>
    </row>
    <row r="15524" spans="19:20">
      <c r="S15524" s="42">
        <v>25090</v>
      </c>
      <c r="T15524" s="66" t="s">
        <v>3467</v>
      </c>
    </row>
    <row r="15525" spans="19:20">
      <c r="S15525" s="42">
        <v>25091</v>
      </c>
      <c r="T15525" s="66" t="s">
        <v>3467</v>
      </c>
    </row>
    <row r="15526" spans="19:20">
      <c r="S15526" s="42">
        <v>25092</v>
      </c>
      <c r="T15526" s="66" t="s">
        <v>3467</v>
      </c>
    </row>
    <row r="15527" spans="19:20">
      <c r="S15527" s="42">
        <v>25093</v>
      </c>
      <c r="T15527" s="66" t="s">
        <v>3467</v>
      </c>
    </row>
    <row r="15528" spans="19:20">
      <c r="S15528" s="42">
        <v>25104</v>
      </c>
      <c r="T15528" s="66" t="s">
        <v>3467</v>
      </c>
    </row>
    <row r="15529" spans="19:20">
      <c r="S15529" s="42">
        <v>25096</v>
      </c>
      <c r="T15529" s="66" t="s">
        <v>3467</v>
      </c>
    </row>
    <row r="15530" spans="19:20">
      <c r="S15530" s="42">
        <v>25095</v>
      </c>
      <c r="T15530" s="66" t="s">
        <v>3467</v>
      </c>
    </row>
    <row r="15531" spans="19:20">
      <c r="S15531" s="42">
        <v>25097</v>
      </c>
      <c r="T15531" s="66" t="s">
        <v>3467</v>
      </c>
    </row>
    <row r="15532" spans="19:20">
      <c r="S15532" s="42">
        <v>25098</v>
      </c>
      <c r="T15532" s="66" t="s">
        <v>3467</v>
      </c>
    </row>
    <row r="15533" spans="19:20">
      <c r="S15533" s="42">
        <v>3120</v>
      </c>
      <c r="T15533" s="66" t="s">
        <v>3467</v>
      </c>
    </row>
    <row r="15534" spans="19:20">
      <c r="S15534" s="42">
        <v>18874</v>
      </c>
      <c r="T15534" s="66" t="s">
        <v>3467</v>
      </c>
    </row>
    <row r="15535" spans="19:20">
      <c r="S15535" s="42">
        <v>25094</v>
      </c>
      <c r="T15535" s="66" t="s">
        <v>3467</v>
      </c>
    </row>
    <row r="15536" spans="19:20">
      <c r="S15536" s="42">
        <v>18896</v>
      </c>
      <c r="T15536" s="66" t="s">
        <v>3467</v>
      </c>
    </row>
    <row r="15537" spans="19:20">
      <c r="S15537" s="42">
        <v>18898</v>
      </c>
      <c r="T15537" s="66" t="s">
        <v>4546</v>
      </c>
    </row>
    <row r="15538" spans="19:20">
      <c r="S15538" s="42">
        <v>18897</v>
      </c>
      <c r="T15538" s="66" t="s">
        <v>4546</v>
      </c>
    </row>
    <row r="15539" spans="19:20">
      <c r="S15539" s="42">
        <v>51016</v>
      </c>
      <c r="T15539" s="66" t="s">
        <v>3278</v>
      </c>
    </row>
    <row r="15540" spans="19:20">
      <c r="S15540" s="42">
        <v>18915</v>
      </c>
      <c r="T15540" s="66" t="s">
        <v>4547</v>
      </c>
    </row>
    <row r="15541" spans="19:20">
      <c r="S15541" s="42">
        <v>18914</v>
      </c>
      <c r="T15541" s="66" t="s">
        <v>3825</v>
      </c>
    </row>
    <row r="15542" spans="19:20">
      <c r="S15542" s="42">
        <v>25143</v>
      </c>
      <c r="T15542" s="66" t="s">
        <v>3213</v>
      </c>
    </row>
    <row r="15543" spans="19:20">
      <c r="S15543" s="42">
        <v>18942</v>
      </c>
      <c r="T15543" s="66" t="s">
        <v>3988</v>
      </c>
    </row>
    <row r="15544" spans="19:20">
      <c r="S15544" s="42">
        <v>18943</v>
      </c>
      <c r="T15544" s="66" t="s">
        <v>3988</v>
      </c>
    </row>
    <row r="15545" spans="19:20">
      <c r="S15545" s="42">
        <v>18944</v>
      </c>
      <c r="T15545" s="66" t="s">
        <v>3988</v>
      </c>
    </row>
    <row r="15546" spans="19:20">
      <c r="S15546" s="42">
        <v>18945</v>
      </c>
      <c r="T15546" s="66" t="s">
        <v>3343</v>
      </c>
    </row>
    <row r="15547" spans="19:20">
      <c r="S15547" s="42">
        <v>18946</v>
      </c>
      <c r="T15547" s="66" t="s">
        <v>3988</v>
      </c>
    </row>
    <row r="15548" spans="19:20">
      <c r="S15548" s="42">
        <v>18947</v>
      </c>
      <c r="T15548" s="66" t="s">
        <v>3343</v>
      </c>
    </row>
    <row r="15549" spans="19:20">
      <c r="S15549" s="42">
        <v>18948</v>
      </c>
      <c r="T15549" s="66" t="s">
        <v>3343</v>
      </c>
    </row>
    <row r="15550" spans="19:20">
      <c r="S15550" s="42">
        <v>18949</v>
      </c>
      <c r="T15550" s="66" t="s">
        <v>3988</v>
      </c>
    </row>
    <row r="15551" spans="19:20">
      <c r="S15551" s="42">
        <v>18950</v>
      </c>
      <c r="T15551" s="66" t="s">
        <v>3343</v>
      </c>
    </row>
    <row r="15552" spans="19:20">
      <c r="S15552" s="42">
        <v>18951</v>
      </c>
      <c r="T15552" s="66" t="s">
        <v>3988</v>
      </c>
    </row>
    <row r="15553" spans="19:20">
      <c r="S15553" s="42">
        <v>25177</v>
      </c>
      <c r="T15553" s="66" t="s">
        <v>3988</v>
      </c>
    </row>
    <row r="15554" spans="19:20">
      <c r="S15554" s="42">
        <v>25178</v>
      </c>
      <c r="T15554" s="66" t="s">
        <v>3988</v>
      </c>
    </row>
    <row r="15555" spans="19:20">
      <c r="S15555" s="42">
        <v>18956</v>
      </c>
      <c r="T15555" s="66" t="s">
        <v>3886</v>
      </c>
    </row>
    <row r="15556" spans="19:20">
      <c r="S15556" s="42">
        <v>18963</v>
      </c>
      <c r="T15556" s="66" t="s">
        <v>3343</v>
      </c>
    </row>
    <row r="15557" spans="19:20">
      <c r="S15557" s="42">
        <v>25194</v>
      </c>
      <c r="T15557" s="66" t="s">
        <v>3886</v>
      </c>
    </row>
    <row r="15558" spans="19:20">
      <c r="S15558" s="42">
        <v>25195</v>
      </c>
      <c r="T15558" s="66" t="s">
        <v>3886</v>
      </c>
    </row>
    <row r="15559" spans="19:20">
      <c r="S15559" s="42">
        <v>25196</v>
      </c>
      <c r="T15559" s="66" t="s">
        <v>3886</v>
      </c>
    </row>
    <row r="15560" spans="19:20">
      <c r="S15560" s="42">
        <v>25200</v>
      </c>
      <c r="T15560" s="66" t="s">
        <v>3428</v>
      </c>
    </row>
    <row r="15561" spans="19:20">
      <c r="S15561" s="42">
        <v>18968</v>
      </c>
      <c r="T15561" s="66" t="s">
        <v>4391</v>
      </c>
    </row>
    <row r="15562" spans="19:20">
      <c r="S15562" s="42">
        <v>18969</v>
      </c>
      <c r="T15562" s="66" t="s">
        <v>4391</v>
      </c>
    </row>
    <row r="15563" spans="19:20">
      <c r="S15563" s="42">
        <v>8020</v>
      </c>
      <c r="T15563" s="66" t="s">
        <v>4059</v>
      </c>
    </row>
    <row r="15564" spans="19:20">
      <c r="S15564" s="42">
        <v>18970</v>
      </c>
      <c r="T15564" s="66" t="s">
        <v>4391</v>
      </c>
    </row>
    <row r="15565" spans="19:20">
      <c r="S15565" s="42">
        <v>19268</v>
      </c>
      <c r="T15565" s="66" t="s">
        <v>3988</v>
      </c>
    </row>
    <row r="15566" spans="19:20">
      <c r="S15566" s="42">
        <v>19269</v>
      </c>
      <c r="T15566" s="66" t="s">
        <v>3988</v>
      </c>
    </row>
    <row r="15567" spans="19:20">
      <c r="S15567" s="42">
        <v>19270</v>
      </c>
      <c r="T15567" s="66" t="s">
        <v>3988</v>
      </c>
    </row>
    <row r="15568" spans="19:20">
      <c r="S15568" s="42">
        <v>18990</v>
      </c>
      <c r="T15568" s="66" t="s">
        <v>3988</v>
      </c>
    </row>
    <row r="15569" spans="19:20">
      <c r="S15569" s="42">
        <v>18991</v>
      </c>
      <c r="T15569" s="66" t="s">
        <v>3343</v>
      </c>
    </row>
    <row r="15570" spans="19:20">
      <c r="S15570" s="42">
        <v>18997</v>
      </c>
      <c r="T15570" s="66" t="s">
        <v>3988</v>
      </c>
    </row>
    <row r="15571" spans="19:20">
      <c r="S15571" s="42">
        <v>18998</v>
      </c>
      <c r="T15571" s="66" t="s">
        <v>3988</v>
      </c>
    </row>
    <row r="15572" spans="19:20">
      <c r="S15572" s="42">
        <v>18987</v>
      </c>
      <c r="T15572" s="66" t="s">
        <v>3988</v>
      </c>
    </row>
    <row r="15573" spans="19:20">
      <c r="S15573" s="42">
        <v>18988</v>
      </c>
      <c r="T15573" s="66" t="s">
        <v>3988</v>
      </c>
    </row>
    <row r="15574" spans="19:20">
      <c r="S15574" s="42">
        <v>18989</v>
      </c>
      <c r="T15574" s="66" t="s">
        <v>3988</v>
      </c>
    </row>
    <row r="15575" spans="19:20">
      <c r="S15575" s="42">
        <v>18982</v>
      </c>
      <c r="T15575" s="66" t="s">
        <v>3343</v>
      </c>
    </row>
    <row r="15576" spans="19:20">
      <c r="S15576" s="42">
        <v>18983</v>
      </c>
      <c r="T15576" s="66" t="s">
        <v>3343</v>
      </c>
    </row>
    <row r="15577" spans="19:20">
      <c r="S15577" s="42">
        <v>18984</v>
      </c>
      <c r="T15577" s="66" t="s">
        <v>3988</v>
      </c>
    </row>
    <row r="15578" spans="19:20">
      <c r="S15578" s="42">
        <v>18985</v>
      </c>
      <c r="T15578" s="66" t="s">
        <v>3988</v>
      </c>
    </row>
    <row r="15579" spans="19:20">
      <c r="S15579" s="42">
        <v>18986</v>
      </c>
      <c r="T15579" s="66" t="s">
        <v>3988</v>
      </c>
    </row>
    <row r="15580" spans="19:20">
      <c r="S15580" s="42">
        <v>25220</v>
      </c>
      <c r="T15580" s="66" t="s">
        <v>3343</v>
      </c>
    </row>
    <row r="15581" spans="19:20">
      <c r="S15581" s="42">
        <v>18995</v>
      </c>
      <c r="T15581" s="66" t="s">
        <v>3343</v>
      </c>
    </row>
    <row r="15582" spans="19:20">
      <c r="S15582" s="42">
        <v>18996</v>
      </c>
      <c r="T15582" s="66" t="s">
        <v>3343</v>
      </c>
    </row>
    <row r="15583" spans="19:20">
      <c r="S15583" s="42">
        <v>18992</v>
      </c>
      <c r="T15583" s="66" t="s">
        <v>3988</v>
      </c>
    </row>
    <row r="15584" spans="19:20">
      <c r="S15584" s="42">
        <v>25222</v>
      </c>
      <c r="T15584" s="66" t="s">
        <v>3343</v>
      </c>
    </row>
    <row r="15585" spans="19:20">
      <c r="S15585" s="42">
        <v>25221</v>
      </c>
      <c r="T15585" s="66" t="s">
        <v>3343</v>
      </c>
    </row>
    <row r="15586" spans="19:20">
      <c r="S15586" s="42">
        <v>18993</v>
      </c>
      <c r="T15586" s="66" t="s">
        <v>3343</v>
      </c>
    </row>
    <row r="15587" spans="19:20">
      <c r="S15587" s="42">
        <v>18994</v>
      </c>
      <c r="T15587" s="66" t="s">
        <v>3988</v>
      </c>
    </row>
    <row r="15588" spans="19:20">
      <c r="S15588" s="42">
        <v>3122</v>
      </c>
      <c r="T15588" s="66" t="s">
        <v>3293</v>
      </c>
    </row>
    <row r="15589" spans="19:20">
      <c r="S15589" s="42">
        <v>19000</v>
      </c>
      <c r="T15589" s="66" t="s">
        <v>3343</v>
      </c>
    </row>
    <row r="15590" spans="19:20">
      <c r="S15590" s="42">
        <v>18999</v>
      </c>
      <c r="T15590" s="66" t="s">
        <v>3343</v>
      </c>
    </row>
    <row r="15591" spans="19:20">
      <c r="S15591" s="42">
        <v>19014</v>
      </c>
      <c r="T15591" s="66" t="s">
        <v>3467</v>
      </c>
    </row>
    <row r="15592" spans="19:20">
      <c r="S15592" s="42">
        <v>19019</v>
      </c>
      <c r="T15592" s="66" t="s">
        <v>3467</v>
      </c>
    </row>
    <row r="15593" spans="19:20">
      <c r="S15593" s="42">
        <v>25227</v>
      </c>
      <c r="T15593" s="66" t="s">
        <v>3467</v>
      </c>
    </row>
    <row r="15594" spans="19:20">
      <c r="S15594" s="42">
        <v>25228</v>
      </c>
      <c r="T15594" s="66" t="s">
        <v>3467</v>
      </c>
    </row>
    <row r="15595" spans="19:20">
      <c r="S15595" s="42">
        <v>25229</v>
      </c>
      <c r="T15595" s="66" t="s">
        <v>3467</v>
      </c>
    </row>
    <row r="15596" spans="19:20">
      <c r="S15596" s="42">
        <v>25230</v>
      </c>
      <c r="T15596" s="66" t="s">
        <v>3368</v>
      </c>
    </row>
    <row r="15597" spans="19:20">
      <c r="S15597" s="42">
        <v>25231</v>
      </c>
      <c r="T15597" s="66" t="s">
        <v>3467</v>
      </c>
    </row>
    <row r="15598" spans="19:20">
      <c r="S15598" s="42">
        <v>25232</v>
      </c>
      <c r="T15598" s="66" t="s">
        <v>3368</v>
      </c>
    </row>
    <row r="15599" spans="19:20">
      <c r="S15599" s="42">
        <v>25238</v>
      </c>
      <c r="T15599" s="66" t="s">
        <v>3354</v>
      </c>
    </row>
    <row r="15600" spans="19:20">
      <c r="S15600" s="42">
        <v>7082</v>
      </c>
      <c r="T15600" s="66" t="s">
        <v>3354</v>
      </c>
    </row>
    <row r="15601" spans="19:20">
      <c r="S15601" s="42">
        <v>19022</v>
      </c>
      <c r="T15601" s="66" t="s">
        <v>3354</v>
      </c>
    </row>
    <row r="15602" spans="19:20">
      <c r="S15602" s="42">
        <v>25268</v>
      </c>
      <c r="T15602" s="66" t="s">
        <v>3886</v>
      </c>
    </row>
    <row r="15603" spans="19:20">
      <c r="S15603" s="42">
        <v>25267</v>
      </c>
      <c r="T15603" s="66" t="s">
        <v>3886</v>
      </c>
    </row>
    <row r="15604" spans="19:20">
      <c r="S15604" s="42">
        <v>25282</v>
      </c>
      <c r="T15604" s="66" t="s">
        <v>3467</v>
      </c>
    </row>
    <row r="15605" spans="19:20">
      <c r="S15605" s="42">
        <v>25294</v>
      </c>
      <c r="T15605" s="66" t="s">
        <v>3886</v>
      </c>
    </row>
    <row r="15606" spans="19:20">
      <c r="S15606" s="42">
        <v>19067</v>
      </c>
      <c r="T15606" s="66" t="s">
        <v>3467</v>
      </c>
    </row>
    <row r="15607" spans="19:20">
      <c r="S15607" s="42">
        <v>19068</v>
      </c>
      <c r="T15607" s="66" t="s">
        <v>3467</v>
      </c>
    </row>
    <row r="15608" spans="19:20">
      <c r="S15608" s="42">
        <v>25283</v>
      </c>
      <c r="T15608" s="66" t="s">
        <v>3467</v>
      </c>
    </row>
    <row r="15609" spans="19:20">
      <c r="S15609" s="42">
        <v>19066</v>
      </c>
      <c r="T15609" s="66" t="s">
        <v>3467</v>
      </c>
    </row>
    <row r="15610" spans="19:20">
      <c r="S15610" s="42">
        <v>19064</v>
      </c>
      <c r="T15610" s="66" t="s">
        <v>3329</v>
      </c>
    </row>
    <row r="15611" spans="19:20">
      <c r="S15611" s="42">
        <v>75044</v>
      </c>
      <c r="T15611" s="66" t="s">
        <v>3343</v>
      </c>
    </row>
    <row r="15612" spans="19:20">
      <c r="S15612" s="42">
        <v>75046</v>
      </c>
      <c r="T15612" s="66" t="s">
        <v>3988</v>
      </c>
    </row>
    <row r="15613" spans="19:20">
      <c r="S15613" s="42">
        <v>75045</v>
      </c>
      <c r="T15613" s="66" t="s">
        <v>3988</v>
      </c>
    </row>
    <row r="15614" spans="19:20">
      <c r="S15614" s="42">
        <v>19071</v>
      </c>
      <c r="T15614" s="66" t="s">
        <v>3467</v>
      </c>
    </row>
    <row r="15615" spans="19:20">
      <c r="S15615" s="42">
        <v>25279</v>
      </c>
      <c r="T15615" s="66" t="s">
        <v>3467</v>
      </c>
    </row>
    <row r="15616" spans="19:20">
      <c r="S15616" s="42">
        <v>7083</v>
      </c>
      <c r="T15616" s="66" t="s">
        <v>3213</v>
      </c>
    </row>
    <row r="15617" spans="19:20">
      <c r="S15617" s="42">
        <v>25292</v>
      </c>
      <c r="T15617" s="66" t="s">
        <v>3988</v>
      </c>
    </row>
    <row r="15618" spans="19:20">
      <c r="S15618" s="42">
        <v>19072</v>
      </c>
      <c r="T15618" s="66" t="s">
        <v>3886</v>
      </c>
    </row>
    <row r="15619" spans="19:20">
      <c r="S15619" s="42">
        <v>19073</v>
      </c>
      <c r="T15619" s="66" t="s">
        <v>3886</v>
      </c>
    </row>
    <row r="15620" spans="19:20">
      <c r="S15620" s="42">
        <v>55036</v>
      </c>
      <c r="T15620" s="66" t="s">
        <v>3278</v>
      </c>
    </row>
    <row r="15621" spans="19:20">
      <c r="S15621" s="42">
        <v>19065</v>
      </c>
      <c r="T15621" s="66" t="s">
        <v>3329</v>
      </c>
    </row>
    <row r="15622" spans="19:20">
      <c r="S15622" s="42">
        <v>19069</v>
      </c>
      <c r="T15622" s="66" t="s">
        <v>3467</v>
      </c>
    </row>
    <row r="15623" spans="19:20">
      <c r="S15623" s="42">
        <v>25275</v>
      </c>
      <c r="T15623" s="66" t="s">
        <v>3329</v>
      </c>
    </row>
    <row r="15624" spans="19:20">
      <c r="S15624" s="42">
        <v>25280</v>
      </c>
      <c r="T15624" s="66" t="s">
        <v>3467</v>
      </c>
    </row>
    <row r="15625" spans="19:20">
      <c r="S15625" s="42">
        <v>25278</v>
      </c>
      <c r="T15625" s="66" t="s">
        <v>3467</v>
      </c>
    </row>
    <row r="15626" spans="19:20">
      <c r="S15626" s="42">
        <v>25277</v>
      </c>
      <c r="T15626" s="66" t="s">
        <v>3467</v>
      </c>
    </row>
    <row r="15627" spans="19:20">
      <c r="S15627" s="42">
        <v>25276</v>
      </c>
      <c r="T15627" s="66" t="s">
        <v>3467</v>
      </c>
    </row>
    <row r="15628" spans="19:20">
      <c r="S15628" s="42">
        <v>19070</v>
      </c>
      <c r="T15628" s="66" t="s">
        <v>3467</v>
      </c>
    </row>
    <row r="15629" spans="19:20">
      <c r="S15629" s="42">
        <v>19075</v>
      </c>
      <c r="T15629" s="66" t="s">
        <v>3886</v>
      </c>
    </row>
    <row r="15630" spans="19:20">
      <c r="S15630" s="42">
        <v>25297</v>
      </c>
      <c r="T15630" s="66" t="s">
        <v>3886</v>
      </c>
    </row>
    <row r="15631" spans="19:20">
      <c r="S15631" s="42">
        <v>25298</v>
      </c>
      <c r="T15631" s="66" t="s">
        <v>4074</v>
      </c>
    </row>
    <row r="15632" spans="19:20">
      <c r="S15632" s="42">
        <v>25281</v>
      </c>
      <c r="T15632" s="66" t="s">
        <v>3467</v>
      </c>
    </row>
    <row r="15633" spans="19:20">
      <c r="S15633" s="42">
        <v>19078</v>
      </c>
      <c r="T15633" s="66" t="s">
        <v>4074</v>
      </c>
    </row>
    <row r="15634" spans="19:20">
      <c r="S15634" s="42">
        <v>19077</v>
      </c>
      <c r="T15634" s="66" t="s">
        <v>3236</v>
      </c>
    </row>
    <row r="15635" spans="19:20">
      <c r="S15635" s="42">
        <v>25290</v>
      </c>
      <c r="T15635" s="66" t="s">
        <v>3236</v>
      </c>
    </row>
    <row r="15636" spans="19:20">
      <c r="S15636" s="42">
        <v>75043</v>
      </c>
      <c r="T15636" s="66" t="s">
        <v>3988</v>
      </c>
    </row>
    <row r="15637" spans="19:20">
      <c r="S15637" s="42">
        <v>19086</v>
      </c>
      <c r="T15637" s="66" t="s">
        <v>3329</v>
      </c>
    </row>
    <row r="15638" spans="19:20">
      <c r="S15638" s="42">
        <v>19088</v>
      </c>
      <c r="T15638" s="66" t="s">
        <v>3329</v>
      </c>
    </row>
    <row r="15639" spans="19:20">
      <c r="S15639" s="42">
        <v>19089</v>
      </c>
      <c r="T15639" s="66" t="s">
        <v>3329</v>
      </c>
    </row>
    <row r="15640" spans="19:20">
      <c r="S15640" s="42">
        <v>19087</v>
      </c>
      <c r="T15640" s="66" t="s">
        <v>3329</v>
      </c>
    </row>
    <row r="15641" spans="19:20">
      <c r="S15641" s="42">
        <v>25295</v>
      </c>
      <c r="T15641" s="66" t="s">
        <v>3886</v>
      </c>
    </row>
    <row r="15642" spans="19:20">
      <c r="S15642" s="42">
        <v>25301</v>
      </c>
      <c r="T15642" s="66" t="s">
        <v>3886</v>
      </c>
    </row>
    <row r="15643" spans="19:20">
      <c r="S15643" s="42">
        <v>25302</v>
      </c>
      <c r="T15643" s="66" t="s">
        <v>3886</v>
      </c>
    </row>
    <row r="15644" spans="19:20">
      <c r="S15644" s="42">
        <v>19102</v>
      </c>
      <c r="T15644" s="66" t="s">
        <v>3236</v>
      </c>
    </row>
    <row r="15645" spans="19:20">
      <c r="S15645" s="42">
        <v>19103</v>
      </c>
      <c r="T15645" s="66" t="s">
        <v>3236</v>
      </c>
    </row>
    <row r="15646" spans="19:20">
      <c r="S15646" s="42">
        <v>19100</v>
      </c>
      <c r="T15646" s="66" t="s">
        <v>3360</v>
      </c>
    </row>
    <row r="15647" spans="19:20">
      <c r="S15647" s="42">
        <v>19101</v>
      </c>
      <c r="T15647" s="66" t="s">
        <v>3236</v>
      </c>
    </row>
    <row r="15648" spans="19:20">
      <c r="S15648" s="42">
        <v>25334</v>
      </c>
      <c r="T15648" s="66" t="s">
        <v>3823</v>
      </c>
    </row>
    <row r="15649" spans="19:20">
      <c r="S15649" s="42">
        <v>25328</v>
      </c>
      <c r="T15649" s="66" t="s">
        <v>3216</v>
      </c>
    </row>
    <row r="15650" spans="19:20">
      <c r="S15650" s="42">
        <v>25333</v>
      </c>
      <c r="T15650" s="66" t="s">
        <v>3823</v>
      </c>
    </row>
    <row r="15651" spans="19:20">
      <c r="S15651" s="42">
        <v>75050</v>
      </c>
      <c r="T15651" s="66" t="s">
        <v>4051</v>
      </c>
    </row>
    <row r="15652" spans="19:20">
      <c r="S15652" s="42">
        <v>75051</v>
      </c>
      <c r="T15652" s="66" t="s">
        <v>3343</v>
      </c>
    </row>
    <row r="15653" spans="19:20">
      <c r="S15653" s="42">
        <v>75052</v>
      </c>
      <c r="T15653" s="66" t="s">
        <v>3343</v>
      </c>
    </row>
    <row r="15654" spans="19:20">
      <c r="S15654" s="42">
        <v>75053</v>
      </c>
      <c r="T15654" s="66" t="s">
        <v>3343</v>
      </c>
    </row>
    <row r="15655" spans="19:20">
      <c r="S15655" s="42">
        <v>25344</v>
      </c>
      <c r="T15655" s="66" t="s">
        <v>3343</v>
      </c>
    </row>
    <row r="15656" spans="19:20">
      <c r="S15656" s="42">
        <v>25345</v>
      </c>
      <c r="T15656" s="66" t="s">
        <v>3343</v>
      </c>
    </row>
    <row r="15657" spans="19:20">
      <c r="S15657" s="42">
        <v>19153</v>
      </c>
      <c r="T15657" s="66" t="s">
        <v>3988</v>
      </c>
    </row>
    <row r="15658" spans="19:20">
      <c r="S15658" s="42">
        <v>25347</v>
      </c>
      <c r="T15658" s="66" t="s">
        <v>3988</v>
      </c>
    </row>
    <row r="15659" spans="19:20">
      <c r="S15659" s="42">
        <v>25346</v>
      </c>
      <c r="T15659" s="66" t="s">
        <v>3988</v>
      </c>
    </row>
    <row r="15660" spans="19:20">
      <c r="S15660" s="42">
        <v>25350</v>
      </c>
      <c r="T15660" s="66" t="s">
        <v>4127</v>
      </c>
    </row>
    <row r="15661" spans="19:20">
      <c r="S15661" s="42">
        <v>25373</v>
      </c>
      <c r="T15661" s="66" t="s">
        <v>4269</v>
      </c>
    </row>
    <row r="15662" spans="19:20">
      <c r="S15662" s="42">
        <v>25370</v>
      </c>
      <c r="T15662" s="66" t="s">
        <v>4269</v>
      </c>
    </row>
    <row r="15663" spans="19:20">
      <c r="S15663" s="42">
        <v>19163</v>
      </c>
      <c r="T15663" s="66" t="s">
        <v>4269</v>
      </c>
    </row>
    <row r="15664" spans="19:20">
      <c r="S15664" s="42">
        <v>25368</v>
      </c>
      <c r="T15664" s="66" t="s">
        <v>4269</v>
      </c>
    </row>
    <row r="15665" spans="19:20">
      <c r="S15665" s="42">
        <v>25369</v>
      </c>
      <c r="T15665" s="66" t="s">
        <v>4269</v>
      </c>
    </row>
    <row r="15666" spans="19:20">
      <c r="S15666" s="42">
        <v>25371</v>
      </c>
      <c r="T15666" s="66" t="s">
        <v>4269</v>
      </c>
    </row>
    <row r="15667" spans="19:20">
      <c r="S15667" s="42">
        <v>19164</v>
      </c>
      <c r="T15667" s="66" t="s">
        <v>4269</v>
      </c>
    </row>
    <row r="15668" spans="19:20">
      <c r="S15668" s="42">
        <v>25372</v>
      </c>
      <c r="T15668" s="66" t="s">
        <v>4269</v>
      </c>
    </row>
    <row r="15669" spans="19:20">
      <c r="S15669" s="42">
        <v>19194</v>
      </c>
      <c r="T15669" s="66" t="s">
        <v>3343</v>
      </c>
    </row>
    <row r="15670" spans="19:20">
      <c r="S15670" s="42">
        <v>19195</v>
      </c>
      <c r="T15670" s="66" t="s">
        <v>3343</v>
      </c>
    </row>
    <row r="15671" spans="19:20">
      <c r="S15671" s="42">
        <v>19196</v>
      </c>
      <c r="T15671" s="66" t="s">
        <v>3368</v>
      </c>
    </row>
    <row r="15672" spans="19:20">
      <c r="S15672" s="42">
        <v>66000</v>
      </c>
      <c r="T15672" s="66" t="s">
        <v>4088</v>
      </c>
    </row>
    <row r="15673" spans="19:20">
      <c r="S15673" s="42">
        <v>67000</v>
      </c>
    </row>
    <row r="15674" spans="19:20">
      <c r="S15674" s="42">
        <v>68000</v>
      </c>
      <c r="T15674" s="66" t="s">
        <v>3213</v>
      </c>
    </row>
    <row r="15675" spans="19:20">
      <c r="S15675" s="42">
        <v>19375</v>
      </c>
      <c r="T15675" s="66" t="s">
        <v>3822</v>
      </c>
    </row>
    <row r="15676" spans="19:20">
      <c r="S15676" s="42">
        <v>19376</v>
      </c>
      <c r="T15676" s="66" t="s">
        <v>3822</v>
      </c>
    </row>
    <row r="15677" spans="19:20">
      <c r="S15677" s="42">
        <v>19377</v>
      </c>
      <c r="T15677" s="66" t="s">
        <v>3822</v>
      </c>
    </row>
    <row r="15678" spans="19:20">
      <c r="S15678" s="42">
        <v>19378</v>
      </c>
      <c r="T15678" s="66" t="s">
        <v>3822</v>
      </c>
    </row>
    <row r="15679" spans="19:20">
      <c r="S15679" s="42">
        <v>19379</v>
      </c>
      <c r="T15679" s="66" t="s">
        <v>3822</v>
      </c>
    </row>
    <row r="15680" spans="19:20">
      <c r="S15680" s="42">
        <v>25532</v>
      </c>
      <c r="T15680" s="66" t="s">
        <v>3822</v>
      </c>
    </row>
    <row r="15681" spans="19:20">
      <c r="S15681" s="42">
        <v>19382</v>
      </c>
      <c r="T15681" s="66" t="s">
        <v>3823</v>
      </c>
    </row>
    <row r="15682" spans="19:20">
      <c r="S15682" s="42">
        <v>19383</v>
      </c>
      <c r="T15682" s="66" t="s">
        <v>3823</v>
      </c>
    </row>
    <row r="15683" spans="19:20">
      <c r="S15683" s="42">
        <v>19380</v>
      </c>
      <c r="T15683" s="66" t="s">
        <v>3823</v>
      </c>
    </row>
    <row r="15684" spans="19:20">
      <c r="S15684" s="42">
        <v>25534</v>
      </c>
      <c r="T15684" s="66" t="s">
        <v>3823</v>
      </c>
    </row>
    <row r="15685" spans="19:20">
      <c r="S15685" s="42">
        <v>19381</v>
      </c>
      <c r="T15685" s="66" t="s">
        <v>3823</v>
      </c>
    </row>
    <row r="15686" spans="19:20">
      <c r="S15686" s="42">
        <v>25531</v>
      </c>
      <c r="T15686" s="66" t="s">
        <v>4548</v>
      </c>
    </row>
    <row r="15687" spans="19:20">
      <c r="S15687" s="42">
        <v>25535</v>
      </c>
      <c r="T15687" s="66" t="s">
        <v>4549</v>
      </c>
    </row>
    <row r="15688" spans="19:20">
      <c r="S15688" s="42">
        <v>19384</v>
      </c>
      <c r="T15688" s="66" t="s">
        <v>3216</v>
      </c>
    </row>
    <row r="15689" spans="19:20">
      <c r="S15689" s="42">
        <v>19385</v>
      </c>
      <c r="T15689" s="66" t="s">
        <v>3216</v>
      </c>
    </row>
    <row r="15690" spans="19:20">
      <c r="S15690" s="42">
        <v>19386</v>
      </c>
      <c r="T15690" s="66" t="s">
        <v>3216</v>
      </c>
    </row>
    <row r="15691" spans="19:20">
      <c r="S15691" s="42">
        <v>19387</v>
      </c>
      <c r="T15691" s="66" t="s">
        <v>3216</v>
      </c>
    </row>
    <row r="15692" spans="19:20">
      <c r="S15692" s="42">
        <v>19388</v>
      </c>
      <c r="T15692" s="66" t="s">
        <v>3216</v>
      </c>
    </row>
    <row r="15693" spans="19:20">
      <c r="S15693" s="42">
        <v>25536</v>
      </c>
      <c r="T15693" s="66" t="s">
        <v>4548</v>
      </c>
    </row>
    <row r="15694" spans="19:20">
      <c r="S15694" s="42">
        <v>19391</v>
      </c>
      <c r="T15694" s="66" t="s">
        <v>4124</v>
      </c>
    </row>
    <row r="15695" spans="19:20">
      <c r="S15695" s="42">
        <v>19393</v>
      </c>
      <c r="T15695" s="66" t="s">
        <v>4471</v>
      </c>
    </row>
    <row r="15696" spans="19:20">
      <c r="S15696" s="42">
        <v>19394</v>
      </c>
      <c r="T15696" s="66" t="s">
        <v>4543</v>
      </c>
    </row>
    <row r="15697" spans="19:20">
      <c r="S15697" s="42">
        <v>19392</v>
      </c>
      <c r="T15697" s="66" t="s">
        <v>4471</v>
      </c>
    </row>
    <row r="15698" spans="19:20">
      <c r="S15698" s="42">
        <v>6151</v>
      </c>
      <c r="T15698" s="66" t="s">
        <v>4390</v>
      </c>
    </row>
    <row r="15699" spans="19:20">
      <c r="S15699" s="42">
        <v>80148</v>
      </c>
      <c r="T15699" s="66" t="s">
        <v>3822</v>
      </c>
    </row>
    <row r="15700" spans="19:20">
      <c r="S15700" s="42">
        <v>80151</v>
      </c>
      <c r="T15700" s="66" t="s">
        <v>3822</v>
      </c>
    </row>
    <row r="15701" spans="19:20">
      <c r="S15701" s="42">
        <v>5218</v>
      </c>
      <c r="T15701" s="66" t="s">
        <v>4390</v>
      </c>
    </row>
    <row r="15702" spans="19:20">
      <c r="S15702" s="42">
        <v>80150</v>
      </c>
      <c r="T15702" s="66" t="s">
        <v>3822</v>
      </c>
    </row>
    <row r="15703" spans="19:20">
      <c r="S15703" s="42">
        <v>19389</v>
      </c>
      <c r="T15703" s="66" t="s">
        <v>4390</v>
      </c>
    </row>
    <row r="15704" spans="19:20">
      <c r="S15704" s="42">
        <v>80149</v>
      </c>
      <c r="T15704" s="66" t="s">
        <v>3822</v>
      </c>
    </row>
    <row r="15705" spans="19:20">
      <c r="S15705" s="42">
        <v>19390</v>
      </c>
      <c r="T15705" s="66" t="s">
        <v>4390</v>
      </c>
    </row>
    <row r="15706" spans="19:20">
      <c r="S15706" s="42">
        <v>5219</v>
      </c>
      <c r="T15706" s="66" t="s">
        <v>4390</v>
      </c>
    </row>
    <row r="15707" spans="19:20">
      <c r="S15707" s="42">
        <v>6150</v>
      </c>
      <c r="T15707" s="66" t="s">
        <v>4390</v>
      </c>
    </row>
    <row r="15708" spans="19:20">
      <c r="S15708" s="42">
        <v>6152</v>
      </c>
      <c r="T15708" s="66" t="s">
        <v>4390</v>
      </c>
    </row>
    <row r="15709" spans="19:20">
      <c r="S15709" s="42">
        <v>25537</v>
      </c>
      <c r="T15709" s="66" t="s">
        <v>4550</v>
      </c>
    </row>
    <row r="15710" spans="19:20">
      <c r="S15710" s="42">
        <v>2057</v>
      </c>
      <c r="T15710" s="66" t="s">
        <v>4550</v>
      </c>
    </row>
    <row r="15711" spans="19:20">
      <c r="S15711" s="42">
        <v>55040</v>
      </c>
      <c r="T15711" s="66" t="s">
        <v>3278</v>
      </c>
    </row>
    <row r="15712" spans="19:20">
      <c r="S15712" s="42">
        <v>55041</v>
      </c>
      <c r="T15712" s="66" t="s">
        <v>3278</v>
      </c>
    </row>
    <row r="15713" spans="19:20">
      <c r="S15713" s="42">
        <v>19403</v>
      </c>
      <c r="T15713" s="66" t="s">
        <v>3886</v>
      </c>
    </row>
    <row r="15714" spans="19:20">
      <c r="S15714" s="42">
        <v>19404</v>
      </c>
      <c r="T15714" s="66" t="s">
        <v>4051</v>
      </c>
    </row>
    <row r="15715" spans="19:20">
      <c r="S15715" s="42">
        <v>25539</v>
      </c>
      <c r="T15715" s="66" t="s">
        <v>4551</v>
      </c>
    </row>
    <row r="15716" spans="19:20">
      <c r="S15716" s="42">
        <v>19401</v>
      </c>
      <c r="T15716" s="66" t="s">
        <v>3886</v>
      </c>
    </row>
    <row r="15717" spans="19:20">
      <c r="S15717" s="42">
        <v>19395</v>
      </c>
      <c r="T15717" s="66" t="s">
        <v>3886</v>
      </c>
    </row>
    <row r="15718" spans="19:20">
      <c r="S15718" s="42">
        <v>5220</v>
      </c>
      <c r="T15718" s="66" t="s">
        <v>3886</v>
      </c>
    </row>
    <row r="15719" spans="19:20">
      <c r="S15719" s="42">
        <v>55038</v>
      </c>
      <c r="T15719" s="66" t="s">
        <v>3278</v>
      </c>
    </row>
    <row r="15720" spans="19:20">
      <c r="S15720" s="42">
        <v>25538</v>
      </c>
      <c r="T15720" s="66" t="s">
        <v>3886</v>
      </c>
    </row>
    <row r="15721" spans="19:20">
      <c r="S15721" s="42">
        <v>19396</v>
      </c>
      <c r="T15721" s="66" t="s">
        <v>3886</v>
      </c>
    </row>
    <row r="15722" spans="19:20">
      <c r="S15722" s="42">
        <v>25541</v>
      </c>
      <c r="T15722" s="66" t="s">
        <v>4551</v>
      </c>
    </row>
    <row r="15723" spans="19:20">
      <c r="S15723" s="42">
        <v>19398</v>
      </c>
      <c r="T15723" s="66" t="s">
        <v>3886</v>
      </c>
    </row>
    <row r="15724" spans="19:20">
      <c r="S15724" s="42">
        <v>55039</v>
      </c>
      <c r="T15724" s="66" t="s">
        <v>3278</v>
      </c>
    </row>
    <row r="15725" spans="19:20">
      <c r="S15725" s="42">
        <v>19402</v>
      </c>
      <c r="T15725" s="66" t="s">
        <v>3886</v>
      </c>
    </row>
    <row r="15726" spans="19:20">
      <c r="S15726" s="42">
        <v>19397</v>
      </c>
      <c r="T15726" s="66" t="s">
        <v>3886</v>
      </c>
    </row>
    <row r="15727" spans="19:20">
      <c r="S15727" s="42">
        <v>25540</v>
      </c>
      <c r="T15727" s="66" t="s">
        <v>4551</v>
      </c>
    </row>
    <row r="15728" spans="19:20">
      <c r="S15728" s="42">
        <v>19399</v>
      </c>
      <c r="T15728" s="66" t="s">
        <v>3886</v>
      </c>
    </row>
    <row r="15729" spans="19:20">
      <c r="S15729" s="42">
        <v>25542</v>
      </c>
      <c r="T15729" s="66" t="s">
        <v>4551</v>
      </c>
    </row>
    <row r="15730" spans="19:20">
      <c r="S15730" s="42">
        <v>19400</v>
      </c>
      <c r="T15730" s="66" t="s">
        <v>3886</v>
      </c>
    </row>
    <row r="15731" spans="19:20">
      <c r="S15731" s="42">
        <v>25543</v>
      </c>
      <c r="T15731" s="66" t="s">
        <v>4551</v>
      </c>
    </row>
    <row r="15732" spans="19:20">
      <c r="S15732" s="42">
        <v>55042</v>
      </c>
      <c r="T15732" s="66" t="s">
        <v>3278</v>
      </c>
    </row>
    <row r="15733" spans="19:20">
      <c r="S15733" s="42">
        <v>19408</v>
      </c>
      <c r="T15733" s="66" t="s">
        <v>3216</v>
      </c>
    </row>
    <row r="15734" spans="19:20">
      <c r="S15734" s="42">
        <v>25548</v>
      </c>
      <c r="T15734" s="66" t="s">
        <v>3216</v>
      </c>
    </row>
    <row r="15735" spans="19:20">
      <c r="S15735" s="42">
        <v>25546</v>
      </c>
      <c r="T15735" s="66" t="s">
        <v>3216</v>
      </c>
    </row>
    <row r="15736" spans="19:20">
      <c r="S15736" s="42">
        <v>19406</v>
      </c>
      <c r="T15736" s="66" t="s">
        <v>4552</v>
      </c>
    </row>
    <row r="15737" spans="19:20">
      <c r="S15737" s="42">
        <v>25544</v>
      </c>
      <c r="T15737" s="66" t="s">
        <v>3216</v>
      </c>
    </row>
    <row r="15738" spans="19:20">
      <c r="S15738" s="42">
        <v>25547</v>
      </c>
      <c r="T15738" s="66" t="s">
        <v>3216</v>
      </c>
    </row>
    <row r="15739" spans="19:20">
      <c r="S15739" s="42">
        <v>25545</v>
      </c>
      <c r="T15739" s="66" t="s">
        <v>3216</v>
      </c>
    </row>
    <row r="15740" spans="19:20">
      <c r="S15740" s="42">
        <v>19409</v>
      </c>
      <c r="T15740" s="66" t="s">
        <v>3216</v>
      </c>
    </row>
    <row r="15741" spans="19:20">
      <c r="S15741" s="42">
        <v>19407</v>
      </c>
      <c r="T15741" s="66" t="s">
        <v>3216</v>
      </c>
    </row>
    <row r="15742" spans="19:20">
      <c r="S15742" s="42">
        <v>6153</v>
      </c>
      <c r="T15742" s="66" t="s">
        <v>4552</v>
      </c>
    </row>
    <row r="15743" spans="19:20">
      <c r="S15743" s="42">
        <v>5221</v>
      </c>
      <c r="T15743" s="66" t="s">
        <v>4552</v>
      </c>
    </row>
    <row r="15744" spans="19:20">
      <c r="S15744" s="42">
        <v>55043</v>
      </c>
      <c r="T15744" s="66" t="s">
        <v>3278</v>
      </c>
    </row>
    <row r="15745" spans="19:20">
      <c r="S15745" s="42">
        <v>19411</v>
      </c>
      <c r="T15745" s="66" t="s">
        <v>3818</v>
      </c>
    </row>
    <row r="15746" spans="19:20">
      <c r="S15746" s="42">
        <v>19410</v>
      </c>
      <c r="T15746" s="66" t="s">
        <v>3818</v>
      </c>
    </row>
    <row r="15747" spans="19:20">
      <c r="S15747" s="42">
        <v>19412</v>
      </c>
      <c r="T15747" s="66" t="s">
        <v>4553</v>
      </c>
    </row>
    <row r="15748" spans="19:20">
      <c r="S15748" s="42">
        <v>19405</v>
      </c>
      <c r="T15748" s="66" t="s">
        <v>4114</v>
      </c>
    </row>
    <row r="15749" spans="19:20">
      <c r="S15749" s="42">
        <v>25550</v>
      </c>
      <c r="T15749" s="66" t="s">
        <v>4526</v>
      </c>
    </row>
    <row r="15750" spans="19:20">
      <c r="S15750" s="42">
        <v>25551</v>
      </c>
      <c r="T15750" s="66" t="s">
        <v>4526</v>
      </c>
    </row>
    <row r="15751" spans="19:20">
      <c r="S15751" s="42">
        <v>82202</v>
      </c>
      <c r="T15751" s="66" t="s">
        <v>3213</v>
      </c>
    </row>
    <row r="15752" spans="19:20">
      <c r="S15752" s="42">
        <v>25549</v>
      </c>
      <c r="T15752" s="66" t="s">
        <v>4553</v>
      </c>
    </row>
    <row r="15753" spans="19:20">
      <c r="S15753" s="42">
        <v>19414</v>
      </c>
      <c r="T15753" s="66" t="s">
        <v>4554</v>
      </c>
    </row>
    <row r="15754" spans="19:20">
      <c r="S15754" s="42">
        <v>55044</v>
      </c>
      <c r="T15754" s="66" t="s">
        <v>3278</v>
      </c>
    </row>
    <row r="15755" spans="19:20">
      <c r="S15755" s="42">
        <v>19413</v>
      </c>
      <c r="T15755" s="66" t="s">
        <v>4554</v>
      </c>
    </row>
    <row r="15756" spans="19:20">
      <c r="S15756" s="42">
        <v>19415</v>
      </c>
      <c r="T15756" s="66" t="s">
        <v>4554</v>
      </c>
    </row>
    <row r="15757" spans="19:20">
      <c r="S15757" s="42">
        <v>25533</v>
      </c>
      <c r="T15757" s="66" t="s">
        <v>3823</v>
      </c>
    </row>
    <row r="15758" spans="19:20">
      <c r="S15758" s="42">
        <v>25525</v>
      </c>
      <c r="T15758" s="66" t="s">
        <v>4555</v>
      </c>
    </row>
    <row r="15759" spans="19:20">
      <c r="S15759" s="42">
        <v>25530</v>
      </c>
      <c r="T15759" s="66" t="s">
        <v>4548</v>
      </c>
    </row>
    <row r="15760" spans="19:20">
      <c r="S15760" s="42">
        <v>6149</v>
      </c>
      <c r="T15760" s="66" t="s">
        <v>4556</v>
      </c>
    </row>
    <row r="15761" spans="19:20">
      <c r="S15761" s="42">
        <v>19374</v>
      </c>
      <c r="T15761" s="66" t="s">
        <v>3822</v>
      </c>
    </row>
    <row r="15762" spans="19:20">
      <c r="S15762" s="42">
        <v>25529</v>
      </c>
      <c r="T15762" s="66" t="s">
        <v>4548</v>
      </c>
    </row>
    <row r="15763" spans="19:20">
      <c r="S15763" s="42">
        <v>25527</v>
      </c>
      <c r="T15763" s="66" t="s">
        <v>3822</v>
      </c>
    </row>
    <row r="15764" spans="19:20">
      <c r="S15764" s="42">
        <v>25528</v>
      </c>
      <c r="T15764" s="66" t="s">
        <v>3822</v>
      </c>
    </row>
    <row r="15765" spans="19:20">
      <c r="S15765" s="42">
        <v>25526</v>
      </c>
      <c r="T15765" s="66" t="s">
        <v>4557</v>
      </c>
    </row>
    <row r="15766" spans="19:20">
      <c r="S15766" s="42">
        <v>5222</v>
      </c>
      <c r="T15766" s="66" t="s">
        <v>4558</v>
      </c>
    </row>
    <row r="15767" spans="19:20">
      <c r="S15767" s="42">
        <v>55045</v>
      </c>
      <c r="T15767" s="66" t="s">
        <v>3278</v>
      </c>
    </row>
    <row r="15768" spans="19:20">
      <c r="S15768" s="42">
        <v>19417</v>
      </c>
      <c r="T15768" s="66" t="s">
        <v>4559</v>
      </c>
    </row>
    <row r="15769" spans="19:20">
      <c r="S15769" s="42">
        <v>19416</v>
      </c>
      <c r="T15769" s="66" t="s">
        <v>4051</v>
      </c>
    </row>
    <row r="15770" spans="19:20">
      <c r="S15770" s="42">
        <v>19437</v>
      </c>
      <c r="T15770" s="66" t="s">
        <v>4051</v>
      </c>
    </row>
    <row r="15771" spans="19:20">
      <c r="S15771" s="42">
        <v>25552</v>
      </c>
      <c r="T15771" s="66" t="s">
        <v>4560</v>
      </c>
    </row>
    <row r="15772" spans="19:20">
      <c r="S15772" s="42">
        <v>19433</v>
      </c>
      <c r="T15772" s="66" t="s">
        <v>4450</v>
      </c>
    </row>
    <row r="15773" spans="19:20">
      <c r="S15773" s="42">
        <v>25556</v>
      </c>
      <c r="T15773" s="66" t="s">
        <v>4266</v>
      </c>
    </row>
    <row r="15774" spans="19:20">
      <c r="S15774" s="42">
        <v>19435</v>
      </c>
      <c r="T15774" s="66" t="s">
        <v>4450</v>
      </c>
    </row>
    <row r="15775" spans="19:20">
      <c r="S15775" s="42">
        <v>19438</v>
      </c>
      <c r="T15775" s="66" t="s">
        <v>4051</v>
      </c>
    </row>
    <row r="15776" spans="19:20">
      <c r="S15776" s="42">
        <v>19426</v>
      </c>
      <c r="T15776" s="66" t="s">
        <v>4266</v>
      </c>
    </row>
    <row r="15777" spans="19:20">
      <c r="S15777" s="42">
        <v>19431</v>
      </c>
      <c r="T15777" s="66" t="s">
        <v>4266</v>
      </c>
    </row>
    <row r="15778" spans="19:20">
      <c r="S15778" s="42">
        <v>25557</v>
      </c>
      <c r="T15778" s="66" t="s">
        <v>4266</v>
      </c>
    </row>
    <row r="15779" spans="19:20">
      <c r="S15779" s="42">
        <v>19432</v>
      </c>
      <c r="T15779" s="66" t="s">
        <v>4561</v>
      </c>
    </row>
    <row r="15780" spans="19:20">
      <c r="S15780" s="42">
        <v>19429</v>
      </c>
      <c r="T15780" s="66" t="s">
        <v>4266</v>
      </c>
    </row>
    <row r="15781" spans="19:20">
      <c r="S15781" s="42">
        <v>19428</v>
      </c>
      <c r="T15781" s="66" t="s">
        <v>4266</v>
      </c>
    </row>
    <row r="15782" spans="19:20">
      <c r="S15782" s="42">
        <v>25562</v>
      </c>
      <c r="T15782" s="66" t="s">
        <v>4051</v>
      </c>
    </row>
    <row r="15783" spans="19:20">
      <c r="S15783" s="42">
        <v>19430</v>
      </c>
      <c r="T15783" s="66" t="s">
        <v>4266</v>
      </c>
    </row>
    <row r="15784" spans="19:20">
      <c r="S15784" s="42">
        <v>19434</v>
      </c>
      <c r="T15784" s="66" t="s">
        <v>4450</v>
      </c>
    </row>
    <row r="15785" spans="19:20">
      <c r="S15785" s="42">
        <v>25559</v>
      </c>
      <c r="T15785" s="66" t="s">
        <v>4266</v>
      </c>
    </row>
    <row r="15786" spans="19:20">
      <c r="S15786" s="42">
        <v>19427</v>
      </c>
      <c r="T15786" s="66" t="s">
        <v>4266</v>
      </c>
    </row>
    <row r="15787" spans="19:20">
      <c r="S15787" s="42">
        <v>25561</v>
      </c>
      <c r="T15787" s="66" t="s">
        <v>4051</v>
      </c>
    </row>
    <row r="15788" spans="19:20">
      <c r="S15788" s="42">
        <v>25555</v>
      </c>
      <c r="T15788" s="66" t="s">
        <v>4266</v>
      </c>
    </row>
    <row r="15789" spans="19:20">
      <c r="S15789" s="42">
        <v>51017</v>
      </c>
      <c r="T15789" s="66" t="s">
        <v>3278</v>
      </c>
    </row>
    <row r="15790" spans="19:20">
      <c r="S15790" s="42">
        <v>25560</v>
      </c>
      <c r="T15790" s="66" t="s">
        <v>4051</v>
      </c>
    </row>
    <row r="15791" spans="19:20">
      <c r="S15791" s="42">
        <v>19446</v>
      </c>
      <c r="T15791" s="66" t="s">
        <v>4051</v>
      </c>
    </row>
    <row r="15792" spans="19:20">
      <c r="S15792" s="42">
        <v>19440</v>
      </c>
      <c r="T15792" s="66" t="s">
        <v>4051</v>
      </c>
    </row>
    <row r="15793" spans="19:20">
      <c r="S15793" s="42">
        <v>25558</v>
      </c>
      <c r="T15793" s="66" t="s">
        <v>4266</v>
      </c>
    </row>
    <row r="15794" spans="19:20">
      <c r="S15794" s="42">
        <v>19444</v>
      </c>
      <c r="T15794" s="66" t="s">
        <v>4051</v>
      </c>
    </row>
    <row r="15795" spans="19:20">
      <c r="S15795" s="42">
        <v>19443</v>
      </c>
      <c r="T15795" s="66" t="s">
        <v>4051</v>
      </c>
    </row>
    <row r="15796" spans="19:20">
      <c r="S15796" s="42">
        <v>19441</v>
      </c>
      <c r="T15796" s="66" t="s">
        <v>4051</v>
      </c>
    </row>
    <row r="15797" spans="19:20">
      <c r="S15797" s="42">
        <v>19420</v>
      </c>
      <c r="T15797" s="66" t="s">
        <v>4051</v>
      </c>
    </row>
    <row r="15798" spans="19:20">
      <c r="S15798" s="42">
        <v>19445</v>
      </c>
      <c r="T15798" s="66" t="s">
        <v>3343</v>
      </c>
    </row>
    <row r="15799" spans="19:20">
      <c r="S15799" s="42">
        <v>19439</v>
      </c>
      <c r="T15799" s="66" t="s">
        <v>4051</v>
      </c>
    </row>
    <row r="15800" spans="19:20">
      <c r="S15800" s="42">
        <v>25553</v>
      </c>
      <c r="T15800" s="66" t="s">
        <v>4228</v>
      </c>
    </row>
    <row r="15801" spans="19:20">
      <c r="S15801" s="42">
        <v>19419</v>
      </c>
      <c r="T15801" s="66" t="s">
        <v>4051</v>
      </c>
    </row>
    <row r="15802" spans="19:20">
      <c r="S15802" s="42">
        <v>25570</v>
      </c>
      <c r="T15802" s="66" t="s">
        <v>3343</v>
      </c>
    </row>
    <row r="15803" spans="19:20">
      <c r="S15803" s="42">
        <v>19423</v>
      </c>
      <c r="T15803" s="66" t="s">
        <v>4051</v>
      </c>
    </row>
    <row r="15804" spans="19:20">
      <c r="S15804" s="42">
        <v>19421</v>
      </c>
      <c r="T15804" s="66" t="s">
        <v>4051</v>
      </c>
    </row>
    <row r="15805" spans="19:20">
      <c r="S15805" s="42">
        <v>19442</v>
      </c>
      <c r="T15805" s="66" t="s">
        <v>4051</v>
      </c>
    </row>
    <row r="15806" spans="19:20">
      <c r="S15806" s="42">
        <v>19422</v>
      </c>
      <c r="T15806" s="66" t="s">
        <v>3343</v>
      </c>
    </row>
    <row r="15807" spans="19:20">
      <c r="S15807" s="42">
        <v>25554</v>
      </c>
      <c r="T15807" s="66" t="s">
        <v>4228</v>
      </c>
    </row>
    <row r="15808" spans="19:20">
      <c r="S15808" s="42">
        <v>25569</v>
      </c>
      <c r="T15808" s="66" t="s">
        <v>4070</v>
      </c>
    </row>
    <row r="15809" spans="19:20">
      <c r="S15809" s="42">
        <v>25564</v>
      </c>
      <c r="T15809" s="66" t="s">
        <v>4070</v>
      </c>
    </row>
    <row r="15810" spans="19:20">
      <c r="S15810" s="42">
        <v>19424</v>
      </c>
      <c r="T15810" s="66" t="s">
        <v>4051</v>
      </c>
    </row>
    <row r="15811" spans="19:20">
      <c r="S15811" s="42">
        <v>19418</v>
      </c>
      <c r="T15811" s="66" t="s">
        <v>4051</v>
      </c>
    </row>
    <row r="15812" spans="19:20">
      <c r="S15812" s="42">
        <v>25565</v>
      </c>
      <c r="T15812" s="66" t="s">
        <v>4070</v>
      </c>
    </row>
    <row r="15813" spans="19:20">
      <c r="S15813" s="42">
        <v>25566</v>
      </c>
      <c r="T15813" s="66" t="s">
        <v>4070</v>
      </c>
    </row>
    <row r="15814" spans="19:20">
      <c r="S15814" s="42">
        <v>25563</v>
      </c>
      <c r="T15814" s="66" t="s">
        <v>4070</v>
      </c>
    </row>
    <row r="15815" spans="19:20">
      <c r="S15815" s="42">
        <v>25568</v>
      </c>
      <c r="T15815" s="66" t="s">
        <v>4070</v>
      </c>
    </row>
    <row r="15816" spans="19:20">
      <c r="S15816" s="42">
        <v>25567</v>
      </c>
      <c r="T15816" s="66" t="s">
        <v>4070</v>
      </c>
    </row>
    <row r="15817" spans="19:20">
      <c r="S15817" s="42">
        <v>19425</v>
      </c>
      <c r="T15817" s="66" t="s">
        <v>3343</v>
      </c>
    </row>
    <row r="15818" spans="19:20">
      <c r="S15818" s="42">
        <v>19436</v>
      </c>
      <c r="T15818" s="66" t="s">
        <v>4450</v>
      </c>
    </row>
    <row r="15819" spans="19:20">
      <c r="S15819" s="42">
        <v>19449</v>
      </c>
      <c r="T15819" s="66" t="s">
        <v>4051</v>
      </c>
    </row>
    <row r="15820" spans="19:20">
      <c r="S15820" s="42">
        <v>19448</v>
      </c>
      <c r="T15820" s="66" t="s">
        <v>4051</v>
      </c>
    </row>
    <row r="15821" spans="19:20">
      <c r="S15821" s="42">
        <v>25572</v>
      </c>
      <c r="T15821" s="66" t="s">
        <v>4051</v>
      </c>
    </row>
    <row r="15822" spans="19:20">
      <c r="S15822" s="42">
        <v>25571</v>
      </c>
      <c r="T15822" s="66" t="s">
        <v>4051</v>
      </c>
    </row>
    <row r="15823" spans="19:20">
      <c r="S15823" s="42">
        <v>19447</v>
      </c>
      <c r="T15823" s="66" t="s">
        <v>3213</v>
      </c>
    </row>
    <row r="15824" spans="19:20">
      <c r="S15824" s="42">
        <v>19454</v>
      </c>
      <c r="T15824" s="66" t="s">
        <v>3343</v>
      </c>
    </row>
    <row r="15825" spans="19:20">
      <c r="S15825" s="42">
        <v>19450</v>
      </c>
      <c r="T15825" s="66" t="s">
        <v>3432</v>
      </c>
    </row>
    <row r="15826" spans="19:20">
      <c r="S15826" s="42">
        <v>19453</v>
      </c>
      <c r="T15826" s="66" t="s">
        <v>3343</v>
      </c>
    </row>
    <row r="15827" spans="19:20">
      <c r="S15827" s="42">
        <v>55047</v>
      </c>
      <c r="T15827" s="66" t="s">
        <v>3278</v>
      </c>
    </row>
    <row r="15828" spans="19:20">
      <c r="S15828" s="42">
        <v>55048</v>
      </c>
      <c r="T15828" s="66" t="s">
        <v>3278</v>
      </c>
    </row>
    <row r="15829" spans="19:20">
      <c r="S15829" s="42">
        <v>19452</v>
      </c>
      <c r="T15829" s="66" t="s">
        <v>3343</v>
      </c>
    </row>
    <row r="15830" spans="19:20">
      <c r="S15830" s="42">
        <v>55046</v>
      </c>
      <c r="T15830" s="66" t="s">
        <v>3278</v>
      </c>
    </row>
    <row r="15831" spans="19:20">
      <c r="S15831" s="42">
        <v>25573</v>
      </c>
      <c r="T15831" s="66" t="s">
        <v>4562</v>
      </c>
    </row>
    <row r="15832" spans="19:20">
      <c r="S15832" s="42">
        <v>19451</v>
      </c>
      <c r="T15832" s="66" t="s">
        <v>4051</v>
      </c>
    </row>
    <row r="15833" spans="19:20">
      <c r="S15833" s="42">
        <v>19455</v>
      </c>
      <c r="T15833" s="66" t="s">
        <v>3213</v>
      </c>
    </row>
    <row r="15834" spans="19:20">
      <c r="S15834" s="42">
        <v>25576</v>
      </c>
      <c r="T15834" s="66" t="s">
        <v>3481</v>
      </c>
    </row>
    <row r="15835" spans="19:20">
      <c r="S15835" s="42">
        <v>19456</v>
      </c>
      <c r="T15835" s="66" t="s">
        <v>3213</v>
      </c>
    </row>
    <row r="15836" spans="19:20">
      <c r="S15836" s="42">
        <v>19458</v>
      </c>
      <c r="T15836" s="66" t="s">
        <v>4563</v>
      </c>
    </row>
    <row r="15837" spans="19:20">
      <c r="S15837" s="42">
        <v>19457</v>
      </c>
      <c r="T15837" s="66" t="s">
        <v>4564</v>
      </c>
    </row>
    <row r="15838" spans="19:20">
      <c r="S15838" s="42">
        <v>19459</v>
      </c>
      <c r="T15838" s="66" t="s">
        <v>3481</v>
      </c>
    </row>
    <row r="15839" spans="19:20">
      <c r="S15839" s="42">
        <v>25575</v>
      </c>
      <c r="T15839" s="66" t="s">
        <v>4564</v>
      </c>
    </row>
    <row r="15840" spans="19:20">
      <c r="S15840" s="42">
        <v>25574</v>
      </c>
      <c r="T15840" s="66" t="s">
        <v>4564</v>
      </c>
    </row>
    <row r="15841" spans="19:20">
      <c r="S15841" s="42">
        <v>25579</v>
      </c>
      <c r="T15841" s="66" t="s">
        <v>3860</v>
      </c>
    </row>
    <row r="15842" spans="19:20">
      <c r="S15842" s="42">
        <v>25580</v>
      </c>
      <c r="T15842" s="66" t="s">
        <v>4565</v>
      </c>
    </row>
    <row r="15843" spans="19:20">
      <c r="S15843" s="42">
        <v>25578</v>
      </c>
      <c r="T15843" s="66" t="s">
        <v>3860</v>
      </c>
    </row>
    <row r="15844" spans="19:20">
      <c r="S15844" s="42">
        <v>19464</v>
      </c>
      <c r="T15844" s="66" t="s">
        <v>4565</v>
      </c>
    </row>
    <row r="15845" spans="19:20">
      <c r="S15845" s="42">
        <v>19463</v>
      </c>
      <c r="T15845" s="66" t="s">
        <v>4565</v>
      </c>
    </row>
    <row r="15846" spans="19:20">
      <c r="S15846" s="42">
        <v>25577</v>
      </c>
      <c r="T15846" s="66" t="s">
        <v>3860</v>
      </c>
    </row>
    <row r="15847" spans="19:20">
      <c r="S15847" s="42">
        <v>19465</v>
      </c>
      <c r="T15847" s="66" t="s">
        <v>4565</v>
      </c>
    </row>
    <row r="15848" spans="19:20">
      <c r="S15848" s="42">
        <v>19460</v>
      </c>
      <c r="T15848" s="66" t="s">
        <v>3860</v>
      </c>
    </row>
    <row r="15849" spans="19:20">
      <c r="S15849" s="42">
        <v>55049</v>
      </c>
      <c r="T15849" s="66" t="s">
        <v>3278</v>
      </c>
    </row>
    <row r="15850" spans="19:20">
      <c r="S15850" s="42">
        <v>75064</v>
      </c>
      <c r="T15850" s="66" t="s">
        <v>3343</v>
      </c>
    </row>
    <row r="15851" spans="19:20">
      <c r="S15851" s="42">
        <v>75063</v>
      </c>
      <c r="T15851" s="66" t="s">
        <v>3343</v>
      </c>
    </row>
    <row r="15852" spans="19:20">
      <c r="S15852" s="42">
        <v>19468</v>
      </c>
      <c r="T15852" s="66" t="s">
        <v>4051</v>
      </c>
    </row>
    <row r="15853" spans="19:20">
      <c r="S15853" s="42">
        <v>75065</v>
      </c>
      <c r="T15853" s="66" t="s">
        <v>4051</v>
      </c>
    </row>
    <row r="15854" spans="19:20">
      <c r="S15854" s="42">
        <v>25581</v>
      </c>
      <c r="T15854" s="66" t="s">
        <v>3481</v>
      </c>
    </row>
    <row r="15855" spans="19:20">
      <c r="S15855" s="42">
        <v>25582</v>
      </c>
      <c r="T15855" s="66" t="s">
        <v>3481</v>
      </c>
    </row>
    <row r="15856" spans="19:20">
      <c r="S15856" s="42">
        <v>19466</v>
      </c>
      <c r="T15856" s="66" t="s">
        <v>3432</v>
      </c>
    </row>
    <row r="15857" spans="19:20">
      <c r="S15857" s="42">
        <v>19467</v>
      </c>
      <c r="T15857" s="66" t="s">
        <v>3432</v>
      </c>
    </row>
    <row r="15858" spans="19:20">
      <c r="S15858" s="42">
        <v>6154</v>
      </c>
      <c r="T15858" s="66" t="s">
        <v>4390</v>
      </c>
    </row>
    <row r="15859" spans="19:20">
      <c r="S15859" s="42">
        <v>19469</v>
      </c>
      <c r="T15859" s="66" t="s">
        <v>3213</v>
      </c>
    </row>
    <row r="15860" spans="19:20">
      <c r="S15860" s="42">
        <v>19471</v>
      </c>
      <c r="T15860" s="66" t="s">
        <v>3213</v>
      </c>
    </row>
    <row r="15861" spans="19:20">
      <c r="S15861" s="42">
        <v>25583</v>
      </c>
      <c r="T15861" s="66" t="s">
        <v>3467</v>
      </c>
    </row>
    <row r="15862" spans="19:20">
      <c r="S15862" s="42">
        <v>19470</v>
      </c>
      <c r="T15862" s="66" t="s">
        <v>3213</v>
      </c>
    </row>
    <row r="15863" spans="19:20">
      <c r="S15863" s="42">
        <v>75026</v>
      </c>
      <c r="T15863" s="66" t="s">
        <v>4051</v>
      </c>
    </row>
    <row r="15864" spans="19:20">
      <c r="S15864" s="42">
        <v>6156</v>
      </c>
      <c r="T15864" s="66" t="s">
        <v>4133</v>
      </c>
    </row>
    <row r="15865" spans="19:20">
      <c r="S15865" s="42">
        <v>75067</v>
      </c>
      <c r="T15865" s="66" t="s">
        <v>3343</v>
      </c>
    </row>
    <row r="15866" spans="19:20">
      <c r="S15866" s="42">
        <v>75066</v>
      </c>
      <c r="T15866" s="66" t="s">
        <v>3343</v>
      </c>
    </row>
    <row r="15867" spans="19:20">
      <c r="S15867" s="42">
        <v>6155</v>
      </c>
      <c r="T15867" s="66" t="s">
        <v>4133</v>
      </c>
    </row>
    <row r="15868" spans="19:20">
      <c r="S15868" s="42">
        <v>19472</v>
      </c>
      <c r="T15868" s="66" t="s">
        <v>3216</v>
      </c>
    </row>
    <row r="15869" spans="19:20">
      <c r="S15869" s="42">
        <v>25584</v>
      </c>
      <c r="T15869" s="66" t="s">
        <v>3216</v>
      </c>
    </row>
    <row r="15870" spans="19:20">
      <c r="S15870" s="42">
        <v>75033</v>
      </c>
      <c r="T15870" s="66" t="s">
        <v>3343</v>
      </c>
    </row>
    <row r="15871" spans="19:20">
      <c r="S15871" s="42">
        <v>55050</v>
      </c>
      <c r="T15871" s="66" t="s">
        <v>4450</v>
      </c>
    </row>
    <row r="15872" spans="19:20">
      <c r="S15872" s="42">
        <v>19475</v>
      </c>
      <c r="T15872" s="66" t="s">
        <v>3343</v>
      </c>
    </row>
    <row r="15873" spans="19:20">
      <c r="S15873" s="42">
        <v>19462</v>
      </c>
      <c r="T15873" s="66" t="s">
        <v>4565</v>
      </c>
    </row>
    <row r="15874" spans="19:20">
      <c r="S15874" s="42">
        <v>75005</v>
      </c>
      <c r="T15874" s="66" t="s">
        <v>3343</v>
      </c>
    </row>
    <row r="15875" spans="19:20">
      <c r="S15875" s="42">
        <v>25586</v>
      </c>
      <c r="T15875" s="66" t="s">
        <v>3481</v>
      </c>
    </row>
    <row r="15876" spans="19:20">
      <c r="S15876" s="42">
        <v>25585</v>
      </c>
      <c r="T15876" s="66" t="s">
        <v>3481</v>
      </c>
    </row>
    <row r="15877" spans="19:20">
      <c r="S15877" s="42">
        <v>5223</v>
      </c>
      <c r="T15877" s="66" t="s">
        <v>4253</v>
      </c>
    </row>
    <row r="15878" spans="19:20">
      <c r="S15878" s="42">
        <v>3126</v>
      </c>
      <c r="T15878" s="66" t="s">
        <v>4253</v>
      </c>
    </row>
    <row r="15879" spans="19:20">
      <c r="S15879" s="42">
        <v>5224</v>
      </c>
      <c r="T15879" s="66" t="s">
        <v>3213</v>
      </c>
    </row>
    <row r="15880" spans="19:20">
      <c r="S15880" s="42">
        <v>19473</v>
      </c>
      <c r="T15880" s="66" t="s">
        <v>4137</v>
      </c>
    </row>
    <row r="15881" spans="19:20">
      <c r="S15881" s="42">
        <v>6157</v>
      </c>
      <c r="T15881" s="66" t="s">
        <v>4133</v>
      </c>
    </row>
    <row r="15882" spans="19:20">
      <c r="S15882" s="42">
        <v>19474</v>
      </c>
      <c r="T15882" s="66" t="s">
        <v>3822</v>
      </c>
    </row>
    <row r="15883" spans="19:20">
      <c r="S15883" s="42">
        <v>19461</v>
      </c>
      <c r="T15883" s="66" t="s">
        <v>4565</v>
      </c>
    </row>
    <row r="15884" spans="19:20">
      <c r="S15884" s="42">
        <v>75010</v>
      </c>
      <c r="T15884" s="66" t="s">
        <v>3343</v>
      </c>
    </row>
    <row r="15885" spans="19:20">
      <c r="S15885" s="42">
        <v>75030</v>
      </c>
      <c r="T15885" s="66" t="s">
        <v>4051</v>
      </c>
    </row>
    <row r="15886" spans="19:20">
      <c r="S15886" s="42">
        <v>75029</v>
      </c>
      <c r="T15886" s="66" t="s">
        <v>3343</v>
      </c>
    </row>
    <row r="15887" spans="19:20">
      <c r="S15887" s="42">
        <v>75056</v>
      </c>
      <c r="T15887" s="66" t="s">
        <v>3343</v>
      </c>
    </row>
    <row r="15888" spans="19:20">
      <c r="S15888" s="42">
        <v>75062</v>
      </c>
      <c r="T15888" s="66" t="s">
        <v>3343</v>
      </c>
    </row>
    <row r="15889" spans="19:20">
      <c r="S15889" s="42">
        <v>19477</v>
      </c>
      <c r="T15889" s="66" t="s">
        <v>3415</v>
      </c>
    </row>
    <row r="15890" spans="19:20">
      <c r="S15890" s="42">
        <v>19476</v>
      </c>
      <c r="T15890" s="66" t="s">
        <v>3324</v>
      </c>
    </row>
    <row r="15891" spans="19:20">
      <c r="S15891" s="42">
        <v>19478</v>
      </c>
      <c r="T15891" s="66" t="s">
        <v>3831</v>
      </c>
    </row>
    <row r="15892" spans="19:20">
      <c r="S15892" s="42">
        <v>25588</v>
      </c>
      <c r="T15892" s="66" t="s">
        <v>3831</v>
      </c>
    </row>
    <row r="15893" spans="19:20">
      <c r="S15893" s="42">
        <v>25589</v>
      </c>
      <c r="T15893" s="66" t="s">
        <v>3213</v>
      </c>
    </row>
    <row r="15894" spans="19:20">
      <c r="S15894" s="42">
        <v>25592</v>
      </c>
      <c r="T15894" s="66" t="s">
        <v>3213</v>
      </c>
    </row>
    <row r="15895" spans="19:20">
      <c r="S15895" s="42">
        <v>19482</v>
      </c>
      <c r="T15895" s="66" t="s">
        <v>3213</v>
      </c>
    </row>
    <row r="15896" spans="19:20">
      <c r="S15896" s="42">
        <v>25587</v>
      </c>
      <c r="T15896" s="66" t="s">
        <v>4262</v>
      </c>
    </row>
    <row r="15897" spans="19:20">
      <c r="S15897" s="42">
        <v>19481</v>
      </c>
      <c r="T15897" s="66" t="s">
        <v>3213</v>
      </c>
    </row>
    <row r="15898" spans="19:20">
      <c r="S15898" s="42">
        <v>19480</v>
      </c>
      <c r="T15898" s="66" t="s">
        <v>3213</v>
      </c>
    </row>
    <row r="15899" spans="19:20">
      <c r="S15899" s="42">
        <v>19483</v>
      </c>
      <c r="T15899" s="66" t="s">
        <v>3213</v>
      </c>
    </row>
    <row r="15900" spans="19:20">
      <c r="S15900" s="42">
        <v>25593</v>
      </c>
      <c r="T15900" s="66" t="s">
        <v>4051</v>
      </c>
    </row>
    <row r="15901" spans="19:20">
      <c r="S15901" s="42">
        <v>19484</v>
      </c>
      <c r="T15901" s="66" t="s">
        <v>3213</v>
      </c>
    </row>
    <row r="15902" spans="19:20">
      <c r="S15902" s="42">
        <v>25591</v>
      </c>
      <c r="T15902" s="66" t="s">
        <v>3213</v>
      </c>
    </row>
    <row r="15903" spans="19:20">
      <c r="S15903" s="42">
        <v>19485</v>
      </c>
      <c r="T15903" s="66" t="s">
        <v>3213</v>
      </c>
    </row>
    <row r="15904" spans="19:20">
      <c r="S15904" s="42">
        <v>19479</v>
      </c>
      <c r="T15904" s="66" t="s">
        <v>3213</v>
      </c>
    </row>
    <row r="15905" spans="19:20">
      <c r="S15905" s="42">
        <v>25590</v>
      </c>
      <c r="T15905" s="66" t="s">
        <v>3213</v>
      </c>
    </row>
    <row r="15906" spans="19:20">
      <c r="S15906" s="42">
        <v>25594</v>
      </c>
      <c r="T15906" s="66" t="s">
        <v>4002</v>
      </c>
    </row>
    <row r="15907" spans="19:20">
      <c r="S15907" s="42">
        <v>19496</v>
      </c>
      <c r="T15907" s="66" t="s">
        <v>3213</v>
      </c>
    </row>
    <row r="15908" spans="19:20">
      <c r="S15908" s="42">
        <v>25607</v>
      </c>
      <c r="T15908" s="66" t="s">
        <v>3213</v>
      </c>
    </row>
    <row r="15909" spans="19:20">
      <c r="S15909" s="42">
        <v>25596</v>
      </c>
      <c r="T15909" s="66" t="s">
        <v>4262</v>
      </c>
    </row>
    <row r="15910" spans="19:20">
      <c r="S15910" s="42">
        <v>25595</v>
      </c>
      <c r="T15910" s="66" t="s">
        <v>4002</v>
      </c>
    </row>
    <row r="15911" spans="19:20">
      <c r="S15911" s="42">
        <v>19513</v>
      </c>
      <c r="T15911" s="66" t="s">
        <v>4260</v>
      </c>
    </row>
    <row r="15912" spans="19:20">
      <c r="S15912" s="42">
        <v>19501</v>
      </c>
      <c r="T15912" s="66" t="s">
        <v>4260</v>
      </c>
    </row>
    <row r="15913" spans="19:20">
      <c r="S15913" s="42">
        <v>19486</v>
      </c>
      <c r="T15913" s="66" t="s">
        <v>4260</v>
      </c>
    </row>
    <row r="15914" spans="19:20">
      <c r="S15914" s="42">
        <v>25606</v>
      </c>
      <c r="T15914" s="66" t="s">
        <v>4260</v>
      </c>
    </row>
    <row r="15915" spans="19:20">
      <c r="S15915" s="42">
        <v>25609</v>
      </c>
      <c r="T15915" s="66" t="s">
        <v>4051</v>
      </c>
    </row>
    <row r="15916" spans="19:20">
      <c r="S15916" s="42">
        <v>19497</v>
      </c>
      <c r="T15916" s="66" t="s">
        <v>4260</v>
      </c>
    </row>
    <row r="15917" spans="19:20">
      <c r="S15917" s="42">
        <v>19500</v>
      </c>
      <c r="T15917" s="66" t="s">
        <v>4260</v>
      </c>
    </row>
    <row r="15918" spans="19:20">
      <c r="S15918" s="42">
        <v>25600</v>
      </c>
      <c r="T15918" s="66" t="s">
        <v>4260</v>
      </c>
    </row>
    <row r="15919" spans="19:20">
      <c r="S15919" s="42">
        <v>19514</v>
      </c>
      <c r="T15919" s="66" t="s">
        <v>4051</v>
      </c>
    </row>
    <row r="15920" spans="19:20">
      <c r="S15920" s="42">
        <v>19512</v>
      </c>
      <c r="T15920" s="66" t="s">
        <v>4260</v>
      </c>
    </row>
    <row r="15921" spans="19:20">
      <c r="S15921" s="42">
        <v>25603</v>
      </c>
      <c r="T15921" s="66" t="s">
        <v>4260</v>
      </c>
    </row>
    <row r="15922" spans="19:20">
      <c r="S15922" s="42">
        <v>19507</v>
      </c>
      <c r="T15922" s="66" t="s">
        <v>4260</v>
      </c>
    </row>
    <row r="15923" spans="19:20">
      <c r="S15923" s="42">
        <v>19511</v>
      </c>
      <c r="T15923" s="66" t="s">
        <v>4260</v>
      </c>
    </row>
    <row r="15924" spans="19:20">
      <c r="S15924" s="42">
        <v>19509</v>
      </c>
      <c r="T15924" s="66" t="s">
        <v>4260</v>
      </c>
    </row>
    <row r="15925" spans="19:20">
      <c r="S15925" s="42">
        <v>25610</v>
      </c>
      <c r="T15925" s="66" t="s">
        <v>4566</v>
      </c>
    </row>
    <row r="15926" spans="19:20">
      <c r="S15926" s="42">
        <v>19488</v>
      </c>
      <c r="T15926" s="66" t="s">
        <v>4260</v>
      </c>
    </row>
    <row r="15927" spans="19:20">
      <c r="S15927" s="42">
        <v>19489</v>
      </c>
      <c r="T15927" s="66" t="s">
        <v>4260</v>
      </c>
    </row>
    <row r="15928" spans="19:20">
      <c r="S15928" s="42">
        <v>19508</v>
      </c>
      <c r="T15928" s="66" t="s">
        <v>4260</v>
      </c>
    </row>
    <row r="15929" spans="19:20">
      <c r="S15929" s="42">
        <v>25604</v>
      </c>
      <c r="T15929" s="66" t="s">
        <v>4260</v>
      </c>
    </row>
    <row r="15930" spans="19:20">
      <c r="S15930" s="42">
        <v>25601</v>
      </c>
      <c r="T15930" s="66" t="s">
        <v>4260</v>
      </c>
    </row>
    <row r="15931" spans="19:20">
      <c r="S15931" s="42">
        <v>19492</v>
      </c>
      <c r="T15931" s="66" t="s">
        <v>4260</v>
      </c>
    </row>
    <row r="15932" spans="19:20">
      <c r="S15932" s="42">
        <v>19499</v>
      </c>
      <c r="T15932" s="66" t="s">
        <v>4260</v>
      </c>
    </row>
    <row r="15933" spans="19:20">
      <c r="S15933" s="42">
        <v>19495</v>
      </c>
      <c r="T15933" s="66" t="s">
        <v>4260</v>
      </c>
    </row>
    <row r="15934" spans="19:20">
      <c r="S15934" s="42">
        <v>19498</v>
      </c>
      <c r="T15934" s="66" t="s">
        <v>4260</v>
      </c>
    </row>
    <row r="15935" spans="19:20">
      <c r="S15935" s="42">
        <v>19493</v>
      </c>
      <c r="T15935" s="66" t="s">
        <v>4260</v>
      </c>
    </row>
    <row r="15936" spans="19:20">
      <c r="S15936" s="42">
        <v>19510</v>
      </c>
      <c r="T15936" s="66" t="s">
        <v>4260</v>
      </c>
    </row>
    <row r="15937" spans="19:20">
      <c r="S15937" s="42">
        <v>25605</v>
      </c>
      <c r="T15937" s="66" t="s">
        <v>4260</v>
      </c>
    </row>
    <row r="15938" spans="19:20">
      <c r="S15938" s="42">
        <v>19494</v>
      </c>
      <c r="T15938" s="66" t="s">
        <v>4260</v>
      </c>
    </row>
    <row r="15939" spans="19:20">
      <c r="S15939" s="42">
        <v>19487</v>
      </c>
      <c r="T15939" s="66" t="s">
        <v>4260</v>
      </c>
    </row>
    <row r="15940" spans="19:20">
      <c r="S15940" s="42">
        <v>25599</v>
      </c>
      <c r="T15940" s="66" t="s">
        <v>4260</v>
      </c>
    </row>
    <row r="15941" spans="19:20">
      <c r="S15941" s="42">
        <v>25598</v>
      </c>
      <c r="T15941" s="66" t="s">
        <v>4260</v>
      </c>
    </row>
    <row r="15942" spans="19:20">
      <c r="S15942" s="42">
        <v>19490</v>
      </c>
      <c r="T15942" s="66" t="s">
        <v>4260</v>
      </c>
    </row>
    <row r="15943" spans="19:20">
      <c r="S15943" s="42">
        <v>19491</v>
      </c>
      <c r="T15943" s="66" t="s">
        <v>4260</v>
      </c>
    </row>
    <row r="15944" spans="19:20">
      <c r="S15944" s="42">
        <v>25602</v>
      </c>
      <c r="T15944" s="66" t="s">
        <v>4260</v>
      </c>
    </row>
    <row r="15945" spans="19:20">
      <c r="S15945" s="42">
        <v>19506</v>
      </c>
      <c r="T15945" s="66" t="s">
        <v>4260</v>
      </c>
    </row>
    <row r="15946" spans="19:20">
      <c r="S15946" s="42">
        <v>25597</v>
      </c>
      <c r="T15946" s="66" t="s">
        <v>4260</v>
      </c>
    </row>
    <row r="15947" spans="19:20">
      <c r="S15947" s="42">
        <v>19502</v>
      </c>
      <c r="T15947" s="66" t="s">
        <v>4260</v>
      </c>
    </row>
    <row r="15948" spans="19:20">
      <c r="S15948" s="42">
        <v>75009</v>
      </c>
      <c r="T15948" s="66" t="s">
        <v>3343</v>
      </c>
    </row>
    <row r="15949" spans="19:20">
      <c r="S15949" s="42">
        <v>75055</v>
      </c>
      <c r="T15949" s="66" t="s">
        <v>3343</v>
      </c>
    </row>
    <row r="15950" spans="19:20">
      <c r="S15950" s="42">
        <v>19503</v>
      </c>
      <c r="T15950" s="66" t="s">
        <v>4260</v>
      </c>
    </row>
    <row r="15951" spans="19:20">
      <c r="S15951" s="42">
        <v>19516</v>
      </c>
      <c r="T15951" s="66" t="s">
        <v>3841</v>
      </c>
    </row>
    <row r="15952" spans="19:20">
      <c r="S15952" s="42">
        <v>2058</v>
      </c>
      <c r="T15952" s="66" t="s">
        <v>3213</v>
      </c>
    </row>
    <row r="15953" spans="19:20">
      <c r="S15953" s="42">
        <v>19517</v>
      </c>
      <c r="T15953" s="66" t="s">
        <v>4260</v>
      </c>
    </row>
    <row r="15954" spans="19:20">
      <c r="S15954" s="42">
        <v>19515</v>
      </c>
      <c r="T15954" s="66" t="s">
        <v>3841</v>
      </c>
    </row>
    <row r="15955" spans="19:20">
      <c r="S15955" s="42">
        <v>19505</v>
      </c>
      <c r="T15955" s="66" t="s">
        <v>4260</v>
      </c>
    </row>
    <row r="15956" spans="19:20">
      <c r="S15956" s="42">
        <v>19504</v>
      </c>
      <c r="T15956" s="66" t="s">
        <v>4260</v>
      </c>
    </row>
    <row r="15957" spans="19:20">
      <c r="S15957" s="42">
        <v>19524</v>
      </c>
      <c r="T15957" s="66" t="s">
        <v>3467</v>
      </c>
    </row>
    <row r="15958" spans="19:20">
      <c r="S15958" s="42">
        <v>25615</v>
      </c>
      <c r="T15958" s="66" t="s">
        <v>4567</v>
      </c>
    </row>
    <row r="15959" spans="19:20">
      <c r="S15959" s="42">
        <v>19521</v>
      </c>
      <c r="T15959" s="66" t="s">
        <v>4567</v>
      </c>
    </row>
    <row r="15960" spans="19:20">
      <c r="S15960" s="42">
        <v>19518</v>
      </c>
      <c r="T15960" s="66" t="s">
        <v>3824</v>
      </c>
    </row>
    <row r="15961" spans="19:20">
      <c r="S15961" s="42">
        <v>25616</v>
      </c>
      <c r="T15961" s="66" t="s">
        <v>3467</v>
      </c>
    </row>
    <row r="15962" spans="19:20">
      <c r="S15962" s="42">
        <v>19520</v>
      </c>
      <c r="T15962" s="66" t="s">
        <v>4567</v>
      </c>
    </row>
    <row r="15963" spans="19:20">
      <c r="S15963" s="42">
        <v>19522</v>
      </c>
      <c r="T15963" s="66" t="s">
        <v>4567</v>
      </c>
    </row>
    <row r="15964" spans="19:20">
      <c r="S15964" s="42">
        <v>51018</v>
      </c>
      <c r="T15964" s="66" t="s">
        <v>3278</v>
      </c>
    </row>
    <row r="15965" spans="19:20">
      <c r="S15965" s="42">
        <v>19519</v>
      </c>
      <c r="T15965" s="66" t="s">
        <v>3824</v>
      </c>
    </row>
    <row r="15966" spans="19:20">
      <c r="S15966" s="42">
        <v>19523</v>
      </c>
      <c r="T15966" s="66" t="s">
        <v>4567</v>
      </c>
    </row>
    <row r="15967" spans="19:20">
      <c r="S15967" s="42">
        <v>25608</v>
      </c>
      <c r="T15967" s="66" t="s">
        <v>4260</v>
      </c>
    </row>
    <row r="15968" spans="19:20">
      <c r="S15968" s="42">
        <v>82217</v>
      </c>
      <c r="T15968" s="66" t="s">
        <v>3213</v>
      </c>
    </row>
    <row r="15969" spans="19:20">
      <c r="S15969" s="42">
        <v>82218</v>
      </c>
      <c r="T15969" s="66" t="s">
        <v>3213</v>
      </c>
    </row>
    <row r="15970" spans="19:20">
      <c r="S15970" s="42">
        <v>82219</v>
      </c>
      <c r="T15970" s="66" t="s">
        <v>3213</v>
      </c>
    </row>
    <row r="15971" spans="19:20">
      <c r="S15971" s="42">
        <v>19527</v>
      </c>
      <c r="T15971" s="66" t="s">
        <v>3886</v>
      </c>
    </row>
    <row r="15972" spans="19:20">
      <c r="S15972" s="42">
        <v>25621</v>
      </c>
      <c r="T15972" s="66" t="s">
        <v>3213</v>
      </c>
    </row>
    <row r="15973" spans="19:20">
      <c r="S15973" s="42">
        <v>19525</v>
      </c>
      <c r="T15973" s="66" t="s">
        <v>3216</v>
      </c>
    </row>
    <row r="15974" spans="19:20">
      <c r="S15974" s="42">
        <v>25617</v>
      </c>
      <c r="T15974" s="66" t="s">
        <v>3216</v>
      </c>
    </row>
    <row r="15975" spans="19:20">
      <c r="S15975" s="42">
        <v>25620</v>
      </c>
      <c r="T15975" s="66" t="s">
        <v>4568</v>
      </c>
    </row>
    <row r="15976" spans="19:20">
      <c r="S15976" s="42">
        <v>19526</v>
      </c>
      <c r="T15976" s="66" t="s">
        <v>3886</v>
      </c>
    </row>
    <row r="15977" spans="19:20">
      <c r="S15977" s="42">
        <v>25618</v>
      </c>
      <c r="T15977" s="66" t="s">
        <v>3216</v>
      </c>
    </row>
    <row r="15978" spans="19:20">
      <c r="S15978" s="42">
        <v>19528</v>
      </c>
      <c r="T15978" s="66" t="s">
        <v>3886</v>
      </c>
    </row>
    <row r="15979" spans="19:20">
      <c r="S15979" s="42">
        <v>25626</v>
      </c>
      <c r="T15979" s="66" t="s">
        <v>3886</v>
      </c>
    </row>
    <row r="15980" spans="19:20">
      <c r="S15980" s="42">
        <v>25619</v>
      </c>
      <c r="T15980" s="66" t="s">
        <v>4568</v>
      </c>
    </row>
    <row r="15981" spans="19:20">
      <c r="S15981" s="42">
        <v>25623</v>
      </c>
      <c r="T15981" s="66" t="s">
        <v>3213</v>
      </c>
    </row>
    <row r="15982" spans="19:20">
      <c r="S15982" s="42">
        <v>25625</v>
      </c>
      <c r="T15982" s="66" t="s">
        <v>3886</v>
      </c>
    </row>
    <row r="15983" spans="19:20">
      <c r="S15983" s="42">
        <v>25622</v>
      </c>
      <c r="T15983" s="66" t="s">
        <v>3213</v>
      </c>
    </row>
    <row r="15984" spans="19:20">
      <c r="S15984" s="42">
        <v>19529</v>
      </c>
      <c r="T15984" s="66" t="s">
        <v>3886</v>
      </c>
    </row>
    <row r="15985" spans="19:20">
      <c r="S15985" s="42">
        <v>25628</v>
      </c>
      <c r="T15985" s="66" t="s">
        <v>3368</v>
      </c>
    </row>
    <row r="15986" spans="19:20">
      <c r="S15986" s="42">
        <v>19535</v>
      </c>
      <c r="T15986" s="66" t="s">
        <v>3368</v>
      </c>
    </row>
    <row r="15987" spans="19:20">
      <c r="S15987" s="42">
        <v>19536</v>
      </c>
      <c r="T15987" s="66" t="s">
        <v>3467</v>
      </c>
    </row>
    <row r="15988" spans="19:20">
      <c r="S15988" s="42">
        <v>19531</v>
      </c>
      <c r="T15988" s="66" t="s">
        <v>3368</v>
      </c>
    </row>
    <row r="15989" spans="19:20">
      <c r="S15989" s="42">
        <v>19532</v>
      </c>
      <c r="T15989" s="66" t="s">
        <v>3368</v>
      </c>
    </row>
    <row r="15990" spans="19:20">
      <c r="S15990" s="42">
        <v>25642</v>
      </c>
      <c r="T15990" s="66" t="s">
        <v>3467</v>
      </c>
    </row>
    <row r="15991" spans="19:20">
      <c r="S15991" s="42">
        <v>19533</v>
      </c>
      <c r="T15991" s="66" t="s">
        <v>3368</v>
      </c>
    </row>
    <row r="15992" spans="19:20">
      <c r="S15992" s="42">
        <v>25624</v>
      </c>
      <c r="T15992" s="66" t="s">
        <v>4282</v>
      </c>
    </row>
    <row r="15993" spans="19:20">
      <c r="S15993" s="42">
        <v>19530</v>
      </c>
      <c r="T15993" s="66" t="s">
        <v>3368</v>
      </c>
    </row>
    <row r="15994" spans="19:20">
      <c r="S15994" s="42">
        <v>25627</v>
      </c>
      <c r="T15994" s="66" t="s">
        <v>3831</v>
      </c>
    </row>
    <row r="15995" spans="19:20">
      <c r="S15995" s="42">
        <v>19534</v>
      </c>
      <c r="T15995" s="66" t="s">
        <v>3368</v>
      </c>
    </row>
    <row r="15996" spans="19:20">
      <c r="S15996" s="42">
        <v>19537</v>
      </c>
      <c r="T15996" s="66" t="s">
        <v>3368</v>
      </c>
    </row>
    <row r="15997" spans="19:20">
      <c r="S15997" s="42">
        <v>25643</v>
      </c>
      <c r="T15997" s="66" t="s">
        <v>3368</v>
      </c>
    </row>
    <row r="15998" spans="19:20">
      <c r="S15998" s="42">
        <v>55051</v>
      </c>
      <c r="T15998" s="66" t="s">
        <v>3278</v>
      </c>
    </row>
    <row r="15999" spans="19:20">
      <c r="S15999" s="42">
        <v>25644</v>
      </c>
      <c r="T15999" s="66" t="s">
        <v>3467</v>
      </c>
    </row>
    <row r="16000" spans="19:20">
      <c r="S16000" s="42">
        <v>25646</v>
      </c>
      <c r="T16000" s="66" t="s">
        <v>3467</v>
      </c>
    </row>
    <row r="16001" spans="19:20">
      <c r="S16001" s="42">
        <v>25648</v>
      </c>
      <c r="T16001" s="66" t="s">
        <v>3213</v>
      </c>
    </row>
    <row r="16002" spans="19:20">
      <c r="S16002" s="42">
        <v>19538</v>
      </c>
      <c r="T16002" s="66" t="s">
        <v>3467</v>
      </c>
    </row>
    <row r="16003" spans="19:20">
      <c r="S16003" s="42">
        <v>25632</v>
      </c>
      <c r="T16003" s="66" t="s">
        <v>3368</v>
      </c>
    </row>
    <row r="16004" spans="19:20">
      <c r="S16004" s="42">
        <v>25649</v>
      </c>
      <c r="T16004" s="66" t="s">
        <v>3213</v>
      </c>
    </row>
    <row r="16005" spans="19:20">
      <c r="S16005" s="42">
        <v>25635</v>
      </c>
      <c r="T16005" s="66" t="s">
        <v>3467</v>
      </c>
    </row>
    <row r="16006" spans="19:20">
      <c r="S16006" s="42">
        <v>25629</v>
      </c>
      <c r="T16006" s="66" t="s">
        <v>3467</v>
      </c>
    </row>
    <row r="16007" spans="19:20">
      <c r="S16007" s="42">
        <v>25639</v>
      </c>
      <c r="T16007" s="66" t="s">
        <v>3467</v>
      </c>
    </row>
    <row r="16008" spans="19:20">
      <c r="S16008" s="42">
        <v>25650</v>
      </c>
      <c r="T16008" s="66" t="s">
        <v>4260</v>
      </c>
    </row>
    <row r="16009" spans="19:20">
      <c r="S16009" s="42">
        <v>25630</v>
      </c>
      <c r="T16009" s="66" t="s">
        <v>3467</v>
      </c>
    </row>
    <row r="16010" spans="19:20">
      <c r="S16010" s="42">
        <v>25645</v>
      </c>
      <c r="T16010" s="66" t="s">
        <v>3467</v>
      </c>
    </row>
    <row r="16011" spans="19:20">
      <c r="S16011" s="42">
        <v>25641</v>
      </c>
      <c r="T16011" s="66" t="s">
        <v>3467</v>
      </c>
    </row>
    <row r="16012" spans="19:20">
      <c r="S16012" s="42">
        <v>25633</v>
      </c>
      <c r="T16012" s="66" t="s">
        <v>3467</v>
      </c>
    </row>
    <row r="16013" spans="19:20">
      <c r="S16013" s="42">
        <v>25637</v>
      </c>
      <c r="T16013" s="66" t="s">
        <v>3368</v>
      </c>
    </row>
    <row r="16014" spans="19:20">
      <c r="S16014" s="42">
        <v>25631</v>
      </c>
      <c r="T16014" s="66" t="s">
        <v>3467</v>
      </c>
    </row>
    <row r="16015" spans="19:20">
      <c r="S16015" s="42">
        <v>25647</v>
      </c>
      <c r="T16015" s="66" t="s">
        <v>3467</v>
      </c>
    </row>
    <row r="16016" spans="19:20">
      <c r="S16016" s="42">
        <v>25640</v>
      </c>
      <c r="T16016" s="66" t="s">
        <v>3368</v>
      </c>
    </row>
    <row r="16017" spans="19:20">
      <c r="S16017" s="42">
        <v>25636</v>
      </c>
      <c r="T16017" s="66" t="s">
        <v>3368</v>
      </c>
    </row>
    <row r="16018" spans="19:20">
      <c r="S16018" s="42">
        <v>6142</v>
      </c>
      <c r="T16018" s="66" t="s">
        <v>4569</v>
      </c>
    </row>
    <row r="16019" spans="19:20">
      <c r="S16019" s="42">
        <v>25667</v>
      </c>
      <c r="T16019" s="66" t="s">
        <v>4570</v>
      </c>
    </row>
    <row r="16020" spans="19:20">
      <c r="S16020" s="42">
        <v>19548</v>
      </c>
      <c r="T16020" s="66" t="s">
        <v>4570</v>
      </c>
    </row>
    <row r="16021" spans="19:20">
      <c r="S16021" s="42">
        <v>19543</v>
      </c>
      <c r="T16021" s="66" t="s">
        <v>4571</v>
      </c>
    </row>
    <row r="16022" spans="19:20">
      <c r="S16022" s="42">
        <v>19539</v>
      </c>
      <c r="T16022" s="66" t="s">
        <v>4572</v>
      </c>
    </row>
    <row r="16023" spans="19:20">
      <c r="S16023" s="42">
        <v>25638</v>
      </c>
      <c r="T16023" s="66" t="s">
        <v>3368</v>
      </c>
    </row>
    <row r="16024" spans="19:20">
      <c r="S16024" s="42">
        <v>25656</v>
      </c>
      <c r="T16024" s="66" t="s">
        <v>4572</v>
      </c>
    </row>
    <row r="16025" spans="19:20">
      <c r="S16025" s="42">
        <v>25611</v>
      </c>
      <c r="T16025" s="66" t="s">
        <v>4571</v>
      </c>
    </row>
    <row r="16026" spans="19:20">
      <c r="S16026" s="42">
        <v>25661</v>
      </c>
      <c r="T16026" s="66" t="s">
        <v>4572</v>
      </c>
    </row>
    <row r="16027" spans="19:20">
      <c r="S16027" s="42">
        <v>19545</v>
      </c>
      <c r="T16027" s="66" t="s">
        <v>4260</v>
      </c>
    </row>
    <row r="16028" spans="19:20">
      <c r="S16028" s="42">
        <v>19541</v>
      </c>
      <c r="T16028" s="66" t="s">
        <v>4051</v>
      </c>
    </row>
    <row r="16029" spans="19:20">
      <c r="S16029" s="42">
        <v>25660</v>
      </c>
      <c r="T16029" s="66" t="s">
        <v>4572</v>
      </c>
    </row>
    <row r="16030" spans="19:20">
      <c r="S16030" s="42">
        <v>7086</v>
      </c>
      <c r="T16030" s="66" t="s">
        <v>4573</v>
      </c>
    </row>
    <row r="16031" spans="19:20">
      <c r="S16031" s="42">
        <v>25658</v>
      </c>
      <c r="T16031" s="66" t="s">
        <v>4572</v>
      </c>
    </row>
    <row r="16032" spans="19:20">
      <c r="S16032" s="42">
        <v>19546</v>
      </c>
      <c r="T16032" s="66" t="s">
        <v>4260</v>
      </c>
    </row>
    <row r="16033" spans="19:20">
      <c r="S16033" s="42">
        <v>25664</v>
      </c>
      <c r="T16033" s="66" t="s">
        <v>4260</v>
      </c>
    </row>
    <row r="16034" spans="19:20">
      <c r="S16034" s="42">
        <v>25659</v>
      </c>
      <c r="T16034" s="66" t="s">
        <v>4572</v>
      </c>
    </row>
    <row r="16035" spans="19:20">
      <c r="S16035" s="42">
        <v>19544</v>
      </c>
      <c r="T16035" s="66" t="s">
        <v>4571</v>
      </c>
    </row>
    <row r="16036" spans="19:20">
      <c r="S16036" s="42">
        <v>25651</v>
      </c>
      <c r="T16036" s="66" t="s">
        <v>4574</v>
      </c>
    </row>
    <row r="16037" spans="19:20">
      <c r="S16037" s="42">
        <v>25662</v>
      </c>
      <c r="T16037" s="66" t="s">
        <v>4572</v>
      </c>
    </row>
    <row r="16038" spans="19:20">
      <c r="S16038" s="42">
        <v>25654</v>
      </c>
      <c r="T16038" s="66" t="s">
        <v>4572</v>
      </c>
    </row>
    <row r="16039" spans="19:20">
      <c r="S16039" s="42">
        <v>25613</v>
      </c>
      <c r="T16039" s="66" t="s">
        <v>4571</v>
      </c>
    </row>
    <row r="16040" spans="19:20">
      <c r="S16040" s="42">
        <v>25663</v>
      </c>
      <c r="T16040" s="66" t="s">
        <v>4571</v>
      </c>
    </row>
    <row r="16041" spans="19:20">
      <c r="S16041" s="42">
        <v>25652</v>
      </c>
      <c r="T16041" s="66" t="s">
        <v>4574</v>
      </c>
    </row>
    <row r="16042" spans="19:20">
      <c r="S16042" s="42">
        <v>25655</v>
      </c>
      <c r="T16042" s="66" t="s">
        <v>4572</v>
      </c>
    </row>
    <row r="16043" spans="19:20">
      <c r="S16043" s="42">
        <v>19542</v>
      </c>
      <c r="T16043" s="66" t="s">
        <v>4571</v>
      </c>
    </row>
    <row r="16044" spans="19:20">
      <c r="S16044" s="42">
        <v>19549</v>
      </c>
      <c r="T16044" s="66" t="s">
        <v>4570</v>
      </c>
    </row>
    <row r="16045" spans="19:20">
      <c r="S16045" s="42">
        <v>25653</v>
      </c>
      <c r="T16045" s="66" t="s">
        <v>4572</v>
      </c>
    </row>
    <row r="16046" spans="19:20">
      <c r="S16046" s="42">
        <v>25666</v>
      </c>
      <c r="T16046" s="66" t="s">
        <v>4260</v>
      </c>
    </row>
    <row r="16047" spans="19:20">
      <c r="S16047" s="42">
        <v>25657</v>
      </c>
      <c r="T16047" s="66" t="s">
        <v>4572</v>
      </c>
    </row>
    <row r="16048" spans="19:20">
      <c r="S16048" s="42">
        <v>25612</v>
      </c>
      <c r="T16048" s="66" t="s">
        <v>4571</v>
      </c>
    </row>
    <row r="16049" spans="19:20">
      <c r="S16049" s="42">
        <v>25665</v>
      </c>
      <c r="T16049" s="66" t="s">
        <v>4260</v>
      </c>
    </row>
    <row r="16050" spans="19:20">
      <c r="S16050" s="42">
        <v>25634</v>
      </c>
      <c r="T16050" s="66" t="s">
        <v>3467</v>
      </c>
    </row>
    <row r="16051" spans="19:20">
      <c r="S16051" s="42">
        <v>19553</v>
      </c>
      <c r="T16051" s="66" t="s">
        <v>3467</v>
      </c>
    </row>
    <row r="16052" spans="19:20">
      <c r="S16052" s="42">
        <v>25675</v>
      </c>
      <c r="T16052" s="66" t="s">
        <v>3467</v>
      </c>
    </row>
    <row r="16053" spans="19:20">
      <c r="S16053" s="42">
        <v>19562</v>
      </c>
      <c r="T16053" s="66" t="s">
        <v>3467</v>
      </c>
    </row>
    <row r="16054" spans="19:20">
      <c r="S16054" s="42">
        <v>19567</v>
      </c>
      <c r="T16054" s="66" t="s">
        <v>3467</v>
      </c>
    </row>
    <row r="16055" spans="19:20">
      <c r="S16055" s="42">
        <v>19558</v>
      </c>
      <c r="T16055" s="66" t="s">
        <v>3467</v>
      </c>
    </row>
    <row r="16056" spans="19:20">
      <c r="S16056" s="42">
        <v>19569</v>
      </c>
      <c r="T16056" s="66" t="s">
        <v>4051</v>
      </c>
    </row>
    <row r="16057" spans="19:20">
      <c r="S16057" s="42">
        <v>19550</v>
      </c>
      <c r="T16057" s="66" t="s">
        <v>3975</v>
      </c>
    </row>
    <row r="16058" spans="19:20">
      <c r="S16058" s="42">
        <v>25676</v>
      </c>
      <c r="T16058" s="66" t="s">
        <v>3467</v>
      </c>
    </row>
    <row r="16059" spans="19:20">
      <c r="S16059" s="42">
        <v>19561</v>
      </c>
      <c r="T16059" s="66" t="s">
        <v>3467</v>
      </c>
    </row>
    <row r="16060" spans="19:20">
      <c r="S16060" s="42">
        <v>19552</v>
      </c>
      <c r="T16060" s="66" t="s">
        <v>3467</v>
      </c>
    </row>
    <row r="16061" spans="19:20">
      <c r="S16061" s="42">
        <v>19556</v>
      </c>
      <c r="T16061" s="66" t="s">
        <v>3467</v>
      </c>
    </row>
    <row r="16062" spans="19:20">
      <c r="S16062" s="42">
        <v>25674</v>
      </c>
      <c r="T16062" s="66" t="s">
        <v>3467</v>
      </c>
    </row>
    <row r="16063" spans="19:20">
      <c r="S16063" s="42">
        <v>19551</v>
      </c>
      <c r="T16063" s="66" t="s">
        <v>4575</v>
      </c>
    </row>
    <row r="16064" spans="19:20">
      <c r="S16064" s="42">
        <v>19540</v>
      </c>
      <c r="T16064" s="66" t="s">
        <v>4572</v>
      </c>
    </row>
    <row r="16065" spans="19:20">
      <c r="S16065" s="42">
        <v>25669</v>
      </c>
      <c r="T16065" s="66" t="s">
        <v>3467</v>
      </c>
    </row>
    <row r="16066" spans="19:20">
      <c r="S16066" s="42">
        <v>19566</v>
      </c>
      <c r="T16066" s="66" t="s">
        <v>3467</v>
      </c>
    </row>
    <row r="16067" spans="19:20">
      <c r="S16067" s="42">
        <v>25668</v>
      </c>
      <c r="T16067" s="66" t="s">
        <v>3467</v>
      </c>
    </row>
    <row r="16068" spans="19:20">
      <c r="S16068" s="42">
        <v>20518</v>
      </c>
      <c r="T16068" s="66" t="s">
        <v>3213</v>
      </c>
    </row>
    <row r="16069" spans="19:20">
      <c r="S16069" s="42">
        <v>20519</v>
      </c>
      <c r="T16069" s="66" t="s">
        <v>3213</v>
      </c>
    </row>
    <row r="16070" spans="19:20">
      <c r="S16070" s="42">
        <v>20517</v>
      </c>
      <c r="T16070" s="66" t="s">
        <v>3213</v>
      </c>
    </row>
    <row r="16071" spans="19:20">
      <c r="S16071" s="42">
        <v>20520</v>
      </c>
      <c r="T16071" s="66" t="s">
        <v>3213</v>
      </c>
    </row>
    <row r="16072" spans="19:20">
      <c r="S16072" s="42">
        <v>19579</v>
      </c>
      <c r="T16072" s="66" t="s">
        <v>4576</v>
      </c>
    </row>
    <row r="16073" spans="19:20">
      <c r="S16073" s="42">
        <v>25682</v>
      </c>
      <c r="T16073" s="66" t="s">
        <v>4576</v>
      </c>
    </row>
    <row r="16074" spans="19:20">
      <c r="S16074" s="42">
        <v>25684</v>
      </c>
      <c r="T16074" s="66" t="s">
        <v>4576</v>
      </c>
    </row>
    <row r="16075" spans="19:20">
      <c r="S16075" s="42">
        <v>19576</v>
      </c>
      <c r="T16075" s="66" t="s">
        <v>4576</v>
      </c>
    </row>
    <row r="16076" spans="19:20">
      <c r="S16076" s="42">
        <v>25672</v>
      </c>
      <c r="T16076" s="66" t="s">
        <v>3467</v>
      </c>
    </row>
    <row r="16077" spans="19:20">
      <c r="S16077" s="42">
        <v>19564</v>
      </c>
      <c r="T16077" s="66" t="s">
        <v>3467</v>
      </c>
    </row>
    <row r="16078" spans="19:20">
      <c r="S16078" s="42">
        <v>19547</v>
      </c>
      <c r="T16078" s="66" t="s">
        <v>3866</v>
      </c>
    </row>
    <row r="16079" spans="19:20">
      <c r="S16079" s="42">
        <v>19560</v>
      </c>
      <c r="T16079" s="66" t="s">
        <v>3467</v>
      </c>
    </row>
    <row r="16080" spans="19:20">
      <c r="S16080" s="42">
        <v>19557</v>
      </c>
      <c r="T16080" s="66" t="s">
        <v>3467</v>
      </c>
    </row>
    <row r="16081" spans="19:20">
      <c r="S16081" s="42">
        <v>25678</v>
      </c>
      <c r="T16081" s="66" t="s">
        <v>3467</v>
      </c>
    </row>
    <row r="16082" spans="19:20">
      <c r="S16082" s="42">
        <v>19574</v>
      </c>
      <c r="T16082" s="66" t="s">
        <v>3467</v>
      </c>
    </row>
    <row r="16083" spans="19:20">
      <c r="S16083" s="42">
        <v>25677</v>
      </c>
      <c r="T16083" s="66" t="s">
        <v>3467</v>
      </c>
    </row>
    <row r="16084" spans="19:20">
      <c r="S16084" s="42">
        <v>25681</v>
      </c>
      <c r="T16084" s="66" t="s">
        <v>3467</v>
      </c>
    </row>
    <row r="16085" spans="19:20">
      <c r="S16085" s="42">
        <v>25670</v>
      </c>
      <c r="T16085" s="66" t="s">
        <v>3467</v>
      </c>
    </row>
    <row r="16086" spans="19:20">
      <c r="S16086" s="42">
        <v>25673</v>
      </c>
      <c r="T16086" s="66" t="s">
        <v>3368</v>
      </c>
    </row>
    <row r="16087" spans="19:20">
      <c r="S16087" s="42">
        <v>19563</v>
      </c>
      <c r="T16087" s="66" t="s">
        <v>3467</v>
      </c>
    </row>
    <row r="16088" spans="19:20">
      <c r="S16088" s="42">
        <v>19570</v>
      </c>
      <c r="T16088" s="66" t="s">
        <v>3467</v>
      </c>
    </row>
    <row r="16089" spans="19:20">
      <c r="S16089" s="42">
        <v>19578</v>
      </c>
      <c r="T16089" s="66" t="s">
        <v>4576</v>
      </c>
    </row>
    <row r="16090" spans="19:20">
      <c r="S16090" s="42">
        <v>19555</v>
      </c>
      <c r="T16090" s="66" t="s">
        <v>3368</v>
      </c>
    </row>
    <row r="16091" spans="19:20">
      <c r="S16091" s="42">
        <v>19572</v>
      </c>
      <c r="T16091" s="66" t="s">
        <v>3467</v>
      </c>
    </row>
    <row r="16092" spans="19:20">
      <c r="S16092" s="42">
        <v>19568</v>
      </c>
      <c r="T16092" s="66" t="s">
        <v>3467</v>
      </c>
    </row>
    <row r="16093" spans="19:20">
      <c r="S16093" s="42">
        <v>25679</v>
      </c>
      <c r="T16093" s="66" t="s">
        <v>3467</v>
      </c>
    </row>
    <row r="16094" spans="19:20">
      <c r="S16094" s="42">
        <v>19559</v>
      </c>
      <c r="T16094" s="66" t="s">
        <v>3467</v>
      </c>
    </row>
    <row r="16095" spans="19:20">
      <c r="S16095" s="42">
        <v>19554</v>
      </c>
      <c r="T16095" s="66" t="s">
        <v>3368</v>
      </c>
    </row>
    <row r="16096" spans="19:20">
      <c r="S16096" s="42">
        <v>19571</v>
      </c>
      <c r="T16096" s="66" t="s">
        <v>3467</v>
      </c>
    </row>
    <row r="16097" spans="19:20">
      <c r="S16097" s="42">
        <v>19573</v>
      </c>
      <c r="T16097" s="66" t="s">
        <v>3467</v>
      </c>
    </row>
    <row r="16098" spans="19:20">
      <c r="S16098" s="42">
        <v>19565</v>
      </c>
      <c r="T16098" s="66" t="s">
        <v>3467</v>
      </c>
    </row>
    <row r="16099" spans="19:20">
      <c r="S16099" s="42">
        <v>19577</v>
      </c>
      <c r="T16099" s="66" t="s">
        <v>4576</v>
      </c>
    </row>
    <row r="16100" spans="19:20">
      <c r="S16100" s="42">
        <v>25693</v>
      </c>
      <c r="T16100" s="66" t="s">
        <v>3213</v>
      </c>
    </row>
    <row r="16101" spans="19:20">
      <c r="S16101" s="42">
        <v>19594</v>
      </c>
      <c r="T16101" s="66" t="s">
        <v>3213</v>
      </c>
    </row>
    <row r="16102" spans="19:20">
      <c r="S16102" s="42">
        <v>19593</v>
      </c>
      <c r="T16102" s="66" t="s">
        <v>3368</v>
      </c>
    </row>
    <row r="16103" spans="19:20">
      <c r="S16103" s="42">
        <v>19590</v>
      </c>
      <c r="T16103" s="66" t="s">
        <v>4576</v>
      </c>
    </row>
    <row r="16104" spans="19:20">
      <c r="S16104" s="42">
        <v>19586</v>
      </c>
      <c r="T16104" s="66" t="s">
        <v>4051</v>
      </c>
    </row>
    <row r="16105" spans="19:20">
      <c r="S16105" s="42">
        <v>20521</v>
      </c>
      <c r="T16105" s="66" t="s">
        <v>3213</v>
      </c>
    </row>
    <row r="16106" spans="19:20">
      <c r="S16106" s="42">
        <v>19588</v>
      </c>
      <c r="T16106" s="66" t="s">
        <v>4051</v>
      </c>
    </row>
    <row r="16107" spans="19:20">
      <c r="S16107" s="42">
        <v>25690</v>
      </c>
      <c r="T16107" s="66" t="s">
        <v>4051</v>
      </c>
    </row>
    <row r="16108" spans="19:20">
      <c r="S16108" s="42">
        <v>25687</v>
      </c>
      <c r="T16108" s="66" t="s">
        <v>4051</v>
      </c>
    </row>
    <row r="16109" spans="19:20">
      <c r="S16109" s="42">
        <v>25671</v>
      </c>
      <c r="T16109" s="66" t="s">
        <v>3467</v>
      </c>
    </row>
    <row r="16110" spans="19:20">
      <c r="S16110" s="42">
        <v>25685</v>
      </c>
      <c r="T16110" s="66" t="s">
        <v>4051</v>
      </c>
    </row>
    <row r="16111" spans="19:20">
      <c r="S16111" s="42">
        <v>19583</v>
      </c>
      <c r="T16111" s="66" t="s">
        <v>4051</v>
      </c>
    </row>
    <row r="16112" spans="19:20">
      <c r="S16112" s="42">
        <v>19582</v>
      </c>
      <c r="T16112" s="66" t="s">
        <v>4051</v>
      </c>
    </row>
    <row r="16113" spans="19:20">
      <c r="S16113" s="42">
        <v>19587</v>
      </c>
      <c r="T16113" s="66" t="s">
        <v>4051</v>
      </c>
    </row>
    <row r="16114" spans="19:20">
      <c r="S16114" s="42">
        <v>19575</v>
      </c>
      <c r="T16114" s="66" t="s">
        <v>3213</v>
      </c>
    </row>
    <row r="16115" spans="19:20">
      <c r="S16115" s="42">
        <v>25680</v>
      </c>
      <c r="T16115" s="66" t="s">
        <v>3467</v>
      </c>
    </row>
    <row r="16116" spans="19:20">
      <c r="S16116" s="42">
        <v>19580</v>
      </c>
      <c r="T16116" s="66" t="s">
        <v>4051</v>
      </c>
    </row>
    <row r="16117" spans="19:20">
      <c r="S16117" s="42">
        <v>19589</v>
      </c>
      <c r="T16117" s="66" t="s">
        <v>4576</v>
      </c>
    </row>
    <row r="16118" spans="19:20">
      <c r="S16118" s="42">
        <v>19592</v>
      </c>
      <c r="T16118" s="66" t="s">
        <v>3368</v>
      </c>
    </row>
    <row r="16119" spans="19:20">
      <c r="S16119" s="42">
        <v>25691</v>
      </c>
      <c r="T16119" s="66" t="s">
        <v>4576</v>
      </c>
    </row>
    <row r="16120" spans="19:20">
      <c r="S16120" s="42">
        <v>25686</v>
      </c>
      <c r="T16120" s="66" t="s">
        <v>4051</v>
      </c>
    </row>
    <row r="16121" spans="19:20">
      <c r="S16121" s="42">
        <v>19585</v>
      </c>
      <c r="T16121" s="66" t="s">
        <v>4051</v>
      </c>
    </row>
    <row r="16122" spans="19:20">
      <c r="S16122" s="42">
        <v>19584</v>
      </c>
      <c r="T16122" s="66" t="s">
        <v>4051</v>
      </c>
    </row>
    <row r="16123" spans="19:20">
      <c r="S16123" s="42">
        <v>19581</v>
      </c>
      <c r="T16123" s="66" t="s">
        <v>4051</v>
      </c>
    </row>
    <row r="16124" spans="19:20">
      <c r="S16124" s="42">
        <v>25689</v>
      </c>
      <c r="T16124" s="66" t="s">
        <v>4051</v>
      </c>
    </row>
    <row r="16125" spans="19:20">
      <c r="S16125" s="42">
        <v>25688</v>
      </c>
      <c r="T16125" s="66" t="s">
        <v>4051</v>
      </c>
    </row>
    <row r="16126" spans="19:20">
      <c r="S16126" s="42">
        <v>19591</v>
      </c>
      <c r="T16126" s="66" t="s">
        <v>3343</v>
      </c>
    </row>
    <row r="16127" spans="19:20">
      <c r="S16127" s="42">
        <v>83210</v>
      </c>
      <c r="T16127" s="66" t="s">
        <v>3213</v>
      </c>
    </row>
    <row r="16128" spans="19:20">
      <c r="S16128" s="42">
        <v>19597</v>
      </c>
      <c r="T16128" s="66" t="s">
        <v>4051</v>
      </c>
    </row>
    <row r="16129" spans="19:20">
      <c r="S16129" s="42">
        <v>19596</v>
      </c>
      <c r="T16129" s="66" t="s">
        <v>4576</v>
      </c>
    </row>
    <row r="16130" spans="19:20">
      <c r="S16130" s="42">
        <v>25702</v>
      </c>
      <c r="T16130" s="66" t="s">
        <v>3368</v>
      </c>
    </row>
    <row r="16131" spans="19:20">
      <c r="S16131" s="42">
        <v>25698</v>
      </c>
      <c r="T16131" s="66" t="s">
        <v>3467</v>
      </c>
    </row>
    <row r="16132" spans="19:20">
      <c r="S16132" s="42">
        <v>25692</v>
      </c>
      <c r="T16132" s="66" t="s">
        <v>3368</v>
      </c>
    </row>
    <row r="16133" spans="19:20">
      <c r="S16133" s="42">
        <v>25683</v>
      </c>
      <c r="T16133" s="66" t="s">
        <v>4576</v>
      </c>
    </row>
    <row r="16134" spans="19:20">
      <c r="S16134" s="42">
        <v>19595</v>
      </c>
      <c r="T16134" s="66" t="s">
        <v>4051</v>
      </c>
    </row>
    <row r="16135" spans="19:20">
      <c r="S16135" s="42">
        <v>25699</v>
      </c>
      <c r="T16135" s="66" t="s">
        <v>3467</v>
      </c>
    </row>
    <row r="16136" spans="19:20">
      <c r="S16136" s="42">
        <v>25706</v>
      </c>
      <c r="T16136" s="66" t="s">
        <v>3866</v>
      </c>
    </row>
    <row r="16137" spans="19:20">
      <c r="S16137" s="42">
        <v>19619</v>
      </c>
      <c r="T16137" s="66" t="s">
        <v>4577</v>
      </c>
    </row>
    <row r="16138" spans="19:20">
      <c r="S16138" s="42">
        <v>19621</v>
      </c>
      <c r="T16138" s="66" t="s">
        <v>4577</v>
      </c>
    </row>
    <row r="16139" spans="19:20">
      <c r="S16139" s="42">
        <v>19607</v>
      </c>
      <c r="T16139" s="66" t="s">
        <v>3467</v>
      </c>
    </row>
    <row r="16140" spans="19:20">
      <c r="S16140" s="42">
        <v>25700</v>
      </c>
      <c r="T16140" s="66" t="s">
        <v>3467</v>
      </c>
    </row>
    <row r="16141" spans="19:20">
      <c r="S16141" s="42">
        <v>19608</v>
      </c>
      <c r="T16141" s="66" t="s">
        <v>3467</v>
      </c>
    </row>
    <row r="16142" spans="19:20">
      <c r="S16142" s="42">
        <v>25705</v>
      </c>
      <c r="T16142" s="66" t="s">
        <v>3866</v>
      </c>
    </row>
    <row r="16143" spans="19:20">
      <c r="S16143" s="42">
        <v>19609</v>
      </c>
      <c r="T16143" s="66" t="s">
        <v>3467</v>
      </c>
    </row>
    <row r="16144" spans="19:20">
      <c r="S16144" s="42">
        <v>19622</v>
      </c>
      <c r="T16144" s="66" t="s">
        <v>4577</v>
      </c>
    </row>
    <row r="16145" spans="19:20">
      <c r="S16145" s="42">
        <v>25703</v>
      </c>
      <c r="T16145" s="66" t="s">
        <v>3886</v>
      </c>
    </row>
    <row r="16146" spans="19:20">
      <c r="S16146" s="42">
        <v>19617</v>
      </c>
      <c r="T16146" s="66" t="s">
        <v>3886</v>
      </c>
    </row>
    <row r="16147" spans="19:20">
      <c r="S16147" s="42">
        <v>25704</v>
      </c>
      <c r="T16147" s="66" t="s">
        <v>3886</v>
      </c>
    </row>
    <row r="16148" spans="19:20">
      <c r="S16148" s="42">
        <v>25701</v>
      </c>
      <c r="T16148" s="66" t="s">
        <v>3467</v>
      </c>
    </row>
    <row r="16149" spans="19:20">
      <c r="S16149" s="42">
        <v>19614</v>
      </c>
      <c r="T16149" s="66" t="s">
        <v>4051</v>
      </c>
    </row>
    <row r="16150" spans="19:20">
      <c r="S16150" s="42">
        <v>19610</v>
      </c>
      <c r="T16150" s="66" t="s">
        <v>4051</v>
      </c>
    </row>
    <row r="16151" spans="19:20">
      <c r="S16151" s="42">
        <v>19611</v>
      </c>
      <c r="T16151" s="66" t="s">
        <v>4051</v>
      </c>
    </row>
    <row r="16152" spans="19:20">
      <c r="S16152" s="42">
        <v>19615</v>
      </c>
      <c r="T16152" s="66" t="s">
        <v>3343</v>
      </c>
    </row>
    <row r="16153" spans="19:20">
      <c r="S16153" s="42">
        <v>19613</v>
      </c>
      <c r="T16153" s="66" t="s">
        <v>4051</v>
      </c>
    </row>
    <row r="16154" spans="19:20">
      <c r="S16154" s="42">
        <v>19612</v>
      </c>
      <c r="T16154" s="66" t="s">
        <v>4051</v>
      </c>
    </row>
    <row r="16155" spans="19:20">
      <c r="S16155" s="42">
        <v>19618</v>
      </c>
      <c r="T16155" s="66" t="s">
        <v>3886</v>
      </c>
    </row>
    <row r="16156" spans="19:20">
      <c r="S16156" s="42">
        <v>19620</v>
      </c>
      <c r="T16156" s="66" t="s">
        <v>4577</v>
      </c>
    </row>
    <row r="16157" spans="19:20">
      <c r="S16157" s="42">
        <v>19616</v>
      </c>
      <c r="T16157" s="66" t="s">
        <v>3886</v>
      </c>
    </row>
    <row r="16158" spans="19:20">
      <c r="S16158" s="42">
        <v>25707</v>
      </c>
      <c r="T16158" s="66" t="s">
        <v>4260</v>
      </c>
    </row>
    <row r="16159" spans="19:20">
      <c r="S16159" s="42">
        <v>19623</v>
      </c>
      <c r="T16159" s="66" t="s">
        <v>4260</v>
      </c>
    </row>
    <row r="16160" spans="19:20">
      <c r="S16160" s="42">
        <v>19624</v>
      </c>
      <c r="T16160" s="66" t="s">
        <v>4051</v>
      </c>
    </row>
    <row r="16161" spans="19:20">
      <c r="S16161" s="42">
        <v>25708</v>
      </c>
      <c r="T16161" s="66" t="s">
        <v>3213</v>
      </c>
    </row>
    <row r="16162" spans="19:20">
      <c r="S16162" s="42">
        <v>19626</v>
      </c>
      <c r="T16162" s="66" t="s">
        <v>3213</v>
      </c>
    </row>
    <row r="16163" spans="19:20">
      <c r="S16163" s="42">
        <v>19632</v>
      </c>
      <c r="T16163" s="66" t="s">
        <v>3213</v>
      </c>
    </row>
    <row r="16164" spans="19:20">
      <c r="S16164" s="42">
        <v>19628</v>
      </c>
      <c r="T16164" s="66" t="s">
        <v>3213</v>
      </c>
    </row>
    <row r="16165" spans="19:20">
      <c r="S16165" s="42">
        <v>51019</v>
      </c>
      <c r="T16165" s="66" t="s">
        <v>3278</v>
      </c>
    </row>
    <row r="16166" spans="19:20">
      <c r="S16166" s="42">
        <v>19629</v>
      </c>
      <c r="T16166" s="66" t="s">
        <v>3213</v>
      </c>
    </row>
    <row r="16167" spans="19:20">
      <c r="S16167" s="42">
        <v>25710</v>
      </c>
      <c r="T16167" s="66" t="s">
        <v>3213</v>
      </c>
    </row>
    <row r="16168" spans="19:20">
      <c r="S16168" s="42">
        <v>19625</v>
      </c>
      <c r="T16168" s="66" t="s">
        <v>3213</v>
      </c>
    </row>
    <row r="16169" spans="19:20">
      <c r="S16169" s="42">
        <v>19627</v>
      </c>
      <c r="T16169" s="66" t="s">
        <v>3213</v>
      </c>
    </row>
    <row r="16170" spans="19:20">
      <c r="S16170" s="42">
        <v>19633</v>
      </c>
      <c r="T16170" s="66" t="s">
        <v>3213</v>
      </c>
    </row>
    <row r="16171" spans="19:20">
      <c r="S16171" s="42">
        <v>19631</v>
      </c>
      <c r="T16171" s="66" t="s">
        <v>3213</v>
      </c>
    </row>
    <row r="16172" spans="19:20">
      <c r="S16172" s="42">
        <v>5002</v>
      </c>
      <c r="T16172" s="66" t="s">
        <v>3213</v>
      </c>
    </row>
    <row r="16173" spans="19:20">
      <c r="S16173" s="42">
        <v>51021</v>
      </c>
      <c r="T16173" s="66" t="s">
        <v>3278</v>
      </c>
    </row>
    <row r="16174" spans="19:20">
      <c r="S16174" s="42">
        <v>51020</v>
      </c>
      <c r="T16174" s="66" t="s">
        <v>3278</v>
      </c>
    </row>
    <row r="16175" spans="19:20">
      <c r="S16175" s="42">
        <v>51022</v>
      </c>
      <c r="T16175" s="66" t="s">
        <v>3278</v>
      </c>
    </row>
    <row r="16176" spans="19:20">
      <c r="S16176" s="42">
        <v>19645</v>
      </c>
      <c r="T16176" s="66" t="s">
        <v>3467</v>
      </c>
    </row>
    <row r="16177" spans="19:20">
      <c r="S16177" s="42">
        <v>25711</v>
      </c>
      <c r="T16177" s="66" t="s">
        <v>3213</v>
      </c>
    </row>
    <row r="16178" spans="19:20">
      <c r="S16178" s="42">
        <v>25718</v>
      </c>
      <c r="T16178" s="66" t="s">
        <v>3471</v>
      </c>
    </row>
    <row r="16179" spans="19:20">
      <c r="S16179" s="42">
        <v>25719</v>
      </c>
      <c r="T16179" s="66" t="s">
        <v>3471</v>
      </c>
    </row>
    <row r="16180" spans="19:20">
      <c r="S16180" s="42">
        <v>19647</v>
      </c>
      <c r="T16180" s="66" t="s">
        <v>3467</v>
      </c>
    </row>
    <row r="16181" spans="19:20">
      <c r="S16181" s="42">
        <v>19638</v>
      </c>
      <c r="T16181" s="66" t="s">
        <v>3886</v>
      </c>
    </row>
    <row r="16182" spans="19:20">
      <c r="S16182" s="42">
        <v>19642</v>
      </c>
      <c r="T16182" s="66" t="s">
        <v>3467</v>
      </c>
    </row>
    <row r="16183" spans="19:20">
      <c r="S16183" s="42">
        <v>19640</v>
      </c>
      <c r="T16183" s="66" t="s">
        <v>3467</v>
      </c>
    </row>
    <row r="16184" spans="19:20">
      <c r="S16184" s="42">
        <v>25713</v>
      </c>
      <c r="T16184" s="66" t="s">
        <v>3368</v>
      </c>
    </row>
    <row r="16185" spans="19:20">
      <c r="S16185" s="42">
        <v>25709</v>
      </c>
      <c r="T16185" s="66" t="s">
        <v>3213</v>
      </c>
    </row>
    <row r="16186" spans="19:20">
      <c r="S16186" s="42">
        <v>25712</v>
      </c>
      <c r="T16186" s="66" t="s">
        <v>3467</v>
      </c>
    </row>
    <row r="16187" spans="19:20">
      <c r="S16187" s="42">
        <v>19646</v>
      </c>
      <c r="T16187" s="66" t="s">
        <v>3467</v>
      </c>
    </row>
    <row r="16188" spans="19:20">
      <c r="S16188" s="42">
        <v>19641</v>
      </c>
      <c r="T16188" s="66" t="s">
        <v>3467</v>
      </c>
    </row>
    <row r="16189" spans="19:20">
      <c r="S16189" s="42">
        <v>25717</v>
      </c>
      <c r="T16189" s="66" t="s">
        <v>3467</v>
      </c>
    </row>
    <row r="16190" spans="19:20">
      <c r="S16190" s="42">
        <v>19636</v>
      </c>
      <c r="T16190" s="66" t="s">
        <v>3886</v>
      </c>
    </row>
    <row r="16191" spans="19:20">
      <c r="S16191" s="42">
        <v>55052</v>
      </c>
      <c r="T16191" s="66" t="s">
        <v>3278</v>
      </c>
    </row>
    <row r="16192" spans="19:20">
      <c r="S16192" s="42">
        <v>19643</v>
      </c>
      <c r="T16192" s="66" t="s">
        <v>3467</v>
      </c>
    </row>
    <row r="16193" spans="19:20">
      <c r="S16193" s="42">
        <v>25715</v>
      </c>
      <c r="T16193" s="66" t="s">
        <v>3467</v>
      </c>
    </row>
    <row r="16194" spans="19:20">
      <c r="S16194" s="42">
        <v>19650</v>
      </c>
      <c r="T16194" s="66" t="s">
        <v>3866</v>
      </c>
    </row>
    <row r="16195" spans="19:20">
      <c r="S16195" s="42">
        <v>19635</v>
      </c>
      <c r="T16195" s="66" t="s">
        <v>3471</v>
      </c>
    </row>
    <row r="16196" spans="19:20">
      <c r="S16196" s="42">
        <v>19637</v>
      </c>
      <c r="T16196" s="66" t="s">
        <v>3886</v>
      </c>
    </row>
    <row r="16197" spans="19:20">
      <c r="S16197" s="42">
        <v>19630</v>
      </c>
      <c r="T16197" s="66" t="s">
        <v>3213</v>
      </c>
    </row>
    <row r="16198" spans="19:20">
      <c r="S16198" s="42">
        <v>19648</v>
      </c>
      <c r="T16198" s="66" t="s">
        <v>3467</v>
      </c>
    </row>
    <row r="16199" spans="19:20">
      <c r="S16199" s="42">
        <v>25716</v>
      </c>
      <c r="T16199" s="66" t="s">
        <v>3467</v>
      </c>
    </row>
    <row r="16200" spans="19:20">
      <c r="S16200" s="42">
        <v>19649</v>
      </c>
      <c r="T16200" s="66" t="s">
        <v>3467</v>
      </c>
    </row>
    <row r="16201" spans="19:20">
      <c r="S16201" s="42">
        <v>25714</v>
      </c>
      <c r="T16201" s="66" t="s">
        <v>3467</v>
      </c>
    </row>
    <row r="16202" spans="19:20">
      <c r="S16202" s="42">
        <v>19639</v>
      </c>
      <c r="T16202" s="66" t="s">
        <v>3886</v>
      </c>
    </row>
    <row r="16203" spans="19:20">
      <c r="S16203" s="42">
        <v>7087</v>
      </c>
      <c r="T16203" s="66" t="s">
        <v>4260</v>
      </c>
    </row>
    <row r="16204" spans="19:20">
      <c r="S16204" s="42">
        <v>19634</v>
      </c>
      <c r="T16204" s="66" t="s">
        <v>4051</v>
      </c>
    </row>
    <row r="16205" spans="19:20">
      <c r="S16205" s="42">
        <v>19644</v>
      </c>
      <c r="T16205" s="66" t="s">
        <v>3467</v>
      </c>
    </row>
    <row r="16206" spans="19:20">
      <c r="S16206" s="42">
        <v>25726</v>
      </c>
      <c r="T16206" s="66" t="s">
        <v>3467</v>
      </c>
    </row>
    <row r="16207" spans="19:20">
      <c r="S16207" s="42">
        <v>25721</v>
      </c>
      <c r="T16207" s="66" t="s">
        <v>4206</v>
      </c>
    </row>
    <row r="16208" spans="19:20">
      <c r="S16208" s="42">
        <v>25720</v>
      </c>
      <c r="T16208" s="66" t="s">
        <v>3230</v>
      </c>
    </row>
    <row r="16209" spans="19:20">
      <c r="S16209" s="42">
        <v>6158</v>
      </c>
      <c r="T16209" s="66" t="s">
        <v>3415</v>
      </c>
    </row>
    <row r="16210" spans="19:20">
      <c r="S16210" s="42">
        <v>25740</v>
      </c>
      <c r="T16210" s="66" t="s">
        <v>3354</v>
      </c>
    </row>
    <row r="16211" spans="19:20">
      <c r="S16211" s="42">
        <v>25731</v>
      </c>
      <c r="T16211" s="66" t="s">
        <v>4051</v>
      </c>
    </row>
    <row r="16212" spans="19:20">
      <c r="S16212" s="42">
        <v>19664</v>
      </c>
      <c r="T16212" s="66" t="s">
        <v>3354</v>
      </c>
    </row>
    <row r="16213" spans="19:20">
      <c r="S16213" s="42">
        <v>19658</v>
      </c>
      <c r="T16213" s="66" t="s">
        <v>3368</v>
      </c>
    </row>
    <row r="16214" spans="19:20">
      <c r="S16214" s="42">
        <v>25739</v>
      </c>
      <c r="T16214" s="66" t="s">
        <v>3368</v>
      </c>
    </row>
    <row r="16215" spans="19:20">
      <c r="S16215" s="42">
        <v>19655</v>
      </c>
      <c r="T16215" s="66" t="s">
        <v>4051</v>
      </c>
    </row>
    <row r="16216" spans="19:20">
      <c r="S16216" s="42">
        <v>19659</v>
      </c>
      <c r="T16216" s="66" t="s">
        <v>3467</v>
      </c>
    </row>
    <row r="16217" spans="19:20">
      <c r="S16217" s="42">
        <v>19666</v>
      </c>
      <c r="T16217" s="66" t="s">
        <v>3354</v>
      </c>
    </row>
    <row r="16218" spans="19:20">
      <c r="S16218" s="42">
        <v>25732</v>
      </c>
      <c r="T16218" s="66" t="s">
        <v>3368</v>
      </c>
    </row>
    <row r="16219" spans="19:20">
      <c r="S16219" s="42">
        <v>25736</v>
      </c>
      <c r="T16219" s="66" t="s">
        <v>3213</v>
      </c>
    </row>
    <row r="16220" spans="19:20">
      <c r="S16220" s="42">
        <v>25733</v>
      </c>
      <c r="T16220" s="66" t="s">
        <v>3368</v>
      </c>
    </row>
    <row r="16221" spans="19:20">
      <c r="S16221" s="42">
        <v>19656</v>
      </c>
      <c r="T16221" s="66" t="s">
        <v>4051</v>
      </c>
    </row>
    <row r="16222" spans="19:20">
      <c r="S16222" s="42">
        <v>19665</v>
      </c>
      <c r="T16222" s="66" t="s">
        <v>3354</v>
      </c>
    </row>
    <row r="16223" spans="19:20">
      <c r="S16223" s="42">
        <v>25735</v>
      </c>
      <c r="T16223" s="66" t="s">
        <v>3467</v>
      </c>
    </row>
    <row r="16224" spans="19:20">
      <c r="S16224" s="42">
        <v>19657</v>
      </c>
      <c r="T16224" s="66" t="s">
        <v>4051</v>
      </c>
    </row>
    <row r="16225" spans="19:20">
      <c r="S16225" s="42">
        <v>25734</v>
      </c>
      <c r="T16225" s="66" t="s">
        <v>3467</v>
      </c>
    </row>
    <row r="16226" spans="19:20">
      <c r="S16226" s="42">
        <v>25730</v>
      </c>
      <c r="T16226" s="66" t="s">
        <v>4051</v>
      </c>
    </row>
    <row r="16227" spans="19:20">
      <c r="S16227" s="42">
        <v>19660</v>
      </c>
      <c r="T16227" s="66" t="s">
        <v>3213</v>
      </c>
    </row>
    <row r="16228" spans="19:20">
      <c r="S16228" s="42">
        <v>25724</v>
      </c>
      <c r="T16228" s="66" t="s">
        <v>3368</v>
      </c>
    </row>
    <row r="16229" spans="19:20">
      <c r="S16229" s="42">
        <v>19652</v>
      </c>
      <c r="T16229" s="66" t="s">
        <v>4578</v>
      </c>
    </row>
    <row r="16230" spans="19:20">
      <c r="S16230" s="42">
        <v>25723</v>
      </c>
      <c r="T16230" s="66" t="s">
        <v>4206</v>
      </c>
    </row>
    <row r="16231" spans="19:20">
      <c r="S16231" s="42">
        <v>25722</v>
      </c>
      <c r="T16231" s="66" t="s">
        <v>4206</v>
      </c>
    </row>
    <row r="16232" spans="19:20">
      <c r="S16232" s="42">
        <v>25725</v>
      </c>
      <c r="T16232" s="66" t="s">
        <v>3467</v>
      </c>
    </row>
    <row r="16233" spans="19:20">
      <c r="S16233" s="42">
        <v>19651</v>
      </c>
      <c r="T16233" s="66" t="s">
        <v>4260</v>
      </c>
    </row>
    <row r="16234" spans="19:20">
      <c r="S16234" s="42">
        <v>19670</v>
      </c>
      <c r="T16234" s="66" t="s">
        <v>3368</v>
      </c>
    </row>
    <row r="16235" spans="19:20">
      <c r="S16235" s="42">
        <v>19661</v>
      </c>
      <c r="T16235" s="66" t="s">
        <v>4579</v>
      </c>
    </row>
    <row r="16236" spans="19:20">
      <c r="S16236" s="42">
        <v>25737</v>
      </c>
      <c r="T16236" s="66" t="s">
        <v>4391</v>
      </c>
    </row>
    <row r="16237" spans="19:20">
      <c r="S16237" s="42">
        <v>25742</v>
      </c>
      <c r="T16237" s="66" t="s">
        <v>3831</v>
      </c>
    </row>
    <row r="16238" spans="19:20">
      <c r="S16238" s="42">
        <v>25738</v>
      </c>
      <c r="T16238" s="66" t="s">
        <v>3354</v>
      </c>
    </row>
    <row r="16239" spans="19:20">
      <c r="S16239" s="42">
        <v>19653</v>
      </c>
      <c r="T16239" s="66" t="s">
        <v>3368</v>
      </c>
    </row>
    <row r="16240" spans="19:20">
      <c r="S16240" s="42">
        <v>19654</v>
      </c>
      <c r="T16240" s="66" t="s">
        <v>3368</v>
      </c>
    </row>
    <row r="16241" spans="19:20">
      <c r="S16241" s="42">
        <v>25729</v>
      </c>
      <c r="T16241" s="66" t="s">
        <v>3368</v>
      </c>
    </row>
    <row r="16242" spans="19:20">
      <c r="S16242" s="42">
        <v>25727</v>
      </c>
      <c r="T16242" s="66" t="s">
        <v>3368</v>
      </c>
    </row>
    <row r="16243" spans="19:20">
      <c r="S16243" s="42">
        <v>25728</v>
      </c>
      <c r="T16243" s="66" t="s">
        <v>3368</v>
      </c>
    </row>
    <row r="16244" spans="19:20">
      <c r="S16244" s="42">
        <v>19667</v>
      </c>
      <c r="T16244" s="66" t="s">
        <v>4580</v>
      </c>
    </row>
    <row r="16245" spans="19:20">
      <c r="S16245" s="42">
        <v>19669</v>
      </c>
      <c r="T16245" s="66" t="s">
        <v>3368</v>
      </c>
    </row>
    <row r="16246" spans="19:20">
      <c r="S16246" s="42">
        <v>19668</v>
      </c>
      <c r="T16246" s="66" t="s">
        <v>4580</v>
      </c>
    </row>
    <row r="16247" spans="19:20">
      <c r="S16247" s="42">
        <v>25741</v>
      </c>
      <c r="T16247" s="66" t="s">
        <v>3354</v>
      </c>
    </row>
    <row r="16248" spans="19:20">
      <c r="S16248" s="42">
        <v>25749</v>
      </c>
      <c r="T16248" s="66" t="s">
        <v>3467</v>
      </c>
    </row>
    <row r="16249" spans="19:20">
      <c r="S16249" s="42">
        <v>19678</v>
      </c>
      <c r="T16249" s="66" t="s">
        <v>3866</v>
      </c>
    </row>
    <row r="16250" spans="19:20">
      <c r="S16250" s="42">
        <v>25748</v>
      </c>
      <c r="T16250" s="66" t="s">
        <v>4581</v>
      </c>
    </row>
    <row r="16251" spans="19:20">
      <c r="S16251" s="42">
        <v>19677</v>
      </c>
      <c r="T16251" s="66" t="s">
        <v>4581</v>
      </c>
    </row>
    <row r="16252" spans="19:20">
      <c r="S16252" s="42">
        <v>19676</v>
      </c>
      <c r="T16252" s="66" t="s">
        <v>4581</v>
      </c>
    </row>
    <row r="16253" spans="19:20">
      <c r="S16253" s="42">
        <v>25744</v>
      </c>
      <c r="T16253" s="66" t="s">
        <v>3368</v>
      </c>
    </row>
    <row r="16254" spans="19:20">
      <c r="S16254" s="42">
        <v>25743</v>
      </c>
      <c r="T16254" s="66" t="s">
        <v>3368</v>
      </c>
    </row>
    <row r="16255" spans="19:20">
      <c r="S16255" s="42">
        <v>19674</v>
      </c>
      <c r="T16255" s="66" t="s">
        <v>4582</v>
      </c>
    </row>
    <row r="16256" spans="19:20">
      <c r="S16256" s="42">
        <v>19671</v>
      </c>
      <c r="T16256" s="66" t="s">
        <v>3831</v>
      </c>
    </row>
    <row r="16257" spans="19:20">
      <c r="S16257" s="42">
        <v>25747</v>
      </c>
      <c r="T16257" s="66" t="s">
        <v>4581</v>
      </c>
    </row>
    <row r="16258" spans="19:20">
      <c r="S16258" s="42">
        <v>19673</v>
      </c>
      <c r="T16258" s="66" t="s">
        <v>3368</v>
      </c>
    </row>
    <row r="16259" spans="19:20">
      <c r="S16259" s="42">
        <v>19675</v>
      </c>
      <c r="T16259" s="66" t="s">
        <v>4581</v>
      </c>
    </row>
    <row r="16260" spans="19:20">
      <c r="S16260" s="42">
        <v>25745</v>
      </c>
      <c r="T16260" s="66" t="s">
        <v>3368</v>
      </c>
    </row>
    <row r="16261" spans="19:20">
      <c r="S16261" s="42">
        <v>25746</v>
      </c>
      <c r="T16261" s="66" t="s">
        <v>3368</v>
      </c>
    </row>
    <row r="16262" spans="19:20">
      <c r="S16262" s="42">
        <v>19672</v>
      </c>
      <c r="T16262" s="66" t="s">
        <v>3831</v>
      </c>
    </row>
    <row r="16263" spans="19:20">
      <c r="S16263" s="42">
        <v>19662</v>
      </c>
      <c r="T16263" s="66" t="s">
        <v>3354</v>
      </c>
    </row>
    <row r="16264" spans="19:20">
      <c r="S16264" s="42">
        <v>19708</v>
      </c>
      <c r="T16264" s="66" t="s">
        <v>3822</v>
      </c>
    </row>
    <row r="16265" spans="19:20">
      <c r="S16265" s="42">
        <v>25752</v>
      </c>
      <c r="T16265" s="66" t="s">
        <v>3230</v>
      </c>
    </row>
    <row r="16266" spans="19:20">
      <c r="S16266" s="42">
        <v>19705</v>
      </c>
      <c r="T16266" s="66" t="s">
        <v>3822</v>
      </c>
    </row>
    <row r="16267" spans="19:20">
      <c r="S16267" s="42">
        <v>19706</v>
      </c>
      <c r="T16267" s="66" t="s">
        <v>3822</v>
      </c>
    </row>
    <row r="16268" spans="19:20">
      <c r="S16268" s="42">
        <v>19694</v>
      </c>
      <c r="T16268" s="66" t="s">
        <v>3822</v>
      </c>
    </row>
    <row r="16269" spans="19:20">
      <c r="S16269" s="42">
        <v>19701</v>
      </c>
      <c r="T16269" s="66" t="s">
        <v>3822</v>
      </c>
    </row>
    <row r="16270" spans="19:20">
      <c r="S16270" s="42">
        <v>19707</v>
      </c>
      <c r="T16270" s="66" t="s">
        <v>3822</v>
      </c>
    </row>
    <row r="16271" spans="19:20">
      <c r="S16271" s="42">
        <v>19690</v>
      </c>
      <c r="T16271" s="66" t="s">
        <v>3822</v>
      </c>
    </row>
    <row r="16272" spans="19:20">
      <c r="S16272" s="42">
        <v>19696</v>
      </c>
      <c r="T16272" s="66" t="s">
        <v>3822</v>
      </c>
    </row>
    <row r="16273" spans="19:20">
      <c r="S16273" s="42">
        <v>19695</v>
      </c>
      <c r="T16273" s="66" t="s">
        <v>3822</v>
      </c>
    </row>
    <row r="16274" spans="19:20">
      <c r="S16274" s="42">
        <v>19698</v>
      </c>
      <c r="T16274" s="66" t="s">
        <v>3822</v>
      </c>
    </row>
    <row r="16275" spans="19:20">
      <c r="S16275" s="42">
        <v>19703</v>
      </c>
      <c r="T16275" s="66" t="s">
        <v>3822</v>
      </c>
    </row>
    <row r="16276" spans="19:20">
      <c r="S16276" s="42">
        <v>19689</v>
      </c>
      <c r="T16276" s="66" t="s">
        <v>3822</v>
      </c>
    </row>
    <row r="16277" spans="19:20">
      <c r="S16277" s="42">
        <v>19704</v>
      </c>
      <c r="T16277" s="66" t="s">
        <v>3822</v>
      </c>
    </row>
    <row r="16278" spans="19:20">
      <c r="S16278" s="42">
        <v>19726</v>
      </c>
      <c r="T16278" s="66" t="s">
        <v>3467</v>
      </c>
    </row>
    <row r="16279" spans="19:20">
      <c r="S16279" s="42">
        <v>25769</v>
      </c>
      <c r="T16279" s="66" t="s">
        <v>3368</v>
      </c>
    </row>
    <row r="16280" spans="19:20">
      <c r="S16280" s="42">
        <v>19721</v>
      </c>
      <c r="T16280" s="66" t="s">
        <v>3467</v>
      </c>
    </row>
    <row r="16281" spans="19:20">
      <c r="S16281" s="42">
        <v>19719</v>
      </c>
      <c r="T16281" s="66" t="s">
        <v>3467</v>
      </c>
    </row>
    <row r="16282" spans="19:20">
      <c r="S16282" s="42">
        <v>19718</v>
      </c>
      <c r="T16282" s="66" t="s">
        <v>3467</v>
      </c>
    </row>
    <row r="16283" spans="19:20">
      <c r="S16283" s="42">
        <v>19717</v>
      </c>
      <c r="T16283" s="66" t="s">
        <v>3467</v>
      </c>
    </row>
    <row r="16284" spans="19:20">
      <c r="S16284" s="42">
        <v>19716</v>
      </c>
      <c r="T16284" s="66" t="s">
        <v>3368</v>
      </c>
    </row>
    <row r="16285" spans="19:20">
      <c r="S16285" s="42">
        <v>19715</v>
      </c>
      <c r="T16285" s="66" t="s">
        <v>3368</v>
      </c>
    </row>
    <row r="16286" spans="19:20">
      <c r="S16286" s="42">
        <v>25767</v>
      </c>
      <c r="T16286" s="66" t="s">
        <v>3368</v>
      </c>
    </row>
    <row r="16287" spans="19:20">
      <c r="S16287" s="42">
        <v>25766</v>
      </c>
      <c r="T16287" s="66" t="s">
        <v>3481</v>
      </c>
    </row>
    <row r="16288" spans="19:20">
      <c r="S16288" s="42">
        <v>19711</v>
      </c>
      <c r="T16288" s="66" t="s">
        <v>3368</v>
      </c>
    </row>
    <row r="16289" spans="19:20">
      <c r="S16289" s="42">
        <v>19710</v>
      </c>
      <c r="T16289" s="66" t="s">
        <v>3467</v>
      </c>
    </row>
    <row r="16290" spans="19:20">
      <c r="S16290" s="42">
        <v>19709</v>
      </c>
      <c r="T16290" s="66" t="s">
        <v>3467</v>
      </c>
    </row>
    <row r="16291" spans="19:20">
      <c r="S16291" s="42">
        <v>19697</v>
      </c>
      <c r="T16291" s="66" t="s">
        <v>3822</v>
      </c>
    </row>
    <row r="16292" spans="19:20">
      <c r="S16292" s="42">
        <v>19691</v>
      </c>
      <c r="T16292" s="66" t="s">
        <v>3822</v>
      </c>
    </row>
    <row r="16293" spans="19:20">
      <c r="S16293" s="42">
        <v>19692</v>
      </c>
      <c r="T16293" s="66" t="s">
        <v>3822</v>
      </c>
    </row>
    <row r="16294" spans="19:20">
      <c r="S16294" s="42">
        <v>25763</v>
      </c>
      <c r="T16294" s="66" t="s">
        <v>3822</v>
      </c>
    </row>
    <row r="16295" spans="19:20">
      <c r="S16295" s="42">
        <v>25762</v>
      </c>
      <c r="T16295" s="66" t="s">
        <v>3822</v>
      </c>
    </row>
    <row r="16296" spans="19:20">
      <c r="S16296" s="42">
        <v>25765</v>
      </c>
      <c r="T16296" s="66" t="s">
        <v>3822</v>
      </c>
    </row>
    <row r="16297" spans="19:20">
      <c r="S16297" s="42">
        <v>19679</v>
      </c>
      <c r="T16297" s="66" t="s">
        <v>4051</v>
      </c>
    </row>
    <row r="16298" spans="19:20">
      <c r="S16298" s="42">
        <v>19680</v>
      </c>
      <c r="T16298" s="66" t="s">
        <v>4583</v>
      </c>
    </row>
    <row r="16299" spans="19:20">
      <c r="S16299" s="42">
        <v>25753</v>
      </c>
      <c r="T16299" s="66" t="s">
        <v>3213</v>
      </c>
    </row>
    <row r="16300" spans="19:20">
      <c r="S16300" s="42">
        <v>19683</v>
      </c>
      <c r="T16300" s="66" t="s">
        <v>4583</v>
      </c>
    </row>
    <row r="16301" spans="19:20">
      <c r="S16301" s="42">
        <v>19681</v>
      </c>
      <c r="T16301" s="66" t="s">
        <v>4583</v>
      </c>
    </row>
    <row r="16302" spans="19:20">
      <c r="S16302" s="42">
        <v>19727</v>
      </c>
      <c r="T16302" s="66" t="s">
        <v>4051</v>
      </c>
    </row>
    <row r="16303" spans="19:20">
      <c r="S16303" s="42">
        <v>25760</v>
      </c>
      <c r="T16303" s="66" t="s">
        <v>3278</v>
      </c>
    </row>
    <row r="16304" spans="19:20">
      <c r="S16304" s="42">
        <v>19714</v>
      </c>
      <c r="T16304" s="66" t="s">
        <v>3467</v>
      </c>
    </row>
    <row r="16305" spans="19:20">
      <c r="S16305" s="42">
        <v>25759</v>
      </c>
      <c r="T16305" s="66" t="s">
        <v>3213</v>
      </c>
    </row>
    <row r="16306" spans="19:20">
      <c r="S16306" s="42">
        <v>19720</v>
      </c>
      <c r="T16306" s="66" t="s">
        <v>3368</v>
      </c>
    </row>
    <row r="16307" spans="19:20">
      <c r="S16307" s="42">
        <v>25772</v>
      </c>
      <c r="T16307" s="66" t="s">
        <v>3467</v>
      </c>
    </row>
    <row r="16308" spans="19:20">
      <c r="S16308" s="42">
        <v>19685</v>
      </c>
      <c r="T16308" s="66" t="s">
        <v>4583</v>
      </c>
    </row>
    <row r="16309" spans="19:20">
      <c r="S16309" s="42">
        <v>19684</v>
      </c>
      <c r="T16309" s="66" t="s">
        <v>4583</v>
      </c>
    </row>
    <row r="16310" spans="19:20">
      <c r="S16310" s="42">
        <v>19728</v>
      </c>
      <c r="T16310" s="66" t="s">
        <v>3343</v>
      </c>
    </row>
    <row r="16311" spans="19:20">
      <c r="S16311" s="42">
        <v>25758</v>
      </c>
      <c r="T16311" s="66" t="s">
        <v>3213</v>
      </c>
    </row>
    <row r="16312" spans="19:20">
      <c r="S16312" s="42">
        <v>19729</v>
      </c>
      <c r="T16312" s="66" t="s">
        <v>4051</v>
      </c>
    </row>
    <row r="16313" spans="19:20">
      <c r="S16313" s="42">
        <v>25764</v>
      </c>
      <c r="T16313" s="66" t="s">
        <v>3822</v>
      </c>
    </row>
    <row r="16314" spans="19:20">
      <c r="S16314" s="42">
        <v>19730</v>
      </c>
      <c r="T16314" s="66" t="s">
        <v>4051</v>
      </c>
    </row>
    <row r="16315" spans="19:20">
      <c r="S16315" s="42">
        <v>19686</v>
      </c>
      <c r="T16315" s="66" t="s">
        <v>4583</v>
      </c>
    </row>
    <row r="16316" spans="19:20">
      <c r="S16316" s="42">
        <v>25757</v>
      </c>
      <c r="T16316" s="66" t="s">
        <v>3213</v>
      </c>
    </row>
    <row r="16317" spans="19:20">
      <c r="S16317" s="42">
        <v>19712</v>
      </c>
      <c r="T16317" s="66" t="s">
        <v>3368</v>
      </c>
    </row>
    <row r="16318" spans="19:20">
      <c r="S16318" s="42">
        <v>19693</v>
      </c>
      <c r="T16318" s="66" t="s">
        <v>3822</v>
      </c>
    </row>
    <row r="16319" spans="19:20">
      <c r="S16319" s="42">
        <v>19682</v>
      </c>
      <c r="T16319" s="66" t="s">
        <v>4583</v>
      </c>
    </row>
    <row r="16320" spans="19:20">
      <c r="S16320" s="42">
        <v>19699</v>
      </c>
      <c r="T16320" s="66" t="s">
        <v>3822</v>
      </c>
    </row>
    <row r="16321" spans="19:20">
      <c r="S16321" s="42">
        <v>25761</v>
      </c>
      <c r="T16321" s="66" t="s">
        <v>3822</v>
      </c>
    </row>
    <row r="16322" spans="19:20">
      <c r="S16322" s="42">
        <v>25773</v>
      </c>
      <c r="T16322" s="66" t="s">
        <v>4051</v>
      </c>
    </row>
    <row r="16323" spans="19:20">
      <c r="S16323" s="42">
        <v>25756</v>
      </c>
      <c r="T16323" s="66" t="s">
        <v>3213</v>
      </c>
    </row>
    <row r="16324" spans="19:20">
      <c r="S16324" s="42">
        <v>19713</v>
      </c>
      <c r="T16324" s="66" t="s">
        <v>3368</v>
      </c>
    </row>
    <row r="16325" spans="19:20">
      <c r="S16325" s="42">
        <v>25768</v>
      </c>
      <c r="T16325" s="66" t="s">
        <v>3467</v>
      </c>
    </row>
    <row r="16326" spans="19:20">
      <c r="S16326" s="42">
        <v>25751</v>
      </c>
      <c r="T16326" s="66" t="s">
        <v>3230</v>
      </c>
    </row>
    <row r="16327" spans="19:20">
      <c r="S16327" s="42">
        <v>25754</v>
      </c>
      <c r="T16327" s="66" t="s">
        <v>3213</v>
      </c>
    </row>
    <row r="16328" spans="19:20">
      <c r="S16328" s="42">
        <v>19687</v>
      </c>
      <c r="T16328" s="66" t="s">
        <v>4583</v>
      </c>
    </row>
    <row r="16329" spans="19:20">
      <c r="S16329" s="42">
        <v>19688</v>
      </c>
      <c r="T16329" s="66" t="s">
        <v>4583</v>
      </c>
    </row>
    <row r="16330" spans="19:20">
      <c r="S16330" s="42">
        <v>25750</v>
      </c>
      <c r="T16330" s="66" t="s">
        <v>3467</v>
      </c>
    </row>
    <row r="16331" spans="19:20">
      <c r="S16331" s="42">
        <v>19723</v>
      </c>
      <c r="T16331" s="66" t="s">
        <v>3467</v>
      </c>
    </row>
    <row r="16332" spans="19:20">
      <c r="S16332" s="42">
        <v>25771</v>
      </c>
      <c r="T16332" s="66" t="s">
        <v>4584</v>
      </c>
    </row>
    <row r="16333" spans="19:20">
      <c r="S16333" s="42">
        <v>19722</v>
      </c>
      <c r="T16333" s="66" t="s">
        <v>3467</v>
      </c>
    </row>
    <row r="16334" spans="19:20">
      <c r="S16334" s="42">
        <v>19735</v>
      </c>
      <c r="T16334" s="66" t="s">
        <v>3467</v>
      </c>
    </row>
    <row r="16335" spans="19:20">
      <c r="S16335" s="42">
        <v>19724</v>
      </c>
      <c r="T16335" s="66" t="s">
        <v>4584</v>
      </c>
    </row>
    <row r="16336" spans="19:20">
      <c r="S16336" s="42">
        <v>19734</v>
      </c>
      <c r="T16336" s="66" t="s">
        <v>3467</v>
      </c>
    </row>
    <row r="16337" spans="19:20">
      <c r="S16337" s="42">
        <v>25774</v>
      </c>
      <c r="T16337" s="66" t="s">
        <v>4002</v>
      </c>
    </row>
    <row r="16338" spans="19:20">
      <c r="S16338" s="42">
        <v>19737</v>
      </c>
      <c r="T16338" s="66" t="s">
        <v>3467</v>
      </c>
    </row>
    <row r="16339" spans="19:20">
      <c r="S16339" s="42">
        <v>19736</v>
      </c>
      <c r="T16339" s="66" t="s">
        <v>3467</v>
      </c>
    </row>
    <row r="16340" spans="19:20">
      <c r="S16340" s="42">
        <v>19725</v>
      </c>
      <c r="T16340" s="66" t="s">
        <v>4584</v>
      </c>
    </row>
    <row r="16341" spans="19:20">
      <c r="S16341" s="42">
        <v>25775</v>
      </c>
      <c r="T16341" s="66" t="s">
        <v>4002</v>
      </c>
    </row>
    <row r="16342" spans="19:20">
      <c r="S16342" s="42">
        <v>25770</v>
      </c>
      <c r="T16342" s="66" t="s">
        <v>4584</v>
      </c>
    </row>
    <row r="16343" spans="19:20">
      <c r="S16343" s="42">
        <v>19700</v>
      </c>
      <c r="T16343" s="66" t="s">
        <v>3822</v>
      </c>
    </row>
    <row r="16344" spans="19:20">
      <c r="S16344" s="42">
        <v>19702</v>
      </c>
      <c r="T16344" s="66" t="s">
        <v>3822</v>
      </c>
    </row>
    <row r="16345" spans="19:20">
      <c r="S16345" s="42">
        <v>25781</v>
      </c>
      <c r="T16345" s="66" t="s">
        <v>4266</v>
      </c>
    </row>
    <row r="16346" spans="19:20">
      <c r="S16346" s="42">
        <v>55053</v>
      </c>
      <c r="T16346" s="66" t="s">
        <v>4450</v>
      </c>
    </row>
    <row r="16347" spans="19:20">
      <c r="S16347" s="42">
        <v>19751</v>
      </c>
      <c r="T16347" s="66" t="s">
        <v>3213</v>
      </c>
    </row>
    <row r="16348" spans="19:20">
      <c r="S16348" s="42">
        <v>75071</v>
      </c>
      <c r="T16348" s="66" t="s">
        <v>3343</v>
      </c>
    </row>
    <row r="16349" spans="19:20">
      <c r="S16349" s="42">
        <v>75070</v>
      </c>
      <c r="T16349" s="66" t="s">
        <v>3343</v>
      </c>
    </row>
    <row r="16350" spans="19:20">
      <c r="S16350" s="42">
        <v>19750</v>
      </c>
      <c r="T16350" s="66" t="s">
        <v>3213</v>
      </c>
    </row>
    <row r="16351" spans="19:20">
      <c r="S16351" s="42">
        <v>25755</v>
      </c>
      <c r="T16351" s="66" t="s">
        <v>3213</v>
      </c>
    </row>
    <row r="16352" spans="19:20">
      <c r="S16352" s="42">
        <v>19738</v>
      </c>
      <c r="T16352" s="66" t="s">
        <v>3368</v>
      </c>
    </row>
    <row r="16353" spans="19:20">
      <c r="S16353" s="42">
        <v>25790</v>
      </c>
      <c r="T16353" s="66" t="s">
        <v>3343</v>
      </c>
    </row>
    <row r="16354" spans="19:20">
      <c r="S16354" s="42">
        <v>19741</v>
      </c>
      <c r="T16354" s="66" t="s">
        <v>3368</v>
      </c>
    </row>
    <row r="16355" spans="19:20">
      <c r="S16355" s="42">
        <v>19742</v>
      </c>
      <c r="T16355" s="66" t="s">
        <v>3368</v>
      </c>
    </row>
    <row r="16356" spans="19:20">
      <c r="S16356" s="42">
        <v>25780</v>
      </c>
      <c r="T16356" s="66" t="s">
        <v>3368</v>
      </c>
    </row>
    <row r="16357" spans="19:20">
      <c r="S16357" s="42">
        <v>25782</v>
      </c>
      <c r="T16357" s="66" t="s">
        <v>4126</v>
      </c>
    </row>
    <row r="16358" spans="19:20">
      <c r="S16358" s="42">
        <v>19748</v>
      </c>
      <c r="T16358" s="66" t="s">
        <v>4585</v>
      </c>
    </row>
    <row r="16359" spans="19:20">
      <c r="S16359" s="42">
        <v>19754</v>
      </c>
      <c r="T16359" s="66" t="s">
        <v>4051</v>
      </c>
    </row>
    <row r="16360" spans="19:20">
      <c r="S16360" s="42">
        <v>25789</v>
      </c>
      <c r="T16360" s="66" t="s">
        <v>4585</v>
      </c>
    </row>
    <row r="16361" spans="19:20">
      <c r="S16361" s="42">
        <v>25788</v>
      </c>
      <c r="T16361" s="66" t="s">
        <v>4585</v>
      </c>
    </row>
    <row r="16362" spans="19:20">
      <c r="S16362" s="42">
        <v>19744</v>
      </c>
      <c r="T16362" s="66" t="s">
        <v>4585</v>
      </c>
    </row>
    <row r="16363" spans="19:20">
      <c r="S16363" s="42">
        <v>19743</v>
      </c>
      <c r="T16363" s="66" t="s">
        <v>3467</v>
      </c>
    </row>
    <row r="16364" spans="19:20">
      <c r="S16364" s="42">
        <v>19753</v>
      </c>
      <c r="T16364" s="66" t="s">
        <v>4051</v>
      </c>
    </row>
    <row r="16365" spans="19:20">
      <c r="S16365" s="42">
        <v>19740</v>
      </c>
      <c r="T16365" s="66" t="s">
        <v>3368</v>
      </c>
    </row>
    <row r="16366" spans="19:20">
      <c r="S16366" s="42">
        <v>25779</v>
      </c>
      <c r="T16366" s="66" t="s">
        <v>3368</v>
      </c>
    </row>
    <row r="16367" spans="19:20">
      <c r="S16367" s="42">
        <v>19752</v>
      </c>
      <c r="T16367" s="66" t="s">
        <v>3343</v>
      </c>
    </row>
    <row r="16368" spans="19:20">
      <c r="S16368" s="42">
        <v>25787</v>
      </c>
      <c r="T16368" s="66" t="s">
        <v>4585</v>
      </c>
    </row>
    <row r="16369" spans="19:20">
      <c r="S16369" s="42">
        <v>19749</v>
      </c>
      <c r="T16369" s="66" t="s">
        <v>4585</v>
      </c>
    </row>
    <row r="16370" spans="19:20">
      <c r="S16370" s="42">
        <v>19739</v>
      </c>
      <c r="T16370" s="66" t="s">
        <v>3368</v>
      </c>
    </row>
    <row r="16371" spans="19:20">
      <c r="S16371" s="42">
        <v>25778</v>
      </c>
      <c r="T16371" s="66" t="s">
        <v>3368</v>
      </c>
    </row>
    <row r="16372" spans="19:20">
      <c r="S16372" s="42">
        <v>19746</v>
      </c>
      <c r="T16372" s="66" t="s">
        <v>4585</v>
      </c>
    </row>
    <row r="16373" spans="19:20">
      <c r="S16373" s="42">
        <v>25786</v>
      </c>
      <c r="T16373" s="66" t="s">
        <v>4585</v>
      </c>
    </row>
    <row r="16374" spans="19:20">
      <c r="S16374" s="42">
        <v>25776</v>
      </c>
      <c r="T16374" s="66" t="s">
        <v>3467</v>
      </c>
    </row>
    <row r="16375" spans="19:20">
      <c r="S16375" s="42">
        <v>19745</v>
      </c>
      <c r="T16375" s="66" t="s">
        <v>4585</v>
      </c>
    </row>
    <row r="16376" spans="19:20">
      <c r="S16376" s="42">
        <v>25784</v>
      </c>
      <c r="T16376" s="66" t="s">
        <v>4585</v>
      </c>
    </row>
    <row r="16377" spans="19:20">
      <c r="S16377" s="42">
        <v>25785</v>
      </c>
      <c r="T16377" s="66" t="s">
        <v>4585</v>
      </c>
    </row>
    <row r="16378" spans="19:20">
      <c r="S16378" s="42">
        <v>19747</v>
      </c>
      <c r="T16378" s="66" t="s">
        <v>4585</v>
      </c>
    </row>
    <row r="16379" spans="19:20">
      <c r="S16379" s="42">
        <v>25799</v>
      </c>
      <c r="T16379" s="66" t="s">
        <v>3213</v>
      </c>
    </row>
    <row r="16380" spans="19:20">
      <c r="S16380" s="42">
        <v>5226</v>
      </c>
      <c r="T16380" s="66" t="s">
        <v>4384</v>
      </c>
    </row>
    <row r="16381" spans="19:20">
      <c r="S16381" s="42">
        <v>19757</v>
      </c>
      <c r="T16381" s="66" t="s">
        <v>4586</v>
      </c>
    </row>
    <row r="16382" spans="19:20">
      <c r="S16382" s="42">
        <v>5225</v>
      </c>
      <c r="T16382" s="66" t="s">
        <v>3213</v>
      </c>
    </row>
    <row r="16383" spans="19:20">
      <c r="S16383" s="42">
        <v>25783</v>
      </c>
      <c r="T16383" s="66" t="s">
        <v>4126</v>
      </c>
    </row>
    <row r="16384" spans="19:20">
      <c r="S16384" s="42">
        <v>19756</v>
      </c>
      <c r="T16384" s="66" t="s">
        <v>3213</v>
      </c>
    </row>
    <row r="16385" spans="19:20">
      <c r="S16385" s="42">
        <v>25777</v>
      </c>
      <c r="T16385" s="66" t="s">
        <v>3368</v>
      </c>
    </row>
    <row r="16386" spans="19:20">
      <c r="S16386" s="42">
        <v>19755</v>
      </c>
      <c r="T16386" s="66" t="s">
        <v>4281</v>
      </c>
    </row>
    <row r="16387" spans="19:20">
      <c r="S16387" s="42">
        <v>82009</v>
      </c>
      <c r="T16387" s="66" t="s">
        <v>4583</v>
      </c>
    </row>
    <row r="16388" spans="19:20">
      <c r="S16388" s="42">
        <v>19764</v>
      </c>
      <c r="T16388" s="66" t="s">
        <v>3343</v>
      </c>
    </row>
    <row r="16389" spans="19:20">
      <c r="S16389" s="42">
        <v>25477</v>
      </c>
      <c r="T16389" s="66" t="s">
        <v>4051</v>
      </c>
    </row>
    <row r="16390" spans="19:20">
      <c r="S16390" s="42">
        <v>25803</v>
      </c>
      <c r="T16390" s="66" t="s">
        <v>4051</v>
      </c>
    </row>
    <row r="16391" spans="19:20">
      <c r="S16391" s="42">
        <v>82011</v>
      </c>
      <c r="T16391" s="66" t="s">
        <v>4583</v>
      </c>
    </row>
    <row r="16392" spans="19:20">
      <c r="S16392" s="42">
        <v>75073</v>
      </c>
      <c r="T16392" s="66" t="s">
        <v>4051</v>
      </c>
    </row>
    <row r="16393" spans="19:20">
      <c r="S16393" s="42">
        <v>25804</v>
      </c>
      <c r="T16393" s="66" t="s">
        <v>4051</v>
      </c>
    </row>
    <row r="16394" spans="19:20">
      <c r="S16394" s="42">
        <v>75006</v>
      </c>
      <c r="T16394" s="66" t="s">
        <v>3343</v>
      </c>
    </row>
    <row r="16395" spans="19:20">
      <c r="S16395" s="42">
        <v>25801</v>
      </c>
      <c r="T16395" s="66" t="s">
        <v>4585</v>
      </c>
    </row>
    <row r="16396" spans="19:20">
      <c r="S16396" s="42">
        <v>75074</v>
      </c>
      <c r="T16396" s="66" t="s">
        <v>4051</v>
      </c>
    </row>
    <row r="16397" spans="19:20">
      <c r="S16397" s="42">
        <v>75061</v>
      </c>
      <c r="T16397" s="66" t="s">
        <v>4051</v>
      </c>
    </row>
    <row r="16398" spans="19:20">
      <c r="S16398" s="42">
        <v>25805</v>
      </c>
      <c r="T16398" s="66" t="s">
        <v>4051</v>
      </c>
    </row>
    <row r="16399" spans="19:20">
      <c r="S16399" s="42">
        <v>82013</v>
      </c>
      <c r="T16399" s="66" t="s">
        <v>4583</v>
      </c>
    </row>
    <row r="16400" spans="19:20">
      <c r="S16400" s="42">
        <v>82014</v>
      </c>
      <c r="T16400" s="66" t="s">
        <v>4583</v>
      </c>
    </row>
    <row r="16401" spans="19:20">
      <c r="S16401" s="42">
        <v>19761</v>
      </c>
      <c r="T16401" s="66" t="s">
        <v>3886</v>
      </c>
    </row>
    <row r="16402" spans="19:20">
      <c r="S16402" s="42">
        <v>82010</v>
      </c>
      <c r="T16402" s="66" t="s">
        <v>4583</v>
      </c>
    </row>
    <row r="16403" spans="19:20">
      <c r="S16403" s="42">
        <v>25802</v>
      </c>
      <c r="T16403" s="66" t="s">
        <v>4051</v>
      </c>
    </row>
    <row r="16404" spans="19:20">
      <c r="S16404" s="42">
        <v>5227</v>
      </c>
      <c r="T16404" s="66" t="s">
        <v>3941</v>
      </c>
    </row>
    <row r="16405" spans="19:20">
      <c r="S16405" s="42">
        <v>75075</v>
      </c>
      <c r="T16405" s="66" t="s">
        <v>3343</v>
      </c>
    </row>
    <row r="16406" spans="19:20">
      <c r="S16406" s="42">
        <v>75072</v>
      </c>
      <c r="T16406" s="66" t="s">
        <v>4051</v>
      </c>
    </row>
    <row r="16407" spans="19:20">
      <c r="S16407" s="42">
        <v>82012</v>
      </c>
      <c r="T16407" s="66" t="s">
        <v>4583</v>
      </c>
    </row>
    <row r="16408" spans="19:20">
      <c r="S16408" s="42">
        <v>19762</v>
      </c>
      <c r="T16408" s="66" t="s">
        <v>4587</v>
      </c>
    </row>
    <row r="16409" spans="19:20">
      <c r="S16409" s="42">
        <v>25800</v>
      </c>
      <c r="T16409" s="66" t="s">
        <v>4051</v>
      </c>
    </row>
    <row r="16410" spans="19:20">
      <c r="S16410" s="42">
        <v>19758</v>
      </c>
      <c r="T16410" s="66" t="s">
        <v>3424</v>
      </c>
    </row>
    <row r="16411" spans="19:20">
      <c r="S16411" s="42">
        <v>19759</v>
      </c>
      <c r="T16411" s="66" t="s">
        <v>3424</v>
      </c>
    </row>
    <row r="16412" spans="19:20">
      <c r="S16412" s="42">
        <v>19760</v>
      </c>
      <c r="T16412" s="66" t="s">
        <v>4051</v>
      </c>
    </row>
    <row r="16413" spans="19:20">
      <c r="S16413" s="42">
        <v>25807</v>
      </c>
      <c r="T16413" s="66" t="s">
        <v>4051</v>
      </c>
    </row>
    <row r="16414" spans="19:20">
      <c r="S16414" s="42">
        <v>25809</v>
      </c>
      <c r="T16414" s="66" t="s">
        <v>4051</v>
      </c>
    </row>
    <row r="16415" spans="19:20">
      <c r="S16415" s="42">
        <v>25808</v>
      </c>
      <c r="T16415" s="66" t="s">
        <v>4051</v>
      </c>
    </row>
    <row r="16416" spans="19:20">
      <c r="S16416" s="42">
        <v>25811</v>
      </c>
      <c r="T16416" s="66" t="s">
        <v>4051</v>
      </c>
    </row>
    <row r="16417" spans="19:20">
      <c r="S16417" s="42">
        <v>25806</v>
      </c>
      <c r="T16417" s="66" t="s">
        <v>4051</v>
      </c>
    </row>
    <row r="16418" spans="19:20">
      <c r="S16418" s="42">
        <v>7088</v>
      </c>
      <c r="T16418" s="66" t="s">
        <v>4588</v>
      </c>
    </row>
    <row r="16419" spans="19:20">
      <c r="S16419" s="42">
        <v>25810</v>
      </c>
      <c r="T16419" s="66" t="s">
        <v>4051</v>
      </c>
    </row>
    <row r="16420" spans="19:20">
      <c r="S16420" s="42">
        <v>55054</v>
      </c>
      <c r="T16420" s="66" t="s">
        <v>3278</v>
      </c>
    </row>
    <row r="16421" spans="19:20">
      <c r="S16421" s="42">
        <v>25817</v>
      </c>
      <c r="T16421" s="66" t="s">
        <v>3333</v>
      </c>
    </row>
    <row r="16422" spans="19:20">
      <c r="S16422" s="42">
        <v>25815</v>
      </c>
      <c r="T16422" s="66" t="s">
        <v>3333</v>
      </c>
    </row>
    <row r="16423" spans="19:20">
      <c r="S16423" s="42">
        <v>25818</v>
      </c>
      <c r="T16423" s="66" t="s">
        <v>3333</v>
      </c>
    </row>
    <row r="16424" spans="19:20">
      <c r="S16424" s="42">
        <v>25816</v>
      </c>
      <c r="T16424" s="66" t="s">
        <v>3333</v>
      </c>
    </row>
    <row r="16425" spans="19:20">
      <c r="S16425" s="42">
        <v>19768</v>
      </c>
      <c r="T16425" s="66" t="s">
        <v>3333</v>
      </c>
    </row>
    <row r="16426" spans="19:20">
      <c r="S16426" s="42">
        <v>19766</v>
      </c>
      <c r="T16426" s="66" t="s">
        <v>3333</v>
      </c>
    </row>
    <row r="16427" spans="19:20">
      <c r="S16427" s="42">
        <v>25814</v>
      </c>
      <c r="T16427" s="66" t="s">
        <v>4589</v>
      </c>
    </row>
    <row r="16428" spans="19:20">
      <c r="S16428" s="42">
        <v>25812</v>
      </c>
      <c r="T16428" s="66" t="s">
        <v>4588</v>
      </c>
    </row>
    <row r="16429" spans="19:20">
      <c r="S16429" s="42">
        <v>25813</v>
      </c>
      <c r="T16429" s="66" t="s">
        <v>4588</v>
      </c>
    </row>
    <row r="16430" spans="19:20">
      <c r="S16430" s="42">
        <v>19765</v>
      </c>
      <c r="T16430" s="66" t="s">
        <v>3333</v>
      </c>
    </row>
    <row r="16431" spans="19:20">
      <c r="S16431" s="42">
        <v>19763</v>
      </c>
      <c r="T16431" s="66" t="s">
        <v>4588</v>
      </c>
    </row>
    <row r="16432" spans="19:20">
      <c r="S16432" s="42">
        <v>19767</v>
      </c>
      <c r="T16432" s="66" t="s">
        <v>3333</v>
      </c>
    </row>
    <row r="16433" spans="19:20">
      <c r="S16433" s="42">
        <v>20522</v>
      </c>
      <c r="T16433" s="66" t="s">
        <v>3213</v>
      </c>
    </row>
    <row r="16434" spans="19:20">
      <c r="S16434" s="42">
        <v>19773</v>
      </c>
      <c r="T16434" s="66" t="s">
        <v>4016</v>
      </c>
    </row>
    <row r="16435" spans="19:20">
      <c r="S16435" s="42">
        <v>19771</v>
      </c>
      <c r="T16435" s="66" t="s">
        <v>4590</v>
      </c>
    </row>
    <row r="16436" spans="19:20">
      <c r="S16436" s="42">
        <v>25822</v>
      </c>
      <c r="T16436" s="66" t="s">
        <v>3324</v>
      </c>
    </row>
    <row r="16437" spans="19:20">
      <c r="S16437" s="42">
        <v>25819</v>
      </c>
      <c r="T16437" s="66" t="s">
        <v>4590</v>
      </c>
    </row>
    <row r="16438" spans="19:20">
      <c r="S16438" s="42">
        <v>25820</v>
      </c>
      <c r="T16438" s="66" t="s">
        <v>4590</v>
      </c>
    </row>
    <row r="16439" spans="19:20">
      <c r="S16439" s="42">
        <v>25824</v>
      </c>
      <c r="T16439" s="66" t="s">
        <v>3343</v>
      </c>
    </row>
    <row r="16440" spans="19:20">
      <c r="S16440" s="42">
        <v>25823</v>
      </c>
      <c r="T16440" s="66" t="s">
        <v>3324</v>
      </c>
    </row>
    <row r="16441" spans="19:20">
      <c r="S16441" s="42">
        <v>25821</v>
      </c>
      <c r="T16441" s="66" t="s">
        <v>4590</v>
      </c>
    </row>
    <row r="16442" spans="19:20">
      <c r="S16442" s="42">
        <v>19772</v>
      </c>
      <c r="T16442" s="66" t="s">
        <v>4016</v>
      </c>
    </row>
    <row r="16443" spans="19:20">
      <c r="S16443" s="42">
        <v>19770</v>
      </c>
      <c r="T16443" s="66" t="s">
        <v>4590</v>
      </c>
    </row>
    <row r="16444" spans="19:20">
      <c r="S16444" s="42">
        <v>55055</v>
      </c>
      <c r="T16444" s="66" t="s">
        <v>3278</v>
      </c>
    </row>
    <row r="16445" spans="19:20">
      <c r="S16445" s="42">
        <v>19774</v>
      </c>
      <c r="T16445" s="66" t="s">
        <v>3324</v>
      </c>
    </row>
    <row r="16446" spans="19:20">
      <c r="S16446" s="42">
        <v>19775</v>
      </c>
      <c r="T16446" s="66" t="s">
        <v>4260</v>
      </c>
    </row>
    <row r="16447" spans="19:20">
      <c r="S16447" s="42">
        <v>19776</v>
      </c>
      <c r="T16447" s="66" t="s">
        <v>4260</v>
      </c>
    </row>
    <row r="16448" spans="19:20">
      <c r="S16448" s="42">
        <v>19777</v>
      </c>
      <c r="T16448" s="66" t="s">
        <v>3481</v>
      </c>
    </row>
    <row r="16449" spans="19:20">
      <c r="S16449" s="42">
        <v>25826</v>
      </c>
      <c r="T16449" s="66" t="s">
        <v>3481</v>
      </c>
    </row>
    <row r="16450" spans="19:20">
      <c r="S16450" s="42">
        <v>25825</v>
      </c>
      <c r="T16450" s="66" t="s">
        <v>3481</v>
      </c>
    </row>
    <row r="16451" spans="19:20">
      <c r="S16451" s="42">
        <v>19778</v>
      </c>
      <c r="T16451" s="66" t="s">
        <v>4016</v>
      </c>
    </row>
    <row r="16452" spans="19:20">
      <c r="S16452" s="42">
        <v>19782</v>
      </c>
      <c r="T16452" s="66" t="s">
        <v>3471</v>
      </c>
    </row>
    <row r="16453" spans="19:20">
      <c r="S16453" s="42">
        <v>25827</v>
      </c>
      <c r="T16453" s="66" t="s">
        <v>4016</v>
      </c>
    </row>
    <row r="16454" spans="19:20">
      <c r="S16454" s="42">
        <v>25828</v>
      </c>
      <c r="T16454" s="66" t="s">
        <v>4016</v>
      </c>
    </row>
    <row r="16455" spans="19:20">
      <c r="S16455" s="42">
        <v>19780</v>
      </c>
      <c r="T16455" s="66" t="s">
        <v>4016</v>
      </c>
    </row>
    <row r="16456" spans="19:20">
      <c r="S16456" s="42">
        <v>19784</v>
      </c>
      <c r="T16456" s="66" t="s">
        <v>3471</v>
      </c>
    </row>
    <row r="16457" spans="19:20">
      <c r="S16457" s="42">
        <v>19779</v>
      </c>
      <c r="T16457" s="66" t="s">
        <v>4016</v>
      </c>
    </row>
    <row r="16458" spans="19:20">
      <c r="S16458" s="42">
        <v>19781</v>
      </c>
      <c r="T16458" s="66" t="s">
        <v>3471</v>
      </c>
    </row>
    <row r="16459" spans="19:20">
      <c r="S16459" s="42">
        <v>19785</v>
      </c>
      <c r="T16459" s="66" t="s">
        <v>4016</v>
      </c>
    </row>
    <row r="16460" spans="19:20">
      <c r="S16460" s="42">
        <v>19787</v>
      </c>
      <c r="T16460" s="66" t="s">
        <v>4591</v>
      </c>
    </row>
    <row r="16461" spans="19:20">
      <c r="S16461" s="42">
        <v>19788</v>
      </c>
      <c r="T16461" s="66" t="s">
        <v>4591</v>
      </c>
    </row>
    <row r="16462" spans="19:20">
      <c r="S16462" s="42">
        <v>19786</v>
      </c>
      <c r="T16462" s="66" t="s">
        <v>4592</v>
      </c>
    </row>
    <row r="16463" spans="19:20">
      <c r="S16463" s="42">
        <v>25830</v>
      </c>
      <c r="T16463" s="66" t="s">
        <v>4016</v>
      </c>
    </row>
    <row r="16464" spans="19:20">
      <c r="S16464" s="42">
        <v>25832</v>
      </c>
      <c r="T16464" s="66" t="s">
        <v>4591</v>
      </c>
    </row>
    <row r="16465" spans="19:20">
      <c r="S16465" s="42">
        <v>25831</v>
      </c>
      <c r="T16465" s="66" t="s">
        <v>4591</v>
      </c>
    </row>
    <row r="16466" spans="19:20">
      <c r="S16466" s="42">
        <v>25829</v>
      </c>
      <c r="T16466" s="66" t="s">
        <v>4016</v>
      </c>
    </row>
    <row r="16467" spans="19:20">
      <c r="S16467" s="42">
        <v>25840</v>
      </c>
      <c r="T16467" s="66" t="s">
        <v>3831</v>
      </c>
    </row>
    <row r="16468" spans="19:20">
      <c r="S16468" s="42">
        <v>19789</v>
      </c>
      <c r="T16468" s="66" t="s">
        <v>4580</v>
      </c>
    </row>
    <row r="16469" spans="19:20">
      <c r="S16469" s="42">
        <v>25838</v>
      </c>
      <c r="T16469" s="66" t="s">
        <v>3831</v>
      </c>
    </row>
    <row r="16470" spans="19:20">
      <c r="S16470" s="42">
        <v>25836</v>
      </c>
      <c r="T16470" s="66" t="s">
        <v>3831</v>
      </c>
    </row>
    <row r="16471" spans="19:20">
      <c r="S16471" s="42">
        <v>19794</v>
      </c>
      <c r="T16471" s="66" t="s">
        <v>3324</v>
      </c>
    </row>
    <row r="16472" spans="19:20">
      <c r="S16472" s="42">
        <v>19792</v>
      </c>
      <c r="T16472" s="66" t="s">
        <v>3324</v>
      </c>
    </row>
    <row r="16473" spans="19:20">
      <c r="S16473" s="42">
        <v>19791</v>
      </c>
      <c r="T16473" s="66" t="s">
        <v>3831</v>
      </c>
    </row>
    <row r="16474" spans="19:20">
      <c r="S16474" s="42">
        <v>25842</v>
      </c>
      <c r="T16474" s="66" t="s">
        <v>4593</v>
      </c>
    </row>
    <row r="16475" spans="19:20">
      <c r="S16475" s="42">
        <v>25839</v>
      </c>
      <c r="T16475" s="66" t="s">
        <v>3324</v>
      </c>
    </row>
    <row r="16476" spans="19:20">
      <c r="S16476" s="42">
        <v>25841</v>
      </c>
      <c r="T16476" s="66" t="s">
        <v>4593</v>
      </c>
    </row>
    <row r="16477" spans="19:20">
      <c r="S16477" s="42">
        <v>25834</v>
      </c>
      <c r="T16477" s="66" t="s">
        <v>4580</v>
      </c>
    </row>
    <row r="16478" spans="19:20">
      <c r="S16478" s="42">
        <v>25835</v>
      </c>
      <c r="T16478" s="66" t="s">
        <v>3831</v>
      </c>
    </row>
    <row r="16479" spans="19:20">
      <c r="S16479" s="42">
        <v>19793</v>
      </c>
      <c r="T16479" s="66" t="s">
        <v>3324</v>
      </c>
    </row>
    <row r="16480" spans="19:20">
      <c r="S16480" s="42">
        <v>25833</v>
      </c>
      <c r="T16480" s="66" t="s">
        <v>4591</v>
      </c>
    </row>
    <row r="16481" spans="19:20">
      <c r="S16481" s="42">
        <v>19795</v>
      </c>
      <c r="T16481" s="66" t="s">
        <v>3324</v>
      </c>
    </row>
    <row r="16482" spans="19:20">
      <c r="S16482" s="42">
        <v>25837</v>
      </c>
      <c r="T16482" s="66" t="s">
        <v>3831</v>
      </c>
    </row>
    <row r="16483" spans="19:20">
      <c r="S16483" s="42">
        <v>19790</v>
      </c>
      <c r="T16483" s="66" t="s">
        <v>4580</v>
      </c>
    </row>
    <row r="16484" spans="19:20">
      <c r="S16484" s="42">
        <v>19796</v>
      </c>
      <c r="T16484" s="66" t="s">
        <v>3324</v>
      </c>
    </row>
    <row r="16485" spans="19:20">
      <c r="S16485" s="42">
        <v>19797</v>
      </c>
      <c r="T16485" s="66" t="s">
        <v>4058</v>
      </c>
    </row>
    <row r="16486" spans="19:20">
      <c r="S16486" s="42">
        <v>19800</v>
      </c>
      <c r="T16486" s="66" t="s">
        <v>3384</v>
      </c>
    </row>
    <row r="16487" spans="19:20">
      <c r="S16487" s="42">
        <v>19799</v>
      </c>
      <c r="T16487" s="66" t="s">
        <v>3384</v>
      </c>
    </row>
    <row r="16488" spans="19:20">
      <c r="S16488" s="42">
        <v>19803</v>
      </c>
      <c r="T16488" s="66" t="s">
        <v>3384</v>
      </c>
    </row>
    <row r="16489" spans="19:20">
      <c r="S16489" s="42">
        <v>19798</v>
      </c>
      <c r="T16489" s="66" t="s">
        <v>3384</v>
      </c>
    </row>
    <row r="16490" spans="19:20">
      <c r="S16490" s="42">
        <v>19804</v>
      </c>
      <c r="T16490" s="66" t="s">
        <v>3384</v>
      </c>
    </row>
    <row r="16491" spans="19:20">
      <c r="S16491" s="42">
        <v>25843</v>
      </c>
      <c r="T16491" s="66" t="s">
        <v>3544</v>
      </c>
    </row>
    <row r="16492" spans="19:20">
      <c r="S16492" s="42">
        <v>19802</v>
      </c>
      <c r="T16492" s="66" t="s">
        <v>3384</v>
      </c>
    </row>
    <row r="16493" spans="19:20">
      <c r="S16493" s="42">
        <v>19801</v>
      </c>
      <c r="T16493" s="66" t="s">
        <v>3384</v>
      </c>
    </row>
    <row r="16494" spans="19:20">
      <c r="S16494" s="42">
        <v>5228</v>
      </c>
      <c r="T16494" s="66" t="s">
        <v>3831</v>
      </c>
    </row>
    <row r="16495" spans="19:20">
      <c r="S16495" s="42">
        <v>19806</v>
      </c>
      <c r="T16495" s="66" t="s">
        <v>3354</v>
      </c>
    </row>
    <row r="16496" spans="19:20">
      <c r="S16496" s="42">
        <v>19805</v>
      </c>
      <c r="T16496" s="66" t="s">
        <v>3354</v>
      </c>
    </row>
    <row r="16497" spans="19:20">
      <c r="S16497" s="42">
        <v>25844</v>
      </c>
      <c r="T16497" s="66" t="s">
        <v>4594</v>
      </c>
    </row>
    <row r="16498" spans="19:20">
      <c r="S16498" s="42">
        <v>25845</v>
      </c>
      <c r="T16498" s="66" t="s">
        <v>3213</v>
      </c>
    </row>
    <row r="16499" spans="19:20">
      <c r="S16499" s="42">
        <v>6159</v>
      </c>
      <c r="T16499" s="66" t="s">
        <v>3354</v>
      </c>
    </row>
    <row r="16500" spans="19:20">
      <c r="S16500" s="42">
        <v>19813</v>
      </c>
      <c r="T16500" s="66" t="s">
        <v>3354</v>
      </c>
    </row>
    <row r="16501" spans="19:20">
      <c r="S16501" s="42">
        <v>19807</v>
      </c>
      <c r="T16501" s="66" t="s">
        <v>3354</v>
      </c>
    </row>
    <row r="16502" spans="19:20">
      <c r="S16502" s="42">
        <v>19808</v>
      </c>
      <c r="T16502" s="66" t="s">
        <v>3354</v>
      </c>
    </row>
    <row r="16503" spans="19:20">
      <c r="S16503" s="42">
        <v>19823</v>
      </c>
      <c r="T16503" s="66" t="s">
        <v>3343</v>
      </c>
    </row>
    <row r="16504" spans="19:20">
      <c r="S16504" s="42">
        <v>19819</v>
      </c>
      <c r="T16504" s="66" t="s">
        <v>3354</v>
      </c>
    </row>
    <row r="16505" spans="19:20">
      <c r="S16505" s="42">
        <v>19825</v>
      </c>
      <c r="T16505" s="66" t="s">
        <v>3343</v>
      </c>
    </row>
    <row r="16506" spans="19:20">
      <c r="S16506" s="42">
        <v>19821</v>
      </c>
      <c r="T16506" s="66" t="s">
        <v>3354</v>
      </c>
    </row>
    <row r="16507" spans="19:20">
      <c r="S16507" s="42">
        <v>19822</v>
      </c>
      <c r="T16507" s="66" t="s">
        <v>3354</v>
      </c>
    </row>
    <row r="16508" spans="19:20">
      <c r="S16508" s="42">
        <v>19814</v>
      </c>
      <c r="T16508" s="66" t="s">
        <v>3354</v>
      </c>
    </row>
    <row r="16509" spans="19:20">
      <c r="S16509" s="42">
        <v>19810</v>
      </c>
      <c r="T16509" s="66" t="s">
        <v>3354</v>
      </c>
    </row>
    <row r="16510" spans="19:20">
      <c r="S16510" s="42">
        <v>19809</v>
      </c>
      <c r="T16510" s="66" t="s">
        <v>3354</v>
      </c>
    </row>
    <row r="16511" spans="19:20">
      <c r="S16511" s="42">
        <v>25847</v>
      </c>
      <c r="T16511" s="66" t="s">
        <v>3213</v>
      </c>
    </row>
    <row r="16512" spans="19:20">
      <c r="S16512" s="42">
        <v>25848</v>
      </c>
      <c r="T16512" s="66" t="s">
        <v>3354</v>
      </c>
    </row>
    <row r="16513" spans="19:20">
      <c r="S16513" s="42">
        <v>19824</v>
      </c>
      <c r="T16513" s="66" t="s">
        <v>3343</v>
      </c>
    </row>
    <row r="16514" spans="19:20">
      <c r="S16514" s="42">
        <v>19818</v>
      </c>
      <c r="T16514" s="66" t="s">
        <v>3354</v>
      </c>
    </row>
    <row r="16515" spans="19:20">
      <c r="S16515" s="42">
        <v>25846</v>
      </c>
      <c r="T16515" s="66" t="s">
        <v>3213</v>
      </c>
    </row>
    <row r="16516" spans="19:20">
      <c r="S16516" s="42">
        <v>19817</v>
      </c>
      <c r="T16516" s="66" t="s">
        <v>3354</v>
      </c>
    </row>
    <row r="16517" spans="19:20">
      <c r="S16517" s="42">
        <v>19815</v>
      </c>
      <c r="T16517" s="66" t="s">
        <v>3354</v>
      </c>
    </row>
    <row r="16518" spans="19:20">
      <c r="S16518" s="42">
        <v>19811</v>
      </c>
      <c r="T16518" s="66" t="s">
        <v>3354</v>
      </c>
    </row>
    <row r="16519" spans="19:20">
      <c r="S16519" s="42">
        <v>19812</v>
      </c>
      <c r="T16519" s="66" t="s">
        <v>3354</v>
      </c>
    </row>
    <row r="16520" spans="19:20">
      <c r="S16520" s="42">
        <v>19820</v>
      </c>
      <c r="T16520" s="66" t="s">
        <v>3354</v>
      </c>
    </row>
    <row r="16521" spans="19:20">
      <c r="S16521" s="42">
        <v>19816</v>
      </c>
      <c r="T16521" s="66" t="s">
        <v>3354</v>
      </c>
    </row>
    <row r="16522" spans="19:20">
      <c r="S16522" s="42">
        <v>19826</v>
      </c>
      <c r="T16522" s="66" t="s">
        <v>3343</v>
      </c>
    </row>
    <row r="16523" spans="19:20">
      <c r="S16523" s="42">
        <v>19829</v>
      </c>
      <c r="T16523" s="66" t="s">
        <v>4595</v>
      </c>
    </row>
    <row r="16524" spans="19:20">
      <c r="S16524" s="42">
        <v>19827</v>
      </c>
      <c r="T16524" s="66" t="s">
        <v>4595</v>
      </c>
    </row>
    <row r="16525" spans="19:20">
      <c r="S16525" s="42">
        <v>19830</v>
      </c>
      <c r="T16525" s="66" t="s">
        <v>4595</v>
      </c>
    </row>
    <row r="16526" spans="19:20">
      <c r="S16526" s="42">
        <v>19828</v>
      </c>
      <c r="T16526" s="66" t="s">
        <v>4595</v>
      </c>
    </row>
    <row r="16527" spans="19:20">
      <c r="S16527" s="42">
        <v>25849</v>
      </c>
      <c r="T16527" s="66" t="s">
        <v>3886</v>
      </c>
    </row>
    <row r="16528" spans="19:20">
      <c r="S16528" s="42">
        <v>19833</v>
      </c>
      <c r="T16528" s="66" t="s">
        <v>4051</v>
      </c>
    </row>
    <row r="16529" spans="19:20">
      <c r="S16529" s="42">
        <v>19831</v>
      </c>
      <c r="T16529" s="66" t="s">
        <v>3343</v>
      </c>
    </row>
    <row r="16530" spans="19:20">
      <c r="S16530" s="42">
        <v>19832</v>
      </c>
      <c r="T16530" s="66" t="s">
        <v>4051</v>
      </c>
    </row>
    <row r="16531" spans="19:20">
      <c r="S16531" s="42">
        <v>75076</v>
      </c>
      <c r="T16531" s="66" t="s">
        <v>4051</v>
      </c>
    </row>
    <row r="16532" spans="19:20">
      <c r="S16532" s="42">
        <v>25865</v>
      </c>
      <c r="T16532" s="66" t="s">
        <v>4596</v>
      </c>
    </row>
    <row r="16533" spans="19:20">
      <c r="S16533" s="42">
        <v>25863</v>
      </c>
      <c r="T16533" s="66" t="s">
        <v>4596</v>
      </c>
    </row>
    <row r="16534" spans="19:20">
      <c r="S16534" s="42">
        <v>25862</v>
      </c>
      <c r="T16534" s="66" t="s">
        <v>4596</v>
      </c>
    </row>
    <row r="16535" spans="19:20">
      <c r="S16535" s="42">
        <v>19839</v>
      </c>
      <c r="T16535" s="66" t="s">
        <v>4597</v>
      </c>
    </row>
    <row r="16536" spans="19:20">
      <c r="S16536" s="42">
        <v>25851</v>
      </c>
      <c r="T16536" s="66" t="s">
        <v>4598</v>
      </c>
    </row>
    <row r="16537" spans="19:20">
      <c r="S16537" s="42">
        <v>7089</v>
      </c>
      <c r="T16537" s="66" t="s">
        <v>4596</v>
      </c>
    </row>
    <row r="16538" spans="19:20">
      <c r="S16538" s="42">
        <v>7090</v>
      </c>
      <c r="T16538" s="66" t="s">
        <v>4596</v>
      </c>
    </row>
    <row r="16539" spans="19:20">
      <c r="S16539" s="42">
        <v>25852</v>
      </c>
      <c r="T16539" s="66" t="s">
        <v>4598</v>
      </c>
    </row>
    <row r="16540" spans="19:20">
      <c r="S16540" s="42">
        <v>19835</v>
      </c>
      <c r="T16540" s="66" t="s">
        <v>4598</v>
      </c>
    </row>
    <row r="16541" spans="19:20">
      <c r="S16541" s="42">
        <v>25859</v>
      </c>
      <c r="T16541" s="66" t="s">
        <v>4596</v>
      </c>
    </row>
    <row r="16542" spans="19:20">
      <c r="S16542" s="42">
        <v>19837</v>
      </c>
      <c r="T16542" s="66" t="s">
        <v>4599</v>
      </c>
    </row>
    <row r="16543" spans="19:20">
      <c r="S16543" s="42">
        <v>2059</v>
      </c>
      <c r="T16543" s="66" t="s">
        <v>4596</v>
      </c>
    </row>
    <row r="16544" spans="19:20">
      <c r="S16544" s="42">
        <v>25853</v>
      </c>
      <c r="T16544" s="66" t="s">
        <v>4598</v>
      </c>
    </row>
    <row r="16545" spans="19:20">
      <c r="S16545" s="42">
        <v>25855</v>
      </c>
      <c r="T16545" s="66" t="s">
        <v>4598</v>
      </c>
    </row>
    <row r="16546" spans="19:20">
      <c r="S16546" s="42">
        <v>7092</v>
      </c>
      <c r="T16546" s="66" t="s">
        <v>4596</v>
      </c>
    </row>
    <row r="16547" spans="19:20">
      <c r="S16547" s="42">
        <v>3127</v>
      </c>
      <c r="T16547" s="66" t="s">
        <v>4600</v>
      </c>
    </row>
    <row r="16548" spans="19:20">
      <c r="S16548" s="42">
        <v>7091</v>
      </c>
      <c r="T16548" s="66" t="s">
        <v>4596</v>
      </c>
    </row>
    <row r="16549" spans="19:20">
      <c r="S16549" s="42">
        <v>25858</v>
      </c>
      <c r="T16549" s="66" t="s">
        <v>4596</v>
      </c>
    </row>
    <row r="16550" spans="19:20">
      <c r="S16550" s="42">
        <v>3128</v>
      </c>
      <c r="T16550" s="66" t="s">
        <v>4596</v>
      </c>
    </row>
    <row r="16551" spans="19:20">
      <c r="S16551" s="42">
        <v>19836</v>
      </c>
      <c r="T16551" s="66" t="s">
        <v>4587</v>
      </c>
    </row>
    <row r="16552" spans="19:20">
      <c r="S16552" s="42">
        <v>19834</v>
      </c>
      <c r="T16552" s="66" t="s">
        <v>3354</v>
      </c>
    </row>
    <row r="16553" spans="19:20">
      <c r="S16553" s="42">
        <v>25856</v>
      </c>
      <c r="T16553" s="66" t="s">
        <v>4595</v>
      </c>
    </row>
    <row r="16554" spans="19:20">
      <c r="S16554" s="42">
        <v>25860</v>
      </c>
      <c r="T16554" s="66" t="s">
        <v>4597</v>
      </c>
    </row>
    <row r="16555" spans="19:20">
      <c r="S16555" s="42">
        <v>19840</v>
      </c>
      <c r="T16555" s="66" t="s">
        <v>4597</v>
      </c>
    </row>
    <row r="16556" spans="19:20">
      <c r="S16556" s="42">
        <v>25850</v>
      </c>
      <c r="T16556" s="66" t="s">
        <v>4598</v>
      </c>
    </row>
    <row r="16557" spans="19:20">
      <c r="S16557" s="42">
        <v>25861</v>
      </c>
      <c r="T16557" s="66" t="s">
        <v>4597</v>
      </c>
    </row>
    <row r="16558" spans="19:20">
      <c r="S16558" s="42">
        <v>25854</v>
      </c>
      <c r="T16558" s="66" t="s">
        <v>4598</v>
      </c>
    </row>
    <row r="16559" spans="19:20">
      <c r="S16559" s="42">
        <v>25857</v>
      </c>
      <c r="T16559" s="66" t="s">
        <v>4596</v>
      </c>
    </row>
    <row r="16560" spans="19:20">
      <c r="S16560" s="42">
        <v>25866</v>
      </c>
      <c r="T16560" s="66" t="s">
        <v>3343</v>
      </c>
    </row>
    <row r="16561" spans="19:20">
      <c r="S16561" s="42">
        <v>19841</v>
      </c>
      <c r="T16561" s="66" t="s">
        <v>4051</v>
      </c>
    </row>
    <row r="16562" spans="19:20">
      <c r="S16562" s="42">
        <v>19842</v>
      </c>
      <c r="T16562" s="66" t="s">
        <v>4051</v>
      </c>
    </row>
    <row r="16563" spans="19:20">
      <c r="S16563" s="42">
        <v>25864</v>
      </c>
      <c r="T16563" s="66" t="s">
        <v>4596</v>
      </c>
    </row>
    <row r="16564" spans="19:20">
      <c r="S16564" s="42">
        <v>51024</v>
      </c>
      <c r="T16564" s="66" t="s">
        <v>3278</v>
      </c>
    </row>
    <row r="16565" spans="19:20">
      <c r="S16565" s="42">
        <v>75077</v>
      </c>
      <c r="T16565" s="66" t="s">
        <v>4051</v>
      </c>
    </row>
    <row r="16566" spans="19:20">
      <c r="S16566" s="42">
        <v>25867</v>
      </c>
      <c r="T16566" s="66" t="s">
        <v>4571</v>
      </c>
    </row>
    <row r="16567" spans="19:20">
      <c r="S16567" s="42">
        <v>51023</v>
      </c>
      <c r="T16567" s="66" t="s">
        <v>3278</v>
      </c>
    </row>
    <row r="16568" spans="19:20">
      <c r="S16568" s="42">
        <v>19838</v>
      </c>
      <c r="T16568" s="66" t="s">
        <v>4595</v>
      </c>
    </row>
    <row r="16569" spans="19:20">
      <c r="S16569" s="42">
        <v>19844</v>
      </c>
      <c r="T16569" s="66" t="s">
        <v>3920</v>
      </c>
    </row>
    <row r="16570" spans="19:20">
      <c r="S16570" s="42">
        <v>19843</v>
      </c>
      <c r="T16570" s="66" t="s">
        <v>4595</v>
      </c>
    </row>
    <row r="16571" spans="19:20">
      <c r="S16571" s="42">
        <v>51025</v>
      </c>
      <c r="T16571" s="66" t="s">
        <v>3278</v>
      </c>
    </row>
    <row r="16572" spans="19:20">
      <c r="S16572" s="42">
        <v>55057</v>
      </c>
      <c r="T16572" s="66" t="s">
        <v>3278</v>
      </c>
    </row>
    <row r="16573" spans="19:20">
      <c r="S16573" s="42">
        <v>51026</v>
      </c>
      <c r="T16573" s="66" t="s">
        <v>3278</v>
      </c>
    </row>
    <row r="16574" spans="19:20">
      <c r="S16574" s="42">
        <v>3129</v>
      </c>
      <c r="T16574" s="66" t="s">
        <v>3831</v>
      </c>
    </row>
    <row r="16575" spans="19:20">
      <c r="S16575" s="42">
        <v>19845</v>
      </c>
      <c r="T16575" s="66" t="s">
        <v>3886</v>
      </c>
    </row>
    <row r="16576" spans="19:20">
      <c r="S16576" s="42">
        <v>19848</v>
      </c>
      <c r="T16576" s="66" t="s">
        <v>4601</v>
      </c>
    </row>
    <row r="16577" spans="19:20">
      <c r="S16577" s="42">
        <v>25868</v>
      </c>
      <c r="T16577" s="66" t="s">
        <v>3213</v>
      </c>
    </row>
    <row r="16578" spans="19:20">
      <c r="S16578" s="42">
        <v>19847</v>
      </c>
      <c r="T16578" s="66" t="s">
        <v>3213</v>
      </c>
    </row>
    <row r="16579" spans="19:20">
      <c r="S16579" s="42">
        <v>19846</v>
      </c>
      <c r="T16579" s="66" t="s">
        <v>3213</v>
      </c>
    </row>
    <row r="16580" spans="19:20">
      <c r="S16580" s="42">
        <v>25879</v>
      </c>
      <c r="T16580" s="66" t="s">
        <v>4260</v>
      </c>
    </row>
    <row r="16581" spans="19:20">
      <c r="S16581" s="42">
        <v>25870</v>
      </c>
      <c r="T16581" s="66" t="s">
        <v>4260</v>
      </c>
    </row>
    <row r="16582" spans="19:20">
      <c r="S16582" s="42">
        <v>25874</v>
      </c>
      <c r="T16582" s="66" t="s">
        <v>4260</v>
      </c>
    </row>
    <row r="16583" spans="19:20">
      <c r="S16583" s="42">
        <v>19855</v>
      </c>
      <c r="T16583" s="66" t="s">
        <v>4260</v>
      </c>
    </row>
    <row r="16584" spans="19:20">
      <c r="S16584" s="42">
        <v>19854</v>
      </c>
      <c r="T16584" s="66" t="s">
        <v>4260</v>
      </c>
    </row>
    <row r="16585" spans="19:20">
      <c r="S16585" s="42">
        <v>25872</v>
      </c>
      <c r="T16585" s="66" t="s">
        <v>4260</v>
      </c>
    </row>
    <row r="16586" spans="19:20">
      <c r="S16586" s="42">
        <v>25875</v>
      </c>
      <c r="T16586" s="66" t="s">
        <v>4260</v>
      </c>
    </row>
    <row r="16587" spans="19:20">
      <c r="S16587" s="42">
        <v>25880</v>
      </c>
      <c r="T16587" s="66" t="s">
        <v>4260</v>
      </c>
    </row>
    <row r="16588" spans="19:20">
      <c r="S16588" s="42">
        <v>25878</v>
      </c>
      <c r="T16588" s="66" t="s">
        <v>4260</v>
      </c>
    </row>
    <row r="16589" spans="19:20">
      <c r="S16589" s="42">
        <v>19853</v>
      </c>
      <c r="T16589" s="66" t="s">
        <v>4260</v>
      </c>
    </row>
    <row r="16590" spans="19:20">
      <c r="S16590" s="42">
        <v>19849</v>
      </c>
      <c r="T16590" s="66" t="s">
        <v>4260</v>
      </c>
    </row>
    <row r="16591" spans="19:20">
      <c r="S16591" s="42">
        <v>19850</v>
      </c>
      <c r="T16591" s="66" t="s">
        <v>4260</v>
      </c>
    </row>
    <row r="16592" spans="19:20">
      <c r="S16592" s="42">
        <v>75014</v>
      </c>
      <c r="T16592" s="66" t="s">
        <v>4051</v>
      </c>
    </row>
    <row r="16593" spans="19:20">
      <c r="S16593" s="42">
        <v>25869</v>
      </c>
      <c r="T16593" s="66" t="s">
        <v>4260</v>
      </c>
    </row>
    <row r="16594" spans="19:20">
      <c r="S16594" s="42">
        <v>19852</v>
      </c>
      <c r="T16594" s="66" t="s">
        <v>4260</v>
      </c>
    </row>
    <row r="16595" spans="19:20">
      <c r="S16595" s="42">
        <v>25876</v>
      </c>
      <c r="T16595" s="66" t="s">
        <v>4260</v>
      </c>
    </row>
    <row r="16596" spans="19:20">
      <c r="S16596" s="42">
        <v>19851</v>
      </c>
      <c r="T16596" s="66" t="s">
        <v>4260</v>
      </c>
    </row>
    <row r="16597" spans="19:20">
      <c r="S16597" s="42">
        <v>25871</v>
      </c>
      <c r="T16597" s="66" t="s">
        <v>4260</v>
      </c>
    </row>
    <row r="16598" spans="19:20">
      <c r="S16598" s="42">
        <v>25873</v>
      </c>
      <c r="T16598" s="66" t="s">
        <v>4260</v>
      </c>
    </row>
    <row r="16599" spans="19:20">
      <c r="S16599" s="42">
        <v>25877</v>
      </c>
      <c r="T16599" s="66" t="s">
        <v>4260</v>
      </c>
    </row>
    <row r="16600" spans="19:20">
      <c r="S16600" s="42">
        <v>19856</v>
      </c>
      <c r="T16600" s="66" t="s">
        <v>4590</v>
      </c>
    </row>
    <row r="16601" spans="19:20">
      <c r="S16601" s="42">
        <v>19857</v>
      </c>
      <c r="T16601" s="66" t="s">
        <v>4595</v>
      </c>
    </row>
    <row r="16602" spans="19:20">
      <c r="S16602" s="42">
        <v>25881</v>
      </c>
      <c r="T16602" s="66" t="s">
        <v>4595</v>
      </c>
    </row>
    <row r="16603" spans="19:20">
      <c r="S16603" s="42">
        <v>19859</v>
      </c>
      <c r="T16603" s="66" t="s">
        <v>4260</v>
      </c>
    </row>
    <row r="16604" spans="19:20">
      <c r="S16604" s="42">
        <v>19858</v>
      </c>
      <c r="T16604" s="66" t="s">
        <v>4260</v>
      </c>
    </row>
    <row r="16605" spans="19:20">
      <c r="S16605" s="42">
        <v>25884</v>
      </c>
      <c r="T16605" s="66" t="s">
        <v>4576</v>
      </c>
    </row>
    <row r="16606" spans="19:20">
      <c r="S16606" s="42">
        <v>19862</v>
      </c>
      <c r="T16606" s="66" t="s">
        <v>4576</v>
      </c>
    </row>
    <row r="16607" spans="19:20">
      <c r="S16607" s="42">
        <v>19861</v>
      </c>
      <c r="T16607" s="66" t="s">
        <v>4576</v>
      </c>
    </row>
    <row r="16608" spans="19:20">
      <c r="S16608" s="42">
        <v>19864</v>
      </c>
      <c r="T16608" s="66" t="s">
        <v>4576</v>
      </c>
    </row>
    <row r="16609" spans="19:20">
      <c r="S16609" s="42">
        <v>19860</v>
      </c>
      <c r="T16609" s="66" t="s">
        <v>4576</v>
      </c>
    </row>
    <row r="16610" spans="19:20">
      <c r="S16610" s="42">
        <v>25882</v>
      </c>
      <c r="T16610" s="66" t="s">
        <v>4576</v>
      </c>
    </row>
    <row r="16611" spans="19:20">
      <c r="S16611" s="42">
        <v>19865</v>
      </c>
      <c r="T16611" s="66" t="s">
        <v>4576</v>
      </c>
    </row>
    <row r="16612" spans="19:20">
      <c r="S16612" s="42">
        <v>25883</v>
      </c>
      <c r="T16612" s="66" t="s">
        <v>4576</v>
      </c>
    </row>
    <row r="16613" spans="19:20">
      <c r="S16613" s="42">
        <v>19863</v>
      </c>
      <c r="T16613" s="66" t="s">
        <v>4576</v>
      </c>
    </row>
    <row r="16614" spans="19:20">
      <c r="S16614" s="42">
        <v>19872</v>
      </c>
      <c r="T16614" s="66" t="s">
        <v>4599</v>
      </c>
    </row>
    <row r="16615" spans="19:20">
      <c r="S16615" s="42">
        <v>19868</v>
      </c>
      <c r="T16615" s="66" t="s">
        <v>4602</v>
      </c>
    </row>
    <row r="16616" spans="19:20">
      <c r="S16616" s="42">
        <v>19867</v>
      </c>
      <c r="T16616" s="66" t="s">
        <v>4602</v>
      </c>
    </row>
    <row r="16617" spans="19:20">
      <c r="S16617" s="42">
        <v>19869</v>
      </c>
      <c r="T16617" s="66" t="s">
        <v>4602</v>
      </c>
    </row>
    <row r="16618" spans="19:20">
      <c r="S16618" s="42">
        <v>19873</v>
      </c>
      <c r="T16618" s="66" t="s">
        <v>4603</v>
      </c>
    </row>
    <row r="16619" spans="19:20">
      <c r="S16619" s="42">
        <v>6160</v>
      </c>
      <c r="T16619" s="66" t="s">
        <v>3481</v>
      </c>
    </row>
    <row r="16620" spans="19:20">
      <c r="S16620" s="42">
        <v>25885</v>
      </c>
      <c r="T16620" s="66" t="s">
        <v>4602</v>
      </c>
    </row>
    <row r="16621" spans="19:20">
      <c r="S16621" s="42">
        <v>19870</v>
      </c>
      <c r="T16621" s="66" t="s">
        <v>4602</v>
      </c>
    </row>
    <row r="16622" spans="19:20">
      <c r="S16622" s="42">
        <v>19871</v>
      </c>
      <c r="T16622" s="66" t="s">
        <v>3321</v>
      </c>
    </row>
    <row r="16623" spans="19:20">
      <c r="S16623" s="42">
        <v>19866</v>
      </c>
      <c r="T16623" s="66" t="s">
        <v>4597</v>
      </c>
    </row>
    <row r="16624" spans="19:20">
      <c r="S16624" s="42">
        <v>25886</v>
      </c>
      <c r="T16624" s="66" t="s">
        <v>4602</v>
      </c>
    </row>
    <row r="16625" spans="19:20">
      <c r="S16625" s="42">
        <v>19874</v>
      </c>
      <c r="T16625" s="66" t="s">
        <v>4051</v>
      </c>
    </row>
    <row r="16626" spans="19:20">
      <c r="S16626" s="42">
        <v>5229</v>
      </c>
      <c r="T16626" s="66" t="s">
        <v>4601</v>
      </c>
    </row>
    <row r="16627" spans="19:20">
      <c r="S16627" s="42">
        <v>25887</v>
      </c>
      <c r="T16627" s="66" t="s">
        <v>3822</v>
      </c>
    </row>
    <row r="16628" spans="19:20">
      <c r="S16628" s="42">
        <v>25888</v>
      </c>
      <c r="T16628" s="66" t="s">
        <v>4604</v>
      </c>
    </row>
    <row r="16629" spans="19:20">
      <c r="S16629" s="42">
        <v>25890</v>
      </c>
      <c r="T16629" s="66" t="s">
        <v>4605</v>
      </c>
    </row>
    <row r="16630" spans="19:20">
      <c r="S16630" s="42">
        <v>25891</v>
      </c>
      <c r="T16630" s="66" t="s">
        <v>4605</v>
      </c>
    </row>
    <row r="16631" spans="19:20">
      <c r="S16631" s="42">
        <v>19876</v>
      </c>
      <c r="T16631" s="66" t="s">
        <v>4605</v>
      </c>
    </row>
    <row r="16632" spans="19:20">
      <c r="S16632" s="42">
        <v>25892</v>
      </c>
      <c r="T16632" s="66" t="s">
        <v>4605</v>
      </c>
    </row>
    <row r="16633" spans="19:20">
      <c r="S16633" s="42">
        <v>19877</v>
      </c>
      <c r="T16633" s="66" t="s">
        <v>4605</v>
      </c>
    </row>
    <row r="16634" spans="19:20">
      <c r="S16634" s="42">
        <v>25889</v>
      </c>
      <c r="T16634" s="66" t="s">
        <v>4605</v>
      </c>
    </row>
    <row r="16635" spans="19:20">
      <c r="S16635" s="42">
        <v>5230</v>
      </c>
      <c r="T16635" s="66" t="s">
        <v>4605</v>
      </c>
    </row>
    <row r="16636" spans="19:20">
      <c r="S16636" s="42">
        <v>25893</v>
      </c>
      <c r="T16636" s="66" t="s">
        <v>4605</v>
      </c>
    </row>
    <row r="16637" spans="19:20">
      <c r="S16637" s="42">
        <v>19875</v>
      </c>
      <c r="T16637" s="66" t="s">
        <v>4605</v>
      </c>
    </row>
    <row r="16638" spans="19:20">
      <c r="S16638" s="42">
        <v>19878</v>
      </c>
      <c r="T16638" s="66" t="s">
        <v>4605</v>
      </c>
    </row>
    <row r="16639" spans="19:20">
      <c r="S16639" s="42">
        <v>2060</v>
      </c>
      <c r="T16639" s="66" t="s">
        <v>4596</v>
      </c>
    </row>
    <row r="16640" spans="19:20">
      <c r="S16640" s="42">
        <v>25894</v>
      </c>
      <c r="T16640" s="66" t="s">
        <v>4606</v>
      </c>
    </row>
    <row r="16641" spans="19:20">
      <c r="S16641" s="42">
        <v>19880</v>
      </c>
      <c r="T16641" s="66" t="s">
        <v>4058</v>
      </c>
    </row>
    <row r="16642" spans="19:20">
      <c r="S16642" s="42">
        <v>19879</v>
      </c>
      <c r="T16642" s="66" t="s">
        <v>4542</v>
      </c>
    </row>
    <row r="16643" spans="19:20">
      <c r="S16643" s="42">
        <v>19881</v>
      </c>
      <c r="T16643" s="66" t="s">
        <v>4058</v>
      </c>
    </row>
    <row r="16644" spans="19:20">
      <c r="S16644" s="42">
        <v>19882</v>
      </c>
      <c r="T16644" s="66" t="s">
        <v>4016</v>
      </c>
    </row>
    <row r="16645" spans="19:20">
      <c r="S16645" s="42">
        <v>5232</v>
      </c>
      <c r="T16645" s="66" t="s">
        <v>3213</v>
      </c>
    </row>
    <row r="16646" spans="19:20">
      <c r="S16646" s="42">
        <v>7093</v>
      </c>
      <c r="T16646" s="66" t="s">
        <v>3213</v>
      </c>
    </row>
    <row r="16647" spans="19:20">
      <c r="S16647" s="42">
        <v>25896</v>
      </c>
      <c r="T16647" s="66" t="s">
        <v>4391</v>
      </c>
    </row>
    <row r="16648" spans="19:20">
      <c r="S16648" s="42">
        <v>5231</v>
      </c>
      <c r="T16648" s="66" t="s">
        <v>3213</v>
      </c>
    </row>
    <row r="16649" spans="19:20">
      <c r="S16649" s="42">
        <v>25895</v>
      </c>
      <c r="T16649" s="66" t="s">
        <v>4391</v>
      </c>
    </row>
    <row r="16650" spans="19:20">
      <c r="S16650" s="42">
        <v>19896</v>
      </c>
      <c r="T16650" s="66" t="s">
        <v>3368</v>
      </c>
    </row>
    <row r="16651" spans="19:20">
      <c r="S16651" s="42">
        <v>19884</v>
      </c>
      <c r="T16651" s="66" t="s">
        <v>3407</v>
      </c>
    </row>
    <row r="16652" spans="19:20">
      <c r="S16652" s="42">
        <v>5234</v>
      </c>
      <c r="T16652" s="66" t="s">
        <v>3407</v>
      </c>
    </row>
    <row r="16653" spans="19:20">
      <c r="S16653" s="42">
        <v>19888</v>
      </c>
      <c r="T16653" s="66" t="s">
        <v>3407</v>
      </c>
    </row>
    <row r="16654" spans="19:20">
      <c r="S16654" s="42">
        <v>19895</v>
      </c>
      <c r="T16654" s="66" t="s">
        <v>4607</v>
      </c>
    </row>
    <row r="16655" spans="19:20">
      <c r="S16655" s="42">
        <v>25898</v>
      </c>
      <c r="T16655" s="66" t="s">
        <v>4608</v>
      </c>
    </row>
    <row r="16656" spans="19:20">
      <c r="S16656" s="42">
        <v>19893</v>
      </c>
      <c r="T16656" s="66" t="s">
        <v>4609</v>
      </c>
    </row>
    <row r="16657" spans="19:20">
      <c r="S16657" s="42">
        <v>19891</v>
      </c>
      <c r="T16657" s="66" t="s">
        <v>4608</v>
      </c>
    </row>
    <row r="16658" spans="19:20">
      <c r="S16658" s="42">
        <v>19883</v>
      </c>
      <c r="T16658" s="66" t="s">
        <v>3407</v>
      </c>
    </row>
    <row r="16659" spans="19:20">
      <c r="S16659" s="42">
        <v>19885</v>
      </c>
      <c r="T16659" s="66" t="s">
        <v>4607</v>
      </c>
    </row>
    <row r="16660" spans="19:20">
      <c r="S16660" s="42">
        <v>19887</v>
      </c>
      <c r="T16660" s="66" t="s">
        <v>3407</v>
      </c>
    </row>
    <row r="16661" spans="19:20">
      <c r="S16661" s="42">
        <v>5233</v>
      </c>
      <c r="T16661" s="66" t="s">
        <v>3407</v>
      </c>
    </row>
    <row r="16662" spans="19:20">
      <c r="S16662" s="42">
        <v>19894</v>
      </c>
      <c r="T16662" s="66" t="s">
        <v>4609</v>
      </c>
    </row>
    <row r="16663" spans="19:20">
      <c r="S16663" s="42">
        <v>25897</v>
      </c>
      <c r="T16663" s="66" t="s">
        <v>4609</v>
      </c>
    </row>
    <row r="16664" spans="19:20">
      <c r="S16664" s="42">
        <v>19886</v>
      </c>
      <c r="T16664" s="66" t="s">
        <v>4609</v>
      </c>
    </row>
    <row r="16665" spans="19:20">
      <c r="S16665" s="42">
        <v>25900</v>
      </c>
      <c r="T16665" s="66" t="s">
        <v>4608</v>
      </c>
    </row>
    <row r="16666" spans="19:20">
      <c r="S16666" s="42">
        <v>19892</v>
      </c>
      <c r="T16666" s="66" t="s">
        <v>4607</v>
      </c>
    </row>
    <row r="16667" spans="19:20">
      <c r="S16667" s="42">
        <v>19890</v>
      </c>
      <c r="T16667" s="66" t="s">
        <v>4607</v>
      </c>
    </row>
    <row r="16668" spans="19:20">
      <c r="S16668" s="42">
        <v>19889</v>
      </c>
      <c r="T16668" s="66" t="s">
        <v>3407</v>
      </c>
    </row>
    <row r="16669" spans="19:20">
      <c r="S16669" s="42">
        <v>25899</v>
      </c>
      <c r="T16669" s="66" t="s">
        <v>3407</v>
      </c>
    </row>
    <row r="16670" spans="19:20">
      <c r="S16670" s="42">
        <v>75078</v>
      </c>
      <c r="T16670" s="66" t="s">
        <v>4051</v>
      </c>
    </row>
    <row r="16671" spans="19:20">
      <c r="S16671" s="42">
        <v>19897</v>
      </c>
      <c r="T16671" s="66" t="s">
        <v>3329</v>
      </c>
    </row>
    <row r="16672" spans="19:20">
      <c r="S16672" s="42">
        <v>25901</v>
      </c>
      <c r="T16672" s="66" t="s">
        <v>4610</v>
      </c>
    </row>
    <row r="16673" spans="19:20">
      <c r="S16673" s="42">
        <v>5235</v>
      </c>
      <c r="T16673" s="66" t="s">
        <v>3213</v>
      </c>
    </row>
    <row r="16674" spans="19:20">
      <c r="S16674" s="42">
        <v>19898</v>
      </c>
      <c r="T16674" s="66" t="s">
        <v>3324</v>
      </c>
    </row>
    <row r="16675" spans="19:20">
      <c r="S16675" s="42">
        <v>19900</v>
      </c>
      <c r="T16675" s="66" t="s">
        <v>3329</v>
      </c>
    </row>
    <row r="16676" spans="19:20">
      <c r="S16676" s="42">
        <v>19899</v>
      </c>
      <c r="T16676" s="66" t="s">
        <v>3329</v>
      </c>
    </row>
    <row r="16677" spans="19:20">
      <c r="S16677" s="42">
        <v>25902</v>
      </c>
      <c r="T16677" s="66" t="s">
        <v>3230</v>
      </c>
    </row>
    <row r="16678" spans="19:20">
      <c r="S16678" s="42">
        <v>25917</v>
      </c>
      <c r="T16678" s="66" t="s">
        <v>3230</v>
      </c>
    </row>
    <row r="16679" spans="19:20">
      <c r="S16679" s="42">
        <v>19905</v>
      </c>
      <c r="T16679" s="66" t="s">
        <v>3500</v>
      </c>
    </row>
    <row r="16680" spans="19:20">
      <c r="S16680" s="42">
        <v>25915</v>
      </c>
      <c r="T16680" s="66" t="s">
        <v>3500</v>
      </c>
    </row>
    <row r="16681" spans="19:20">
      <c r="S16681" s="42">
        <v>25909</v>
      </c>
      <c r="T16681" s="66" t="s">
        <v>3500</v>
      </c>
    </row>
    <row r="16682" spans="19:20">
      <c r="S16682" s="42">
        <v>25916</v>
      </c>
      <c r="T16682" s="66" t="s">
        <v>3500</v>
      </c>
    </row>
    <row r="16683" spans="19:20">
      <c r="S16683" s="42">
        <v>19902</v>
      </c>
      <c r="T16683" s="66" t="s">
        <v>3329</v>
      </c>
    </row>
    <row r="16684" spans="19:20">
      <c r="S16684" s="42">
        <v>19907</v>
      </c>
      <c r="T16684" s="66" t="s">
        <v>3500</v>
      </c>
    </row>
    <row r="16685" spans="19:20">
      <c r="S16685" s="42">
        <v>25903</v>
      </c>
      <c r="T16685" s="66" t="s">
        <v>4611</v>
      </c>
    </row>
    <row r="16686" spans="19:20">
      <c r="S16686" s="42">
        <v>25913</v>
      </c>
      <c r="T16686" s="66" t="s">
        <v>3500</v>
      </c>
    </row>
    <row r="16687" spans="19:20">
      <c r="S16687" s="42">
        <v>25911</v>
      </c>
      <c r="T16687" s="66" t="s">
        <v>3500</v>
      </c>
    </row>
    <row r="16688" spans="19:20">
      <c r="S16688" s="42">
        <v>25906</v>
      </c>
      <c r="T16688" s="66" t="s">
        <v>4611</v>
      </c>
    </row>
    <row r="16689" spans="19:20">
      <c r="S16689" s="42">
        <v>19901</v>
      </c>
      <c r="T16689" s="66" t="s">
        <v>3329</v>
      </c>
    </row>
    <row r="16690" spans="19:20">
      <c r="S16690" s="42">
        <v>5237</v>
      </c>
      <c r="T16690" s="66" t="s">
        <v>3500</v>
      </c>
    </row>
    <row r="16691" spans="19:20">
      <c r="S16691" s="42">
        <v>4026</v>
      </c>
      <c r="T16691" s="66" t="s">
        <v>3500</v>
      </c>
    </row>
    <row r="16692" spans="19:20">
      <c r="S16692" s="42">
        <v>25904</v>
      </c>
      <c r="T16692" s="66" t="s">
        <v>4611</v>
      </c>
    </row>
    <row r="16693" spans="19:20">
      <c r="S16693" s="42">
        <v>25907</v>
      </c>
      <c r="T16693" s="66" t="s">
        <v>3500</v>
      </c>
    </row>
    <row r="16694" spans="19:20">
      <c r="S16694" s="42">
        <v>25908</v>
      </c>
      <c r="T16694" s="66" t="s">
        <v>3500</v>
      </c>
    </row>
    <row r="16695" spans="19:20">
      <c r="S16695" s="42">
        <v>25905</v>
      </c>
      <c r="T16695" s="66" t="s">
        <v>4611</v>
      </c>
    </row>
    <row r="16696" spans="19:20">
      <c r="S16696" s="42">
        <v>5236</v>
      </c>
      <c r="T16696" s="66" t="s">
        <v>3500</v>
      </c>
    </row>
    <row r="16697" spans="19:20">
      <c r="S16697" s="42">
        <v>4025</v>
      </c>
      <c r="T16697" s="66" t="s">
        <v>3500</v>
      </c>
    </row>
    <row r="16698" spans="19:20">
      <c r="S16698" s="42">
        <v>19906</v>
      </c>
      <c r="T16698" s="66" t="s">
        <v>3500</v>
      </c>
    </row>
    <row r="16699" spans="19:20">
      <c r="S16699" s="42">
        <v>25912</v>
      </c>
      <c r="T16699" s="66" t="s">
        <v>3500</v>
      </c>
    </row>
    <row r="16700" spans="19:20">
      <c r="S16700" s="42">
        <v>19903</v>
      </c>
      <c r="T16700" s="66" t="s">
        <v>3500</v>
      </c>
    </row>
    <row r="16701" spans="19:20">
      <c r="S16701" s="42">
        <v>25910</v>
      </c>
      <c r="T16701" s="66" t="s">
        <v>3500</v>
      </c>
    </row>
    <row r="16702" spans="19:20">
      <c r="S16702" s="42">
        <v>25919</v>
      </c>
      <c r="T16702" s="66" t="s">
        <v>3500</v>
      </c>
    </row>
    <row r="16703" spans="19:20">
      <c r="S16703" s="42">
        <v>25918</v>
      </c>
      <c r="T16703" s="66" t="s">
        <v>3500</v>
      </c>
    </row>
    <row r="16704" spans="19:20">
      <c r="S16704" s="42">
        <v>25914</v>
      </c>
      <c r="T16704" s="66" t="s">
        <v>3500</v>
      </c>
    </row>
    <row r="16705" spans="19:20">
      <c r="S16705" s="42">
        <v>75008</v>
      </c>
      <c r="T16705" s="66" t="s">
        <v>3343</v>
      </c>
    </row>
    <row r="16706" spans="19:20">
      <c r="S16706" s="42">
        <v>19904</v>
      </c>
      <c r="T16706" s="66" t="s">
        <v>3500</v>
      </c>
    </row>
    <row r="16707" spans="19:20">
      <c r="S16707" s="42">
        <v>25921</v>
      </c>
      <c r="T16707" s="66" t="s">
        <v>4558</v>
      </c>
    </row>
    <row r="16708" spans="19:20">
      <c r="S16708" s="42">
        <v>25920</v>
      </c>
      <c r="T16708" s="66" t="s">
        <v>4558</v>
      </c>
    </row>
    <row r="16709" spans="19:20">
      <c r="S16709" s="42">
        <v>19910</v>
      </c>
      <c r="T16709" s="66" t="s">
        <v>4609</v>
      </c>
    </row>
    <row r="16710" spans="19:20">
      <c r="S16710" s="42">
        <v>19911</v>
      </c>
      <c r="T16710" s="66" t="s">
        <v>4609</v>
      </c>
    </row>
    <row r="16711" spans="19:20">
      <c r="S16711" s="42">
        <v>19908</v>
      </c>
      <c r="T16711" s="66" t="s">
        <v>4609</v>
      </c>
    </row>
    <row r="16712" spans="19:20">
      <c r="S16712" s="42">
        <v>19909</v>
      </c>
      <c r="T16712" s="66" t="s">
        <v>4609</v>
      </c>
    </row>
    <row r="16713" spans="19:20">
      <c r="S16713" s="66" t="s">
        <v>4612</v>
      </c>
    </row>
    <row r="16714" spans="19:20">
      <c r="S16714" s="42">
        <v>19912</v>
      </c>
      <c r="T16714" s="66" t="s">
        <v>4587</v>
      </c>
    </row>
    <row r="16715" spans="19:20">
      <c r="S16715" s="42">
        <v>19915</v>
      </c>
      <c r="T16715" s="66" t="s">
        <v>4016</v>
      </c>
    </row>
    <row r="16716" spans="19:20">
      <c r="S16716" s="42">
        <v>19913</v>
      </c>
      <c r="T16716" s="66" t="s">
        <v>4016</v>
      </c>
    </row>
    <row r="16717" spans="19:20">
      <c r="S16717" s="42">
        <v>19916</v>
      </c>
      <c r="T16717" s="66" t="s">
        <v>4016</v>
      </c>
    </row>
    <row r="16718" spans="19:20">
      <c r="S16718" s="42">
        <v>25925</v>
      </c>
      <c r="T16718" s="66" t="s">
        <v>4016</v>
      </c>
    </row>
    <row r="16719" spans="19:20">
      <c r="S16719" s="42">
        <v>25924</v>
      </c>
      <c r="T16719" s="66" t="s">
        <v>4016</v>
      </c>
    </row>
    <row r="16720" spans="19:20">
      <c r="S16720" s="42">
        <v>19914</v>
      </c>
      <c r="T16720" s="66" t="s">
        <v>4016</v>
      </c>
    </row>
    <row r="16721" spans="19:20">
      <c r="S16721" s="42">
        <v>25923</v>
      </c>
      <c r="T16721" s="66" t="s">
        <v>4016</v>
      </c>
    </row>
    <row r="16722" spans="19:20">
      <c r="S16722" s="42">
        <v>25922</v>
      </c>
      <c r="T16722" s="66" t="s">
        <v>4220</v>
      </c>
    </row>
    <row r="16723" spans="19:20">
      <c r="S16723" s="42">
        <v>19917</v>
      </c>
      <c r="T16723" s="66" t="s">
        <v>4016</v>
      </c>
    </row>
    <row r="16724" spans="19:20">
      <c r="S16724" s="42">
        <v>25927</v>
      </c>
      <c r="T16724" s="66" t="s">
        <v>4016</v>
      </c>
    </row>
    <row r="16725" spans="19:20">
      <c r="S16725" s="42">
        <v>25928</v>
      </c>
      <c r="T16725" s="66" t="s">
        <v>4016</v>
      </c>
    </row>
    <row r="16726" spans="19:20">
      <c r="S16726" s="42">
        <v>25926</v>
      </c>
      <c r="T16726" s="66" t="s">
        <v>4016</v>
      </c>
    </row>
    <row r="16727" spans="19:20">
      <c r="S16727" s="42">
        <v>25931</v>
      </c>
      <c r="T16727" s="66" t="s">
        <v>4016</v>
      </c>
    </row>
    <row r="16728" spans="19:20">
      <c r="S16728" s="42">
        <v>19920</v>
      </c>
      <c r="T16728" s="66" t="s">
        <v>4016</v>
      </c>
    </row>
    <row r="16729" spans="19:20">
      <c r="S16729" s="42">
        <v>19919</v>
      </c>
      <c r="T16729" s="66" t="s">
        <v>4016</v>
      </c>
    </row>
    <row r="16730" spans="19:20">
      <c r="S16730" s="42">
        <v>19918</v>
      </c>
      <c r="T16730" s="66" t="s">
        <v>4016</v>
      </c>
    </row>
    <row r="16731" spans="19:20">
      <c r="S16731" s="42">
        <v>25930</v>
      </c>
      <c r="T16731" s="66" t="s">
        <v>4016</v>
      </c>
    </row>
    <row r="16732" spans="19:20">
      <c r="S16732" s="42">
        <v>25929</v>
      </c>
      <c r="T16732" s="66" t="s">
        <v>4016</v>
      </c>
    </row>
    <row r="16733" spans="19:20">
      <c r="S16733" s="42">
        <v>19928</v>
      </c>
      <c r="T16733" s="66" t="s">
        <v>3333</v>
      </c>
    </row>
    <row r="16734" spans="19:20">
      <c r="S16734" s="42">
        <v>19921</v>
      </c>
      <c r="T16734" s="66" t="s">
        <v>4613</v>
      </c>
    </row>
    <row r="16735" spans="19:20">
      <c r="S16735" s="42">
        <v>25933</v>
      </c>
      <c r="T16735" s="66" t="s">
        <v>3886</v>
      </c>
    </row>
    <row r="16736" spans="19:20">
      <c r="S16736" s="42">
        <v>25932</v>
      </c>
      <c r="T16736" s="66" t="s">
        <v>3886</v>
      </c>
    </row>
    <row r="16737" spans="19:20">
      <c r="S16737" s="42">
        <v>19927</v>
      </c>
      <c r="T16737" s="66" t="s">
        <v>4220</v>
      </c>
    </row>
    <row r="16738" spans="19:20">
      <c r="S16738" s="42">
        <v>5238</v>
      </c>
      <c r="T16738" s="66" t="s">
        <v>3213</v>
      </c>
    </row>
    <row r="16739" spans="19:20">
      <c r="S16739" s="42">
        <v>25935</v>
      </c>
      <c r="T16739" s="66" t="s">
        <v>3213</v>
      </c>
    </row>
    <row r="16740" spans="19:20">
      <c r="S16740" s="42">
        <v>19926</v>
      </c>
      <c r="T16740" s="66" t="s">
        <v>4614</v>
      </c>
    </row>
    <row r="16741" spans="19:20">
      <c r="S16741" s="42">
        <v>3130</v>
      </c>
      <c r="T16741" s="66" t="s">
        <v>3333</v>
      </c>
    </row>
    <row r="16742" spans="19:20">
      <c r="S16742" s="42">
        <v>25934</v>
      </c>
      <c r="T16742" s="66" t="s">
        <v>4220</v>
      </c>
    </row>
    <row r="16743" spans="19:20">
      <c r="S16743" s="42">
        <v>25936</v>
      </c>
      <c r="T16743" s="66" t="s">
        <v>4220</v>
      </c>
    </row>
    <row r="16744" spans="19:20">
      <c r="S16744" s="42">
        <v>19922</v>
      </c>
      <c r="T16744" s="66" t="s">
        <v>3855</v>
      </c>
    </row>
    <row r="16745" spans="19:20">
      <c r="S16745" s="42">
        <v>19934</v>
      </c>
      <c r="T16745" s="66" t="s">
        <v>3465</v>
      </c>
    </row>
    <row r="16746" spans="19:20">
      <c r="S16746" s="42">
        <v>25943</v>
      </c>
      <c r="T16746" s="66" t="s">
        <v>3465</v>
      </c>
    </row>
    <row r="16747" spans="19:20">
      <c r="S16747" s="42">
        <v>25941</v>
      </c>
      <c r="T16747" s="66" t="s">
        <v>3465</v>
      </c>
    </row>
    <row r="16748" spans="19:20">
      <c r="S16748" s="42">
        <v>25942</v>
      </c>
      <c r="T16748" s="66" t="s">
        <v>3465</v>
      </c>
    </row>
    <row r="16749" spans="19:20">
      <c r="S16749" s="42">
        <v>19933</v>
      </c>
      <c r="T16749" s="66" t="s">
        <v>3465</v>
      </c>
    </row>
    <row r="16750" spans="19:20">
      <c r="S16750" s="42">
        <v>25940</v>
      </c>
      <c r="T16750" s="66" t="s">
        <v>4615</v>
      </c>
    </row>
    <row r="16751" spans="19:20">
      <c r="S16751" s="42">
        <v>19931</v>
      </c>
      <c r="T16751" s="66" t="s">
        <v>4615</v>
      </c>
    </row>
    <row r="16752" spans="19:20">
      <c r="S16752" s="42">
        <v>19925</v>
      </c>
      <c r="T16752" s="66" t="s">
        <v>3464</v>
      </c>
    </row>
    <row r="16753" spans="19:20">
      <c r="S16753" s="42">
        <v>19923</v>
      </c>
      <c r="T16753" s="66" t="s">
        <v>3464</v>
      </c>
    </row>
    <row r="16754" spans="19:20">
      <c r="S16754" s="42">
        <v>25937</v>
      </c>
      <c r="T16754" s="66" t="s">
        <v>3333</v>
      </c>
    </row>
    <row r="16755" spans="19:20">
      <c r="S16755" s="42">
        <v>19930</v>
      </c>
      <c r="T16755" s="66" t="s">
        <v>3500</v>
      </c>
    </row>
    <row r="16756" spans="19:20">
      <c r="S16756" s="42">
        <v>19929</v>
      </c>
      <c r="T16756" s="66" t="s">
        <v>3333</v>
      </c>
    </row>
    <row r="16757" spans="19:20">
      <c r="S16757" s="42">
        <v>25939</v>
      </c>
      <c r="T16757" s="66" t="s">
        <v>4615</v>
      </c>
    </row>
    <row r="16758" spans="19:20">
      <c r="S16758" s="42">
        <v>19932</v>
      </c>
      <c r="T16758" s="66" t="s">
        <v>4016</v>
      </c>
    </row>
    <row r="16759" spans="19:20">
      <c r="S16759" s="42">
        <v>19924</v>
      </c>
      <c r="T16759" s="66" t="s">
        <v>3464</v>
      </c>
    </row>
    <row r="16760" spans="19:20">
      <c r="S16760" s="42">
        <v>3131</v>
      </c>
      <c r="T16760" s="66" t="s">
        <v>3333</v>
      </c>
    </row>
    <row r="16761" spans="19:20">
      <c r="S16761" s="42">
        <v>2061</v>
      </c>
      <c r="T16761" s="66" t="s">
        <v>4056</v>
      </c>
    </row>
    <row r="16762" spans="19:20">
      <c r="S16762" s="42">
        <v>25938</v>
      </c>
      <c r="T16762" s="66" t="s">
        <v>3333</v>
      </c>
    </row>
    <row r="16763" spans="19:20">
      <c r="S16763" s="42">
        <v>25946</v>
      </c>
      <c r="T16763" s="66" t="s">
        <v>3465</v>
      </c>
    </row>
    <row r="16764" spans="19:20">
      <c r="S16764" s="42">
        <v>25948</v>
      </c>
      <c r="T16764" s="66" t="s">
        <v>3465</v>
      </c>
    </row>
    <row r="16765" spans="19:20">
      <c r="S16765" s="42">
        <v>25952</v>
      </c>
      <c r="T16765" s="66" t="s">
        <v>3465</v>
      </c>
    </row>
    <row r="16766" spans="19:20">
      <c r="S16766" s="42">
        <v>25945</v>
      </c>
      <c r="T16766" s="66" t="s">
        <v>3465</v>
      </c>
    </row>
    <row r="16767" spans="19:20">
      <c r="S16767" s="42">
        <v>25950</v>
      </c>
      <c r="T16767" s="66" t="s">
        <v>3465</v>
      </c>
    </row>
    <row r="16768" spans="19:20">
      <c r="S16768" s="42">
        <v>25944</v>
      </c>
      <c r="T16768" s="66" t="s">
        <v>3465</v>
      </c>
    </row>
    <row r="16769" spans="19:20">
      <c r="S16769" s="42">
        <v>25947</v>
      </c>
      <c r="T16769" s="66" t="s">
        <v>3465</v>
      </c>
    </row>
    <row r="16770" spans="19:20">
      <c r="S16770" s="42">
        <v>19937</v>
      </c>
      <c r="T16770" s="66" t="s">
        <v>3465</v>
      </c>
    </row>
    <row r="16771" spans="19:20">
      <c r="S16771" s="42">
        <v>19940</v>
      </c>
      <c r="T16771" s="66" t="s">
        <v>3465</v>
      </c>
    </row>
    <row r="16772" spans="19:20">
      <c r="S16772" s="42">
        <v>19938</v>
      </c>
      <c r="T16772" s="66" t="s">
        <v>3465</v>
      </c>
    </row>
    <row r="16773" spans="19:20">
      <c r="S16773" s="42">
        <v>25949</v>
      </c>
      <c r="T16773" s="66" t="s">
        <v>3465</v>
      </c>
    </row>
    <row r="16774" spans="19:20">
      <c r="S16774" s="42">
        <v>19935</v>
      </c>
      <c r="T16774" s="66" t="s">
        <v>3465</v>
      </c>
    </row>
    <row r="16775" spans="19:20">
      <c r="S16775" s="42">
        <v>19941</v>
      </c>
      <c r="T16775" s="66" t="s">
        <v>3465</v>
      </c>
    </row>
    <row r="16776" spans="19:20">
      <c r="S16776" s="42">
        <v>19936</v>
      </c>
      <c r="T16776" s="66" t="s">
        <v>3465</v>
      </c>
    </row>
    <row r="16777" spans="19:20">
      <c r="S16777" s="42">
        <v>25951</v>
      </c>
      <c r="T16777" s="66" t="s">
        <v>3465</v>
      </c>
    </row>
    <row r="16778" spans="19:20">
      <c r="S16778" s="42">
        <v>19939</v>
      </c>
      <c r="T16778" s="66" t="s">
        <v>3465</v>
      </c>
    </row>
    <row r="16779" spans="19:20">
      <c r="S16779" s="42">
        <v>25953</v>
      </c>
      <c r="T16779" s="66" t="s">
        <v>3319</v>
      </c>
    </row>
    <row r="16780" spans="19:20">
      <c r="S16780" s="42">
        <v>25954</v>
      </c>
      <c r="T16780" s="66" t="s">
        <v>4616</v>
      </c>
    </row>
    <row r="16781" spans="19:20">
      <c r="S16781" s="42">
        <v>19943</v>
      </c>
      <c r="T16781" s="66" t="s">
        <v>4016</v>
      </c>
    </row>
    <row r="16782" spans="19:20">
      <c r="S16782" s="42">
        <v>25955</v>
      </c>
      <c r="T16782" s="66" t="s">
        <v>4616</v>
      </c>
    </row>
    <row r="16783" spans="19:20">
      <c r="S16783" s="42">
        <v>19944</v>
      </c>
      <c r="T16783" s="66" t="s">
        <v>4016</v>
      </c>
    </row>
    <row r="16784" spans="19:20">
      <c r="S16784" s="42">
        <v>19942</v>
      </c>
      <c r="T16784" s="66" t="s">
        <v>3319</v>
      </c>
    </row>
    <row r="16785" spans="19:20">
      <c r="S16785" s="42">
        <v>19945</v>
      </c>
      <c r="T16785" s="66" t="s">
        <v>4272</v>
      </c>
    </row>
    <row r="16786" spans="19:20">
      <c r="S16786" s="42">
        <v>25956</v>
      </c>
      <c r="T16786" s="66" t="s">
        <v>4016</v>
      </c>
    </row>
    <row r="16787" spans="19:20">
      <c r="S16787" s="42">
        <v>19946</v>
      </c>
      <c r="T16787" s="66" t="s">
        <v>4474</v>
      </c>
    </row>
    <row r="16788" spans="19:20">
      <c r="S16788" s="42">
        <v>25957</v>
      </c>
      <c r="T16788" s="66" t="s">
        <v>3975</v>
      </c>
    </row>
    <row r="16789" spans="19:20">
      <c r="S16789" s="42">
        <v>25958</v>
      </c>
      <c r="T16789" s="66" t="s">
        <v>4016</v>
      </c>
    </row>
    <row r="16790" spans="19:20">
      <c r="S16790" s="42">
        <v>6161</v>
      </c>
      <c r="T16790" s="66" t="s">
        <v>3464</v>
      </c>
    </row>
    <row r="16791" spans="19:20">
      <c r="S16791" s="42">
        <v>25961</v>
      </c>
      <c r="T16791" s="66" t="s">
        <v>4570</v>
      </c>
    </row>
    <row r="16792" spans="19:20">
      <c r="S16792" s="42">
        <v>25960</v>
      </c>
      <c r="T16792" s="66" t="s">
        <v>4570</v>
      </c>
    </row>
    <row r="16793" spans="19:20">
      <c r="S16793" s="42">
        <v>25959</v>
      </c>
      <c r="T16793" s="66" t="s">
        <v>4570</v>
      </c>
    </row>
    <row r="16794" spans="19:20">
      <c r="S16794" s="42">
        <v>25962</v>
      </c>
      <c r="T16794" s="66" t="s">
        <v>4571</v>
      </c>
    </row>
    <row r="16795" spans="19:20">
      <c r="S16795" s="42">
        <v>25963</v>
      </c>
      <c r="T16795" s="66" t="s">
        <v>3213</v>
      </c>
    </row>
    <row r="16796" spans="19:20">
      <c r="S16796" s="42">
        <v>80156</v>
      </c>
      <c r="T16796" s="66" t="s">
        <v>3822</v>
      </c>
    </row>
    <row r="16797" spans="19:20">
      <c r="S16797" s="42">
        <v>80154</v>
      </c>
      <c r="T16797" s="66" t="s">
        <v>3822</v>
      </c>
    </row>
    <row r="16798" spans="19:20">
      <c r="S16798" s="42">
        <v>80155</v>
      </c>
      <c r="T16798" s="66" t="s">
        <v>3822</v>
      </c>
    </row>
    <row r="16799" spans="19:20">
      <c r="S16799" s="42">
        <v>80153</v>
      </c>
      <c r="T16799" s="66" t="s">
        <v>3822</v>
      </c>
    </row>
    <row r="16800" spans="19:20">
      <c r="S16800" s="42">
        <v>80152</v>
      </c>
      <c r="T16800" s="66" t="s">
        <v>3822</v>
      </c>
    </row>
    <row r="16801" spans="19:20">
      <c r="S16801" s="42">
        <v>19950</v>
      </c>
      <c r="T16801" s="66" t="s">
        <v>4607</v>
      </c>
    </row>
    <row r="16802" spans="19:20">
      <c r="S16802" s="42">
        <v>25964</v>
      </c>
      <c r="T16802" s="66" t="s">
        <v>4607</v>
      </c>
    </row>
    <row r="16803" spans="19:20">
      <c r="S16803" s="42">
        <v>19947</v>
      </c>
      <c r="T16803" s="66" t="s">
        <v>4608</v>
      </c>
    </row>
    <row r="16804" spans="19:20">
      <c r="S16804" s="42">
        <v>19948</v>
      </c>
      <c r="T16804" s="66" t="s">
        <v>4608</v>
      </c>
    </row>
    <row r="16805" spans="19:20">
      <c r="S16805" s="42">
        <v>19949</v>
      </c>
      <c r="T16805" s="66" t="s">
        <v>4609</v>
      </c>
    </row>
    <row r="16806" spans="19:20">
      <c r="S16806" s="42">
        <v>19951</v>
      </c>
      <c r="T16806" s="66" t="s">
        <v>4597</v>
      </c>
    </row>
    <row r="16807" spans="19:20">
      <c r="S16807" s="42">
        <v>19952</v>
      </c>
      <c r="T16807" s="66" t="s">
        <v>4597</v>
      </c>
    </row>
    <row r="16808" spans="19:20">
      <c r="S16808" s="42">
        <v>19954</v>
      </c>
      <c r="T16808" s="66" t="s">
        <v>3822</v>
      </c>
    </row>
    <row r="16809" spans="19:20">
      <c r="S16809" s="42">
        <v>80157</v>
      </c>
      <c r="T16809" s="66" t="s">
        <v>3822</v>
      </c>
    </row>
    <row r="16810" spans="19:20">
      <c r="S16810" s="42">
        <v>19953</v>
      </c>
      <c r="T16810" s="66" t="s">
        <v>3822</v>
      </c>
    </row>
    <row r="16811" spans="19:20">
      <c r="S16811" s="42">
        <v>19955</v>
      </c>
      <c r="T16811" s="66" t="s">
        <v>4617</v>
      </c>
    </row>
    <row r="16812" spans="19:20">
      <c r="S16812" s="42">
        <v>25965</v>
      </c>
      <c r="T16812" s="66" t="s">
        <v>4618</v>
      </c>
    </row>
    <row r="16813" spans="19:20">
      <c r="S16813" s="42">
        <v>19956</v>
      </c>
      <c r="T16813" s="66" t="s">
        <v>4619</v>
      </c>
    </row>
    <row r="16814" spans="19:20">
      <c r="S16814" s="42">
        <v>25966</v>
      </c>
      <c r="T16814" s="66" t="s">
        <v>3319</v>
      </c>
    </row>
    <row r="16815" spans="19:20">
      <c r="S16815" s="42">
        <v>19957</v>
      </c>
      <c r="T16815" s="66" t="s">
        <v>4619</v>
      </c>
    </row>
    <row r="16816" spans="19:20">
      <c r="S16816" s="42">
        <v>19962</v>
      </c>
      <c r="T16816" s="66" t="s">
        <v>4051</v>
      </c>
    </row>
    <row r="16817" spans="19:20">
      <c r="S16817" s="42">
        <v>19958</v>
      </c>
      <c r="T16817" s="66" t="s">
        <v>4281</v>
      </c>
    </row>
    <row r="16818" spans="19:20">
      <c r="S16818" s="42">
        <v>19959</v>
      </c>
      <c r="T16818" s="66" t="s">
        <v>4281</v>
      </c>
    </row>
    <row r="16819" spans="19:20">
      <c r="S16819" s="42">
        <v>19961</v>
      </c>
      <c r="T16819" s="66" t="s">
        <v>3822</v>
      </c>
    </row>
    <row r="16820" spans="19:20">
      <c r="S16820" s="42">
        <v>19964</v>
      </c>
      <c r="T16820" s="66" t="s">
        <v>4620</v>
      </c>
    </row>
    <row r="16821" spans="19:20">
      <c r="S16821" s="42">
        <v>19963</v>
      </c>
      <c r="T16821" s="66" t="s">
        <v>4621</v>
      </c>
    </row>
    <row r="16822" spans="19:20">
      <c r="S16822" s="42">
        <v>25970</v>
      </c>
      <c r="T16822" s="66" t="s">
        <v>4621</v>
      </c>
    </row>
    <row r="16823" spans="19:20">
      <c r="S16823" s="42">
        <v>25971</v>
      </c>
      <c r="T16823" s="66" t="s">
        <v>4621</v>
      </c>
    </row>
    <row r="16824" spans="19:20">
      <c r="S16824" s="42">
        <v>25972</v>
      </c>
      <c r="T16824" s="66" t="s">
        <v>4621</v>
      </c>
    </row>
    <row r="16825" spans="19:20">
      <c r="S16825" s="42">
        <v>25969</v>
      </c>
      <c r="T16825" s="66" t="s">
        <v>4621</v>
      </c>
    </row>
    <row r="16826" spans="19:20">
      <c r="S16826" s="42">
        <v>19960</v>
      </c>
      <c r="T16826" s="66" t="s">
        <v>4621</v>
      </c>
    </row>
    <row r="16827" spans="19:20">
      <c r="S16827" s="42">
        <v>25968</v>
      </c>
      <c r="T16827" s="66" t="s">
        <v>4621</v>
      </c>
    </row>
    <row r="16828" spans="19:20">
      <c r="S16828" s="42">
        <v>25967</v>
      </c>
      <c r="T16828" s="66" t="s">
        <v>4621</v>
      </c>
    </row>
    <row r="16829" spans="19:20">
      <c r="S16829" s="42">
        <v>19965</v>
      </c>
      <c r="T16829" s="66" t="s">
        <v>4576</v>
      </c>
    </row>
    <row r="16830" spans="19:20">
      <c r="S16830" s="42">
        <v>19966</v>
      </c>
      <c r="T16830" s="66" t="s">
        <v>4622</v>
      </c>
    </row>
    <row r="16831" spans="19:20">
      <c r="S16831" s="42">
        <v>19968</v>
      </c>
      <c r="T16831" s="66" t="s">
        <v>4622</v>
      </c>
    </row>
    <row r="16832" spans="19:20">
      <c r="S16832" s="42">
        <v>19967</v>
      </c>
      <c r="T16832" s="66" t="s">
        <v>4622</v>
      </c>
    </row>
    <row r="16833" spans="19:20">
      <c r="S16833" s="42">
        <v>19969</v>
      </c>
      <c r="T16833" s="66" t="s">
        <v>4622</v>
      </c>
    </row>
    <row r="16834" spans="19:20">
      <c r="S16834" s="42">
        <v>19970</v>
      </c>
      <c r="T16834" s="66" t="s">
        <v>3424</v>
      </c>
    </row>
    <row r="16835" spans="19:20">
      <c r="S16835" s="42">
        <v>19971</v>
      </c>
      <c r="T16835" s="66" t="s">
        <v>3424</v>
      </c>
    </row>
    <row r="16836" spans="19:20">
      <c r="S16836" s="42">
        <v>19972</v>
      </c>
      <c r="T16836" s="66" t="s">
        <v>3213</v>
      </c>
    </row>
    <row r="16837" spans="19:20">
      <c r="S16837" s="42">
        <v>25975</v>
      </c>
      <c r="T16837" s="66" t="s">
        <v>4266</v>
      </c>
    </row>
    <row r="16838" spans="19:20">
      <c r="S16838" s="42">
        <v>19975</v>
      </c>
      <c r="T16838" s="66" t="s">
        <v>4266</v>
      </c>
    </row>
    <row r="16839" spans="19:20">
      <c r="S16839" s="42">
        <v>25974</v>
      </c>
      <c r="T16839" s="66" t="s">
        <v>4266</v>
      </c>
    </row>
    <row r="16840" spans="19:20">
      <c r="S16840" s="42">
        <v>25973</v>
      </c>
      <c r="T16840" s="66" t="s">
        <v>4266</v>
      </c>
    </row>
    <row r="16841" spans="19:20">
      <c r="S16841" s="42">
        <v>19974</v>
      </c>
      <c r="T16841" s="66" t="s">
        <v>4266</v>
      </c>
    </row>
    <row r="16842" spans="19:20">
      <c r="S16842" s="42">
        <v>19973</v>
      </c>
      <c r="T16842" s="66" t="s">
        <v>4266</v>
      </c>
    </row>
    <row r="16843" spans="19:20">
      <c r="S16843" s="42">
        <v>19976</v>
      </c>
      <c r="T16843" s="66" t="s">
        <v>4622</v>
      </c>
    </row>
    <row r="16844" spans="19:20">
      <c r="S16844" s="42">
        <v>19977</v>
      </c>
      <c r="T16844" s="66" t="s">
        <v>4623</v>
      </c>
    </row>
    <row r="16845" spans="19:20">
      <c r="S16845" s="42">
        <v>19978</v>
      </c>
      <c r="T16845" s="66" t="s">
        <v>4623</v>
      </c>
    </row>
    <row r="16846" spans="19:20">
      <c r="S16846" s="42">
        <v>19982</v>
      </c>
      <c r="T16846" s="66" t="s">
        <v>4266</v>
      </c>
    </row>
    <row r="16847" spans="19:20">
      <c r="S16847" s="42">
        <v>19981</v>
      </c>
      <c r="T16847" s="66" t="s">
        <v>4266</v>
      </c>
    </row>
    <row r="16848" spans="19:20">
      <c r="S16848" s="42">
        <v>19983</v>
      </c>
      <c r="T16848" s="66" t="s">
        <v>4266</v>
      </c>
    </row>
    <row r="16849" spans="19:20">
      <c r="S16849" s="42">
        <v>19980</v>
      </c>
      <c r="T16849" s="66" t="s">
        <v>4260</v>
      </c>
    </row>
    <row r="16850" spans="19:20">
      <c r="S16850" s="42">
        <v>19979</v>
      </c>
      <c r="T16850" s="66" t="s">
        <v>4260</v>
      </c>
    </row>
    <row r="16851" spans="19:20">
      <c r="S16851" s="42">
        <v>25976</v>
      </c>
      <c r="T16851" s="66" t="s">
        <v>4266</v>
      </c>
    </row>
    <row r="16852" spans="19:20">
      <c r="S16852" s="42">
        <v>25978</v>
      </c>
      <c r="T16852" s="66" t="s">
        <v>4127</v>
      </c>
    </row>
    <row r="16853" spans="19:20">
      <c r="S16853" s="42">
        <v>19985</v>
      </c>
      <c r="T16853" s="66" t="s">
        <v>3213</v>
      </c>
    </row>
    <row r="16854" spans="19:20">
      <c r="S16854" s="42">
        <v>19984</v>
      </c>
      <c r="T16854" s="66" t="s">
        <v>4624</v>
      </c>
    </row>
    <row r="16855" spans="19:20">
      <c r="S16855" s="42">
        <v>25977</v>
      </c>
      <c r="T16855" s="66" t="s">
        <v>4625</v>
      </c>
    </row>
    <row r="16856" spans="19:20">
      <c r="S16856" s="42">
        <v>19986</v>
      </c>
      <c r="T16856" s="66" t="s">
        <v>4626</v>
      </c>
    </row>
    <row r="16857" spans="19:20">
      <c r="S16857" s="42">
        <v>25980</v>
      </c>
      <c r="T16857" s="66" t="s">
        <v>4627</v>
      </c>
    </row>
    <row r="16858" spans="19:20">
      <c r="S16858" s="42">
        <v>25979</v>
      </c>
      <c r="T16858" s="66" t="s">
        <v>4571</v>
      </c>
    </row>
    <row r="16859" spans="19:20">
      <c r="S16859" s="42">
        <v>25981</v>
      </c>
      <c r="T16859" s="66" t="s">
        <v>3421</v>
      </c>
    </row>
    <row r="16860" spans="19:20">
      <c r="S16860" s="42">
        <v>25983</v>
      </c>
      <c r="T16860" s="66" t="s">
        <v>3465</v>
      </c>
    </row>
    <row r="16861" spans="19:20">
      <c r="S16861" s="42">
        <v>25984</v>
      </c>
      <c r="T16861" s="66" t="s">
        <v>4628</v>
      </c>
    </row>
    <row r="16862" spans="19:20">
      <c r="S16862" s="42">
        <v>25982</v>
      </c>
      <c r="T16862" s="66" t="s">
        <v>3465</v>
      </c>
    </row>
    <row r="16863" spans="19:20">
      <c r="S16863" s="42">
        <v>19989</v>
      </c>
      <c r="T16863" s="66" t="s">
        <v>4629</v>
      </c>
    </row>
    <row r="16864" spans="19:20">
      <c r="S16864" s="42">
        <v>25986</v>
      </c>
      <c r="T16864" s="66" t="s">
        <v>4576</v>
      </c>
    </row>
    <row r="16865" spans="19:20">
      <c r="S16865" s="42">
        <v>25985</v>
      </c>
      <c r="T16865" s="66" t="s">
        <v>4629</v>
      </c>
    </row>
    <row r="16866" spans="19:20">
      <c r="S16866" s="42">
        <v>19990</v>
      </c>
      <c r="T16866" s="66" t="s">
        <v>4576</v>
      </c>
    </row>
    <row r="16867" spans="19:20">
      <c r="S16867" s="42">
        <v>19991</v>
      </c>
      <c r="T16867" s="66" t="s">
        <v>4576</v>
      </c>
    </row>
    <row r="16868" spans="19:20">
      <c r="S16868" s="42">
        <v>19992</v>
      </c>
      <c r="T16868" s="66" t="s">
        <v>4095</v>
      </c>
    </row>
    <row r="16869" spans="19:20">
      <c r="S16869" s="42">
        <v>19993</v>
      </c>
      <c r="T16869" s="66" t="s">
        <v>3822</v>
      </c>
    </row>
    <row r="16870" spans="19:20">
      <c r="S16870" s="42">
        <v>25987</v>
      </c>
      <c r="T16870" s="66" t="s">
        <v>4630</v>
      </c>
    </row>
    <row r="16871" spans="19:20">
      <c r="S16871" s="42">
        <v>25988</v>
      </c>
      <c r="T16871" s="66" t="s">
        <v>4630</v>
      </c>
    </row>
    <row r="16872" spans="19:20">
      <c r="S16872" s="42">
        <v>19995</v>
      </c>
      <c r="T16872" s="66" t="s">
        <v>3421</v>
      </c>
    </row>
    <row r="16873" spans="19:20">
      <c r="S16873" s="42">
        <v>19994</v>
      </c>
      <c r="T16873" s="66" t="s">
        <v>3421</v>
      </c>
    </row>
    <row r="16874" spans="19:20">
      <c r="S16874" s="42">
        <v>55056</v>
      </c>
      <c r="T16874" s="66" t="s">
        <v>3278</v>
      </c>
    </row>
    <row r="16875" spans="19:20">
      <c r="S16875" s="42">
        <v>19998</v>
      </c>
      <c r="T16875" s="66" t="s">
        <v>4016</v>
      </c>
    </row>
    <row r="16876" spans="19:20">
      <c r="S16876" s="42">
        <v>25989</v>
      </c>
      <c r="T16876" s="66" t="s">
        <v>3862</v>
      </c>
    </row>
    <row r="16877" spans="19:20">
      <c r="S16877" s="42">
        <v>19997</v>
      </c>
      <c r="T16877" s="66" t="s">
        <v>4016</v>
      </c>
    </row>
    <row r="16878" spans="19:20">
      <c r="S16878" s="42">
        <v>19999</v>
      </c>
      <c r="T16878" s="66" t="s">
        <v>4016</v>
      </c>
    </row>
    <row r="16879" spans="19:20">
      <c r="S16879" s="42">
        <v>19996</v>
      </c>
      <c r="T16879" s="66" t="s">
        <v>4016</v>
      </c>
    </row>
    <row r="16880" spans="19:20">
      <c r="S16880" s="42">
        <v>25992</v>
      </c>
      <c r="T16880" s="66" t="s">
        <v>3213</v>
      </c>
    </row>
    <row r="16881" spans="19:20">
      <c r="S16881" s="42">
        <v>25991</v>
      </c>
      <c r="T16881" s="66" t="s">
        <v>3213</v>
      </c>
    </row>
    <row r="16882" spans="19:20">
      <c r="S16882" s="42">
        <v>28000</v>
      </c>
      <c r="T16882" s="66" t="s">
        <v>4220</v>
      </c>
    </row>
    <row r="16883" spans="19:20">
      <c r="S16883" s="42">
        <v>25990</v>
      </c>
      <c r="T16883" s="66" t="s">
        <v>4220</v>
      </c>
    </row>
    <row r="16884" spans="19:20">
      <c r="S16884" s="42">
        <v>28001</v>
      </c>
      <c r="T16884" s="66" t="s">
        <v>3213</v>
      </c>
    </row>
    <row r="16885" spans="19:20">
      <c r="S16885" s="42">
        <v>5501</v>
      </c>
      <c r="T16885" s="66" t="s">
        <v>3213</v>
      </c>
    </row>
    <row r="16886" spans="19:20">
      <c r="S16886" s="42">
        <v>5239</v>
      </c>
      <c r="T16886" s="66" t="s">
        <v>4631</v>
      </c>
    </row>
    <row r="16887" spans="19:20">
      <c r="S16887" s="42">
        <v>28002</v>
      </c>
      <c r="T16887" s="66" t="s">
        <v>3213</v>
      </c>
    </row>
    <row r="16888" spans="19:20">
      <c r="S16888" s="42">
        <v>28006</v>
      </c>
      <c r="T16888" s="66" t="s">
        <v>3822</v>
      </c>
    </row>
    <row r="16889" spans="19:20">
      <c r="S16889" s="42">
        <v>28004</v>
      </c>
      <c r="T16889" s="66" t="s">
        <v>4580</v>
      </c>
    </row>
    <row r="16890" spans="19:20">
      <c r="S16890" s="42">
        <v>28003</v>
      </c>
      <c r="T16890" s="66" t="s">
        <v>3213</v>
      </c>
    </row>
    <row r="16891" spans="19:20">
      <c r="S16891" s="42">
        <v>28005</v>
      </c>
      <c r="T16891" s="66" t="s">
        <v>4580</v>
      </c>
    </row>
    <row r="16892" spans="19:20">
      <c r="S16892" s="42">
        <v>28009</v>
      </c>
      <c r="T16892" s="66" t="s">
        <v>4266</v>
      </c>
    </row>
    <row r="16893" spans="19:20">
      <c r="S16893" s="42">
        <v>28007</v>
      </c>
      <c r="T16893" s="66" t="s">
        <v>4266</v>
      </c>
    </row>
    <row r="16894" spans="19:20">
      <c r="S16894" s="42">
        <v>28008</v>
      </c>
      <c r="T16894" s="66" t="s">
        <v>4266</v>
      </c>
    </row>
    <row r="16895" spans="19:20">
      <c r="S16895" s="42">
        <v>26001</v>
      </c>
      <c r="T16895" s="66" t="s">
        <v>3213</v>
      </c>
    </row>
    <row r="16896" spans="19:20">
      <c r="S16896" s="42">
        <v>25997</v>
      </c>
      <c r="T16896" s="66" t="s">
        <v>3500</v>
      </c>
    </row>
    <row r="16897" spans="19:20">
      <c r="S16897" s="42">
        <v>25998</v>
      </c>
      <c r="T16897" s="66" t="s">
        <v>3500</v>
      </c>
    </row>
    <row r="16898" spans="19:20">
      <c r="S16898" s="42">
        <v>28012</v>
      </c>
      <c r="T16898" s="66" t="s">
        <v>3500</v>
      </c>
    </row>
    <row r="16899" spans="19:20">
      <c r="S16899" s="42">
        <v>26000</v>
      </c>
      <c r="T16899" s="66" t="s">
        <v>3500</v>
      </c>
    </row>
    <row r="16900" spans="19:20">
      <c r="S16900" s="42">
        <v>25999</v>
      </c>
      <c r="T16900" s="66" t="s">
        <v>3500</v>
      </c>
    </row>
    <row r="16901" spans="19:20">
      <c r="S16901" s="42">
        <v>28011</v>
      </c>
      <c r="T16901" s="66" t="s">
        <v>3500</v>
      </c>
    </row>
    <row r="16902" spans="19:20">
      <c r="S16902" s="42">
        <v>25995</v>
      </c>
      <c r="T16902" s="66" t="s">
        <v>3500</v>
      </c>
    </row>
    <row r="16903" spans="19:20">
      <c r="S16903" s="42">
        <v>25996</v>
      </c>
      <c r="T16903" s="66" t="s">
        <v>3500</v>
      </c>
    </row>
    <row r="16904" spans="19:20">
      <c r="S16904" s="42">
        <v>25994</v>
      </c>
      <c r="T16904" s="66" t="s">
        <v>3500</v>
      </c>
    </row>
    <row r="16905" spans="19:20">
      <c r="S16905" s="42">
        <v>28010</v>
      </c>
      <c r="T16905" s="66" t="s">
        <v>3500</v>
      </c>
    </row>
    <row r="16906" spans="19:20">
      <c r="S16906" s="42">
        <v>25993</v>
      </c>
      <c r="T16906" s="66" t="s">
        <v>3500</v>
      </c>
    </row>
    <row r="16907" spans="19:20">
      <c r="S16907" s="42">
        <v>28013</v>
      </c>
      <c r="T16907" s="66" t="s">
        <v>3500</v>
      </c>
    </row>
    <row r="16908" spans="19:20">
      <c r="S16908" s="42">
        <v>28014</v>
      </c>
      <c r="T16908" s="66" t="s">
        <v>4266</v>
      </c>
    </row>
    <row r="16909" spans="19:20">
      <c r="S16909" s="42">
        <v>26002</v>
      </c>
      <c r="T16909" s="66" t="s">
        <v>4266</v>
      </c>
    </row>
    <row r="16910" spans="19:20">
      <c r="S16910" s="42">
        <v>28015</v>
      </c>
      <c r="T16910" s="66" t="s">
        <v>4632</v>
      </c>
    </row>
    <row r="16911" spans="19:20">
      <c r="S16911" s="42">
        <v>28017</v>
      </c>
      <c r="T16911" s="66" t="s">
        <v>3848</v>
      </c>
    </row>
    <row r="16912" spans="19:20">
      <c r="S16912" s="42">
        <v>28016</v>
      </c>
      <c r="T16912" s="66" t="s">
        <v>3848</v>
      </c>
    </row>
    <row r="16913" spans="19:20">
      <c r="S16913" s="42">
        <v>26003</v>
      </c>
      <c r="T16913" s="66" t="s">
        <v>4633</v>
      </c>
    </row>
    <row r="16914" spans="19:20">
      <c r="S16914" s="42">
        <v>26004</v>
      </c>
      <c r="T16914" s="66" t="s">
        <v>4633</v>
      </c>
    </row>
    <row r="16915" spans="19:20">
      <c r="S16915" s="42">
        <v>28020</v>
      </c>
      <c r="T16915" s="66" t="s">
        <v>3848</v>
      </c>
    </row>
    <row r="16916" spans="19:20">
      <c r="S16916" s="42">
        <v>3132</v>
      </c>
      <c r="T16916" s="66" t="s">
        <v>3544</v>
      </c>
    </row>
    <row r="16917" spans="19:20">
      <c r="S16917" s="42">
        <v>28018</v>
      </c>
      <c r="T16917" s="66" t="s">
        <v>3544</v>
      </c>
    </row>
    <row r="16918" spans="19:20">
      <c r="S16918" s="42">
        <v>28021</v>
      </c>
      <c r="T16918" s="66" t="s">
        <v>4634</v>
      </c>
    </row>
    <row r="16919" spans="19:20">
      <c r="S16919" s="42">
        <v>28019</v>
      </c>
      <c r="T16919" s="66" t="s">
        <v>3544</v>
      </c>
    </row>
    <row r="16920" spans="19:20">
      <c r="S16920" s="42">
        <v>26006</v>
      </c>
      <c r="T16920" s="66" t="s">
        <v>3544</v>
      </c>
    </row>
    <row r="16921" spans="19:20">
      <c r="S16921" s="42">
        <v>26007</v>
      </c>
      <c r="T16921" s="66" t="s">
        <v>3544</v>
      </c>
    </row>
    <row r="16922" spans="19:20">
      <c r="S16922" s="42">
        <v>26005</v>
      </c>
      <c r="T16922" s="66" t="s">
        <v>3544</v>
      </c>
    </row>
    <row r="16923" spans="19:20">
      <c r="S16923" s="42">
        <v>20523</v>
      </c>
      <c r="T16923" s="66" t="s">
        <v>3213</v>
      </c>
    </row>
    <row r="16924" spans="19:20">
      <c r="S16924" s="42">
        <v>28022</v>
      </c>
      <c r="T16924" s="66" t="s">
        <v>3213</v>
      </c>
    </row>
    <row r="16925" spans="19:20">
      <c r="S16925" s="42">
        <v>26008</v>
      </c>
      <c r="T16925" s="66" t="s">
        <v>3384</v>
      </c>
    </row>
    <row r="16926" spans="19:20">
      <c r="S16926" s="42">
        <v>26010</v>
      </c>
      <c r="T16926" s="66" t="s">
        <v>3384</v>
      </c>
    </row>
    <row r="16927" spans="19:20">
      <c r="S16927" s="42">
        <v>26009</v>
      </c>
      <c r="T16927" s="66" t="s">
        <v>3384</v>
      </c>
    </row>
    <row r="16928" spans="19:20">
      <c r="S16928" s="42">
        <v>8021</v>
      </c>
      <c r="T16928" s="66" t="s">
        <v>4635</v>
      </c>
    </row>
    <row r="16929" spans="19:20">
      <c r="S16929" s="42">
        <v>6143</v>
      </c>
      <c r="T16929" s="66" t="s">
        <v>4569</v>
      </c>
    </row>
    <row r="16930" spans="19:20">
      <c r="S16930" s="42">
        <v>28027</v>
      </c>
      <c r="T16930" s="66" t="s">
        <v>4220</v>
      </c>
    </row>
    <row r="16931" spans="19:20">
      <c r="S16931" s="42">
        <v>28025</v>
      </c>
      <c r="T16931" s="66" t="s">
        <v>4220</v>
      </c>
    </row>
    <row r="16932" spans="19:20">
      <c r="S16932" s="42">
        <v>28026</v>
      </c>
      <c r="T16932" s="66" t="s">
        <v>3213</v>
      </c>
    </row>
    <row r="16933" spans="19:20">
      <c r="S16933" s="42">
        <v>28024</v>
      </c>
      <c r="T16933" s="66" t="s">
        <v>4220</v>
      </c>
    </row>
    <row r="16934" spans="19:20">
      <c r="S16934" s="42">
        <v>28023</v>
      </c>
      <c r="T16934" s="66" t="s">
        <v>4636</v>
      </c>
    </row>
    <row r="16935" spans="19:20">
      <c r="S16935" s="42">
        <v>28028</v>
      </c>
      <c r="T16935" s="66" t="s">
        <v>4266</v>
      </c>
    </row>
    <row r="16936" spans="19:20">
      <c r="S16936" s="42">
        <v>26011</v>
      </c>
      <c r="T16936" s="66" t="s">
        <v>4266</v>
      </c>
    </row>
    <row r="16937" spans="19:20">
      <c r="S16937" s="42">
        <v>28029</v>
      </c>
      <c r="T16937" s="66" t="s">
        <v>4266</v>
      </c>
    </row>
    <row r="16938" spans="19:20">
      <c r="S16938" s="42">
        <v>28030</v>
      </c>
      <c r="T16938" s="66" t="s">
        <v>3213</v>
      </c>
    </row>
    <row r="16939" spans="19:20">
      <c r="S16939" s="42">
        <v>28031</v>
      </c>
      <c r="T16939" s="66" t="s">
        <v>3213</v>
      </c>
    </row>
    <row r="16940" spans="19:20">
      <c r="S16940" s="42">
        <v>20524</v>
      </c>
      <c r="T16940" s="66" t="s">
        <v>3213</v>
      </c>
    </row>
    <row r="16941" spans="19:20">
      <c r="S16941" s="42">
        <v>28032</v>
      </c>
      <c r="T16941" s="66" t="s">
        <v>3544</v>
      </c>
    </row>
    <row r="16942" spans="19:20">
      <c r="S16942" s="42">
        <v>28033</v>
      </c>
      <c r="T16942" s="66" t="s">
        <v>3544</v>
      </c>
    </row>
    <row r="16943" spans="19:20">
      <c r="S16943" s="42">
        <v>28034</v>
      </c>
      <c r="T16943" s="66" t="s">
        <v>4051</v>
      </c>
    </row>
    <row r="16944" spans="19:20">
      <c r="S16944" s="42">
        <v>28035</v>
      </c>
      <c r="T16944" s="66" t="s">
        <v>3319</v>
      </c>
    </row>
    <row r="16945" spans="19:20">
      <c r="S16945" s="42">
        <v>26015</v>
      </c>
      <c r="T16945" s="66" t="s">
        <v>4619</v>
      </c>
    </row>
    <row r="16946" spans="19:20">
      <c r="S16946" s="42">
        <v>26012</v>
      </c>
      <c r="T16946" s="66" t="s">
        <v>4637</v>
      </c>
    </row>
    <row r="16947" spans="19:20">
      <c r="S16947" s="42">
        <v>26014</v>
      </c>
      <c r="T16947" s="66" t="s">
        <v>3319</v>
      </c>
    </row>
    <row r="16948" spans="19:20">
      <c r="S16948" s="42">
        <v>26013</v>
      </c>
      <c r="T16948" s="66" t="s">
        <v>4619</v>
      </c>
    </row>
    <row r="16949" spans="19:20">
      <c r="S16949" s="42">
        <v>28036</v>
      </c>
      <c r="T16949" s="66" t="s">
        <v>3319</v>
      </c>
    </row>
    <row r="16950" spans="19:20">
      <c r="S16950" s="42">
        <v>26019</v>
      </c>
      <c r="T16950" s="66" t="s">
        <v>3421</v>
      </c>
    </row>
    <row r="16951" spans="19:20">
      <c r="S16951" s="42">
        <v>26017</v>
      </c>
      <c r="T16951" s="66" t="s">
        <v>3421</v>
      </c>
    </row>
    <row r="16952" spans="19:20">
      <c r="S16952" s="42">
        <v>26018</v>
      </c>
      <c r="T16952" s="66" t="s">
        <v>3421</v>
      </c>
    </row>
    <row r="16953" spans="19:20">
      <c r="S16953" s="42">
        <v>26016</v>
      </c>
      <c r="T16953" s="66" t="s">
        <v>3421</v>
      </c>
    </row>
    <row r="16954" spans="19:20">
      <c r="S16954" s="42">
        <v>28038</v>
      </c>
      <c r="T16954" s="66" t="s">
        <v>3421</v>
      </c>
    </row>
    <row r="16955" spans="19:20">
      <c r="S16955" s="42">
        <v>28037</v>
      </c>
      <c r="T16955" s="66" t="s">
        <v>3421</v>
      </c>
    </row>
    <row r="16956" spans="19:20">
      <c r="S16956" s="42">
        <v>26020</v>
      </c>
      <c r="T16956" s="66" t="s">
        <v>3421</v>
      </c>
    </row>
    <row r="16957" spans="19:20">
      <c r="S16957" s="42">
        <v>28039</v>
      </c>
      <c r="T16957" s="66" t="s">
        <v>3421</v>
      </c>
    </row>
    <row r="16958" spans="19:20">
      <c r="S16958" s="42">
        <v>26021</v>
      </c>
      <c r="T16958" s="66" t="s">
        <v>3421</v>
      </c>
    </row>
    <row r="16959" spans="19:20">
      <c r="S16959" s="42">
        <v>28040</v>
      </c>
      <c r="T16959" s="66" t="s">
        <v>3421</v>
      </c>
    </row>
    <row r="16960" spans="19:20">
      <c r="S16960" s="42">
        <v>26022</v>
      </c>
      <c r="T16960" s="66" t="s">
        <v>3421</v>
      </c>
    </row>
    <row r="16961" spans="19:20">
      <c r="S16961" s="42">
        <v>28041</v>
      </c>
      <c r="T16961" s="66" t="s">
        <v>3421</v>
      </c>
    </row>
    <row r="16962" spans="19:20">
      <c r="S16962" s="42">
        <v>28042</v>
      </c>
      <c r="T16962" s="66" t="s">
        <v>3421</v>
      </c>
    </row>
    <row r="16963" spans="19:20">
      <c r="S16963" s="42">
        <v>28043</v>
      </c>
      <c r="T16963" s="66" t="s">
        <v>3421</v>
      </c>
    </row>
    <row r="16964" spans="19:20">
      <c r="S16964" s="42">
        <v>28044</v>
      </c>
      <c r="T16964" s="66" t="s">
        <v>4571</v>
      </c>
    </row>
    <row r="16965" spans="19:20">
      <c r="S16965" s="42">
        <v>26024</v>
      </c>
      <c r="T16965" s="66" t="s">
        <v>3421</v>
      </c>
    </row>
    <row r="16966" spans="19:20">
      <c r="S16966" s="42">
        <v>26023</v>
      </c>
      <c r="T16966" s="66" t="s">
        <v>4638</v>
      </c>
    </row>
    <row r="16967" spans="19:20">
      <c r="S16967" s="42">
        <v>5240</v>
      </c>
      <c r="T16967" s="66" t="s">
        <v>3421</v>
      </c>
    </row>
    <row r="16968" spans="19:20">
      <c r="S16968" s="42">
        <v>28046</v>
      </c>
      <c r="T16968" s="66" t="s">
        <v>3213</v>
      </c>
    </row>
    <row r="16969" spans="19:20">
      <c r="S16969" s="42">
        <v>28045</v>
      </c>
      <c r="T16969" s="66" t="s">
        <v>3213</v>
      </c>
    </row>
    <row r="16970" spans="19:20">
      <c r="S16970" s="42">
        <v>26025</v>
      </c>
      <c r="T16970" s="66" t="s">
        <v>3213</v>
      </c>
    </row>
    <row r="16971" spans="19:20">
      <c r="S16971" s="42">
        <v>28047</v>
      </c>
      <c r="T16971" s="66" t="s">
        <v>4623</v>
      </c>
    </row>
    <row r="16972" spans="19:20">
      <c r="S16972" s="42">
        <v>28048</v>
      </c>
      <c r="T16972" s="66" t="s">
        <v>4051</v>
      </c>
    </row>
    <row r="16973" spans="19:20">
      <c r="S16973" s="42">
        <v>28052</v>
      </c>
      <c r="T16973" s="66" t="s">
        <v>4639</v>
      </c>
    </row>
    <row r="16974" spans="19:20">
      <c r="S16974" s="42">
        <v>28051</v>
      </c>
      <c r="T16974" s="66" t="s">
        <v>4639</v>
      </c>
    </row>
    <row r="16975" spans="19:20">
      <c r="S16975" s="42">
        <v>28050</v>
      </c>
      <c r="T16975" s="66" t="s">
        <v>4639</v>
      </c>
    </row>
    <row r="16976" spans="19:20">
      <c r="S16976" s="42">
        <v>28049</v>
      </c>
      <c r="T16976" s="66" t="s">
        <v>4639</v>
      </c>
    </row>
    <row r="16977" spans="19:20">
      <c r="S16977" s="42">
        <v>28053</v>
      </c>
      <c r="T16977" s="66" t="s">
        <v>4639</v>
      </c>
    </row>
    <row r="16978" spans="19:20">
      <c r="S16978" s="42">
        <v>28059</v>
      </c>
      <c r="T16978" s="66" t="s">
        <v>4607</v>
      </c>
    </row>
    <row r="16979" spans="19:20">
      <c r="S16979" s="42">
        <v>28058</v>
      </c>
      <c r="T16979" s="66" t="s">
        <v>4607</v>
      </c>
    </row>
    <row r="16980" spans="19:20">
      <c r="S16980" s="42">
        <v>28057</v>
      </c>
      <c r="T16980" s="66" t="s">
        <v>4607</v>
      </c>
    </row>
    <row r="16981" spans="19:20">
      <c r="S16981" s="42">
        <v>28056</v>
      </c>
      <c r="T16981" s="66" t="s">
        <v>4607</v>
      </c>
    </row>
    <row r="16982" spans="19:20">
      <c r="S16982" s="42">
        <v>28054</v>
      </c>
      <c r="T16982" s="66" t="s">
        <v>4607</v>
      </c>
    </row>
    <row r="16983" spans="19:20">
      <c r="S16983" s="42">
        <v>28060</v>
      </c>
      <c r="T16983" s="66" t="s">
        <v>4608</v>
      </c>
    </row>
    <row r="16984" spans="19:20">
      <c r="S16984" s="42">
        <v>28055</v>
      </c>
      <c r="T16984" s="66" t="s">
        <v>4607</v>
      </c>
    </row>
    <row r="16985" spans="19:20">
      <c r="S16985" s="42">
        <v>28061</v>
      </c>
      <c r="T16985" s="66" t="s">
        <v>4607</v>
      </c>
    </row>
    <row r="16986" spans="19:20">
      <c r="S16986" s="42">
        <v>6162</v>
      </c>
      <c r="T16986" s="66" t="s">
        <v>4607</v>
      </c>
    </row>
    <row r="16987" spans="19:20">
      <c r="S16987" s="42">
        <v>28066</v>
      </c>
      <c r="T16987" s="66" t="s">
        <v>4607</v>
      </c>
    </row>
    <row r="16988" spans="19:20">
      <c r="S16988" s="42">
        <v>26026</v>
      </c>
      <c r="T16988" s="66" t="s">
        <v>4608</v>
      </c>
    </row>
    <row r="16989" spans="19:20">
      <c r="S16989" s="42">
        <v>28062</v>
      </c>
      <c r="T16989" s="66" t="s">
        <v>4607</v>
      </c>
    </row>
    <row r="16990" spans="19:20">
      <c r="S16990" s="42">
        <v>28065</v>
      </c>
      <c r="T16990" s="66" t="s">
        <v>4607</v>
      </c>
    </row>
    <row r="16991" spans="19:20">
      <c r="S16991" s="42">
        <v>28068</v>
      </c>
      <c r="T16991" s="66" t="s">
        <v>4607</v>
      </c>
    </row>
    <row r="16992" spans="19:20">
      <c r="S16992" s="42">
        <v>28063</v>
      </c>
      <c r="T16992" s="66" t="s">
        <v>4607</v>
      </c>
    </row>
    <row r="16993" spans="19:20">
      <c r="S16993" s="42">
        <v>28067</v>
      </c>
      <c r="T16993" s="66" t="s">
        <v>4607</v>
      </c>
    </row>
    <row r="16994" spans="19:20">
      <c r="S16994" s="42">
        <v>28064</v>
      </c>
      <c r="T16994" s="66" t="s">
        <v>4607</v>
      </c>
    </row>
    <row r="16995" spans="19:20">
      <c r="S16995" s="42">
        <v>28070</v>
      </c>
      <c r="T16995" s="66" t="s">
        <v>4571</v>
      </c>
    </row>
    <row r="16996" spans="19:20">
      <c r="S16996" s="42">
        <v>28069</v>
      </c>
      <c r="T16996" s="66" t="s">
        <v>4571</v>
      </c>
    </row>
    <row r="16997" spans="19:20">
      <c r="S16997" s="42">
        <v>8022</v>
      </c>
      <c r="T16997" s="66" t="s">
        <v>4640</v>
      </c>
    </row>
    <row r="16998" spans="19:20">
      <c r="S16998" s="42">
        <v>51027</v>
      </c>
      <c r="T16998" s="66" t="s">
        <v>3278</v>
      </c>
    </row>
    <row r="16999" spans="19:20">
      <c r="S16999" s="42">
        <v>26027</v>
      </c>
      <c r="T16999" s="66" t="s">
        <v>4641</v>
      </c>
    </row>
    <row r="17000" spans="19:20">
      <c r="S17000" s="42">
        <v>1062</v>
      </c>
      <c r="T17000" s="66" t="s">
        <v>4640</v>
      </c>
    </row>
    <row r="17001" spans="19:20">
      <c r="S17001" s="42">
        <v>26028</v>
      </c>
      <c r="T17001" s="66" t="s">
        <v>4204</v>
      </c>
    </row>
    <row r="17002" spans="19:20">
      <c r="S17002" s="42">
        <v>4029</v>
      </c>
      <c r="T17002" s="66" t="s">
        <v>4640</v>
      </c>
    </row>
    <row r="17003" spans="19:20">
      <c r="S17003" s="42">
        <v>4028</v>
      </c>
      <c r="T17003" s="66" t="s">
        <v>4640</v>
      </c>
    </row>
    <row r="17004" spans="19:20">
      <c r="S17004" s="42">
        <v>4027</v>
      </c>
      <c r="T17004" s="66" t="s">
        <v>4640</v>
      </c>
    </row>
    <row r="17005" spans="19:20">
      <c r="S17005" s="42">
        <v>25179</v>
      </c>
      <c r="T17005" s="66" t="s">
        <v>4051</v>
      </c>
    </row>
    <row r="17006" spans="19:20">
      <c r="S17006" s="42">
        <v>6144</v>
      </c>
      <c r="T17006" s="66" t="s">
        <v>4569</v>
      </c>
    </row>
    <row r="17007" spans="19:20">
      <c r="S17007" s="42">
        <v>28072</v>
      </c>
      <c r="T17007" s="66" t="s">
        <v>3313</v>
      </c>
    </row>
    <row r="17008" spans="19:20">
      <c r="S17008" s="42">
        <v>28071</v>
      </c>
      <c r="T17008" s="66" t="s">
        <v>3313</v>
      </c>
    </row>
    <row r="17009" spans="19:20">
      <c r="S17009" s="42">
        <v>28073</v>
      </c>
      <c r="T17009" s="66" t="s">
        <v>3313</v>
      </c>
    </row>
    <row r="17010" spans="19:20">
      <c r="S17010" s="42">
        <v>28074</v>
      </c>
      <c r="T17010" s="66" t="s">
        <v>4642</v>
      </c>
    </row>
    <row r="17011" spans="19:20">
      <c r="S17011" s="42">
        <v>28075</v>
      </c>
      <c r="T17011" s="66" t="s">
        <v>3313</v>
      </c>
    </row>
    <row r="17012" spans="19:20">
      <c r="S17012" s="42">
        <v>28076</v>
      </c>
      <c r="T17012" s="66" t="s">
        <v>4274</v>
      </c>
    </row>
    <row r="17013" spans="19:20">
      <c r="S17013" s="42">
        <v>26029</v>
      </c>
      <c r="T17013" s="66" t="s">
        <v>3313</v>
      </c>
    </row>
    <row r="17014" spans="19:20">
      <c r="S17014" s="42">
        <v>26030</v>
      </c>
      <c r="T17014" s="66" t="s">
        <v>3313</v>
      </c>
    </row>
    <row r="17015" spans="19:20">
      <c r="S17015" s="42">
        <v>83211</v>
      </c>
      <c r="T17015" s="66" t="s">
        <v>3313</v>
      </c>
    </row>
    <row r="17016" spans="19:20">
      <c r="S17016" s="42">
        <v>83401</v>
      </c>
      <c r="T17016" s="66" t="s">
        <v>3313</v>
      </c>
    </row>
    <row r="17017" spans="19:20">
      <c r="S17017" s="42">
        <v>83402</v>
      </c>
      <c r="T17017" s="66" t="s">
        <v>3313</v>
      </c>
    </row>
    <row r="17018" spans="19:20">
      <c r="S17018" s="42">
        <v>28077</v>
      </c>
      <c r="T17018" s="66" t="s">
        <v>3213</v>
      </c>
    </row>
    <row r="17019" spans="19:20">
      <c r="S17019" s="42">
        <v>28078</v>
      </c>
      <c r="T17019" s="66" t="s">
        <v>3213</v>
      </c>
    </row>
    <row r="17020" spans="19:20">
      <c r="S17020" s="42">
        <v>20525</v>
      </c>
      <c r="T17020" s="66" t="s">
        <v>3213</v>
      </c>
    </row>
    <row r="17021" spans="19:20">
      <c r="S17021" s="42">
        <v>26031</v>
      </c>
      <c r="T17021" s="66" t="s">
        <v>4543</v>
      </c>
    </row>
    <row r="17022" spans="19:20">
      <c r="S17022" s="42">
        <v>28079</v>
      </c>
      <c r="T17022" s="66" t="s">
        <v>4543</v>
      </c>
    </row>
    <row r="17023" spans="19:20">
      <c r="S17023" s="42">
        <v>26032</v>
      </c>
      <c r="T17023" s="66" t="s">
        <v>4543</v>
      </c>
    </row>
    <row r="17024" spans="19:20">
      <c r="S17024" s="42">
        <v>28080</v>
      </c>
      <c r="T17024" s="66" t="s">
        <v>4543</v>
      </c>
    </row>
    <row r="17025" spans="19:20">
      <c r="S17025" s="42">
        <v>26033</v>
      </c>
      <c r="T17025" s="66" t="s">
        <v>4470</v>
      </c>
    </row>
    <row r="17026" spans="19:20">
      <c r="S17026" s="42">
        <v>28081</v>
      </c>
      <c r="T17026" s="66" t="s">
        <v>4543</v>
      </c>
    </row>
    <row r="17027" spans="19:20">
      <c r="S17027" s="42">
        <v>26034</v>
      </c>
      <c r="T17027" s="66" t="s">
        <v>4543</v>
      </c>
    </row>
    <row r="17028" spans="19:20">
      <c r="S17028" s="42">
        <v>26035</v>
      </c>
      <c r="T17028" s="66" t="s">
        <v>4643</v>
      </c>
    </row>
    <row r="17029" spans="19:20">
      <c r="S17029" s="42">
        <v>5241</v>
      </c>
      <c r="T17029" s="66" t="s">
        <v>3213</v>
      </c>
    </row>
    <row r="17030" spans="19:20">
      <c r="S17030" s="42">
        <v>28082</v>
      </c>
      <c r="T17030" s="66" t="s">
        <v>4274</v>
      </c>
    </row>
    <row r="17031" spans="19:20">
      <c r="S17031" s="42">
        <v>28083</v>
      </c>
      <c r="T17031" s="66" t="s">
        <v>4274</v>
      </c>
    </row>
    <row r="17032" spans="19:20">
      <c r="S17032" s="42">
        <v>26036</v>
      </c>
      <c r="T17032" s="66" t="s">
        <v>4051</v>
      </c>
    </row>
    <row r="17033" spans="19:20">
      <c r="S17033" s="42">
        <v>26037</v>
      </c>
      <c r="T17033" s="66" t="s">
        <v>3465</v>
      </c>
    </row>
    <row r="17034" spans="19:20">
      <c r="S17034" s="42">
        <v>28084</v>
      </c>
      <c r="T17034" s="66" t="s">
        <v>3343</v>
      </c>
    </row>
    <row r="17035" spans="19:20">
      <c r="S17035" s="42">
        <v>26038</v>
      </c>
      <c r="T17035" s="66" t="s">
        <v>4636</v>
      </c>
    </row>
    <row r="17036" spans="19:20">
      <c r="S17036" s="42">
        <v>26039</v>
      </c>
      <c r="T17036" s="66" t="s">
        <v>4051</v>
      </c>
    </row>
    <row r="17037" spans="19:20">
      <c r="S17037" s="42">
        <v>5242</v>
      </c>
      <c r="T17037" s="66" t="s">
        <v>3213</v>
      </c>
    </row>
    <row r="17038" spans="19:20">
      <c r="S17038" s="42">
        <v>5243</v>
      </c>
      <c r="T17038" s="66" t="s">
        <v>3213</v>
      </c>
    </row>
    <row r="17039" spans="19:20">
      <c r="S17039" s="42">
        <v>5244</v>
      </c>
      <c r="T17039" s="66" t="s">
        <v>3213</v>
      </c>
    </row>
    <row r="17040" spans="19:20">
      <c r="S17040" s="42">
        <v>26041</v>
      </c>
      <c r="T17040" s="66" t="s">
        <v>3313</v>
      </c>
    </row>
    <row r="17041" spans="19:20">
      <c r="S17041" s="42">
        <v>26040</v>
      </c>
      <c r="T17041" s="66" t="s">
        <v>3313</v>
      </c>
    </row>
    <row r="17042" spans="19:20">
      <c r="S17042" s="42">
        <v>5246</v>
      </c>
      <c r="T17042" s="66" t="s">
        <v>4601</v>
      </c>
    </row>
    <row r="17043" spans="19:20">
      <c r="S17043" s="42">
        <v>5245</v>
      </c>
      <c r="T17043" s="66" t="s">
        <v>4601</v>
      </c>
    </row>
    <row r="17044" spans="19:20">
      <c r="S17044" s="42">
        <v>26044</v>
      </c>
      <c r="T17044" s="66" t="s">
        <v>4644</v>
      </c>
    </row>
    <row r="17045" spans="19:20">
      <c r="S17045" s="42">
        <v>26043</v>
      </c>
      <c r="T17045" s="66" t="s">
        <v>4644</v>
      </c>
    </row>
    <row r="17046" spans="19:20">
      <c r="S17046" s="42">
        <v>26042</v>
      </c>
      <c r="T17046" s="66" t="s">
        <v>4644</v>
      </c>
    </row>
    <row r="17047" spans="19:20">
      <c r="S17047" s="66" t="s">
        <v>4645</v>
      </c>
      <c r="T17047" s="66" t="s">
        <v>4450</v>
      </c>
    </row>
    <row r="17048" spans="19:20">
      <c r="S17048" s="66" t="s">
        <v>4646</v>
      </c>
      <c r="T17048" s="66" t="s">
        <v>4450</v>
      </c>
    </row>
    <row r="17049" spans="19:20">
      <c r="S17049" s="66" t="s">
        <v>4647</v>
      </c>
      <c r="T17049" s="66" t="s">
        <v>4450</v>
      </c>
    </row>
    <row r="17050" spans="19:20">
      <c r="S17050" s="42">
        <v>4224303</v>
      </c>
      <c r="T17050" s="66" t="s">
        <v>4450</v>
      </c>
    </row>
    <row r="17051" spans="19:20">
      <c r="S17051" s="66" t="s">
        <v>4648</v>
      </c>
      <c r="T17051" s="66" t="s">
        <v>4450</v>
      </c>
    </row>
    <row r="17052" spans="19:20">
      <c r="S17052" s="66" t="s">
        <v>4649</v>
      </c>
      <c r="T17052" s="66" t="s">
        <v>4450</v>
      </c>
    </row>
    <row r="17053" spans="19:20">
      <c r="S17053" s="66" t="s">
        <v>4650</v>
      </c>
      <c r="T17053" s="66" t="s">
        <v>4450</v>
      </c>
    </row>
    <row r="17054" spans="19:20">
      <c r="S17054" s="66" t="s">
        <v>4651</v>
      </c>
      <c r="T17054" s="66" t="s">
        <v>4450</v>
      </c>
    </row>
    <row r="17055" spans="19:20">
      <c r="S17055" s="66" t="s">
        <v>4652</v>
      </c>
      <c r="T17055" s="66" t="s">
        <v>4450</v>
      </c>
    </row>
    <row r="17056" spans="19:20">
      <c r="S17056" s="66" t="s">
        <v>4653</v>
      </c>
      <c r="T17056" s="66" t="s">
        <v>4450</v>
      </c>
    </row>
    <row r="17057" spans="19:20">
      <c r="S17057" s="66" t="s">
        <v>4654</v>
      </c>
      <c r="T17057" s="66" t="s">
        <v>4450</v>
      </c>
    </row>
    <row r="17058" spans="19:20">
      <c r="S17058" s="66" t="s">
        <v>4655</v>
      </c>
      <c r="T17058" s="66" t="s">
        <v>4450</v>
      </c>
    </row>
    <row r="17059" spans="19:20">
      <c r="S17059" s="42">
        <v>4224808</v>
      </c>
      <c r="T17059" s="66" t="s">
        <v>4450</v>
      </c>
    </row>
    <row r="17060" spans="19:20">
      <c r="S17060" s="66" t="s">
        <v>4656</v>
      </c>
      <c r="T17060" s="66" t="s">
        <v>4450</v>
      </c>
    </row>
    <row r="17061" spans="19:20">
      <c r="S17061" s="66" t="s">
        <v>4657</v>
      </c>
      <c r="T17061" s="66" t="s">
        <v>4450</v>
      </c>
    </row>
    <row r="17062" spans="19:20">
      <c r="S17062" s="66" t="s">
        <v>4658</v>
      </c>
      <c r="T17062" s="66" t="s">
        <v>4450</v>
      </c>
    </row>
    <row r="17063" spans="19:20">
      <c r="S17063" s="66" t="s">
        <v>4659</v>
      </c>
      <c r="T17063" s="66" t="s">
        <v>4450</v>
      </c>
    </row>
    <row r="17064" spans="19:20">
      <c r="S17064" s="66" t="s">
        <v>4660</v>
      </c>
      <c r="T17064" s="66" t="s">
        <v>4450</v>
      </c>
    </row>
    <row r="17065" spans="19:20">
      <c r="S17065" s="66" t="s">
        <v>4661</v>
      </c>
      <c r="T17065" s="66" t="s">
        <v>4450</v>
      </c>
    </row>
    <row r="17066" spans="19:20">
      <c r="S17066" s="66" t="s">
        <v>4662</v>
      </c>
      <c r="T17066" s="66" t="s">
        <v>4450</v>
      </c>
    </row>
    <row r="17067" spans="19:20">
      <c r="S17067" s="66" t="s">
        <v>4663</v>
      </c>
      <c r="T17067" s="66" t="s">
        <v>4450</v>
      </c>
    </row>
    <row r="17068" spans="19:20">
      <c r="S17068" s="66" t="s">
        <v>4664</v>
      </c>
      <c r="T17068" s="66" t="s">
        <v>4450</v>
      </c>
    </row>
    <row r="17069" spans="19:20">
      <c r="S17069" s="42">
        <v>4224561</v>
      </c>
      <c r="T17069" s="66" t="s">
        <v>4450</v>
      </c>
    </row>
    <row r="17070" spans="19:20">
      <c r="S17070" s="66" t="s">
        <v>4665</v>
      </c>
      <c r="T17070" s="66" t="s">
        <v>4450</v>
      </c>
    </row>
    <row r="17071" spans="19:20">
      <c r="S17071" s="66" t="s">
        <v>4666</v>
      </c>
      <c r="T17071" s="66" t="s">
        <v>4450</v>
      </c>
    </row>
    <row r="17072" spans="19:20">
      <c r="S17072" s="66" t="s">
        <v>4667</v>
      </c>
      <c r="T17072" s="66" t="s">
        <v>4450</v>
      </c>
    </row>
    <row r="17073" spans="19:20">
      <c r="S17073" s="66" t="s">
        <v>4668</v>
      </c>
      <c r="T17073" s="66" t="s">
        <v>4450</v>
      </c>
    </row>
    <row r="17074" spans="19:20">
      <c r="S17074" s="66" t="s">
        <v>4669</v>
      </c>
      <c r="T17074" s="66" t="s">
        <v>4450</v>
      </c>
    </row>
    <row r="17075" spans="19:20">
      <c r="S17075" s="66" t="s">
        <v>4670</v>
      </c>
      <c r="T17075" s="66" t="s">
        <v>4450</v>
      </c>
    </row>
    <row r="17076" spans="19:20">
      <c r="S17076" s="66" t="s">
        <v>4671</v>
      </c>
      <c r="T17076" s="66" t="s">
        <v>4450</v>
      </c>
    </row>
    <row r="17077" spans="19:20">
      <c r="S17077" s="66" t="s">
        <v>4672</v>
      </c>
      <c r="T17077" s="66" t="s">
        <v>4450</v>
      </c>
    </row>
    <row r="17078" spans="19:20">
      <c r="S17078" s="42">
        <v>1744497</v>
      </c>
      <c r="T17078" s="66" t="s">
        <v>4450</v>
      </c>
    </row>
    <row r="17079" spans="19:20">
      <c r="S17079" s="66" t="s">
        <v>4673</v>
      </c>
      <c r="T17079" s="66" t="s">
        <v>4450</v>
      </c>
    </row>
    <row r="17080" spans="19:20">
      <c r="S17080" s="66" t="s">
        <v>4674</v>
      </c>
      <c r="T17080" s="66" t="s">
        <v>4450</v>
      </c>
    </row>
    <row r="17081" spans="19:20">
      <c r="S17081" s="66" t="s">
        <v>4675</v>
      </c>
      <c r="T17081" s="66" t="s">
        <v>4450</v>
      </c>
    </row>
    <row r="17082" spans="19:20">
      <c r="S17082" s="66" t="s">
        <v>4676</v>
      </c>
      <c r="T17082" s="66" t="s">
        <v>4450</v>
      </c>
    </row>
    <row r="17083" spans="19:20">
      <c r="S17083" s="42">
        <v>10036348</v>
      </c>
      <c r="T17083" s="66" t="s">
        <v>4450</v>
      </c>
    </row>
    <row r="17084" spans="19:20">
      <c r="S17084" s="66" t="s">
        <v>4677</v>
      </c>
      <c r="T17084" s="66" t="s">
        <v>4450</v>
      </c>
    </row>
    <row r="17085" spans="19:20">
      <c r="S17085" s="66" t="s">
        <v>4678</v>
      </c>
      <c r="T17085" s="66" t="s">
        <v>4450</v>
      </c>
    </row>
    <row r="17086" spans="19:20">
      <c r="S17086" s="66" t="s">
        <v>4679</v>
      </c>
      <c r="T17086" s="66" t="s">
        <v>4450</v>
      </c>
    </row>
    <row r="17087" spans="19:20">
      <c r="S17087" s="66" t="s">
        <v>4680</v>
      </c>
      <c r="T17087" s="66" t="s">
        <v>4450</v>
      </c>
    </row>
    <row r="17088" spans="19:20">
      <c r="S17088" s="66" t="s">
        <v>4681</v>
      </c>
      <c r="T17088" s="66" t="s">
        <v>4450</v>
      </c>
    </row>
    <row r="17089" spans="19:20">
      <c r="S17089" s="66" t="s">
        <v>4682</v>
      </c>
      <c r="T17089" s="66" t="s">
        <v>4450</v>
      </c>
    </row>
    <row r="17090" spans="19:20">
      <c r="S17090" s="66" t="s">
        <v>4683</v>
      </c>
      <c r="T17090" s="66" t="s">
        <v>4450</v>
      </c>
    </row>
    <row r="17091" spans="19:20">
      <c r="S17091" s="66" t="s">
        <v>4684</v>
      </c>
      <c r="T17091" s="66" t="s">
        <v>4450</v>
      </c>
    </row>
    <row r="17092" spans="19:20">
      <c r="S17092" s="66" t="s">
        <v>4685</v>
      </c>
      <c r="T17092" s="66" t="s">
        <v>4450</v>
      </c>
    </row>
    <row r="17093" spans="19:20">
      <c r="S17093" s="66" t="s">
        <v>4686</v>
      </c>
      <c r="T17093" s="66" t="s">
        <v>4450</v>
      </c>
    </row>
    <row r="17094" spans="19:20">
      <c r="S17094" s="66" t="s">
        <v>4687</v>
      </c>
      <c r="T17094" s="66" t="s">
        <v>4450</v>
      </c>
    </row>
    <row r="17095" spans="19:20">
      <c r="S17095" s="66" t="s">
        <v>4688</v>
      </c>
      <c r="T17095" s="66" t="s">
        <v>4450</v>
      </c>
    </row>
    <row r="17096" spans="19:20">
      <c r="S17096" s="42">
        <v>2229038</v>
      </c>
      <c r="T17096" s="66" t="s">
        <v>4450</v>
      </c>
    </row>
    <row r="17097" spans="19:20">
      <c r="S17097" s="66" t="s">
        <v>4689</v>
      </c>
      <c r="T17097" s="66" t="s">
        <v>4450</v>
      </c>
    </row>
    <row r="17098" spans="19:20">
      <c r="S17098" s="66" t="s">
        <v>4690</v>
      </c>
      <c r="T17098" s="66" t="s">
        <v>4450</v>
      </c>
    </row>
    <row r="17099" spans="19:20">
      <c r="S17099" s="66" t="s">
        <v>4691</v>
      </c>
      <c r="T17099" s="66" t="s">
        <v>4450</v>
      </c>
    </row>
    <row r="17100" spans="19:20">
      <c r="S17100" s="42">
        <v>2228766</v>
      </c>
      <c r="T17100" s="66" t="s">
        <v>4450</v>
      </c>
    </row>
    <row r="17101" spans="19:20">
      <c r="S17101" s="66" t="s">
        <v>4692</v>
      </c>
      <c r="T17101" s="66" t="s">
        <v>4450</v>
      </c>
    </row>
    <row r="17102" spans="19:20">
      <c r="S17102" s="66" t="s">
        <v>4693</v>
      </c>
      <c r="T17102" s="66" t="s">
        <v>4450</v>
      </c>
    </row>
    <row r="17103" spans="19:20">
      <c r="S17103" s="66" t="s">
        <v>4694</v>
      </c>
      <c r="T17103" s="66" t="s">
        <v>4450</v>
      </c>
    </row>
    <row r="17104" spans="19:20">
      <c r="S17104" s="66" t="s">
        <v>4695</v>
      </c>
      <c r="T17104" s="66" t="s">
        <v>4450</v>
      </c>
    </row>
    <row r="17105" spans="19:20">
      <c r="S17105" s="66" t="s">
        <v>4696</v>
      </c>
      <c r="T17105" s="66" t="s">
        <v>4450</v>
      </c>
    </row>
    <row r="17106" spans="19:20">
      <c r="S17106" s="42">
        <v>4224702</v>
      </c>
      <c r="T17106" s="66" t="s">
        <v>4450</v>
      </c>
    </row>
    <row r="17107" spans="19:20">
      <c r="S17107" s="66" t="s">
        <v>4697</v>
      </c>
      <c r="T17107" s="66" t="s">
        <v>4450</v>
      </c>
    </row>
    <row r="17108" spans="19:20">
      <c r="S17108" s="42">
        <v>4224810</v>
      </c>
      <c r="T17108" s="66" t="s">
        <v>4450</v>
      </c>
    </row>
    <row r="17109" spans="19:20">
      <c r="S17109" s="66" t="s">
        <v>4698</v>
      </c>
      <c r="T17109" s="66" t="s">
        <v>4450</v>
      </c>
    </row>
    <row r="17110" spans="19:20">
      <c r="S17110" s="66" t="s">
        <v>4699</v>
      </c>
      <c r="T17110" s="66" t="s">
        <v>4450</v>
      </c>
    </row>
    <row r="17111" spans="19:20">
      <c r="S17111" s="66" t="s">
        <v>4700</v>
      </c>
      <c r="T17111" s="66" t="s">
        <v>4450</v>
      </c>
    </row>
    <row r="17112" spans="19:20">
      <c r="S17112" s="66" t="s">
        <v>4701</v>
      </c>
      <c r="T17112" s="66" t="s">
        <v>4450</v>
      </c>
    </row>
    <row r="17113" spans="19:20">
      <c r="S17113" s="42">
        <v>4224258</v>
      </c>
      <c r="T17113" s="66" t="s">
        <v>4450</v>
      </c>
    </row>
    <row r="17114" spans="19:20">
      <c r="S17114" s="66" t="s">
        <v>4702</v>
      </c>
      <c r="T17114" s="66" t="s">
        <v>4450</v>
      </c>
    </row>
    <row r="17115" spans="19:20">
      <c r="S17115" s="42">
        <v>2229448</v>
      </c>
      <c r="T17115" s="66" t="s">
        <v>4450</v>
      </c>
    </row>
    <row r="17116" spans="19:20">
      <c r="S17116" s="66" t="s">
        <v>4703</v>
      </c>
      <c r="T17116" s="66" t="s">
        <v>4450</v>
      </c>
    </row>
    <row r="17117" spans="19:20">
      <c r="S17117" s="66" t="s">
        <v>4704</v>
      </c>
      <c r="T17117" s="66" t="s">
        <v>4450</v>
      </c>
    </row>
    <row r="17118" spans="19:20">
      <c r="S17118" s="66" t="s">
        <v>4705</v>
      </c>
      <c r="T17118" s="66" t="s">
        <v>4450</v>
      </c>
    </row>
    <row r="17119" spans="19:20">
      <c r="S17119" s="42">
        <v>26045</v>
      </c>
      <c r="T17119" s="66" t="s">
        <v>4640</v>
      </c>
    </row>
    <row r="17120" spans="19:20">
      <c r="S17120" s="42">
        <v>28087</v>
      </c>
      <c r="T17120" s="66" t="s">
        <v>3319</v>
      </c>
    </row>
    <row r="17121" spans="19:20">
      <c r="S17121" s="42">
        <v>28086</v>
      </c>
      <c r="T17121" s="66" t="s">
        <v>4619</v>
      </c>
    </row>
    <row r="17122" spans="19:20">
      <c r="S17122" s="42">
        <v>28085</v>
      </c>
      <c r="T17122" s="66" t="s">
        <v>3319</v>
      </c>
    </row>
    <row r="17123" spans="19:20">
      <c r="S17123" s="42">
        <v>26047</v>
      </c>
      <c r="T17123" s="66" t="s">
        <v>4706</v>
      </c>
    </row>
    <row r="17124" spans="19:20">
      <c r="S17124" s="42">
        <v>26049</v>
      </c>
      <c r="T17124" s="66" t="s">
        <v>4706</v>
      </c>
    </row>
    <row r="17125" spans="19:20">
      <c r="S17125" s="42">
        <v>26050</v>
      </c>
      <c r="T17125" s="66" t="s">
        <v>4706</v>
      </c>
    </row>
    <row r="17126" spans="19:20">
      <c r="S17126" s="42">
        <v>26048</v>
      </c>
      <c r="T17126" s="66" t="s">
        <v>4706</v>
      </c>
    </row>
    <row r="17127" spans="19:20">
      <c r="S17127" s="42">
        <v>5247</v>
      </c>
      <c r="T17127" s="66" t="s">
        <v>4543</v>
      </c>
    </row>
    <row r="17128" spans="19:20">
      <c r="S17128" s="42">
        <v>28088</v>
      </c>
      <c r="T17128" s="66" t="s">
        <v>4707</v>
      </c>
    </row>
    <row r="17129" spans="19:20">
      <c r="S17129" s="42">
        <v>75079</v>
      </c>
      <c r="T17129" s="66" t="s">
        <v>4051</v>
      </c>
    </row>
    <row r="17130" spans="19:20">
      <c r="S17130" s="42">
        <v>28091</v>
      </c>
      <c r="T17130" s="66" t="s">
        <v>3432</v>
      </c>
    </row>
    <row r="17131" spans="19:20">
      <c r="S17131" s="42">
        <v>28090</v>
      </c>
      <c r="T17131" s="66" t="s">
        <v>3329</v>
      </c>
    </row>
    <row r="17132" spans="19:20">
      <c r="S17132" s="42">
        <v>26054</v>
      </c>
      <c r="T17132" s="66" t="s">
        <v>4708</v>
      </c>
    </row>
    <row r="17133" spans="19:20">
      <c r="S17133" s="42">
        <v>75080</v>
      </c>
      <c r="T17133" s="66" t="s">
        <v>3343</v>
      </c>
    </row>
    <row r="17134" spans="19:20">
      <c r="S17134" s="42">
        <v>26052</v>
      </c>
      <c r="T17134" s="66" t="s">
        <v>4708</v>
      </c>
    </row>
    <row r="17135" spans="19:20">
      <c r="S17135" s="42">
        <v>26051</v>
      </c>
      <c r="T17135" s="66" t="s">
        <v>4708</v>
      </c>
    </row>
    <row r="17136" spans="19:20">
      <c r="S17136" s="42">
        <v>28089</v>
      </c>
      <c r="T17136" s="66" t="s">
        <v>4708</v>
      </c>
    </row>
    <row r="17137" spans="19:20">
      <c r="S17137" s="42">
        <v>26053</v>
      </c>
      <c r="T17137" s="66" t="s">
        <v>4708</v>
      </c>
    </row>
    <row r="17138" spans="19:20">
      <c r="S17138" s="42">
        <v>28095</v>
      </c>
      <c r="T17138" s="66" t="s">
        <v>3313</v>
      </c>
    </row>
    <row r="17139" spans="19:20">
      <c r="S17139" s="42">
        <v>28094</v>
      </c>
      <c r="T17139" s="66" t="s">
        <v>3313</v>
      </c>
    </row>
    <row r="17140" spans="19:20">
      <c r="S17140" s="42">
        <v>28092</v>
      </c>
      <c r="T17140" s="66" t="s">
        <v>4632</v>
      </c>
    </row>
    <row r="17141" spans="19:20">
      <c r="S17141" s="42">
        <v>26055</v>
      </c>
      <c r="T17141" s="66" t="s">
        <v>4632</v>
      </c>
    </row>
    <row r="17142" spans="19:20">
      <c r="S17142" s="42">
        <v>26056</v>
      </c>
      <c r="T17142" s="66" t="s">
        <v>4632</v>
      </c>
    </row>
    <row r="17143" spans="19:20">
      <c r="S17143" s="42">
        <v>28093</v>
      </c>
      <c r="T17143" s="66" t="s">
        <v>4709</v>
      </c>
    </row>
    <row r="17144" spans="19:20">
      <c r="S17144" s="42">
        <v>26057</v>
      </c>
      <c r="T17144" s="66" t="s">
        <v>4632</v>
      </c>
    </row>
    <row r="17145" spans="19:20">
      <c r="S17145" s="42">
        <v>26058</v>
      </c>
      <c r="T17145" s="66" t="s">
        <v>4632</v>
      </c>
    </row>
    <row r="17146" spans="19:20">
      <c r="S17146" s="42">
        <v>28096</v>
      </c>
      <c r="T17146" s="66" t="s">
        <v>4634</v>
      </c>
    </row>
    <row r="17147" spans="19:20">
      <c r="S17147" s="42">
        <v>28102</v>
      </c>
      <c r="T17147" s="66" t="s">
        <v>3213</v>
      </c>
    </row>
    <row r="17148" spans="19:20">
      <c r="S17148" s="42">
        <v>28103</v>
      </c>
      <c r="T17148" s="66" t="s">
        <v>3213</v>
      </c>
    </row>
    <row r="17149" spans="19:20">
      <c r="S17149" s="42">
        <v>83212</v>
      </c>
      <c r="T17149" s="66" t="s">
        <v>3213</v>
      </c>
    </row>
    <row r="17150" spans="19:20">
      <c r="S17150" s="42">
        <v>26061</v>
      </c>
      <c r="T17150" s="66" t="s">
        <v>4710</v>
      </c>
    </row>
    <row r="17151" spans="19:20">
      <c r="S17151" s="42">
        <v>26062</v>
      </c>
      <c r="T17151" s="66" t="s">
        <v>4710</v>
      </c>
    </row>
    <row r="17152" spans="19:20">
      <c r="S17152" s="42">
        <v>28104</v>
      </c>
      <c r="T17152" s="66" t="s">
        <v>4710</v>
      </c>
    </row>
    <row r="17153" spans="19:20">
      <c r="S17153" s="42">
        <v>26063</v>
      </c>
      <c r="T17153" s="66" t="s">
        <v>4710</v>
      </c>
    </row>
    <row r="17154" spans="19:20">
      <c r="S17154" s="42">
        <v>5248</v>
      </c>
      <c r="T17154" s="66" t="s">
        <v>4710</v>
      </c>
    </row>
    <row r="17155" spans="19:20">
      <c r="S17155" s="42">
        <v>28105</v>
      </c>
      <c r="T17155" s="66" t="s">
        <v>4710</v>
      </c>
    </row>
    <row r="17156" spans="19:20">
      <c r="S17156" s="42">
        <v>26064</v>
      </c>
      <c r="T17156" s="66" t="s">
        <v>4710</v>
      </c>
    </row>
    <row r="17157" spans="19:20">
      <c r="S17157" s="42">
        <v>26046</v>
      </c>
      <c r="T17157" s="66" t="s">
        <v>4711</v>
      </c>
    </row>
    <row r="17158" spans="19:20">
      <c r="S17158" s="42">
        <v>28110</v>
      </c>
      <c r="T17158" s="66" t="s">
        <v>3467</v>
      </c>
    </row>
    <row r="17159" spans="19:20">
      <c r="S17159" s="42">
        <v>26066</v>
      </c>
      <c r="T17159" s="66" t="s">
        <v>3368</v>
      </c>
    </row>
    <row r="17160" spans="19:20">
      <c r="S17160" s="42">
        <v>28111</v>
      </c>
      <c r="T17160" s="66" t="s">
        <v>4280</v>
      </c>
    </row>
    <row r="17161" spans="19:20">
      <c r="S17161" s="42">
        <v>51028</v>
      </c>
      <c r="T17161" s="66" t="s">
        <v>3278</v>
      </c>
    </row>
    <row r="17162" spans="19:20">
      <c r="S17162" s="42">
        <v>26067</v>
      </c>
      <c r="T17162" s="66" t="s">
        <v>4712</v>
      </c>
    </row>
    <row r="17163" spans="19:20">
      <c r="S17163" s="42">
        <v>26068</v>
      </c>
      <c r="T17163" s="66" t="s">
        <v>3886</v>
      </c>
    </row>
    <row r="17164" spans="19:20">
      <c r="S17164" s="42">
        <v>28113</v>
      </c>
      <c r="T17164" s="66" t="s">
        <v>3213</v>
      </c>
    </row>
    <row r="17165" spans="19:20">
      <c r="S17165" s="42">
        <v>28112</v>
      </c>
      <c r="T17165" s="66" t="s">
        <v>3213</v>
      </c>
    </row>
    <row r="17166" spans="19:20">
      <c r="S17166" s="42">
        <v>26069</v>
      </c>
      <c r="T17166" s="66" t="s">
        <v>3886</v>
      </c>
    </row>
    <row r="17167" spans="19:20">
      <c r="S17167" s="42">
        <v>28114</v>
      </c>
      <c r="T17167" s="66" t="s">
        <v>3213</v>
      </c>
    </row>
    <row r="17168" spans="19:20">
      <c r="S17168" s="42">
        <v>28116</v>
      </c>
      <c r="T17168" s="66" t="s">
        <v>3340</v>
      </c>
    </row>
    <row r="17169" spans="19:20">
      <c r="S17169" s="42">
        <v>28115</v>
      </c>
      <c r="T17169" s="66" t="s">
        <v>3340</v>
      </c>
    </row>
    <row r="17170" spans="19:20">
      <c r="S17170" s="42">
        <v>26070</v>
      </c>
      <c r="T17170" s="66" t="s">
        <v>4082</v>
      </c>
    </row>
    <row r="17171" spans="19:20">
      <c r="S17171" s="42">
        <v>26060</v>
      </c>
      <c r="T17171" s="66" t="s">
        <v>4642</v>
      </c>
    </row>
    <row r="17172" spans="19:20">
      <c r="S17172" s="42">
        <v>26059</v>
      </c>
      <c r="T17172" s="66" t="s">
        <v>3313</v>
      </c>
    </row>
    <row r="17173" spans="19:20">
      <c r="S17173" s="42">
        <v>28101</v>
      </c>
      <c r="T17173" s="66" t="s">
        <v>3313</v>
      </c>
    </row>
    <row r="17174" spans="19:20">
      <c r="S17174" s="42">
        <v>2062</v>
      </c>
      <c r="T17174" s="66" t="s">
        <v>4713</v>
      </c>
    </row>
    <row r="17175" spans="19:20">
      <c r="S17175" s="42">
        <v>20526</v>
      </c>
      <c r="T17175" s="66" t="s">
        <v>3213</v>
      </c>
    </row>
    <row r="17176" spans="19:20">
      <c r="S17176" s="42">
        <v>28117</v>
      </c>
      <c r="T17176" s="66" t="s">
        <v>3213</v>
      </c>
    </row>
    <row r="17177" spans="19:20">
      <c r="S17177" s="42">
        <v>26076</v>
      </c>
      <c r="T17177" s="66" t="s">
        <v>3319</v>
      </c>
    </row>
    <row r="17178" spans="19:20">
      <c r="S17178" s="42">
        <v>26075</v>
      </c>
      <c r="T17178" s="66" t="s">
        <v>3319</v>
      </c>
    </row>
    <row r="17179" spans="19:20">
      <c r="S17179" s="42">
        <v>26074</v>
      </c>
      <c r="T17179" s="66" t="s">
        <v>3319</v>
      </c>
    </row>
    <row r="17180" spans="19:20">
      <c r="S17180" s="42">
        <v>26073</v>
      </c>
      <c r="T17180" s="66" t="s">
        <v>3319</v>
      </c>
    </row>
    <row r="17181" spans="19:20">
      <c r="S17181" s="42">
        <v>28118</v>
      </c>
      <c r="T17181" s="66" t="s">
        <v>4619</v>
      </c>
    </row>
    <row r="17182" spans="19:20">
      <c r="S17182" s="42">
        <v>26072</v>
      </c>
      <c r="T17182" s="66" t="s">
        <v>4619</v>
      </c>
    </row>
    <row r="17183" spans="19:20">
      <c r="S17183" s="42">
        <v>26071</v>
      </c>
      <c r="T17183" s="66" t="s">
        <v>3319</v>
      </c>
    </row>
    <row r="17184" spans="19:20">
      <c r="S17184" s="42">
        <v>26077</v>
      </c>
      <c r="T17184" s="66" t="s">
        <v>3319</v>
      </c>
    </row>
    <row r="17185" spans="19:20">
      <c r="S17185" s="42">
        <v>28119</v>
      </c>
      <c r="T17185" s="66" t="s">
        <v>3319</v>
      </c>
    </row>
    <row r="17186" spans="19:20">
      <c r="S17186" s="42">
        <v>28120</v>
      </c>
      <c r="T17186" s="66" t="s">
        <v>3319</v>
      </c>
    </row>
    <row r="17187" spans="19:20">
      <c r="S17187" s="42">
        <v>28121</v>
      </c>
      <c r="T17187" s="66" t="s">
        <v>3319</v>
      </c>
    </row>
    <row r="17188" spans="19:20">
      <c r="S17188" s="42">
        <v>2063</v>
      </c>
      <c r="T17188" s="66" t="s">
        <v>4714</v>
      </c>
    </row>
    <row r="17189" spans="19:20">
      <c r="S17189" s="42">
        <v>2064</v>
      </c>
      <c r="T17189" s="66" t="s">
        <v>4714</v>
      </c>
    </row>
    <row r="17190" spans="19:20">
      <c r="S17190" s="42">
        <v>26078</v>
      </c>
      <c r="T17190" s="66" t="s">
        <v>4714</v>
      </c>
    </row>
    <row r="17191" spans="19:20">
      <c r="S17191" s="42">
        <v>5249</v>
      </c>
      <c r="T17191" s="66" t="s">
        <v>4714</v>
      </c>
    </row>
    <row r="17192" spans="19:20">
      <c r="S17192" s="42">
        <v>26079</v>
      </c>
      <c r="T17192" s="66" t="s">
        <v>4714</v>
      </c>
    </row>
    <row r="17193" spans="19:20">
      <c r="S17193" s="42">
        <v>26080</v>
      </c>
      <c r="T17193" s="66" t="s">
        <v>4714</v>
      </c>
    </row>
    <row r="17194" spans="19:20">
      <c r="S17194" s="42">
        <v>28122</v>
      </c>
      <c r="T17194" s="66" t="s">
        <v>3973</v>
      </c>
    </row>
    <row r="17195" spans="19:20">
      <c r="S17195" s="42">
        <v>28123</v>
      </c>
      <c r="T17195" s="66" t="s">
        <v>3973</v>
      </c>
    </row>
    <row r="17196" spans="19:20">
      <c r="S17196" s="42">
        <v>28124</v>
      </c>
      <c r="T17196" s="66" t="s">
        <v>3458</v>
      </c>
    </row>
    <row r="17197" spans="19:20">
      <c r="S17197" s="42">
        <v>28125</v>
      </c>
      <c r="T17197" s="66" t="s">
        <v>3421</v>
      </c>
    </row>
    <row r="17198" spans="19:20">
      <c r="S17198" s="42">
        <v>26081</v>
      </c>
      <c r="T17198" s="66" t="s">
        <v>4711</v>
      </c>
    </row>
    <row r="17199" spans="19:20">
      <c r="S17199" s="42">
        <v>26082</v>
      </c>
      <c r="T17199" s="66" t="s">
        <v>3319</v>
      </c>
    </row>
    <row r="17200" spans="19:20">
      <c r="S17200" s="42">
        <v>28126</v>
      </c>
      <c r="T17200" s="66" t="s">
        <v>4619</v>
      </c>
    </row>
    <row r="17201" spans="19:20">
      <c r="S17201" s="42">
        <v>28127</v>
      </c>
      <c r="T17201" s="66" t="s">
        <v>3213</v>
      </c>
    </row>
    <row r="17202" spans="19:20">
      <c r="S17202" s="42">
        <v>20527</v>
      </c>
      <c r="T17202" s="66" t="s">
        <v>3213</v>
      </c>
    </row>
    <row r="17203" spans="19:20">
      <c r="S17203" s="42">
        <v>28129</v>
      </c>
      <c r="T17203" s="66" t="s">
        <v>3321</v>
      </c>
    </row>
    <row r="17204" spans="19:20">
      <c r="S17204" s="42">
        <v>28128</v>
      </c>
      <c r="T17204" s="66" t="s">
        <v>3213</v>
      </c>
    </row>
    <row r="17205" spans="19:20">
      <c r="S17205" s="42">
        <v>26083</v>
      </c>
      <c r="T17205" s="66" t="s">
        <v>2205</v>
      </c>
    </row>
    <row r="17206" spans="19:20">
      <c r="S17206" s="42">
        <v>26086</v>
      </c>
      <c r="T17206" s="66" t="s">
        <v>4715</v>
      </c>
    </row>
    <row r="17207" spans="19:20">
      <c r="S17207" s="42">
        <v>28130</v>
      </c>
      <c r="T17207" s="66" t="s">
        <v>3432</v>
      </c>
    </row>
    <row r="17208" spans="19:20">
      <c r="S17208" s="42">
        <v>26085</v>
      </c>
      <c r="T17208" s="66" t="s">
        <v>3964</v>
      </c>
    </row>
    <row r="17209" spans="19:20">
      <c r="S17209" s="42">
        <v>28131</v>
      </c>
      <c r="T17209" s="66" t="s">
        <v>3343</v>
      </c>
    </row>
    <row r="17210" spans="19:20">
      <c r="S17210" s="42">
        <v>26087</v>
      </c>
      <c r="T17210" s="66" t="s">
        <v>3343</v>
      </c>
    </row>
    <row r="17211" spans="19:20">
      <c r="S17211" s="42">
        <v>26088</v>
      </c>
      <c r="T17211" s="66" t="s">
        <v>3500</v>
      </c>
    </row>
    <row r="17212" spans="19:20">
      <c r="S17212" s="42">
        <v>5251</v>
      </c>
      <c r="T17212" s="66" t="s">
        <v>4543</v>
      </c>
    </row>
    <row r="17213" spans="19:20">
      <c r="S17213" s="42">
        <v>26089</v>
      </c>
      <c r="T17213" s="66" t="s">
        <v>4711</v>
      </c>
    </row>
    <row r="17214" spans="19:20">
      <c r="S17214" s="42">
        <v>26090</v>
      </c>
      <c r="T17214" s="66" t="s">
        <v>3421</v>
      </c>
    </row>
    <row r="17215" spans="19:20">
      <c r="S17215" s="42">
        <v>26091</v>
      </c>
      <c r="T17215" s="66" t="s">
        <v>3421</v>
      </c>
    </row>
    <row r="17216" spans="19:20">
      <c r="S17216" s="42">
        <v>5250</v>
      </c>
      <c r="T17216" s="66" t="s">
        <v>4710</v>
      </c>
    </row>
    <row r="17217" spans="19:20">
      <c r="S17217" s="42">
        <v>26084</v>
      </c>
      <c r="T17217" s="66" t="s">
        <v>4710</v>
      </c>
    </row>
    <row r="17218" spans="19:20">
      <c r="S17218" s="42">
        <v>28132</v>
      </c>
      <c r="T17218" s="66" t="s">
        <v>4716</v>
      </c>
    </row>
    <row r="17219" spans="19:20">
      <c r="S17219" s="42">
        <v>28133</v>
      </c>
      <c r="T17219" s="66" t="s">
        <v>4716</v>
      </c>
    </row>
    <row r="17220" spans="19:20">
      <c r="S17220" s="42">
        <v>26092</v>
      </c>
      <c r="T17220" s="66" t="s">
        <v>4546</v>
      </c>
    </row>
    <row r="17221" spans="19:20">
      <c r="S17221" s="42">
        <v>75081</v>
      </c>
      <c r="T17221" s="66" t="s">
        <v>3343</v>
      </c>
    </row>
    <row r="17222" spans="19:20">
      <c r="S17222" s="42">
        <v>28134</v>
      </c>
      <c r="T17222" s="66" t="s">
        <v>3319</v>
      </c>
    </row>
    <row r="17223" spans="19:20">
      <c r="S17223" s="42">
        <v>28135</v>
      </c>
      <c r="T17223" s="66" t="s">
        <v>4619</v>
      </c>
    </row>
    <row r="17224" spans="19:20">
      <c r="S17224" s="42">
        <v>28136</v>
      </c>
      <c r="T17224" s="66" t="s">
        <v>3319</v>
      </c>
    </row>
    <row r="17225" spans="19:20">
      <c r="S17225" s="42">
        <v>26093</v>
      </c>
      <c r="T17225" s="66" t="s">
        <v>4717</v>
      </c>
    </row>
    <row r="17226" spans="19:20">
      <c r="S17226" s="42">
        <v>26095</v>
      </c>
      <c r="T17226" s="66" t="s">
        <v>4718</v>
      </c>
    </row>
    <row r="17227" spans="19:20">
      <c r="S17227" s="42">
        <v>26094</v>
      </c>
      <c r="T17227" s="66" t="s">
        <v>4070</v>
      </c>
    </row>
    <row r="17228" spans="19:20">
      <c r="S17228" s="42">
        <v>28137</v>
      </c>
      <c r="T17228" s="66" t="s">
        <v>4070</v>
      </c>
    </row>
    <row r="17229" spans="19:20">
      <c r="S17229" s="42">
        <v>28138</v>
      </c>
      <c r="T17229" s="66" t="s">
        <v>3458</v>
      </c>
    </row>
    <row r="17230" spans="19:20">
      <c r="S17230" s="42">
        <v>28139</v>
      </c>
      <c r="T17230" s="66" t="s">
        <v>4719</v>
      </c>
    </row>
    <row r="17231" spans="19:20">
      <c r="S17231" s="42">
        <v>28140</v>
      </c>
      <c r="T17231" s="66" t="s">
        <v>4719</v>
      </c>
    </row>
    <row r="17232" spans="19:20">
      <c r="S17232" s="42">
        <v>28141</v>
      </c>
      <c r="T17232" s="66" t="s">
        <v>4720</v>
      </c>
    </row>
    <row r="17233" spans="19:20">
      <c r="S17233" s="42">
        <v>26097</v>
      </c>
      <c r="T17233" s="66" t="s">
        <v>4720</v>
      </c>
    </row>
    <row r="17234" spans="19:20">
      <c r="S17234" s="42">
        <v>26096</v>
      </c>
      <c r="T17234" s="66" t="s">
        <v>4720</v>
      </c>
    </row>
    <row r="17235" spans="19:20">
      <c r="S17235" s="42">
        <v>28142</v>
      </c>
      <c r="T17235" s="66" t="s">
        <v>4721</v>
      </c>
    </row>
    <row r="17236" spans="19:20">
      <c r="S17236" s="42">
        <v>26098</v>
      </c>
      <c r="T17236" s="66" t="s">
        <v>4721</v>
      </c>
    </row>
    <row r="17237" spans="19:20">
      <c r="S17237" s="42">
        <v>26099</v>
      </c>
      <c r="T17237" s="66" t="s">
        <v>4721</v>
      </c>
    </row>
    <row r="17238" spans="19:20">
      <c r="S17238" s="42">
        <v>28143</v>
      </c>
      <c r="T17238" s="66" t="s">
        <v>3384</v>
      </c>
    </row>
    <row r="17239" spans="19:20">
      <c r="S17239" s="42">
        <v>28144</v>
      </c>
      <c r="T17239" s="66" t="s">
        <v>3384</v>
      </c>
    </row>
    <row r="17240" spans="19:20">
      <c r="S17240" s="42">
        <v>28145</v>
      </c>
      <c r="T17240" s="66" t="s">
        <v>3384</v>
      </c>
    </row>
    <row r="17241" spans="19:20">
      <c r="S17241" s="42">
        <v>26100</v>
      </c>
      <c r="T17241" s="66" t="s">
        <v>3458</v>
      </c>
    </row>
    <row r="17242" spans="19:20">
      <c r="S17242" s="42">
        <v>26101</v>
      </c>
      <c r="T17242" s="66" t="s">
        <v>3458</v>
      </c>
    </row>
    <row r="17243" spans="19:20">
      <c r="S17243" s="42">
        <v>26102</v>
      </c>
      <c r="T17243" s="66" t="s">
        <v>3213</v>
      </c>
    </row>
    <row r="17244" spans="19:20">
      <c r="S17244" s="42">
        <v>28147</v>
      </c>
      <c r="T17244" s="66" t="s">
        <v>3213</v>
      </c>
    </row>
    <row r="17245" spans="19:20">
      <c r="S17245" s="42">
        <v>28146</v>
      </c>
      <c r="T17245" s="66" t="s">
        <v>3213</v>
      </c>
    </row>
    <row r="17246" spans="19:20">
      <c r="S17246" s="42">
        <v>7095</v>
      </c>
      <c r="T17246" s="66" t="s">
        <v>3213</v>
      </c>
    </row>
    <row r="17247" spans="19:20">
      <c r="S17247" s="42">
        <v>7094</v>
      </c>
      <c r="T17247" s="66" t="s">
        <v>3213</v>
      </c>
    </row>
    <row r="17248" spans="19:20">
      <c r="S17248" s="42">
        <v>2065</v>
      </c>
      <c r="T17248" s="66" t="s">
        <v>3213</v>
      </c>
    </row>
    <row r="17249" spans="19:20">
      <c r="S17249" s="42">
        <v>75018</v>
      </c>
      <c r="T17249" s="66" t="s">
        <v>4051</v>
      </c>
    </row>
    <row r="17250" spans="19:20">
      <c r="S17250" s="42">
        <v>28157</v>
      </c>
      <c r="T17250" s="66" t="s">
        <v>4722</v>
      </c>
    </row>
    <row r="17251" spans="19:20">
      <c r="S17251" s="42">
        <v>28148</v>
      </c>
      <c r="T17251" s="66" t="s">
        <v>4722</v>
      </c>
    </row>
    <row r="17252" spans="19:20">
      <c r="S17252" s="42">
        <v>26103</v>
      </c>
      <c r="T17252" s="66" t="s">
        <v>4722</v>
      </c>
    </row>
    <row r="17253" spans="19:20">
      <c r="S17253" s="42">
        <v>28149</v>
      </c>
      <c r="T17253" s="66" t="s">
        <v>4722</v>
      </c>
    </row>
    <row r="17254" spans="19:20">
      <c r="S17254" s="42">
        <v>28150</v>
      </c>
      <c r="T17254" s="66" t="s">
        <v>4722</v>
      </c>
    </row>
    <row r="17255" spans="19:20">
      <c r="S17255" s="42">
        <v>26104</v>
      </c>
      <c r="T17255" s="66" t="s">
        <v>4722</v>
      </c>
    </row>
    <row r="17256" spans="19:20">
      <c r="S17256" s="42">
        <v>28151</v>
      </c>
      <c r="T17256" s="66" t="s">
        <v>4722</v>
      </c>
    </row>
    <row r="17257" spans="19:20">
      <c r="S17257" s="42">
        <v>28152</v>
      </c>
      <c r="T17257" s="66" t="s">
        <v>4722</v>
      </c>
    </row>
    <row r="17258" spans="19:20">
      <c r="S17258" s="42">
        <v>26105</v>
      </c>
      <c r="T17258" s="66" t="s">
        <v>4722</v>
      </c>
    </row>
    <row r="17259" spans="19:20">
      <c r="S17259" s="42">
        <v>28153</v>
      </c>
      <c r="T17259" s="66" t="s">
        <v>4722</v>
      </c>
    </row>
    <row r="17260" spans="19:20">
      <c r="S17260" s="42">
        <v>28154</v>
      </c>
      <c r="T17260" s="66" t="s">
        <v>4722</v>
      </c>
    </row>
    <row r="17261" spans="19:20">
      <c r="S17261" s="42">
        <v>28155</v>
      </c>
      <c r="T17261" s="66" t="s">
        <v>4722</v>
      </c>
    </row>
    <row r="17262" spans="19:20">
      <c r="S17262" s="42">
        <v>28156</v>
      </c>
      <c r="T17262" s="66" t="s">
        <v>4722</v>
      </c>
    </row>
    <row r="17263" spans="19:20">
      <c r="S17263" s="42">
        <v>26106</v>
      </c>
      <c r="T17263" s="66" t="s">
        <v>4722</v>
      </c>
    </row>
    <row r="17264" spans="19:20">
      <c r="S17264" s="42">
        <v>26107</v>
      </c>
      <c r="T17264" s="66" t="s">
        <v>4722</v>
      </c>
    </row>
    <row r="17265" spans="19:20">
      <c r="S17265" s="42">
        <v>26108</v>
      </c>
      <c r="T17265" s="66" t="s">
        <v>4722</v>
      </c>
    </row>
    <row r="17266" spans="19:20">
      <c r="S17266" s="42">
        <v>28158</v>
      </c>
      <c r="T17266" s="66" t="s">
        <v>4722</v>
      </c>
    </row>
    <row r="17267" spans="19:20">
      <c r="S17267" s="42">
        <v>26109</v>
      </c>
      <c r="T17267" s="66" t="s">
        <v>3500</v>
      </c>
    </row>
    <row r="17268" spans="19:20">
      <c r="S17268" s="42">
        <v>26110</v>
      </c>
      <c r="T17268" s="66" t="s">
        <v>3500</v>
      </c>
    </row>
    <row r="17269" spans="19:20">
      <c r="S17269" s="42">
        <v>26112</v>
      </c>
      <c r="T17269" s="66" t="s">
        <v>3500</v>
      </c>
    </row>
    <row r="17270" spans="19:20">
      <c r="S17270" s="42">
        <v>26111</v>
      </c>
      <c r="T17270" s="66" t="s">
        <v>3500</v>
      </c>
    </row>
    <row r="17271" spans="19:20">
      <c r="S17271" s="42">
        <v>28159</v>
      </c>
      <c r="T17271" s="66" t="s">
        <v>4711</v>
      </c>
    </row>
    <row r="17272" spans="19:20">
      <c r="S17272" s="42">
        <v>26113</v>
      </c>
      <c r="T17272" s="66" t="s">
        <v>4711</v>
      </c>
    </row>
    <row r="17273" spans="19:20">
      <c r="S17273" s="42">
        <v>75021</v>
      </c>
      <c r="T17273" s="66" t="s">
        <v>4051</v>
      </c>
    </row>
    <row r="17274" spans="19:20">
      <c r="S17274" s="42">
        <v>28160</v>
      </c>
      <c r="T17274" s="66" t="s">
        <v>3213</v>
      </c>
    </row>
    <row r="17275" spans="19:20">
      <c r="S17275" s="42">
        <v>28162</v>
      </c>
      <c r="T17275" s="66" t="s">
        <v>3213</v>
      </c>
    </row>
    <row r="17276" spans="19:20">
      <c r="S17276" s="42">
        <v>28161</v>
      </c>
      <c r="T17276" s="66" t="s">
        <v>3213</v>
      </c>
    </row>
    <row r="17277" spans="19:20">
      <c r="S17277" s="42">
        <v>28163</v>
      </c>
      <c r="T17277" s="66" t="s">
        <v>3213</v>
      </c>
    </row>
    <row r="17278" spans="19:20">
      <c r="S17278" s="42">
        <v>5252</v>
      </c>
      <c r="T17278" s="66" t="s">
        <v>3213</v>
      </c>
    </row>
    <row r="17279" spans="19:20">
      <c r="S17279" s="42">
        <v>26114</v>
      </c>
      <c r="T17279" s="66" t="s">
        <v>3213</v>
      </c>
    </row>
    <row r="17280" spans="19:20">
      <c r="S17280" s="42">
        <v>26115</v>
      </c>
      <c r="T17280" s="66" t="s">
        <v>3213</v>
      </c>
    </row>
    <row r="17281" spans="19:20">
      <c r="S17281" s="42">
        <v>26116</v>
      </c>
      <c r="T17281" s="66" t="s">
        <v>3213</v>
      </c>
    </row>
    <row r="17282" spans="19:20">
      <c r="S17282" s="42">
        <v>26117</v>
      </c>
      <c r="T17282" s="66" t="s">
        <v>3213</v>
      </c>
    </row>
    <row r="17283" spans="19:20">
      <c r="S17283" s="42">
        <v>26118</v>
      </c>
      <c r="T17283" s="66" t="s">
        <v>3213</v>
      </c>
    </row>
    <row r="17284" spans="19:20">
      <c r="S17284" s="42">
        <v>26119</v>
      </c>
      <c r="T17284" s="66" t="s">
        <v>4711</v>
      </c>
    </row>
    <row r="17285" spans="19:20">
      <c r="S17285" s="42">
        <v>28164</v>
      </c>
      <c r="T17285" s="66" t="s">
        <v>4711</v>
      </c>
    </row>
    <row r="17286" spans="19:20">
      <c r="S17286" s="42">
        <v>28165</v>
      </c>
      <c r="T17286" s="66" t="s">
        <v>3421</v>
      </c>
    </row>
    <row r="17287" spans="19:20">
      <c r="S17287" s="42">
        <v>28166</v>
      </c>
      <c r="T17287" s="66" t="s">
        <v>3421</v>
      </c>
    </row>
    <row r="17288" spans="19:20">
      <c r="S17288" s="42">
        <v>28167</v>
      </c>
      <c r="T17288" s="66" t="s">
        <v>3886</v>
      </c>
    </row>
    <row r="17289" spans="19:20">
      <c r="S17289" s="42">
        <v>26120</v>
      </c>
      <c r="T17289" s="66" t="s">
        <v>4644</v>
      </c>
    </row>
    <row r="17290" spans="19:20">
      <c r="S17290" s="42">
        <v>26121</v>
      </c>
      <c r="T17290" s="66" t="s">
        <v>4644</v>
      </c>
    </row>
    <row r="17291" spans="19:20">
      <c r="S17291" s="42">
        <v>28168</v>
      </c>
      <c r="T17291" s="66" t="s">
        <v>4578</v>
      </c>
    </row>
    <row r="17292" spans="19:20">
      <c r="S17292" s="42">
        <v>26122</v>
      </c>
      <c r="T17292" s="66" t="s">
        <v>3213</v>
      </c>
    </row>
    <row r="17293" spans="19:20">
      <c r="S17293" s="42">
        <v>26123</v>
      </c>
      <c r="T17293" s="66" t="s">
        <v>4723</v>
      </c>
    </row>
    <row r="17294" spans="19:20">
      <c r="S17294" s="42">
        <v>28169</v>
      </c>
      <c r="T17294" s="66" t="s">
        <v>4627</v>
      </c>
    </row>
    <row r="17295" spans="19:20">
      <c r="S17295" s="42">
        <v>6163</v>
      </c>
      <c r="T17295" s="66" t="s">
        <v>3213</v>
      </c>
    </row>
    <row r="17296" spans="19:20">
      <c r="S17296" s="42">
        <v>28171</v>
      </c>
      <c r="T17296" s="66" t="s">
        <v>3319</v>
      </c>
    </row>
    <row r="17297" spans="19:20">
      <c r="S17297" s="42">
        <v>26125</v>
      </c>
      <c r="T17297" s="66" t="s">
        <v>3319</v>
      </c>
    </row>
    <row r="17298" spans="19:20">
      <c r="S17298" s="42">
        <v>28170</v>
      </c>
      <c r="T17298" s="66" t="s">
        <v>3319</v>
      </c>
    </row>
    <row r="17299" spans="19:20">
      <c r="S17299" s="42">
        <v>26124</v>
      </c>
      <c r="T17299" s="66" t="s">
        <v>4619</v>
      </c>
    </row>
    <row r="17300" spans="19:20">
      <c r="S17300" s="42">
        <v>26127</v>
      </c>
      <c r="T17300" s="66" t="s">
        <v>3213</v>
      </c>
    </row>
    <row r="17301" spans="19:20">
      <c r="S17301" s="42">
        <v>28173</v>
      </c>
      <c r="T17301" s="66" t="s">
        <v>4220</v>
      </c>
    </row>
    <row r="17302" spans="19:20">
      <c r="S17302" s="42">
        <v>28172</v>
      </c>
      <c r="T17302" s="66" t="s">
        <v>3213</v>
      </c>
    </row>
    <row r="17303" spans="19:20">
      <c r="S17303" s="42">
        <v>82220</v>
      </c>
      <c r="T17303" s="66" t="s">
        <v>3213</v>
      </c>
    </row>
    <row r="17304" spans="19:20">
      <c r="S17304" s="42">
        <v>26126</v>
      </c>
      <c r="T17304" s="66" t="s">
        <v>3213</v>
      </c>
    </row>
    <row r="17305" spans="19:20">
      <c r="S17305" s="42">
        <v>75082</v>
      </c>
      <c r="T17305" s="66" t="s">
        <v>3343</v>
      </c>
    </row>
    <row r="17306" spans="19:20">
      <c r="S17306" s="42">
        <v>75058</v>
      </c>
      <c r="T17306" s="66" t="s">
        <v>3343</v>
      </c>
    </row>
    <row r="17307" spans="19:20">
      <c r="S17307" s="42">
        <v>75059</v>
      </c>
      <c r="T17307" s="66" t="s">
        <v>3343</v>
      </c>
    </row>
    <row r="17308" spans="19:20">
      <c r="S17308" s="42">
        <v>26129</v>
      </c>
      <c r="T17308" s="66" t="s">
        <v>4619</v>
      </c>
    </row>
    <row r="17309" spans="19:20">
      <c r="S17309" s="42">
        <v>26128</v>
      </c>
      <c r="T17309" s="66" t="s">
        <v>4619</v>
      </c>
    </row>
    <row r="17310" spans="19:20">
      <c r="S17310" s="42">
        <v>26135</v>
      </c>
      <c r="T17310" s="66" t="s">
        <v>4628</v>
      </c>
    </row>
    <row r="17311" spans="19:20">
      <c r="S17311" s="42">
        <v>26134</v>
      </c>
      <c r="T17311" s="66" t="s">
        <v>4628</v>
      </c>
    </row>
    <row r="17312" spans="19:20">
      <c r="S17312" s="42">
        <v>26132</v>
      </c>
      <c r="T17312" s="66" t="s">
        <v>4628</v>
      </c>
    </row>
    <row r="17313" spans="19:20">
      <c r="S17313" s="42">
        <v>26133</v>
      </c>
      <c r="T17313" s="66" t="s">
        <v>4628</v>
      </c>
    </row>
    <row r="17314" spans="19:20">
      <c r="S17314" s="42">
        <v>28175</v>
      </c>
      <c r="T17314" s="66" t="s">
        <v>4628</v>
      </c>
    </row>
    <row r="17315" spans="19:20">
      <c r="S17315" s="42">
        <v>26131</v>
      </c>
      <c r="T17315" s="66" t="s">
        <v>4628</v>
      </c>
    </row>
    <row r="17316" spans="19:20">
      <c r="S17316" s="42">
        <v>28174</v>
      </c>
      <c r="T17316" s="66" t="s">
        <v>4628</v>
      </c>
    </row>
    <row r="17317" spans="19:20">
      <c r="S17317" s="42">
        <v>26130</v>
      </c>
      <c r="T17317" s="66" t="s">
        <v>4628</v>
      </c>
    </row>
    <row r="17318" spans="19:20">
      <c r="S17318" s="42">
        <v>26136</v>
      </c>
      <c r="T17318" s="66" t="s">
        <v>4724</v>
      </c>
    </row>
    <row r="17319" spans="19:20">
      <c r="S17319" s="42">
        <v>28176</v>
      </c>
      <c r="T17319" s="66" t="s">
        <v>4367</v>
      </c>
    </row>
    <row r="17320" spans="19:20">
      <c r="S17320" s="42">
        <v>28177</v>
      </c>
      <c r="T17320" s="66" t="s">
        <v>3465</v>
      </c>
    </row>
    <row r="17321" spans="19:20">
      <c r="S17321" s="42">
        <v>28178</v>
      </c>
      <c r="T17321" s="66" t="s">
        <v>4720</v>
      </c>
    </row>
    <row r="17322" spans="19:20">
      <c r="S17322" s="42">
        <v>26137</v>
      </c>
      <c r="T17322" s="66" t="s">
        <v>4720</v>
      </c>
    </row>
    <row r="17323" spans="19:20">
      <c r="S17323" s="42">
        <v>26139</v>
      </c>
      <c r="T17323" s="66" t="s">
        <v>3471</v>
      </c>
    </row>
    <row r="17324" spans="19:20">
      <c r="S17324" s="42">
        <v>28179</v>
      </c>
      <c r="T17324" s="66" t="s">
        <v>3471</v>
      </c>
    </row>
    <row r="17325" spans="19:20">
      <c r="S17325" s="42">
        <v>26138</v>
      </c>
      <c r="T17325" s="66" t="s">
        <v>4725</v>
      </c>
    </row>
    <row r="17326" spans="19:20">
      <c r="S17326" s="42">
        <v>26140</v>
      </c>
      <c r="T17326" s="66" t="s">
        <v>4471</v>
      </c>
    </row>
    <row r="17327" spans="19:20">
      <c r="S17327" s="42">
        <v>5253</v>
      </c>
      <c r="T17327" s="66" t="s">
        <v>4543</v>
      </c>
    </row>
    <row r="17328" spans="19:20">
      <c r="S17328" s="42">
        <v>5254</v>
      </c>
      <c r="T17328" s="66" t="s">
        <v>4470</v>
      </c>
    </row>
    <row r="17329" spans="19:20">
      <c r="S17329" s="42">
        <v>28181</v>
      </c>
      <c r="T17329" s="66" t="s">
        <v>4542</v>
      </c>
    </row>
    <row r="17330" spans="19:20">
      <c r="S17330" s="42">
        <v>26141</v>
      </c>
      <c r="T17330" s="66" t="s">
        <v>3213</v>
      </c>
    </row>
    <row r="17331" spans="19:20">
      <c r="S17331" s="42">
        <v>28180</v>
      </c>
      <c r="T17331" s="66" t="s">
        <v>3395</v>
      </c>
    </row>
    <row r="17332" spans="19:20">
      <c r="S17332" s="42">
        <v>26142</v>
      </c>
      <c r="T17332" s="66" t="s">
        <v>3213</v>
      </c>
    </row>
    <row r="17333" spans="19:20">
      <c r="S17333" s="42">
        <v>28182</v>
      </c>
      <c r="T17333" s="66" t="s">
        <v>3384</v>
      </c>
    </row>
    <row r="17334" spans="19:20">
      <c r="S17334" s="42">
        <v>28183</v>
      </c>
      <c r="T17334" s="66" t="s">
        <v>3384</v>
      </c>
    </row>
    <row r="17335" spans="19:20">
      <c r="S17335" s="42">
        <v>28184</v>
      </c>
      <c r="T17335" s="66" t="s">
        <v>3384</v>
      </c>
    </row>
    <row r="17336" spans="19:20">
      <c r="S17336" s="42">
        <v>26143</v>
      </c>
      <c r="T17336" s="66" t="s">
        <v>4056</v>
      </c>
    </row>
    <row r="17337" spans="19:20">
      <c r="S17337" s="42">
        <v>26144</v>
      </c>
      <c r="T17337" s="66" t="s">
        <v>4623</v>
      </c>
    </row>
    <row r="17338" spans="19:20">
      <c r="S17338" s="42">
        <v>28186</v>
      </c>
      <c r="T17338" s="66" t="s">
        <v>4623</v>
      </c>
    </row>
    <row r="17339" spans="19:20">
      <c r="S17339" s="42">
        <v>28185</v>
      </c>
      <c r="T17339" s="66" t="s">
        <v>3471</v>
      </c>
    </row>
    <row r="17340" spans="19:20">
      <c r="S17340" s="42">
        <v>26148</v>
      </c>
      <c r="T17340" s="66" t="s">
        <v>3384</v>
      </c>
    </row>
    <row r="17341" spans="19:20">
      <c r="S17341" s="42">
        <v>26145</v>
      </c>
      <c r="T17341" s="66" t="s">
        <v>3384</v>
      </c>
    </row>
    <row r="17342" spans="19:20">
      <c r="S17342" s="42">
        <v>6164</v>
      </c>
      <c r="T17342" s="66" t="s">
        <v>907</v>
      </c>
    </row>
    <row r="17343" spans="19:20">
      <c r="S17343" s="42">
        <v>6165</v>
      </c>
      <c r="T17343" s="66" t="s">
        <v>907</v>
      </c>
    </row>
    <row r="17344" spans="19:20">
      <c r="S17344" s="42">
        <v>26149</v>
      </c>
      <c r="T17344" s="66" t="s">
        <v>3384</v>
      </c>
    </row>
    <row r="17345" spans="19:20">
      <c r="S17345" s="42">
        <v>26146</v>
      </c>
      <c r="T17345" s="66" t="s">
        <v>3384</v>
      </c>
    </row>
    <row r="17346" spans="19:20">
      <c r="S17346" s="42">
        <v>26147</v>
      </c>
      <c r="T17346" s="66" t="s">
        <v>3384</v>
      </c>
    </row>
    <row r="17347" spans="19:20">
      <c r="S17347" s="42">
        <v>28187</v>
      </c>
      <c r="T17347" s="66" t="s">
        <v>3421</v>
      </c>
    </row>
    <row r="17348" spans="19:20">
      <c r="S17348" s="42">
        <v>26150</v>
      </c>
      <c r="T17348" s="66" t="s">
        <v>4726</v>
      </c>
    </row>
    <row r="17349" spans="19:20">
      <c r="S17349" s="42">
        <v>26151</v>
      </c>
      <c r="T17349" s="66" t="s">
        <v>4726</v>
      </c>
    </row>
    <row r="17350" spans="19:20">
      <c r="S17350" s="42">
        <v>28188</v>
      </c>
      <c r="T17350" s="66" t="s">
        <v>3329</v>
      </c>
    </row>
    <row r="17351" spans="19:20">
      <c r="S17351" s="42">
        <v>28189</v>
      </c>
      <c r="T17351" s="66" t="s">
        <v>3329</v>
      </c>
    </row>
    <row r="17352" spans="19:20">
      <c r="S17352" s="42">
        <v>28190</v>
      </c>
      <c r="T17352" s="66" t="s">
        <v>3329</v>
      </c>
    </row>
    <row r="17353" spans="19:20">
      <c r="S17353" s="42">
        <v>28191</v>
      </c>
      <c r="T17353" s="66" t="s">
        <v>4727</v>
      </c>
    </row>
    <row r="17354" spans="19:20">
      <c r="S17354" s="42">
        <v>26152</v>
      </c>
      <c r="T17354" s="66" t="s">
        <v>4570</v>
      </c>
    </row>
    <row r="17355" spans="19:20">
      <c r="S17355" s="42">
        <v>26153</v>
      </c>
      <c r="T17355" s="66" t="s">
        <v>4628</v>
      </c>
    </row>
    <row r="17356" spans="19:20">
      <c r="S17356" s="42">
        <v>28192</v>
      </c>
      <c r="T17356" s="66" t="s">
        <v>4628</v>
      </c>
    </row>
    <row r="17357" spans="19:20">
      <c r="S17357" s="42">
        <v>28193</v>
      </c>
      <c r="T17357" s="66" t="s">
        <v>4728</v>
      </c>
    </row>
    <row r="17358" spans="19:20">
      <c r="S17358" s="42">
        <v>26154</v>
      </c>
      <c r="T17358" s="66" t="s">
        <v>3467</v>
      </c>
    </row>
    <row r="17359" spans="19:20">
      <c r="S17359" s="42">
        <v>26155</v>
      </c>
      <c r="T17359" s="66" t="s">
        <v>3467</v>
      </c>
    </row>
    <row r="17360" spans="19:20">
      <c r="S17360" s="42">
        <v>26156</v>
      </c>
      <c r="T17360" s="66" t="s">
        <v>3467</v>
      </c>
    </row>
    <row r="17361" spans="19:20">
      <c r="S17361" s="42">
        <v>28194</v>
      </c>
      <c r="T17361" s="66" t="s">
        <v>3319</v>
      </c>
    </row>
    <row r="17362" spans="19:20">
      <c r="S17362" s="42">
        <v>28195</v>
      </c>
      <c r="T17362" s="66" t="s">
        <v>3319</v>
      </c>
    </row>
    <row r="17363" spans="19:20">
      <c r="S17363" s="42">
        <v>28196</v>
      </c>
      <c r="T17363" s="66" t="s">
        <v>3319</v>
      </c>
    </row>
    <row r="17364" spans="19:20">
      <c r="S17364" s="42">
        <v>28197</v>
      </c>
      <c r="T17364" s="66" t="s">
        <v>3319</v>
      </c>
    </row>
    <row r="17365" spans="19:20">
      <c r="S17365" s="42">
        <v>28198</v>
      </c>
      <c r="T17365" s="66" t="s">
        <v>3319</v>
      </c>
    </row>
    <row r="17366" spans="19:20">
      <c r="S17366" s="42">
        <v>28199</v>
      </c>
      <c r="T17366" s="66" t="s">
        <v>3319</v>
      </c>
    </row>
    <row r="17367" spans="19:20">
      <c r="S17367" s="42">
        <v>26157</v>
      </c>
      <c r="T17367" s="66" t="s">
        <v>3319</v>
      </c>
    </row>
    <row r="17368" spans="19:20">
      <c r="S17368" s="42">
        <v>26158</v>
      </c>
      <c r="T17368" s="66" t="s">
        <v>3319</v>
      </c>
    </row>
    <row r="17369" spans="19:20">
      <c r="S17369" s="42">
        <v>26159</v>
      </c>
      <c r="T17369" s="66" t="s">
        <v>3319</v>
      </c>
    </row>
    <row r="17370" spans="19:20">
      <c r="S17370" s="42">
        <v>28200</v>
      </c>
      <c r="T17370" s="66" t="s">
        <v>3319</v>
      </c>
    </row>
    <row r="17371" spans="19:20">
      <c r="S17371" s="42">
        <v>28201</v>
      </c>
      <c r="T17371" s="66" t="s">
        <v>3319</v>
      </c>
    </row>
    <row r="17372" spans="19:20">
      <c r="S17372" s="42">
        <v>26160</v>
      </c>
      <c r="T17372" s="66" t="s">
        <v>3319</v>
      </c>
    </row>
    <row r="17373" spans="19:20">
      <c r="S17373" s="42">
        <v>26161</v>
      </c>
      <c r="T17373" s="66" t="s">
        <v>4729</v>
      </c>
    </row>
    <row r="17374" spans="19:20">
      <c r="S17374" s="42">
        <v>28202</v>
      </c>
      <c r="T17374" s="66" t="s">
        <v>3319</v>
      </c>
    </row>
    <row r="17375" spans="19:20">
      <c r="S17375" s="42">
        <v>26162</v>
      </c>
      <c r="T17375" s="66" t="s">
        <v>3329</v>
      </c>
    </row>
    <row r="17376" spans="19:20">
      <c r="S17376" s="42">
        <v>28203</v>
      </c>
      <c r="T17376" s="66" t="s">
        <v>3920</v>
      </c>
    </row>
    <row r="17377" spans="19:20">
      <c r="S17377" s="42">
        <v>28204</v>
      </c>
      <c r="T17377" s="66" t="s">
        <v>3920</v>
      </c>
    </row>
    <row r="17378" spans="19:20">
      <c r="S17378" s="42">
        <v>28205</v>
      </c>
      <c r="T17378" s="66" t="s">
        <v>3920</v>
      </c>
    </row>
    <row r="17379" spans="19:20">
      <c r="S17379" s="42">
        <v>28206</v>
      </c>
      <c r="T17379" s="66" t="s">
        <v>3920</v>
      </c>
    </row>
    <row r="17380" spans="19:20">
      <c r="S17380" s="42">
        <v>75088</v>
      </c>
      <c r="T17380" s="66" t="s">
        <v>3343</v>
      </c>
    </row>
    <row r="17381" spans="19:20">
      <c r="S17381" s="42">
        <v>75085</v>
      </c>
      <c r="T17381" s="66" t="s">
        <v>3343</v>
      </c>
    </row>
    <row r="17382" spans="19:20">
      <c r="S17382" s="42">
        <v>75089</v>
      </c>
      <c r="T17382" s="66" t="s">
        <v>3343</v>
      </c>
    </row>
    <row r="17383" spans="19:20">
      <c r="S17383" s="42">
        <v>75090</v>
      </c>
      <c r="T17383" s="66" t="s">
        <v>3343</v>
      </c>
    </row>
    <row r="17384" spans="19:20">
      <c r="S17384" s="42">
        <v>75086</v>
      </c>
      <c r="T17384" s="66" t="s">
        <v>3343</v>
      </c>
    </row>
    <row r="17385" spans="19:20">
      <c r="S17385" s="42">
        <v>75087</v>
      </c>
      <c r="T17385" s="66" t="s">
        <v>3343</v>
      </c>
    </row>
    <row r="17386" spans="19:20">
      <c r="S17386" s="42">
        <v>75036</v>
      </c>
      <c r="T17386" s="66" t="s">
        <v>3343</v>
      </c>
    </row>
    <row r="17387" spans="19:20">
      <c r="S17387" s="42">
        <v>75037</v>
      </c>
      <c r="T17387" s="66" t="s">
        <v>3343</v>
      </c>
    </row>
    <row r="17388" spans="19:20">
      <c r="S17388" s="42">
        <v>75038</v>
      </c>
      <c r="T17388" s="66" t="s">
        <v>3343</v>
      </c>
    </row>
    <row r="17389" spans="19:20">
      <c r="S17389" s="42">
        <v>75041</v>
      </c>
      <c r="T17389" s="66" t="s">
        <v>3343</v>
      </c>
    </row>
    <row r="17390" spans="19:20">
      <c r="S17390" s="42">
        <v>75083</v>
      </c>
      <c r="T17390" s="66" t="s">
        <v>3343</v>
      </c>
    </row>
    <row r="17391" spans="19:20">
      <c r="S17391" s="42">
        <v>75084</v>
      </c>
      <c r="T17391" s="66" t="s">
        <v>3343</v>
      </c>
    </row>
    <row r="17392" spans="19:20">
      <c r="S17392" s="42">
        <v>28207</v>
      </c>
      <c r="T17392" s="66" t="s">
        <v>4730</v>
      </c>
    </row>
    <row r="17393" spans="19:20">
      <c r="S17393" s="42">
        <v>28208</v>
      </c>
      <c r="T17393" s="66" t="s">
        <v>4731</v>
      </c>
    </row>
    <row r="17394" spans="19:20">
      <c r="S17394" s="42">
        <v>28209</v>
      </c>
      <c r="T17394" s="66" t="s">
        <v>4731</v>
      </c>
    </row>
    <row r="17395" spans="19:20">
      <c r="S17395" s="42">
        <v>26163</v>
      </c>
      <c r="T17395" s="66" t="s">
        <v>3343</v>
      </c>
    </row>
    <row r="17396" spans="19:20">
      <c r="S17396" s="42">
        <v>28210</v>
      </c>
      <c r="T17396" s="66" t="s">
        <v>3500</v>
      </c>
    </row>
    <row r="17397" spans="19:20">
      <c r="S17397" s="42">
        <v>28211</v>
      </c>
      <c r="T17397" s="66" t="s">
        <v>3500</v>
      </c>
    </row>
    <row r="17398" spans="19:20">
      <c r="S17398" s="42">
        <v>28212</v>
      </c>
      <c r="T17398" s="66" t="s">
        <v>3500</v>
      </c>
    </row>
    <row r="17399" spans="19:20">
      <c r="S17399" s="42">
        <v>28213</v>
      </c>
      <c r="T17399" s="66" t="s">
        <v>3500</v>
      </c>
    </row>
    <row r="17400" spans="19:20">
      <c r="S17400" s="42">
        <v>28214</v>
      </c>
      <c r="T17400" s="66" t="s">
        <v>3500</v>
      </c>
    </row>
    <row r="17401" spans="19:20">
      <c r="S17401" s="42">
        <v>28215</v>
      </c>
      <c r="T17401" s="66" t="s">
        <v>3500</v>
      </c>
    </row>
    <row r="17402" spans="19:20">
      <c r="S17402" s="42">
        <v>28216</v>
      </c>
      <c r="T17402" s="66" t="s">
        <v>3500</v>
      </c>
    </row>
    <row r="17403" spans="19:20">
      <c r="S17403" s="42">
        <v>28217</v>
      </c>
      <c r="T17403" s="66" t="s">
        <v>3500</v>
      </c>
    </row>
    <row r="17404" spans="19:20">
      <c r="S17404" s="42">
        <v>28218</v>
      </c>
      <c r="T17404" s="66" t="s">
        <v>3500</v>
      </c>
    </row>
    <row r="17405" spans="19:20">
      <c r="S17405" s="42">
        <v>28219</v>
      </c>
      <c r="T17405" s="66" t="s">
        <v>3500</v>
      </c>
    </row>
    <row r="17406" spans="19:20">
      <c r="S17406" s="42">
        <v>26164</v>
      </c>
      <c r="T17406" s="66" t="s">
        <v>3500</v>
      </c>
    </row>
    <row r="17407" spans="19:20">
      <c r="S17407" s="42">
        <v>28220</v>
      </c>
      <c r="T17407" s="66" t="s">
        <v>4732</v>
      </c>
    </row>
    <row r="17408" spans="19:20">
      <c r="S17408" s="42">
        <v>26165</v>
      </c>
      <c r="T17408" s="66" t="s">
        <v>3500</v>
      </c>
    </row>
    <row r="17409" spans="19:20">
      <c r="S17409" s="42">
        <v>28221</v>
      </c>
      <c r="T17409" s="66" t="s">
        <v>3964</v>
      </c>
    </row>
    <row r="17410" spans="19:20">
      <c r="S17410" s="42">
        <v>26166</v>
      </c>
      <c r="T17410" s="66" t="s">
        <v>3568</v>
      </c>
    </row>
    <row r="17411" spans="19:20">
      <c r="S17411" s="42">
        <v>6166</v>
      </c>
      <c r="T17411" s="66" t="s">
        <v>3242</v>
      </c>
    </row>
    <row r="17412" spans="19:20">
      <c r="S17412" s="42">
        <v>5255</v>
      </c>
      <c r="T17412" s="66" t="s">
        <v>4717</v>
      </c>
    </row>
    <row r="17413" spans="19:20">
      <c r="S17413" s="42">
        <v>28222</v>
      </c>
      <c r="T17413" s="66" t="s">
        <v>3213</v>
      </c>
    </row>
    <row r="17414" spans="19:20">
      <c r="S17414" s="42">
        <v>28233</v>
      </c>
      <c r="T17414" s="66" t="s">
        <v>3343</v>
      </c>
    </row>
    <row r="17415" spans="19:20">
      <c r="S17415" s="42">
        <v>28234</v>
      </c>
      <c r="T17415" s="66" t="s">
        <v>3343</v>
      </c>
    </row>
    <row r="17416" spans="19:20">
      <c r="S17416" s="42">
        <v>75091</v>
      </c>
      <c r="T17416" s="66" t="s">
        <v>3343</v>
      </c>
    </row>
    <row r="17417" spans="19:20">
      <c r="S17417" s="42">
        <v>83408</v>
      </c>
      <c r="T17417" s="66" t="s">
        <v>3313</v>
      </c>
    </row>
    <row r="17418" spans="19:20">
      <c r="S17418" s="42">
        <v>83407</v>
      </c>
      <c r="T17418" s="66" t="s">
        <v>4642</v>
      </c>
    </row>
    <row r="17419" spans="19:20">
      <c r="S17419" s="42">
        <v>28097</v>
      </c>
      <c r="T17419" s="66" t="s">
        <v>4642</v>
      </c>
    </row>
    <row r="17420" spans="19:20">
      <c r="S17420" s="42">
        <v>83409</v>
      </c>
      <c r="T17420" s="66" t="s">
        <v>3313</v>
      </c>
    </row>
    <row r="17421" spans="19:20">
      <c r="S17421" s="42">
        <v>28098</v>
      </c>
      <c r="T17421" s="66" t="s">
        <v>4642</v>
      </c>
    </row>
    <row r="17422" spans="19:20">
      <c r="S17422" s="42">
        <v>28107</v>
      </c>
      <c r="T17422" s="66" t="s">
        <v>3213</v>
      </c>
    </row>
    <row r="17423" spans="19:20">
      <c r="S17423" s="42">
        <v>83406</v>
      </c>
      <c r="T17423" s="66" t="s">
        <v>4642</v>
      </c>
    </row>
    <row r="17424" spans="19:20">
      <c r="S17424" s="42">
        <v>83405</v>
      </c>
      <c r="T17424" s="66" t="s">
        <v>4642</v>
      </c>
    </row>
    <row r="17425" spans="19:20">
      <c r="S17425" s="42">
        <v>28099</v>
      </c>
      <c r="T17425" s="66" t="s">
        <v>4642</v>
      </c>
    </row>
    <row r="17426" spans="19:20">
      <c r="S17426" s="42">
        <v>28109</v>
      </c>
      <c r="T17426" s="66" t="s">
        <v>4642</v>
      </c>
    </row>
    <row r="17427" spans="19:20">
      <c r="S17427" s="42">
        <v>28106</v>
      </c>
      <c r="T17427" s="66" t="s">
        <v>4642</v>
      </c>
    </row>
    <row r="17428" spans="19:20">
      <c r="S17428" s="42">
        <v>28108</v>
      </c>
      <c r="T17428" s="66" t="s">
        <v>4642</v>
      </c>
    </row>
    <row r="17429" spans="19:20">
      <c r="S17429" s="42">
        <v>28100</v>
      </c>
      <c r="T17429" s="66" t="s">
        <v>4642</v>
      </c>
    </row>
    <row r="17430" spans="19:20">
      <c r="S17430" s="42">
        <v>26065</v>
      </c>
      <c r="T17430" s="66" t="s">
        <v>4642</v>
      </c>
    </row>
    <row r="17431" spans="19:20">
      <c r="S17431" s="42">
        <v>28223</v>
      </c>
      <c r="T17431" s="66" t="s">
        <v>4597</v>
      </c>
    </row>
    <row r="17432" spans="19:20">
      <c r="S17432" s="42">
        <v>28224</v>
      </c>
      <c r="T17432" s="66" t="s">
        <v>4597</v>
      </c>
    </row>
    <row r="17433" spans="19:20">
      <c r="S17433" s="42">
        <v>28225</v>
      </c>
      <c r="T17433" s="66" t="s">
        <v>4597</v>
      </c>
    </row>
    <row r="17434" spans="19:20">
      <c r="S17434" s="42">
        <v>28226</v>
      </c>
      <c r="T17434" s="66" t="s">
        <v>4597</v>
      </c>
    </row>
    <row r="17435" spans="19:20">
      <c r="S17435" s="42">
        <v>28227</v>
      </c>
      <c r="T17435" s="66" t="s">
        <v>4597</v>
      </c>
    </row>
    <row r="17436" spans="19:20">
      <c r="S17436" s="42">
        <v>28228</v>
      </c>
      <c r="T17436" s="66" t="s">
        <v>4597</v>
      </c>
    </row>
    <row r="17437" spans="19:20">
      <c r="S17437" s="42">
        <v>28229</v>
      </c>
      <c r="T17437" s="66" t="s">
        <v>4597</v>
      </c>
    </row>
    <row r="17438" spans="19:20">
      <c r="S17438" s="42">
        <v>28230</v>
      </c>
      <c r="T17438" s="66" t="s">
        <v>4597</v>
      </c>
    </row>
    <row r="17439" spans="19:20">
      <c r="S17439" s="42">
        <v>28231</v>
      </c>
      <c r="T17439" s="66" t="s">
        <v>4597</v>
      </c>
    </row>
    <row r="17440" spans="19:20">
      <c r="S17440" s="42">
        <v>28232</v>
      </c>
      <c r="T17440" s="66" t="s">
        <v>4597</v>
      </c>
    </row>
    <row r="17441" spans="19:20">
      <c r="S17441" s="42">
        <v>28235</v>
      </c>
      <c r="T17441" s="66" t="s">
        <v>4587</v>
      </c>
    </row>
    <row r="17442" spans="19:20">
      <c r="S17442" s="42">
        <v>26167</v>
      </c>
      <c r="T17442" s="66" t="s">
        <v>4137</v>
      </c>
    </row>
    <row r="17443" spans="19:20">
      <c r="S17443" s="42">
        <v>91713</v>
      </c>
      <c r="T17443" s="66" t="s">
        <v>4597</v>
      </c>
    </row>
    <row r="17444" spans="19:20">
      <c r="S17444" s="42">
        <v>91715</v>
      </c>
      <c r="T17444" s="66" t="s">
        <v>4597</v>
      </c>
    </row>
    <row r="17445" spans="19:20">
      <c r="S17445" s="42">
        <v>91714</v>
      </c>
      <c r="T17445" s="66" t="s">
        <v>4597</v>
      </c>
    </row>
    <row r="17446" spans="19:20">
      <c r="S17446" s="42">
        <v>91720</v>
      </c>
      <c r="T17446" s="66" t="s">
        <v>4597</v>
      </c>
    </row>
    <row r="17447" spans="19:20">
      <c r="S17447" s="42">
        <v>91719</v>
      </c>
      <c r="T17447" s="66" t="s">
        <v>4597</v>
      </c>
    </row>
    <row r="17448" spans="19:20">
      <c r="S17448" s="42">
        <v>91722</v>
      </c>
      <c r="T17448" s="66" t="s">
        <v>4597</v>
      </c>
    </row>
    <row r="17449" spans="19:20">
      <c r="S17449" s="42">
        <v>91721</v>
      </c>
      <c r="T17449" s="66" t="s">
        <v>4597</v>
      </c>
    </row>
    <row r="17450" spans="19:20">
      <c r="S17450" s="42">
        <v>75039</v>
      </c>
      <c r="T17450" s="66" t="s">
        <v>3343</v>
      </c>
    </row>
    <row r="17451" spans="19:20">
      <c r="S17451" s="42">
        <v>75092</v>
      </c>
      <c r="T17451" s="66" t="s">
        <v>3343</v>
      </c>
    </row>
    <row r="17452" spans="19:20">
      <c r="S17452" s="42">
        <v>28236</v>
      </c>
      <c r="T17452" s="66" t="s">
        <v>4733</v>
      </c>
    </row>
    <row r="17453" spans="19:20">
      <c r="S17453" s="42">
        <v>28237</v>
      </c>
      <c r="T17453" s="66" t="s">
        <v>3421</v>
      </c>
    </row>
    <row r="17454" spans="19:20">
      <c r="S17454" s="42">
        <v>26168</v>
      </c>
      <c r="T17454" s="66" t="s">
        <v>3421</v>
      </c>
    </row>
    <row r="17455" spans="19:20">
      <c r="S17455" s="42">
        <v>28238</v>
      </c>
      <c r="T17455" s="66" t="s">
        <v>4734</v>
      </c>
    </row>
    <row r="17456" spans="19:20">
      <c r="S17456" s="42">
        <v>28239</v>
      </c>
      <c r="T17456" s="66" t="s">
        <v>4734</v>
      </c>
    </row>
    <row r="17457" spans="19:20">
      <c r="S17457" s="42">
        <v>28240</v>
      </c>
      <c r="T17457" s="66" t="s">
        <v>3213</v>
      </c>
    </row>
    <row r="17458" spans="19:20">
      <c r="S17458" s="42">
        <v>28241</v>
      </c>
      <c r="T17458" s="66" t="s">
        <v>4578</v>
      </c>
    </row>
    <row r="17459" spans="19:20">
      <c r="S17459" s="42">
        <v>26169</v>
      </c>
      <c r="T17459" s="66" t="s">
        <v>4735</v>
      </c>
    </row>
    <row r="17460" spans="19:20">
      <c r="S17460" s="42">
        <v>26170</v>
      </c>
      <c r="T17460" s="66" t="s">
        <v>4735</v>
      </c>
    </row>
    <row r="17461" spans="19:20">
      <c r="S17461" s="42">
        <v>28242</v>
      </c>
      <c r="T17461" s="66" t="s">
        <v>4735</v>
      </c>
    </row>
    <row r="17462" spans="19:20">
      <c r="S17462" s="42">
        <v>28243</v>
      </c>
      <c r="T17462" s="66" t="s">
        <v>4735</v>
      </c>
    </row>
    <row r="17463" spans="19:20">
      <c r="S17463" s="42">
        <v>28244</v>
      </c>
      <c r="T17463" s="66" t="s">
        <v>4735</v>
      </c>
    </row>
    <row r="17464" spans="19:20">
      <c r="S17464" s="42">
        <v>28245</v>
      </c>
      <c r="T17464" s="66" t="s">
        <v>3421</v>
      </c>
    </row>
    <row r="17465" spans="19:20">
      <c r="S17465" s="42">
        <v>28246</v>
      </c>
      <c r="T17465" s="66" t="s">
        <v>3421</v>
      </c>
    </row>
    <row r="17466" spans="19:20">
      <c r="S17466" s="42">
        <v>28247</v>
      </c>
      <c r="T17466" s="66" t="s">
        <v>3421</v>
      </c>
    </row>
    <row r="17467" spans="19:20">
      <c r="S17467" s="42">
        <v>28248</v>
      </c>
      <c r="T17467" s="66" t="s">
        <v>3421</v>
      </c>
    </row>
    <row r="17468" spans="19:20">
      <c r="S17468" s="42">
        <v>28249</v>
      </c>
      <c r="T17468" s="66" t="s">
        <v>3421</v>
      </c>
    </row>
    <row r="17469" spans="19:20">
      <c r="S17469" s="42">
        <v>26171</v>
      </c>
      <c r="T17469" s="66" t="s">
        <v>3421</v>
      </c>
    </row>
    <row r="17470" spans="19:20">
      <c r="S17470" s="42">
        <v>28250</v>
      </c>
      <c r="T17470" s="66" t="s">
        <v>3421</v>
      </c>
    </row>
    <row r="17471" spans="19:20">
      <c r="S17471" s="42">
        <v>28251</v>
      </c>
      <c r="T17471" s="66" t="s">
        <v>3421</v>
      </c>
    </row>
    <row r="17472" spans="19:20">
      <c r="S17472" s="42">
        <v>28252</v>
      </c>
      <c r="T17472" s="66" t="s">
        <v>3421</v>
      </c>
    </row>
    <row r="17473" spans="19:20">
      <c r="S17473" s="42">
        <v>28253</v>
      </c>
      <c r="T17473" s="66" t="s">
        <v>3421</v>
      </c>
    </row>
    <row r="17474" spans="19:20">
      <c r="S17474" s="42">
        <v>26172</v>
      </c>
      <c r="T17474" s="66" t="s">
        <v>3421</v>
      </c>
    </row>
    <row r="17475" spans="19:20">
      <c r="S17475" s="42">
        <v>26173</v>
      </c>
      <c r="T17475" s="66" t="s">
        <v>3421</v>
      </c>
    </row>
    <row r="17476" spans="19:20">
      <c r="S17476" s="42">
        <v>8023</v>
      </c>
      <c r="T17476" s="66" t="s">
        <v>3544</v>
      </c>
    </row>
    <row r="17477" spans="19:20">
      <c r="S17477" s="42">
        <v>26174</v>
      </c>
      <c r="T17477" s="66" t="s">
        <v>3421</v>
      </c>
    </row>
    <row r="17478" spans="19:20">
      <c r="S17478" s="42">
        <v>26175</v>
      </c>
      <c r="T17478" s="66" t="s">
        <v>3421</v>
      </c>
    </row>
    <row r="17479" spans="19:20">
      <c r="S17479" s="42">
        <v>28254</v>
      </c>
      <c r="T17479" s="66" t="s">
        <v>3421</v>
      </c>
    </row>
    <row r="17480" spans="19:20">
      <c r="S17480" s="42">
        <v>26176</v>
      </c>
      <c r="T17480" s="66" t="s">
        <v>3421</v>
      </c>
    </row>
    <row r="17481" spans="19:20">
      <c r="S17481" s="42">
        <v>26177</v>
      </c>
      <c r="T17481" s="66" t="s">
        <v>3421</v>
      </c>
    </row>
    <row r="17482" spans="19:20">
      <c r="S17482" s="42">
        <v>28255</v>
      </c>
      <c r="T17482" s="66" t="s">
        <v>3421</v>
      </c>
    </row>
    <row r="17483" spans="19:20">
      <c r="S17483" s="42">
        <v>26178</v>
      </c>
      <c r="T17483" s="66" t="s">
        <v>3421</v>
      </c>
    </row>
    <row r="17484" spans="19:20">
      <c r="S17484" s="42">
        <v>28256</v>
      </c>
      <c r="T17484" s="66" t="s">
        <v>3421</v>
      </c>
    </row>
    <row r="17485" spans="19:20">
      <c r="S17485" s="42">
        <v>28257</v>
      </c>
      <c r="T17485" s="66" t="s">
        <v>3421</v>
      </c>
    </row>
    <row r="17486" spans="19:20">
      <c r="S17486" s="42">
        <v>28261</v>
      </c>
      <c r="T17486" s="66" t="s">
        <v>3421</v>
      </c>
    </row>
    <row r="17487" spans="19:20">
      <c r="S17487" s="42">
        <v>28262</v>
      </c>
      <c r="T17487" s="66" t="s">
        <v>3421</v>
      </c>
    </row>
    <row r="17488" spans="19:20">
      <c r="S17488" s="42">
        <v>28263</v>
      </c>
      <c r="T17488" s="66" t="s">
        <v>3421</v>
      </c>
    </row>
    <row r="17489" spans="19:20">
      <c r="S17489" s="42">
        <v>28264</v>
      </c>
      <c r="T17489" s="66" t="s">
        <v>3421</v>
      </c>
    </row>
    <row r="17490" spans="19:20">
      <c r="S17490" s="42">
        <v>28265</v>
      </c>
      <c r="T17490" s="66" t="s">
        <v>3421</v>
      </c>
    </row>
    <row r="17491" spans="19:20">
      <c r="S17491" s="42">
        <v>28266</v>
      </c>
      <c r="T17491" s="66" t="s">
        <v>3421</v>
      </c>
    </row>
    <row r="17492" spans="19:20">
      <c r="S17492" s="42">
        <v>28267</v>
      </c>
      <c r="T17492" s="66" t="s">
        <v>3421</v>
      </c>
    </row>
    <row r="17493" spans="19:20">
      <c r="S17493" s="42">
        <v>26181</v>
      </c>
      <c r="T17493" s="66" t="s">
        <v>3421</v>
      </c>
    </row>
    <row r="17494" spans="19:20">
      <c r="S17494" s="42">
        <v>28268</v>
      </c>
      <c r="T17494" s="66" t="s">
        <v>3421</v>
      </c>
    </row>
    <row r="17495" spans="19:20">
      <c r="S17495" s="42">
        <v>28269</v>
      </c>
      <c r="T17495" s="66" t="s">
        <v>3421</v>
      </c>
    </row>
    <row r="17496" spans="19:20">
      <c r="S17496" s="42">
        <v>28270</v>
      </c>
      <c r="T17496" s="66" t="s">
        <v>3421</v>
      </c>
    </row>
    <row r="17497" spans="19:20">
      <c r="S17497" s="42">
        <v>26182</v>
      </c>
      <c r="T17497" s="66" t="s">
        <v>3421</v>
      </c>
    </row>
    <row r="17498" spans="19:20">
      <c r="S17498" s="42">
        <v>26183</v>
      </c>
      <c r="T17498" s="66" t="s">
        <v>3421</v>
      </c>
    </row>
    <row r="17499" spans="19:20">
      <c r="S17499" s="42">
        <v>26184</v>
      </c>
      <c r="T17499" s="66" t="s">
        <v>3421</v>
      </c>
    </row>
    <row r="17500" spans="19:20">
      <c r="S17500" s="42">
        <v>26185</v>
      </c>
      <c r="T17500" s="66" t="s">
        <v>3421</v>
      </c>
    </row>
    <row r="17501" spans="19:20">
      <c r="S17501" s="42">
        <v>26186</v>
      </c>
      <c r="T17501" s="66" t="s">
        <v>3421</v>
      </c>
    </row>
    <row r="17502" spans="19:20">
      <c r="S17502" s="42">
        <v>26187</v>
      </c>
      <c r="T17502" s="66" t="s">
        <v>3213</v>
      </c>
    </row>
    <row r="17503" spans="19:20">
      <c r="S17503" s="42">
        <v>28271</v>
      </c>
      <c r="T17503" s="66" t="s">
        <v>3213</v>
      </c>
    </row>
    <row r="17504" spans="19:20">
      <c r="S17504" s="42">
        <v>28272</v>
      </c>
      <c r="T17504" s="66" t="s">
        <v>3324</v>
      </c>
    </row>
    <row r="17505" spans="19:20">
      <c r="S17505" s="42">
        <v>28273</v>
      </c>
      <c r="T17505" s="66" t="s">
        <v>3324</v>
      </c>
    </row>
    <row r="17506" spans="19:20">
      <c r="S17506" s="42">
        <v>26188</v>
      </c>
      <c r="T17506" s="66" t="s">
        <v>3324</v>
      </c>
    </row>
    <row r="17507" spans="19:20">
      <c r="S17507" s="42">
        <v>28274</v>
      </c>
      <c r="T17507" s="66" t="s">
        <v>3421</v>
      </c>
    </row>
    <row r="17508" spans="19:20">
      <c r="S17508" s="42">
        <v>26189</v>
      </c>
      <c r="T17508" s="66" t="s">
        <v>3213</v>
      </c>
    </row>
    <row r="17509" spans="19:20">
      <c r="S17509" s="42">
        <v>28275</v>
      </c>
      <c r="T17509" s="66" t="s">
        <v>3213</v>
      </c>
    </row>
    <row r="17510" spans="19:20">
      <c r="S17510" s="42">
        <v>82221</v>
      </c>
      <c r="T17510" s="66" t="s">
        <v>3213</v>
      </c>
    </row>
    <row r="17511" spans="19:20">
      <c r="S17511" s="42">
        <v>82222</v>
      </c>
      <c r="T17511" s="66" t="s">
        <v>3213</v>
      </c>
    </row>
    <row r="17512" spans="19:20">
      <c r="S17512" s="42">
        <v>26190</v>
      </c>
      <c r="T17512" s="66" t="s">
        <v>3421</v>
      </c>
    </row>
    <row r="17513" spans="19:20">
      <c r="S17513" s="42">
        <v>26191</v>
      </c>
      <c r="T17513" s="66" t="s">
        <v>3421</v>
      </c>
    </row>
    <row r="17514" spans="19:20">
      <c r="S17514" s="42">
        <v>26192</v>
      </c>
      <c r="T17514" s="66" t="s">
        <v>4733</v>
      </c>
    </row>
    <row r="17515" spans="19:20">
      <c r="S17515" s="42">
        <v>28276</v>
      </c>
      <c r="T17515" s="66" t="s">
        <v>3421</v>
      </c>
    </row>
    <row r="17516" spans="19:20">
      <c r="S17516" s="42">
        <v>4030</v>
      </c>
      <c r="T17516" s="66" t="s">
        <v>3421</v>
      </c>
    </row>
    <row r="17517" spans="19:20">
      <c r="S17517" s="42">
        <v>51029</v>
      </c>
      <c r="T17517" s="66" t="s">
        <v>3278</v>
      </c>
    </row>
    <row r="17518" spans="19:20">
      <c r="S17518" s="42">
        <v>51030</v>
      </c>
      <c r="T17518" s="66" t="s">
        <v>3278</v>
      </c>
    </row>
    <row r="17519" spans="19:20">
      <c r="S17519" s="42">
        <v>51031</v>
      </c>
      <c r="T17519" s="66" t="s">
        <v>3278</v>
      </c>
    </row>
    <row r="17520" spans="19:20">
      <c r="S17520" s="42">
        <v>55058</v>
      </c>
      <c r="T17520" s="66" t="s">
        <v>3278</v>
      </c>
    </row>
    <row r="17521" spans="19:20">
      <c r="S17521" s="42">
        <v>26193</v>
      </c>
      <c r="T17521" s="66" t="s">
        <v>3848</v>
      </c>
    </row>
    <row r="17522" spans="19:20">
      <c r="S17522" s="42">
        <v>75093</v>
      </c>
      <c r="T17522" s="66" t="s">
        <v>3343</v>
      </c>
    </row>
    <row r="17523" spans="19:20">
      <c r="S17523" s="42">
        <v>26179</v>
      </c>
      <c r="T17523" s="66" t="s">
        <v>4736</v>
      </c>
    </row>
    <row r="17524" spans="19:20">
      <c r="S17524" s="42">
        <v>26180</v>
      </c>
      <c r="T17524" s="66" t="s">
        <v>4736</v>
      </c>
    </row>
    <row r="17525" spans="19:20">
      <c r="S17525" s="42">
        <v>28259</v>
      </c>
      <c r="T17525" s="66" t="s">
        <v>3213</v>
      </c>
    </row>
    <row r="17526" spans="19:20">
      <c r="S17526" s="42">
        <v>28260</v>
      </c>
      <c r="T17526" s="66" t="s">
        <v>3213</v>
      </c>
    </row>
    <row r="17527" spans="19:20">
      <c r="S17527" s="42">
        <v>28277</v>
      </c>
      <c r="T17527" s="66" t="s">
        <v>4563</v>
      </c>
    </row>
    <row r="17528" spans="19:20">
      <c r="S17528" s="42">
        <v>28278</v>
      </c>
      <c r="T17528" s="66" t="s">
        <v>4563</v>
      </c>
    </row>
    <row r="17529" spans="19:20">
      <c r="S17529" s="42">
        <v>26194</v>
      </c>
      <c r="T17529" s="66" t="s">
        <v>4563</v>
      </c>
    </row>
    <row r="17530" spans="19:20">
      <c r="S17530" s="42">
        <v>26195</v>
      </c>
      <c r="T17530" s="66" t="s">
        <v>4732</v>
      </c>
    </row>
    <row r="17531" spans="19:20">
      <c r="S17531" s="42">
        <v>28282</v>
      </c>
      <c r="T17531" s="66" t="s">
        <v>3421</v>
      </c>
    </row>
    <row r="17532" spans="19:20">
      <c r="S17532" s="42">
        <v>28287</v>
      </c>
      <c r="T17532" s="66" t="s">
        <v>3421</v>
      </c>
    </row>
    <row r="17533" spans="19:20">
      <c r="S17533" s="42">
        <v>28286</v>
      </c>
      <c r="T17533" s="66" t="s">
        <v>3421</v>
      </c>
    </row>
    <row r="17534" spans="19:20">
      <c r="S17534" s="42">
        <v>28283</v>
      </c>
      <c r="T17534" s="66" t="s">
        <v>3421</v>
      </c>
    </row>
    <row r="17535" spans="19:20">
      <c r="S17535" s="42">
        <v>28285</v>
      </c>
      <c r="T17535" s="66" t="s">
        <v>3421</v>
      </c>
    </row>
    <row r="17536" spans="19:20">
      <c r="S17536" s="42">
        <v>28281</v>
      </c>
      <c r="T17536" s="66" t="s">
        <v>3421</v>
      </c>
    </row>
    <row r="17537" spans="19:20">
      <c r="S17537" s="42">
        <v>28284</v>
      </c>
      <c r="T17537" s="66" t="s">
        <v>3421</v>
      </c>
    </row>
    <row r="17538" spans="19:20">
      <c r="S17538" s="42">
        <v>26196</v>
      </c>
      <c r="T17538" s="66" t="s">
        <v>4571</v>
      </c>
    </row>
    <row r="17539" spans="19:20">
      <c r="S17539" s="42">
        <v>28280</v>
      </c>
      <c r="T17539" s="66" t="s">
        <v>4571</v>
      </c>
    </row>
    <row r="17540" spans="19:20">
      <c r="S17540" s="42">
        <v>28290</v>
      </c>
      <c r="T17540" s="66" t="s">
        <v>3421</v>
      </c>
    </row>
    <row r="17541" spans="19:20">
      <c r="S17541" s="42">
        <v>28288</v>
      </c>
      <c r="T17541" s="66" t="s">
        <v>3421</v>
      </c>
    </row>
    <row r="17542" spans="19:20">
      <c r="S17542" s="42">
        <v>28279</v>
      </c>
      <c r="T17542" s="66" t="s">
        <v>4576</v>
      </c>
    </row>
    <row r="17543" spans="19:20">
      <c r="S17543" s="42">
        <v>28289</v>
      </c>
      <c r="T17543" s="66" t="s">
        <v>3421</v>
      </c>
    </row>
    <row r="17544" spans="19:20">
      <c r="S17544" s="42">
        <v>26197</v>
      </c>
      <c r="T17544" s="66" t="s">
        <v>4571</v>
      </c>
    </row>
    <row r="17545" spans="19:20">
      <c r="S17545" s="42">
        <v>28291</v>
      </c>
      <c r="T17545" s="66" t="s">
        <v>4737</v>
      </c>
    </row>
    <row r="17546" spans="19:20">
      <c r="S17546" s="42">
        <v>3133</v>
      </c>
      <c r="T17546" s="66" t="s">
        <v>4738</v>
      </c>
    </row>
    <row r="17547" spans="19:20">
      <c r="S17547" s="42">
        <v>26198</v>
      </c>
      <c r="T17547" s="66" t="s">
        <v>3568</v>
      </c>
    </row>
    <row r="17548" spans="19:20">
      <c r="S17548" s="42">
        <v>28292</v>
      </c>
      <c r="T17548" s="66" t="s">
        <v>3568</v>
      </c>
    </row>
    <row r="17549" spans="19:20">
      <c r="S17549" s="42">
        <v>26199</v>
      </c>
      <c r="T17549" s="66" t="s">
        <v>3329</v>
      </c>
    </row>
    <row r="17550" spans="19:20">
      <c r="S17550" s="42">
        <v>7096</v>
      </c>
      <c r="T17550" s="66" t="s">
        <v>3230</v>
      </c>
    </row>
    <row r="17551" spans="19:20">
      <c r="S17551" s="42">
        <v>7097</v>
      </c>
      <c r="T17551" s="66" t="s">
        <v>3230</v>
      </c>
    </row>
    <row r="17552" spans="19:20">
      <c r="S17552" s="42">
        <v>26200</v>
      </c>
      <c r="T17552" s="66" t="s">
        <v>3230</v>
      </c>
    </row>
    <row r="17553" spans="19:20">
      <c r="S17553" s="42">
        <v>26201</v>
      </c>
      <c r="T17553" s="66" t="s">
        <v>3230</v>
      </c>
    </row>
    <row r="17554" spans="19:20">
      <c r="S17554" s="42">
        <v>26202</v>
      </c>
      <c r="T17554" s="66" t="s">
        <v>3230</v>
      </c>
    </row>
    <row r="17555" spans="19:20">
      <c r="S17555" s="42">
        <v>26203</v>
      </c>
      <c r="T17555" s="66" t="s">
        <v>3230</v>
      </c>
    </row>
    <row r="17556" spans="19:20">
      <c r="S17556" s="42">
        <v>28293</v>
      </c>
      <c r="T17556" s="66" t="s">
        <v>3230</v>
      </c>
    </row>
    <row r="17557" spans="19:20">
      <c r="S17557" s="42">
        <v>28294</v>
      </c>
      <c r="T17557" s="66" t="s">
        <v>3230</v>
      </c>
    </row>
    <row r="17558" spans="19:20">
      <c r="S17558" s="42">
        <v>26204</v>
      </c>
      <c r="T17558" s="66" t="s">
        <v>3230</v>
      </c>
    </row>
    <row r="17559" spans="19:20">
      <c r="S17559" s="42">
        <v>26205</v>
      </c>
      <c r="T17559" s="66" t="s">
        <v>3230</v>
      </c>
    </row>
    <row r="17560" spans="19:20">
      <c r="S17560" s="42">
        <v>26206</v>
      </c>
      <c r="T17560" s="66" t="s">
        <v>3230</v>
      </c>
    </row>
    <row r="17561" spans="19:20">
      <c r="S17561" s="42">
        <v>28295</v>
      </c>
      <c r="T17561" s="66" t="s">
        <v>4576</v>
      </c>
    </row>
    <row r="17562" spans="19:20">
      <c r="S17562" s="42">
        <v>7098</v>
      </c>
      <c r="T17562" s="66" t="s">
        <v>3230</v>
      </c>
    </row>
    <row r="17563" spans="19:20">
      <c r="S17563" s="42">
        <v>7099</v>
      </c>
      <c r="T17563" s="66" t="s">
        <v>3230</v>
      </c>
    </row>
    <row r="17564" spans="19:20">
      <c r="S17564" s="42">
        <v>26207</v>
      </c>
      <c r="T17564" s="66" t="s">
        <v>3230</v>
      </c>
    </row>
    <row r="17565" spans="19:20">
      <c r="S17565" s="42">
        <v>26208</v>
      </c>
      <c r="T17565" s="66" t="s">
        <v>3230</v>
      </c>
    </row>
    <row r="17566" spans="19:20">
      <c r="S17566" s="42">
        <v>26209</v>
      </c>
      <c r="T17566" s="66" t="s">
        <v>3230</v>
      </c>
    </row>
    <row r="17567" spans="19:20">
      <c r="S17567" s="42">
        <v>26210</v>
      </c>
      <c r="T17567" s="66" t="s">
        <v>3230</v>
      </c>
    </row>
    <row r="17568" spans="19:20">
      <c r="S17568" s="42">
        <v>28296</v>
      </c>
      <c r="T17568" s="66" t="s">
        <v>3421</v>
      </c>
    </row>
    <row r="17569" spans="19:20">
      <c r="S17569" s="42">
        <v>28297</v>
      </c>
      <c r="T17569" s="66" t="s">
        <v>3421</v>
      </c>
    </row>
    <row r="17570" spans="19:20">
      <c r="S17570" s="42">
        <v>28298</v>
      </c>
      <c r="T17570" s="66" t="s">
        <v>3421</v>
      </c>
    </row>
    <row r="17571" spans="19:20">
      <c r="S17571" s="42">
        <v>28299</v>
      </c>
      <c r="T17571" s="66" t="s">
        <v>3421</v>
      </c>
    </row>
    <row r="17572" spans="19:20">
      <c r="S17572" s="42">
        <v>26211</v>
      </c>
      <c r="T17572" s="66" t="s">
        <v>3421</v>
      </c>
    </row>
    <row r="17573" spans="19:20">
      <c r="S17573" s="42">
        <v>26212</v>
      </c>
      <c r="T17573" s="66" t="s">
        <v>3421</v>
      </c>
    </row>
    <row r="17574" spans="19:20">
      <c r="S17574" s="42">
        <v>26213</v>
      </c>
      <c r="T17574" s="66" t="s">
        <v>3421</v>
      </c>
    </row>
    <row r="17575" spans="19:20">
      <c r="S17575" s="42">
        <v>26214</v>
      </c>
      <c r="T17575" s="66" t="s">
        <v>3421</v>
      </c>
    </row>
    <row r="17576" spans="19:20">
      <c r="S17576" s="42">
        <v>28300</v>
      </c>
      <c r="T17576" s="66" t="s">
        <v>3421</v>
      </c>
    </row>
    <row r="17577" spans="19:20">
      <c r="S17577" s="42">
        <v>26215</v>
      </c>
      <c r="T17577" s="66" t="s">
        <v>3421</v>
      </c>
    </row>
    <row r="17578" spans="19:20">
      <c r="S17578" s="42">
        <v>28301</v>
      </c>
      <c r="T17578" s="66" t="s">
        <v>3421</v>
      </c>
    </row>
    <row r="17579" spans="19:20">
      <c r="S17579" s="42">
        <v>28302</v>
      </c>
      <c r="T17579" s="66" t="s">
        <v>3421</v>
      </c>
    </row>
    <row r="17580" spans="19:20">
      <c r="S17580" s="42">
        <v>28303</v>
      </c>
      <c r="T17580" s="66" t="s">
        <v>3421</v>
      </c>
    </row>
    <row r="17581" spans="19:20">
      <c r="S17581" s="42">
        <v>28304</v>
      </c>
      <c r="T17581" s="66" t="s">
        <v>3421</v>
      </c>
    </row>
    <row r="17582" spans="19:20">
      <c r="S17582" s="42">
        <v>28305</v>
      </c>
      <c r="T17582" s="66" t="s">
        <v>3421</v>
      </c>
    </row>
    <row r="17583" spans="19:20">
      <c r="S17583" s="42">
        <v>26216</v>
      </c>
      <c r="T17583" s="66" t="s">
        <v>3421</v>
      </c>
    </row>
    <row r="17584" spans="19:20">
      <c r="S17584" s="42">
        <v>26217</v>
      </c>
      <c r="T17584" s="66" t="s">
        <v>3421</v>
      </c>
    </row>
    <row r="17585" spans="19:20">
      <c r="S17585" s="42">
        <v>28306</v>
      </c>
      <c r="T17585" s="66" t="s">
        <v>4733</v>
      </c>
    </row>
    <row r="17586" spans="19:20">
      <c r="S17586" s="42">
        <v>28307</v>
      </c>
      <c r="T17586" s="66" t="s">
        <v>4623</v>
      </c>
    </row>
    <row r="17587" spans="19:20">
      <c r="S17587" s="42">
        <v>6167</v>
      </c>
      <c r="T17587" s="66" t="s">
        <v>4623</v>
      </c>
    </row>
    <row r="17588" spans="19:20">
      <c r="S17588" s="42">
        <v>26218</v>
      </c>
      <c r="T17588" s="66" t="s">
        <v>4739</v>
      </c>
    </row>
    <row r="17589" spans="19:20">
      <c r="S17589" s="42">
        <v>6168</v>
      </c>
      <c r="T17589" s="66" t="s">
        <v>4035</v>
      </c>
    </row>
    <row r="17590" spans="19:20">
      <c r="S17590" s="42">
        <v>26219</v>
      </c>
      <c r="T17590" s="66" t="s">
        <v>3421</v>
      </c>
    </row>
    <row r="17591" spans="19:20">
      <c r="S17591" s="42">
        <v>28308</v>
      </c>
      <c r="T17591" s="66" t="s">
        <v>4740</v>
      </c>
    </row>
    <row r="17592" spans="19:20">
      <c r="S17592" s="42">
        <v>3134</v>
      </c>
      <c r="T17592" s="66" t="s">
        <v>4623</v>
      </c>
    </row>
    <row r="17593" spans="19:20">
      <c r="S17593" s="42">
        <v>28309</v>
      </c>
      <c r="T17593" s="66" t="s">
        <v>4623</v>
      </c>
    </row>
    <row r="17594" spans="19:20">
      <c r="S17594" s="42">
        <v>26220</v>
      </c>
      <c r="T17594" s="66" t="s">
        <v>4623</v>
      </c>
    </row>
    <row r="17595" spans="19:20">
      <c r="S17595" s="42">
        <v>26221</v>
      </c>
      <c r="T17595" s="66" t="s">
        <v>4741</v>
      </c>
    </row>
    <row r="17596" spans="19:20">
      <c r="S17596" s="42">
        <v>6169</v>
      </c>
      <c r="T17596" s="66" t="s">
        <v>4256</v>
      </c>
    </row>
    <row r="17597" spans="19:20">
      <c r="S17597" s="42">
        <v>26222</v>
      </c>
      <c r="T17597" s="66" t="s">
        <v>4215</v>
      </c>
    </row>
    <row r="17598" spans="19:20">
      <c r="S17598" s="42">
        <v>26223</v>
      </c>
      <c r="T17598" s="66" t="s">
        <v>4215</v>
      </c>
    </row>
    <row r="17599" spans="19:20">
      <c r="S17599" s="42">
        <v>28310</v>
      </c>
      <c r="T17599" s="66" t="s">
        <v>4215</v>
      </c>
    </row>
    <row r="17600" spans="19:20">
      <c r="S17600" s="42">
        <v>26224</v>
      </c>
      <c r="T17600" s="66" t="s">
        <v>4215</v>
      </c>
    </row>
    <row r="17601" spans="19:20">
      <c r="S17601" s="42">
        <v>26225</v>
      </c>
      <c r="T17601" s="66" t="s">
        <v>4215</v>
      </c>
    </row>
    <row r="17602" spans="19:20">
      <c r="S17602" s="42">
        <v>26226</v>
      </c>
      <c r="T17602" s="66" t="s">
        <v>3421</v>
      </c>
    </row>
    <row r="17603" spans="19:20">
      <c r="S17603" s="42">
        <v>28311</v>
      </c>
      <c r="T17603" s="66" t="s">
        <v>3213</v>
      </c>
    </row>
    <row r="17604" spans="19:20">
      <c r="S17604" s="42">
        <v>28312</v>
      </c>
      <c r="T17604" s="66" t="s">
        <v>3242</v>
      </c>
    </row>
    <row r="17605" spans="19:20">
      <c r="S17605" s="42">
        <v>28313</v>
      </c>
      <c r="T17605" s="66" t="s">
        <v>3242</v>
      </c>
    </row>
    <row r="17606" spans="19:20">
      <c r="S17606" s="42">
        <v>28315</v>
      </c>
      <c r="T17606" s="66" t="s">
        <v>4576</v>
      </c>
    </row>
    <row r="17607" spans="19:20">
      <c r="S17607" s="42">
        <v>28316</v>
      </c>
      <c r="T17607" s="66" t="s">
        <v>4576</v>
      </c>
    </row>
    <row r="17608" spans="19:20">
      <c r="S17608" s="42">
        <v>26227</v>
      </c>
      <c r="T17608" s="66" t="s">
        <v>4576</v>
      </c>
    </row>
    <row r="17609" spans="19:20">
      <c r="S17609" s="42">
        <v>28317</v>
      </c>
      <c r="T17609" s="66" t="s">
        <v>4576</v>
      </c>
    </row>
    <row r="17610" spans="19:20">
      <c r="S17610" s="42">
        <v>28318</v>
      </c>
      <c r="T17610" s="66" t="s">
        <v>4576</v>
      </c>
    </row>
    <row r="17611" spans="19:20">
      <c r="S17611" s="42">
        <v>26228</v>
      </c>
      <c r="T17611" s="66" t="s">
        <v>4576</v>
      </c>
    </row>
    <row r="17612" spans="19:20">
      <c r="S17612" s="42">
        <v>28319</v>
      </c>
      <c r="T17612" s="66" t="s">
        <v>4730</v>
      </c>
    </row>
    <row r="17613" spans="19:20">
      <c r="S17613" s="42">
        <v>28320</v>
      </c>
      <c r="T17613" s="66" t="s">
        <v>4730</v>
      </c>
    </row>
    <row r="17614" spans="19:20">
      <c r="S17614" s="42">
        <v>28314</v>
      </c>
      <c r="T17614" s="66" t="s">
        <v>3242</v>
      </c>
    </row>
    <row r="17615" spans="19:20">
      <c r="S17615" s="42">
        <v>26229</v>
      </c>
      <c r="T17615" s="66" t="s">
        <v>3319</v>
      </c>
    </row>
    <row r="17616" spans="19:20">
      <c r="S17616" s="42">
        <v>28321</v>
      </c>
      <c r="T17616" s="66" t="s">
        <v>3319</v>
      </c>
    </row>
    <row r="17617" spans="19:20">
      <c r="S17617" s="42">
        <v>28322</v>
      </c>
      <c r="T17617" s="66" t="s">
        <v>3319</v>
      </c>
    </row>
    <row r="17618" spans="19:20">
      <c r="S17618" s="42">
        <v>28323</v>
      </c>
      <c r="T17618" s="66" t="s">
        <v>3319</v>
      </c>
    </row>
    <row r="17619" spans="19:20">
      <c r="S17619" s="42">
        <v>28324</v>
      </c>
      <c r="T17619" s="66" t="s">
        <v>3319</v>
      </c>
    </row>
    <row r="17620" spans="19:20">
      <c r="S17620" s="42">
        <v>6171</v>
      </c>
      <c r="T17620" s="66" t="s">
        <v>4731</v>
      </c>
    </row>
    <row r="17621" spans="19:20">
      <c r="S17621" s="42">
        <v>6170</v>
      </c>
      <c r="T17621" s="66" t="s">
        <v>4731</v>
      </c>
    </row>
    <row r="17622" spans="19:20">
      <c r="S17622" s="42">
        <v>6172</v>
      </c>
      <c r="T17622" s="66" t="s">
        <v>4731</v>
      </c>
    </row>
    <row r="17623" spans="19:20">
      <c r="S17623" s="42">
        <v>6173</v>
      </c>
      <c r="T17623" s="66" t="s">
        <v>4731</v>
      </c>
    </row>
    <row r="17624" spans="19:20">
      <c r="S17624" s="42">
        <v>28325</v>
      </c>
      <c r="T17624" s="66" t="s">
        <v>3319</v>
      </c>
    </row>
    <row r="17625" spans="19:20">
      <c r="S17625" s="42">
        <v>28326</v>
      </c>
      <c r="T17625" s="66" t="s">
        <v>4742</v>
      </c>
    </row>
    <row r="17626" spans="19:20">
      <c r="S17626" s="42">
        <v>28327</v>
      </c>
      <c r="T17626" s="66" t="s">
        <v>4389</v>
      </c>
    </row>
    <row r="17627" spans="19:20">
      <c r="S17627" s="42">
        <v>28328</v>
      </c>
      <c r="T17627" s="66" t="s">
        <v>4389</v>
      </c>
    </row>
    <row r="17628" spans="19:20">
      <c r="S17628" s="42">
        <v>26230</v>
      </c>
      <c r="T17628" s="66" t="s">
        <v>4389</v>
      </c>
    </row>
    <row r="17629" spans="19:20">
      <c r="S17629" s="42">
        <v>26231</v>
      </c>
      <c r="T17629" s="66" t="s">
        <v>4389</v>
      </c>
    </row>
    <row r="17630" spans="19:20">
      <c r="S17630" s="42">
        <v>26232</v>
      </c>
      <c r="T17630" s="66" t="s">
        <v>4389</v>
      </c>
    </row>
    <row r="17631" spans="19:20">
      <c r="S17631" s="42">
        <v>26233</v>
      </c>
      <c r="T17631" s="66" t="s">
        <v>4389</v>
      </c>
    </row>
    <row r="17632" spans="19:20">
      <c r="S17632" s="42">
        <v>28330</v>
      </c>
      <c r="T17632" s="66" t="s">
        <v>3333</v>
      </c>
    </row>
    <row r="17633" spans="19:20">
      <c r="S17633" s="42">
        <v>28329</v>
      </c>
      <c r="T17633" s="66" t="s">
        <v>3333</v>
      </c>
    </row>
    <row r="17634" spans="19:20">
      <c r="S17634" s="42">
        <v>28331</v>
      </c>
      <c r="T17634" s="66" t="s">
        <v>3395</v>
      </c>
    </row>
    <row r="17635" spans="19:20">
      <c r="S17635" s="42">
        <v>26234</v>
      </c>
      <c r="T17635" s="66" t="s">
        <v>3324</v>
      </c>
    </row>
    <row r="17636" spans="19:20">
      <c r="S17636" s="42">
        <v>28332</v>
      </c>
      <c r="T17636" s="66" t="s">
        <v>3458</v>
      </c>
    </row>
    <row r="17637" spans="19:20">
      <c r="S17637" s="42">
        <v>28333</v>
      </c>
      <c r="T17637" s="66" t="s">
        <v>3458</v>
      </c>
    </row>
    <row r="17638" spans="19:20">
      <c r="S17638" s="42">
        <v>28336</v>
      </c>
      <c r="T17638" s="66" t="s">
        <v>4743</v>
      </c>
    </row>
    <row r="17639" spans="19:20">
      <c r="S17639" s="42">
        <v>26236</v>
      </c>
      <c r="T17639" s="66" t="s">
        <v>3230</v>
      </c>
    </row>
    <row r="17640" spans="19:20">
      <c r="S17640" s="42">
        <v>28335</v>
      </c>
      <c r="T17640" s="66" t="s">
        <v>4744</v>
      </c>
    </row>
    <row r="17641" spans="19:20">
      <c r="S17641" s="42">
        <v>26235</v>
      </c>
      <c r="T17641" s="66" t="s">
        <v>4744</v>
      </c>
    </row>
    <row r="17642" spans="19:20">
      <c r="S17642" s="42">
        <v>28334</v>
      </c>
      <c r="T17642" s="66" t="s">
        <v>4744</v>
      </c>
    </row>
    <row r="17643" spans="19:20">
      <c r="S17643" s="42">
        <v>28337</v>
      </c>
      <c r="T17643" s="66" t="s">
        <v>3421</v>
      </c>
    </row>
    <row r="17644" spans="19:20">
      <c r="S17644" s="42">
        <v>28339</v>
      </c>
      <c r="T17644" s="66" t="s">
        <v>4281</v>
      </c>
    </row>
    <row r="17645" spans="19:20">
      <c r="S17645" s="42">
        <v>28340</v>
      </c>
      <c r="T17645" s="66" t="s">
        <v>4281</v>
      </c>
    </row>
    <row r="17646" spans="19:20">
      <c r="S17646" s="42">
        <v>28338</v>
      </c>
      <c r="T17646" s="66" t="s">
        <v>3421</v>
      </c>
    </row>
    <row r="17647" spans="19:20">
      <c r="S17647" s="42">
        <v>28341</v>
      </c>
      <c r="T17647" s="66" t="s">
        <v>4745</v>
      </c>
    </row>
    <row r="17648" spans="19:20">
      <c r="S17648" s="42">
        <v>28342</v>
      </c>
      <c r="T17648" s="66" t="s">
        <v>4745</v>
      </c>
    </row>
    <row r="17649" spans="19:20">
      <c r="S17649" s="42">
        <v>83403</v>
      </c>
      <c r="T17649" s="66" t="s">
        <v>3313</v>
      </c>
    </row>
    <row r="17650" spans="19:20">
      <c r="S17650" s="42">
        <v>26237</v>
      </c>
      <c r="T17650" s="66" t="s">
        <v>3442</v>
      </c>
    </row>
    <row r="17651" spans="19:20">
      <c r="S17651" s="42">
        <v>7100</v>
      </c>
      <c r="T17651" s="66" t="s">
        <v>3230</v>
      </c>
    </row>
    <row r="17652" spans="19:20">
      <c r="S17652" s="42">
        <v>26240</v>
      </c>
      <c r="T17652" s="66" t="s">
        <v>3230</v>
      </c>
    </row>
    <row r="17653" spans="19:20">
      <c r="S17653" s="42">
        <v>26244</v>
      </c>
      <c r="T17653" s="66" t="s">
        <v>4746</v>
      </c>
    </row>
    <row r="17654" spans="19:20">
      <c r="S17654" s="42">
        <v>26238</v>
      </c>
      <c r="T17654" s="66" t="s">
        <v>3230</v>
      </c>
    </row>
    <row r="17655" spans="19:20">
      <c r="S17655" s="42">
        <v>26241</v>
      </c>
      <c r="T17655" s="66" t="s">
        <v>3230</v>
      </c>
    </row>
    <row r="17656" spans="19:20">
      <c r="S17656" s="42">
        <v>26245</v>
      </c>
      <c r="T17656" s="66" t="s">
        <v>4746</v>
      </c>
    </row>
    <row r="17657" spans="19:20">
      <c r="S17657" s="42">
        <v>26243</v>
      </c>
      <c r="T17657" s="66" t="s">
        <v>3230</v>
      </c>
    </row>
    <row r="17658" spans="19:20">
      <c r="S17658" s="42">
        <v>7101</v>
      </c>
      <c r="T17658" s="66" t="s">
        <v>3230</v>
      </c>
    </row>
    <row r="17659" spans="19:20">
      <c r="S17659" s="42">
        <v>26239</v>
      </c>
      <c r="T17659" s="66" t="s">
        <v>3230</v>
      </c>
    </row>
    <row r="17660" spans="19:20">
      <c r="S17660" s="42">
        <v>26242</v>
      </c>
      <c r="T17660" s="66" t="s">
        <v>3230</v>
      </c>
    </row>
    <row r="17661" spans="19:20">
      <c r="S17661" s="42">
        <v>7107</v>
      </c>
      <c r="T17661" s="66" t="s">
        <v>3230</v>
      </c>
    </row>
    <row r="17662" spans="19:20">
      <c r="S17662" s="42">
        <v>91723</v>
      </c>
      <c r="T17662" s="66" t="s">
        <v>4597</v>
      </c>
    </row>
    <row r="17663" spans="19:20">
      <c r="S17663" s="42">
        <v>7102</v>
      </c>
      <c r="T17663" s="66" t="s">
        <v>3230</v>
      </c>
    </row>
    <row r="17664" spans="19:20">
      <c r="S17664" s="42">
        <v>7108</v>
      </c>
      <c r="T17664" s="66" t="s">
        <v>3230</v>
      </c>
    </row>
    <row r="17665" spans="19:20">
      <c r="S17665" s="42">
        <v>7104</v>
      </c>
      <c r="T17665" s="66" t="s">
        <v>3230</v>
      </c>
    </row>
    <row r="17666" spans="19:20">
      <c r="S17666" s="42">
        <v>7105</v>
      </c>
      <c r="T17666" s="66" t="s">
        <v>3230</v>
      </c>
    </row>
    <row r="17667" spans="19:20">
      <c r="S17667" s="42">
        <v>7106</v>
      </c>
      <c r="T17667" s="66" t="s">
        <v>3230</v>
      </c>
    </row>
    <row r="17668" spans="19:20">
      <c r="S17668" s="42">
        <v>7103</v>
      </c>
      <c r="T17668" s="66" t="s">
        <v>3230</v>
      </c>
    </row>
    <row r="17669" spans="19:20">
      <c r="S17669" s="42">
        <v>91724</v>
      </c>
      <c r="T17669" s="66" t="s">
        <v>4597</v>
      </c>
    </row>
    <row r="17670" spans="19:20">
      <c r="S17670" s="42">
        <v>75095</v>
      </c>
      <c r="T17670" s="66" t="s">
        <v>3343</v>
      </c>
    </row>
    <row r="17671" spans="19:20">
      <c r="S17671" s="42">
        <v>75094</v>
      </c>
      <c r="T17671" s="66" t="s">
        <v>3343</v>
      </c>
    </row>
    <row r="17672" spans="19:20">
      <c r="S17672" s="42">
        <v>28343</v>
      </c>
      <c r="T17672" s="66" t="s">
        <v>3230</v>
      </c>
    </row>
    <row r="17673" spans="19:20">
      <c r="S17673" s="42">
        <v>26246</v>
      </c>
      <c r="T17673" s="66" t="s">
        <v>4521</v>
      </c>
    </row>
    <row r="17674" spans="19:20">
      <c r="S17674" s="42">
        <v>28344</v>
      </c>
      <c r="T17674" s="66" t="s">
        <v>4521</v>
      </c>
    </row>
    <row r="17675" spans="19:20">
      <c r="S17675" s="42">
        <v>28345</v>
      </c>
      <c r="T17675" s="66" t="s">
        <v>4521</v>
      </c>
    </row>
    <row r="17676" spans="19:20">
      <c r="S17676" s="42">
        <v>26247</v>
      </c>
      <c r="T17676" s="66" t="s">
        <v>4521</v>
      </c>
    </row>
    <row r="17677" spans="19:20">
      <c r="S17677" s="42">
        <v>26248</v>
      </c>
      <c r="T17677" s="66" t="s">
        <v>3230</v>
      </c>
    </row>
    <row r="17678" spans="19:20">
      <c r="S17678" s="42">
        <v>28346</v>
      </c>
      <c r="T17678" s="66" t="s">
        <v>3230</v>
      </c>
    </row>
    <row r="17679" spans="19:20">
      <c r="S17679" s="42">
        <v>28347</v>
      </c>
      <c r="T17679" s="66" t="s">
        <v>3230</v>
      </c>
    </row>
    <row r="17680" spans="19:20">
      <c r="S17680" s="42">
        <v>26249</v>
      </c>
      <c r="T17680" s="66" t="s">
        <v>4747</v>
      </c>
    </row>
    <row r="17681" spans="19:20">
      <c r="S17681" s="42">
        <v>26250</v>
      </c>
      <c r="T17681" s="66" t="s">
        <v>4747</v>
      </c>
    </row>
    <row r="17682" spans="19:20">
      <c r="S17682" s="42">
        <v>26251</v>
      </c>
      <c r="T17682" s="66" t="s">
        <v>4747</v>
      </c>
    </row>
    <row r="17683" spans="19:20">
      <c r="S17683" s="42">
        <v>28348</v>
      </c>
      <c r="T17683" s="66" t="s">
        <v>4748</v>
      </c>
    </row>
    <row r="17684" spans="19:20">
      <c r="S17684" s="42">
        <v>28349</v>
      </c>
      <c r="T17684" s="66" t="s">
        <v>3568</v>
      </c>
    </row>
    <row r="17685" spans="19:20">
      <c r="S17685" s="42">
        <v>26252</v>
      </c>
      <c r="T17685" s="66" t="s">
        <v>3568</v>
      </c>
    </row>
    <row r="17686" spans="19:20">
      <c r="S17686" s="42">
        <v>28350</v>
      </c>
      <c r="T17686" s="66" t="s">
        <v>3568</v>
      </c>
    </row>
    <row r="17687" spans="19:20">
      <c r="S17687" s="42">
        <v>28351</v>
      </c>
      <c r="T17687" s="66" t="s">
        <v>3568</v>
      </c>
    </row>
    <row r="17688" spans="19:20">
      <c r="S17688" s="42">
        <v>26253</v>
      </c>
      <c r="T17688" s="66" t="s">
        <v>3568</v>
      </c>
    </row>
    <row r="17689" spans="19:20">
      <c r="S17689" s="42">
        <v>28352</v>
      </c>
      <c r="T17689" s="66" t="s">
        <v>3421</v>
      </c>
    </row>
    <row r="17690" spans="19:20">
      <c r="S17690" s="42">
        <v>91716</v>
      </c>
      <c r="T17690" s="66" t="s">
        <v>4597</v>
      </c>
    </row>
    <row r="17691" spans="19:20">
      <c r="S17691" s="42">
        <v>91718</v>
      </c>
      <c r="T17691" s="66" t="s">
        <v>4597</v>
      </c>
    </row>
    <row r="17692" spans="19:20">
      <c r="S17692" s="42">
        <v>91717</v>
      </c>
      <c r="T17692" s="66" t="s">
        <v>4597</v>
      </c>
    </row>
    <row r="17693" spans="19:20">
      <c r="S17693" s="42">
        <v>83404</v>
      </c>
      <c r="T17693" s="66" t="s">
        <v>3313</v>
      </c>
    </row>
    <row r="17694" spans="19:20">
      <c r="S17694" s="42">
        <v>80147</v>
      </c>
      <c r="T17694" s="66" t="s">
        <v>3822</v>
      </c>
    </row>
    <row r="17695" spans="19:20">
      <c r="S17695" s="42">
        <v>75096</v>
      </c>
      <c r="T17695" s="66" t="s">
        <v>3343</v>
      </c>
    </row>
    <row r="17696" spans="19:20">
      <c r="S17696" s="42">
        <v>26254</v>
      </c>
      <c r="T17696" s="66" t="s">
        <v>4749</v>
      </c>
    </row>
    <row r="17697" spans="19:20">
      <c r="S17697" s="42">
        <v>26255</v>
      </c>
      <c r="T17697" s="66" t="s">
        <v>4749</v>
      </c>
    </row>
    <row r="17698" spans="19:20">
      <c r="S17698" s="42">
        <v>26256</v>
      </c>
      <c r="T17698" s="66" t="s">
        <v>4749</v>
      </c>
    </row>
    <row r="17699" spans="19:20">
      <c r="S17699" s="42">
        <v>3135</v>
      </c>
      <c r="T17699" s="66" t="s">
        <v>4749</v>
      </c>
    </row>
    <row r="17700" spans="19:20">
      <c r="S17700" s="42">
        <v>26257</v>
      </c>
      <c r="T17700" s="66" t="s">
        <v>3230</v>
      </c>
    </row>
    <row r="17701" spans="19:20">
      <c r="S17701" s="42">
        <v>26258</v>
      </c>
      <c r="T17701" s="66" t="s">
        <v>3230</v>
      </c>
    </row>
    <row r="17702" spans="19:20">
      <c r="S17702" s="42">
        <v>51032</v>
      </c>
      <c r="T17702" s="66" t="s">
        <v>3278</v>
      </c>
    </row>
    <row r="17703" spans="19:20">
      <c r="S17703" s="42">
        <v>51033</v>
      </c>
      <c r="T17703" s="66" t="s">
        <v>3278</v>
      </c>
    </row>
    <row r="17704" spans="19:20">
      <c r="S17704" s="42">
        <v>55059</v>
      </c>
      <c r="T17704" s="66" t="s">
        <v>3278</v>
      </c>
    </row>
    <row r="17705" spans="19:20">
      <c r="S17705" s="42">
        <v>51034</v>
      </c>
      <c r="T17705" s="66" t="s">
        <v>3278</v>
      </c>
    </row>
    <row r="17706" spans="19:20">
      <c r="S17706" s="42">
        <v>51035</v>
      </c>
      <c r="T17706" s="66" t="s">
        <v>3278</v>
      </c>
    </row>
    <row r="17707" spans="19:20">
      <c r="S17707" s="42">
        <v>5256</v>
      </c>
      <c r="T17707" s="66" t="s">
        <v>4052</v>
      </c>
    </row>
    <row r="17708" spans="19:20">
      <c r="S17708" s="42">
        <v>5257</v>
      </c>
      <c r="T17708" s="66" t="s">
        <v>4750</v>
      </c>
    </row>
    <row r="17709" spans="19:20">
      <c r="S17709" s="42">
        <v>3136</v>
      </c>
      <c r="T17709" s="66" t="s">
        <v>4623</v>
      </c>
    </row>
    <row r="17710" spans="19:20">
      <c r="S17710" s="42">
        <v>28353</v>
      </c>
      <c r="T17710" s="66" t="s">
        <v>4623</v>
      </c>
    </row>
    <row r="17711" spans="19:20">
      <c r="S17711" s="42">
        <v>51036</v>
      </c>
      <c r="T17711" s="66" t="s">
        <v>3278</v>
      </c>
    </row>
    <row r="17712" spans="19:20">
      <c r="S17712" s="42">
        <v>51037</v>
      </c>
      <c r="T17712" s="66" t="s">
        <v>3278</v>
      </c>
    </row>
    <row r="17713" spans="19:20">
      <c r="S17713" s="42">
        <v>28354</v>
      </c>
      <c r="T17713" s="66" t="s">
        <v>4751</v>
      </c>
    </row>
    <row r="17714" spans="19:20">
      <c r="S17714" s="42">
        <v>26259</v>
      </c>
      <c r="T17714" s="66" t="s">
        <v>4751</v>
      </c>
    </row>
    <row r="17715" spans="19:20">
      <c r="S17715" s="42">
        <v>26260</v>
      </c>
      <c r="T17715" s="66" t="s">
        <v>4751</v>
      </c>
    </row>
    <row r="17716" spans="19:20">
      <c r="S17716" s="42">
        <v>26261</v>
      </c>
      <c r="T17716" s="66" t="s">
        <v>4751</v>
      </c>
    </row>
    <row r="17717" spans="19:20">
      <c r="S17717" s="42">
        <v>26270</v>
      </c>
      <c r="T17717" s="66" t="s">
        <v>4746</v>
      </c>
    </row>
    <row r="17718" spans="19:20">
      <c r="S17718" s="42">
        <v>26271</v>
      </c>
      <c r="T17718" s="66" t="s">
        <v>4746</v>
      </c>
    </row>
    <row r="17719" spans="19:20">
      <c r="S17719" s="42">
        <v>7110</v>
      </c>
      <c r="T17719" s="66" t="s">
        <v>4746</v>
      </c>
    </row>
    <row r="17720" spans="19:20">
      <c r="S17720" s="42">
        <v>26272</v>
      </c>
      <c r="T17720" s="66" t="s">
        <v>3230</v>
      </c>
    </row>
    <row r="17721" spans="19:20">
      <c r="S17721" s="42">
        <v>26273</v>
      </c>
      <c r="T17721" s="66" t="s">
        <v>3230</v>
      </c>
    </row>
    <row r="17722" spans="19:20">
      <c r="S17722" s="42">
        <v>26274</v>
      </c>
      <c r="T17722" s="66" t="s">
        <v>3230</v>
      </c>
    </row>
    <row r="17723" spans="19:20">
      <c r="S17723" s="42">
        <v>26268</v>
      </c>
      <c r="T17723" s="66" t="s">
        <v>3230</v>
      </c>
    </row>
    <row r="17724" spans="19:20">
      <c r="S17724" s="42">
        <v>26275</v>
      </c>
      <c r="T17724" s="66" t="s">
        <v>3230</v>
      </c>
    </row>
    <row r="17725" spans="19:20">
      <c r="S17725" s="42">
        <v>28359</v>
      </c>
      <c r="T17725" s="66" t="s">
        <v>3213</v>
      </c>
    </row>
    <row r="17726" spans="19:20">
      <c r="S17726" s="42">
        <v>26277</v>
      </c>
      <c r="T17726" s="66" t="s">
        <v>3213</v>
      </c>
    </row>
    <row r="17727" spans="19:20">
      <c r="S17727" s="42">
        <v>28356</v>
      </c>
      <c r="T17727" s="66" t="s">
        <v>4751</v>
      </c>
    </row>
    <row r="17728" spans="19:20">
      <c r="S17728" s="42">
        <v>26276</v>
      </c>
      <c r="T17728" s="66" t="s">
        <v>4752</v>
      </c>
    </row>
    <row r="17729" spans="19:20">
      <c r="S17729" s="42">
        <v>26265</v>
      </c>
      <c r="T17729" s="66" t="s">
        <v>3230</v>
      </c>
    </row>
    <row r="17730" spans="19:20">
      <c r="S17730" s="42">
        <v>7109</v>
      </c>
      <c r="T17730" s="66" t="s">
        <v>3230</v>
      </c>
    </row>
    <row r="17731" spans="19:20">
      <c r="S17731" s="42">
        <v>28357</v>
      </c>
      <c r="T17731" s="66" t="s">
        <v>3213</v>
      </c>
    </row>
    <row r="17732" spans="19:20">
      <c r="S17732" s="42">
        <v>26269</v>
      </c>
      <c r="T17732" s="66" t="s">
        <v>4389</v>
      </c>
    </row>
    <row r="17733" spans="19:20">
      <c r="S17733" s="42">
        <v>26262</v>
      </c>
      <c r="T17733" s="66" t="s">
        <v>4751</v>
      </c>
    </row>
    <row r="17734" spans="19:20">
      <c r="S17734" s="42">
        <v>28358</v>
      </c>
      <c r="T17734" s="66" t="s">
        <v>4389</v>
      </c>
    </row>
    <row r="17735" spans="19:20">
      <c r="S17735" s="42">
        <v>28355</v>
      </c>
      <c r="T17735" s="66" t="s">
        <v>4751</v>
      </c>
    </row>
    <row r="17736" spans="19:20">
      <c r="S17736" s="42">
        <v>26266</v>
      </c>
      <c r="T17736" s="66" t="s">
        <v>3230</v>
      </c>
    </row>
    <row r="17737" spans="19:20">
      <c r="S17737" s="42">
        <v>5258</v>
      </c>
      <c r="T17737" s="66" t="s">
        <v>4389</v>
      </c>
    </row>
    <row r="17738" spans="19:20">
      <c r="S17738" s="42">
        <v>26263</v>
      </c>
      <c r="T17738" s="66" t="s">
        <v>4751</v>
      </c>
    </row>
    <row r="17739" spans="19:20">
      <c r="S17739" s="42">
        <v>26264</v>
      </c>
      <c r="T17739" s="66" t="s">
        <v>3230</v>
      </c>
    </row>
    <row r="17740" spans="19:20">
      <c r="S17740" s="42">
        <v>26267</v>
      </c>
      <c r="T17740" s="66" t="s">
        <v>3230</v>
      </c>
    </row>
    <row r="17741" spans="19:20">
      <c r="S17741" s="42">
        <v>7111</v>
      </c>
      <c r="T17741" s="66" t="s">
        <v>3230</v>
      </c>
    </row>
    <row r="17742" spans="19:20">
      <c r="S17742" s="42">
        <v>7112</v>
      </c>
      <c r="T17742" s="66" t="s">
        <v>3230</v>
      </c>
    </row>
    <row r="17743" spans="19:20">
      <c r="S17743" s="42">
        <v>7113</v>
      </c>
      <c r="T17743" s="66" t="s">
        <v>3230</v>
      </c>
    </row>
    <row r="17744" spans="19:20">
      <c r="S17744" s="42">
        <v>7114</v>
      </c>
      <c r="T17744" s="66" t="s">
        <v>3230</v>
      </c>
    </row>
    <row r="17745" spans="19:20">
      <c r="S17745" s="42">
        <v>7116</v>
      </c>
      <c r="T17745" s="66" t="s">
        <v>3230</v>
      </c>
    </row>
    <row r="17746" spans="19:20">
      <c r="S17746" s="42">
        <v>7117</v>
      </c>
      <c r="T17746" s="66" t="s">
        <v>3230</v>
      </c>
    </row>
    <row r="17747" spans="19:20">
      <c r="S17747" s="42">
        <v>28360</v>
      </c>
      <c r="T17747" s="66" t="s">
        <v>3230</v>
      </c>
    </row>
    <row r="17748" spans="19:20">
      <c r="S17748" s="42">
        <v>26278</v>
      </c>
      <c r="T17748" s="66" t="s">
        <v>3230</v>
      </c>
    </row>
    <row r="17749" spans="19:20">
      <c r="S17749" s="42">
        <v>26279</v>
      </c>
      <c r="T17749" s="66" t="s">
        <v>3230</v>
      </c>
    </row>
    <row r="17750" spans="19:20">
      <c r="S17750" s="42">
        <v>26280</v>
      </c>
      <c r="T17750" s="66" t="s">
        <v>3230</v>
      </c>
    </row>
    <row r="17751" spans="19:20">
      <c r="S17751" s="42">
        <v>26281</v>
      </c>
      <c r="T17751" s="66" t="s">
        <v>3230</v>
      </c>
    </row>
    <row r="17752" spans="19:20">
      <c r="S17752" s="42">
        <v>26282</v>
      </c>
      <c r="T17752" s="66" t="s">
        <v>3230</v>
      </c>
    </row>
    <row r="17753" spans="19:20">
      <c r="S17753" s="42">
        <v>26283</v>
      </c>
      <c r="T17753" s="66" t="s">
        <v>3230</v>
      </c>
    </row>
    <row r="17754" spans="19:20">
      <c r="S17754" s="42">
        <v>26284</v>
      </c>
      <c r="T17754" s="66" t="s">
        <v>3230</v>
      </c>
    </row>
    <row r="17755" spans="19:20">
      <c r="S17755" s="42">
        <v>26285</v>
      </c>
      <c r="T17755" s="66" t="s">
        <v>3230</v>
      </c>
    </row>
    <row r="17756" spans="19:20">
      <c r="S17756" s="42">
        <v>26286</v>
      </c>
      <c r="T17756" s="66" t="s">
        <v>3230</v>
      </c>
    </row>
    <row r="17757" spans="19:20">
      <c r="S17757" s="42">
        <v>26287</v>
      </c>
      <c r="T17757" s="66" t="s">
        <v>3230</v>
      </c>
    </row>
    <row r="17758" spans="19:20">
      <c r="S17758" s="42">
        <v>26288</v>
      </c>
      <c r="T17758" s="66" t="s">
        <v>3230</v>
      </c>
    </row>
    <row r="17759" spans="19:20">
      <c r="S17759" s="42">
        <v>26289</v>
      </c>
      <c r="T17759" s="66" t="s">
        <v>3230</v>
      </c>
    </row>
    <row r="17760" spans="19:20">
      <c r="S17760" s="42">
        <v>26290</v>
      </c>
      <c r="T17760" s="66" t="s">
        <v>3230</v>
      </c>
    </row>
    <row r="17761" spans="19:20">
      <c r="S17761" s="42">
        <v>26292</v>
      </c>
      <c r="T17761" s="66" t="s">
        <v>3230</v>
      </c>
    </row>
    <row r="17762" spans="19:20">
      <c r="S17762" s="42">
        <v>26291</v>
      </c>
      <c r="T17762" s="66" t="s">
        <v>3230</v>
      </c>
    </row>
    <row r="17763" spans="19:20">
      <c r="S17763" s="42">
        <v>28361</v>
      </c>
      <c r="T17763" s="66" t="s">
        <v>4634</v>
      </c>
    </row>
    <row r="17764" spans="19:20">
      <c r="S17764" s="42">
        <v>26299</v>
      </c>
      <c r="T17764" s="66" t="s">
        <v>4753</v>
      </c>
    </row>
    <row r="17765" spans="19:20">
      <c r="S17765" s="42">
        <v>26300</v>
      </c>
      <c r="T17765" s="66" t="s">
        <v>4753</v>
      </c>
    </row>
    <row r="17766" spans="19:20">
      <c r="S17766" s="42">
        <v>26294</v>
      </c>
      <c r="T17766" s="66" t="s">
        <v>3230</v>
      </c>
    </row>
    <row r="17767" spans="19:20">
      <c r="S17767" s="42">
        <v>26293</v>
      </c>
      <c r="T17767" s="66" t="s">
        <v>3230</v>
      </c>
    </row>
    <row r="17768" spans="19:20">
      <c r="S17768" s="42">
        <v>26295</v>
      </c>
      <c r="T17768" s="66" t="s">
        <v>3230</v>
      </c>
    </row>
    <row r="17769" spans="19:20">
      <c r="S17769" s="42">
        <v>26296</v>
      </c>
      <c r="T17769" s="66" t="s">
        <v>3230</v>
      </c>
    </row>
    <row r="17770" spans="19:20">
      <c r="S17770" s="42">
        <v>26297</v>
      </c>
      <c r="T17770" s="66" t="s">
        <v>3230</v>
      </c>
    </row>
    <row r="17771" spans="19:20">
      <c r="S17771" s="42">
        <v>26298</v>
      </c>
      <c r="T17771" s="66" t="s">
        <v>3230</v>
      </c>
    </row>
    <row r="17772" spans="19:20">
      <c r="S17772" s="42">
        <v>28362</v>
      </c>
      <c r="T17772" s="66" t="s">
        <v>3293</v>
      </c>
    </row>
    <row r="17773" spans="19:20">
      <c r="S17773" s="42">
        <v>26304</v>
      </c>
      <c r="T17773" s="66" t="s">
        <v>3293</v>
      </c>
    </row>
    <row r="17774" spans="19:20">
      <c r="S17774" s="42">
        <v>26302</v>
      </c>
      <c r="T17774" s="66" t="s">
        <v>3293</v>
      </c>
    </row>
    <row r="17775" spans="19:20">
      <c r="S17775" s="42">
        <v>28370</v>
      </c>
      <c r="T17775" s="66" t="s">
        <v>3293</v>
      </c>
    </row>
    <row r="17776" spans="19:20">
      <c r="S17776" s="42">
        <v>26303</v>
      </c>
      <c r="T17776" s="66" t="s">
        <v>3293</v>
      </c>
    </row>
    <row r="17777" spans="19:20">
      <c r="S17777" s="42">
        <v>26301</v>
      </c>
      <c r="T17777" s="66" t="s">
        <v>3293</v>
      </c>
    </row>
    <row r="17778" spans="19:20">
      <c r="S17778" s="42">
        <v>28368</v>
      </c>
      <c r="T17778" s="66" t="s">
        <v>3293</v>
      </c>
    </row>
    <row r="17779" spans="19:20">
      <c r="S17779" s="42">
        <v>26305</v>
      </c>
      <c r="T17779" s="66" t="s">
        <v>3293</v>
      </c>
    </row>
    <row r="17780" spans="19:20">
      <c r="S17780" s="42">
        <v>28363</v>
      </c>
      <c r="T17780" s="66" t="s">
        <v>3293</v>
      </c>
    </row>
    <row r="17781" spans="19:20">
      <c r="S17781" s="42">
        <v>28366</v>
      </c>
      <c r="T17781" s="66" t="s">
        <v>3293</v>
      </c>
    </row>
    <row r="17782" spans="19:20">
      <c r="S17782" s="42">
        <v>28365</v>
      </c>
      <c r="T17782" s="66" t="s">
        <v>3293</v>
      </c>
    </row>
    <row r="17783" spans="19:20">
      <c r="S17783" s="42">
        <v>28364</v>
      </c>
      <c r="T17783" s="66" t="s">
        <v>3293</v>
      </c>
    </row>
    <row r="17784" spans="19:20">
      <c r="S17784" s="42">
        <v>28367</v>
      </c>
      <c r="T17784" s="66" t="s">
        <v>3293</v>
      </c>
    </row>
    <row r="17785" spans="19:20">
      <c r="S17785" s="42">
        <v>28369</v>
      </c>
      <c r="T17785" s="66" t="s">
        <v>3293</v>
      </c>
    </row>
    <row r="17786" spans="19:20">
      <c r="S17786" s="42">
        <v>26306</v>
      </c>
      <c r="T17786" s="66" t="s">
        <v>3293</v>
      </c>
    </row>
    <row r="17787" spans="19:20">
      <c r="S17787" s="42">
        <v>26307</v>
      </c>
      <c r="T17787" s="66" t="s">
        <v>3293</v>
      </c>
    </row>
    <row r="17788" spans="19:20">
      <c r="S17788" s="42">
        <v>28371</v>
      </c>
      <c r="T17788" s="66" t="s">
        <v>3293</v>
      </c>
    </row>
    <row r="17789" spans="19:20">
      <c r="S17789" s="42">
        <v>26308</v>
      </c>
      <c r="T17789" s="66" t="s">
        <v>3293</v>
      </c>
    </row>
    <row r="17790" spans="19:20">
      <c r="S17790" s="42">
        <v>28372</v>
      </c>
      <c r="T17790" s="66" t="s">
        <v>3293</v>
      </c>
    </row>
    <row r="17791" spans="19:20">
      <c r="S17791" s="42">
        <v>28373</v>
      </c>
      <c r="T17791" s="66" t="s">
        <v>3293</v>
      </c>
    </row>
    <row r="17792" spans="19:20">
      <c r="S17792" s="42">
        <v>28374</v>
      </c>
      <c r="T17792" s="66" t="s">
        <v>3293</v>
      </c>
    </row>
    <row r="17793" spans="19:20">
      <c r="S17793" s="42">
        <v>26309</v>
      </c>
      <c r="T17793" s="66" t="s">
        <v>3293</v>
      </c>
    </row>
    <row r="17794" spans="19:20">
      <c r="S17794" s="42">
        <v>26310</v>
      </c>
      <c r="T17794" s="66" t="s">
        <v>4617</v>
      </c>
    </row>
    <row r="17795" spans="19:20">
      <c r="S17795" s="42">
        <v>28375</v>
      </c>
      <c r="T17795" s="66" t="s">
        <v>4617</v>
      </c>
    </row>
    <row r="17796" spans="19:20">
      <c r="S17796" s="42">
        <v>28377</v>
      </c>
      <c r="T17796" s="66" t="s">
        <v>4754</v>
      </c>
    </row>
    <row r="17797" spans="19:20">
      <c r="S17797" s="42">
        <v>28376</v>
      </c>
      <c r="T17797" s="66" t="s">
        <v>4754</v>
      </c>
    </row>
    <row r="17798" spans="19:20">
      <c r="S17798" s="42">
        <v>26311</v>
      </c>
      <c r="T17798" s="66" t="s">
        <v>4754</v>
      </c>
    </row>
    <row r="17799" spans="19:20">
      <c r="S17799" s="42">
        <v>3137</v>
      </c>
      <c r="T17799" s="66" t="s">
        <v>4754</v>
      </c>
    </row>
    <row r="17800" spans="19:20">
      <c r="S17800" s="42">
        <v>28378</v>
      </c>
      <c r="T17800" s="66" t="s">
        <v>4754</v>
      </c>
    </row>
    <row r="17801" spans="19:20">
      <c r="S17801" s="42">
        <v>26330</v>
      </c>
      <c r="T17801" s="66" t="s">
        <v>4755</v>
      </c>
    </row>
    <row r="17802" spans="19:20">
      <c r="S17802" s="42">
        <v>26331</v>
      </c>
      <c r="T17802" s="66" t="s">
        <v>4755</v>
      </c>
    </row>
    <row r="17803" spans="19:20">
      <c r="S17803" s="42">
        <v>26312</v>
      </c>
      <c r="T17803" s="66" t="s">
        <v>4754</v>
      </c>
    </row>
    <row r="17804" spans="19:20">
      <c r="S17804" s="42">
        <v>3138</v>
      </c>
      <c r="T17804" s="66" t="s">
        <v>4754</v>
      </c>
    </row>
    <row r="17805" spans="19:20">
      <c r="S17805" s="42">
        <v>28379</v>
      </c>
      <c r="T17805" s="66" t="s">
        <v>4754</v>
      </c>
    </row>
    <row r="17806" spans="19:20">
      <c r="S17806" s="42">
        <v>28380</v>
      </c>
      <c r="T17806" s="66" t="s">
        <v>4617</v>
      </c>
    </row>
    <row r="17807" spans="19:20">
      <c r="S17807" s="42">
        <v>26313</v>
      </c>
      <c r="T17807" s="66" t="s">
        <v>3421</v>
      </c>
    </row>
    <row r="17808" spans="19:20">
      <c r="S17808" s="42">
        <v>26314</v>
      </c>
      <c r="T17808" s="66" t="s">
        <v>4756</v>
      </c>
    </row>
    <row r="17809" spans="19:20">
      <c r="S17809" s="42">
        <v>26315</v>
      </c>
      <c r="T17809" s="66" t="s">
        <v>4757</v>
      </c>
    </row>
    <row r="17810" spans="19:20">
      <c r="S17810" s="42">
        <v>26316</v>
      </c>
      <c r="T17810" s="66" t="s">
        <v>3230</v>
      </c>
    </row>
    <row r="17811" spans="19:20">
      <c r="S17811" s="42">
        <v>7118</v>
      </c>
      <c r="T17811" s="66" t="s">
        <v>3230</v>
      </c>
    </row>
    <row r="17812" spans="19:20">
      <c r="S17812" s="42">
        <v>7119</v>
      </c>
      <c r="T17812" s="66" t="s">
        <v>3230</v>
      </c>
    </row>
    <row r="17813" spans="19:20">
      <c r="S17813" s="42">
        <v>26318</v>
      </c>
      <c r="T17813" s="66" t="s">
        <v>3230</v>
      </c>
    </row>
    <row r="17814" spans="19:20">
      <c r="S17814" s="42">
        <v>26317</v>
      </c>
      <c r="T17814" s="66" t="s">
        <v>3230</v>
      </c>
    </row>
    <row r="17815" spans="19:20">
      <c r="S17815" s="42">
        <v>26320</v>
      </c>
      <c r="T17815" s="66" t="s">
        <v>3230</v>
      </c>
    </row>
    <row r="17816" spans="19:20">
      <c r="S17816" s="42">
        <v>26319</v>
      </c>
      <c r="T17816" s="66" t="s">
        <v>3230</v>
      </c>
    </row>
    <row r="17817" spans="19:20">
      <c r="S17817" s="42">
        <v>26321</v>
      </c>
      <c r="T17817" s="66" t="s">
        <v>3230</v>
      </c>
    </row>
    <row r="17818" spans="19:20">
      <c r="S17818" s="42">
        <v>26322</v>
      </c>
      <c r="T17818" s="66" t="s">
        <v>3230</v>
      </c>
    </row>
    <row r="17819" spans="19:20">
      <c r="S17819" s="42">
        <v>26323</v>
      </c>
      <c r="T17819" s="66" t="s">
        <v>3230</v>
      </c>
    </row>
    <row r="17820" spans="19:20">
      <c r="S17820" s="42">
        <v>26324</v>
      </c>
      <c r="T17820" s="66" t="s">
        <v>3230</v>
      </c>
    </row>
    <row r="17821" spans="19:20">
      <c r="S17821" s="42">
        <v>28381</v>
      </c>
      <c r="T17821" s="66" t="s">
        <v>3230</v>
      </c>
    </row>
    <row r="17822" spans="19:20">
      <c r="S17822" s="42">
        <v>26325</v>
      </c>
      <c r="T17822" s="66" t="s">
        <v>3230</v>
      </c>
    </row>
    <row r="17823" spans="19:20">
      <c r="S17823" s="42">
        <v>26326</v>
      </c>
      <c r="T17823" s="66" t="s">
        <v>3230</v>
      </c>
    </row>
    <row r="17824" spans="19:20">
      <c r="S17824" s="42">
        <v>26327</v>
      </c>
      <c r="T17824" s="66" t="s">
        <v>3230</v>
      </c>
    </row>
    <row r="17825" spans="19:20">
      <c r="S17825" s="42">
        <v>26328</v>
      </c>
      <c r="T17825" s="66" t="s">
        <v>3230</v>
      </c>
    </row>
    <row r="17826" spans="19:20">
      <c r="S17826" s="42">
        <v>26329</v>
      </c>
      <c r="T17826" s="66" t="s">
        <v>3230</v>
      </c>
    </row>
    <row r="17827" spans="19:20">
      <c r="S17827" s="42">
        <v>28382</v>
      </c>
      <c r="T17827" s="66" t="s">
        <v>4617</v>
      </c>
    </row>
    <row r="17828" spans="19:20">
      <c r="S17828" s="42">
        <v>28383</v>
      </c>
      <c r="T17828" s="66" t="s">
        <v>4617</v>
      </c>
    </row>
    <row r="17829" spans="19:20">
      <c r="S17829" s="42">
        <v>28384</v>
      </c>
      <c r="T17829" s="66" t="s">
        <v>4754</v>
      </c>
    </row>
    <row r="17830" spans="19:20">
      <c r="S17830" s="42">
        <v>28385</v>
      </c>
      <c r="T17830" s="66" t="s">
        <v>4617</v>
      </c>
    </row>
    <row r="17831" spans="19:20">
      <c r="S17831" s="42">
        <v>28386</v>
      </c>
      <c r="T17831" s="66" t="s">
        <v>4754</v>
      </c>
    </row>
    <row r="17832" spans="19:20">
      <c r="S17832" s="42">
        <v>28387</v>
      </c>
      <c r="T17832" s="66" t="s">
        <v>4754</v>
      </c>
    </row>
    <row r="17833" spans="19:20">
      <c r="S17833" s="42">
        <v>28388</v>
      </c>
      <c r="T17833" s="66" t="s">
        <v>4754</v>
      </c>
    </row>
    <row r="17834" spans="19:20">
      <c r="S17834" s="42">
        <v>28389</v>
      </c>
      <c r="T17834" s="66" t="s">
        <v>4617</v>
      </c>
    </row>
    <row r="17835" spans="19:20">
      <c r="S17835" s="42">
        <v>28390</v>
      </c>
      <c r="T17835" s="66" t="s">
        <v>4092</v>
      </c>
    </row>
    <row r="17836" spans="19:20">
      <c r="S17836" s="42">
        <v>26332</v>
      </c>
      <c r="T17836" s="66" t="s">
        <v>4754</v>
      </c>
    </row>
    <row r="17837" spans="19:20">
      <c r="S17837" s="42">
        <v>26333</v>
      </c>
      <c r="T17837" s="66" t="s">
        <v>4734</v>
      </c>
    </row>
    <row r="17838" spans="19:20">
      <c r="S17838" s="42">
        <v>7115</v>
      </c>
      <c r="T17838" s="66" t="s">
        <v>3230</v>
      </c>
    </row>
    <row r="17839" spans="19:20">
      <c r="S17839" s="42">
        <v>4031</v>
      </c>
      <c r="T17839" s="66" t="s">
        <v>4566</v>
      </c>
    </row>
    <row r="17840" spans="19:20">
      <c r="S17840" s="42">
        <v>28391</v>
      </c>
      <c r="T17840" s="66" t="s">
        <v>4758</v>
      </c>
    </row>
    <row r="17841" spans="19:20">
      <c r="S17841" s="42">
        <v>26334</v>
      </c>
      <c r="T17841" s="66" t="s">
        <v>4758</v>
      </c>
    </row>
    <row r="17842" spans="19:20">
      <c r="S17842" s="42">
        <v>26335</v>
      </c>
      <c r="T17842" s="66" t="s">
        <v>3213</v>
      </c>
    </row>
    <row r="17843" spans="19:20">
      <c r="S17843" s="42">
        <v>26336</v>
      </c>
      <c r="T17843" s="66" t="s">
        <v>3213</v>
      </c>
    </row>
    <row r="17844" spans="19:20">
      <c r="S17844" s="42">
        <v>26337</v>
      </c>
      <c r="T17844" s="66" t="s">
        <v>4741</v>
      </c>
    </row>
    <row r="17845" spans="19:20">
      <c r="S17845" s="42">
        <v>51038</v>
      </c>
      <c r="T17845" s="66" t="s">
        <v>3278</v>
      </c>
    </row>
    <row r="17846" spans="19:20">
      <c r="S17846" s="42">
        <v>55060</v>
      </c>
      <c r="T17846" s="66" t="s">
        <v>3278</v>
      </c>
    </row>
    <row r="17847" spans="19:20">
      <c r="S17847" s="42">
        <v>28393</v>
      </c>
      <c r="T17847" s="66" t="s">
        <v>3213</v>
      </c>
    </row>
    <row r="17848" spans="19:20">
      <c r="S17848" s="42">
        <v>28394</v>
      </c>
      <c r="T17848" s="66" t="s">
        <v>3213</v>
      </c>
    </row>
    <row r="17849" spans="19:20">
      <c r="S17849" s="42">
        <v>26338</v>
      </c>
      <c r="T17849" s="66" t="s">
        <v>3213</v>
      </c>
    </row>
    <row r="17850" spans="19:20">
      <c r="S17850" s="42">
        <v>28395</v>
      </c>
      <c r="T17850" s="66" t="s">
        <v>3213</v>
      </c>
    </row>
    <row r="17851" spans="19:20">
      <c r="S17851" s="42">
        <v>28392</v>
      </c>
      <c r="T17851" s="66" t="s">
        <v>4759</v>
      </c>
    </row>
    <row r="17852" spans="19:20">
      <c r="S17852" s="42">
        <v>75035</v>
      </c>
      <c r="T17852" s="66" t="s">
        <v>3293</v>
      </c>
    </row>
    <row r="17853" spans="19:20">
      <c r="S17853" s="42">
        <v>28396</v>
      </c>
      <c r="T17853" s="66" t="s">
        <v>4754</v>
      </c>
    </row>
    <row r="17854" spans="19:20">
      <c r="S17854" s="42">
        <v>28397</v>
      </c>
      <c r="T17854" s="66" t="s">
        <v>4754</v>
      </c>
    </row>
    <row r="17855" spans="19:20">
      <c r="S17855" s="42">
        <v>28398</v>
      </c>
      <c r="T17855" s="66" t="s">
        <v>4754</v>
      </c>
    </row>
    <row r="17856" spans="19:20">
      <c r="S17856" s="42">
        <v>28399</v>
      </c>
      <c r="T17856" s="66" t="s">
        <v>4617</v>
      </c>
    </row>
    <row r="17857" spans="19:20">
      <c r="S17857" s="42">
        <v>26339</v>
      </c>
      <c r="T17857" s="66" t="s">
        <v>3568</v>
      </c>
    </row>
    <row r="17858" spans="19:20">
      <c r="S17858" s="42">
        <v>26340</v>
      </c>
      <c r="T17858" s="66" t="s">
        <v>3230</v>
      </c>
    </row>
    <row r="17859" spans="19:20">
      <c r="S17859" s="42">
        <v>28400</v>
      </c>
      <c r="T17859" s="66" t="s">
        <v>3213</v>
      </c>
    </row>
    <row r="17860" spans="19:20">
      <c r="S17860" s="42">
        <v>51039</v>
      </c>
      <c r="T17860" s="66" t="s">
        <v>3278</v>
      </c>
    </row>
    <row r="17861" spans="19:20">
      <c r="S17861" s="42">
        <v>51040</v>
      </c>
      <c r="T17861" s="66" t="s">
        <v>3278</v>
      </c>
    </row>
    <row r="17862" spans="19:20">
      <c r="S17862" s="42">
        <v>51041</v>
      </c>
      <c r="T17862" s="66" t="s">
        <v>3278</v>
      </c>
    </row>
    <row r="17863" spans="19:20">
      <c r="S17863" s="42">
        <v>51042</v>
      </c>
      <c r="T17863" s="66" t="s">
        <v>3278</v>
      </c>
    </row>
    <row r="17864" spans="19:20">
      <c r="S17864" s="42">
        <v>51043</v>
      </c>
      <c r="T17864" s="66" t="s">
        <v>3278</v>
      </c>
    </row>
    <row r="17865" spans="19:20">
      <c r="S17865" s="42">
        <v>28401</v>
      </c>
      <c r="T17865" s="66" t="s">
        <v>3213</v>
      </c>
    </row>
    <row r="17866" spans="19:20">
      <c r="S17866" s="42">
        <v>28404</v>
      </c>
      <c r="T17866" s="66" t="s">
        <v>3213</v>
      </c>
    </row>
    <row r="17867" spans="19:20">
      <c r="S17867" s="42">
        <v>28402</v>
      </c>
      <c r="T17867" s="66" t="s">
        <v>3213</v>
      </c>
    </row>
    <row r="17868" spans="19:20">
      <c r="S17868" s="42">
        <v>28403</v>
      </c>
      <c r="T17868" s="66" t="s">
        <v>3213</v>
      </c>
    </row>
    <row r="17869" spans="19:20">
      <c r="S17869" s="42">
        <v>28405</v>
      </c>
      <c r="T17869" s="66" t="s">
        <v>3213</v>
      </c>
    </row>
    <row r="17870" spans="19:20">
      <c r="S17870" s="42">
        <v>28406</v>
      </c>
      <c r="T17870" s="66" t="s">
        <v>3213</v>
      </c>
    </row>
    <row r="17871" spans="19:20">
      <c r="S17871" s="42">
        <v>28407</v>
      </c>
      <c r="T17871" s="66" t="s">
        <v>3213</v>
      </c>
    </row>
    <row r="17872" spans="19:20">
      <c r="S17872" s="42">
        <v>28408</v>
      </c>
      <c r="T17872" s="66" t="s">
        <v>3213</v>
      </c>
    </row>
    <row r="17873" spans="19:20">
      <c r="S17873" s="42">
        <v>28409</v>
      </c>
      <c r="T17873" s="66" t="s">
        <v>3213</v>
      </c>
    </row>
    <row r="17874" spans="19:20">
      <c r="S17874" s="42">
        <v>28410</v>
      </c>
      <c r="T17874" s="66" t="s">
        <v>3213</v>
      </c>
    </row>
    <row r="17875" spans="19:20">
      <c r="S17875" s="42">
        <v>26341</v>
      </c>
      <c r="T17875" s="66" t="s">
        <v>4745</v>
      </c>
    </row>
    <row r="17876" spans="19:20">
      <c r="S17876" s="42">
        <v>81204</v>
      </c>
      <c r="T17876" s="66" t="s">
        <v>3213</v>
      </c>
    </row>
    <row r="17877" spans="19:20">
      <c r="S17877" s="42">
        <v>28411</v>
      </c>
      <c r="T17877" s="66" t="s">
        <v>3213</v>
      </c>
    </row>
    <row r="17878" spans="19:20">
      <c r="S17878" s="42">
        <v>28412</v>
      </c>
      <c r="T17878" s="66" t="s">
        <v>4623</v>
      </c>
    </row>
    <row r="17879" spans="19:20">
      <c r="S17879" s="42">
        <v>26343</v>
      </c>
      <c r="T17879" s="66" t="s">
        <v>4215</v>
      </c>
    </row>
    <row r="17880" spans="19:20">
      <c r="S17880" s="42">
        <v>26342</v>
      </c>
      <c r="T17880" s="66" t="s">
        <v>4215</v>
      </c>
    </row>
    <row r="17881" spans="19:20">
      <c r="S17881" s="42">
        <v>26344</v>
      </c>
      <c r="T17881" s="66" t="s">
        <v>4215</v>
      </c>
    </row>
    <row r="17882" spans="19:20">
      <c r="S17882" s="42">
        <v>28413</v>
      </c>
      <c r="T17882" s="66" t="s">
        <v>4215</v>
      </c>
    </row>
    <row r="17883" spans="19:20">
      <c r="S17883" s="42">
        <v>26345</v>
      </c>
      <c r="T17883" s="66" t="s">
        <v>4215</v>
      </c>
    </row>
    <row r="17884" spans="19:20">
      <c r="S17884" s="42">
        <v>26346</v>
      </c>
      <c r="T17884" s="66" t="s">
        <v>4215</v>
      </c>
    </row>
    <row r="17885" spans="19:20">
      <c r="S17885" s="42">
        <v>26348</v>
      </c>
      <c r="T17885" s="66" t="s">
        <v>4751</v>
      </c>
    </row>
    <row r="17886" spans="19:20">
      <c r="S17886" s="42">
        <v>26347</v>
      </c>
      <c r="T17886" s="66" t="s">
        <v>4751</v>
      </c>
    </row>
    <row r="17887" spans="19:20">
      <c r="S17887" s="42">
        <v>82223</v>
      </c>
      <c r="T17887" s="66" t="s">
        <v>3213</v>
      </c>
    </row>
    <row r="17888" spans="19:20">
      <c r="S17888" s="42">
        <v>28415</v>
      </c>
      <c r="T17888" s="66" t="s">
        <v>4754</v>
      </c>
    </row>
    <row r="17889" spans="19:20">
      <c r="S17889" s="42">
        <v>28414</v>
      </c>
      <c r="T17889" s="66" t="s">
        <v>3230</v>
      </c>
    </row>
    <row r="17890" spans="19:20">
      <c r="S17890" s="42">
        <v>26349</v>
      </c>
      <c r="T17890" s="66" t="s">
        <v>4566</v>
      </c>
    </row>
    <row r="17891" spans="19:20">
      <c r="S17891" s="42">
        <v>26350</v>
      </c>
      <c r="T17891" s="66" t="s">
        <v>4760</v>
      </c>
    </row>
    <row r="17892" spans="19:20">
      <c r="S17892" s="42">
        <v>26351</v>
      </c>
      <c r="T17892" s="66" t="s">
        <v>3230</v>
      </c>
    </row>
    <row r="17893" spans="19:20">
      <c r="S17893" s="42">
        <v>26352</v>
      </c>
      <c r="T17893" s="66" t="s">
        <v>4761</v>
      </c>
    </row>
    <row r="17894" spans="19:20">
      <c r="S17894" s="42">
        <v>26353</v>
      </c>
      <c r="T17894" s="66" t="s">
        <v>3465</v>
      </c>
    </row>
    <row r="17895" spans="19:20">
      <c r="S17895" s="42">
        <v>3139</v>
      </c>
      <c r="T17895" s="66" t="s">
        <v>4738</v>
      </c>
    </row>
    <row r="17896" spans="19:20">
      <c r="S17896" s="42">
        <v>3140</v>
      </c>
      <c r="T17896" s="66" t="s">
        <v>4738</v>
      </c>
    </row>
    <row r="17897" spans="19:20">
      <c r="S17897" s="42">
        <v>3141</v>
      </c>
      <c r="T17897" s="66" t="s">
        <v>4738</v>
      </c>
    </row>
    <row r="17898" spans="19:20">
      <c r="S17898" s="42">
        <v>51044</v>
      </c>
      <c r="T17898" s="66" t="s">
        <v>4762</v>
      </c>
    </row>
    <row r="17899" spans="19:20">
      <c r="S17899" s="42">
        <v>51045</v>
      </c>
      <c r="T17899" s="66" t="s">
        <v>4762</v>
      </c>
    </row>
    <row r="17900" spans="19:20">
      <c r="S17900" s="42">
        <v>28416</v>
      </c>
      <c r="T17900" s="66" t="s">
        <v>4763</v>
      </c>
    </row>
    <row r="17901" spans="19:20">
      <c r="S17901" s="42">
        <v>28417</v>
      </c>
      <c r="T17901" s="66" t="s">
        <v>4764</v>
      </c>
    </row>
    <row r="17902" spans="19:20">
      <c r="S17902" s="42">
        <v>26354</v>
      </c>
      <c r="T17902" s="66" t="s">
        <v>3213</v>
      </c>
    </row>
    <row r="17903" spans="19:20">
      <c r="S17903" s="42">
        <v>28420</v>
      </c>
      <c r="T17903" s="66" t="s">
        <v>4623</v>
      </c>
    </row>
    <row r="17904" spans="19:20">
      <c r="S17904" s="42">
        <v>28421</v>
      </c>
      <c r="T17904" s="66" t="s">
        <v>4743</v>
      </c>
    </row>
    <row r="17905" spans="19:20">
      <c r="S17905" s="42">
        <v>28419</v>
      </c>
      <c r="T17905" s="66" t="s">
        <v>4765</v>
      </c>
    </row>
    <row r="17906" spans="19:20">
      <c r="S17906" s="42">
        <v>26356</v>
      </c>
      <c r="T17906" s="66" t="s">
        <v>4389</v>
      </c>
    </row>
    <row r="17907" spans="19:20">
      <c r="S17907" s="42">
        <v>3142</v>
      </c>
      <c r="T17907" s="66" t="s">
        <v>4623</v>
      </c>
    </row>
    <row r="17908" spans="19:20">
      <c r="S17908" s="42">
        <v>26355</v>
      </c>
      <c r="T17908" s="66" t="s">
        <v>3213</v>
      </c>
    </row>
    <row r="17909" spans="19:20">
      <c r="S17909" s="42">
        <v>3143</v>
      </c>
      <c r="T17909" s="66" t="s">
        <v>4623</v>
      </c>
    </row>
    <row r="17910" spans="19:20">
      <c r="S17910" s="42">
        <v>26357</v>
      </c>
      <c r="T17910" s="66" t="s">
        <v>4389</v>
      </c>
    </row>
    <row r="17911" spans="19:20">
      <c r="S17911" s="42">
        <v>28418</v>
      </c>
      <c r="T17911" s="66" t="s">
        <v>4766</v>
      </c>
    </row>
    <row r="17912" spans="19:20">
      <c r="S17912" s="42">
        <v>26358</v>
      </c>
      <c r="T17912" s="66" t="s">
        <v>4767</v>
      </c>
    </row>
    <row r="17913" spans="19:20">
      <c r="S17913" s="42">
        <v>26359</v>
      </c>
      <c r="T17913" s="66" t="s">
        <v>4767</v>
      </c>
    </row>
    <row r="17914" spans="19:20">
      <c r="S17914" s="42">
        <v>26361</v>
      </c>
      <c r="T17914" s="66" t="s">
        <v>3293</v>
      </c>
    </row>
    <row r="17915" spans="19:20">
      <c r="S17915" s="42">
        <v>26360</v>
      </c>
      <c r="T17915" s="66" t="s">
        <v>4767</v>
      </c>
    </row>
    <row r="17916" spans="19:20">
      <c r="S17916" s="42">
        <v>26362</v>
      </c>
      <c r="T17916" s="66" t="s">
        <v>3293</v>
      </c>
    </row>
    <row r="17917" spans="19:20">
      <c r="S17917" s="42">
        <v>26363</v>
      </c>
      <c r="T17917" s="66" t="s">
        <v>3293</v>
      </c>
    </row>
    <row r="17918" spans="19:20">
      <c r="S17918" s="42">
        <v>26364</v>
      </c>
      <c r="T17918" s="66" t="s">
        <v>3293</v>
      </c>
    </row>
    <row r="17919" spans="19:20">
      <c r="S17919" s="42">
        <v>28422</v>
      </c>
      <c r="T17919" s="66" t="s">
        <v>3293</v>
      </c>
    </row>
    <row r="17920" spans="19:20">
      <c r="S17920" s="42">
        <v>28423</v>
      </c>
      <c r="T17920" s="66" t="s">
        <v>3293</v>
      </c>
    </row>
    <row r="17921" spans="19:20">
      <c r="S17921" s="42">
        <v>26365</v>
      </c>
      <c r="T17921" s="66" t="s">
        <v>4746</v>
      </c>
    </row>
    <row r="17922" spans="19:20">
      <c r="S17922" s="42">
        <v>28424</v>
      </c>
      <c r="T17922" s="66" t="s">
        <v>3293</v>
      </c>
    </row>
    <row r="17923" spans="19:20">
      <c r="S17923" s="42">
        <v>28425</v>
      </c>
      <c r="T17923" s="66" t="s">
        <v>3293</v>
      </c>
    </row>
    <row r="17924" spans="19:20">
      <c r="S17924" s="42">
        <v>28426</v>
      </c>
      <c r="T17924" s="66" t="s">
        <v>3293</v>
      </c>
    </row>
    <row r="17925" spans="19:20">
      <c r="S17925" s="42">
        <v>26366</v>
      </c>
      <c r="T17925" s="66" t="s">
        <v>3293</v>
      </c>
    </row>
    <row r="17926" spans="19:20">
      <c r="S17926" s="42">
        <v>26367</v>
      </c>
      <c r="T17926" s="66" t="s">
        <v>3293</v>
      </c>
    </row>
    <row r="17927" spans="19:20">
      <c r="S17927" s="42">
        <v>28427</v>
      </c>
      <c r="T17927" s="66" t="s">
        <v>3293</v>
      </c>
    </row>
    <row r="17928" spans="19:20">
      <c r="S17928" s="42">
        <v>28428</v>
      </c>
      <c r="T17928" s="66" t="s">
        <v>3293</v>
      </c>
    </row>
    <row r="17929" spans="19:20">
      <c r="S17929" s="42">
        <v>26368</v>
      </c>
      <c r="T17929" s="66" t="s">
        <v>3293</v>
      </c>
    </row>
    <row r="17930" spans="19:20">
      <c r="S17930" s="42">
        <v>26369</v>
      </c>
      <c r="T17930" s="66" t="s">
        <v>3293</v>
      </c>
    </row>
    <row r="17931" spans="19:20">
      <c r="S17931" s="42">
        <v>28429</v>
      </c>
      <c r="T17931" s="66" t="s">
        <v>3293</v>
      </c>
    </row>
    <row r="17932" spans="19:20">
      <c r="S17932" s="42">
        <v>28430</v>
      </c>
      <c r="T17932" s="66" t="s">
        <v>3293</v>
      </c>
    </row>
    <row r="17933" spans="19:20">
      <c r="S17933" s="42">
        <v>26370</v>
      </c>
      <c r="T17933" s="66" t="s">
        <v>3293</v>
      </c>
    </row>
    <row r="17934" spans="19:20">
      <c r="S17934" s="42">
        <v>26371</v>
      </c>
      <c r="T17934" s="66" t="s">
        <v>3293</v>
      </c>
    </row>
    <row r="17935" spans="19:20">
      <c r="S17935" s="42">
        <v>26372</v>
      </c>
      <c r="T17935" s="66" t="s">
        <v>3293</v>
      </c>
    </row>
    <row r="17936" spans="19:20">
      <c r="S17936" s="42">
        <v>26373</v>
      </c>
      <c r="T17936" s="66" t="s">
        <v>4615</v>
      </c>
    </row>
    <row r="17937" spans="19:20">
      <c r="S17937" s="42">
        <v>28431</v>
      </c>
      <c r="T17937" s="66" t="s">
        <v>4615</v>
      </c>
    </row>
    <row r="17938" spans="19:20">
      <c r="S17938" s="42">
        <v>28432</v>
      </c>
      <c r="T17938" s="66" t="s">
        <v>4617</v>
      </c>
    </row>
    <row r="17939" spans="19:20">
      <c r="S17939" s="42">
        <v>26374</v>
      </c>
      <c r="T17939" s="66" t="s">
        <v>4760</v>
      </c>
    </row>
    <row r="17940" spans="19:20">
      <c r="S17940" s="42">
        <v>26375</v>
      </c>
      <c r="T17940" s="66" t="s">
        <v>4768</v>
      </c>
    </row>
    <row r="17941" spans="19:20">
      <c r="S17941" s="42">
        <v>28435</v>
      </c>
      <c r="T17941" s="66" t="s">
        <v>4754</v>
      </c>
    </row>
    <row r="17942" spans="19:20">
      <c r="S17942" s="42">
        <v>28433</v>
      </c>
      <c r="T17942" s="66" t="s">
        <v>4754</v>
      </c>
    </row>
    <row r="17943" spans="19:20">
      <c r="S17943" s="42">
        <v>28434</v>
      </c>
      <c r="T17943" s="66" t="s">
        <v>4754</v>
      </c>
    </row>
    <row r="17944" spans="19:20">
      <c r="S17944" s="42">
        <v>26376</v>
      </c>
      <c r="T17944" s="66" t="s">
        <v>4754</v>
      </c>
    </row>
    <row r="17945" spans="19:20">
      <c r="S17945" s="42">
        <v>28436</v>
      </c>
      <c r="T17945" s="66" t="s">
        <v>4754</v>
      </c>
    </row>
    <row r="17946" spans="19:20">
      <c r="S17946" s="42">
        <v>26377</v>
      </c>
      <c r="T17946" s="66" t="s">
        <v>4754</v>
      </c>
    </row>
    <row r="17947" spans="19:20">
      <c r="S17947" s="42">
        <v>26378</v>
      </c>
      <c r="T17947" s="66" t="s">
        <v>4754</v>
      </c>
    </row>
    <row r="17948" spans="19:20">
      <c r="S17948" s="42">
        <v>26379</v>
      </c>
      <c r="T17948" s="66" t="s">
        <v>4754</v>
      </c>
    </row>
    <row r="17949" spans="19:20">
      <c r="S17949" s="42">
        <v>26380</v>
      </c>
      <c r="T17949" s="66" t="s">
        <v>4754</v>
      </c>
    </row>
    <row r="17950" spans="19:20">
      <c r="S17950" s="42">
        <v>26381</v>
      </c>
      <c r="T17950" s="66" t="s">
        <v>4754</v>
      </c>
    </row>
    <row r="17951" spans="19:20">
      <c r="S17951" s="42">
        <v>28437</v>
      </c>
      <c r="T17951" s="66" t="s">
        <v>4754</v>
      </c>
    </row>
    <row r="17952" spans="19:20">
      <c r="S17952" s="42">
        <v>28438</v>
      </c>
      <c r="T17952" s="66" t="s">
        <v>4754</v>
      </c>
    </row>
    <row r="17953" spans="19:20">
      <c r="S17953" s="42">
        <v>28439</v>
      </c>
      <c r="T17953" s="66" t="s">
        <v>4754</v>
      </c>
    </row>
    <row r="17954" spans="19:20">
      <c r="S17954" s="42">
        <v>28440</v>
      </c>
      <c r="T17954" s="66" t="s">
        <v>4754</v>
      </c>
    </row>
    <row r="17955" spans="19:20">
      <c r="S17955" s="42">
        <v>28441</v>
      </c>
      <c r="T17955" s="66" t="s">
        <v>4754</v>
      </c>
    </row>
    <row r="17956" spans="19:20">
      <c r="S17956" s="42">
        <v>26382</v>
      </c>
      <c r="T17956" s="66" t="s">
        <v>4754</v>
      </c>
    </row>
    <row r="17957" spans="19:20">
      <c r="S17957" s="42">
        <v>26384</v>
      </c>
      <c r="T17957" s="66" t="s">
        <v>3442</v>
      </c>
    </row>
    <row r="17958" spans="19:20">
      <c r="S17958" s="42">
        <v>75097</v>
      </c>
      <c r="T17958" s="66" t="s">
        <v>3293</v>
      </c>
    </row>
    <row r="17959" spans="19:20">
      <c r="S17959" s="42">
        <v>26383</v>
      </c>
      <c r="T17959" s="66" t="s">
        <v>3442</v>
      </c>
    </row>
    <row r="17960" spans="19:20">
      <c r="S17960" s="42">
        <v>75098</v>
      </c>
      <c r="T17960" s="66" t="s">
        <v>3293</v>
      </c>
    </row>
    <row r="17961" spans="19:20">
      <c r="S17961" s="42">
        <v>75099</v>
      </c>
      <c r="T17961" s="66" t="s">
        <v>3293</v>
      </c>
    </row>
    <row r="17962" spans="19:20">
      <c r="S17962" s="42">
        <v>2066</v>
      </c>
      <c r="T17962" s="66" t="s">
        <v>4769</v>
      </c>
    </row>
    <row r="17963" spans="19:20">
      <c r="S17963" s="42">
        <v>28442</v>
      </c>
      <c r="T17963" s="66" t="s">
        <v>3395</v>
      </c>
    </row>
    <row r="17964" spans="19:20">
      <c r="S17964" s="42">
        <v>5259</v>
      </c>
      <c r="T17964" s="66" t="s">
        <v>3213</v>
      </c>
    </row>
    <row r="17965" spans="19:20">
      <c r="S17965" s="42">
        <v>28443</v>
      </c>
      <c r="T17965" s="66" t="s">
        <v>3848</v>
      </c>
    </row>
    <row r="17966" spans="19:20">
      <c r="S17966" s="42">
        <v>28444</v>
      </c>
      <c r="T17966" s="66" t="s">
        <v>3544</v>
      </c>
    </row>
    <row r="17967" spans="19:20">
      <c r="S17967" s="42">
        <v>81205</v>
      </c>
      <c r="T17967" s="66" t="s">
        <v>4617</v>
      </c>
    </row>
    <row r="17968" spans="19:20">
      <c r="S17968" s="42">
        <v>81206</v>
      </c>
      <c r="T17968" s="66" t="s">
        <v>4754</v>
      </c>
    </row>
    <row r="17969" spans="19:20">
      <c r="S17969" s="42">
        <v>81207</v>
      </c>
      <c r="T17969" s="66" t="s">
        <v>4754</v>
      </c>
    </row>
    <row r="17970" spans="19:20">
      <c r="S17970" s="42">
        <v>28445</v>
      </c>
      <c r="T17970" s="66" t="s">
        <v>4754</v>
      </c>
    </row>
    <row r="17971" spans="19:20">
      <c r="S17971" s="42">
        <v>51046</v>
      </c>
      <c r="T17971" s="66" t="s">
        <v>3278</v>
      </c>
    </row>
    <row r="17972" spans="19:20">
      <c r="S17972" s="42">
        <v>28446</v>
      </c>
      <c r="T17972" s="66" t="s">
        <v>3568</v>
      </c>
    </row>
    <row r="17973" spans="19:20">
      <c r="S17973" s="42">
        <v>28447</v>
      </c>
      <c r="T17973" s="66" t="s">
        <v>3568</v>
      </c>
    </row>
    <row r="17974" spans="19:20">
      <c r="S17974" s="42">
        <v>28448</v>
      </c>
      <c r="T17974" s="66" t="s">
        <v>4617</v>
      </c>
    </row>
    <row r="17975" spans="19:20">
      <c r="S17975" s="42">
        <v>28449</v>
      </c>
      <c r="T17975" s="66" t="s">
        <v>4617</v>
      </c>
    </row>
    <row r="17976" spans="19:20">
      <c r="S17976" s="42">
        <v>28450</v>
      </c>
      <c r="T17976" s="66" t="s">
        <v>4617</v>
      </c>
    </row>
    <row r="17977" spans="19:20">
      <c r="S17977" s="42">
        <v>28451</v>
      </c>
      <c r="T17977" s="66" t="s">
        <v>4617</v>
      </c>
    </row>
    <row r="17978" spans="19:20">
      <c r="S17978" s="42">
        <v>26385</v>
      </c>
      <c r="T17978" s="66" t="s">
        <v>4754</v>
      </c>
    </row>
    <row r="17979" spans="19:20">
      <c r="S17979" s="42">
        <v>26386</v>
      </c>
      <c r="T17979" s="66" t="s">
        <v>4754</v>
      </c>
    </row>
    <row r="17980" spans="19:20">
      <c r="S17980" s="42">
        <v>26387</v>
      </c>
      <c r="T17980" s="66" t="s">
        <v>4749</v>
      </c>
    </row>
    <row r="17981" spans="19:20">
      <c r="S17981" s="42">
        <v>28452</v>
      </c>
      <c r="T17981" s="66" t="s">
        <v>3544</v>
      </c>
    </row>
    <row r="17982" spans="19:20">
      <c r="S17982" s="42">
        <v>75100</v>
      </c>
      <c r="T17982" s="66" t="s">
        <v>3293</v>
      </c>
    </row>
    <row r="17983" spans="19:20">
      <c r="S17983" s="42">
        <v>75101</v>
      </c>
      <c r="T17983" s="66" t="s">
        <v>3293</v>
      </c>
    </row>
    <row r="17984" spans="19:20">
      <c r="S17984" s="42">
        <v>7120</v>
      </c>
      <c r="T17984" s="66" t="s">
        <v>4770</v>
      </c>
    </row>
    <row r="17985" spans="19:20">
      <c r="S17985" s="42">
        <v>26388</v>
      </c>
      <c r="T17985" s="66" t="s">
        <v>4771</v>
      </c>
    </row>
    <row r="17986" spans="19:20">
      <c r="S17986" s="42">
        <v>7121</v>
      </c>
      <c r="T17986" s="66" t="s">
        <v>4770</v>
      </c>
    </row>
    <row r="17987" spans="19:20">
      <c r="S17987" s="42">
        <v>28453</v>
      </c>
      <c r="T17987" s="66" t="s">
        <v>3313</v>
      </c>
    </row>
    <row r="17988" spans="19:20">
      <c r="S17988" s="42">
        <v>75102</v>
      </c>
      <c r="T17988" s="66" t="s">
        <v>3293</v>
      </c>
    </row>
    <row r="17989" spans="19:20">
      <c r="S17989" s="42">
        <v>75103</v>
      </c>
      <c r="T17989" s="66" t="s">
        <v>3293</v>
      </c>
    </row>
    <row r="17990" spans="19:20">
      <c r="S17990" s="42">
        <v>75104</v>
      </c>
      <c r="T17990" s="66" t="s">
        <v>3293</v>
      </c>
    </row>
    <row r="17991" spans="19:20">
      <c r="S17991" s="42">
        <v>83213</v>
      </c>
      <c r="T17991" s="66" t="s">
        <v>3313</v>
      </c>
    </row>
    <row r="17992" spans="19:20">
      <c r="S17992" s="42">
        <v>26389</v>
      </c>
      <c r="T17992" s="66" t="s">
        <v>4389</v>
      </c>
    </row>
    <row r="17993" spans="19:20">
      <c r="S17993" s="42">
        <v>8024</v>
      </c>
      <c r="T17993" s="66" t="s">
        <v>4543</v>
      </c>
    </row>
    <row r="17994" spans="19:20">
      <c r="S17994" s="42">
        <v>28455</v>
      </c>
      <c r="T17994" s="66" t="s">
        <v>3329</v>
      </c>
    </row>
    <row r="17995" spans="19:20">
      <c r="S17995" s="42">
        <v>26392</v>
      </c>
      <c r="T17995" s="66" t="s">
        <v>3293</v>
      </c>
    </row>
    <row r="17996" spans="19:20">
      <c r="S17996" s="42">
        <v>26391</v>
      </c>
      <c r="T17996" s="66" t="s">
        <v>3329</v>
      </c>
    </row>
    <row r="17997" spans="19:20">
      <c r="S17997" s="42">
        <v>26390</v>
      </c>
      <c r="T17997" s="66" t="s">
        <v>3329</v>
      </c>
    </row>
    <row r="17998" spans="19:20">
      <c r="S17998" s="42">
        <v>28454</v>
      </c>
      <c r="T17998" s="66" t="s">
        <v>3329</v>
      </c>
    </row>
    <row r="17999" spans="19:20">
      <c r="S17999" s="42">
        <v>26393</v>
      </c>
      <c r="T17999" s="66" t="s">
        <v>3293</v>
      </c>
    </row>
    <row r="18000" spans="19:20">
      <c r="S18000" s="42">
        <v>28456</v>
      </c>
      <c r="T18000" s="66" t="s">
        <v>3293</v>
      </c>
    </row>
    <row r="18001" spans="19:20">
      <c r="S18001" s="42">
        <v>75105</v>
      </c>
      <c r="T18001" s="66" t="s">
        <v>3293</v>
      </c>
    </row>
    <row r="18002" spans="19:20">
      <c r="S18002" s="42">
        <v>28457</v>
      </c>
      <c r="T18002" s="66" t="s">
        <v>3293</v>
      </c>
    </row>
    <row r="18003" spans="19:20">
      <c r="S18003" s="42">
        <v>26439</v>
      </c>
      <c r="T18003" s="66" t="s">
        <v>4772</v>
      </c>
    </row>
    <row r="18004" spans="19:20">
      <c r="S18004" s="42">
        <v>26440</v>
      </c>
      <c r="T18004" s="66" t="s">
        <v>4772</v>
      </c>
    </row>
    <row r="18005" spans="19:20">
      <c r="S18005" s="42">
        <v>75106</v>
      </c>
      <c r="T18005" s="66" t="s">
        <v>3293</v>
      </c>
    </row>
    <row r="18006" spans="19:20">
      <c r="S18006" s="42">
        <v>26394</v>
      </c>
      <c r="T18006" s="66" t="s">
        <v>4389</v>
      </c>
    </row>
    <row r="18007" spans="19:20">
      <c r="S18007" s="42">
        <v>26395</v>
      </c>
      <c r="T18007" s="66" t="s">
        <v>4389</v>
      </c>
    </row>
    <row r="18008" spans="19:20">
      <c r="S18008" s="42">
        <v>28458</v>
      </c>
      <c r="T18008" s="66" t="s">
        <v>4389</v>
      </c>
    </row>
    <row r="18009" spans="19:20">
      <c r="S18009" s="42">
        <v>28459</v>
      </c>
      <c r="T18009" s="66" t="s">
        <v>4389</v>
      </c>
    </row>
    <row r="18010" spans="19:20">
      <c r="S18010" s="42">
        <v>26396</v>
      </c>
      <c r="T18010" s="66" t="s">
        <v>4389</v>
      </c>
    </row>
    <row r="18011" spans="19:20">
      <c r="S18011" s="42">
        <v>26397</v>
      </c>
      <c r="T18011" s="66" t="s">
        <v>4389</v>
      </c>
    </row>
    <row r="18012" spans="19:20">
      <c r="S18012" s="42">
        <v>26398</v>
      </c>
      <c r="T18012" s="66" t="s">
        <v>4389</v>
      </c>
    </row>
    <row r="18013" spans="19:20">
      <c r="S18013" s="42">
        <v>26399</v>
      </c>
      <c r="T18013" s="66" t="s">
        <v>4389</v>
      </c>
    </row>
    <row r="18014" spans="19:20">
      <c r="S18014" s="42">
        <v>28460</v>
      </c>
      <c r="T18014" s="66" t="s">
        <v>4389</v>
      </c>
    </row>
    <row r="18015" spans="19:20">
      <c r="S18015" s="42">
        <v>28461</v>
      </c>
      <c r="T18015" s="66" t="s">
        <v>4389</v>
      </c>
    </row>
    <row r="18016" spans="19:20">
      <c r="S18016" s="42">
        <v>26400</v>
      </c>
      <c r="T18016" s="66" t="s">
        <v>4389</v>
      </c>
    </row>
    <row r="18017" spans="19:20">
      <c r="S18017" s="42">
        <v>26401</v>
      </c>
      <c r="T18017" s="66" t="s">
        <v>4389</v>
      </c>
    </row>
    <row r="18018" spans="19:20">
      <c r="S18018" s="42">
        <v>26403</v>
      </c>
      <c r="T18018" s="66" t="s">
        <v>4389</v>
      </c>
    </row>
    <row r="18019" spans="19:20">
      <c r="S18019" s="42">
        <v>26402</v>
      </c>
      <c r="T18019" s="66" t="s">
        <v>4389</v>
      </c>
    </row>
    <row r="18020" spans="19:20">
      <c r="S18020" s="42">
        <v>26404</v>
      </c>
      <c r="T18020" s="66" t="s">
        <v>4389</v>
      </c>
    </row>
    <row r="18021" spans="19:20">
      <c r="S18021" s="42">
        <v>26405</v>
      </c>
      <c r="T18021" s="66" t="s">
        <v>4389</v>
      </c>
    </row>
    <row r="18022" spans="19:20">
      <c r="S18022" s="42">
        <v>26407</v>
      </c>
      <c r="T18022" s="66" t="s">
        <v>4389</v>
      </c>
    </row>
    <row r="18023" spans="19:20">
      <c r="S18023" s="42">
        <v>26406</v>
      </c>
      <c r="T18023" s="66" t="s">
        <v>4389</v>
      </c>
    </row>
    <row r="18024" spans="19:20">
      <c r="S18024" s="42">
        <v>28462</v>
      </c>
      <c r="T18024" s="66" t="s">
        <v>4389</v>
      </c>
    </row>
    <row r="18025" spans="19:20">
      <c r="S18025" s="42">
        <v>28463</v>
      </c>
      <c r="T18025" s="66" t="s">
        <v>4389</v>
      </c>
    </row>
    <row r="18026" spans="19:20">
      <c r="S18026" s="42">
        <v>28464</v>
      </c>
      <c r="T18026" s="66" t="s">
        <v>4389</v>
      </c>
    </row>
    <row r="18027" spans="19:20">
      <c r="S18027" s="42">
        <v>28465</v>
      </c>
      <c r="T18027" s="66" t="s">
        <v>4389</v>
      </c>
    </row>
    <row r="18028" spans="19:20">
      <c r="S18028" s="42">
        <v>26408</v>
      </c>
      <c r="T18028" s="66" t="s">
        <v>4389</v>
      </c>
    </row>
    <row r="18029" spans="19:20">
      <c r="S18029" s="42">
        <v>26409</v>
      </c>
      <c r="T18029" s="66" t="s">
        <v>4389</v>
      </c>
    </row>
    <row r="18030" spans="19:20">
      <c r="S18030" s="42">
        <v>26410</v>
      </c>
      <c r="T18030" s="66" t="s">
        <v>4389</v>
      </c>
    </row>
    <row r="18031" spans="19:20">
      <c r="S18031" s="42">
        <v>26411</v>
      </c>
      <c r="T18031" s="66" t="s">
        <v>4389</v>
      </c>
    </row>
    <row r="18032" spans="19:20">
      <c r="S18032" s="42">
        <v>26412</v>
      </c>
      <c r="T18032" s="66" t="s">
        <v>4389</v>
      </c>
    </row>
    <row r="18033" spans="19:20">
      <c r="S18033" s="42">
        <v>26413</v>
      </c>
      <c r="T18033" s="66" t="s">
        <v>4389</v>
      </c>
    </row>
    <row r="18034" spans="19:20">
      <c r="S18034" s="42">
        <v>28479</v>
      </c>
      <c r="T18034" s="66" t="s">
        <v>3293</v>
      </c>
    </row>
    <row r="18035" spans="19:20">
      <c r="S18035" s="42">
        <v>28480</v>
      </c>
      <c r="T18035" s="66" t="s">
        <v>3293</v>
      </c>
    </row>
    <row r="18036" spans="19:20">
      <c r="S18036" s="42">
        <v>26437</v>
      </c>
      <c r="T18036" s="66" t="s">
        <v>3293</v>
      </c>
    </row>
    <row r="18037" spans="19:20">
      <c r="S18037" s="42">
        <v>26438</v>
      </c>
      <c r="T18037" s="66" t="s">
        <v>3293</v>
      </c>
    </row>
    <row r="18038" spans="19:20">
      <c r="S18038" s="42">
        <v>28481</v>
      </c>
      <c r="T18038" s="66" t="s">
        <v>3293</v>
      </c>
    </row>
    <row r="18039" spans="19:20">
      <c r="S18039" s="42">
        <v>28482</v>
      </c>
      <c r="T18039" s="66" t="s">
        <v>3293</v>
      </c>
    </row>
    <row r="18040" spans="19:20">
      <c r="S18040" s="42">
        <v>28483</v>
      </c>
      <c r="T18040" s="66" t="s">
        <v>3293</v>
      </c>
    </row>
    <row r="18041" spans="19:20">
      <c r="S18041" s="42">
        <v>26414</v>
      </c>
      <c r="T18041" s="66" t="s">
        <v>4389</v>
      </c>
    </row>
    <row r="18042" spans="19:20">
      <c r="S18042" s="42">
        <v>28466</v>
      </c>
      <c r="T18042" s="66" t="s">
        <v>4389</v>
      </c>
    </row>
    <row r="18043" spans="19:20">
      <c r="S18043" s="42">
        <v>28467</v>
      </c>
      <c r="T18043" s="66" t="s">
        <v>4389</v>
      </c>
    </row>
    <row r="18044" spans="19:20">
      <c r="S18044" s="42">
        <v>28468</v>
      </c>
      <c r="T18044" s="66" t="s">
        <v>4389</v>
      </c>
    </row>
    <row r="18045" spans="19:20">
      <c r="S18045" s="42">
        <v>28469</v>
      </c>
      <c r="T18045" s="66" t="s">
        <v>4389</v>
      </c>
    </row>
    <row r="18046" spans="19:20">
      <c r="S18046" s="42">
        <v>28470</v>
      </c>
      <c r="T18046" s="66" t="s">
        <v>4389</v>
      </c>
    </row>
    <row r="18047" spans="19:20">
      <c r="S18047" s="42">
        <v>26415</v>
      </c>
      <c r="T18047" s="66" t="s">
        <v>4389</v>
      </c>
    </row>
    <row r="18048" spans="19:20">
      <c r="S18048" s="42">
        <v>26416</v>
      </c>
      <c r="T18048" s="66" t="s">
        <v>4389</v>
      </c>
    </row>
    <row r="18049" spans="19:20">
      <c r="S18049" s="42">
        <v>26417</v>
      </c>
      <c r="T18049" s="66" t="s">
        <v>4389</v>
      </c>
    </row>
    <row r="18050" spans="19:20">
      <c r="S18050" s="42">
        <v>26418</v>
      </c>
      <c r="T18050" s="66" t="s">
        <v>4389</v>
      </c>
    </row>
    <row r="18051" spans="19:20">
      <c r="S18051" s="42">
        <v>28471</v>
      </c>
      <c r="T18051" s="66" t="s">
        <v>4389</v>
      </c>
    </row>
    <row r="18052" spans="19:20">
      <c r="S18052" s="42">
        <v>28472</v>
      </c>
      <c r="T18052" s="66" t="s">
        <v>4389</v>
      </c>
    </row>
    <row r="18053" spans="19:20">
      <c r="S18053" s="42">
        <v>26419</v>
      </c>
      <c r="T18053" s="66" t="s">
        <v>4389</v>
      </c>
    </row>
    <row r="18054" spans="19:20">
      <c r="S18054" s="42">
        <v>26420</v>
      </c>
      <c r="T18054" s="66" t="s">
        <v>4389</v>
      </c>
    </row>
    <row r="18055" spans="19:20">
      <c r="S18055" s="42">
        <v>26421</v>
      </c>
      <c r="T18055" s="66" t="s">
        <v>4389</v>
      </c>
    </row>
    <row r="18056" spans="19:20">
      <c r="S18056" s="42">
        <v>28473</v>
      </c>
      <c r="T18056" s="66" t="s">
        <v>4389</v>
      </c>
    </row>
    <row r="18057" spans="19:20">
      <c r="S18057" s="42">
        <v>28474</v>
      </c>
      <c r="T18057" s="66" t="s">
        <v>4389</v>
      </c>
    </row>
    <row r="18058" spans="19:20">
      <c r="S18058" s="42">
        <v>26422</v>
      </c>
      <c r="T18058" s="66" t="s">
        <v>4389</v>
      </c>
    </row>
    <row r="18059" spans="19:20">
      <c r="S18059" s="42">
        <v>26423</v>
      </c>
      <c r="T18059" s="66" t="s">
        <v>4389</v>
      </c>
    </row>
    <row r="18060" spans="19:20">
      <c r="S18060" s="42">
        <v>28475</v>
      </c>
      <c r="T18060" s="66" t="s">
        <v>4389</v>
      </c>
    </row>
    <row r="18061" spans="19:20">
      <c r="S18061" s="42">
        <v>28476</v>
      </c>
      <c r="T18061" s="66" t="s">
        <v>4389</v>
      </c>
    </row>
    <row r="18062" spans="19:20">
      <c r="S18062" s="42">
        <v>26424</v>
      </c>
      <c r="T18062" s="66" t="s">
        <v>4389</v>
      </c>
    </row>
    <row r="18063" spans="19:20">
      <c r="S18063" s="42">
        <v>26425</v>
      </c>
      <c r="T18063" s="66" t="s">
        <v>4389</v>
      </c>
    </row>
    <row r="18064" spans="19:20">
      <c r="S18064" s="42">
        <v>26426</v>
      </c>
      <c r="T18064" s="66" t="s">
        <v>4389</v>
      </c>
    </row>
    <row r="18065" spans="19:20">
      <c r="S18065" s="42">
        <v>28477</v>
      </c>
      <c r="T18065" s="66" t="s">
        <v>4389</v>
      </c>
    </row>
    <row r="18066" spans="19:20">
      <c r="S18066" s="42">
        <v>26427</v>
      </c>
      <c r="T18066" s="66" t="s">
        <v>4389</v>
      </c>
    </row>
    <row r="18067" spans="19:20">
      <c r="S18067" s="42">
        <v>26428</v>
      </c>
      <c r="T18067" s="66" t="s">
        <v>4389</v>
      </c>
    </row>
    <row r="18068" spans="19:20">
      <c r="S18068" s="42">
        <v>28478</v>
      </c>
      <c r="T18068" s="66" t="s">
        <v>4389</v>
      </c>
    </row>
    <row r="18069" spans="19:20">
      <c r="S18069" s="42">
        <v>26429</v>
      </c>
      <c r="T18069" s="66" t="s">
        <v>4389</v>
      </c>
    </row>
    <row r="18070" spans="19:20">
      <c r="S18070" s="42">
        <v>26430</v>
      </c>
      <c r="T18070" s="66" t="s">
        <v>4389</v>
      </c>
    </row>
    <row r="18071" spans="19:20">
      <c r="S18071" s="42">
        <v>26431</v>
      </c>
      <c r="T18071" s="66" t="s">
        <v>4389</v>
      </c>
    </row>
    <row r="18072" spans="19:20">
      <c r="S18072" s="42">
        <v>26432</v>
      </c>
      <c r="T18072" s="66" t="s">
        <v>4389</v>
      </c>
    </row>
    <row r="18073" spans="19:20">
      <c r="S18073" s="42">
        <v>26433</v>
      </c>
      <c r="T18073" s="66" t="s">
        <v>4389</v>
      </c>
    </row>
    <row r="18074" spans="19:20">
      <c r="S18074" s="42">
        <v>26434</v>
      </c>
      <c r="T18074" s="66" t="s">
        <v>4389</v>
      </c>
    </row>
    <row r="18075" spans="19:20">
      <c r="S18075" s="42">
        <v>26435</v>
      </c>
      <c r="T18075" s="66" t="s">
        <v>4389</v>
      </c>
    </row>
    <row r="18076" spans="19:20">
      <c r="S18076" s="42">
        <v>26436</v>
      </c>
      <c r="T18076" s="66" t="s">
        <v>4389</v>
      </c>
    </row>
    <row r="18077" spans="19:20">
      <c r="S18077" s="42">
        <v>2067</v>
      </c>
      <c r="T18077" s="66" t="s">
        <v>4389</v>
      </c>
    </row>
    <row r="18078" spans="19:20">
      <c r="S18078" s="42">
        <v>28484</v>
      </c>
      <c r="T18078" s="66" t="s">
        <v>3242</v>
      </c>
    </row>
    <row r="18079" spans="19:20">
      <c r="S18079" s="42">
        <v>28485</v>
      </c>
      <c r="T18079" s="66" t="s">
        <v>3242</v>
      </c>
    </row>
    <row r="18080" spans="19:20">
      <c r="S18080" s="42">
        <v>28486</v>
      </c>
      <c r="T18080" s="66" t="s">
        <v>3242</v>
      </c>
    </row>
    <row r="18081" spans="19:20">
      <c r="S18081" s="42">
        <v>28487</v>
      </c>
      <c r="T18081" s="66" t="s">
        <v>3242</v>
      </c>
    </row>
    <row r="18082" spans="19:20">
      <c r="S18082" s="42">
        <v>28488</v>
      </c>
      <c r="T18082" s="66" t="s">
        <v>3242</v>
      </c>
    </row>
    <row r="18083" spans="19:20">
      <c r="S18083" s="42">
        <v>28490</v>
      </c>
      <c r="T18083" s="66" t="s">
        <v>3242</v>
      </c>
    </row>
    <row r="18084" spans="19:20">
      <c r="S18084" s="42">
        <v>28489</v>
      </c>
      <c r="T18084" s="66" t="s">
        <v>3242</v>
      </c>
    </row>
    <row r="18085" spans="19:20">
      <c r="S18085" s="42">
        <v>28491</v>
      </c>
      <c r="T18085" s="66" t="s">
        <v>3242</v>
      </c>
    </row>
    <row r="18086" spans="19:20">
      <c r="S18086" s="42">
        <v>28492</v>
      </c>
      <c r="T18086" s="66" t="s">
        <v>4773</v>
      </c>
    </row>
    <row r="18087" spans="19:20">
      <c r="S18087" s="42">
        <v>5260</v>
      </c>
      <c r="T18087" s="66" t="s">
        <v>3213</v>
      </c>
    </row>
    <row r="18088" spans="19:20">
      <c r="S18088" s="42">
        <v>26469</v>
      </c>
      <c r="T18088" s="66" t="s">
        <v>3216</v>
      </c>
    </row>
    <row r="18089" spans="19:20">
      <c r="S18089" s="42">
        <v>28508</v>
      </c>
      <c r="T18089" s="66" t="s">
        <v>4754</v>
      </c>
    </row>
    <row r="18090" spans="19:20">
      <c r="S18090" s="42">
        <v>28509</v>
      </c>
      <c r="T18090" s="66" t="s">
        <v>4754</v>
      </c>
    </row>
    <row r="18091" spans="19:20">
      <c r="S18091" s="42">
        <v>26441</v>
      </c>
      <c r="T18091" s="66" t="s">
        <v>3465</v>
      </c>
    </row>
    <row r="18092" spans="19:20">
      <c r="S18092" s="42">
        <v>26442</v>
      </c>
      <c r="T18092" s="66" t="s">
        <v>3465</v>
      </c>
    </row>
    <row r="18093" spans="19:20">
      <c r="S18093" s="42">
        <v>26443</v>
      </c>
      <c r="T18093" s="66" t="s">
        <v>3465</v>
      </c>
    </row>
    <row r="18094" spans="19:20">
      <c r="S18094" s="42">
        <v>26444</v>
      </c>
      <c r="T18094" s="66" t="s">
        <v>3465</v>
      </c>
    </row>
    <row r="18095" spans="19:20">
      <c r="S18095" s="42">
        <v>28493</v>
      </c>
      <c r="T18095" s="66" t="s">
        <v>3465</v>
      </c>
    </row>
    <row r="18096" spans="19:20">
      <c r="S18096" s="42">
        <v>28494</v>
      </c>
      <c r="T18096" s="66" t="s">
        <v>3465</v>
      </c>
    </row>
    <row r="18097" spans="19:20">
      <c r="S18097" s="42">
        <v>26445</v>
      </c>
      <c r="T18097" s="66" t="s">
        <v>3465</v>
      </c>
    </row>
    <row r="18098" spans="19:20">
      <c r="S18098" s="42">
        <v>28496</v>
      </c>
      <c r="T18098" s="66" t="s">
        <v>3465</v>
      </c>
    </row>
    <row r="18099" spans="19:20">
      <c r="S18099" s="42">
        <v>28495</v>
      </c>
      <c r="T18099" s="66" t="s">
        <v>3465</v>
      </c>
    </row>
    <row r="18100" spans="19:20">
      <c r="S18100" s="42">
        <v>26446</v>
      </c>
      <c r="T18100" s="66" t="s">
        <v>3465</v>
      </c>
    </row>
    <row r="18101" spans="19:20">
      <c r="S18101" s="42">
        <v>28498</v>
      </c>
      <c r="T18101" s="66" t="s">
        <v>3465</v>
      </c>
    </row>
    <row r="18102" spans="19:20">
      <c r="S18102" s="42">
        <v>28497</v>
      </c>
      <c r="T18102" s="66" t="s">
        <v>3465</v>
      </c>
    </row>
    <row r="18103" spans="19:20">
      <c r="S18103" s="42">
        <v>26447</v>
      </c>
      <c r="T18103" s="66" t="s">
        <v>3465</v>
      </c>
    </row>
    <row r="18104" spans="19:20">
      <c r="S18104" s="42">
        <v>28499</v>
      </c>
      <c r="T18104" s="66" t="s">
        <v>3465</v>
      </c>
    </row>
    <row r="18105" spans="19:20">
      <c r="S18105" s="42">
        <v>26448</v>
      </c>
      <c r="T18105" s="66" t="s">
        <v>3465</v>
      </c>
    </row>
    <row r="18106" spans="19:20">
      <c r="S18106" s="42">
        <v>26449</v>
      </c>
      <c r="T18106" s="66" t="s">
        <v>3465</v>
      </c>
    </row>
    <row r="18107" spans="19:20">
      <c r="S18107" s="42">
        <v>26450</v>
      </c>
      <c r="T18107" s="66" t="s">
        <v>3465</v>
      </c>
    </row>
    <row r="18108" spans="19:20">
      <c r="S18108" s="42">
        <v>26451</v>
      </c>
      <c r="T18108" s="66" t="s">
        <v>3465</v>
      </c>
    </row>
    <row r="18109" spans="19:20">
      <c r="S18109" s="42">
        <v>26452</v>
      </c>
      <c r="T18109" s="66" t="s">
        <v>3465</v>
      </c>
    </row>
    <row r="18110" spans="19:20">
      <c r="S18110" s="42">
        <v>28500</v>
      </c>
      <c r="T18110" s="66" t="s">
        <v>3465</v>
      </c>
    </row>
    <row r="18111" spans="19:20">
      <c r="S18111" s="42">
        <v>26453</v>
      </c>
      <c r="T18111" s="66" t="s">
        <v>3465</v>
      </c>
    </row>
    <row r="18112" spans="19:20">
      <c r="S18112" s="42">
        <v>28501</v>
      </c>
      <c r="T18112" s="66" t="s">
        <v>3465</v>
      </c>
    </row>
    <row r="18113" spans="19:20">
      <c r="S18113" s="42">
        <v>28502</v>
      </c>
      <c r="T18113" s="66" t="s">
        <v>3465</v>
      </c>
    </row>
    <row r="18114" spans="19:20">
      <c r="S18114" s="42">
        <v>26454</v>
      </c>
      <c r="T18114" s="66" t="s">
        <v>3465</v>
      </c>
    </row>
    <row r="18115" spans="19:20">
      <c r="S18115" s="42">
        <v>26455</v>
      </c>
      <c r="T18115" s="66" t="s">
        <v>3465</v>
      </c>
    </row>
    <row r="18116" spans="19:20">
      <c r="S18116" s="42">
        <v>26456</v>
      </c>
      <c r="T18116" s="66" t="s">
        <v>3465</v>
      </c>
    </row>
    <row r="18117" spans="19:20">
      <c r="S18117" s="42">
        <v>28503</v>
      </c>
      <c r="T18117" s="66" t="s">
        <v>3465</v>
      </c>
    </row>
    <row r="18118" spans="19:20">
      <c r="S18118" s="42">
        <v>26457</v>
      </c>
      <c r="T18118" s="66" t="s">
        <v>3465</v>
      </c>
    </row>
    <row r="18119" spans="19:20">
      <c r="S18119" s="42">
        <v>26458</v>
      </c>
      <c r="T18119" s="66" t="s">
        <v>3465</v>
      </c>
    </row>
    <row r="18120" spans="19:20">
      <c r="S18120" s="42">
        <v>26459</v>
      </c>
      <c r="T18120" s="66" t="s">
        <v>3465</v>
      </c>
    </row>
    <row r="18121" spans="19:20">
      <c r="S18121" s="42">
        <v>26460</v>
      </c>
      <c r="T18121" s="66" t="s">
        <v>3465</v>
      </c>
    </row>
    <row r="18122" spans="19:20">
      <c r="S18122" s="42">
        <v>26461</v>
      </c>
      <c r="T18122" s="66" t="s">
        <v>3465</v>
      </c>
    </row>
    <row r="18123" spans="19:20">
      <c r="S18123" s="42">
        <v>26462</v>
      </c>
      <c r="T18123" s="66" t="s">
        <v>3465</v>
      </c>
    </row>
    <row r="18124" spans="19:20">
      <c r="S18124" s="42">
        <v>28504</v>
      </c>
      <c r="T18124" s="66" t="s">
        <v>3465</v>
      </c>
    </row>
    <row r="18125" spans="19:20">
      <c r="S18125" s="42">
        <v>26463</v>
      </c>
      <c r="T18125" s="66" t="s">
        <v>3465</v>
      </c>
    </row>
    <row r="18126" spans="19:20">
      <c r="S18126" s="42">
        <v>28505</v>
      </c>
      <c r="T18126" s="66" t="s">
        <v>3465</v>
      </c>
    </row>
    <row r="18127" spans="19:20">
      <c r="S18127" s="42">
        <v>26464</v>
      </c>
      <c r="T18127" s="66" t="s">
        <v>3465</v>
      </c>
    </row>
    <row r="18128" spans="19:20">
      <c r="S18128" s="42">
        <v>28506</v>
      </c>
      <c r="T18128" s="66" t="s">
        <v>3465</v>
      </c>
    </row>
    <row r="18129" spans="19:20">
      <c r="S18129" s="42">
        <v>26465</v>
      </c>
      <c r="T18129" s="66" t="s">
        <v>3465</v>
      </c>
    </row>
    <row r="18130" spans="19:20">
      <c r="S18130" s="42">
        <v>26466</v>
      </c>
      <c r="T18130" s="66" t="s">
        <v>3465</v>
      </c>
    </row>
    <row r="18131" spans="19:20">
      <c r="S18131" s="42">
        <v>26467</v>
      </c>
      <c r="T18131" s="66" t="s">
        <v>3465</v>
      </c>
    </row>
    <row r="18132" spans="19:20">
      <c r="S18132" s="42">
        <v>26468</v>
      </c>
      <c r="T18132" s="66" t="s">
        <v>3465</v>
      </c>
    </row>
    <row r="18133" spans="19:20">
      <c r="S18133" s="42">
        <v>28507</v>
      </c>
      <c r="T18133" s="66" t="s">
        <v>3465</v>
      </c>
    </row>
    <row r="18134" spans="19:20">
      <c r="S18134" s="42">
        <v>90621</v>
      </c>
      <c r="T18134" s="66" t="s">
        <v>3458</v>
      </c>
    </row>
    <row r="18135" spans="19:20">
      <c r="S18135" s="42">
        <v>20017</v>
      </c>
      <c r="T18135" s="66" t="s">
        <v>3458</v>
      </c>
    </row>
    <row r="18136" spans="19:20">
      <c r="S18136" s="42">
        <v>50012</v>
      </c>
      <c r="T18136" s="66" t="s">
        <v>3458</v>
      </c>
    </row>
    <row r="18137" spans="19:20">
      <c r="S18137" s="42">
        <v>51006</v>
      </c>
      <c r="T18137" s="66" t="s">
        <v>3458</v>
      </c>
    </row>
    <row r="18138" spans="19:20">
      <c r="S18138" s="42">
        <v>75107</v>
      </c>
      <c r="T18138" s="66" t="s">
        <v>3293</v>
      </c>
    </row>
    <row r="18139" spans="19:20">
      <c r="S18139" s="42">
        <v>120333</v>
      </c>
      <c r="T18139" s="66" t="s">
        <v>3458</v>
      </c>
    </row>
    <row r="18140" spans="19:20">
      <c r="S18140" s="42">
        <v>50057</v>
      </c>
      <c r="T18140" s="66" t="s">
        <v>3458</v>
      </c>
    </row>
    <row r="18141" spans="19:20">
      <c r="S18141" s="42">
        <v>26470</v>
      </c>
      <c r="T18141" s="66" t="s">
        <v>4389</v>
      </c>
    </row>
    <row r="18142" spans="19:20">
      <c r="S18142" s="42">
        <v>26471</v>
      </c>
      <c r="T18142" s="66" t="s">
        <v>4389</v>
      </c>
    </row>
    <row r="18143" spans="19:20">
      <c r="S18143" s="42">
        <v>28510</v>
      </c>
      <c r="T18143" s="66" t="s">
        <v>4754</v>
      </c>
    </row>
    <row r="18144" spans="19:20">
      <c r="S18144" s="42">
        <v>55061</v>
      </c>
      <c r="T18144" s="66" t="s">
        <v>3278</v>
      </c>
    </row>
    <row r="18145" spans="19:20">
      <c r="S18145" s="42">
        <v>26472</v>
      </c>
      <c r="T18145" s="66" t="s">
        <v>4389</v>
      </c>
    </row>
    <row r="18146" spans="19:20">
      <c r="S18146" s="42">
        <v>28512</v>
      </c>
      <c r="T18146" s="66" t="s">
        <v>4754</v>
      </c>
    </row>
    <row r="18147" spans="19:20">
      <c r="S18147" s="42">
        <v>51047</v>
      </c>
      <c r="T18147" s="66" t="s">
        <v>3278</v>
      </c>
    </row>
    <row r="18148" spans="19:20">
      <c r="S18148" s="42">
        <v>5261</v>
      </c>
      <c r="T18148" s="66" t="s">
        <v>3509</v>
      </c>
    </row>
    <row r="18149" spans="19:20">
      <c r="S18149" s="42">
        <v>28511</v>
      </c>
      <c r="T18149" s="66" t="s">
        <v>4754</v>
      </c>
    </row>
    <row r="18150" spans="19:20">
      <c r="S18150" s="42">
        <v>26475</v>
      </c>
      <c r="T18150" s="66" t="s">
        <v>4774</v>
      </c>
    </row>
    <row r="18151" spans="19:20">
      <c r="S18151" s="42">
        <v>26476</v>
      </c>
      <c r="T18151" s="66" t="s">
        <v>4774</v>
      </c>
    </row>
    <row r="18152" spans="19:20">
      <c r="S18152" s="42">
        <v>26477</v>
      </c>
      <c r="T18152" s="66" t="s">
        <v>4774</v>
      </c>
    </row>
    <row r="18153" spans="19:20">
      <c r="S18153" s="42">
        <v>28513</v>
      </c>
      <c r="T18153" s="66" t="s">
        <v>4774</v>
      </c>
    </row>
    <row r="18154" spans="19:20">
      <c r="S18154" s="42">
        <v>28514</v>
      </c>
      <c r="T18154" s="66" t="s">
        <v>4774</v>
      </c>
    </row>
    <row r="18155" spans="19:20">
      <c r="S18155" s="42">
        <v>26478</v>
      </c>
      <c r="T18155" s="66" t="s">
        <v>4774</v>
      </c>
    </row>
    <row r="18156" spans="19:20">
      <c r="S18156" s="42">
        <v>28515</v>
      </c>
      <c r="T18156" s="66" t="s">
        <v>4774</v>
      </c>
    </row>
    <row r="18157" spans="19:20">
      <c r="S18157" s="42">
        <v>26479</v>
      </c>
      <c r="T18157" s="66" t="s">
        <v>4774</v>
      </c>
    </row>
    <row r="18158" spans="19:20">
      <c r="S18158" s="42">
        <v>26480</v>
      </c>
      <c r="T18158" s="66" t="s">
        <v>4774</v>
      </c>
    </row>
    <row r="18159" spans="19:20">
      <c r="S18159" s="42">
        <v>26481</v>
      </c>
      <c r="T18159" s="66" t="s">
        <v>4774</v>
      </c>
    </row>
    <row r="18160" spans="19:20">
      <c r="S18160" s="42">
        <v>26482</v>
      </c>
      <c r="T18160" s="66" t="s">
        <v>4774</v>
      </c>
    </row>
    <row r="18161" spans="19:20">
      <c r="S18161" s="42">
        <v>28516</v>
      </c>
      <c r="T18161" s="66" t="s">
        <v>4774</v>
      </c>
    </row>
    <row r="18162" spans="19:20">
      <c r="S18162" s="42">
        <v>26483</v>
      </c>
      <c r="T18162" s="66" t="s">
        <v>4774</v>
      </c>
    </row>
    <row r="18163" spans="19:20">
      <c r="S18163" s="42">
        <v>28517</v>
      </c>
      <c r="T18163" s="66" t="s">
        <v>4774</v>
      </c>
    </row>
    <row r="18164" spans="19:20">
      <c r="S18164" s="42">
        <v>28518</v>
      </c>
      <c r="T18164" s="66" t="s">
        <v>4774</v>
      </c>
    </row>
    <row r="18165" spans="19:20">
      <c r="S18165" s="42">
        <v>28519</v>
      </c>
      <c r="T18165" s="66" t="s">
        <v>4774</v>
      </c>
    </row>
    <row r="18166" spans="19:20">
      <c r="S18166" s="42">
        <v>28520</v>
      </c>
      <c r="T18166" s="66" t="s">
        <v>4774</v>
      </c>
    </row>
    <row r="18167" spans="19:20">
      <c r="S18167" s="42">
        <v>28521</v>
      </c>
      <c r="T18167" s="66" t="s">
        <v>4774</v>
      </c>
    </row>
    <row r="18168" spans="19:20">
      <c r="S18168" s="42">
        <v>80603</v>
      </c>
      <c r="T18168" s="66" t="s">
        <v>4774</v>
      </c>
    </row>
    <row r="18169" spans="19:20">
      <c r="S18169" s="42">
        <v>80601</v>
      </c>
      <c r="T18169" s="66" t="s">
        <v>4774</v>
      </c>
    </row>
    <row r="18170" spans="19:20">
      <c r="S18170" s="42">
        <v>80604</v>
      </c>
      <c r="T18170" s="66" t="s">
        <v>4774</v>
      </c>
    </row>
    <row r="18171" spans="19:20">
      <c r="S18171" s="42">
        <v>80602</v>
      </c>
      <c r="T18171" s="66" t="s">
        <v>4774</v>
      </c>
    </row>
    <row r="18172" spans="19:20">
      <c r="S18172" s="42">
        <v>80600</v>
      </c>
      <c r="T18172" s="66" t="s">
        <v>4774</v>
      </c>
    </row>
    <row r="18173" spans="19:20">
      <c r="S18173" s="42">
        <v>28522</v>
      </c>
      <c r="T18173" s="66" t="s">
        <v>3293</v>
      </c>
    </row>
    <row r="18174" spans="19:20">
      <c r="S18174" s="42">
        <v>28523</v>
      </c>
      <c r="T18174" s="66" t="s">
        <v>3442</v>
      </c>
    </row>
    <row r="18175" spans="19:20">
      <c r="S18175" s="42">
        <v>26485</v>
      </c>
      <c r="T18175" s="66" t="s">
        <v>4775</v>
      </c>
    </row>
    <row r="18176" spans="19:20">
      <c r="S18176" s="42">
        <v>26484</v>
      </c>
      <c r="T18176" s="66" t="s">
        <v>4389</v>
      </c>
    </row>
    <row r="18177" spans="19:20">
      <c r="S18177" s="42">
        <v>28524</v>
      </c>
      <c r="T18177" s="66" t="s">
        <v>3442</v>
      </c>
    </row>
    <row r="18178" spans="19:20">
      <c r="S18178" s="42">
        <v>80700</v>
      </c>
      <c r="T18178" s="66" t="s">
        <v>3465</v>
      </c>
    </row>
    <row r="18179" spans="19:20">
      <c r="S18179" s="42">
        <v>80701</v>
      </c>
      <c r="T18179" s="66" t="s">
        <v>3465</v>
      </c>
    </row>
    <row r="18180" spans="19:20">
      <c r="S18180" s="42">
        <v>80702</v>
      </c>
      <c r="T18180" s="66" t="s">
        <v>3465</v>
      </c>
    </row>
    <row r="18181" spans="19:20">
      <c r="S18181" s="42">
        <v>80703</v>
      </c>
      <c r="T18181" s="66" t="s">
        <v>3465</v>
      </c>
    </row>
    <row r="18182" spans="19:20">
      <c r="S18182" s="42">
        <v>80704</v>
      </c>
      <c r="T18182" s="66" t="s">
        <v>3465</v>
      </c>
    </row>
    <row r="18183" spans="19:20">
      <c r="S18183" s="42">
        <v>80705</v>
      </c>
      <c r="T18183" s="66" t="s">
        <v>3465</v>
      </c>
    </row>
    <row r="18184" spans="19:20">
      <c r="S18184" s="42">
        <v>80706</v>
      </c>
      <c r="T18184" s="66" t="s">
        <v>3465</v>
      </c>
    </row>
    <row r="18185" spans="19:20">
      <c r="S18185" s="42">
        <v>80708</v>
      </c>
      <c r="T18185" s="66" t="s">
        <v>3465</v>
      </c>
    </row>
    <row r="18186" spans="19:20">
      <c r="S18186" s="42">
        <v>80707</v>
      </c>
      <c r="T18186" s="66" t="s">
        <v>3465</v>
      </c>
    </row>
    <row r="18187" spans="19:20">
      <c r="S18187" s="42">
        <v>28525</v>
      </c>
      <c r="T18187" s="66" t="s">
        <v>4754</v>
      </c>
    </row>
    <row r="18188" spans="19:20">
      <c r="S18188" s="42">
        <v>26486</v>
      </c>
      <c r="T18188" s="66" t="s">
        <v>4754</v>
      </c>
    </row>
    <row r="18189" spans="19:20">
      <c r="S18189" s="42">
        <v>28526</v>
      </c>
      <c r="T18189" s="66" t="s">
        <v>4754</v>
      </c>
    </row>
    <row r="18190" spans="19:20">
      <c r="S18190" s="42">
        <v>28527</v>
      </c>
      <c r="T18190" s="66" t="s">
        <v>4754</v>
      </c>
    </row>
    <row r="18191" spans="19:20">
      <c r="S18191" s="42">
        <v>28528</v>
      </c>
      <c r="T18191" s="66" t="s">
        <v>4754</v>
      </c>
    </row>
    <row r="18192" spans="19:20">
      <c r="S18192" s="42">
        <v>28543</v>
      </c>
      <c r="T18192" s="66" t="s">
        <v>4774</v>
      </c>
    </row>
    <row r="18193" spans="19:20">
      <c r="S18193" s="42">
        <v>26509</v>
      </c>
      <c r="T18193" s="66" t="s">
        <v>4774</v>
      </c>
    </row>
    <row r="18194" spans="19:20">
      <c r="S18194" s="42">
        <v>26508</v>
      </c>
      <c r="T18194" s="66" t="s">
        <v>4774</v>
      </c>
    </row>
    <row r="18195" spans="19:20">
      <c r="S18195" s="42">
        <v>80606</v>
      </c>
      <c r="T18195" s="66" t="s">
        <v>4774</v>
      </c>
    </row>
    <row r="18196" spans="19:20">
      <c r="S18196" s="42">
        <v>80605</v>
      </c>
      <c r="T18196" s="66" t="s">
        <v>4774</v>
      </c>
    </row>
    <row r="18197" spans="19:20">
      <c r="S18197" s="42">
        <v>120193</v>
      </c>
      <c r="T18197" s="66" t="s">
        <v>4272</v>
      </c>
    </row>
    <row r="18198" spans="19:20">
      <c r="S18198" s="42">
        <v>35006</v>
      </c>
      <c r="T18198" s="66" t="s">
        <v>3232</v>
      </c>
    </row>
    <row r="18199" spans="19:20">
      <c r="S18199" s="42">
        <v>90259</v>
      </c>
      <c r="T18199" s="66" t="s">
        <v>4776</v>
      </c>
    </row>
    <row r="18200" spans="19:20">
      <c r="S18200" s="42">
        <v>120678</v>
      </c>
      <c r="T18200" s="66" t="s">
        <v>4095</v>
      </c>
    </row>
    <row r="18201" spans="19:20">
      <c r="S18201" s="42">
        <v>120292</v>
      </c>
      <c r="T18201" s="66" t="s">
        <v>4095</v>
      </c>
    </row>
    <row r="18202" spans="19:20">
      <c r="S18202" s="42">
        <v>90595</v>
      </c>
      <c r="T18202" s="66" t="s">
        <v>4776</v>
      </c>
    </row>
    <row r="18203" spans="19:20">
      <c r="S18203" s="42">
        <v>120290</v>
      </c>
      <c r="T18203" s="66" t="s">
        <v>4776</v>
      </c>
    </row>
    <row r="18204" spans="19:20">
      <c r="S18204" s="42">
        <v>120732</v>
      </c>
      <c r="T18204" s="66" t="s">
        <v>4776</v>
      </c>
    </row>
    <row r="18205" spans="19:20">
      <c r="S18205" s="42">
        <v>120677</v>
      </c>
      <c r="T18205" s="66" t="s">
        <v>4776</v>
      </c>
    </row>
    <row r="18206" spans="19:20">
      <c r="S18206" s="42">
        <v>35005</v>
      </c>
      <c r="T18206" s="66" t="s">
        <v>4777</v>
      </c>
    </row>
    <row r="18207" spans="19:20">
      <c r="S18207" s="42">
        <v>90003</v>
      </c>
      <c r="T18207" s="66" t="s">
        <v>3213</v>
      </c>
    </row>
    <row r="18208" spans="19:20">
      <c r="S18208" s="42">
        <v>90002</v>
      </c>
      <c r="T18208" s="66" t="s">
        <v>3213</v>
      </c>
    </row>
    <row r="18209" spans="19:20">
      <c r="S18209" s="42">
        <v>90008</v>
      </c>
      <c r="T18209" s="66" t="s">
        <v>3213</v>
      </c>
    </row>
    <row r="18210" spans="19:20">
      <c r="S18210" s="42">
        <v>90007</v>
      </c>
      <c r="T18210" s="66" t="s">
        <v>3213</v>
      </c>
    </row>
    <row r="18211" spans="19:20">
      <c r="S18211" s="42">
        <v>90005</v>
      </c>
      <c r="T18211" s="66" t="s">
        <v>3213</v>
      </c>
    </row>
    <row r="18212" spans="19:20">
      <c r="S18212" s="42">
        <v>90004</v>
      </c>
      <c r="T18212" s="66" t="s">
        <v>4262</v>
      </c>
    </row>
    <row r="18213" spans="19:20">
      <c r="S18213" s="42">
        <v>90009</v>
      </c>
      <c r="T18213" s="66" t="s">
        <v>3467</v>
      </c>
    </row>
    <row r="18214" spans="19:20">
      <c r="S18214" s="42">
        <v>90010</v>
      </c>
      <c r="T18214" s="66" t="s">
        <v>3213</v>
      </c>
    </row>
    <row r="18215" spans="19:20">
      <c r="S18215" s="42">
        <v>90006</v>
      </c>
      <c r="T18215" s="66" t="s">
        <v>3213</v>
      </c>
    </row>
    <row r="18216" spans="19:20">
      <c r="S18216" s="42">
        <v>90001</v>
      </c>
      <c r="T18216" s="66" t="s">
        <v>3213</v>
      </c>
    </row>
    <row r="18217" spans="19:20">
      <c r="S18217" s="42">
        <v>26520</v>
      </c>
      <c r="T18217" s="66" t="s">
        <v>3213</v>
      </c>
    </row>
    <row r="18218" spans="19:20">
      <c r="S18218" s="42">
        <v>26521</v>
      </c>
      <c r="T18218" s="66" t="s">
        <v>3230</v>
      </c>
    </row>
    <row r="18219" spans="19:20">
      <c r="S18219" s="42">
        <v>26522</v>
      </c>
      <c r="T18219" s="66" t="s">
        <v>3230</v>
      </c>
    </row>
    <row r="18220" spans="19:20">
      <c r="S18220" s="42">
        <v>26487</v>
      </c>
      <c r="T18220" s="66" t="s">
        <v>3465</v>
      </c>
    </row>
    <row r="18221" spans="19:20">
      <c r="S18221" s="42">
        <v>26488</v>
      </c>
      <c r="T18221" s="66" t="s">
        <v>3465</v>
      </c>
    </row>
    <row r="18222" spans="19:20">
      <c r="S18222" s="42">
        <v>90174</v>
      </c>
      <c r="T18222" s="66" t="s">
        <v>3354</v>
      </c>
    </row>
    <row r="18223" spans="19:20">
      <c r="S18223" s="42">
        <v>90018</v>
      </c>
      <c r="T18223" s="66" t="s">
        <v>4390</v>
      </c>
    </row>
    <row r="18224" spans="19:20">
      <c r="S18224" s="42">
        <v>90270</v>
      </c>
      <c r="T18224" s="66" t="s">
        <v>4095</v>
      </c>
    </row>
    <row r="18225" spans="19:20">
      <c r="S18225" s="42">
        <v>28529</v>
      </c>
      <c r="T18225" s="66" t="s">
        <v>3465</v>
      </c>
    </row>
    <row r="18226" spans="19:20">
      <c r="S18226" s="42">
        <v>28530</v>
      </c>
      <c r="T18226" s="66" t="s">
        <v>3465</v>
      </c>
    </row>
    <row r="18227" spans="19:20">
      <c r="S18227" s="42">
        <v>28531</v>
      </c>
      <c r="T18227" s="66" t="s">
        <v>3465</v>
      </c>
    </row>
    <row r="18228" spans="19:20">
      <c r="S18228" s="42">
        <v>28532</v>
      </c>
      <c r="T18228" s="66" t="s">
        <v>3465</v>
      </c>
    </row>
    <row r="18229" spans="19:20">
      <c r="S18229" s="42">
        <v>28533</v>
      </c>
      <c r="T18229" s="66" t="s">
        <v>3465</v>
      </c>
    </row>
    <row r="18230" spans="19:20">
      <c r="S18230" s="42">
        <v>26489</v>
      </c>
      <c r="T18230" s="66" t="s">
        <v>3465</v>
      </c>
    </row>
    <row r="18231" spans="19:20">
      <c r="S18231" s="42">
        <v>26490</v>
      </c>
      <c r="T18231" s="66" t="s">
        <v>3465</v>
      </c>
    </row>
    <row r="18232" spans="19:20">
      <c r="S18232" s="42">
        <v>28534</v>
      </c>
      <c r="T18232" s="66" t="s">
        <v>3465</v>
      </c>
    </row>
    <row r="18233" spans="19:20">
      <c r="S18233" s="42">
        <v>26491</v>
      </c>
      <c r="T18233" s="66" t="s">
        <v>3465</v>
      </c>
    </row>
    <row r="18234" spans="19:20">
      <c r="S18234" s="42">
        <v>26492</v>
      </c>
      <c r="T18234" s="66" t="s">
        <v>3465</v>
      </c>
    </row>
    <row r="18235" spans="19:20">
      <c r="S18235" s="42">
        <v>28535</v>
      </c>
      <c r="T18235" s="66" t="s">
        <v>3465</v>
      </c>
    </row>
    <row r="18236" spans="19:20">
      <c r="S18236" s="42">
        <v>26493</v>
      </c>
      <c r="T18236" s="66" t="s">
        <v>3465</v>
      </c>
    </row>
    <row r="18237" spans="19:20">
      <c r="S18237" s="42">
        <v>26494</v>
      </c>
      <c r="T18237" s="66" t="s">
        <v>3465</v>
      </c>
    </row>
    <row r="18238" spans="19:20">
      <c r="S18238" s="42">
        <v>26495</v>
      </c>
      <c r="T18238" s="66" t="s">
        <v>3465</v>
      </c>
    </row>
    <row r="18239" spans="19:20">
      <c r="S18239" s="42">
        <v>26496</v>
      </c>
      <c r="T18239" s="66" t="s">
        <v>3465</v>
      </c>
    </row>
    <row r="18240" spans="19:20">
      <c r="S18240" s="42">
        <v>28536</v>
      </c>
      <c r="T18240" s="66" t="s">
        <v>3465</v>
      </c>
    </row>
    <row r="18241" spans="19:20">
      <c r="S18241" s="42">
        <v>26497</v>
      </c>
      <c r="T18241" s="66" t="s">
        <v>3465</v>
      </c>
    </row>
    <row r="18242" spans="19:20">
      <c r="S18242" s="42">
        <v>26498</v>
      </c>
      <c r="T18242" s="66" t="s">
        <v>3465</v>
      </c>
    </row>
    <row r="18243" spans="19:20">
      <c r="S18243" s="42">
        <v>28537</v>
      </c>
      <c r="T18243" s="66" t="s">
        <v>3465</v>
      </c>
    </row>
    <row r="18244" spans="19:20">
      <c r="S18244" s="42">
        <v>26499</v>
      </c>
      <c r="T18244" s="66" t="s">
        <v>3465</v>
      </c>
    </row>
    <row r="18245" spans="19:20">
      <c r="S18245" s="42">
        <v>26500</v>
      </c>
      <c r="T18245" s="66" t="s">
        <v>3465</v>
      </c>
    </row>
    <row r="18246" spans="19:20">
      <c r="S18246" s="42">
        <v>28538</v>
      </c>
      <c r="T18246" s="66" t="s">
        <v>3465</v>
      </c>
    </row>
    <row r="18247" spans="19:20">
      <c r="S18247" s="42">
        <v>26501</v>
      </c>
      <c r="T18247" s="66" t="s">
        <v>3465</v>
      </c>
    </row>
    <row r="18248" spans="19:20">
      <c r="S18248" s="42">
        <v>26502</v>
      </c>
      <c r="T18248" s="66" t="s">
        <v>3465</v>
      </c>
    </row>
    <row r="18249" spans="19:20">
      <c r="S18249" s="42">
        <v>26503</v>
      </c>
      <c r="T18249" s="66" t="s">
        <v>3465</v>
      </c>
    </row>
    <row r="18250" spans="19:20">
      <c r="S18250" s="42">
        <v>26504</v>
      </c>
      <c r="T18250" s="66" t="s">
        <v>3465</v>
      </c>
    </row>
    <row r="18251" spans="19:20">
      <c r="S18251" s="42">
        <v>28539</v>
      </c>
      <c r="T18251" s="66" t="s">
        <v>3465</v>
      </c>
    </row>
    <row r="18252" spans="19:20">
      <c r="S18252" s="42">
        <v>28540</v>
      </c>
      <c r="T18252" s="66" t="s">
        <v>3465</v>
      </c>
    </row>
    <row r="18253" spans="19:20">
      <c r="S18253" s="42">
        <v>28541</v>
      </c>
      <c r="T18253" s="66" t="s">
        <v>3465</v>
      </c>
    </row>
    <row r="18254" spans="19:20">
      <c r="S18254" s="42">
        <v>28542</v>
      </c>
      <c r="T18254" s="66" t="s">
        <v>3465</v>
      </c>
    </row>
    <row r="18255" spans="19:20">
      <c r="S18255" s="42">
        <v>26505</v>
      </c>
      <c r="T18255" s="66" t="s">
        <v>3465</v>
      </c>
    </row>
    <row r="18256" spans="19:20">
      <c r="S18256" s="42">
        <v>26506</v>
      </c>
      <c r="T18256" s="66" t="s">
        <v>3465</v>
      </c>
    </row>
    <row r="18257" spans="19:20">
      <c r="S18257" s="42">
        <v>26507</v>
      </c>
      <c r="T18257" s="66" t="s">
        <v>3465</v>
      </c>
    </row>
    <row r="18258" spans="19:20">
      <c r="S18258" s="42">
        <v>3144</v>
      </c>
      <c r="T18258" s="66" t="s">
        <v>3465</v>
      </c>
    </row>
    <row r="18259" spans="19:20">
      <c r="S18259" s="42">
        <v>60058</v>
      </c>
      <c r="T18259" s="66" t="s">
        <v>3458</v>
      </c>
    </row>
    <row r="18260" spans="19:20">
      <c r="S18260" s="42">
        <v>6174</v>
      </c>
      <c r="T18260" s="66" t="s">
        <v>3242</v>
      </c>
    </row>
    <row r="18261" spans="19:20">
      <c r="S18261" s="42">
        <v>6176</v>
      </c>
      <c r="T18261" s="66" t="s">
        <v>3242</v>
      </c>
    </row>
    <row r="18262" spans="19:20">
      <c r="S18262" s="42">
        <v>28544</v>
      </c>
      <c r="T18262" s="66" t="s">
        <v>3293</v>
      </c>
    </row>
    <row r="18263" spans="19:20">
      <c r="S18263" s="42">
        <v>6179</v>
      </c>
      <c r="T18263" s="66" t="s">
        <v>3242</v>
      </c>
    </row>
    <row r="18264" spans="19:20">
      <c r="S18264" s="42">
        <v>50073</v>
      </c>
      <c r="T18264" s="66" t="s">
        <v>3458</v>
      </c>
    </row>
    <row r="18265" spans="19:20">
      <c r="S18265" s="42">
        <v>70004</v>
      </c>
      <c r="T18265" s="66" t="s">
        <v>3458</v>
      </c>
    </row>
    <row r="18266" spans="19:20">
      <c r="S18266" s="42">
        <v>70024</v>
      </c>
      <c r="T18266" s="66" t="s">
        <v>3458</v>
      </c>
    </row>
    <row r="18267" spans="19:20">
      <c r="S18267" s="42">
        <v>90019</v>
      </c>
      <c r="T18267" s="66" t="s">
        <v>4390</v>
      </c>
    </row>
    <row r="18268" spans="19:20">
      <c r="S18268" s="42">
        <v>6177</v>
      </c>
      <c r="T18268" s="66" t="s">
        <v>3242</v>
      </c>
    </row>
    <row r="18269" spans="19:20">
      <c r="S18269" s="42">
        <v>120730</v>
      </c>
      <c r="T18269" s="66" t="s">
        <v>4095</v>
      </c>
    </row>
    <row r="18270" spans="19:20">
      <c r="S18270" s="42">
        <v>90196</v>
      </c>
      <c r="T18270" s="66" t="s">
        <v>3354</v>
      </c>
    </row>
    <row r="18271" spans="19:20">
      <c r="S18271" s="42">
        <v>6178</v>
      </c>
      <c r="T18271" s="66" t="s">
        <v>3242</v>
      </c>
    </row>
    <row r="18272" spans="19:20">
      <c r="S18272" s="42">
        <v>26510</v>
      </c>
      <c r="T18272" s="66" t="s">
        <v>3293</v>
      </c>
    </row>
    <row r="18273" spans="19:20">
      <c r="S18273" s="42">
        <v>6175</v>
      </c>
      <c r="T18273" s="66" t="s">
        <v>3242</v>
      </c>
    </row>
    <row r="18274" spans="19:20">
      <c r="S18274" s="42">
        <v>90104</v>
      </c>
      <c r="T18274" s="66" t="s">
        <v>4778</v>
      </c>
    </row>
    <row r="18275" spans="19:20">
      <c r="S18275" s="42">
        <v>90084</v>
      </c>
      <c r="T18275" s="66" t="s">
        <v>3354</v>
      </c>
    </row>
    <row r="18276" spans="19:20">
      <c r="S18276" s="42">
        <v>30082</v>
      </c>
      <c r="T18276" s="66" t="s">
        <v>3458</v>
      </c>
    </row>
    <row r="18277" spans="19:20">
      <c r="S18277" s="42">
        <v>120733</v>
      </c>
      <c r="T18277" s="66" t="s">
        <v>4095</v>
      </c>
    </row>
    <row r="18278" spans="19:20">
      <c r="S18278" s="42">
        <v>70059</v>
      </c>
      <c r="T18278" s="66" t="s">
        <v>4779</v>
      </c>
    </row>
    <row r="18279" spans="19:20">
      <c r="S18279" s="42">
        <v>60059</v>
      </c>
      <c r="T18279" s="66" t="s">
        <v>3458</v>
      </c>
    </row>
    <row r="18280" spans="19:20">
      <c r="S18280" s="42">
        <v>90078</v>
      </c>
      <c r="T18280" s="66" t="s">
        <v>3354</v>
      </c>
    </row>
    <row r="18281" spans="19:20">
      <c r="S18281" s="42">
        <v>90077</v>
      </c>
      <c r="T18281" s="66" t="s">
        <v>3354</v>
      </c>
    </row>
    <row r="18282" spans="19:20">
      <c r="S18282" s="42">
        <v>120731</v>
      </c>
      <c r="T18282" s="66" t="s">
        <v>4095</v>
      </c>
    </row>
    <row r="18283" spans="19:20">
      <c r="S18283" s="42">
        <v>50040</v>
      </c>
      <c r="T18283" s="66" t="s">
        <v>3354</v>
      </c>
    </row>
    <row r="18284" spans="19:20">
      <c r="S18284" s="42">
        <v>60077</v>
      </c>
      <c r="T18284" s="66" t="s">
        <v>3354</v>
      </c>
    </row>
    <row r="18285" spans="19:20">
      <c r="S18285" s="42">
        <v>90650</v>
      </c>
      <c r="T18285" s="66" t="s">
        <v>4776</v>
      </c>
    </row>
    <row r="18286" spans="19:20">
      <c r="S18286" s="42">
        <v>90076</v>
      </c>
      <c r="T18286" s="66" t="s">
        <v>3354</v>
      </c>
    </row>
    <row r="18287" spans="19:20">
      <c r="S18287" s="42">
        <v>28545</v>
      </c>
      <c r="T18287" s="66" t="s">
        <v>3293</v>
      </c>
    </row>
    <row r="18288" spans="19:20">
      <c r="S18288" s="42">
        <v>26511</v>
      </c>
      <c r="T18288" s="66" t="s">
        <v>3293</v>
      </c>
    </row>
    <row r="18289" spans="19:20">
      <c r="S18289" s="42">
        <v>26512</v>
      </c>
      <c r="T18289" s="66" t="s">
        <v>3293</v>
      </c>
    </row>
    <row r="18290" spans="19:20">
      <c r="S18290" s="42">
        <v>26513</v>
      </c>
      <c r="T18290" s="66" t="s">
        <v>3293</v>
      </c>
    </row>
    <row r="18291" spans="19:20">
      <c r="S18291" s="42">
        <v>26514</v>
      </c>
      <c r="T18291" s="66" t="s">
        <v>3293</v>
      </c>
    </row>
    <row r="18292" spans="19:20">
      <c r="S18292" s="42">
        <v>26515</v>
      </c>
      <c r="T18292" s="66" t="s">
        <v>3293</v>
      </c>
    </row>
    <row r="18293" spans="19:20">
      <c r="S18293" s="42">
        <v>26516</v>
      </c>
      <c r="T18293" s="66" t="s">
        <v>3293</v>
      </c>
    </row>
    <row r="18294" spans="19:20">
      <c r="S18294" s="42">
        <v>26517</v>
      </c>
      <c r="T18294" s="66" t="s">
        <v>3293</v>
      </c>
    </row>
    <row r="18295" spans="19:20">
      <c r="S18295" s="42">
        <v>26519</v>
      </c>
      <c r="T18295" s="66" t="s">
        <v>3293</v>
      </c>
    </row>
    <row r="18296" spans="19:20">
      <c r="S18296" s="42">
        <v>26518</v>
      </c>
      <c r="T18296" s="66" t="s">
        <v>3293</v>
      </c>
    </row>
    <row r="18297" spans="19:20">
      <c r="S18297" s="42">
        <v>90481</v>
      </c>
      <c r="T18297" s="66" t="s">
        <v>4780</v>
      </c>
    </row>
    <row r="18298" spans="19:20">
      <c r="S18298" s="42">
        <v>90110</v>
      </c>
      <c r="T18298" s="66" t="s">
        <v>4778</v>
      </c>
    </row>
    <row r="18299" spans="19:20">
      <c r="S18299" s="42">
        <v>90237</v>
      </c>
      <c r="T18299" s="66" t="s">
        <v>4781</v>
      </c>
    </row>
    <row r="18300" spans="19:20">
      <c r="S18300" s="42">
        <v>90109</v>
      </c>
      <c r="T18300" s="66" t="s">
        <v>4778</v>
      </c>
    </row>
    <row r="18301" spans="19:20">
      <c r="S18301" s="42">
        <v>90107</v>
      </c>
      <c r="T18301" s="66" t="s">
        <v>4778</v>
      </c>
    </row>
    <row r="18302" spans="19:20">
      <c r="S18302" s="42">
        <v>90206</v>
      </c>
      <c r="T18302" s="66" t="s">
        <v>3232</v>
      </c>
    </row>
    <row r="18303" spans="19:20">
      <c r="S18303" s="42">
        <v>90479</v>
      </c>
      <c r="T18303" s="66" t="s">
        <v>4780</v>
      </c>
    </row>
    <row r="18304" spans="19:20">
      <c r="S18304" s="42">
        <v>90230</v>
      </c>
      <c r="T18304" s="66" t="s">
        <v>4779</v>
      </c>
    </row>
    <row r="18305" spans="19:20">
      <c r="S18305" s="42">
        <v>90207</v>
      </c>
      <c r="T18305" s="66" t="s">
        <v>3232</v>
      </c>
    </row>
    <row r="18306" spans="19:20">
      <c r="S18306" s="42">
        <v>90480</v>
      </c>
      <c r="T18306" s="66" t="s">
        <v>4780</v>
      </c>
    </row>
    <row r="18307" spans="19:20">
      <c r="S18307" s="42">
        <v>120285</v>
      </c>
      <c r="T18307" s="66" t="s">
        <v>4779</v>
      </c>
    </row>
    <row r="18308" spans="19:20">
      <c r="S18308" s="42">
        <v>120226</v>
      </c>
      <c r="T18308" s="66" t="s">
        <v>4033</v>
      </c>
    </row>
    <row r="18309" spans="19:20">
      <c r="S18309" s="42">
        <v>120172</v>
      </c>
      <c r="T18309" s="66" t="s">
        <v>3354</v>
      </c>
    </row>
    <row r="18310" spans="19:20">
      <c r="S18310" s="42">
        <v>120242</v>
      </c>
      <c r="T18310" s="66" t="s">
        <v>3232</v>
      </c>
    </row>
    <row r="18311" spans="19:20">
      <c r="S18311" s="42">
        <v>120241</v>
      </c>
      <c r="T18311" s="66" t="s">
        <v>3232</v>
      </c>
    </row>
    <row r="18312" spans="19:20">
      <c r="S18312" s="42">
        <v>90635</v>
      </c>
      <c r="T18312" s="66" t="s">
        <v>4780</v>
      </c>
    </row>
    <row r="18313" spans="19:20">
      <c r="S18313" s="42">
        <v>120221</v>
      </c>
      <c r="T18313" s="66" t="s">
        <v>3354</v>
      </c>
    </row>
    <row r="18314" spans="19:20">
      <c r="S18314" s="42">
        <v>120168</v>
      </c>
      <c r="T18314" s="66" t="s">
        <v>4779</v>
      </c>
    </row>
    <row r="18315" spans="19:20">
      <c r="S18315" s="42">
        <v>120176</v>
      </c>
      <c r="T18315" s="66" t="s">
        <v>4772</v>
      </c>
    </row>
    <row r="18316" spans="19:20">
      <c r="S18316" s="42">
        <v>120225</v>
      </c>
      <c r="T18316" s="66" t="s">
        <v>3354</v>
      </c>
    </row>
    <row r="18317" spans="19:20">
      <c r="S18317" s="42">
        <v>120149</v>
      </c>
      <c r="T18317" s="66" t="s">
        <v>4778</v>
      </c>
    </row>
    <row r="18318" spans="19:20">
      <c r="S18318" s="42">
        <v>120133</v>
      </c>
      <c r="T18318" s="66" t="s">
        <v>4778</v>
      </c>
    </row>
    <row r="18319" spans="19:20">
      <c r="S18319" s="42">
        <v>120169</v>
      </c>
      <c r="T18319" s="66" t="s">
        <v>4779</v>
      </c>
    </row>
    <row r="18320" spans="19:20">
      <c r="S18320" s="42">
        <v>120148</v>
      </c>
      <c r="T18320" s="66" t="s">
        <v>4778</v>
      </c>
    </row>
    <row r="18321" spans="19:20">
      <c r="S18321" s="42">
        <v>120159</v>
      </c>
      <c r="T18321" s="66" t="s">
        <v>4778</v>
      </c>
    </row>
    <row r="18322" spans="19:20">
      <c r="S18322" s="42">
        <v>120157</v>
      </c>
      <c r="T18322" s="66" t="s">
        <v>4778</v>
      </c>
    </row>
    <row r="18323" spans="19:20">
      <c r="S18323" s="42">
        <v>120132</v>
      </c>
      <c r="T18323" s="66" t="s">
        <v>4778</v>
      </c>
    </row>
    <row r="18324" spans="19:20">
      <c r="S18324" s="42">
        <v>120134</v>
      </c>
      <c r="T18324" s="66" t="s">
        <v>4778</v>
      </c>
    </row>
    <row r="18325" spans="19:20">
      <c r="S18325" s="42">
        <v>90639</v>
      </c>
      <c r="T18325" s="66" t="s">
        <v>4780</v>
      </c>
    </row>
    <row r="18326" spans="19:20">
      <c r="S18326" s="42">
        <v>120156</v>
      </c>
      <c r="T18326" s="66" t="s">
        <v>4778</v>
      </c>
    </row>
    <row r="18327" spans="19:20">
      <c r="S18327" s="42">
        <v>120154</v>
      </c>
      <c r="T18327" s="66" t="s">
        <v>4778</v>
      </c>
    </row>
    <row r="18328" spans="19:20">
      <c r="S18328" s="42">
        <v>120117</v>
      </c>
      <c r="T18328" s="66" t="s">
        <v>4782</v>
      </c>
    </row>
    <row r="18329" spans="19:20">
      <c r="S18329" s="42">
        <v>120147</v>
      </c>
      <c r="T18329" s="66" t="s">
        <v>4778</v>
      </c>
    </row>
    <row r="18330" spans="19:20">
      <c r="S18330" s="42">
        <v>120152</v>
      </c>
      <c r="T18330" s="66" t="s">
        <v>4778</v>
      </c>
    </row>
    <row r="18331" spans="19:20">
      <c r="S18331" s="42">
        <v>90638</v>
      </c>
      <c r="T18331" s="66" t="s">
        <v>4780</v>
      </c>
    </row>
    <row r="18332" spans="19:20">
      <c r="S18332" s="42">
        <v>120131</v>
      </c>
      <c r="T18332" s="66" t="s">
        <v>4778</v>
      </c>
    </row>
    <row r="18333" spans="19:20">
      <c r="S18333" s="42">
        <v>120135</v>
      </c>
      <c r="T18333" s="66" t="s">
        <v>4778</v>
      </c>
    </row>
    <row r="18334" spans="19:20">
      <c r="S18334" s="42">
        <v>90637</v>
      </c>
      <c r="T18334" s="66" t="s">
        <v>4780</v>
      </c>
    </row>
    <row r="18335" spans="19:20">
      <c r="S18335" s="42">
        <v>90663</v>
      </c>
      <c r="T18335" s="66" t="s">
        <v>4783</v>
      </c>
    </row>
    <row r="18336" spans="19:20">
      <c r="S18336" s="42">
        <v>120153</v>
      </c>
      <c r="T18336" s="66" t="s">
        <v>4778</v>
      </c>
    </row>
    <row r="18337" spans="19:20">
      <c r="S18337" s="42">
        <v>120297</v>
      </c>
      <c r="T18337" s="66" t="s">
        <v>4033</v>
      </c>
    </row>
    <row r="18338" spans="19:20">
      <c r="S18338" s="42">
        <v>120334</v>
      </c>
      <c r="T18338" s="66" t="s">
        <v>4778</v>
      </c>
    </row>
    <row r="18339" spans="19:20">
      <c r="S18339" s="42">
        <v>120335</v>
      </c>
      <c r="T18339" s="66" t="s">
        <v>4778</v>
      </c>
    </row>
    <row r="18340" spans="19:20">
      <c r="S18340" s="42">
        <v>120528</v>
      </c>
      <c r="T18340" s="66" t="s">
        <v>3301</v>
      </c>
    </row>
    <row r="18341" spans="19:20">
      <c r="S18341" s="42">
        <v>520024</v>
      </c>
      <c r="T18341" s="66" t="s">
        <v>4784</v>
      </c>
    </row>
    <row r="18342" spans="19:20">
      <c r="S18342" s="42">
        <v>120469</v>
      </c>
      <c r="T18342" s="66" t="s">
        <v>3232</v>
      </c>
    </row>
    <row r="18343" spans="19:20">
      <c r="S18343" s="42">
        <v>520023</v>
      </c>
      <c r="T18343" s="66" t="s">
        <v>4784</v>
      </c>
    </row>
    <row r="18344" spans="19:20">
      <c r="S18344" s="42">
        <v>120662</v>
      </c>
      <c r="T18344" s="66" t="s">
        <v>3354</v>
      </c>
    </row>
    <row r="18345" spans="19:20">
      <c r="S18345" s="42">
        <v>520013</v>
      </c>
      <c r="T18345" s="66" t="s">
        <v>4784</v>
      </c>
    </row>
    <row r="18346" spans="19:20">
      <c r="S18346" s="42">
        <v>120418</v>
      </c>
      <c r="T18346" s="66" t="s">
        <v>4778</v>
      </c>
    </row>
    <row r="18347" spans="19:20">
      <c r="S18347" s="42">
        <v>520010</v>
      </c>
      <c r="T18347" s="66" t="s">
        <v>4784</v>
      </c>
    </row>
    <row r="18348" spans="19:20">
      <c r="S18348" s="42">
        <v>120788</v>
      </c>
      <c r="T18348" s="66" t="s">
        <v>4778</v>
      </c>
    </row>
    <row r="18349" spans="19:20">
      <c r="S18349" s="42">
        <v>120419</v>
      </c>
      <c r="T18349" s="66" t="s">
        <v>4778</v>
      </c>
    </row>
    <row r="18350" spans="19:20">
      <c r="S18350" s="42">
        <v>120470</v>
      </c>
      <c r="T18350" s="66" t="s">
        <v>3232</v>
      </c>
    </row>
    <row r="18351" spans="19:20">
      <c r="S18351" s="42">
        <v>120529</v>
      </c>
      <c r="T18351" s="66" t="s">
        <v>3301</v>
      </c>
    </row>
    <row r="18352" spans="19:20">
      <c r="S18352" s="42">
        <v>120728</v>
      </c>
      <c r="T18352" s="66" t="s">
        <v>4778</v>
      </c>
    </row>
    <row r="18353" spans="19:20">
      <c r="S18353" s="42">
        <v>120420</v>
      </c>
      <c r="T18353" s="66" t="s">
        <v>4778</v>
      </c>
    </row>
    <row r="18354" spans="19:20">
      <c r="S18354" s="42">
        <v>120767</v>
      </c>
      <c r="T18354" s="66" t="s">
        <v>4778</v>
      </c>
    </row>
    <row r="18355" spans="19:20">
      <c r="S18355" s="42">
        <v>120410</v>
      </c>
      <c r="T18355" s="66" t="s">
        <v>4778</v>
      </c>
    </row>
    <row r="18356" spans="19:20">
      <c r="S18356" s="42">
        <v>120672</v>
      </c>
      <c r="T18356" s="66" t="s">
        <v>3354</v>
      </c>
    </row>
    <row r="18357" spans="19:20">
      <c r="S18357" s="42">
        <v>120748</v>
      </c>
      <c r="T18357" s="66" t="s">
        <v>4783</v>
      </c>
    </row>
    <row r="18358" spans="19:20">
      <c r="S18358" s="42">
        <v>120663</v>
      </c>
      <c r="T18358" s="66" t="s">
        <v>3354</v>
      </c>
    </row>
    <row r="18359" spans="19:20">
      <c r="S18359" s="42">
        <v>120786</v>
      </c>
      <c r="T18359" s="66" t="s">
        <v>3354</v>
      </c>
    </row>
    <row r="18360" spans="19:20">
      <c r="S18360" s="42">
        <v>120659</v>
      </c>
      <c r="T18360" s="66" t="s">
        <v>3354</v>
      </c>
    </row>
    <row r="18361" spans="19:20">
      <c r="S18361" s="42">
        <v>120701</v>
      </c>
      <c r="T18361" s="66" t="s">
        <v>4778</v>
      </c>
    </row>
    <row r="18362" spans="19:20">
      <c r="S18362" s="42">
        <v>520009</v>
      </c>
      <c r="T18362" s="66" t="s">
        <v>4784</v>
      </c>
    </row>
    <row r="18363" spans="19:20">
      <c r="S18363" s="42">
        <v>120787</v>
      </c>
      <c r="T18363" s="66" t="s">
        <v>3354</v>
      </c>
    </row>
    <row r="18364" spans="19:20">
      <c r="S18364" s="42">
        <v>120471</v>
      </c>
      <c r="T18364" s="66" t="s">
        <v>3232</v>
      </c>
    </row>
    <row r="18365" spans="19:20">
      <c r="S18365" s="42">
        <v>120493</v>
      </c>
      <c r="T18365" s="66" t="s">
        <v>4778</v>
      </c>
    </row>
    <row r="18366" spans="19:20">
      <c r="S18366" s="42">
        <v>120661</v>
      </c>
      <c r="T18366" s="66" t="s">
        <v>3354</v>
      </c>
    </row>
    <row r="18367" spans="19:20">
      <c r="S18367" s="42">
        <v>120568</v>
      </c>
      <c r="T18367" s="66" t="s">
        <v>4091</v>
      </c>
    </row>
    <row r="18368" spans="19:20">
      <c r="S18368" s="42">
        <v>520022</v>
      </c>
      <c r="T18368" s="66" t="s">
        <v>4784</v>
      </c>
    </row>
    <row r="18369" spans="19:20">
      <c r="S18369" s="42">
        <v>120494</v>
      </c>
      <c r="T18369" s="66" t="s">
        <v>3254</v>
      </c>
    </row>
    <row r="18370" spans="19:20">
      <c r="S18370" s="42">
        <v>120458</v>
      </c>
      <c r="T18370" s="66" t="s">
        <v>4778</v>
      </c>
    </row>
    <row r="18371" spans="19:20">
      <c r="S18371" s="42">
        <v>120484</v>
      </c>
      <c r="T18371" s="66" t="s">
        <v>4135</v>
      </c>
    </row>
    <row r="18372" spans="19:20">
      <c r="S18372" s="42">
        <v>120660</v>
      </c>
      <c r="T18372" s="66" t="s">
        <v>3354</v>
      </c>
    </row>
    <row r="18373" spans="19:20">
      <c r="S18373" s="42">
        <v>120789</v>
      </c>
      <c r="T18373" s="66" t="s">
        <v>4778</v>
      </c>
    </row>
    <row r="18374" spans="19:20">
      <c r="S18374" s="42">
        <v>120126</v>
      </c>
      <c r="T18374" s="66" t="s">
        <v>4778</v>
      </c>
    </row>
    <row r="18375" spans="19:20">
      <c r="S18375" s="42">
        <v>120124</v>
      </c>
      <c r="T18375" s="66" t="s">
        <v>3354</v>
      </c>
    </row>
    <row r="18376" spans="19:20">
      <c r="S18376" s="42">
        <v>120129</v>
      </c>
      <c r="T18376" s="66" t="s">
        <v>4778</v>
      </c>
    </row>
    <row r="18377" spans="19:20">
      <c r="S18377" s="42">
        <v>90108</v>
      </c>
      <c r="T18377" s="66" t="s">
        <v>4778</v>
      </c>
    </row>
    <row r="18378" spans="19:20">
      <c r="S18378" s="42">
        <v>90085</v>
      </c>
      <c r="T18378" s="66" t="s">
        <v>4778</v>
      </c>
    </row>
    <row r="18379" spans="19:20">
      <c r="S18379" s="42">
        <v>90324</v>
      </c>
      <c r="T18379" s="66" t="s">
        <v>4785</v>
      </c>
    </row>
    <row r="18380" spans="19:20">
      <c r="S18380" s="42">
        <v>120127</v>
      </c>
      <c r="T18380" s="66" t="s">
        <v>4778</v>
      </c>
    </row>
    <row r="18381" spans="19:20">
      <c r="S18381" s="42">
        <v>120122</v>
      </c>
      <c r="T18381" s="66" t="s">
        <v>3354</v>
      </c>
    </row>
    <row r="18382" spans="19:20">
      <c r="S18382" s="42">
        <v>120146</v>
      </c>
      <c r="T18382" s="66" t="s">
        <v>4778</v>
      </c>
    </row>
    <row r="18383" spans="19:20">
      <c r="S18383" s="42">
        <v>90330</v>
      </c>
      <c r="T18383" s="66" t="s">
        <v>4785</v>
      </c>
    </row>
    <row r="18384" spans="19:20">
      <c r="S18384" s="42">
        <v>120128</v>
      </c>
      <c r="T18384" s="66" t="s">
        <v>4778</v>
      </c>
    </row>
    <row r="18385" spans="19:20">
      <c r="S18385" s="42">
        <v>90088</v>
      </c>
      <c r="T18385" s="66" t="s">
        <v>4778</v>
      </c>
    </row>
    <row r="18386" spans="19:20">
      <c r="S18386" s="42">
        <v>90148</v>
      </c>
      <c r="T18386" s="66" t="s">
        <v>4772</v>
      </c>
    </row>
    <row r="18387" spans="19:20">
      <c r="S18387" s="42">
        <v>90103</v>
      </c>
      <c r="T18387" s="66" t="s">
        <v>4778</v>
      </c>
    </row>
    <row r="18388" spans="19:20">
      <c r="S18388" s="42">
        <v>120130</v>
      </c>
      <c r="T18388" s="66" t="s">
        <v>4778</v>
      </c>
    </row>
    <row r="18389" spans="19:20">
      <c r="S18389" s="42">
        <v>90112</v>
      </c>
      <c r="T18389" s="66" t="s">
        <v>4778</v>
      </c>
    </row>
    <row r="18390" spans="19:20">
      <c r="S18390" s="42">
        <v>120405</v>
      </c>
      <c r="T18390" s="66" t="s">
        <v>4786</v>
      </c>
    </row>
    <row r="18391" spans="19:20">
      <c r="S18391" s="42">
        <v>90087</v>
      </c>
      <c r="T18391" s="66" t="s">
        <v>4778</v>
      </c>
    </row>
    <row r="18392" spans="19:20">
      <c r="S18392" s="42">
        <v>90147</v>
      </c>
      <c r="T18392" s="66" t="s">
        <v>4772</v>
      </c>
    </row>
    <row r="18393" spans="19:20">
      <c r="S18393" s="42">
        <v>120125</v>
      </c>
      <c r="T18393" s="66" t="s">
        <v>3354</v>
      </c>
    </row>
    <row r="18394" spans="19:20">
      <c r="S18394" s="42">
        <v>520006</v>
      </c>
      <c r="T18394" s="66" t="s">
        <v>4787</v>
      </c>
    </row>
    <row r="18395" spans="19:20">
      <c r="S18395" s="42">
        <v>120123</v>
      </c>
      <c r="T18395" s="66" t="s">
        <v>3354</v>
      </c>
    </row>
    <row r="18396" spans="19:20">
      <c r="S18396" s="42">
        <v>90086</v>
      </c>
      <c r="T18396" s="66" t="s">
        <v>4778</v>
      </c>
    </row>
    <row r="18397" spans="19:20">
      <c r="S18397" s="42">
        <v>90102</v>
      </c>
      <c r="T18397" s="66" t="s">
        <v>4778</v>
      </c>
    </row>
    <row r="18398" spans="19:20">
      <c r="S18398" s="42">
        <v>90106</v>
      </c>
      <c r="T18398" s="66" t="s">
        <v>4778</v>
      </c>
    </row>
    <row r="18399" spans="19:20">
      <c r="S18399" s="42">
        <v>26523</v>
      </c>
      <c r="T18399" s="66" t="s">
        <v>4470</v>
      </c>
    </row>
    <row r="18400" spans="19:20">
      <c r="S18400" s="42">
        <v>120008</v>
      </c>
      <c r="T18400" s="66" t="s">
        <v>3354</v>
      </c>
    </row>
    <row r="18401" spans="19:20">
      <c r="S18401" s="42">
        <v>28546</v>
      </c>
      <c r="T18401" s="66" t="s">
        <v>4470</v>
      </c>
    </row>
    <row r="18402" spans="19:20">
      <c r="S18402" s="42">
        <v>120009</v>
      </c>
      <c r="T18402" s="66" t="s">
        <v>3354</v>
      </c>
    </row>
    <row r="18403" spans="19:20">
      <c r="S18403" s="42">
        <v>120173</v>
      </c>
      <c r="T18403" s="66" t="s">
        <v>3354</v>
      </c>
    </row>
    <row r="18404" spans="19:20">
      <c r="S18404" s="42">
        <v>28547</v>
      </c>
      <c r="T18404" s="66" t="s">
        <v>4470</v>
      </c>
    </row>
    <row r="18405" spans="19:20">
      <c r="S18405" s="42">
        <v>28548</v>
      </c>
      <c r="T18405" s="66" t="s">
        <v>4470</v>
      </c>
    </row>
    <row r="18406" spans="19:20">
      <c r="S18406" s="42">
        <v>28549</v>
      </c>
      <c r="T18406" s="66" t="s">
        <v>4470</v>
      </c>
    </row>
    <row r="18407" spans="19:20">
      <c r="S18407" s="42">
        <v>28550</v>
      </c>
      <c r="T18407" s="66" t="s">
        <v>4470</v>
      </c>
    </row>
    <row r="18408" spans="19:20">
      <c r="S18408" s="42">
        <v>28551</v>
      </c>
      <c r="T18408" s="66" t="s">
        <v>4470</v>
      </c>
    </row>
    <row r="18409" spans="19:20">
      <c r="S18409" s="42">
        <v>28552</v>
      </c>
      <c r="T18409" s="66" t="s">
        <v>3421</v>
      </c>
    </row>
    <row r="18410" spans="19:20">
      <c r="S18410" s="42">
        <v>28553</v>
      </c>
      <c r="T18410" s="66" t="s">
        <v>3421</v>
      </c>
    </row>
    <row r="18411" spans="19:20">
      <c r="S18411" s="42">
        <v>28554</v>
      </c>
      <c r="T18411" s="66" t="s">
        <v>3421</v>
      </c>
    </row>
    <row r="18412" spans="19:20">
      <c r="S18412" s="42">
        <v>28555</v>
      </c>
      <c r="T18412" s="66" t="s">
        <v>3421</v>
      </c>
    </row>
    <row r="18413" spans="19:20">
      <c r="S18413" s="42">
        <v>28556</v>
      </c>
      <c r="T18413" s="66" t="s">
        <v>3421</v>
      </c>
    </row>
    <row r="18414" spans="19:20">
      <c r="S18414" s="42">
        <v>28558</v>
      </c>
      <c r="T18414" s="66" t="s">
        <v>3421</v>
      </c>
    </row>
    <row r="18415" spans="19:20">
      <c r="S18415" s="42">
        <v>28557</v>
      </c>
      <c r="T18415" s="66" t="s">
        <v>3421</v>
      </c>
    </row>
    <row r="18416" spans="19:20">
      <c r="S18416" s="42">
        <v>28559</v>
      </c>
      <c r="T18416" s="66" t="s">
        <v>3421</v>
      </c>
    </row>
    <row r="18417" spans="19:20">
      <c r="S18417" s="42">
        <v>28560</v>
      </c>
      <c r="T18417" s="66" t="s">
        <v>3421</v>
      </c>
    </row>
    <row r="18418" spans="19:20">
      <c r="S18418" s="42">
        <v>28561</v>
      </c>
      <c r="T18418" s="66" t="s">
        <v>3421</v>
      </c>
    </row>
    <row r="18419" spans="19:20">
      <c r="S18419" s="42">
        <v>28562</v>
      </c>
      <c r="T18419" s="66" t="s">
        <v>3421</v>
      </c>
    </row>
    <row r="18420" spans="19:20">
      <c r="S18420" s="42">
        <v>28563</v>
      </c>
      <c r="T18420" s="66" t="s">
        <v>3421</v>
      </c>
    </row>
    <row r="18421" spans="19:20">
      <c r="S18421" s="42">
        <v>28564</v>
      </c>
      <c r="T18421" s="66" t="s">
        <v>3421</v>
      </c>
    </row>
    <row r="18422" spans="19:20">
      <c r="S18422" s="42">
        <v>28565</v>
      </c>
      <c r="T18422" s="66" t="s">
        <v>3421</v>
      </c>
    </row>
    <row r="18423" spans="19:20">
      <c r="S18423" s="42">
        <v>120209</v>
      </c>
      <c r="T18423" s="66" t="s">
        <v>3354</v>
      </c>
    </row>
    <row r="18424" spans="19:20">
      <c r="S18424" s="42">
        <v>28566</v>
      </c>
      <c r="T18424" s="66" t="s">
        <v>3421</v>
      </c>
    </row>
    <row r="18425" spans="19:20">
      <c r="S18425" s="42">
        <v>120208</v>
      </c>
      <c r="T18425" s="66" t="s">
        <v>3354</v>
      </c>
    </row>
    <row r="18426" spans="19:20">
      <c r="S18426" s="42">
        <v>120167</v>
      </c>
      <c r="T18426" s="66" t="s">
        <v>3354</v>
      </c>
    </row>
    <row r="18427" spans="19:20">
      <c r="S18427" s="42">
        <v>120435</v>
      </c>
      <c r="T18427" s="66" t="s">
        <v>3354</v>
      </c>
    </row>
    <row r="18428" spans="19:20">
      <c r="S18428" s="42">
        <v>28567</v>
      </c>
      <c r="T18428" s="66" t="s">
        <v>3421</v>
      </c>
    </row>
    <row r="18429" spans="19:20">
      <c r="S18429" s="42">
        <v>28568</v>
      </c>
      <c r="T18429" s="66" t="s">
        <v>3421</v>
      </c>
    </row>
    <row r="18430" spans="19:20">
      <c r="S18430" s="42">
        <v>28569</v>
      </c>
      <c r="T18430" s="66" t="s">
        <v>3421</v>
      </c>
    </row>
    <row r="18431" spans="19:20">
      <c r="S18431" s="42">
        <v>120234</v>
      </c>
      <c r="T18431" s="66" t="s">
        <v>3354</v>
      </c>
    </row>
    <row r="18432" spans="19:20">
      <c r="S18432" s="42">
        <v>28570</v>
      </c>
      <c r="T18432" s="66" t="s">
        <v>3421</v>
      </c>
    </row>
    <row r="18433" spans="19:20">
      <c r="S18433" s="42">
        <v>28571</v>
      </c>
      <c r="T18433" s="66" t="s">
        <v>3421</v>
      </c>
    </row>
    <row r="18434" spans="19:20">
      <c r="S18434" s="42">
        <v>26524</v>
      </c>
      <c r="T18434" s="66" t="s">
        <v>3421</v>
      </c>
    </row>
    <row r="18435" spans="19:20">
      <c r="S18435" s="42">
        <v>120433</v>
      </c>
      <c r="T18435" s="66" t="s">
        <v>3354</v>
      </c>
    </row>
    <row r="18436" spans="19:20">
      <c r="S18436" s="42">
        <v>26525</v>
      </c>
      <c r="T18436" s="66" t="s">
        <v>3421</v>
      </c>
    </row>
    <row r="18437" spans="19:20">
      <c r="S18437" s="42">
        <v>26527</v>
      </c>
      <c r="T18437" s="66" t="s">
        <v>3421</v>
      </c>
    </row>
    <row r="18438" spans="19:20">
      <c r="S18438" s="42">
        <v>26526</v>
      </c>
      <c r="T18438" s="66" t="s">
        <v>3421</v>
      </c>
    </row>
    <row r="18439" spans="19:20">
      <c r="S18439" s="42">
        <v>26528</v>
      </c>
      <c r="T18439" s="66" t="s">
        <v>3421</v>
      </c>
    </row>
    <row r="18440" spans="19:20">
      <c r="S18440" s="42">
        <v>120434</v>
      </c>
      <c r="T18440" s="66" t="s">
        <v>3354</v>
      </c>
    </row>
    <row r="18441" spans="19:20">
      <c r="S18441" s="42">
        <v>26529</v>
      </c>
      <c r="T18441" s="66" t="s">
        <v>3421</v>
      </c>
    </row>
    <row r="18442" spans="19:20">
      <c r="S18442" s="42">
        <v>26530</v>
      </c>
      <c r="T18442" s="66" t="s">
        <v>3421</v>
      </c>
    </row>
    <row r="18443" spans="19:20">
      <c r="S18443" s="42">
        <v>28572</v>
      </c>
      <c r="T18443" s="66" t="s">
        <v>3421</v>
      </c>
    </row>
    <row r="18444" spans="19:20">
      <c r="S18444" s="42">
        <v>26531</v>
      </c>
      <c r="T18444" s="66" t="s">
        <v>3421</v>
      </c>
    </row>
    <row r="18445" spans="19:20">
      <c r="S18445" s="42">
        <v>26532</v>
      </c>
      <c r="T18445" s="66" t="s">
        <v>3421</v>
      </c>
    </row>
    <row r="18446" spans="19:20">
      <c r="S18446" s="42">
        <v>26533</v>
      </c>
      <c r="T18446" s="66" t="s">
        <v>3421</v>
      </c>
    </row>
    <row r="18447" spans="19:20">
      <c r="S18447" s="42">
        <v>26534</v>
      </c>
      <c r="T18447" s="66" t="s">
        <v>3421</v>
      </c>
    </row>
    <row r="18448" spans="19:20">
      <c r="S18448" s="42">
        <v>26535</v>
      </c>
      <c r="T18448" s="66" t="s">
        <v>3421</v>
      </c>
    </row>
    <row r="18449" spans="19:20">
      <c r="S18449" s="42">
        <v>26536</v>
      </c>
      <c r="T18449" s="66" t="s">
        <v>3421</v>
      </c>
    </row>
    <row r="18450" spans="19:20">
      <c r="S18450" s="42">
        <v>28573</v>
      </c>
      <c r="T18450" s="66" t="s">
        <v>3421</v>
      </c>
    </row>
    <row r="18451" spans="19:20">
      <c r="S18451" s="42">
        <v>28574</v>
      </c>
      <c r="T18451" s="66" t="s">
        <v>3421</v>
      </c>
    </row>
    <row r="18452" spans="19:20">
      <c r="S18452" s="42">
        <v>28575</v>
      </c>
      <c r="T18452" s="66" t="s">
        <v>3421</v>
      </c>
    </row>
    <row r="18453" spans="19:20">
      <c r="S18453" s="42">
        <v>28576</v>
      </c>
      <c r="T18453" s="66" t="s">
        <v>4734</v>
      </c>
    </row>
    <row r="18454" spans="19:20">
      <c r="S18454" s="42">
        <v>28577</v>
      </c>
      <c r="T18454" s="66" t="s">
        <v>4734</v>
      </c>
    </row>
    <row r="18455" spans="19:20">
      <c r="S18455" s="42">
        <v>28578</v>
      </c>
      <c r="T18455" s="66" t="s">
        <v>4734</v>
      </c>
    </row>
    <row r="18456" spans="19:20">
      <c r="S18456" s="42">
        <v>28579</v>
      </c>
      <c r="T18456" s="66" t="s">
        <v>4734</v>
      </c>
    </row>
    <row r="18457" spans="19:20">
      <c r="S18457" s="42">
        <v>28580</v>
      </c>
      <c r="T18457" s="66" t="s">
        <v>4734</v>
      </c>
    </row>
    <row r="18458" spans="19:20">
      <c r="S18458" s="42">
        <v>90194</v>
      </c>
      <c r="T18458" s="66" t="s">
        <v>4778</v>
      </c>
    </row>
    <row r="18459" spans="19:20">
      <c r="S18459" s="42">
        <v>90114</v>
      </c>
      <c r="T18459" s="66" t="s">
        <v>4778</v>
      </c>
    </row>
    <row r="18460" spans="19:20">
      <c r="S18460" s="42">
        <v>90113</v>
      </c>
      <c r="T18460" s="66" t="s">
        <v>4778</v>
      </c>
    </row>
    <row r="18461" spans="19:20">
      <c r="S18461" s="42">
        <v>90089</v>
      </c>
      <c r="T18461" s="66" t="s">
        <v>4778</v>
      </c>
    </row>
    <row r="18462" spans="19:20">
      <c r="S18462" s="42">
        <v>90090</v>
      </c>
      <c r="T18462" s="66" t="s">
        <v>4778</v>
      </c>
    </row>
    <row r="18463" spans="19:20">
      <c r="S18463" s="42">
        <v>90111</v>
      </c>
      <c r="T18463" s="66" t="s">
        <v>4778</v>
      </c>
    </row>
    <row r="18464" spans="19:20">
      <c r="S18464" s="42">
        <v>90105</v>
      </c>
      <c r="T18464" s="66" t="s">
        <v>4778</v>
      </c>
    </row>
    <row r="18465" spans="19:20">
      <c r="S18465" s="42">
        <v>90197</v>
      </c>
      <c r="T18465" s="66" t="s">
        <v>4778</v>
      </c>
    </row>
    <row r="18466" spans="19:20">
      <c r="S18466" s="42">
        <v>90367</v>
      </c>
      <c r="T18466" s="66" t="s">
        <v>4778</v>
      </c>
    </row>
    <row r="18467" spans="19:20">
      <c r="S18467" s="42">
        <v>90362</v>
      </c>
      <c r="T18467" s="66" t="s">
        <v>4778</v>
      </c>
    </row>
    <row r="18468" spans="19:20">
      <c r="S18468" s="42">
        <v>90363</v>
      </c>
      <c r="T18468" s="66" t="s">
        <v>4778</v>
      </c>
    </row>
    <row r="18469" spans="19:20">
      <c r="S18469" s="42">
        <v>90359</v>
      </c>
      <c r="T18469" s="66" t="s">
        <v>4778</v>
      </c>
    </row>
    <row r="18470" spans="19:20">
      <c r="S18470" s="42">
        <v>90361</v>
      </c>
      <c r="T18470" s="66" t="s">
        <v>4778</v>
      </c>
    </row>
    <row r="18471" spans="19:20">
      <c r="S18471" s="42">
        <v>90275</v>
      </c>
      <c r="T18471" s="66" t="s">
        <v>4778</v>
      </c>
    </row>
    <row r="18472" spans="19:20">
      <c r="S18472" s="42">
        <v>90360</v>
      </c>
      <c r="T18472" s="66" t="s">
        <v>4778</v>
      </c>
    </row>
    <row r="18473" spans="19:20">
      <c r="S18473" s="42">
        <v>90314</v>
      </c>
      <c r="T18473" s="66" t="s">
        <v>4778</v>
      </c>
    </row>
    <row r="18474" spans="19:20">
      <c r="S18474" s="42">
        <v>90278</v>
      </c>
      <c r="T18474" s="66" t="s">
        <v>4778</v>
      </c>
    </row>
    <row r="18475" spans="19:20">
      <c r="S18475" s="42">
        <v>90221</v>
      </c>
      <c r="T18475" s="66" t="s">
        <v>4778</v>
      </c>
    </row>
    <row r="18476" spans="19:20">
      <c r="S18476" s="42">
        <v>90382</v>
      </c>
      <c r="T18476" s="66" t="s">
        <v>4778</v>
      </c>
    </row>
    <row r="18477" spans="19:20">
      <c r="S18477" s="42">
        <v>90381</v>
      </c>
      <c r="T18477" s="66" t="s">
        <v>4778</v>
      </c>
    </row>
    <row r="18478" spans="19:20">
      <c r="S18478" s="42">
        <v>90476</v>
      </c>
      <c r="T18478" s="66" t="s">
        <v>4778</v>
      </c>
    </row>
    <row r="18479" spans="19:20">
      <c r="S18479" s="42">
        <v>90492</v>
      </c>
      <c r="T18479" s="66" t="s">
        <v>4778</v>
      </c>
    </row>
    <row r="18480" spans="19:20">
      <c r="S18480" s="42">
        <v>90491</v>
      </c>
      <c r="T18480" s="66" t="s">
        <v>4778</v>
      </c>
    </row>
    <row r="18481" spans="19:20">
      <c r="S18481" s="42">
        <v>90475</v>
      </c>
      <c r="T18481" s="66" t="s">
        <v>4778</v>
      </c>
    </row>
    <row r="18482" spans="19:20">
      <c r="S18482" s="42">
        <v>90477</v>
      </c>
      <c r="T18482" s="66" t="s">
        <v>4778</v>
      </c>
    </row>
    <row r="18483" spans="19:20">
      <c r="S18483" s="42">
        <v>90489</v>
      </c>
      <c r="T18483" s="66" t="s">
        <v>4778</v>
      </c>
    </row>
    <row r="18484" spans="19:20">
      <c r="S18484" s="42">
        <v>90478</v>
      </c>
      <c r="T18484" s="66" t="s">
        <v>4778</v>
      </c>
    </row>
    <row r="18485" spans="19:20">
      <c r="S18485" s="42">
        <v>90490</v>
      </c>
      <c r="T18485" s="66" t="s">
        <v>4778</v>
      </c>
    </row>
    <row r="18486" spans="19:20">
      <c r="S18486" s="42">
        <v>90389</v>
      </c>
      <c r="T18486" s="66" t="s">
        <v>4778</v>
      </c>
    </row>
    <row r="18487" spans="19:20">
      <c r="S18487" s="42">
        <v>90388</v>
      </c>
      <c r="T18487" s="66" t="s">
        <v>4778</v>
      </c>
    </row>
    <row r="18488" spans="19:20">
      <c r="S18488" s="42">
        <v>90387</v>
      </c>
      <c r="T18488" s="66" t="s">
        <v>4778</v>
      </c>
    </row>
    <row r="18489" spans="19:20">
      <c r="S18489" s="42">
        <v>90386</v>
      </c>
      <c r="T18489" s="66" t="s">
        <v>4778</v>
      </c>
    </row>
    <row r="18490" spans="19:20">
      <c r="S18490" s="42">
        <v>90385</v>
      </c>
      <c r="T18490" s="66" t="s">
        <v>4778</v>
      </c>
    </row>
    <row r="18491" spans="19:20">
      <c r="S18491" s="42">
        <v>90560</v>
      </c>
      <c r="T18491" s="66" t="s">
        <v>4778</v>
      </c>
    </row>
    <row r="18492" spans="19:20">
      <c r="S18492" s="42">
        <v>90383</v>
      </c>
      <c r="T18492" s="66" t="s">
        <v>4778</v>
      </c>
    </row>
    <row r="18493" spans="19:20">
      <c r="S18493" s="42">
        <v>90564</v>
      </c>
      <c r="T18493" s="66" t="s">
        <v>4778</v>
      </c>
    </row>
    <row r="18494" spans="19:20">
      <c r="S18494" s="42">
        <v>90561</v>
      </c>
      <c r="T18494" s="66" t="s">
        <v>4778</v>
      </c>
    </row>
    <row r="18495" spans="19:20">
      <c r="S18495" s="42">
        <v>90563</v>
      </c>
      <c r="T18495" s="66" t="s">
        <v>4778</v>
      </c>
    </row>
    <row r="18496" spans="19:20">
      <c r="S18496" s="42">
        <v>90562</v>
      </c>
      <c r="T18496" s="66" t="s">
        <v>4778</v>
      </c>
    </row>
    <row r="18497" spans="19:20">
      <c r="S18497" s="42">
        <v>90565</v>
      </c>
      <c r="T18497" s="66" t="s">
        <v>4778</v>
      </c>
    </row>
    <row r="18498" spans="19:20">
      <c r="S18498" s="42">
        <v>28581</v>
      </c>
      <c r="T18498" s="66" t="s">
        <v>3293</v>
      </c>
    </row>
    <row r="18499" spans="19:20">
      <c r="S18499" s="42">
        <v>28582</v>
      </c>
      <c r="T18499" s="66" t="s">
        <v>3293</v>
      </c>
    </row>
    <row r="18500" spans="19:20">
      <c r="S18500" s="42">
        <v>28583</v>
      </c>
      <c r="T18500" s="66" t="s">
        <v>3293</v>
      </c>
    </row>
    <row r="18501" spans="19:20">
      <c r="S18501" s="42">
        <v>28584</v>
      </c>
      <c r="T18501" s="66" t="s">
        <v>3293</v>
      </c>
    </row>
    <row r="18502" spans="19:20">
      <c r="S18502" s="42">
        <v>28585</v>
      </c>
      <c r="T18502" s="66" t="s">
        <v>3242</v>
      </c>
    </row>
    <row r="18503" spans="19:20">
      <c r="S18503" s="42">
        <v>28586</v>
      </c>
      <c r="T18503" s="66" t="s">
        <v>4788</v>
      </c>
    </row>
    <row r="18504" spans="19:20">
      <c r="S18504" s="42">
        <v>28587</v>
      </c>
      <c r="T18504" s="66" t="s">
        <v>3213</v>
      </c>
    </row>
    <row r="18505" spans="19:20">
      <c r="S18505" s="42">
        <v>26537</v>
      </c>
      <c r="T18505" s="66" t="s">
        <v>3230</v>
      </c>
    </row>
    <row r="18506" spans="19:20">
      <c r="S18506" s="42">
        <v>26538</v>
      </c>
      <c r="T18506" s="66" t="s">
        <v>3230</v>
      </c>
    </row>
    <row r="18507" spans="19:20">
      <c r="S18507" s="42">
        <v>90569</v>
      </c>
      <c r="T18507" s="66" t="s">
        <v>4778</v>
      </c>
    </row>
    <row r="18508" spans="19:20">
      <c r="S18508" s="42">
        <v>90566</v>
      </c>
      <c r="T18508" s="66" t="s">
        <v>4778</v>
      </c>
    </row>
    <row r="18509" spans="19:20">
      <c r="S18509" s="42">
        <v>90567</v>
      </c>
      <c r="T18509" s="66" t="s">
        <v>4778</v>
      </c>
    </row>
    <row r="18510" spans="19:20">
      <c r="S18510" s="42">
        <v>90568</v>
      </c>
      <c r="T18510" s="66" t="s">
        <v>4778</v>
      </c>
    </row>
    <row r="18511" spans="19:20">
      <c r="S18511" s="42">
        <v>26539</v>
      </c>
      <c r="T18511" s="66" t="s">
        <v>3230</v>
      </c>
    </row>
    <row r="18512" spans="19:20">
      <c r="S18512" s="42">
        <v>26540</v>
      </c>
      <c r="T18512" s="66" t="s">
        <v>3230</v>
      </c>
    </row>
    <row r="18513" spans="19:20">
      <c r="S18513" s="42">
        <v>26541</v>
      </c>
      <c r="T18513" s="66" t="s">
        <v>3230</v>
      </c>
    </row>
    <row r="18514" spans="19:20">
      <c r="S18514" s="42">
        <v>28588</v>
      </c>
      <c r="T18514" s="66" t="s">
        <v>3421</v>
      </c>
    </row>
    <row r="18515" spans="19:20">
      <c r="S18515" s="42">
        <v>28589</v>
      </c>
      <c r="T18515" s="66" t="s">
        <v>3421</v>
      </c>
    </row>
    <row r="18516" spans="19:20">
      <c r="S18516" s="42">
        <v>120150</v>
      </c>
      <c r="T18516" s="66" t="s">
        <v>4778</v>
      </c>
    </row>
    <row r="18517" spans="19:20">
      <c r="S18517" s="42">
        <v>26542</v>
      </c>
      <c r="T18517" s="66" t="s">
        <v>3230</v>
      </c>
    </row>
    <row r="18518" spans="19:20">
      <c r="S18518" s="42">
        <v>26543</v>
      </c>
      <c r="T18518" s="66" t="s">
        <v>4542</v>
      </c>
    </row>
    <row r="18519" spans="19:20">
      <c r="S18519" s="42">
        <v>120161</v>
      </c>
      <c r="T18519" s="66" t="s">
        <v>4778</v>
      </c>
    </row>
    <row r="18520" spans="19:20">
      <c r="S18520" s="42">
        <v>120162</v>
      </c>
      <c r="T18520" s="66" t="s">
        <v>4778</v>
      </c>
    </row>
    <row r="18521" spans="19:20">
      <c r="S18521" s="42">
        <v>120151</v>
      </c>
      <c r="T18521" s="66" t="s">
        <v>4778</v>
      </c>
    </row>
    <row r="18522" spans="19:20">
      <c r="S18522" s="42">
        <v>120163</v>
      </c>
      <c r="T18522" s="66" t="s">
        <v>4778</v>
      </c>
    </row>
    <row r="18523" spans="19:20">
      <c r="S18523" s="42">
        <v>120164</v>
      </c>
      <c r="T18523" s="66" t="s">
        <v>4778</v>
      </c>
    </row>
    <row r="18524" spans="19:20">
      <c r="S18524" s="42">
        <v>120165</v>
      </c>
      <c r="T18524" s="66" t="s">
        <v>4778</v>
      </c>
    </row>
    <row r="18525" spans="19:20">
      <c r="S18525" s="42">
        <v>120158</v>
      </c>
      <c r="T18525" s="66" t="s">
        <v>4778</v>
      </c>
    </row>
    <row r="18526" spans="19:20">
      <c r="S18526" s="42">
        <v>120155</v>
      </c>
      <c r="T18526" s="66" t="s">
        <v>4778</v>
      </c>
    </row>
    <row r="18527" spans="19:20">
      <c r="S18527" s="42">
        <v>120160</v>
      </c>
      <c r="T18527" s="66" t="s">
        <v>4778</v>
      </c>
    </row>
    <row r="18528" spans="19:20">
      <c r="S18528" s="42">
        <v>120166</v>
      </c>
      <c r="T18528" s="66" t="s">
        <v>4778</v>
      </c>
    </row>
    <row r="18529" spans="19:20">
      <c r="S18529" s="42">
        <v>120235</v>
      </c>
      <c r="T18529" s="66" t="s">
        <v>4778</v>
      </c>
    </row>
    <row r="18530" spans="19:20">
      <c r="S18530" s="42">
        <v>120237</v>
      </c>
      <c r="T18530" s="66" t="s">
        <v>4778</v>
      </c>
    </row>
    <row r="18531" spans="19:20">
      <c r="S18531" s="42">
        <v>120243</v>
      </c>
      <c r="T18531" s="66" t="s">
        <v>4778</v>
      </c>
    </row>
    <row r="18532" spans="19:20">
      <c r="S18532" s="42">
        <v>120236</v>
      </c>
      <c r="T18532" s="66" t="s">
        <v>4778</v>
      </c>
    </row>
    <row r="18533" spans="19:20">
      <c r="S18533" s="42">
        <v>120440</v>
      </c>
      <c r="T18533" s="66" t="s">
        <v>4778</v>
      </c>
    </row>
    <row r="18534" spans="19:20">
      <c r="S18534" s="42">
        <v>120443</v>
      </c>
      <c r="T18534" s="66" t="s">
        <v>4778</v>
      </c>
    </row>
    <row r="18535" spans="19:20">
      <c r="S18535" s="42">
        <v>120445</v>
      </c>
      <c r="T18535" s="66" t="s">
        <v>4778</v>
      </c>
    </row>
    <row r="18536" spans="19:20">
      <c r="S18536" s="42">
        <v>120444</v>
      </c>
      <c r="T18536" s="66" t="s">
        <v>4778</v>
      </c>
    </row>
    <row r="18537" spans="19:20">
      <c r="S18537" s="42">
        <v>120439</v>
      </c>
      <c r="T18537" s="66" t="s">
        <v>4778</v>
      </c>
    </row>
    <row r="18538" spans="19:20">
      <c r="S18538" s="42">
        <v>120438</v>
      </c>
      <c r="T18538" s="66" t="s">
        <v>4778</v>
      </c>
    </row>
    <row r="18539" spans="19:20">
      <c r="S18539" s="42">
        <v>120442</v>
      </c>
      <c r="T18539" s="66" t="s">
        <v>4778</v>
      </c>
    </row>
    <row r="18540" spans="19:20">
      <c r="S18540" s="42">
        <v>120423</v>
      </c>
      <c r="T18540" s="66" t="s">
        <v>4778</v>
      </c>
    </row>
    <row r="18541" spans="19:20">
      <c r="S18541" s="42">
        <v>120425</v>
      </c>
      <c r="T18541" s="66" t="s">
        <v>4778</v>
      </c>
    </row>
    <row r="18542" spans="19:20">
      <c r="S18542" s="42">
        <v>120424</v>
      </c>
      <c r="T18542" s="66" t="s">
        <v>4778</v>
      </c>
    </row>
    <row r="18543" spans="19:20">
      <c r="S18543" s="42">
        <v>120427</v>
      </c>
      <c r="T18543" s="66" t="s">
        <v>4778</v>
      </c>
    </row>
    <row r="18544" spans="19:20">
      <c r="S18544" s="42">
        <v>120426</v>
      </c>
      <c r="T18544" s="66" t="s">
        <v>4778</v>
      </c>
    </row>
    <row r="18545" spans="19:20">
      <c r="S18545" s="42">
        <v>120421</v>
      </c>
      <c r="T18545" s="66" t="s">
        <v>4778</v>
      </c>
    </row>
    <row r="18546" spans="19:20">
      <c r="S18546" s="42">
        <v>120437</v>
      </c>
      <c r="T18546" s="66" t="s">
        <v>4778</v>
      </c>
    </row>
    <row r="18547" spans="19:20">
      <c r="S18547" s="42">
        <v>120417</v>
      </c>
      <c r="T18547" s="66" t="s">
        <v>4778</v>
      </c>
    </row>
    <row r="18548" spans="19:20">
      <c r="S18548" s="42">
        <v>120326</v>
      </c>
      <c r="T18548" s="66" t="s">
        <v>4778</v>
      </c>
    </row>
    <row r="18549" spans="19:20">
      <c r="S18549" s="42">
        <v>120415</v>
      </c>
      <c r="T18549" s="66" t="s">
        <v>4778</v>
      </c>
    </row>
    <row r="18550" spans="19:20">
      <c r="S18550" s="42">
        <v>120336</v>
      </c>
      <c r="T18550" s="66" t="s">
        <v>4778</v>
      </c>
    </row>
    <row r="18551" spans="19:20">
      <c r="S18551" s="42">
        <v>120295</v>
      </c>
      <c r="T18551" s="66" t="s">
        <v>4778</v>
      </c>
    </row>
    <row r="18552" spans="19:20">
      <c r="S18552" s="42">
        <v>120412</v>
      </c>
      <c r="T18552" s="66" t="s">
        <v>4778</v>
      </c>
    </row>
    <row r="18553" spans="19:20">
      <c r="S18553" s="42">
        <v>120328</v>
      </c>
      <c r="T18553" s="66" t="s">
        <v>4778</v>
      </c>
    </row>
    <row r="18554" spans="19:20">
      <c r="S18554" s="42">
        <v>120389</v>
      </c>
      <c r="T18554" s="66" t="s">
        <v>4778</v>
      </c>
    </row>
    <row r="18555" spans="19:20">
      <c r="S18555" s="42">
        <v>120337</v>
      </c>
      <c r="T18555" s="66" t="s">
        <v>4778</v>
      </c>
    </row>
    <row r="18556" spans="19:20">
      <c r="S18556" s="42">
        <v>120416</v>
      </c>
      <c r="T18556" s="66" t="s">
        <v>4778</v>
      </c>
    </row>
    <row r="18557" spans="19:20">
      <c r="S18557" s="42">
        <v>120327</v>
      </c>
      <c r="T18557" s="66" t="s">
        <v>4778</v>
      </c>
    </row>
    <row r="18558" spans="19:20">
      <c r="S18558" s="42">
        <v>120422</v>
      </c>
      <c r="T18558" s="66" t="s">
        <v>4778</v>
      </c>
    </row>
    <row r="18559" spans="19:20">
      <c r="S18559" s="42">
        <v>120325</v>
      </c>
      <c r="T18559" s="66" t="s">
        <v>4778</v>
      </c>
    </row>
    <row r="18560" spans="19:20">
      <c r="S18560" s="42">
        <v>120294</v>
      </c>
      <c r="T18560" s="66" t="s">
        <v>4778</v>
      </c>
    </row>
    <row r="18561" spans="19:20">
      <c r="S18561" s="42">
        <v>120293</v>
      </c>
      <c r="T18561" s="66" t="s">
        <v>4778</v>
      </c>
    </row>
    <row r="18562" spans="19:20">
      <c r="S18562" s="42">
        <v>120446</v>
      </c>
      <c r="T18562" s="66" t="s">
        <v>4778</v>
      </c>
    </row>
    <row r="18563" spans="19:20">
      <c r="S18563" s="42">
        <v>120447</v>
      </c>
      <c r="T18563" s="66" t="s">
        <v>4778</v>
      </c>
    </row>
    <row r="18564" spans="19:20">
      <c r="S18564" s="42">
        <v>120453</v>
      </c>
      <c r="T18564" s="66" t="s">
        <v>4778</v>
      </c>
    </row>
    <row r="18565" spans="19:20">
      <c r="S18565" s="42">
        <v>120454</v>
      </c>
      <c r="T18565" s="66" t="s">
        <v>4778</v>
      </c>
    </row>
    <row r="18566" spans="19:20">
      <c r="S18566" s="42">
        <v>120455</v>
      </c>
      <c r="T18566" s="66" t="s">
        <v>4778</v>
      </c>
    </row>
    <row r="18567" spans="19:20">
      <c r="S18567" s="42">
        <v>120449</v>
      </c>
      <c r="T18567" s="66" t="s">
        <v>4778</v>
      </c>
    </row>
    <row r="18568" spans="19:20">
      <c r="S18568" s="42">
        <v>120457</v>
      </c>
      <c r="T18568" s="66" t="s">
        <v>4778</v>
      </c>
    </row>
    <row r="18569" spans="19:20">
      <c r="S18569" s="42">
        <v>120456</v>
      </c>
      <c r="T18569" s="66" t="s">
        <v>4778</v>
      </c>
    </row>
    <row r="18570" spans="19:20">
      <c r="S18570" s="42">
        <v>120441</v>
      </c>
      <c r="T18570" s="66" t="s">
        <v>4778</v>
      </c>
    </row>
    <row r="18571" spans="19:20">
      <c r="S18571" s="42">
        <v>120452</v>
      </c>
      <c r="T18571" s="66" t="s">
        <v>4778</v>
      </c>
    </row>
    <row r="18572" spans="19:20">
      <c r="S18572" s="42">
        <v>120451</v>
      </c>
      <c r="T18572" s="66" t="s">
        <v>4778</v>
      </c>
    </row>
    <row r="18573" spans="19:20">
      <c r="S18573" s="42">
        <v>120448</v>
      </c>
      <c r="T18573" s="66" t="s">
        <v>4778</v>
      </c>
    </row>
    <row r="18574" spans="19:20">
      <c r="S18574" s="42">
        <v>120450</v>
      </c>
      <c r="T18574" s="66" t="s">
        <v>4778</v>
      </c>
    </row>
    <row r="18575" spans="19:20">
      <c r="S18575" s="42">
        <v>120466</v>
      </c>
      <c r="T18575" s="66" t="s">
        <v>4778</v>
      </c>
    </row>
    <row r="18576" spans="19:20">
      <c r="S18576" s="42">
        <v>120465</v>
      </c>
      <c r="T18576" s="66" t="s">
        <v>4778</v>
      </c>
    </row>
    <row r="18577" spans="19:20">
      <c r="S18577" s="42">
        <v>90606</v>
      </c>
      <c r="T18577" s="66" t="s">
        <v>4778</v>
      </c>
    </row>
    <row r="18578" spans="19:20">
      <c r="S18578" s="42">
        <v>90598</v>
      </c>
      <c r="T18578" s="66" t="s">
        <v>4778</v>
      </c>
    </row>
    <row r="18579" spans="19:20">
      <c r="S18579" s="42">
        <v>90599</v>
      </c>
      <c r="T18579" s="66" t="s">
        <v>4778</v>
      </c>
    </row>
    <row r="18580" spans="19:20">
      <c r="S18580" s="42">
        <v>90609</v>
      </c>
      <c r="T18580" s="66" t="s">
        <v>4778</v>
      </c>
    </row>
    <row r="18581" spans="19:20">
      <c r="S18581" s="42">
        <v>90608</v>
      </c>
      <c r="T18581" s="66" t="s">
        <v>4778</v>
      </c>
    </row>
    <row r="18582" spans="19:20">
      <c r="S18582" s="42">
        <v>90607</v>
      </c>
      <c r="T18582" s="66" t="s">
        <v>4778</v>
      </c>
    </row>
    <row r="18583" spans="19:20">
      <c r="S18583" s="42">
        <v>90593</v>
      </c>
      <c r="T18583" s="66" t="s">
        <v>4778</v>
      </c>
    </row>
    <row r="18584" spans="19:20">
      <c r="S18584" s="42">
        <v>70007</v>
      </c>
      <c r="T18584" s="66" t="s">
        <v>3354</v>
      </c>
    </row>
    <row r="18585" spans="19:20">
      <c r="S18585" s="42">
        <v>90613</v>
      </c>
      <c r="T18585" s="66" t="s">
        <v>4778</v>
      </c>
    </row>
    <row r="18586" spans="19:20">
      <c r="S18586" s="42">
        <v>30035</v>
      </c>
      <c r="T18586" s="66" t="s">
        <v>3354</v>
      </c>
    </row>
    <row r="18587" spans="19:20">
      <c r="S18587" s="42">
        <v>70026</v>
      </c>
      <c r="T18587" s="66" t="s">
        <v>3354</v>
      </c>
    </row>
    <row r="18588" spans="19:20">
      <c r="S18588" s="42">
        <v>90619</v>
      </c>
      <c r="T18588" s="66" t="s">
        <v>4778</v>
      </c>
    </row>
    <row r="18589" spans="19:20">
      <c r="S18589" s="42">
        <v>90614</v>
      </c>
      <c r="T18589" s="66" t="s">
        <v>4778</v>
      </c>
    </row>
    <row r="18590" spans="19:20">
      <c r="S18590" s="42">
        <v>90627</v>
      </c>
      <c r="T18590" s="66" t="s">
        <v>4778</v>
      </c>
    </row>
    <row r="18591" spans="19:20">
      <c r="S18591" s="42">
        <v>90626</v>
      </c>
      <c r="T18591" s="66" t="s">
        <v>4778</v>
      </c>
    </row>
    <row r="18592" spans="19:20">
      <c r="S18592" s="42">
        <v>90610</v>
      </c>
      <c r="T18592" s="66" t="s">
        <v>4778</v>
      </c>
    </row>
    <row r="18593" spans="19:20">
      <c r="S18593" s="42">
        <v>90570</v>
      </c>
      <c r="T18593" s="66" t="s">
        <v>4778</v>
      </c>
    </row>
    <row r="18594" spans="19:20">
      <c r="S18594" s="42">
        <v>90620</v>
      </c>
      <c r="T18594" s="66" t="s">
        <v>4778</v>
      </c>
    </row>
    <row r="18595" spans="19:20">
      <c r="S18595" s="42">
        <v>90625</v>
      </c>
      <c r="T18595" s="66" t="s">
        <v>4778</v>
      </c>
    </row>
    <row r="18596" spans="19:20">
      <c r="S18596" s="42">
        <v>90612</v>
      </c>
      <c r="T18596" s="66" t="s">
        <v>4778</v>
      </c>
    </row>
    <row r="18597" spans="19:20">
      <c r="S18597" s="42">
        <v>90611</v>
      </c>
      <c r="T18597" s="66" t="s">
        <v>4778</v>
      </c>
    </row>
    <row r="18598" spans="19:20">
      <c r="S18598" s="42">
        <v>90628</v>
      </c>
      <c r="T18598" s="66" t="s">
        <v>4778</v>
      </c>
    </row>
    <row r="18599" spans="19:20">
      <c r="S18599" s="42">
        <v>90630</v>
      </c>
      <c r="T18599" s="66" t="s">
        <v>4778</v>
      </c>
    </row>
    <row r="18600" spans="19:20">
      <c r="S18600" s="42">
        <v>90629</v>
      </c>
      <c r="T18600" s="66" t="s">
        <v>4778</v>
      </c>
    </row>
    <row r="18601" spans="19:20">
      <c r="S18601" s="42">
        <v>90656</v>
      </c>
      <c r="T18601" s="66" t="s">
        <v>4778</v>
      </c>
    </row>
    <row r="18602" spans="19:20">
      <c r="S18602" s="42">
        <v>90631</v>
      </c>
      <c r="T18602" s="66" t="s">
        <v>4778</v>
      </c>
    </row>
    <row r="18603" spans="19:20">
      <c r="S18603" s="42">
        <v>90632</v>
      </c>
      <c r="T18603" s="66" t="s">
        <v>3229</v>
      </c>
    </row>
    <row r="18604" spans="19:20">
      <c r="S18604" s="42">
        <v>90633</v>
      </c>
      <c r="T18604" s="66" t="s">
        <v>4778</v>
      </c>
    </row>
    <row r="18605" spans="19:20">
      <c r="S18605" s="42">
        <v>90657</v>
      </c>
      <c r="T18605" s="66" t="s">
        <v>4778</v>
      </c>
    </row>
    <row r="18606" spans="19:20">
      <c r="S18606" s="42">
        <v>90673</v>
      </c>
      <c r="T18606" s="66" t="s">
        <v>4778</v>
      </c>
    </row>
    <row r="18607" spans="19:20">
      <c r="S18607" s="42">
        <v>90674</v>
      </c>
      <c r="T18607" s="66" t="s">
        <v>4778</v>
      </c>
    </row>
    <row r="18608" spans="19:20">
      <c r="S18608" s="42">
        <v>90675</v>
      </c>
      <c r="T18608" s="66" t="s">
        <v>4778</v>
      </c>
    </row>
    <row r="18609" spans="19:20">
      <c r="S18609" s="42">
        <v>90677</v>
      </c>
      <c r="T18609" s="66" t="s">
        <v>4778</v>
      </c>
    </row>
    <row r="18610" spans="19:20">
      <c r="S18610" s="42">
        <v>90676</v>
      </c>
      <c r="T18610" s="66" t="s">
        <v>4778</v>
      </c>
    </row>
    <row r="18611" spans="19:20">
      <c r="S18611" s="42">
        <v>90709</v>
      </c>
      <c r="T18611" s="66" t="s">
        <v>4778</v>
      </c>
    </row>
    <row r="18612" spans="19:20">
      <c r="S18612" s="42">
        <v>90710</v>
      </c>
      <c r="T18612" s="66" t="s">
        <v>4778</v>
      </c>
    </row>
    <row r="18613" spans="19:20">
      <c r="S18613" s="42">
        <v>90688</v>
      </c>
      <c r="T18613" s="66" t="s">
        <v>4778</v>
      </c>
    </row>
    <row r="18614" spans="19:20">
      <c r="S18614" s="42">
        <v>90680</v>
      </c>
      <c r="T18614" s="66" t="s">
        <v>4778</v>
      </c>
    </row>
    <row r="18615" spans="19:20">
      <c r="S18615" s="42">
        <v>90701</v>
      </c>
      <c r="T18615" s="66" t="s">
        <v>4778</v>
      </c>
    </row>
    <row r="18616" spans="19:20">
      <c r="S18616" s="42">
        <v>90679</v>
      </c>
      <c r="T18616" s="66" t="s">
        <v>4778</v>
      </c>
    </row>
    <row r="18617" spans="19:20">
      <c r="S18617" s="42">
        <v>90702</v>
      </c>
      <c r="T18617" s="66" t="s">
        <v>4778</v>
      </c>
    </row>
    <row r="18618" spans="19:20">
      <c r="S18618" s="42">
        <v>90681</v>
      </c>
      <c r="T18618" s="66" t="s">
        <v>4778</v>
      </c>
    </row>
    <row r="18619" spans="19:20">
      <c r="S18619" s="42">
        <v>90678</v>
      </c>
      <c r="T18619" s="66" t="s">
        <v>4778</v>
      </c>
    </row>
    <row r="18620" spans="19:20">
      <c r="S18620" s="42">
        <v>90687</v>
      </c>
      <c r="T18620" s="66" t="s">
        <v>4778</v>
      </c>
    </row>
    <row r="18621" spans="19:20">
      <c r="S18621" s="42">
        <v>90689</v>
      </c>
      <c r="T18621" s="66" t="s">
        <v>4778</v>
      </c>
    </row>
    <row r="18622" spans="19:20">
      <c r="S18622" s="42">
        <v>90703</v>
      </c>
      <c r="T18622" s="66" t="s">
        <v>4778</v>
      </c>
    </row>
    <row r="18623" spans="19:20">
      <c r="S18623" s="42">
        <v>28600</v>
      </c>
      <c r="T18623" s="66" t="s">
        <v>4778</v>
      </c>
    </row>
    <row r="18624" spans="19:20">
      <c r="S18624" s="42">
        <v>28601</v>
      </c>
      <c r="T18624" s="66" t="s">
        <v>4778</v>
      </c>
    </row>
    <row r="18625" spans="19:20">
      <c r="S18625" s="42">
        <v>120792</v>
      </c>
      <c r="T18625" s="66" t="s">
        <v>4778</v>
      </c>
    </row>
    <row r="18626" spans="19:20">
      <c r="S18626" s="42">
        <v>120774</v>
      </c>
      <c r="T18626" s="66" t="s">
        <v>4778</v>
      </c>
    </row>
    <row r="18627" spans="19:20">
      <c r="S18627" s="42">
        <v>120793</v>
      </c>
      <c r="T18627" s="66" t="s">
        <v>4778</v>
      </c>
    </row>
    <row r="18628" spans="19:20">
      <c r="S18628" s="42">
        <v>120775</v>
      </c>
      <c r="T18628" s="66" t="s">
        <v>4778</v>
      </c>
    </row>
    <row r="18629" spans="19:20">
      <c r="S18629" s="42">
        <v>120773</v>
      </c>
      <c r="T18629" s="66" t="s">
        <v>4778</v>
      </c>
    </row>
    <row r="18630" spans="19:20">
      <c r="S18630" s="42">
        <v>120790</v>
      </c>
      <c r="T18630" s="66" t="s">
        <v>4778</v>
      </c>
    </row>
    <row r="18631" spans="19:20">
      <c r="S18631" s="42">
        <v>120777</v>
      </c>
      <c r="T18631" s="66" t="s">
        <v>4778</v>
      </c>
    </row>
    <row r="18632" spans="19:20">
      <c r="S18632" s="42">
        <v>120776</v>
      </c>
      <c r="T18632" s="66" t="s">
        <v>4778</v>
      </c>
    </row>
    <row r="18633" spans="19:20">
      <c r="S18633" s="42">
        <v>120791</v>
      </c>
      <c r="T18633" s="66" t="s">
        <v>4778</v>
      </c>
    </row>
    <row r="18634" spans="19:20">
      <c r="S18634" s="42">
        <v>120781</v>
      </c>
      <c r="T18634" s="66" t="s">
        <v>4778</v>
      </c>
    </row>
    <row r="18635" spans="19:20">
      <c r="S18635" s="42">
        <v>120782</v>
      </c>
      <c r="T18635" s="66" t="s">
        <v>4778</v>
      </c>
    </row>
    <row r="18636" spans="19:20">
      <c r="S18636" s="42">
        <v>120778</v>
      </c>
      <c r="T18636" s="66" t="s">
        <v>4778</v>
      </c>
    </row>
    <row r="18637" spans="19:20">
      <c r="S18637" s="42">
        <v>120801</v>
      </c>
      <c r="T18637" s="66" t="s">
        <v>4778</v>
      </c>
    </row>
    <row r="18638" spans="19:20">
      <c r="S18638" s="42">
        <v>120800</v>
      </c>
      <c r="T18638" s="66" t="s">
        <v>4778</v>
      </c>
    </row>
    <row r="18639" spans="19:20">
      <c r="S18639" s="42">
        <v>120799</v>
      </c>
      <c r="T18639" s="66" t="s">
        <v>4778</v>
      </c>
    </row>
    <row r="18640" spans="19:20">
      <c r="S18640" s="42">
        <v>120802</v>
      </c>
      <c r="T18640" s="66" t="s">
        <v>4778</v>
      </c>
    </row>
    <row r="18641" spans="19:20">
      <c r="S18641" s="42">
        <v>120803</v>
      </c>
      <c r="T18641" s="66" t="s">
        <v>4778</v>
      </c>
    </row>
    <row r="18642" spans="19:20">
      <c r="S18642" s="42">
        <v>120752</v>
      </c>
      <c r="T18642" s="66" t="s">
        <v>4778</v>
      </c>
    </row>
    <row r="18643" spans="19:20">
      <c r="S18643" s="42">
        <v>120750</v>
      </c>
      <c r="T18643" s="66" t="s">
        <v>4778</v>
      </c>
    </row>
    <row r="18644" spans="19:20">
      <c r="S18644" s="42">
        <v>120751</v>
      </c>
      <c r="T18644" s="66" t="s">
        <v>4778</v>
      </c>
    </row>
    <row r="18645" spans="19:20">
      <c r="S18645" s="42">
        <v>120755</v>
      </c>
      <c r="T18645" s="66" t="s">
        <v>4778</v>
      </c>
    </row>
    <row r="18646" spans="19:20">
      <c r="S18646" s="42">
        <v>120754</v>
      </c>
      <c r="T18646" s="66" t="s">
        <v>4778</v>
      </c>
    </row>
    <row r="18647" spans="19:20">
      <c r="S18647" s="42">
        <v>120753</v>
      </c>
      <c r="T18647" s="66" t="s">
        <v>4778</v>
      </c>
    </row>
    <row r="18648" spans="19:20">
      <c r="S18648" s="42">
        <v>120756</v>
      </c>
      <c r="T18648" s="66" t="s">
        <v>4778</v>
      </c>
    </row>
    <row r="18649" spans="19:20">
      <c r="S18649" s="42">
        <v>120757</v>
      </c>
      <c r="T18649" s="66" t="s">
        <v>4778</v>
      </c>
    </row>
    <row r="18650" spans="19:20">
      <c r="S18650" s="42">
        <v>90684</v>
      </c>
      <c r="T18650" s="66" t="s">
        <v>4095</v>
      </c>
    </row>
    <row r="18651" spans="19:20">
      <c r="S18651" s="42">
        <v>28591</v>
      </c>
      <c r="T18651" s="66" t="s">
        <v>3216</v>
      </c>
    </row>
    <row r="18652" spans="19:20">
      <c r="S18652" s="42">
        <v>28590</v>
      </c>
      <c r="T18652" s="66" t="s">
        <v>3216</v>
      </c>
    </row>
    <row r="18653" spans="19:20">
      <c r="S18653" s="42">
        <v>26544</v>
      </c>
      <c r="T18653" s="66" t="s">
        <v>3216</v>
      </c>
    </row>
    <row r="18654" spans="19:20">
      <c r="S18654" s="42">
        <v>120496</v>
      </c>
      <c r="T18654" s="66" t="s">
        <v>4095</v>
      </c>
    </row>
    <row r="18655" spans="19:20">
      <c r="S18655" s="42">
        <v>90503</v>
      </c>
      <c r="T18655" s="66" t="s">
        <v>4095</v>
      </c>
    </row>
    <row r="18656" spans="19:20">
      <c r="S18656" s="42">
        <v>26545</v>
      </c>
      <c r="T18656" s="66" t="s">
        <v>3216</v>
      </c>
    </row>
    <row r="18657" spans="19:20">
      <c r="S18657" s="42">
        <v>90502</v>
      </c>
      <c r="T18657" s="66" t="s">
        <v>4095</v>
      </c>
    </row>
    <row r="18658" spans="19:20">
      <c r="S18658" s="42">
        <v>120497</v>
      </c>
      <c r="T18658" s="66" t="s">
        <v>4095</v>
      </c>
    </row>
    <row r="18659" spans="19:20">
      <c r="S18659" s="42">
        <v>90464</v>
      </c>
      <c r="T18659" s="66" t="s">
        <v>4095</v>
      </c>
    </row>
    <row r="18660" spans="19:20">
      <c r="S18660" s="42">
        <v>120291</v>
      </c>
      <c r="T18660" s="66" t="s">
        <v>4095</v>
      </c>
    </row>
    <row r="18661" spans="19:20">
      <c r="S18661" s="42">
        <v>120527</v>
      </c>
      <c r="T18661" s="66" t="s">
        <v>4095</v>
      </c>
    </row>
    <row r="18662" spans="19:20">
      <c r="S18662" s="42">
        <v>120526</v>
      </c>
      <c r="T18662" s="66" t="s">
        <v>4095</v>
      </c>
    </row>
    <row r="18663" spans="19:20">
      <c r="S18663" s="42">
        <v>90634</v>
      </c>
      <c r="T18663" s="66" t="s">
        <v>4789</v>
      </c>
    </row>
    <row r="18664" spans="19:20">
      <c r="S18664" s="42">
        <v>120346</v>
      </c>
      <c r="T18664" s="66" t="s">
        <v>4095</v>
      </c>
    </row>
    <row r="18665" spans="19:20">
      <c r="S18665" s="42">
        <v>90501</v>
      </c>
      <c r="T18665" s="66" t="s">
        <v>4095</v>
      </c>
    </row>
    <row r="18666" spans="19:20">
      <c r="S18666" s="42">
        <v>90685</v>
      </c>
      <c r="T18666" s="66" t="s">
        <v>4095</v>
      </c>
    </row>
    <row r="18667" spans="19:20">
      <c r="S18667" s="42">
        <v>26546</v>
      </c>
      <c r="T18667" s="66" t="s">
        <v>3216</v>
      </c>
    </row>
    <row r="18668" spans="19:20">
      <c r="S18668" s="42">
        <v>120746</v>
      </c>
      <c r="T18668" s="66" t="s">
        <v>4095</v>
      </c>
    </row>
    <row r="18669" spans="19:20">
      <c r="S18669" s="42">
        <v>120289</v>
      </c>
      <c r="T18669" s="66" t="s">
        <v>4095</v>
      </c>
    </row>
    <row r="18670" spans="19:20">
      <c r="S18670" s="42">
        <v>90465</v>
      </c>
      <c r="T18670" s="66" t="s">
        <v>4095</v>
      </c>
    </row>
    <row r="18671" spans="19:20">
      <c r="S18671" s="42">
        <v>26547</v>
      </c>
      <c r="T18671" s="66" t="s">
        <v>3216</v>
      </c>
    </row>
    <row r="18672" spans="19:20">
      <c r="S18672" s="42">
        <v>26548</v>
      </c>
      <c r="T18672" s="66" t="s">
        <v>3216</v>
      </c>
    </row>
    <row r="18673" spans="19:20">
      <c r="S18673" s="42">
        <v>26549</v>
      </c>
      <c r="T18673" s="66" t="s">
        <v>3216</v>
      </c>
    </row>
    <row r="18674" spans="19:20">
      <c r="S18674" s="42">
        <v>28592</v>
      </c>
      <c r="T18674" s="66" t="s">
        <v>3216</v>
      </c>
    </row>
    <row r="18675" spans="19:20">
      <c r="S18675" s="42">
        <v>26550</v>
      </c>
      <c r="T18675" s="66" t="s">
        <v>3216</v>
      </c>
    </row>
    <row r="18676" spans="19:20">
      <c r="S18676" s="42">
        <v>26551</v>
      </c>
      <c r="T18676" s="66" t="s">
        <v>3216</v>
      </c>
    </row>
    <row r="18677" spans="19:20">
      <c r="S18677" s="42">
        <v>26552</v>
      </c>
      <c r="T18677" s="66" t="s">
        <v>3216</v>
      </c>
    </row>
    <row r="18678" spans="19:20">
      <c r="S18678" s="42">
        <v>28593</v>
      </c>
      <c r="T18678" s="66" t="s">
        <v>3216</v>
      </c>
    </row>
    <row r="18679" spans="19:20">
      <c r="S18679" s="42">
        <v>28594</v>
      </c>
      <c r="T18679" s="66" t="s">
        <v>3216</v>
      </c>
    </row>
    <row r="18680" spans="19:20">
      <c r="S18680" s="42">
        <v>28595</v>
      </c>
      <c r="T18680" s="66" t="s">
        <v>3216</v>
      </c>
    </row>
    <row r="18681" spans="19:20">
      <c r="S18681" s="42">
        <v>26553</v>
      </c>
      <c r="T18681" s="66" t="s">
        <v>4135</v>
      </c>
    </row>
    <row r="18682" spans="19:20">
      <c r="S18682" s="42">
        <v>120770</v>
      </c>
      <c r="T18682" s="66" t="s">
        <v>4095</v>
      </c>
    </row>
    <row r="18683" spans="19:20">
      <c r="S18683" s="42">
        <v>120771</v>
      </c>
      <c r="T18683" s="66" t="s">
        <v>4095</v>
      </c>
    </row>
    <row r="18684" spans="19:20">
      <c r="S18684" s="42">
        <v>120784</v>
      </c>
      <c r="T18684" s="66" t="s">
        <v>4095</v>
      </c>
    </row>
    <row r="18685" spans="19:20">
      <c r="S18685" s="42">
        <v>120772</v>
      </c>
      <c r="T18685" s="66" t="s">
        <v>4095</v>
      </c>
    </row>
    <row r="18686" spans="19:20">
      <c r="S18686" s="42">
        <v>120783</v>
      </c>
      <c r="T18686" s="66" t="s">
        <v>4095</v>
      </c>
    </row>
    <row r="18687" spans="19:20">
      <c r="S18687" s="42">
        <v>120758</v>
      </c>
      <c r="T18687" s="66" t="s">
        <v>4778</v>
      </c>
    </row>
    <row r="18688" spans="19:20">
      <c r="S18688" s="42">
        <v>120722</v>
      </c>
      <c r="T18688" s="66" t="s">
        <v>4778</v>
      </c>
    </row>
    <row r="18689" spans="19:20">
      <c r="S18689" s="42">
        <v>120725</v>
      </c>
      <c r="T18689" s="66" t="s">
        <v>4778</v>
      </c>
    </row>
    <row r="18690" spans="19:20">
      <c r="S18690" s="42">
        <v>120721</v>
      </c>
      <c r="T18690" s="66" t="s">
        <v>4778</v>
      </c>
    </row>
    <row r="18691" spans="19:20">
      <c r="S18691" s="42">
        <v>120760</v>
      </c>
      <c r="T18691" s="66" t="s">
        <v>4778</v>
      </c>
    </row>
    <row r="18692" spans="19:20">
      <c r="S18692" s="42">
        <v>120590</v>
      </c>
      <c r="T18692" s="66" t="s">
        <v>4778</v>
      </c>
    </row>
    <row r="18693" spans="19:20">
      <c r="S18693" s="42">
        <v>120703</v>
      </c>
      <c r="T18693" s="66" t="s">
        <v>4778</v>
      </c>
    </row>
    <row r="18694" spans="19:20">
      <c r="S18694" s="42">
        <v>120726</v>
      </c>
      <c r="T18694" s="66" t="s">
        <v>4778</v>
      </c>
    </row>
    <row r="18695" spans="19:20">
      <c r="S18695" s="42">
        <v>120763</v>
      </c>
      <c r="T18695" s="66" t="s">
        <v>4778</v>
      </c>
    </row>
    <row r="18696" spans="19:20">
      <c r="S18696" s="42">
        <v>120719</v>
      </c>
      <c r="T18696" s="66" t="s">
        <v>4778</v>
      </c>
    </row>
    <row r="18697" spans="19:20">
      <c r="S18697" s="42">
        <v>120584</v>
      </c>
      <c r="T18697" s="66" t="s">
        <v>4778</v>
      </c>
    </row>
    <row r="18698" spans="19:20">
      <c r="S18698" s="42">
        <v>120718</v>
      </c>
      <c r="T18698" s="66" t="s">
        <v>4778</v>
      </c>
    </row>
    <row r="18699" spans="19:20">
      <c r="S18699" s="42">
        <v>120759</v>
      </c>
      <c r="T18699" s="66" t="s">
        <v>4778</v>
      </c>
    </row>
    <row r="18700" spans="19:20">
      <c r="S18700" s="42">
        <v>120592</v>
      </c>
      <c r="T18700" s="66" t="s">
        <v>4778</v>
      </c>
    </row>
    <row r="18701" spans="19:20">
      <c r="S18701" s="42">
        <v>120704</v>
      </c>
      <c r="T18701" s="66" t="s">
        <v>4778</v>
      </c>
    </row>
    <row r="18702" spans="19:20">
      <c r="S18702" s="42">
        <v>120762</v>
      </c>
      <c r="T18702" s="66" t="s">
        <v>4778</v>
      </c>
    </row>
    <row r="18703" spans="19:20">
      <c r="S18703" s="42">
        <v>120716</v>
      </c>
      <c r="T18703" s="66" t="s">
        <v>4778</v>
      </c>
    </row>
    <row r="18704" spans="19:20">
      <c r="S18704" s="42">
        <v>120589</v>
      </c>
      <c r="T18704" s="66" t="s">
        <v>4778</v>
      </c>
    </row>
    <row r="18705" spans="19:20">
      <c r="S18705" s="42">
        <v>120717</v>
      </c>
      <c r="T18705" s="66" t="s">
        <v>4778</v>
      </c>
    </row>
    <row r="18706" spans="19:20">
      <c r="S18706" s="42">
        <v>120586</v>
      </c>
      <c r="T18706" s="66" t="s">
        <v>4778</v>
      </c>
    </row>
    <row r="18707" spans="19:20">
      <c r="S18707" s="42">
        <v>120761</v>
      </c>
      <c r="T18707" s="66" t="s">
        <v>4778</v>
      </c>
    </row>
    <row r="18708" spans="19:20">
      <c r="S18708" s="42">
        <v>120591</v>
      </c>
      <c r="T18708" s="66" t="s">
        <v>4778</v>
      </c>
    </row>
    <row r="18709" spans="19:20">
      <c r="S18709" s="42">
        <v>120593</v>
      </c>
      <c r="T18709" s="66" t="s">
        <v>4778</v>
      </c>
    </row>
    <row r="18710" spans="19:20">
      <c r="S18710" s="42">
        <v>120715</v>
      </c>
      <c r="T18710" s="66" t="s">
        <v>4778</v>
      </c>
    </row>
    <row r="18711" spans="19:20">
      <c r="S18711" s="42">
        <v>120585</v>
      </c>
      <c r="T18711" s="66" t="s">
        <v>4778</v>
      </c>
    </row>
    <row r="18712" spans="19:20">
      <c r="S18712" s="42">
        <v>120720</v>
      </c>
      <c r="T18712" s="66" t="s">
        <v>4778</v>
      </c>
    </row>
    <row r="18713" spans="19:20">
      <c r="S18713" s="42">
        <v>120587</v>
      </c>
      <c r="T18713" s="66" t="s">
        <v>4778</v>
      </c>
    </row>
    <row r="18714" spans="19:20">
      <c r="S18714" s="42">
        <v>120583</v>
      </c>
      <c r="T18714" s="66" t="s">
        <v>4778</v>
      </c>
    </row>
    <row r="18715" spans="19:20">
      <c r="S18715" s="42">
        <v>120594</v>
      </c>
      <c r="T18715" s="66" t="s">
        <v>4778</v>
      </c>
    </row>
    <row r="18716" spans="19:20">
      <c r="S18716" s="42">
        <v>120582</v>
      </c>
      <c r="T18716" s="66" t="s">
        <v>4778</v>
      </c>
    </row>
    <row r="18717" spans="19:20">
      <c r="S18717" s="42">
        <v>120588</v>
      </c>
      <c r="T18717" s="66" t="s">
        <v>4778</v>
      </c>
    </row>
    <row r="18718" spans="19:20">
      <c r="S18718" s="42">
        <v>120596</v>
      </c>
      <c r="T18718" s="66" t="s">
        <v>4778</v>
      </c>
    </row>
    <row r="18719" spans="19:20">
      <c r="S18719" s="42">
        <v>120595</v>
      </c>
      <c r="T18719" s="66" t="s">
        <v>4778</v>
      </c>
    </row>
    <row r="18720" spans="19:20">
      <c r="S18720" s="42">
        <v>28596</v>
      </c>
      <c r="T18720" s="66" t="s">
        <v>3293</v>
      </c>
    </row>
    <row r="18721" spans="19:20">
      <c r="S18721" s="42">
        <v>26554</v>
      </c>
      <c r="T18721" s="66" t="s">
        <v>3293</v>
      </c>
    </row>
    <row r="18722" spans="19:20">
      <c r="S18722" s="42">
        <v>28597</v>
      </c>
      <c r="T18722" s="66" t="s">
        <v>3293</v>
      </c>
    </row>
    <row r="18723" spans="19:20">
      <c r="S18723" s="42">
        <v>28598</v>
      </c>
      <c r="T18723" s="66" t="s">
        <v>3293</v>
      </c>
    </row>
    <row r="18724" spans="19:20">
      <c r="S18724" s="42">
        <v>28599</v>
      </c>
      <c r="T18724" s="66" t="s">
        <v>3293</v>
      </c>
    </row>
    <row r="18725" spans="19:20">
      <c r="S18725" s="42">
        <v>26555</v>
      </c>
      <c r="T18725" s="66" t="s">
        <v>3213</v>
      </c>
    </row>
    <row r="18726" spans="19:20">
      <c r="S18726" s="42">
        <v>26560</v>
      </c>
      <c r="T18726" s="66" t="s">
        <v>4272</v>
      </c>
    </row>
    <row r="18727" spans="19:20">
      <c r="S18727" s="42">
        <v>26561</v>
      </c>
      <c r="T18727" s="66" t="s">
        <v>4272</v>
      </c>
    </row>
    <row r="18728" spans="19:20">
      <c r="S18728" s="42">
        <v>26562</v>
      </c>
      <c r="T18728" s="66" t="s">
        <v>4272</v>
      </c>
    </row>
    <row r="18729" spans="19:20">
      <c r="S18729" s="42">
        <v>28606</v>
      </c>
      <c r="T18729" s="66" t="s">
        <v>3216</v>
      </c>
    </row>
    <row r="18730" spans="19:20">
      <c r="S18730" s="42">
        <v>28607</v>
      </c>
      <c r="T18730" s="66" t="s">
        <v>3216</v>
      </c>
    </row>
    <row r="18731" spans="19:20">
      <c r="S18731" s="42">
        <v>20042</v>
      </c>
      <c r="T18731" s="66" t="s">
        <v>3458</v>
      </c>
    </row>
    <row r="18732" spans="19:20">
      <c r="S18732" s="42">
        <v>51109</v>
      </c>
      <c r="T18732" s="66" t="s">
        <v>3458</v>
      </c>
    </row>
    <row r="18733" spans="19:20">
      <c r="S18733" s="42">
        <v>26557</v>
      </c>
      <c r="T18733" s="66" t="s">
        <v>3354</v>
      </c>
    </row>
    <row r="18734" spans="19:20">
      <c r="S18734" s="42">
        <v>26558</v>
      </c>
      <c r="T18734" s="66" t="s">
        <v>3354</v>
      </c>
    </row>
    <row r="18735" spans="19:20">
      <c r="S18735" s="42">
        <v>26559</v>
      </c>
      <c r="T18735" s="66" t="s">
        <v>3354</v>
      </c>
    </row>
    <row r="18736" spans="19:20">
      <c r="S18736" s="42">
        <v>26556</v>
      </c>
      <c r="T18736" s="66" t="s">
        <v>4778</v>
      </c>
    </row>
    <row r="18737" spans="19:20">
      <c r="S18737" s="42">
        <v>28608</v>
      </c>
      <c r="T18737" s="66" t="s">
        <v>3421</v>
      </c>
    </row>
    <row r="18738" spans="19:20">
      <c r="S18738" s="42">
        <v>655062</v>
      </c>
      <c r="T18738" s="66" t="s">
        <v>4450</v>
      </c>
    </row>
    <row r="18739" spans="19:20">
      <c r="S18739" s="42">
        <v>120598</v>
      </c>
      <c r="T18739" s="66" t="s">
        <v>4778</v>
      </c>
    </row>
    <row r="18740" spans="19:20">
      <c r="S18740" s="42">
        <v>120597</v>
      </c>
      <c r="T18740" s="66" t="s">
        <v>4778</v>
      </c>
    </row>
    <row r="18741" spans="19:20">
      <c r="S18741" s="42">
        <v>120599</v>
      </c>
      <c r="T18741" s="66" t="s">
        <v>4778</v>
      </c>
    </row>
    <row r="18742" spans="19:20">
      <c r="S18742" s="42">
        <v>120600</v>
      </c>
      <c r="T18742" s="66" t="s">
        <v>4778</v>
      </c>
    </row>
    <row r="18743" spans="19:20">
      <c r="S18743" s="42">
        <v>120601</v>
      </c>
      <c r="T18743" s="66" t="s">
        <v>4778</v>
      </c>
    </row>
    <row r="18744" spans="19:20">
      <c r="S18744" s="42">
        <v>120611</v>
      </c>
      <c r="T18744" s="66" t="s">
        <v>4778</v>
      </c>
    </row>
    <row r="18745" spans="19:20">
      <c r="S18745" s="42">
        <v>120606</v>
      </c>
      <c r="T18745" s="66" t="s">
        <v>4778</v>
      </c>
    </row>
    <row r="18746" spans="19:20">
      <c r="S18746" s="42">
        <v>120605</v>
      </c>
      <c r="T18746" s="66" t="s">
        <v>4778</v>
      </c>
    </row>
    <row r="18747" spans="19:20">
      <c r="S18747" s="42">
        <v>120607</v>
      </c>
      <c r="T18747" s="66" t="s">
        <v>4778</v>
      </c>
    </row>
    <row r="18748" spans="19:20">
      <c r="S18748" s="42">
        <v>120608</v>
      </c>
      <c r="T18748" s="66" t="s">
        <v>4778</v>
      </c>
    </row>
    <row r="18749" spans="19:20">
      <c r="S18749" s="42">
        <v>120604</v>
      </c>
      <c r="T18749" s="66" t="s">
        <v>4778</v>
      </c>
    </row>
    <row r="18750" spans="19:20">
      <c r="S18750" s="42">
        <v>120602</v>
      </c>
      <c r="T18750" s="66" t="s">
        <v>4778</v>
      </c>
    </row>
    <row r="18751" spans="19:20">
      <c r="S18751" s="42">
        <v>120609</v>
      </c>
      <c r="T18751" s="66" t="s">
        <v>4778</v>
      </c>
    </row>
    <row r="18752" spans="19:20">
      <c r="S18752" s="42">
        <v>120603</v>
      </c>
      <c r="T18752" s="66" t="s">
        <v>4778</v>
      </c>
    </row>
    <row r="18753" spans="19:20">
      <c r="S18753" s="42">
        <v>120610</v>
      </c>
      <c r="T18753" s="66" t="s">
        <v>4778</v>
      </c>
    </row>
    <row r="18754" spans="19:20">
      <c r="S18754" s="42">
        <v>120612</v>
      </c>
      <c r="T18754" s="66" t="s">
        <v>4778</v>
      </c>
    </row>
    <row r="18755" spans="19:20">
      <c r="S18755" s="42">
        <v>120613</v>
      </c>
      <c r="T18755" s="66" t="s">
        <v>4778</v>
      </c>
    </row>
    <row r="18756" spans="19:20">
      <c r="S18756" s="42">
        <v>120614</v>
      </c>
      <c r="T18756" s="66" t="s">
        <v>4778</v>
      </c>
    </row>
    <row r="18757" spans="19:20">
      <c r="S18757" s="42">
        <v>120615</v>
      </c>
      <c r="T18757" s="66" t="s">
        <v>4778</v>
      </c>
    </row>
    <row r="18758" spans="19:20">
      <c r="S18758" s="42">
        <v>120616</v>
      </c>
      <c r="T18758" s="66" t="s">
        <v>4778</v>
      </c>
    </row>
    <row r="18759" spans="19:20">
      <c r="S18759" s="42">
        <v>120617</v>
      </c>
      <c r="T18759" s="66" t="s">
        <v>4778</v>
      </c>
    </row>
    <row r="18760" spans="19:20">
      <c r="S18760" s="42">
        <v>120619</v>
      </c>
      <c r="T18760" s="66" t="s">
        <v>4778</v>
      </c>
    </row>
    <row r="18761" spans="19:20">
      <c r="S18761" s="42">
        <v>120618</v>
      </c>
      <c r="T18761" s="66" t="s">
        <v>4778</v>
      </c>
    </row>
    <row r="18762" spans="19:20">
      <c r="S18762" s="42">
        <v>120620</v>
      </c>
      <c r="T18762" s="66" t="s">
        <v>4778</v>
      </c>
    </row>
    <row r="18763" spans="19:20">
      <c r="S18763" s="42">
        <v>120621</v>
      </c>
      <c r="T18763" s="66" t="s">
        <v>4778</v>
      </c>
    </row>
    <row r="18764" spans="19:20">
      <c r="S18764" s="42">
        <v>120622</v>
      </c>
      <c r="T18764" s="66" t="s">
        <v>4778</v>
      </c>
    </row>
    <row r="18765" spans="19:20">
      <c r="S18765" s="42">
        <v>120623</v>
      </c>
      <c r="T18765" s="66" t="s">
        <v>4778</v>
      </c>
    </row>
    <row r="18766" spans="19:20">
      <c r="S18766" s="42">
        <v>120626</v>
      </c>
      <c r="T18766" s="66" t="s">
        <v>4778</v>
      </c>
    </row>
    <row r="18767" spans="19:20">
      <c r="S18767" s="42">
        <v>120625</v>
      </c>
      <c r="T18767" s="66" t="s">
        <v>4778</v>
      </c>
    </row>
    <row r="18768" spans="19:20">
      <c r="S18768" s="42">
        <v>120624</v>
      </c>
      <c r="T18768" s="66" t="s">
        <v>4778</v>
      </c>
    </row>
    <row r="18769" spans="19:20">
      <c r="S18769" s="42">
        <v>120630</v>
      </c>
      <c r="T18769" s="66" t="s">
        <v>4778</v>
      </c>
    </row>
    <row r="18770" spans="19:20">
      <c r="S18770" s="42">
        <v>120632</v>
      </c>
      <c r="T18770" s="66" t="s">
        <v>4778</v>
      </c>
    </row>
    <row r="18771" spans="19:20">
      <c r="S18771" s="42">
        <v>120627</v>
      </c>
      <c r="T18771" s="66" t="s">
        <v>4778</v>
      </c>
    </row>
    <row r="18772" spans="19:20">
      <c r="S18772" s="42">
        <v>120631</v>
      </c>
      <c r="T18772" s="66" t="s">
        <v>4778</v>
      </c>
    </row>
    <row r="18773" spans="19:20">
      <c r="S18773" s="42">
        <v>120633</v>
      </c>
      <c r="T18773" s="66" t="s">
        <v>4778</v>
      </c>
    </row>
    <row r="18774" spans="19:20">
      <c r="S18774" s="42">
        <v>120628</v>
      </c>
      <c r="T18774" s="66" t="s">
        <v>4778</v>
      </c>
    </row>
    <row r="18775" spans="19:20">
      <c r="S18775" s="42">
        <v>120634</v>
      </c>
      <c r="T18775" s="66" t="s">
        <v>4778</v>
      </c>
    </row>
    <row r="18776" spans="19:20">
      <c r="S18776" s="42">
        <v>120629</v>
      </c>
      <c r="T18776" s="66" t="s">
        <v>4778</v>
      </c>
    </row>
    <row r="18777" spans="19:20">
      <c r="S18777" s="42">
        <v>120635</v>
      </c>
      <c r="T18777" s="66" t="s">
        <v>4778</v>
      </c>
    </row>
    <row r="18778" spans="19:20">
      <c r="S18778" s="42">
        <v>120636</v>
      </c>
      <c r="T18778" s="66" t="s">
        <v>4778</v>
      </c>
    </row>
    <row r="18779" spans="19:20">
      <c r="S18779" s="42">
        <v>120640</v>
      </c>
      <c r="T18779" s="66" t="s">
        <v>4778</v>
      </c>
    </row>
    <row r="18780" spans="19:20">
      <c r="S18780" s="42">
        <v>120639</v>
      </c>
      <c r="T18780" s="66" t="s">
        <v>4778</v>
      </c>
    </row>
    <row r="18781" spans="19:20">
      <c r="S18781" s="42">
        <v>120637</v>
      </c>
      <c r="T18781" s="66" t="s">
        <v>4778</v>
      </c>
    </row>
    <row r="18782" spans="19:20">
      <c r="S18782" s="42">
        <v>120638</v>
      </c>
      <c r="T18782" s="66" t="s">
        <v>4778</v>
      </c>
    </row>
    <row r="18783" spans="19:20">
      <c r="S18783" s="42">
        <v>120641</v>
      </c>
      <c r="T18783" s="66" t="s">
        <v>4778</v>
      </c>
    </row>
    <row r="18784" spans="19:20">
      <c r="S18784" s="42">
        <v>120673</v>
      </c>
      <c r="T18784" s="66" t="s">
        <v>3462</v>
      </c>
    </row>
    <row r="18785" spans="19:20">
      <c r="S18785" s="42">
        <v>120669</v>
      </c>
      <c r="T18785" s="66" t="s">
        <v>3462</v>
      </c>
    </row>
    <row r="18786" spans="19:20">
      <c r="S18786" s="42">
        <v>51097</v>
      </c>
      <c r="T18786" s="66" t="s">
        <v>3213</v>
      </c>
    </row>
    <row r="18787" spans="19:20">
      <c r="S18787" s="42">
        <v>50056</v>
      </c>
      <c r="T18787" s="66" t="s">
        <v>3458</v>
      </c>
    </row>
    <row r="18788" spans="19:20">
      <c r="S18788" s="42">
        <v>60036</v>
      </c>
      <c r="T18788" s="66" t="s">
        <v>3458</v>
      </c>
    </row>
    <row r="18789" spans="19:20">
      <c r="S18789" s="42">
        <v>50053</v>
      </c>
      <c r="T18789" s="66" t="s">
        <v>3458</v>
      </c>
    </row>
    <row r="18790" spans="19:20">
      <c r="S18790" s="42">
        <v>51094</v>
      </c>
      <c r="T18790" s="66" t="s">
        <v>3458</v>
      </c>
    </row>
    <row r="18791" spans="19:20">
      <c r="S18791" s="42">
        <v>10018</v>
      </c>
      <c r="T18791" s="66" t="s">
        <v>4772</v>
      </c>
    </row>
    <row r="18792" spans="19:20">
      <c r="S18792" s="42">
        <v>28604</v>
      </c>
      <c r="T18792" s="66" t="s">
        <v>3421</v>
      </c>
    </row>
    <row r="18793" spans="19:20">
      <c r="S18793" s="42">
        <v>28603</v>
      </c>
      <c r="T18793" s="66" t="s">
        <v>3421</v>
      </c>
    </row>
    <row r="18794" spans="19:20">
      <c r="S18794" s="42">
        <v>28602</v>
      </c>
      <c r="T18794" s="66" t="s">
        <v>3421</v>
      </c>
    </row>
    <row r="18795" spans="19:20">
      <c r="S18795" s="42">
        <v>120674</v>
      </c>
      <c r="T18795" s="66" t="s">
        <v>3462</v>
      </c>
    </row>
    <row r="18796" spans="19:20">
      <c r="S18796" s="42">
        <v>120685</v>
      </c>
      <c r="T18796" s="66" t="s">
        <v>4778</v>
      </c>
    </row>
    <row r="18797" spans="19:20">
      <c r="S18797" s="42">
        <v>120675</v>
      </c>
      <c r="T18797" s="66" t="s">
        <v>4778</v>
      </c>
    </row>
    <row r="18798" spans="19:20">
      <c r="S18798" s="42">
        <v>120684</v>
      </c>
      <c r="T18798" s="66" t="s">
        <v>4778</v>
      </c>
    </row>
    <row r="18799" spans="19:20">
      <c r="S18799" s="42">
        <v>28605</v>
      </c>
      <c r="T18799" s="66" t="s">
        <v>3421</v>
      </c>
    </row>
    <row r="18800" spans="19:20">
      <c r="S18800" s="42">
        <v>20240</v>
      </c>
      <c r="T18800" s="66" t="s">
        <v>3213</v>
      </c>
    </row>
    <row r="18801" spans="19:20">
      <c r="S18801" s="42">
        <v>28609</v>
      </c>
      <c r="T18801" s="66" t="s">
        <v>3213</v>
      </c>
    </row>
    <row r="18802" spans="19:20">
      <c r="S18802" s="42">
        <v>120686</v>
      </c>
      <c r="T18802" s="66" t="s">
        <v>4778</v>
      </c>
    </row>
    <row r="18803" spans="19:20">
      <c r="S18803" s="42">
        <v>120700</v>
      </c>
      <c r="T18803" s="66" t="s">
        <v>4778</v>
      </c>
    </row>
    <row r="18804" spans="19:20">
      <c r="S18804" s="42">
        <v>120697</v>
      </c>
      <c r="T18804" s="66" t="s">
        <v>4778</v>
      </c>
    </row>
    <row r="18805" spans="19:20">
      <c r="S18805" s="42">
        <v>120698</v>
      </c>
      <c r="T18805" s="66" t="s">
        <v>4778</v>
      </c>
    </row>
    <row r="18806" spans="19:20">
      <c r="S18806" s="42">
        <v>120696</v>
      </c>
      <c r="T18806" s="66" t="s">
        <v>3229</v>
      </c>
    </row>
    <row r="18807" spans="19:20">
      <c r="S18807" s="42">
        <v>120699</v>
      </c>
      <c r="T18807" s="66" t="s">
        <v>4778</v>
      </c>
    </row>
    <row r="18808" spans="19:20">
      <c r="S18808" s="42">
        <v>90512</v>
      </c>
      <c r="T18808" s="66" t="s">
        <v>3462</v>
      </c>
    </row>
    <row r="18809" spans="19:20">
      <c r="S18809" s="42">
        <v>90511</v>
      </c>
      <c r="T18809" s="66" t="s">
        <v>3229</v>
      </c>
    </row>
    <row r="18810" spans="19:20">
      <c r="S18810" s="42">
        <v>90506</v>
      </c>
      <c r="T18810" s="66" t="s">
        <v>3462</v>
      </c>
    </row>
    <row r="18811" spans="19:20">
      <c r="S18811" s="42">
        <v>90466</v>
      </c>
      <c r="T18811" s="66" t="s">
        <v>3229</v>
      </c>
    </row>
    <row r="18812" spans="19:20">
      <c r="S18812" s="42">
        <v>90514</v>
      </c>
      <c r="T18812" s="66" t="s">
        <v>3229</v>
      </c>
    </row>
    <row r="18813" spans="19:20">
      <c r="S18813" s="42">
        <v>90505</v>
      </c>
      <c r="T18813" s="66" t="s">
        <v>3462</v>
      </c>
    </row>
    <row r="18814" spans="19:20">
      <c r="S18814" s="42">
        <v>90507</v>
      </c>
      <c r="T18814" s="66" t="s">
        <v>3462</v>
      </c>
    </row>
    <row r="18815" spans="19:20">
      <c r="S18815" s="42">
        <v>90524</v>
      </c>
      <c r="T18815" s="66" t="s">
        <v>3462</v>
      </c>
    </row>
    <row r="18816" spans="19:20">
      <c r="S18816" s="42">
        <v>90474</v>
      </c>
      <c r="T18816" s="66" t="s">
        <v>3462</v>
      </c>
    </row>
    <row r="18817" spans="19:20">
      <c r="S18817" s="42">
        <v>90515</v>
      </c>
      <c r="T18817" s="66" t="s">
        <v>3462</v>
      </c>
    </row>
    <row r="18818" spans="19:20">
      <c r="S18818" s="42">
        <v>90513</v>
      </c>
      <c r="T18818" s="66" t="s">
        <v>3462</v>
      </c>
    </row>
    <row r="18819" spans="19:20">
      <c r="S18819" s="42">
        <v>90508</v>
      </c>
      <c r="T18819" s="66" t="s">
        <v>3462</v>
      </c>
    </row>
    <row r="18820" spans="19:20">
      <c r="S18820" s="42">
        <v>90516</v>
      </c>
      <c r="T18820" s="66" t="s">
        <v>3462</v>
      </c>
    </row>
    <row r="18821" spans="19:20">
      <c r="S18821" s="42">
        <v>90509</v>
      </c>
      <c r="T18821" s="66" t="s">
        <v>3462</v>
      </c>
    </row>
    <row r="18822" spans="19:20">
      <c r="S18822" s="42">
        <v>90471</v>
      </c>
      <c r="T18822" s="66" t="s">
        <v>3462</v>
      </c>
    </row>
    <row r="18823" spans="19:20">
      <c r="S18823" s="42">
        <v>90468</v>
      </c>
      <c r="T18823" s="66" t="s">
        <v>3462</v>
      </c>
    </row>
    <row r="18824" spans="19:20">
      <c r="S18824" s="42">
        <v>90467</v>
      </c>
      <c r="T18824" s="66" t="s">
        <v>3229</v>
      </c>
    </row>
    <row r="18825" spans="19:20">
      <c r="S18825" s="42">
        <v>90469</v>
      </c>
      <c r="T18825" s="66" t="s">
        <v>3229</v>
      </c>
    </row>
    <row r="18826" spans="19:20">
      <c r="S18826" s="42">
        <v>90470</v>
      </c>
      <c r="T18826" s="66" t="s">
        <v>3462</v>
      </c>
    </row>
    <row r="18827" spans="19:20">
      <c r="S18827" s="42">
        <v>90472</v>
      </c>
      <c r="T18827" s="66" t="s">
        <v>3229</v>
      </c>
    </row>
    <row r="18828" spans="19:20">
      <c r="S18828" s="42">
        <v>90473</v>
      </c>
      <c r="T18828" s="66" t="s">
        <v>3229</v>
      </c>
    </row>
    <row r="18829" spans="19:20">
      <c r="S18829" s="42">
        <v>1063</v>
      </c>
      <c r="T18829" s="66" t="s">
        <v>4772</v>
      </c>
    </row>
    <row r="18830" spans="19:20">
      <c r="S18830" s="42">
        <v>3145</v>
      </c>
      <c r="T18830" s="66" t="s">
        <v>4772</v>
      </c>
    </row>
    <row r="18831" spans="19:20">
      <c r="S18831" s="42">
        <v>3146</v>
      </c>
      <c r="T18831" s="66" t="s">
        <v>4772</v>
      </c>
    </row>
    <row r="18832" spans="19:20">
      <c r="S18832" s="42">
        <v>5262</v>
      </c>
      <c r="T18832" s="66" t="s">
        <v>3458</v>
      </c>
    </row>
    <row r="18833" spans="19:20">
      <c r="S18833" s="42">
        <v>6180</v>
      </c>
      <c r="T18833" s="66" t="s">
        <v>4772</v>
      </c>
    </row>
    <row r="18834" spans="19:20">
      <c r="S18834" s="42">
        <v>6181</v>
      </c>
      <c r="T18834" s="66" t="s">
        <v>4772</v>
      </c>
    </row>
    <row r="18835" spans="19:20">
      <c r="S18835" s="42">
        <v>26564</v>
      </c>
      <c r="T18835" s="66" t="s">
        <v>4772</v>
      </c>
    </row>
    <row r="18836" spans="19:20">
      <c r="S18836" s="42">
        <v>26565</v>
      </c>
      <c r="T18836" s="66" t="s">
        <v>4772</v>
      </c>
    </row>
    <row r="18837" spans="19:20">
      <c r="S18837" s="42">
        <v>28610</v>
      </c>
      <c r="T18837" s="66" t="s">
        <v>4772</v>
      </c>
    </row>
    <row r="18838" spans="19:20">
      <c r="S18838" s="42">
        <v>26566</v>
      </c>
      <c r="T18838" s="66" t="s">
        <v>4772</v>
      </c>
    </row>
    <row r="18839" spans="19:20">
      <c r="S18839" s="42">
        <v>26563</v>
      </c>
      <c r="T18839" s="66" t="s">
        <v>4780</v>
      </c>
    </row>
    <row r="18840" spans="19:20">
      <c r="S18840" s="42">
        <v>90558</v>
      </c>
      <c r="T18840" s="66" t="s">
        <v>3462</v>
      </c>
    </row>
    <row r="18841" spans="19:20">
      <c r="S18841" s="42">
        <v>90579</v>
      </c>
      <c r="T18841" s="66" t="s">
        <v>3462</v>
      </c>
    </row>
    <row r="18842" spans="19:20">
      <c r="S18842" s="42">
        <v>120498</v>
      </c>
      <c r="T18842" s="66" t="s">
        <v>3229</v>
      </c>
    </row>
    <row r="18843" spans="19:20">
      <c r="S18843" s="42">
        <v>120500</v>
      </c>
      <c r="T18843" s="66" t="s">
        <v>3229</v>
      </c>
    </row>
    <row r="18844" spans="19:20">
      <c r="S18844" s="42">
        <v>120502</v>
      </c>
      <c r="T18844" s="66" t="s">
        <v>3229</v>
      </c>
    </row>
    <row r="18845" spans="19:20">
      <c r="S18845" s="42">
        <v>120503</v>
      </c>
      <c r="T18845" s="66" t="s">
        <v>3229</v>
      </c>
    </row>
    <row r="18846" spans="19:20">
      <c r="S18846" s="42">
        <v>120499</v>
      </c>
      <c r="T18846" s="66" t="s">
        <v>3229</v>
      </c>
    </row>
    <row r="18847" spans="19:20">
      <c r="S18847" s="42">
        <v>120501</v>
      </c>
      <c r="T18847" s="66" t="s">
        <v>3229</v>
      </c>
    </row>
    <row r="18848" spans="19:20">
      <c r="S18848" s="42">
        <v>90584</v>
      </c>
      <c r="T18848" s="66" t="s">
        <v>3458</v>
      </c>
    </row>
    <row r="18849" spans="19:20">
      <c r="S18849" s="42">
        <v>120504</v>
      </c>
      <c r="T18849" s="66" t="s">
        <v>3462</v>
      </c>
    </row>
    <row r="18850" spans="19:20">
      <c r="S18850" s="42">
        <v>120505</v>
      </c>
      <c r="T18850" s="66" t="s">
        <v>3229</v>
      </c>
    </row>
    <row r="18851" spans="19:20">
      <c r="S18851" s="42">
        <v>10037</v>
      </c>
      <c r="T18851" s="66" t="s">
        <v>3458</v>
      </c>
    </row>
    <row r="18852" spans="19:20">
      <c r="S18852" s="42">
        <v>120509</v>
      </c>
      <c r="T18852" s="66" t="s">
        <v>3229</v>
      </c>
    </row>
    <row r="18853" spans="19:20">
      <c r="S18853" s="42">
        <v>120506</v>
      </c>
      <c r="T18853" s="66" t="s">
        <v>3229</v>
      </c>
    </row>
    <row r="18854" spans="19:20">
      <c r="S18854" s="42">
        <v>120507</v>
      </c>
      <c r="T18854" s="66" t="s">
        <v>3229</v>
      </c>
    </row>
    <row r="18855" spans="19:20">
      <c r="S18855" s="42">
        <v>120508</v>
      </c>
      <c r="T18855" s="66" t="s">
        <v>3462</v>
      </c>
    </row>
    <row r="18856" spans="19:20">
      <c r="S18856" s="42">
        <v>120747</v>
      </c>
      <c r="T18856" s="66" t="s">
        <v>3458</v>
      </c>
    </row>
    <row r="18857" spans="19:20">
      <c r="S18857" s="42">
        <v>90582</v>
      </c>
      <c r="T18857" s="66" t="s">
        <v>3458</v>
      </c>
    </row>
    <row r="18858" spans="19:20">
      <c r="S18858" s="42">
        <v>90659</v>
      </c>
      <c r="T18858" s="66" t="s">
        <v>3458</v>
      </c>
    </row>
    <row r="18859" spans="19:20">
      <c r="S18859" s="42">
        <v>120510</v>
      </c>
      <c r="T18859" s="66" t="s">
        <v>3229</v>
      </c>
    </row>
    <row r="18860" spans="19:20">
      <c r="S18860" s="42">
        <v>120511</v>
      </c>
      <c r="T18860" s="66" t="s">
        <v>3229</v>
      </c>
    </row>
    <row r="18861" spans="19:20">
      <c r="S18861" s="42">
        <v>120512</v>
      </c>
      <c r="T18861" s="66" t="s">
        <v>3462</v>
      </c>
    </row>
    <row r="18862" spans="19:20">
      <c r="S18862" s="42">
        <v>26570</v>
      </c>
      <c r="T18862" s="66" t="s">
        <v>4751</v>
      </c>
    </row>
    <row r="18863" spans="19:20">
      <c r="S18863" s="42">
        <v>120513</v>
      </c>
      <c r="T18863" s="66" t="s">
        <v>3462</v>
      </c>
    </row>
    <row r="18864" spans="19:20">
      <c r="S18864" s="42">
        <v>120518</v>
      </c>
      <c r="T18864" s="66" t="s">
        <v>3462</v>
      </c>
    </row>
    <row r="18865" spans="19:20">
      <c r="S18865" s="42">
        <v>120519</v>
      </c>
      <c r="T18865" s="66" t="s">
        <v>3462</v>
      </c>
    </row>
    <row r="18866" spans="19:20">
      <c r="S18866" s="42">
        <v>120517</v>
      </c>
      <c r="T18866" s="66" t="s">
        <v>3229</v>
      </c>
    </row>
    <row r="18867" spans="19:20">
      <c r="S18867" s="42">
        <v>120520</v>
      </c>
      <c r="T18867" s="66" t="s">
        <v>3462</v>
      </c>
    </row>
    <row r="18868" spans="19:20">
      <c r="S18868" s="42">
        <v>120514</v>
      </c>
      <c r="T18868" s="66" t="s">
        <v>3462</v>
      </c>
    </row>
    <row r="18869" spans="19:20">
      <c r="S18869" s="42">
        <v>120515</v>
      </c>
      <c r="T18869" s="66" t="s">
        <v>3229</v>
      </c>
    </row>
    <row r="18870" spans="19:20">
      <c r="S18870" s="42">
        <v>120516</v>
      </c>
      <c r="T18870" s="66" t="s">
        <v>3229</v>
      </c>
    </row>
    <row r="18871" spans="19:20">
      <c r="S18871" s="42">
        <v>120533</v>
      </c>
      <c r="T18871" s="66" t="s">
        <v>3229</v>
      </c>
    </row>
    <row r="18872" spans="19:20">
      <c r="S18872" s="42">
        <v>120547</v>
      </c>
      <c r="T18872" s="66" t="s">
        <v>3462</v>
      </c>
    </row>
    <row r="18873" spans="19:20">
      <c r="S18873" s="42">
        <v>120549</v>
      </c>
      <c r="T18873" s="66" t="s">
        <v>4778</v>
      </c>
    </row>
    <row r="18874" spans="19:20">
      <c r="S18874" s="42">
        <v>120546</v>
      </c>
      <c r="T18874" s="66" t="s">
        <v>3229</v>
      </c>
    </row>
    <row r="18875" spans="19:20">
      <c r="S18875" s="42">
        <v>120544</v>
      </c>
      <c r="T18875" s="66" t="s">
        <v>3229</v>
      </c>
    </row>
    <row r="18876" spans="19:20">
      <c r="S18876" s="42">
        <v>120545</v>
      </c>
      <c r="T18876" s="66" t="s">
        <v>3462</v>
      </c>
    </row>
    <row r="18877" spans="19:20">
      <c r="S18877" s="42">
        <v>120548</v>
      </c>
      <c r="T18877" s="66" t="s">
        <v>3229</v>
      </c>
    </row>
    <row r="18878" spans="19:20">
      <c r="S18878" s="42">
        <v>120543</v>
      </c>
      <c r="T18878" s="66" t="s">
        <v>3462</v>
      </c>
    </row>
    <row r="18879" spans="19:20">
      <c r="S18879" s="42">
        <v>120535</v>
      </c>
      <c r="T18879" s="66" t="s">
        <v>3462</v>
      </c>
    </row>
    <row r="18880" spans="19:20">
      <c r="S18880" s="42">
        <v>120538</v>
      </c>
      <c r="T18880" s="66" t="s">
        <v>3462</v>
      </c>
    </row>
    <row r="18881" spans="19:20">
      <c r="S18881" s="42">
        <v>120542</v>
      </c>
      <c r="T18881" s="66" t="s">
        <v>3462</v>
      </c>
    </row>
    <row r="18882" spans="19:20">
      <c r="S18882" s="42">
        <v>120537</v>
      </c>
      <c r="T18882" s="66" t="s">
        <v>3462</v>
      </c>
    </row>
    <row r="18883" spans="19:20">
      <c r="S18883" s="42">
        <v>120539</v>
      </c>
      <c r="T18883" s="66" t="s">
        <v>3462</v>
      </c>
    </row>
    <row r="18884" spans="19:20">
      <c r="S18884" s="42">
        <v>120534</v>
      </c>
      <c r="T18884" s="66" t="s">
        <v>3462</v>
      </c>
    </row>
    <row r="18885" spans="19:20">
      <c r="S18885" s="42">
        <v>120536</v>
      </c>
      <c r="T18885" s="66" t="s">
        <v>3462</v>
      </c>
    </row>
    <row r="18886" spans="19:20">
      <c r="S18886" s="42">
        <v>120550</v>
      </c>
      <c r="T18886" s="66" t="s">
        <v>3462</v>
      </c>
    </row>
    <row r="18887" spans="19:20">
      <c r="S18887" s="42">
        <v>120552</v>
      </c>
      <c r="T18887" s="66" t="s">
        <v>3229</v>
      </c>
    </row>
    <row r="18888" spans="19:20">
      <c r="S18888" s="42">
        <v>120551</v>
      </c>
      <c r="T18888" s="66" t="s">
        <v>3462</v>
      </c>
    </row>
    <row r="18889" spans="19:20">
      <c r="S18889" s="42">
        <v>51103</v>
      </c>
      <c r="T18889" s="66" t="s">
        <v>3462</v>
      </c>
    </row>
    <row r="18890" spans="19:20">
      <c r="S18890" s="42">
        <v>90036</v>
      </c>
      <c r="T18890" s="66" t="s">
        <v>3458</v>
      </c>
    </row>
    <row r="18891" spans="19:20">
      <c r="S18891" s="42">
        <v>90037</v>
      </c>
      <c r="T18891" s="66" t="s">
        <v>3458</v>
      </c>
    </row>
    <row r="18892" spans="19:20">
      <c r="S18892" s="42">
        <v>51100</v>
      </c>
      <c r="T18892" s="66" t="s">
        <v>3462</v>
      </c>
    </row>
    <row r="18893" spans="19:20">
      <c r="S18893" s="42">
        <v>51104</v>
      </c>
      <c r="T18893" s="66" t="s">
        <v>3229</v>
      </c>
    </row>
    <row r="18894" spans="19:20">
      <c r="S18894" s="42">
        <v>90552</v>
      </c>
      <c r="T18894" s="66" t="s">
        <v>3458</v>
      </c>
    </row>
    <row r="18895" spans="19:20">
      <c r="S18895" s="42">
        <v>90535</v>
      </c>
      <c r="T18895" s="66" t="s">
        <v>3458</v>
      </c>
    </row>
    <row r="18896" spans="19:20">
      <c r="S18896" s="42">
        <v>90551</v>
      </c>
      <c r="T18896" s="66" t="s">
        <v>3458</v>
      </c>
    </row>
    <row r="18897" spans="19:20">
      <c r="S18897" s="42">
        <v>90276</v>
      </c>
      <c r="T18897" s="66" t="s">
        <v>3458</v>
      </c>
    </row>
    <row r="18898" spans="19:20">
      <c r="S18898" s="42">
        <v>90581</v>
      </c>
      <c r="T18898" s="66" t="s">
        <v>3458</v>
      </c>
    </row>
    <row r="18899" spans="19:20">
      <c r="S18899" s="42">
        <v>90616</v>
      </c>
      <c r="T18899" s="66" t="s">
        <v>3458</v>
      </c>
    </row>
    <row r="18900" spans="19:20">
      <c r="S18900" s="42">
        <v>90587</v>
      </c>
      <c r="T18900" s="66" t="s">
        <v>3458</v>
      </c>
    </row>
    <row r="18901" spans="19:20">
      <c r="S18901" s="42">
        <v>90586</v>
      </c>
      <c r="T18901" s="66" t="s">
        <v>3458</v>
      </c>
    </row>
    <row r="18902" spans="19:20">
      <c r="S18902" s="42">
        <v>90617</v>
      </c>
      <c r="T18902" s="66" t="s">
        <v>3458</v>
      </c>
    </row>
    <row r="18903" spans="19:20">
      <c r="S18903" s="42">
        <v>90583</v>
      </c>
      <c r="T18903" s="66" t="s">
        <v>3458</v>
      </c>
    </row>
    <row r="18904" spans="19:20">
      <c r="S18904" s="42">
        <v>90615</v>
      </c>
      <c r="T18904" s="66" t="s">
        <v>3458</v>
      </c>
    </row>
    <row r="18905" spans="19:20">
      <c r="S18905" s="42">
        <v>90618</v>
      </c>
      <c r="T18905" s="66" t="s">
        <v>3458</v>
      </c>
    </row>
    <row r="18906" spans="19:20">
      <c r="S18906" s="42">
        <v>90623</v>
      </c>
      <c r="T18906" s="66" t="s">
        <v>3458</v>
      </c>
    </row>
    <row r="18907" spans="19:20">
      <c r="S18907" s="42">
        <v>120665</v>
      </c>
      <c r="T18907" s="66" t="s">
        <v>3458</v>
      </c>
    </row>
    <row r="18908" spans="19:20">
      <c r="S18908" s="42">
        <v>90654</v>
      </c>
      <c r="T18908" s="66" t="s">
        <v>3458</v>
      </c>
    </row>
    <row r="18909" spans="19:20">
      <c r="S18909" s="42">
        <v>90655</v>
      </c>
      <c r="T18909" s="66" t="s">
        <v>3458</v>
      </c>
    </row>
    <row r="18910" spans="19:20">
      <c r="S18910" s="42">
        <v>90658</v>
      </c>
      <c r="T18910" s="66" t="s">
        <v>3458</v>
      </c>
    </row>
    <row r="18911" spans="19:20">
      <c r="S18911" s="42">
        <v>120540</v>
      </c>
      <c r="T18911" s="66" t="s">
        <v>3458</v>
      </c>
    </row>
    <row r="18912" spans="19:20">
      <c r="S18912" s="42">
        <v>120574</v>
      </c>
      <c r="T18912" s="66" t="s">
        <v>3458</v>
      </c>
    </row>
    <row r="18913" spans="19:20">
      <c r="S18913" s="42">
        <v>90653</v>
      </c>
      <c r="T18913" s="66" t="s">
        <v>3458</v>
      </c>
    </row>
    <row r="18914" spans="19:20">
      <c r="S18914" s="42">
        <v>90624</v>
      </c>
      <c r="T18914" s="66" t="s">
        <v>3458</v>
      </c>
    </row>
    <row r="18915" spans="19:20">
      <c r="S18915" s="42">
        <v>120690</v>
      </c>
      <c r="T18915" s="66" t="s">
        <v>3458</v>
      </c>
    </row>
    <row r="18916" spans="19:20">
      <c r="S18916" s="42">
        <v>120667</v>
      </c>
      <c r="T18916" s="66" t="s">
        <v>3458</v>
      </c>
    </row>
    <row r="18917" spans="19:20">
      <c r="S18917" s="42">
        <v>90652</v>
      </c>
      <c r="T18917" s="66" t="s">
        <v>3458</v>
      </c>
    </row>
    <row r="18918" spans="19:20">
      <c r="S18918" s="42">
        <v>120666</v>
      </c>
      <c r="T18918" s="66" t="s">
        <v>3458</v>
      </c>
    </row>
    <row r="18919" spans="19:20">
      <c r="S18919" s="42">
        <v>90651</v>
      </c>
      <c r="T18919" s="66" t="s">
        <v>3458</v>
      </c>
    </row>
    <row r="18920" spans="19:20">
      <c r="S18920" s="42">
        <v>26569</v>
      </c>
      <c r="T18920" s="66" t="s">
        <v>4790</v>
      </c>
    </row>
    <row r="18921" spans="19:20">
      <c r="S18921" s="42">
        <v>26570</v>
      </c>
      <c r="T18921" s="66" t="s">
        <v>4751</v>
      </c>
    </row>
    <row r="18922" spans="19:20">
      <c r="S18922" s="42">
        <v>28611</v>
      </c>
      <c r="T18922" s="66" t="s">
        <v>4751</v>
      </c>
    </row>
    <row r="18923" spans="19:20">
      <c r="S18923" s="42">
        <v>26567</v>
      </c>
      <c r="T18923" s="66" t="s">
        <v>4790</v>
      </c>
    </row>
    <row r="18924" spans="19:20">
      <c r="S18924" s="42">
        <v>26568</v>
      </c>
      <c r="T18924" s="66" t="s">
        <v>4790</v>
      </c>
    </row>
    <row r="18925" spans="19:20">
      <c r="S18925" s="42">
        <v>120692</v>
      </c>
      <c r="T18925" s="66" t="s">
        <v>3458</v>
      </c>
    </row>
    <row r="18926" spans="19:20">
      <c r="S18926" s="42">
        <v>120691</v>
      </c>
      <c r="T18926" s="66" t="s">
        <v>3458</v>
      </c>
    </row>
    <row r="18927" spans="19:20">
      <c r="S18927" s="42">
        <v>120693</v>
      </c>
      <c r="T18927" s="66" t="s">
        <v>3458</v>
      </c>
    </row>
    <row r="18928" spans="19:20">
      <c r="S18928" s="42">
        <v>120705</v>
      </c>
      <c r="T18928" s="66" t="s">
        <v>3458</v>
      </c>
    </row>
    <row r="18929" spans="19:20">
      <c r="S18929" s="42">
        <v>120710</v>
      </c>
      <c r="T18929" s="66" t="s">
        <v>3458</v>
      </c>
    </row>
    <row r="18930" spans="19:20">
      <c r="S18930" s="42">
        <v>120714</v>
      </c>
      <c r="T18930" s="66" t="s">
        <v>3458</v>
      </c>
    </row>
    <row r="18931" spans="19:20">
      <c r="S18931" s="42">
        <v>120723</v>
      </c>
      <c r="T18931" s="66" t="s">
        <v>3458</v>
      </c>
    </row>
    <row r="18932" spans="19:20">
      <c r="S18932" s="42">
        <v>120711</v>
      </c>
      <c r="T18932" s="66" t="s">
        <v>3458</v>
      </c>
    </row>
    <row r="18933" spans="19:20">
      <c r="S18933" s="42">
        <v>120709</v>
      </c>
      <c r="T18933" s="66" t="s">
        <v>3458</v>
      </c>
    </row>
    <row r="18934" spans="19:20">
      <c r="S18934" s="42">
        <v>120708</v>
      </c>
      <c r="T18934" s="66" t="s">
        <v>3458</v>
      </c>
    </row>
    <row r="18935" spans="19:20">
      <c r="S18935" s="42">
        <v>120707</v>
      </c>
      <c r="T18935" s="66" t="s">
        <v>3458</v>
      </c>
    </row>
    <row r="18936" spans="19:20">
      <c r="S18936" s="42">
        <v>120727</v>
      </c>
      <c r="T18936" s="66" t="s">
        <v>3458</v>
      </c>
    </row>
    <row r="18937" spans="19:20">
      <c r="S18937" s="42">
        <v>120735</v>
      </c>
      <c r="T18937" s="66" t="s">
        <v>3458</v>
      </c>
    </row>
    <row r="18938" spans="19:20">
      <c r="S18938" s="42">
        <v>120737</v>
      </c>
      <c r="T18938" s="66" t="s">
        <v>3458</v>
      </c>
    </row>
    <row r="18939" spans="19:20">
      <c r="S18939" s="42">
        <v>120738</v>
      </c>
      <c r="T18939" s="66" t="s">
        <v>3458</v>
      </c>
    </row>
    <row r="18940" spans="19:20">
      <c r="S18940" s="42">
        <v>120741</v>
      </c>
      <c r="T18940" s="66" t="s">
        <v>3458</v>
      </c>
    </row>
    <row r="18941" spans="19:20">
      <c r="S18941" s="42">
        <v>120742</v>
      </c>
      <c r="T18941" s="66" t="s">
        <v>3458</v>
      </c>
    </row>
    <row r="18942" spans="19:20">
      <c r="S18942" s="42">
        <v>120739</v>
      </c>
      <c r="T18942" s="66" t="s">
        <v>3458</v>
      </c>
    </row>
    <row r="18943" spans="19:20">
      <c r="S18943" s="42">
        <v>120736</v>
      </c>
      <c r="T18943" s="66" t="s">
        <v>3458</v>
      </c>
    </row>
    <row r="18944" spans="19:20">
      <c r="S18944" s="42">
        <v>120744</v>
      </c>
      <c r="T18944" s="66" t="s">
        <v>3458</v>
      </c>
    </row>
    <row r="18945" spans="19:20">
      <c r="S18945" s="42">
        <v>120743</v>
      </c>
      <c r="T18945" s="66" t="s">
        <v>3458</v>
      </c>
    </row>
    <row r="18946" spans="19:20">
      <c r="S18946" s="42">
        <v>120740</v>
      </c>
      <c r="T18946" s="66" t="s">
        <v>3458</v>
      </c>
    </row>
    <row r="18947" spans="19:20">
      <c r="S18947" s="42">
        <v>120523</v>
      </c>
      <c r="T18947" s="66" t="s">
        <v>3354</v>
      </c>
    </row>
    <row r="18948" spans="19:20">
      <c r="S18948" s="42">
        <v>90580</v>
      </c>
      <c r="T18948" s="66" t="s">
        <v>3354</v>
      </c>
    </row>
    <row r="18949" spans="19:20">
      <c r="S18949" s="42">
        <v>120657</v>
      </c>
      <c r="T18949" s="66" t="s">
        <v>3354</v>
      </c>
    </row>
    <row r="18950" spans="19:20">
      <c r="S18950" s="42">
        <v>90151</v>
      </c>
      <c r="T18950" s="66" t="s">
        <v>4772</v>
      </c>
    </row>
    <row r="18951" spans="19:20">
      <c r="S18951" s="42">
        <v>90149</v>
      </c>
      <c r="T18951" s="66" t="s">
        <v>4772</v>
      </c>
    </row>
    <row r="18952" spans="19:20">
      <c r="S18952" s="42">
        <v>90150</v>
      </c>
      <c r="T18952" s="66" t="s">
        <v>4772</v>
      </c>
    </row>
    <row r="18953" spans="19:20">
      <c r="S18953" s="42">
        <v>90153</v>
      </c>
      <c r="T18953" s="66" t="s">
        <v>4778</v>
      </c>
    </row>
    <row r="18954" spans="19:20">
      <c r="S18954" s="42">
        <v>90152</v>
      </c>
      <c r="T18954" s="66" t="s">
        <v>4778</v>
      </c>
    </row>
    <row r="18955" spans="19:20">
      <c r="S18955" s="42">
        <v>90200</v>
      </c>
      <c r="T18955" s="66" t="s">
        <v>4772</v>
      </c>
    </row>
    <row r="18956" spans="19:20">
      <c r="S18956" s="42">
        <v>120798</v>
      </c>
      <c r="T18956" s="66" t="s">
        <v>3447</v>
      </c>
    </row>
    <row r="18957" spans="19:20">
      <c r="S18957" s="42">
        <v>90209</v>
      </c>
      <c r="T18957" s="66" t="s">
        <v>3232</v>
      </c>
    </row>
    <row r="18958" spans="19:20">
      <c r="S18958" s="42">
        <v>90208</v>
      </c>
      <c r="T18958" s="66" t="s">
        <v>3232</v>
      </c>
    </row>
    <row r="18959" spans="19:20">
      <c r="S18959" s="42">
        <v>90218</v>
      </c>
      <c r="T18959" s="66" t="s">
        <v>4772</v>
      </c>
    </row>
    <row r="18960" spans="19:20">
      <c r="S18960" s="42">
        <v>90233</v>
      </c>
      <c r="T18960" s="66" t="s">
        <v>4779</v>
      </c>
    </row>
    <row r="18961" spans="19:20">
      <c r="S18961" s="42">
        <v>90236</v>
      </c>
      <c r="T18961" s="66" t="s">
        <v>4779</v>
      </c>
    </row>
    <row r="18962" spans="19:20">
      <c r="S18962" s="42">
        <v>90232</v>
      </c>
      <c r="T18962" s="66" t="s">
        <v>4779</v>
      </c>
    </row>
    <row r="18963" spans="19:20">
      <c r="S18963" s="42">
        <v>90231</v>
      </c>
      <c r="T18963" s="66" t="s">
        <v>4779</v>
      </c>
    </row>
    <row r="18964" spans="19:20">
      <c r="S18964" s="42">
        <v>90371</v>
      </c>
      <c r="T18964" s="66" t="s">
        <v>3230</v>
      </c>
    </row>
    <row r="18965" spans="19:20">
      <c r="S18965" s="42">
        <v>90407</v>
      </c>
      <c r="T18965" s="66" t="s">
        <v>3232</v>
      </c>
    </row>
    <row r="18966" spans="19:20">
      <c r="S18966" s="42">
        <v>90321</v>
      </c>
      <c r="T18966" s="66" t="s">
        <v>4785</v>
      </c>
    </row>
    <row r="18967" spans="19:20">
      <c r="S18967" s="42">
        <v>90319</v>
      </c>
      <c r="T18967" s="66" t="s">
        <v>4785</v>
      </c>
    </row>
    <row r="18968" spans="19:20">
      <c r="S18968" s="42">
        <v>90260</v>
      </c>
      <c r="T18968" s="66" t="s">
        <v>4778</v>
      </c>
    </row>
    <row r="18969" spans="19:20">
      <c r="S18969" s="42">
        <v>90329</v>
      </c>
      <c r="T18969" s="66" t="s">
        <v>4785</v>
      </c>
    </row>
    <row r="18970" spans="19:20">
      <c r="S18970" s="42">
        <v>90370</v>
      </c>
      <c r="T18970" s="66" t="s">
        <v>3230</v>
      </c>
    </row>
    <row r="18971" spans="19:20">
      <c r="S18971" s="42">
        <v>90325</v>
      </c>
      <c r="T18971" s="66" t="s">
        <v>4785</v>
      </c>
    </row>
    <row r="18972" spans="19:20">
      <c r="S18972" s="42">
        <v>90267</v>
      </c>
      <c r="T18972" s="66" t="s">
        <v>4772</v>
      </c>
    </row>
    <row r="18973" spans="19:20">
      <c r="S18973" s="42">
        <v>90318</v>
      </c>
      <c r="T18973" s="66" t="s">
        <v>4785</v>
      </c>
    </row>
    <row r="18974" spans="19:20">
      <c r="S18974" s="42">
        <v>90262</v>
      </c>
      <c r="T18974" s="66" t="s">
        <v>4778</v>
      </c>
    </row>
    <row r="18975" spans="19:20">
      <c r="S18975" s="42">
        <v>90409</v>
      </c>
      <c r="T18975" s="66" t="s">
        <v>3232</v>
      </c>
    </row>
    <row r="18976" spans="19:20">
      <c r="S18976" s="42">
        <v>90263</v>
      </c>
      <c r="T18976" s="66" t="s">
        <v>4778</v>
      </c>
    </row>
    <row r="18977" spans="19:20">
      <c r="S18977" s="42">
        <v>90261</v>
      </c>
      <c r="T18977" s="66" t="s">
        <v>4778</v>
      </c>
    </row>
    <row r="18978" spans="19:20">
      <c r="S18978" s="42">
        <v>90411</v>
      </c>
      <c r="T18978" s="66" t="s">
        <v>3232</v>
      </c>
    </row>
    <row r="18979" spans="19:20">
      <c r="S18979" s="42">
        <v>90410</v>
      </c>
      <c r="T18979" s="66" t="s">
        <v>3232</v>
      </c>
    </row>
    <row r="18980" spans="19:20">
      <c r="S18980" s="42">
        <v>90422</v>
      </c>
      <c r="T18980" s="66" t="s">
        <v>3232</v>
      </c>
    </row>
    <row r="18981" spans="19:20">
      <c r="S18981" s="42">
        <v>90419</v>
      </c>
      <c r="T18981" s="66" t="s">
        <v>3232</v>
      </c>
    </row>
    <row r="18982" spans="19:20">
      <c r="S18982" s="42">
        <v>90423</v>
      </c>
      <c r="T18982" s="66" t="s">
        <v>3232</v>
      </c>
    </row>
    <row r="18983" spans="19:20">
      <c r="S18983" s="42">
        <v>90420</v>
      </c>
      <c r="T18983" s="66" t="s">
        <v>3232</v>
      </c>
    </row>
    <row r="18984" spans="19:20">
      <c r="S18984" s="42">
        <v>90417</v>
      </c>
      <c r="T18984" s="66" t="s">
        <v>3232</v>
      </c>
    </row>
    <row r="18985" spans="19:20">
      <c r="S18985" s="42">
        <v>90421</v>
      </c>
      <c r="T18985" s="66" t="s">
        <v>3232</v>
      </c>
    </row>
    <row r="18986" spans="19:20">
      <c r="S18986" s="42">
        <v>90413</v>
      </c>
      <c r="T18986" s="66" t="s">
        <v>3232</v>
      </c>
    </row>
    <row r="18987" spans="19:20">
      <c r="S18987" s="42">
        <v>90431</v>
      </c>
      <c r="T18987" s="66" t="s">
        <v>3232</v>
      </c>
    </row>
    <row r="18988" spans="19:20">
      <c r="S18988" s="42">
        <v>90435</v>
      </c>
      <c r="T18988" s="66" t="s">
        <v>3232</v>
      </c>
    </row>
    <row r="18989" spans="19:20">
      <c r="S18989" s="42">
        <v>90433</v>
      </c>
      <c r="T18989" s="66" t="s">
        <v>3232</v>
      </c>
    </row>
    <row r="18990" spans="19:20">
      <c r="S18990" s="42">
        <v>90436</v>
      </c>
      <c r="T18990" s="66" t="s">
        <v>4135</v>
      </c>
    </row>
    <row r="18991" spans="19:20">
      <c r="S18991" s="42">
        <v>90432</v>
      </c>
      <c r="T18991" s="66" t="s">
        <v>3232</v>
      </c>
    </row>
    <row r="18992" spans="19:20">
      <c r="S18992" s="42">
        <v>90430</v>
      </c>
      <c r="T18992" s="66" t="s">
        <v>3232</v>
      </c>
    </row>
    <row r="18993" spans="19:20">
      <c r="S18993" s="42">
        <v>90428</v>
      </c>
      <c r="T18993" s="66" t="s">
        <v>3232</v>
      </c>
    </row>
    <row r="18994" spans="19:20">
      <c r="S18994" s="42">
        <v>90425</v>
      </c>
      <c r="T18994" s="66" t="s">
        <v>3232</v>
      </c>
    </row>
    <row r="18995" spans="19:20">
      <c r="S18995" s="42">
        <v>90120</v>
      </c>
      <c r="T18995" s="66" t="s">
        <v>4791</v>
      </c>
    </row>
    <row r="18996" spans="19:20">
      <c r="S18996" s="42">
        <v>90124</v>
      </c>
      <c r="T18996" s="66" t="s">
        <v>4792</v>
      </c>
    </row>
    <row r="18997" spans="19:20">
      <c r="S18997" s="42">
        <v>50005</v>
      </c>
      <c r="T18997" s="66" t="s">
        <v>3213</v>
      </c>
    </row>
    <row r="18998" spans="19:20">
      <c r="S18998" s="42">
        <v>90122</v>
      </c>
      <c r="T18998" s="66" t="s">
        <v>4792</v>
      </c>
    </row>
    <row r="18999" spans="19:20">
      <c r="S18999" s="42">
        <v>90121</v>
      </c>
      <c r="T18999" s="66" t="s">
        <v>4791</v>
      </c>
    </row>
    <row r="19000" spans="19:20">
      <c r="S19000" s="42">
        <v>90303</v>
      </c>
      <c r="T19000" s="66" t="s">
        <v>4792</v>
      </c>
    </row>
    <row r="19001" spans="19:20">
      <c r="S19001" s="42">
        <v>90301</v>
      </c>
      <c r="T19001" s="66" t="s">
        <v>4792</v>
      </c>
    </row>
    <row r="19002" spans="19:20">
      <c r="S19002" s="42">
        <v>90299</v>
      </c>
      <c r="T19002" s="66" t="s">
        <v>4792</v>
      </c>
    </row>
    <row r="19003" spans="19:20">
      <c r="S19003" s="42">
        <v>90130</v>
      </c>
      <c r="T19003" s="66" t="s">
        <v>4792</v>
      </c>
    </row>
    <row r="19004" spans="19:20">
      <c r="S19004" s="42">
        <v>90240</v>
      </c>
      <c r="T19004" s="66" t="s">
        <v>4792</v>
      </c>
    </row>
    <row r="19005" spans="19:20">
      <c r="S19005" s="42">
        <v>28615</v>
      </c>
      <c r="T19005" s="66" t="s">
        <v>3293</v>
      </c>
    </row>
    <row r="19006" spans="19:20">
      <c r="S19006" s="42">
        <v>90136</v>
      </c>
      <c r="T19006" s="66" t="s">
        <v>4792</v>
      </c>
    </row>
    <row r="19007" spans="19:20">
      <c r="S19007" s="42">
        <v>90353</v>
      </c>
      <c r="T19007" s="66" t="s">
        <v>4792</v>
      </c>
    </row>
    <row r="19008" spans="19:20">
      <c r="S19008" s="42">
        <v>90265</v>
      </c>
      <c r="T19008" s="66" t="s">
        <v>4792</v>
      </c>
    </row>
    <row r="19009" spans="19:20">
      <c r="S19009" s="42">
        <v>90300</v>
      </c>
      <c r="T19009" s="66" t="s">
        <v>4792</v>
      </c>
    </row>
    <row r="19010" spans="19:20">
      <c r="S19010" s="42">
        <v>90127</v>
      </c>
      <c r="T19010" s="66" t="s">
        <v>4792</v>
      </c>
    </row>
    <row r="19011" spans="19:20">
      <c r="S19011" s="42">
        <v>90144</v>
      </c>
      <c r="T19011" s="66" t="s">
        <v>4792</v>
      </c>
    </row>
    <row r="19012" spans="19:20">
      <c r="S19012" s="42">
        <v>90274</v>
      </c>
      <c r="T19012" s="66" t="s">
        <v>4792</v>
      </c>
    </row>
    <row r="19013" spans="19:20">
      <c r="S19013" s="42">
        <v>90256</v>
      </c>
      <c r="T19013" s="66" t="s">
        <v>4792</v>
      </c>
    </row>
    <row r="19014" spans="19:20">
      <c r="S19014" s="42">
        <v>90247</v>
      </c>
      <c r="T19014" s="66" t="s">
        <v>4791</v>
      </c>
    </row>
    <row r="19015" spans="19:20">
      <c r="S19015" s="42">
        <v>90266</v>
      </c>
      <c r="T19015" s="66" t="s">
        <v>4792</v>
      </c>
    </row>
    <row r="19016" spans="19:20">
      <c r="S19016" s="42">
        <v>90248</v>
      </c>
      <c r="T19016" s="66" t="s">
        <v>4791</v>
      </c>
    </row>
    <row r="19017" spans="19:20">
      <c r="S19017" s="42">
        <v>90244</v>
      </c>
      <c r="T19017" s="66" t="s">
        <v>4792</v>
      </c>
    </row>
    <row r="19018" spans="19:20">
      <c r="S19018" s="42">
        <v>90141</v>
      </c>
      <c r="T19018" s="66" t="s">
        <v>4792</v>
      </c>
    </row>
    <row r="19019" spans="19:20">
      <c r="S19019" s="42">
        <v>90352</v>
      </c>
      <c r="T19019" s="66" t="s">
        <v>4792</v>
      </c>
    </row>
    <row r="19020" spans="19:20">
      <c r="S19020" s="42">
        <v>90368</v>
      </c>
      <c r="T19020" s="66" t="s">
        <v>4792</v>
      </c>
    </row>
    <row r="19021" spans="19:20">
      <c r="S19021" s="42">
        <v>90365</v>
      </c>
      <c r="T19021" s="66" t="s">
        <v>4792</v>
      </c>
    </row>
    <row r="19022" spans="19:20">
      <c r="S19022" s="42">
        <v>120664</v>
      </c>
      <c r="T19022" s="66" t="s">
        <v>4793</v>
      </c>
    </row>
    <row r="19023" spans="19:20">
      <c r="S19023" s="42">
        <v>90379</v>
      </c>
      <c r="T19023" s="66" t="s">
        <v>4792</v>
      </c>
    </row>
    <row r="19024" spans="19:20">
      <c r="S19024" s="42">
        <v>10013</v>
      </c>
      <c r="T19024" s="66" t="s">
        <v>3458</v>
      </c>
    </row>
    <row r="19025" spans="19:20">
      <c r="S19025" s="42">
        <v>90399</v>
      </c>
      <c r="T19025" s="66" t="s">
        <v>4792</v>
      </c>
    </row>
    <row r="19026" spans="19:20">
      <c r="S19026" s="42">
        <v>90406</v>
      </c>
      <c r="T19026" s="66" t="s">
        <v>4792</v>
      </c>
    </row>
    <row r="19027" spans="19:20">
      <c r="S19027" s="42">
        <v>90401</v>
      </c>
      <c r="T19027" s="66" t="s">
        <v>4792</v>
      </c>
    </row>
    <row r="19028" spans="19:20">
      <c r="S19028" s="42">
        <v>28614</v>
      </c>
      <c r="T19028" s="66" t="s">
        <v>3568</v>
      </c>
    </row>
    <row r="19029" spans="19:20">
      <c r="S19029" s="42">
        <v>90437</v>
      </c>
      <c r="T19029" s="66" t="s">
        <v>4135</v>
      </c>
    </row>
    <row r="19030" spans="19:20">
      <c r="S19030" s="42">
        <v>90440</v>
      </c>
      <c r="T19030" s="66" t="s">
        <v>4135</v>
      </c>
    </row>
    <row r="19031" spans="19:20">
      <c r="S19031" s="42">
        <v>90438</v>
      </c>
      <c r="T19031" s="66" t="s">
        <v>4135</v>
      </c>
    </row>
    <row r="19032" spans="19:20">
      <c r="S19032" s="42">
        <v>90445</v>
      </c>
      <c r="T19032" s="66" t="s">
        <v>4792</v>
      </c>
    </row>
    <row r="19033" spans="19:20">
      <c r="S19033" s="42">
        <v>90439</v>
      </c>
      <c r="T19033" s="66" t="s">
        <v>4135</v>
      </c>
    </row>
    <row r="19034" spans="19:20">
      <c r="S19034" s="42">
        <v>26572</v>
      </c>
      <c r="T19034" s="66" t="s">
        <v>4746</v>
      </c>
    </row>
    <row r="19035" spans="19:20">
      <c r="S19035" s="42">
        <v>90444</v>
      </c>
      <c r="T19035" s="66" t="s">
        <v>4792</v>
      </c>
    </row>
    <row r="19036" spans="19:20">
      <c r="S19036" s="42">
        <v>90443</v>
      </c>
      <c r="T19036" s="66" t="s">
        <v>4792</v>
      </c>
    </row>
    <row r="19037" spans="19:20">
      <c r="S19037" s="42">
        <v>90447</v>
      </c>
      <c r="T19037" s="66" t="s">
        <v>4792</v>
      </c>
    </row>
    <row r="19038" spans="19:20">
      <c r="S19038" s="42">
        <v>90459</v>
      </c>
      <c r="T19038" s="66" t="s">
        <v>4792</v>
      </c>
    </row>
    <row r="19039" spans="19:20">
      <c r="S19039" s="42">
        <v>90483</v>
      </c>
      <c r="T19039" s="66" t="s">
        <v>4780</v>
      </c>
    </row>
    <row r="19040" spans="19:20">
      <c r="S19040" s="42">
        <v>90455</v>
      </c>
      <c r="T19040" s="66" t="s">
        <v>4792</v>
      </c>
    </row>
    <row r="19041" spans="19:20">
      <c r="S19041" s="42">
        <v>90485</v>
      </c>
      <c r="T19041" s="66" t="s">
        <v>4792</v>
      </c>
    </row>
    <row r="19042" spans="19:20">
      <c r="S19042" s="42">
        <v>90452</v>
      </c>
      <c r="T19042" s="66" t="s">
        <v>4792</v>
      </c>
    </row>
    <row r="19043" spans="19:20">
      <c r="S19043" s="42">
        <v>90486</v>
      </c>
      <c r="T19043" s="66" t="s">
        <v>4792</v>
      </c>
    </row>
    <row r="19044" spans="19:20">
      <c r="S19044" s="42">
        <v>90496</v>
      </c>
      <c r="T19044" s="66" t="s">
        <v>4792</v>
      </c>
    </row>
    <row r="19045" spans="19:20">
      <c r="S19045" s="42">
        <v>90497</v>
      </c>
      <c r="T19045" s="66" t="s">
        <v>4789</v>
      </c>
    </row>
    <row r="19046" spans="19:20">
      <c r="S19046" s="42">
        <v>90510</v>
      </c>
      <c r="T19046" s="66" t="s">
        <v>4791</v>
      </c>
    </row>
    <row r="19047" spans="19:20">
      <c r="S19047" s="42">
        <v>90522</v>
      </c>
      <c r="T19047" s="66" t="s">
        <v>4792</v>
      </c>
    </row>
    <row r="19048" spans="19:20">
      <c r="S19048" s="42">
        <v>30037</v>
      </c>
      <c r="T19048" s="66" t="s">
        <v>4772</v>
      </c>
    </row>
    <row r="19049" spans="19:20">
      <c r="S19049" s="42">
        <v>51016</v>
      </c>
      <c r="T19049" s="66" t="s">
        <v>3213</v>
      </c>
    </row>
    <row r="19050" spans="19:20">
      <c r="S19050" s="42">
        <v>90557</v>
      </c>
      <c r="T19050" s="66" t="s">
        <v>4772</v>
      </c>
    </row>
    <row r="19051" spans="19:20">
      <c r="S19051" s="42">
        <v>90494</v>
      </c>
      <c r="T19051" s="66" t="s">
        <v>4792</v>
      </c>
    </row>
    <row r="19052" spans="19:20">
      <c r="S19052" s="42">
        <v>90523</v>
      </c>
      <c r="T19052" s="66" t="s">
        <v>3877</v>
      </c>
    </row>
    <row r="19053" spans="19:20">
      <c r="S19053" s="42">
        <v>90543</v>
      </c>
      <c r="T19053" s="66" t="s">
        <v>4792</v>
      </c>
    </row>
    <row r="19054" spans="19:20">
      <c r="S19054" s="42">
        <v>90559</v>
      </c>
      <c r="T19054" s="66" t="s">
        <v>4777</v>
      </c>
    </row>
    <row r="19055" spans="19:20">
      <c r="S19055" s="42">
        <v>60018</v>
      </c>
      <c r="T19055" s="66" t="s">
        <v>4772</v>
      </c>
    </row>
    <row r="19056" spans="19:20">
      <c r="S19056" s="42">
        <v>51021</v>
      </c>
      <c r="T19056" s="66" t="s">
        <v>3458</v>
      </c>
    </row>
    <row r="19057" spans="19:20">
      <c r="S19057" s="42">
        <v>90517</v>
      </c>
      <c r="T19057" s="66" t="s">
        <v>4772</v>
      </c>
    </row>
    <row r="19058" spans="19:20">
      <c r="S19058" s="42">
        <v>120222</v>
      </c>
      <c r="T19058" s="66" t="s">
        <v>4772</v>
      </c>
    </row>
    <row r="19059" spans="19:20">
      <c r="S19059" s="42">
        <v>60034</v>
      </c>
      <c r="T19059" s="66" t="s">
        <v>4772</v>
      </c>
    </row>
    <row r="19060" spans="19:20">
      <c r="S19060" s="42">
        <v>10015</v>
      </c>
      <c r="T19060" s="66" t="s">
        <v>4772</v>
      </c>
    </row>
    <row r="19061" spans="19:20">
      <c r="S19061" s="42">
        <v>30036</v>
      </c>
      <c r="T19061" s="66" t="s">
        <v>4772</v>
      </c>
    </row>
    <row r="19062" spans="19:20">
      <c r="S19062" s="42">
        <v>28617</v>
      </c>
      <c r="T19062" s="66" t="s">
        <v>4794</v>
      </c>
    </row>
    <row r="19063" spans="19:20">
      <c r="S19063" s="42">
        <v>28616</v>
      </c>
      <c r="T19063" s="66" t="s">
        <v>4794</v>
      </c>
    </row>
    <row r="19064" spans="19:20">
      <c r="S19064" s="42">
        <v>28621</v>
      </c>
      <c r="T19064" s="66" t="s">
        <v>4794</v>
      </c>
    </row>
    <row r="19065" spans="19:20">
      <c r="S19065" s="42">
        <v>28618</v>
      </c>
      <c r="T19065" s="66" t="s">
        <v>4794</v>
      </c>
    </row>
    <row r="19066" spans="19:20">
      <c r="S19066" s="42">
        <v>90590</v>
      </c>
      <c r="T19066" s="66" t="s">
        <v>4792</v>
      </c>
    </row>
    <row r="19067" spans="19:20">
      <c r="S19067" s="42">
        <v>90602</v>
      </c>
      <c r="T19067" s="66" t="s">
        <v>4778</v>
      </c>
    </row>
    <row r="19068" spans="19:20">
      <c r="S19068" s="42">
        <v>90600</v>
      </c>
      <c r="T19068" s="66" t="s">
        <v>4792</v>
      </c>
    </row>
    <row r="19069" spans="19:20">
      <c r="S19069" s="42">
        <v>90596</v>
      </c>
      <c r="T19069" s="66" t="s">
        <v>4792</v>
      </c>
    </row>
    <row r="19070" spans="19:20">
      <c r="S19070" s="42">
        <v>28620</v>
      </c>
      <c r="T19070" s="66" t="s">
        <v>4794</v>
      </c>
    </row>
    <row r="19071" spans="19:20">
      <c r="S19071" s="42">
        <v>90605</v>
      </c>
      <c r="T19071" s="66" t="s">
        <v>4792</v>
      </c>
    </row>
    <row r="19072" spans="19:20">
      <c r="S19072" s="42">
        <v>28619</v>
      </c>
      <c r="T19072" s="66" t="s">
        <v>4794</v>
      </c>
    </row>
    <row r="19073" spans="19:20">
      <c r="S19073" s="42">
        <v>90640</v>
      </c>
      <c r="T19073" s="66" t="s">
        <v>4795</v>
      </c>
    </row>
    <row r="19074" spans="19:20">
      <c r="S19074" s="42">
        <v>90667</v>
      </c>
      <c r="T19074" s="66" t="s">
        <v>4783</v>
      </c>
    </row>
    <row r="19075" spans="19:20">
      <c r="S19075" s="42">
        <v>90661</v>
      </c>
      <c r="T19075" s="66" t="s">
        <v>4796</v>
      </c>
    </row>
    <row r="19076" spans="19:20">
      <c r="S19076" s="42">
        <v>90660</v>
      </c>
      <c r="T19076" s="66" t="s">
        <v>4796</v>
      </c>
    </row>
    <row r="19077" spans="19:20">
      <c r="S19077" s="42">
        <v>90668</v>
      </c>
      <c r="T19077" s="66" t="s">
        <v>4783</v>
      </c>
    </row>
    <row r="19078" spans="19:20">
      <c r="S19078" s="42">
        <v>28622</v>
      </c>
      <c r="T19078" s="66" t="s">
        <v>4794</v>
      </c>
    </row>
    <row r="19079" spans="19:20">
      <c r="S19079" s="42">
        <v>90704</v>
      </c>
      <c r="T19079" s="66" t="s">
        <v>4797</v>
      </c>
    </row>
    <row r="19080" spans="19:20">
      <c r="S19080" s="42">
        <v>90705</v>
      </c>
      <c r="T19080" s="66" t="s">
        <v>4797</v>
      </c>
    </row>
    <row r="19081" spans="19:20">
      <c r="S19081" s="42">
        <v>90706</v>
      </c>
      <c r="T19081" s="66" t="s">
        <v>4797</v>
      </c>
    </row>
    <row r="19082" spans="19:20">
      <c r="S19082" s="42">
        <v>120796</v>
      </c>
      <c r="T19082" s="66" t="s">
        <v>4797</v>
      </c>
    </row>
    <row r="19083" spans="19:20">
      <c r="S19083" s="42">
        <v>120794</v>
      </c>
      <c r="T19083" s="66" t="s">
        <v>4797</v>
      </c>
    </row>
    <row r="19084" spans="19:20">
      <c r="S19084" s="42">
        <v>90682</v>
      </c>
      <c r="T19084" s="66" t="s">
        <v>4798</v>
      </c>
    </row>
    <row r="19085" spans="19:20">
      <c r="S19085" s="42">
        <v>90670</v>
      </c>
      <c r="T19085" s="66" t="s">
        <v>4783</v>
      </c>
    </row>
    <row r="19086" spans="19:20">
      <c r="S19086" s="42">
        <v>90690</v>
      </c>
      <c r="T19086" s="66" t="s">
        <v>4796</v>
      </c>
    </row>
    <row r="19087" spans="19:20">
      <c r="S19087" s="42">
        <v>90671</v>
      </c>
      <c r="T19087" s="66" t="s">
        <v>4783</v>
      </c>
    </row>
    <row r="19088" spans="19:20">
      <c r="S19088" s="42">
        <v>90691</v>
      </c>
      <c r="T19088" s="66" t="s">
        <v>4796</v>
      </c>
    </row>
    <row r="19089" spans="19:20">
      <c r="S19089" s="42">
        <v>90696</v>
      </c>
      <c r="T19089" s="66" t="s">
        <v>4772</v>
      </c>
    </row>
    <row r="19090" spans="19:20">
      <c r="S19090" s="42">
        <v>90695</v>
      </c>
      <c r="T19090" s="66" t="s">
        <v>4798</v>
      </c>
    </row>
    <row r="19091" spans="19:20">
      <c r="S19091" s="42">
        <v>90692</v>
      </c>
      <c r="T19091" s="66" t="s">
        <v>4796</v>
      </c>
    </row>
    <row r="19092" spans="19:20">
      <c r="S19092" s="42">
        <v>90648</v>
      </c>
      <c r="T19092" s="66" t="s">
        <v>4799</v>
      </c>
    </row>
    <row r="19093" spans="19:20">
      <c r="S19093" s="42">
        <v>90697</v>
      </c>
      <c r="T19093" s="66" t="s">
        <v>4772</v>
      </c>
    </row>
    <row r="19094" spans="19:20">
      <c r="S19094" s="42">
        <v>90669</v>
      </c>
      <c r="T19094" s="66" t="s">
        <v>4783</v>
      </c>
    </row>
    <row r="19095" spans="19:20">
      <c r="S19095" s="42">
        <v>90698</v>
      </c>
      <c r="T19095" s="66" t="s">
        <v>4772</v>
      </c>
    </row>
    <row r="19096" spans="19:20">
      <c r="S19096" s="42">
        <v>90699</v>
      </c>
      <c r="T19096" s="66" t="s">
        <v>4772</v>
      </c>
    </row>
    <row r="19097" spans="19:20">
      <c r="S19097" s="42">
        <v>90700</v>
      </c>
      <c r="T19097" s="66" t="s">
        <v>4772</v>
      </c>
    </row>
    <row r="19098" spans="19:20">
      <c r="S19098" s="42">
        <v>120531</v>
      </c>
      <c r="T19098" s="66" t="s">
        <v>3301</v>
      </c>
    </row>
    <row r="19099" spans="19:20">
      <c r="S19099" s="42">
        <v>120525</v>
      </c>
      <c r="T19099" s="66" t="s">
        <v>4792</v>
      </c>
    </row>
    <row r="19100" spans="19:20">
      <c r="S19100" s="42">
        <v>120530</v>
      </c>
      <c r="T19100" s="66" t="s">
        <v>3301</v>
      </c>
    </row>
    <row r="19101" spans="19:20">
      <c r="S19101" s="42">
        <v>90708</v>
      </c>
      <c r="T19101" s="66" t="s">
        <v>4797</v>
      </c>
    </row>
    <row r="19102" spans="19:20">
      <c r="S19102" s="42">
        <v>120524</v>
      </c>
      <c r="T19102" s="66" t="s">
        <v>4792</v>
      </c>
    </row>
    <row r="19103" spans="19:20">
      <c r="S19103" s="42">
        <v>120532</v>
      </c>
      <c r="T19103" s="66" t="s">
        <v>3301</v>
      </c>
    </row>
    <row r="19104" spans="19:20">
      <c r="S19104" s="42">
        <v>120563</v>
      </c>
      <c r="T19104" s="66" t="s">
        <v>4792</v>
      </c>
    </row>
    <row r="19105" spans="19:20">
      <c r="S19105" s="42">
        <v>120564</v>
      </c>
      <c r="T19105" s="66" t="s">
        <v>4792</v>
      </c>
    </row>
    <row r="19106" spans="19:20">
      <c r="S19106" s="42">
        <v>120668</v>
      </c>
      <c r="T19106" s="66" t="s">
        <v>4793</v>
      </c>
    </row>
    <row r="19107" spans="19:20">
      <c r="S19107" s="42">
        <v>120181</v>
      </c>
      <c r="T19107" s="66" t="s">
        <v>4772</v>
      </c>
    </row>
    <row r="19108" spans="19:20">
      <c r="S19108" s="42">
        <v>120177</v>
      </c>
      <c r="T19108" s="66" t="s">
        <v>4772</v>
      </c>
    </row>
    <row r="19109" spans="19:20">
      <c r="S19109" s="42">
        <v>120283</v>
      </c>
      <c r="T19109" s="66" t="s">
        <v>4792</v>
      </c>
    </row>
    <row r="19110" spans="19:20">
      <c r="S19110" s="42">
        <v>120178</v>
      </c>
      <c r="T19110" s="66" t="s">
        <v>4772</v>
      </c>
    </row>
    <row r="19111" spans="19:20">
      <c r="S19111" s="42">
        <v>120286</v>
      </c>
      <c r="T19111" s="66" t="s">
        <v>4791</v>
      </c>
    </row>
    <row r="19112" spans="19:20">
      <c r="S19112" s="42">
        <v>120287</v>
      </c>
      <c r="T19112" s="66" t="s">
        <v>4791</v>
      </c>
    </row>
    <row r="19113" spans="19:20">
      <c r="S19113" s="42">
        <v>80709</v>
      </c>
      <c r="T19113" s="66" t="s">
        <v>3465</v>
      </c>
    </row>
    <row r="19114" spans="19:20">
      <c r="S19114" s="42">
        <v>80710</v>
      </c>
      <c r="T19114" s="66" t="s">
        <v>3465</v>
      </c>
    </row>
    <row r="19115" spans="19:20">
      <c r="S19115" s="42">
        <v>120428</v>
      </c>
      <c r="T19115" s="66" t="s">
        <v>4792</v>
      </c>
    </row>
    <row r="19116" spans="19:20">
      <c r="S19116" s="42">
        <v>120411</v>
      </c>
      <c r="T19116" s="66" t="s">
        <v>4792</v>
      </c>
    </row>
    <row r="19117" spans="19:20">
      <c r="S19117" s="42">
        <v>120317</v>
      </c>
      <c r="T19117" s="66" t="s">
        <v>4792</v>
      </c>
    </row>
    <row r="19118" spans="19:20">
      <c r="S19118" s="42">
        <v>120321</v>
      </c>
      <c r="T19118" s="66" t="s">
        <v>4792</v>
      </c>
    </row>
    <row r="19119" spans="19:20">
      <c r="S19119" s="42">
        <v>120315</v>
      </c>
      <c r="T19119" s="66" t="s">
        <v>4792</v>
      </c>
    </row>
    <row r="19120" spans="19:20">
      <c r="S19120" s="42">
        <v>120318</v>
      </c>
      <c r="T19120" s="66" t="s">
        <v>4792</v>
      </c>
    </row>
    <row r="19121" spans="19:20">
      <c r="S19121" s="42">
        <v>120316</v>
      </c>
      <c r="T19121" s="66" t="s">
        <v>4792</v>
      </c>
    </row>
    <row r="19122" spans="19:20">
      <c r="S19122" s="42">
        <v>120380</v>
      </c>
      <c r="T19122" s="66" t="s">
        <v>4792</v>
      </c>
    </row>
    <row r="19123" spans="19:20">
      <c r="S19123" s="42">
        <v>120378</v>
      </c>
      <c r="T19123" s="66" t="s">
        <v>4792</v>
      </c>
    </row>
    <row r="19124" spans="19:20">
      <c r="S19124" s="42">
        <v>120323</v>
      </c>
      <c r="T19124" s="66" t="s">
        <v>4792</v>
      </c>
    </row>
    <row r="19125" spans="19:20">
      <c r="S19125" s="42">
        <v>120429</v>
      </c>
      <c r="T19125" s="66" t="s">
        <v>4792</v>
      </c>
    </row>
    <row r="19126" spans="19:20">
      <c r="S19126" s="42">
        <v>120314</v>
      </c>
      <c r="T19126" s="66" t="s">
        <v>4792</v>
      </c>
    </row>
    <row r="19127" spans="19:20">
      <c r="S19127" s="42">
        <v>120460</v>
      </c>
      <c r="T19127" s="66" t="s">
        <v>4792</v>
      </c>
    </row>
    <row r="19128" spans="19:20">
      <c r="S19128" s="42">
        <v>120472</v>
      </c>
      <c r="T19128" s="66" t="s">
        <v>3232</v>
      </c>
    </row>
    <row r="19129" spans="19:20">
      <c r="S19129" s="42">
        <v>120467</v>
      </c>
      <c r="T19129" s="66" t="s">
        <v>4792</v>
      </c>
    </row>
    <row r="19130" spans="19:20">
      <c r="S19130" s="42">
        <v>120481</v>
      </c>
      <c r="T19130" s="66" t="s">
        <v>4778</v>
      </c>
    </row>
    <row r="19131" spans="19:20">
      <c r="S19131" s="42">
        <v>120474</v>
      </c>
      <c r="T19131" s="66" t="s">
        <v>3232</v>
      </c>
    </row>
    <row r="19132" spans="19:20">
      <c r="S19132" s="42">
        <v>120473</v>
      </c>
      <c r="T19132" s="66" t="s">
        <v>3232</v>
      </c>
    </row>
    <row r="19133" spans="19:20">
      <c r="S19133" s="42">
        <v>120476</v>
      </c>
      <c r="T19133" s="66" t="s">
        <v>3232</v>
      </c>
    </row>
    <row r="19134" spans="19:20">
      <c r="S19134" s="42">
        <v>26573</v>
      </c>
      <c r="T19134" s="66" t="s">
        <v>4778</v>
      </c>
    </row>
    <row r="19135" spans="19:20">
      <c r="S19135" s="42">
        <v>120482</v>
      </c>
      <c r="T19135" s="66" t="s">
        <v>4778</v>
      </c>
    </row>
    <row r="19136" spans="19:20">
      <c r="S19136" s="42">
        <v>120485</v>
      </c>
      <c r="T19136" s="66" t="s">
        <v>4792</v>
      </c>
    </row>
    <row r="19137" spans="19:20">
      <c r="S19137" s="42">
        <v>120769</v>
      </c>
      <c r="T19137" s="66" t="s">
        <v>4783</v>
      </c>
    </row>
    <row r="19138" spans="19:20">
      <c r="S19138" s="42">
        <v>120765</v>
      </c>
      <c r="T19138" s="66" t="s">
        <v>4797</v>
      </c>
    </row>
    <row r="19139" spans="19:20">
      <c r="S19139" s="42">
        <v>120766</v>
      </c>
      <c r="T19139" s="66" t="s">
        <v>4798</v>
      </c>
    </row>
    <row r="19140" spans="19:20">
      <c r="S19140" s="42">
        <v>120483</v>
      </c>
      <c r="T19140" s="66" t="s">
        <v>4135</v>
      </c>
    </row>
    <row r="19141" spans="19:20">
      <c r="S19141" s="42">
        <v>120267</v>
      </c>
      <c r="T19141" s="66" t="s">
        <v>3254</v>
      </c>
    </row>
    <row r="19142" spans="19:20">
      <c r="S19142" s="42">
        <v>120768</v>
      </c>
      <c r="T19142" s="66" t="s">
        <v>4783</v>
      </c>
    </row>
    <row r="19143" spans="19:20">
      <c r="S19143" s="42">
        <v>120764</v>
      </c>
      <c r="T19143" s="66" t="s">
        <v>4797</v>
      </c>
    </row>
    <row r="19144" spans="19:20">
      <c r="S19144" s="42">
        <v>120734</v>
      </c>
      <c r="T19144" s="66" t="s">
        <v>4798</v>
      </c>
    </row>
    <row r="19145" spans="19:20">
      <c r="S19145" s="42">
        <v>120780</v>
      </c>
      <c r="T19145" s="66" t="s">
        <v>4796</v>
      </c>
    </row>
    <row r="19146" spans="19:20">
      <c r="S19146" s="42">
        <v>120680</v>
      </c>
      <c r="T19146" s="66" t="s">
        <v>4778</v>
      </c>
    </row>
    <row r="19147" spans="19:20">
      <c r="S19147" s="42">
        <v>120676</v>
      </c>
      <c r="T19147" s="66" t="s">
        <v>4772</v>
      </c>
    </row>
    <row r="19148" spans="19:20">
      <c r="S19148" s="42">
        <v>120489</v>
      </c>
      <c r="T19148" s="66" t="s">
        <v>4792</v>
      </c>
    </row>
    <row r="19149" spans="19:20">
      <c r="S19149" s="42">
        <v>120486</v>
      </c>
      <c r="T19149" s="66" t="s">
        <v>4792</v>
      </c>
    </row>
    <row r="19150" spans="19:20">
      <c r="S19150" s="42">
        <v>120488</v>
      </c>
      <c r="T19150" s="66" t="s">
        <v>4792</v>
      </c>
    </row>
    <row r="19151" spans="19:20">
      <c r="S19151" s="42">
        <v>120495</v>
      </c>
      <c r="T19151" s="66" t="s">
        <v>3254</v>
      </c>
    </row>
    <row r="19152" spans="19:20">
      <c r="S19152" s="42">
        <v>120575</v>
      </c>
      <c r="T19152" s="66" t="s">
        <v>4800</v>
      </c>
    </row>
    <row r="19153" spans="19:20">
      <c r="S19153" s="42">
        <v>120651</v>
      </c>
      <c r="T19153" s="66" t="s">
        <v>4801</v>
      </c>
    </row>
    <row r="19154" spans="19:20">
      <c r="S19154" s="42">
        <v>120577</v>
      </c>
      <c r="T19154" s="66" t="s">
        <v>4800</v>
      </c>
    </row>
    <row r="19155" spans="19:20">
      <c r="S19155" s="42">
        <v>26574</v>
      </c>
      <c r="T19155" s="66" t="s">
        <v>3568</v>
      </c>
    </row>
    <row r="19156" spans="19:20">
      <c r="S19156" s="42">
        <v>120724</v>
      </c>
      <c r="T19156" s="66" t="s">
        <v>4802</v>
      </c>
    </row>
    <row r="19157" spans="19:20">
      <c r="S19157" s="42">
        <v>120712</v>
      </c>
      <c r="T19157" s="66" t="s">
        <v>4803</v>
      </c>
    </row>
    <row r="19158" spans="19:20">
      <c r="S19158" s="42">
        <v>30045</v>
      </c>
      <c r="T19158" s="66" t="s">
        <v>3230</v>
      </c>
    </row>
    <row r="19159" spans="19:20">
      <c r="S19159" s="42">
        <v>51013</v>
      </c>
      <c r="T19159" s="66" t="s">
        <v>3354</v>
      </c>
    </row>
    <row r="19160" spans="19:20">
      <c r="S19160" s="42">
        <v>120785</v>
      </c>
      <c r="T19160" s="66" t="s">
        <v>4802</v>
      </c>
    </row>
    <row r="19161" spans="19:20">
      <c r="S19161" s="42">
        <v>4032</v>
      </c>
      <c r="T19161" s="66" t="s">
        <v>4070</v>
      </c>
    </row>
    <row r="19162" spans="19:20">
      <c r="S19162" s="42">
        <v>28623</v>
      </c>
      <c r="T19162" s="66" t="s">
        <v>3421</v>
      </c>
    </row>
    <row r="19163" spans="19:20">
      <c r="S19163" s="42">
        <v>200701</v>
      </c>
      <c r="T19163" s="66" t="s">
        <v>3301</v>
      </c>
    </row>
    <row r="19164" spans="19:20">
      <c r="S19164" s="42">
        <v>200702</v>
      </c>
      <c r="T19164" s="66" t="s">
        <v>3301</v>
      </c>
    </row>
    <row r="19165" spans="19:20">
      <c r="S19165" s="42">
        <v>1065</v>
      </c>
      <c r="T19165" s="66" t="s">
        <v>3458</v>
      </c>
    </row>
    <row r="19166" spans="19:20">
      <c r="S19166" s="42">
        <v>1067</v>
      </c>
      <c r="T19166" s="66" t="s">
        <v>4792</v>
      </c>
    </row>
    <row r="19167" spans="19:20">
      <c r="S19167" s="42">
        <v>1064</v>
      </c>
      <c r="T19167" s="66" t="s">
        <v>4792</v>
      </c>
    </row>
    <row r="19168" spans="19:20">
      <c r="S19168" s="42">
        <v>1069</v>
      </c>
      <c r="T19168" s="66" t="s">
        <v>4792</v>
      </c>
    </row>
    <row r="19169" spans="19:20">
      <c r="S19169" s="42">
        <v>1068</v>
      </c>
      <c r="T19169" s="66" t="s">
        <v>3458</v>
      </c>
    </row>
    <row r="19170" spans="19:20">
      <c r="S19170" s="42">
        <v>1066</v>
      </c>
      <c r="T19170" s="66" t="s">
        <v>4772</v>
      </c>
    </row>
    <row r="19171" spans="19:20">
      <c r="S19171" s="42">
        <v>1070</v>
      </c>
      <c r="T19171" s="66" t="s">
        <v>4783</v>
      </c>
    </row>
    <row r="19172" spans="19:20">
      <c r="S19172" s="42">
        <v>1072</v>
      </c>
      <c r="T19172" s="66" t="s">
        <v>4804</v>
      </c>
    </row>
    <row r="19173" spans="19:20">
      <c r="S19173" s="42">
        <v>1071</v>
      </c>
      <c r="T19173" s="66" t="s">
        <v>4772</v>
      </c>
    </row>
    <row r="19174" spans="19:20">
      <c r="S19174" s="42">
        <v>1073</v>
      </c>
      <c r="T19174" s="66" t="s">
        <v>3458</v>
      </c>
    </row>
    <row r="19175" spans="19:20">
      <c r="S19175" s="42">
        <v>1074</v>
      </c>
      <c r="T19175" s="66" t="s">
        <v>3458</v>
      </c>
    </row>
    <row r="19176" spans="19:20">
      <c r="S19176" s="42">
        <v>1075</v>
      </c>
      <c r="T19176" s="66" t="s">
        <v>4772</v>
      </c>
    </row>
    <row r="19177" spans="19:20">
      <c r="S19177" s="42">
        <v>1077</v>
      </c>
      <c r="T19177" s="66" t="s">
        <v>3213</v>
      </c>
    </row>
    <row r="19178" spans="19:20">
      <c r="S19178" s="42">
        <v>1078</v>
      </c>
      <c r="T19178" s="66" t="s">
        <v>4805</v>
      </c>
    </row>
    <row r="19179" spans="19:20">
      <c r="S19179" s="42">
        <v>1076</v>
      </c>
      <c r="T19179" s="66" t="s">
        <v>4805</v>
      </c>
    </row>
    <row r="19180" spans="19:20">
      <c r="S19180" s="42">
        <v>1079</v>
      </c>
      <c r="T19180" s="66" t="s">
        <v>4779</v>
      </c>
    </row>
    <row r="19181" spans="19:20">
      <c r="S19181" s="42">
        <v>1081</v>
      </c>
      <c r="T19181" s="66" t="s">
        <v>3458</v>
      </c>
    </row>
    <row r="19182" spans="19:20">
      <c r="S19182" s="42">
        <v>1085</v>
      </c>
      <c r="T19182" s="66" t="s">
        <v>3458</v>
      </c>
    </row>
    <row r="19183" spans="19:20">
      <c r="S19183" s="42">
        <v>1084</v>
      </c>
      <c r="T19183" s="66" t="s">
        <v>3458</v>
      </c>
    </row>
    <row r="19184" spans="19:20">
      <c r="S19184" s="42">
        <v>1080</v>
      </c>
      <c r="T19184" s="66" t="s">
        <v>4806</v>
      </c>
    </row>
    <row r="19185" spans="19:20">
      <c r="S19185" s="42">
        <v>1083</v>
      </c>
      <c r="T19185" s="66" t="s">
        <v>3458</v>
      </c>
    </row>
    <row r="19186" spans="19:20">
      <c r="S19186" s="42">
        <v>1082</v>
      </c>
      <c r="T19186" s="66" t="s">
        <v>3458</v>
      </c>
    </row>
    <row r="19187" spans="19:20">
      <c r="S19187" s="42">
        <v>2068</v>
      </c>
      <c r="T19187" s="66" t="s">
        <v>4772</v>
      </c>
    </row>
    <row r="19188" spans="19:20">
      <c r="S19188" s="42">
        <v>2070</v>
      </c>
      <c r="T19188" s="66" t="s">
        <v>3458</v>
      </c>
    </row>
    <row r="19189" spans="19:20">
      <c r="S19189" s="42">
        <v>2069</v>
      </c>
      <c r="T19189" s="66" t="s">
        <v>4804</v>
      </c>
    </row>
    <row r="19190" spans="19:20">
      <c r="S19190" s="42">
        <v>2072</v>
      </c>
      <c r="T19190" s="66" t="s">
        <v>4804</v>
      </c>
    </row>
    <row r="19191" spans="19:20">
      <c r="S19191" s="42">
        <v>2071</v>
      </c>
      <c r="T19191" s="66" t="s">
        <v>4792</v>
      </c>
    </row>
    <row r="19192" spans="19:20">
      <c r="S19192" s="42">
        <v>2073</v>
      </c>
      <c r="T19192" s="66" t="s">
        <v>4804</v>
      </c>
    </row>
    <row r="19193" spans="19:20">
      <c r="S19193" s="42">
        <v>2075</v>
      </c>
      <c r="T19193" s="66" t="s">
        <v>3229</v>
      </c>
    </row>
    <row r="19194" spans="19:20">
      <c r="S19194" s="42">
        <v>2076</v>
      </c>
      <c r="T19194" s="66" t="s">
        <v>3458</v>
      </c>
    </row>
    <row r="19195" spans="19:20">
      <c r="S19195" s="42">
        <v>2074</v>
      </c>
      <c r="T19195" s="66" t="s">
        <v>4772</v>
      </c>
    </row>
    <row r="19196" spans="19:20">
      <c r="S19196" s="42">
        <v>2078</v>
      </c>
      <c r="T19196" s="66" t="s">
        <v>4792</v>
      </c>
    </row>
    <row r="19197" spans="19:20">
      <c r="S19197" s="42">
        <v>2079</v>
      </c>
      <c r="T19197" s="66" t="s">
        <v>4804</v>
      </c>
    </row>
    <row r="19198" spans="19:20">
      <c r="S19198" s="42">
        <v>2077</v>
      </c>
      <c r="T19198" s="66" t="s">
        <v>4804</v>
      </c>
    </row>
    <row r="19199" spans="19:20">
      <c r="S19199" s="42">
        <v>28628</v>
      </c>
      <c r="T19199" s="66" t="s">
        <v>4795</v>
      </c>
    </row>
    <row r="19200" spans="19:20">
      <c r="S19200" s="42">
        <v>2080</v>
      </c>
      <c r="T19200" s="66" t="s">
        <v>4804</v>
      </c>
    </row>
    <row r="19201" spans="19:20">
      <c r="S19201" s="42">
        <v>2081</v>
      </c>
      <c r="T19201" s="66" t="s">
        <v>3458</v>
      </c>
    </row>
    <row r="19202" spans="19:20">
      <c r="S19202" s="42">
        <v>2082</v>
      </c>
      <c r="T19202" s="66" t="s">
        <v>4783</v>
      </c>
    </row>
    <row r="19203" spans="19:20">
      <c r="S19203" s="42">
        <v>2084</v>
      </c>
      <c r="T19203" s="66" t="s">
        <v>4772</v>
      </c>
    </row>
    <row r="19204" spans="19:20">
      <c r="S19204" s="42">
        <v>2083</v>
      </c>
      <c r="T19204" s="66" t="s">
        <v>4792</v>
      </c>
    </row>
    <row r="19205" spans="19:20">
      <c r="S19205" s="42">
        <v>2086</v>
      </c>
      <c r="T19205" s="66" t="s">
        <v>3458</v>
      </c>
    </row>
    <row r="19206" spans="19:20">
      <c r="S19206" s="42">
        <v>2085</v>
      </c>
      <c r="T19206" s="66" t="s">
        <v>4804</v>
      </c>
    </row>
    <row r="19207" spans="19:20">
      <c r="S19207" s="42">
        <v>2088</v>
      </c>
      <c r="T19207" s="66" t="s">
        <v>4772</v>
      </c>
    </row>
    <row r="19208" spans="19:20">
      <c r="S19208" s="42">
        <v>2089</v>
      </c>
      <c r="T19208" s="66" t="s">
        <v>3458</v>
      </c>
    </row>
    <row r="19209" spans="19:20">
      <c r="S19209" s="42">
        <v>2087</v>
      </c>
      <c r="T19209" s="66" t="s">
        <v>4772</v>
      </c>
    </row>
    <row r="19210" spans="19:20">
      <c r="S19210" s="42">
        <v>60072</v>
      </c>
      <c r="T19210" s="66" t="s">
        <v>4807</v>
      </c>
    </row>
    <row r="19211" spans="19:20">
      <c r="S19211" s="42">
        <v>2091</v>
      </c>
      <c r="T19211" s="66" t="s">
        <v>3458</v>
      </c>
    </row>
    <row r="19212" spans="19:20">
      <c r="S19212" s="42">
        <v>2090</v>
      </c>
      <c r="T19212" s="66" t="s">
        <v>3458</v>
      </c>
    </row>
    <row r="19213" spans="19:20">
      <c r="S19213" s="42">
        <v>2093</v>
      </c>
      <c r="T19213" s="66" t="s">
        <v>3458</v>
      </c>
    </row>
    <row r="19214" spans="19:20">
      <c r="S19214" s="42">
        <v>2092</v>
      </c>
      <c r="T19214" s="66" t="s">
        <v>4772</v>
      </c>
    </row>
    <row r="19215" spans="19:20">
      <c r="S19215" s="42">
        <v>2094</v>
      </c>
      <c r="T19215" s="66" t="s">
        <v>3458</v>
      </c>
    </row>
    <row r="19216" spans="19:20">
      <c r="S19216" s="42">
        <v>50058</v>
      </c>
      <c r="T19216" s="66" t="s">
        <v>3458</v>
      </c>
    </row>
    <row r="19217" spans="19:20">
      <c r="S19217" s="42">
        <v>28624</v>
      </c>
      <c r="T19217" s="66" t="s">
        <v>3421</v>
      </c>
    </row>
    <row r="19218" spans="19:20">
      <c r="S19218" s="42">
        <v>28625</v>
      </c>
      <c r="T19218" s="66" t="s">
        <v>3421</v>
      </c>
    </row>
    <row r="19219" spans="19:20">
      <c r="S19219" s="42">
        <v>28626</v>
      </c>
      <c r="T19219" s="66" t="s">
        <v>3421</v>
      </c>
    </row>
    <row r="19220" spans="19:20">
      <c r="S19220" s="42">
        <v>26575</v>
      </c>
      <c r="T19220" s="66" t="s">
        <v>3421</v>
      </c>
    </row>
    <row r="19221" spans="19:20">
      <c r="S19221" s="42">
        <v>26576</v>
      </c>
      <c r="T19221" s="66" t="s">
        <v>3421</v>
      </c>
    </row>
    <row r="19222" spans="19:20">
      <c r="S19222" s="42">
        <v>26577</v>
      </c>
      <c r="T19222" s="66" t="s">
        <v>3230</v>
      </c>
    </row>
    <row r="19223" spans="19:20">
      <c r="S19223" s="42">
        <v>28627</v>
      </c>
      <c r="T19223" s="66" t="s">
        <v>3329</v>
      </c>
    </row>
    <row r="19224" spans="19:20">
      <c r="S19224" s="42">
        <v>120745</v>
      </c>
      <c r="T19224" s="66" t="s">
        <v>4797</v>
      </c>
    </row>
    <row r="19225" spans="19:20">
      <c r="S19225" s="42">
        <v>7122</v>
      </c>
      <c r="T19225" s="66" t="s">
        <v>3230</v>
      </c>
    </row>
    <row r="19226" spans="19:20">
      <c r="S19226" s="42">
        <v>3149</v>
      </c>
      <c r="T19226" s="66" t="s">
        <v>4792</v>
      </c>
    </row>
    <row r="19227" spans="19:20">
      <c r="S19227" s="42">
        <v>3148</v>
      </c>
      <c r="T19227" s="66" t="s">
        <v>3458</v>
      </c>
    </row>
    <row r="19228" spans="19:20">
      <c r="S19228" s="42">
        <v>3150</v>
      </c>
      <c r="T19228" s="66" t="s">
        <v>4772</v>
      </c>
    </row>
    <row r="19229" spans="19:20">
      <c r="S19229" s="42">
        <v>3147</v>
      </c>
      <c r="T19229" s="66" t="s">
        <v>4772</v>
      </c>
    </row>
    <row r="19230" spans="19:20">
      <c r="S19230" s="42">
        <v>90424</v>
      </c>
      <c r="T19230" s="66" t="s">
        <v>3232</v>
      </c>
    </row>
    <row r="19231" spans="19:20">
      <c r="S19231" s="42">
        <v>3156</v>
      </c>
      <c r="T19231" s="66" t="s">
        <v>4091</v>
      </c>
    </row>
    <row r="19232" spans="19:20">
      <c r="S19232" s="42">
        <v>3155</v>
      </c>
      <c r="T19232" s="66" t="s">
        <v>4783</v>
      </c>
    </row>
    <row r="19233" spans="19:20">
      <c r="S19233" s="42">
        <v>3154</v>
      </c>
      <c r="T19233" s="66" t="s">
        <v>4805</v>
      </c>
    </row>
    <row r="19234" spans="19:20">
      <c r="S19234" s="42">
        <v>3151</v>
      </c>
      <c r="T19234" s="66" t="s">
        <v>4772</v>
      </c>
    </row>
    <row r="19235" spans="19:20">
      <c r="S19235" s="42">
        <v>3152</v>
      </c>
      <c r="T19235" s="66" t="s">
        <v>3354</v>
      </c>
    </row>
    <row r="19236" spans="19:20">
      <c r="S19236" s="42">
        <v>3153</v>
      </c>
      <c r="T19236" s="66" t="s">
        <v>4805</v>
      </c>
    </row>
    <row r="19237" spans="19:20">
      <c r="S19237" s="42">
        <v>3160</v>
      </c>
      <c r="T19237" s="66" t="s">
        <v>4783</v>
      </c>
    </row>
    <row r="19238" spans="19:20">
      <c r="S19238" s="42">
        <v>3158</v>
      </c>
      <c r="T19238" s="66" t="s">
        <v>4783</v>
      </c>
    </row>
    <row r="19239" spans="19:20">
      <c r="S19239" s="42">
        <v>3157</v>
      </c>
      <c r="T19239" s="66" t="s">
        <v>4792</v>
      </c>
    </row>
    <row r="19240" spans="19:20">
      <c r="S19240" s="42">
        <v>3163</v>
      </c>
      <c r="T19240" s="66" t="s">
        <v>4808</v>
      </c>
    </row>
    <row r="19241" spans="19:20">
      <c r="S19241" s="42">
        <v>3164</v>
      </c>
      <c r="T19241" s="66" t="s">
        <v>4783</v>
      </c>
    </row>
    <row r="19242" spans="19:20">
      <c r="S19242" s="42">
        <v>3162</v>
      </c>
      <c r="T19242" s="66" t="s">
        <v>4772</v>
      </c>
    </row>
    <row r="19243" spans="19:20">
      <c r="S19243" s="42">
        <v>3161</v>
      </c>
      <c r="T19243" s="66" t="s">
        <v>3230</v>
      </c>
    </row>
    <row r="19244" spans="19:20">
      <c r="S19244" s="42">
        <v>3159</v>
      </c>
      <c r="T19244" s="66" t="s">
        <v>4808</v>
      </c>
    </row>
    <row r="19245" spans="19:20">
      <c r="S19245" s="42">
        <v>3165</v>
      </c>
      <c r="T19245" s="66" t="s">
        <v>4805</v>
      </c>
    </row>
    <row r="19246" spans="19:20">
      <c r="S19246" s="42">
        <v>120244</v>
      </c>
      <c r="T19246" s="66" t="s">
        <v>4808</v>
      </c>
    </row>
    <row r="19247" spans="19:20">
      <c r="S19247" s="42">
        <v>90116</v>
      </c>
      <c r="T19247" s="66" t="s">
        <v>4808</v>
      </c>
    </row>
    <row r="19248" spans="19:20">
      <c r="S19248" s="42">
        <v>90115</v>
      </c>
      <c r="T19248" s="66" t="s">
        <v>4627</v>
      </c>
    </row>
    <row r="19249" spans="19:20">
      <c r="S19249" s="42">
        <v>26571</v>
      </c>
      <c r="T19249" s="66" t="s">
        <v>4746</v>
      </c>
    </row>
    <row r="19250" spans="19:20">
      <c r="S19250" s="42">
        <v>60007</v>
      </c>
      <c r="T19250" s="66" t="s">
        <v>4390</v>
      </c>
    </row>
    <row r="19251" spans="19:20">
      <c r="S19251" s="42">
        <v>60004</v>
      </c>
      <c r="T19251" s="66" t="s">
        <v>4390</v>
      </c>
    </row>
    <row r="19252" spans="19:20">
      <c r="S19252" s="42">
        <v>60005</v>
      </c>
      <c r="T19252" s="66" t="s">
        <v>4390</v>
      </c>
    </row>
    <row r="19253" spans="19:20">
      <c r="S19253" s="42">
        <v>120652</v>
      </c>
      <c r="T19253" s="66" t="s">
        <v>4801</v>
      </c>
    </row>
    <row r="19254" spans="19:20">
      <c r="S19254" s="42">
        <v>90662</v>
      </c>
      <c r="T19254" s="66" t="s">
        <v>4796</v>
      </c>
    </row>
    <row r="19255" spans="19:20">
      <c r="S19255" s="42">
        <v>120656</v>
      </c>
      <c r="T19255" s="66" t="s">
        <v>4801</v>
      </c>
    </row>
    <row r="19256" spans="19:20">
      <c r="S19256" s="42">
        <v>120653</v>
      </c>
      <c r="T19256" s="66" t="s">
        <v>4809</v>
      </c>
    </row>
    <row r="19257" spans="19:20">
      <c r="S19257" s="42">
        <v>120654</v>
      </c>
      <c r="T19257" s="66" t="s">
        <v>4809</v>
      </c>
    </row>
    <row r="19258" spans="19:20">
      <c r="S19258" s="42">
        <v>90578</v>
      </c>
      <c r="T19258" s="66" t="s">
        <v>4809</v>
      </c>
    </row>
    <row r="19259" spans="19:20">
      <c r="S19259" s="42">
        <v>120655</v>
      </c>
      <c r="T19259" s="66" t="s">
        <v>4809</v>
      </c>
    </row>
    <row r="19260" spans="19:20">
      <c r="S19260" s="42">
        <v>90577</v>
      </c>
      <c r="T19260" s="66" t="s">
        <v>4809</v>
      </c>
    </row>
    <row r="19261" spans="19:20">
      <c r="S19261" s="42">
        <v>651045</v>
      </c>
      <c r="T19261" s="66" t="s">
        <v>4450</v>
      </c>
    </row>
    <row r="19262" spans="19:20">
      <c r="S19262" s="42">
        <v>651044</v>
      </c>
      <c r="T19262" s="66" t="s">
        <v>4450</v>
      </c>
    </row>
    <row r="19263" spans="19:20">
      <c r="S19263" s="42">
        <v>90317</v>
      </c>
      <c r="T19263" s="66" t="s">
        <v>4785</v>
      </c>
    </row>
    <row r="19264" spans="19:20">
      <c r="S19264" s="42">
        <v>120390</v>
      </c>
      <c r="T19264" s="66" t="s">
        <v>4785</v>
      </c>
    </row>
    <row r="19265" spans="19:20">
      <c r="S19265" s="42">
        <v>90316</v>
      </c>
      <c r="T19265" s="66" t="s">
        <v>4785</v>
      </c>
    </row>
    <row r="19266" spans="19:20">
      <c r="S19266" s="42">
        <v>90315</v>
      </c>
      <c r="T19266" s="66" t="s">
        <v>4785</v>
      </c>
    </row>
    <row r="19267" spans="19:20">
      <c r="S19267" s="42">
        <v>90320</v>
      </c>
      <c r="T19267" s="66" t="s">
        <v>4785</v>
      </c>
    </row>
    <row r="19268" spans="19:20">
      <c r="S19268" s="42">
        <v>90323</v>
      </c>
      <c r="T19268" s="66" t="s">
        <v>4785</v>
      </c>
    </row>
    <row r="19269" spans="19:20">
      <c r="S19269" s="42">
        <v>90327</v>
      </c>
      <c r="T19269" s="66" t="s">
        <v>4785</v>
      </c>
    </row>
    <row r="19270" spans="19:20">
      <c r="S19270" s="42">
        <v>90326</v>
      </c>
      <c r="T19270" s="66" t="s">
        <v>4785</v>
      </c>
    </row>
    <row r="19271" spans="19:20">
      <c r="S19271" s="42">
        <v>90328</v>
      </c>
      <c r="T19271" s="66" t="s">
        <v>4785</v>
      </c>
    </row>
    <row r="19272" spans="19:20">
      <c r="S19272" s="42">
        <v>90322</v>
      </c>
      <c r="T19272" s="66" t="s">
        <v>4785</v>
      </c>
    </row>
    <row r="19273" spans="19:20">
      <c r="S19273" s="42">
        <v>26580</v>
      </c>
      <c r="T19273" s="66" t="s">
        <v>4810</v>
      </c>
    </row>
    <row r="19274" spans="19:20">
      <c r="S19274" s="42">
        <v>28630</v>
      </c>
      <c r="T19274" s="66" t="s">
        <v>3293</v>
      </c>
    </row>
    <row r="19275" spans="19:20">
      <c r="S19275" s="42">
        <v>28629</v>
      </c>
      <c r="T19275" s="66" t="s">
        <v>3293</v>
      </c>
    </row>
    <row r="19276" spans="19:20">
      <c r="S19276" s="42">
        <v>26578</v>
      </c>
      <c r="T19276" s="66" t="s">
        <v>3293</v>
      </c>
    </row>
    <row r="19277" spans="19:20">
      <c r="S19277" s="42">
        <v>26579</v>
      </c>
      <c r="T19277" s="66" t="s">
        <v>4810</v>
      </c>
    </row>
    <row r="19278" spans="19:20">
      <c r="S19278" s="42">
        <v>5263</v>
      </c>
      <c r="T19278" s="66" t="s">
        <v>3458</v>
      </c>
    </row>
    <row r="19279" spans="19:20">
      <c r="S19279" s="42">
        <v>5265</v>
      </c>
      <c r="T19279" s="66" t="s">
        <v>4783</v>
      </c>
    </row>
    <row r="19280" spans="19:20">
      <c r="S19280" s="42">
        <v>5264</v>
      </c>
      <c r="T19280" s="66" t="s">
        <v>3458</v>
      </c>
    </row>
    <row r="19281" spans="19:20">
      <c r="S19281" s="42">
        <v>5268</v>
      </c>
      <c r="T19281" s="66" t="s">
        <v>3458</v>
      </c>
    </row>
    <row r="19282" spans="19:20">
      <c r="S19282" s="42">
        <v>5282</v>
      </c>
      <c r="T19282" s="66" t="s">
        <v>4783</v>
      </c>
    </row>
    <row r="19283" spans="19:20">
      <c r="S19283" s="42">
        <v>5280</v>
      </c>
      <c r="T19283" s="66" t="s">
        <v>3458</v>
      </c>
    </row>
    <row r="19284" spans="19:20">
      <c r="S19284" s="42">
        <v>5281</v>
      </c>
      <c r="T19284" s="66" t="s">
        <v>4783</v>
      </c>
    </row>
    <row r="19285" spans="19:20">
      <c r="S19285" s="42">
        <v>5266</v>
      </c>
      <c r="T19285" s="66" t="s">
        <v>3458</v>
      </c>
    </row>
    <row r="19286" spans="19:20">
      <c r="S19286" s="42">
        <v>5278</v>
      </c>
      <c r="T19286" s="66" t="s">
        <v>3458</v>
      </c>
    </row>
    <row r="19287" spans="19:20">
      <c r="S19287" s="42">
        <v>5277</v>
      </c>
      <c r="T19287" s="66" t="s">
        <v>4804</v>
      </c>
    </row>
    <row r="19288" spans="19:20">
      <c r="S19288" s="42">
        <v>5269</v>
      </c>
      <c r="T19288" s="66" t="s">
        <v>3458</v>
      </c>
    </row>
    <row r="19289" spans="19:20">
      <c r="S19289" s="42">
        <v>5274</v>
      </c>
      <c r="T19289" s="66" t="s">
        <v>3458</v>
      </c>
    </row>
    <row r="19290" spans="19:20">
      <c r="S19290" s="42">
        <v>5272</v>
      </c>
      <c r="T19290" s="66" t="s">
        <v>4779</v>
      </c>
    </row>
    <row r="19291" spans="19:20">
      <c r="S19291" s="42">
        <v>5275</v>
      </c>
      <c r="T19291" s="66" t="s">
        <v>3354</v>
      </c>
    </row>
    <row r="19292" spans="19:20">
      <c r="S19292" s="42">
        <v>5279</v>
      </c>
      <c r="T19292" s="66" t="s">
        <v>3354</v>
      </c>
    </row>
    <row r="19293" spans="19:20">
      <c r="S19293" s="42">
        <v>5276</v>
      </c>
      <c r="T19293" s="66" t="s">
        <v>3458</v>
      </c>
    </row>
    <row r="19294" spans="19:20">
      <c r="S19294" s="42">
        <v>5270</v>
      </c>
      <c r="T19294" s="66" t="s">
        <v>4772</v>
      </c>
    </row>
    <row r="19295" spans="19:20">
      <c r="S19295" s="42">
        <v>5271</v>
      </c>
      <c r="T19295" s="66" t="s">
        <v>4772</v>
      </c>
    </row>
    <row r="19296" spans="19:20">
      <c r="S19296" s="42">
        <v>5284</v>
      </c>
      <c r="T19296" s="66" t="s">
        <v>3458</v>
      </c>
    </row>
    <row r="19297" spans="19:20">
      <c r="S19297" s="42">
        <v>5283</v>
      </c>
      <c r="T19297" s="66" t="s">
        <v>3458</v>
      </c>
    </row>
    <row r="19298" spans="19:20">
      <c r="S19298" s="42">
        <v>5285</v>
      </c>
      <c r="T19298" s="66" t="s">
        <v>3458</v>
      </c>
    </row>
    <row r="19299" spans="19:20">
      <c r="S19299" s="42">
        <v>5290</v>
      </c>
      <c r="T19299" s="66" t="s">
        <v>4772</v>
      </c>
    </row>
    <row r="19300" spans="19:20">
      <c r="S19300" s="42">
        <v>5291</v>
      </c>
      <c r="T19300" s="66" t="s">
        <v>4091</v>
      </c>
    </row>
    <row r="19301" spans="19:20">
      <c r="S19301" s="42">
        <v>5286</v>
      </c>
      <c r="T19301" s="66" t="s">
        <v>4783</v>
      </c>
    </row>
    <row r="19302" spans="19:20">
      <c r="S19302" s="42">
        <v>5288</v>
      </c>
      <c r="T19302" s="66" t="s">
        <v>4783</v>
      </c>
    </row>
    <row r="19303" spans="19:20">
      <c r="S19303" s="42">
        <v>5287</v>
      </c>
      <c r="T19303" s="66" t="s">
        <v>3458</v>
      </c>
    </row>
    <row r="19304" spans="19:20">
      <c r="S19304" s="42">
        <v>5292</v>
      </c>
      <c r="T19304" s="66" t="s">
        <v>4783</v>
      </c>
    </row>
    <row r="19305" spans="19:20">
      <c r="S19305" s="42">
        <v>5296</v>
      </c>
      <c r="T19305" s="66" t="s">
        <v>4805</v>
      </c>
    </row>
    <row r="19306" spans="19:20">
      <c r="S19306" s="42">
        <v>5300</v>
      </c>
      <c r="T19306" s="66" t="s">
        <v>4783</v>
      </c>
    </row>
    <row r="19307" spans="19:20">
      <c r="S19307" s="42">
        <v>5298</v>
      </c>
      <c r="T19307" s="66" t="s">
        <v>4783</v>
      </c>
    </row>
    <row r="19308" spans="19:20">
      <c r="S19308" s="42">
        <v>5293</v>
      </c>
      <c r="T19308" s="66" t="s">
        <v>4783</v>
      </c>
    </row>
    <row r="19309" spans="19:20">
      <c r="S19309" s="42">
        <v>5295</v>
      </c>
      <c r="T19309" s="66" t="s">
        <v>3232</v>
      </c>
    </row>
    <row r="19310" spans="19:20">
      <c r="S19310" s="42">
        <v>5299</v>
      </c>
      <c r="T19310" s="66" t="s">
        <v>4390</v>
      </c>
    </row>
    <row r="19311" spans="19:20">
      <c r="S19311" s="42">
        <v>5297</v>
      </c>
      <c r="T19311" s="66" t="s">
        <v>4805</v>
      </c>
    </row>
    <row r="19312" spans="19:20">
      <c r="S19312" s="42">
        <v>5294</v>
      </c>
      <c r="T19312" s="66" t="s">
        <v>4805</v>
      </c>
    </row>
    <row r="19313" spans="19:20">
      <c r="S19313" s="42">
        <v>120404</v>
      </c>
      <c r="T19313" s="66" t="s">
        <v>4786</v>
      </c>
    </row>
    <row r="19314" spans="19:20">
      <c r="S19314" s="42">
        <v>5301</v>
      </c>
      <c r="T19314" s="66" t="s">
        <v>4783</v>
      </c>
    </row>
    <row r="19315" spans="19:20">
      <c r="S19315" s="42">
        <v>5302</v>
      </c>
      <c r="T19315" s="66" t="s">
        <v>4783</v>
      </c>
    </row>
    <row r="19316" spans="19:20">
      <c r="S19316" s="42">
        <v>5303</v>
      </c>
      <c r="T19316" s="66" t="s">
        <v>4805</v>
      </c>
    </row>
    <row r="19317" spans="19:20">
      <c r="S19317" s="42">
        <v>5306</v>
      </c>
      <c r="T19317" s="66" t="s">
        <v>4805</v>
      </c>
    </row>
    <row r="19318" spans="19:20">
      <c r="S19318" s="42">
        <v>5304</v>
      </c>
      <c r="T19318" s="66" t="s">
        <v>4805</v>
      </c>
    </row>
    <row r="19319" spans="19:20">
      <c r="S19319" s="42">
        <v>5305</v>
      </c>
      <c r="T19319" s="66" t="s">
        <v>4805</v>
      </c>
    </row>
    <row r="19320" spans="19:20">
      <c r="S19320" s="42">
        <v>5308</v>
      </c>
      <c r="T19320" s="66" t="s">
        <v>4805</v>
      </c>
    </row>
    <row r="19321" spans="19:20">
      <c r="S19321" s="42">
        <v>5307</v>
      </c>
      <c r="T19321" s="66" t="s">
        <v>4805</v>
      </c>
    </row>
    <row r="19322" spans="19:20">
      <c r="S19322" s="42">
        <v>5312</v>
      </c>
      <c r="T19322" s="66" t="s">
        <v>4772</v>
      </c>
    </row>
    <row r="19323" spans="19:20">
      <c r="S19323" s="42">
        <v>5317</v>
      </c>
      <c r="T19323" s="66" t="s">
        <v>4804</v>
      </c>
    </row>
    <row r="19324" spans="19:20">
      <c r="S19324" s="42">
        <v>5315</v>
      </c>
      <c r="T19324" s="66" t="s">
        <v>4783</v>
      </c>
    </row>
    <row r="19325" spans="19:20">
      <c r="S19325" s="42">
        <v>5310</v>
      </c>
      <c r="T19325" s="66" t="s">
        <v>3458</v>
      </c>
    </row>
    <row r="19326" spans="19:20">
      <c r="S19326" s="42">
        <v>5311</v>
      </c>
      <c r="T19326" s="66" t="s">
        <v>4783</v>
      </c>
    </row>
    <row r="19327" spans="19:20">
      <c r="S19327" s="42">
        <v>5314</v>
      </c>
      <c r="T19327" s="66" t="s">
        <v>4805</v>
      </c>
    </row>
    <row r="19328" spans="19:20">
      <c r="S19328" s="42">
        <v>5309</v>
      </c>
      <c r="T19328" s="66" t="s">
        <v>4783</v>
      </c>
    </row>
    <row r="19329" spans="19:20">
      <c r="S19329" s="42">
        <v>5313</v>
      </c>
      <c r="T19329" s="66" t="s">
        <v>4805</v>
      </c>
    </row>
    <row r="19330" spans="19:20">
      <c r="S19330" s="42">
        <v>5316</v>
      </c>
      <c r="T19330" s="66" t="s">
        <v>3458</v>
      </c>
    </row>
    <row r="19331" spans="19:20">
      <c r="S19331" s="42">
        <v>5318</v>
      </c>
      <c r="T19331" s="66" t="s">
        <v>4783</v>
      </c>
    </row>
    <row r="19332" spans="19:20">
      <c r="S19332" s="42">
        <v>5320</v>
      </c>
      <c r="T19332" s="66" t="s">
        <v>3354</v>
      </c>
    </row>
    <row r="19333" spans="19:20">
      <c r="S19333" s="42">
        <v>5322</v>
      </c>
      <c r="T19333" s="66" t="s">
        <v>3458</v>
      </c>
    </row>
    <row r="19334" spans="19:20">
      <c r="S19334" s="42">
        <v>5324</v>
      </c>
      <c r="T19334" s="66" t="s">
        <v>3458</v>
      </c>
    </row>
    <row r="19335" spans="19:20">
      <c r="S19335" s="42">
        <v>5319</v>
      </c>
      <c r="T19335" s="66" t="s">
        <v>3458</v>
      </c>
    </row>
    <row r="19336" spans="19:20">
      <c r="S19336" s="42">
        <v>5321</v>
      </c>
      <c r="T19336" s="66" t="s">
        <v>3458</v>
      </c>
    </row>
    <row r="19337" spans="19:20">
      <c r="S19337" s="42">
        <v>5326</v>
      </c>
      <c r="T19337" s="66" t="s">
        <v>3462</v>
      </c>
    </row>
    <row r="19338" spans="19:20">
      <c r="S19338" s="42">
        <v>5328</v>
      </c>
      <c r="T19338" s="66" t="s">
        <v>4805</v>
      </c>
    </row>
    <row r="19339" spans="19:20">
      <c r="S19339" s="42">
        <v>5327</v>
      </c>
      <c r="T19339" s="66" t="s">
        <v>3458</v>
      </c>
    </row>
    <row r="19340" spans="19:20">
      <c r="S19340" s="42">
        <v>5329</v>
      </c>
      <c r="T19340" s="66" t="s">
        <v>3458</v>
      </c>
    </row>
    <row r="19341" spans="19:20">
      <c r="S19341" s="42">
        <v>5330</v>
      </c>
      <c r="T19341" s="66" t="s">
        <v>3458</v>
      </c>
    </row>
    <row r="19342" spans="19:20">
      <c r="S19342" s="42">
        <v>5331</v>
      </c>
      <c r="T19342" s="66" t="s">
        <v>3458</v>
      </c>
    </row>
    <row r="19343" spans="19:20">
      <c r="S19343" s="42">
        <v>5332</v>
      </c>
      <c r="T19343" s="66" t="s">
        <v>4772</v>
      </c>
    </row>
    <row r="19344" spans="19:20">
      <c r="S19344" s="42">
        <v>5333</v>
      </c>
      <c r="T19344" s="66" t="s">
        <v>3213</v>
      </c>
    </row>
    <row r="19345" spans="19:20">
      <c r="S19345" s="42">
        <v>5342</v>
      </c>
      <c r="T19345" s="66" t="s">
        <v>3458</v>
      </c>
    </row>
    <row r="19346" spans="19:20">
      <c r="S19346" s="42">
        <v>5337</v>
      </c>
      <c r="T19346" s="66" t="s">
        <v>3458</v>
      </c>
    </row>
    <row r="19347" spans="19:20">
      <c r="S19347" s="42">
        <v>5336</v>
      </c>
      <c r="T19347" s="66" t="s">
        <v>3462</v>
      </c>
    </row>
    <row r="19348" spans="19:20">
      <c r="S19348" s="42">
        <v>5335</v>
      </c>
      <c r="T19348" s="66" t="s">
        <v>4783</v>
      </c>
    </row>
    <row r="19349" spans="19:20">
      <c r="S19349" s="42">
        <v>5334</v>
      </c>
      <c r="T19349" s="66" t="s">
        <v>3458</v>
      </c>
    </row>
    <row r="19350" spans="19:20">
      <c r="S19350" s="42">
        <v>5338</v>
      </c>
      <c r="T19350" s="66" t="s">
        <v>3458</v>
      </c>
    </row>
    <row r="19351" spans="19:20">
      <c r="S19351" s="42">
        <v>120288</v>
      </c>
      <c r="T19351" s="66" t="s">
        <v>4405</v>
      </c>
    </row>
    <row r="19352" spans="19:20">
      <c r="S19352" s="42">
        <v>5343</v>
      </c>
      <c r="T19352" s="66" t="s">
        <v>3462</v>
      </c>
    </row>
    <row r="19353" spans="19:20">
      <c r="S19353" s="42">
        <v>5344</v>
      </c>
      <c r="T19353" s="66" t="s">
        <v>3458</v>
      </c>
    </row>
    <row r="19354" spans="19:20">
      <c r="S19354" s="42">
        <v>5345</v>
      </c>
      <c r="T19354" s="66" t="s">
        <v>3458</v>
      </c>
    </row>
    <row r="19355" spans="19:20">
      <c r="S19355" s="42">
        <v>5346</v>
      </c>
      <c r="T19355" s="66" t="s">
        <v>4091</v>
      </c>
    </row>
    <row r="19356" spans="19:20">
      <c r="S19356" s="42">
        <v>5348</v>
      </c>
      <c r="T19356" s="66" t="s">
        <v>4783</v>
      </c>
    </row>
    <row r="19357" spans="19:20">
      <c r="S19357" s="42">
        <v>5347</v>
      </c>
      <c r="T19357" s="66" t="s">
        <v>4811</v>
      </c>
    </row>
    <row r="19358" spans="19:20">
      <c r="S19358" s="42">
        <v>5351</v>
      </c>
      <c r="T19358" s="66" t="s">
        <v>3458</v>
      </c>
    </row>
    <row r="19359" spans="19:20">
      <c r="S19359" s="42">
        <v>5350</v>
      </c>
      <c r="T19359" s="66" t="s">
        <v>4772</v>
      </c>
    </row>
    <row r="19360" spans="19:20">
      <c r="S19360" s="42">
        <v>5352</v>
      </c>
      <c r="T19360" s="66" t="s">
        <v>4805</v>
      </c>
    </row>
    <row r="19361" spans="19:20">
      <c r="S19361" s="42">
        <v>5354</v>
      </c>
      <c r="T19361" s="66" t="s">
        <v>4805</v>
      </c>
    </row>
    <row r="19362" spans="19:20">
      <c r="S19362" s="42">
        <v>5355</v>
      </c>
      <c r="T19362" s="66" t="s">
        <v>4390</v>
      </c>
    </row>
    <row r="19363" spans="19:20">
      <c r="S19363" s="42">
        <v>5361</v>
      </c>
      <c r="T19363" s="66" t="s">
        <v>4783</v>
      </c>
    </row>
    <row r="19364" spans="19:20">
      <c r="S19364" s="42">
        <v>5356</v>
      </c>
      <c r="T19364" s="66" t="s">
        <v>4792</v>
      </c>
    </row>
    <row r="19365" spans="19:20">
      <c r="S19365" s="42">
        <v>5353</v>
      </c>
      <c r="T19365" s="66" t="s">
        <v>3458</v>
      </c>
    </row>
    <row r="19366" spans="19:20">
      <c r="S19366" s="42">
        <v>5360</v>
      </c>
      <c r="T19366" s="66" t="s">
        <v>3458</v>
      </c>
    </row>
    <row r="19367" spans="19:20">
      <c r="S19367" s="42">
        <v>5357</v>
      </c>
      <c r="T19367" s="66" t="s">
        <v>4805</v>
      </c>
    </row>
    <row r="19368" spans="19:20">
      <c r="S19368" s="42">
        <v>5359</v>
      </c>
      <c r="T19368" s="66" t="s">
        <v>4805</v>
      </c>
    </row>
    <row r="19369" spans="19:20">
      <c r="S19369" s="42">
        <v>26581</v>
      </c>
      <c r="T19369" s="66" t="s">
        <v>3544</v>
      </c>
    </row>
    <row r="19370" spans="19:20">
      <c r="S19370" s="42">
        <v>120406</v>
      </c>
      <c r="T19370" s="66" t="s">
        <v>4812</v>
      </c>
    </row>
    <row r="19371" spans="19:20">
      <c r="S19371" s="42">
        <v>6183</v>
      </c>
      <c r="T19371" s="66" t="s">
        <v>4805</v>
      </c>
    </row>
    <row r="19372" spans="19:20">
      <c r="S19372" s="42">
        <v>6184</v>
      </c>
      <c r="T19372" s="66" t="s">
        <v>4804</v>
      </c>
    </row>
    <row r="19373" spans="19:20">
      <c r="S19373" s="42">
        <v>6182</v>
      </c>
      <c r="T19373" s="66" t="s">
        <v>3458</v>
      </c>
    </row>
    <row r="19374" spans="19:20">
      <c r="S19374" s="42">
        <v>6195</v>
      </c>
      <c r="T19374" s="66" t="s">
        <v>3458</v>
      </c>
    </row>
    <row r="19375" spans="19:20">
      <c r="S19375" s="42">
        <v>6198</v>
      </c>
      <c r="T19375" s="66" t="s">
        <v>4813</v>
      </c>
    </row>
    <row r="19376" spans="19:20">
      <c r="S19376" s="42">
        <v>6199</v>
      </c>
      <c r="T19376" s="66" t="s">
        <v>4797</v>
      </c>
    </row>
    <row r="19377" spans="19:20">
      <c r="S19377" s="42">
        <v>200632</v>
      </c>
      <c r="T19377" s="66" t="s">
        <v>4778</v>
      </c>
    </row>
    <row r="19378" spans="19:20">
      <c r="S19378" s="42">
        <v>6192</v>
      </c>
      <c r="T19378" s="66" t="s">
        <v>3458</v>
      </c>
    </row>
    <row r="19379" spans="19:20">
      <c r="S19379" s="42">
        <v>6193</v>
      </c>
      <c r="T19379" s="66" t="s">
        <v>3458</v>
      </c>
    </row>
    <row r="19380" spans="19:20">
      <c r="S19380" s="42">
        <v>200631</v>
      </c>
      <c r="T19380" s="66" t="s">
        <v>4778</v>
      </c>
    </row>
    <row r="19381" spans="19:20">
      <c r="S19381" s="42">
        <v>6194</v>
      </c>
      <c r="T19381" s="66" t="s">
        <v>4772</v>
      </c>
    </row>
    <row r="19382" spans="19:20">
      <c r="S19382" s="42">
        <v>6197</v>
      </c>
      <c r="T19382" s="66" t="s">
        <v>3458</v>
      </c>
    </row>
    <row r="19383" spans="19:20">
      <c r="S19383" s="42">
        <v>6201</v>
      </c>
      <c r="T19383" s="66" t="s">
        <v>4783</v>
      </c>
    </row>
    <row r="19384" spans="19:20">
      <c r="S19384" s="42">
        <v>6200</v>
      </c>
      <c r="T19384" s="66" t="s">
        <v>4797</v>
      </c>
    </row>
    <row r="19385" spans="19:20">
      <c r="S19385" s="42">
        <v>6196</v>
      </c>
      <c r="T19385" s="66" t="s">
        <v>3458</v>
      </c>
    </row>
    <row r="19386" spans="19:20">
      <c r="S19386" s="42">
        <v>6191</v>
      </c>
      <c r="T19386" s="66" t="s">
        <v>3458</v>
      </c>
    </row>
    <row r="19387" spans="19:20">
      <c r="S19387" s="42">
        <v>6187</v>
      </c>
      <c r="T19387" s="66" t="s">
        <v>3458</v>
      </c>
    </row>
    <row r="19388" spans="19:20">
      <c r="S19388" s="42">
        <v>6186</v>
      </c>
      <c r="T19388" s="66" t="s">
        <v>4805</v>
      </c>
    </row>
    <row r="19389" spans="19:20">
      <c r="S19389" s="42">
        <v>6188</v>
      </c>
      <c r="T19389" s="66" t="s">
        <v>3254</v>
      </c>
    </row>
    <row r="19390" spans="19:20">
      <c r="S19390" s="42">
        <v>6190</v>
      </c>
      <c r="T19390" s="66" t="s">
        <v>4772</v>
      </c>
    </row>
    <row r="19391" spans="19:20">
      <c r="S19391" s="42">
        <v>6185</v>
      </c>
      <c r="T19391" s="66" t="s">
        <v>3458</v>
      </c>
    </row>
    <row r="19392" spans="19:20">
      <c r="S19392" s="42">
        <v>6189</v>
      </c>
      <c r="T19392" s="66" t="s">
        <v>3458</v>
      </c>
    </row>
    <row r="19393" spans="19:20">
      <c r="S19393" s="42">
        <v>6202</v>
      </c>
      <c r="T19393" s="66" t="s">
        <v>4772</v>
      </c>
    </row>
    <row r="19394" spans="19:20">
      <c r="S19394" s="42">
        <v>6204</v>
      </c>
      <c r="T19394" s="66" t="s">
        <v>3254</v>
      </c>
    </row>
    <row r="19395" spans="19:20">
      <c r="S19395" s="42">
        <v>6206</v>
      </c>
      <c r="T19395" s="66" t="s">
        <v>4772</v>
      </c>
    </row>
    <row r="19396" spans="19:20">
      <c r="S19396" s="42">
        <v>6205</v>
      </c>
      <c r="T19396" s="66" t="s">
        <v>3458</v>
      </c>
    </row>
    <row r="19397" spans="19:20">
      <c r="S19397" s="42">
        <v>6203</v>
      </c>
      <c r="T19397" s="66" t="s">
        <v>4772</v>
      </c>
    </row>
    <row r="19398" spans="19:20">
      <c r="S19398" s="42">
        <v>6207</v>
      </c>
      <c r="T19398" s="66" t="s">
        <v>4772</v>
      </c>
    </row>
    <row r="19399" spans="19:20">
      <c r="S19399" s="42">
        <v>6209</v>
      </c>
      <c r="T19399" s="66" t="s">
        <v>4772</v>
      </c>
    </row>
    <row r="19400" spans="19:20">
      <c r="S19400" s="42">
        <v>6212</v>
      </c>
      <c r="T19400" s="66" t="s">
        <v>4390</v>
      </c>
    </row>
    <row r="19401" spans="19:20">
      <c r="S19401" s="42">
        <v>6211</v>
      </c>
      <c r="T19401" s="66" t="s">
        <v>4390</v>
      </c>
    </row>
    <row r="19402" spans="19:20">
      <c r="S19402" s="42">
        <v>6208</v>
      </c>
      <c r="T19402" s="66" t="s">
        <v>4772</v>
      </c>
    </row>
    <row r="19403" spans="19:20">
      <c r="S19403" s="42">
        <v>6210</v>
      </c>
      <c r="T19403" s="66" t="s">
        <v>3458</v>
      </c>
    </row>
    <row r="19404" spans="19:20">
      <c r="S19404" s="42">
        <v>6213</v>
      </c>
      <c r="T19404" s="66" t="s">
        <v>4390</v>
      </c>
    </row>
    <row r="19405" spans="19:20">
      <c r="S19405" s="42">
        <v>6217</v>
      </c>
      <c r="T19405" s="66" t="s">
        <v>4390</v>
      </c>
    </row>
    <row r="19406" spans="19:20">
      <c r="S19406" s="42">
        <v>6216</v>
      </c>
      <c r="T19406" s="66" t="s">
        <v>4783</v>
      </c>
    </row>
    <row r="19407" spans="19:20">
      <c r="S19407" s="42">
        <v>6214</v>
      </c>
      <c r="T19407" s="66" t="s">
        <v>4797</v>
      </c>
    </row>
    <row r="19408" spans="19:20">
      <c r="S19408" s="42">
        <v>6215</v>
      </c>
      <c r="T19408" s="66" t="s">
        <v>4797</v>
      </c>
    </row>
    <row r="19409" spans="19:20">
      <c r="S19409" s="42">
        <v>6218</v>
      </c>
      <c r="T19409" s="66" t="s">
        <v>4390</v>
      </c>
    </row>
    <row r="19410" spans="19:20">
      <c r="S19410" s="42">
        <v>6220</v>
      </c>
      <c r="T19410" s="66" t="s">
        <v>4390</v>
      </c>
    </row>
    <row r="19411" spans="19:20">
      <c r="S19411" s="42">
        <v>6219</v>
      </c>
      <c r="T19411" s="66" t="s">
        <v>4390</v>
      </c>
    </row>
    <row r="19412" spans="19:20">
      <c r="S19412" s="42">
        <v>6223</v>
      </c>
      <c r="T19412" s="66" t="s">
        <v>4390</v>
      </c>
    </row>
    <row r="19413" spans="19:20">
      <c r="S19413" s="42">
        <v>6222</v>
      </c>
      <c r="T19413" s="66" t="s">
        <v>4390</v>
      </c>
    </row>
    <row r="19414" spans="19:20">
      <c r="S19414" s="42">
        <v>90067</v>
      </c>
      <c r="T19414" s="66" t="s">
        <v>4814</v>
      </c>
    </row>
    <row r="19415" spans="19:20">
      <c r="S19415" s="42">
        <v>6224</v>
      </c>
      <c r="T19415" s="66" t="s">
        <v>4390</v>
      </c>
    </row>
    <row r="19416" spans="19:20">
      <c r="S19416" s="42">
        <v>6221</v>
      </c>
      <c r="T19416" s="66" t="s">
        <v>4772</v>
      </c>
    </row>
    <row r="19417" spans="19:20">
      <c r="S19417" s="42">
        <v>7128</v>
      </c>
      <c r="T19417" s="66" t="s">
        <v>3458</v>
      </c>
    </row>
    <row r="19418" spans="19:20">
      <c r="S19418" s="42">
        <v>7127</v>
      </c>
      <c r="T19418" s="66" t="s">
        <v>4792</v>
      </c>
    </row>
    <row r="19419" spans="19:20">
      <c r="S19419" s="42">
        <v>7129</v>
      </c>
      <c r="T19419" s="66" t="s">
        <v>4390</v>
      </c>
    </row>
    <row r="19420" spans="19:20">
      <c r="S19420" s="42">
        <v>7123</v>
      </c>
      <c r="T19420" s="66" t="s">
        <v>3458</v>
      </c>
    </row>
    <row r="19421" spans="19:20">
      <c r="S19421" s="42">
        <v>7126</v>
      </c>
      <c r="T19421" s="66" t="s">
        <v>4815</v>
      </c>
    </row>
    <row r="19422" spans="19:20">
      <c r="S19422" s="42">
        <v>7124</v>
      </c>
      <c r="T19422" s="66" t="s">
        <v>3458</v>
      </c>
    </row>
    <row r="19423" spans="19:20">
      <c r="S19423" s="42">
        <v>7131</v>
      </c>
      <c r="T19423" s="66" t="s">
        <v>3458</v>
      </c>
    </row>
    <row r="19424" spans="19:20">
      <c r="S19424" s="42">
        <v>7130</v>
      </c>
      <c r="T19424" s="66" t="s">
        <v>3458</v>
      </c>
    </row>
    <row r="19425" spans="19:20">
      <c r="S19425" s="42">
        <v>7132</v>
      </c>
      <c r="T19425" s="66" t="s">
        <v>4779</v>
      </c>
    </row>
    <row r="19426" spans="19:20">
      <c r="S19426" s="42">
        <v>28631</v>
      </c>
      <c r="T19426" s="66" t="s">
        <v>4643</v>
      </c>
    </row>
    <row r="19427" spans="19:20">
      <c r="S19427" s="42">
        <v>7133</v>
      </c>
      <c r="T19427" s="66" t="s">
        <v>4792</v>
      </c>
    </row>
    <row r="19428" spans="19:20">
      <c r="S19428" s="42">
        <v>7138</v>
      </c>
      <c r="T19428" s="66" t="s">
        <v>3458</v>
      </c>
    </row>
    <row r="19429" spans="19:20">
      <c r="S19429" s="42">
        <v>7136</v>
      </c>
      <c r="T19429" s="66" t="s">
        <v>4779</v>
      </c>
    </row>
    <row r="19430" spans="19:20">
      <c r="S19430" s="42">
        <v>7137</v>
      </c>
      <c r="T19430" s="66" t="s">
        <v>4783</v>
      </c>
    </row>
    <row r="19431" spans="19:20">
      <c r="S19431" s="42">
        <v>7135</v>
      </c>
      <c r="T19431" s="66" t="s">
        <v>4791</v>
      </c>
    </row>
    <row r="19432" spans="19:20">
      <c r="S19432" s="42">
        <v>7134</v>
      </c>
      <c r="T19432" s="66" t="s">
        <v>3458</v>
      </c>
    </row>
    <row r="19433" spans="19:20">
      <c r="S19433" s="42">
        <v>7141</v>
      </c>
      <c r="T19433" s="66" t="s">
        <v>4805</v>
      </c>
    </row>
    <row r="19434" spans="19:20">
      <c r="S19434" s="42">
        <v>7139</v>
      </c>
      <c r="T19434" s="66" t="s">
        <v>3458</v>
      </c>
    </row>
    <row r="19435" spans="19:20">
      <c r="S19435" s="42">
        <v>7140</v>
      </c>
      <c r="T19435" s="66" t="s">
        <v>4779</v>
      </c>
    </row>
    <row r="19436" spans="19:20">
      <c r="S19436" s="42">
        <v>71010</v>
      </c>
      <c r="T19436" s="66" t="s">
        <v>3458</v>
      </c>
    </row>
    <row r="19437" spans="19:20">
      <c r="S19437" s="42">
        <v>120462</v>
      </c>
      <c r="T19437" s="66" t="s">
        <v>3230</v>
      </c>
    </row>
    <row r="19438" spans="19:20">
      <c r="S19438" s="42">
        <v>30046</v>
      </c>
      <c r="T19438" s="66" t="s">
        <v>4135</v>
      </c>
    </row>
    <row r="19439" spans="19:20">
      <c r="S19439" s="42">
        <v>90081</v>
      </c>
      <c r="T19439" s="66" t="s">
        <v>4805</v>
      </c>
    </row>
    <row r="19440" spans="19:20">
      <c r="S19440" s="42">
        <v>90083</v>
      </c>
      <c r="T19440" s="66" t="s">
        <v>4805</v>
      </c>
    </row>
    <row r="19441" spans="19:20">
      <c r="S19441" s="42">
        <v>90082</v>
      </c>
      <c r="T19441" s="66" t="s">
        <v>4805</v>
      </c>
    </row>
    <row r="19442" spans="19:20">
      <c r="S19442" s="42">
        <v>90118</v>
      </c>
      <c r="T19442" s="66" t="s">
        <v>4779</v>
      </c>
    </row>
    <row r="19443" spans="19:20">
      <c r="S19443" s="42">
        <v>90066</v>
      </c>
      <c r="T19443" s="66" t="s">
        <v>4816</v>
      </c>
    </row>
    <row r="19444" spans="19:20">
      <c r="S19444" s="42">
        <v>80002</v>
      </c>
      <c r="T19444" s="66" t="s">
        <v>4772</v>
      </c>
    </row>
    <row r="19445" spans="19:20">
      <c r="S19445" s="42">
        <v>90080</v>
      </c>
      <c r="T19445" s="66" t="s">
        <v>4805</v>
      </c>
    </row>
    <row r="19446" spans="19:20">
      <c r="S19446" s="42">
        <v>7125</v>
      </c>
      <c r="T19446" s="66" t="s">
        <v>4779</v>
      </c>
    </row>
    <row r="19447" spans="19:20">
      <c r="S19447" s="42">
        <v>90079</v>
      </c>
      <c r="T19447" s="66" t="s">
        <v>4805</v>
      </c>
    </row>
    <row r="19448" spans="19:20">
      <c r="S19448" s="42">
        <v>90119</v>
      </c>
      <c r="T19448" s="66" t="s">
        <v>3354</v>
      </c>
    </row>
    <row r="19449" spans="19:20">
      <c r="S19449" s="42">
        <v>90123</v>
      </c>
      <c r="T19449" s="66" t="s">
        <v>4792</v>
      </c>
    </row>
    <row r="19450" spans="19:20">
      <c r="S19450" s="42">
        <v>90125</v>
      </c>
      <c r="T19450" s="66" t="s">
        <v>4792</v>
      </c>
    </row>
    <row r="19451" spans="19:20">
      <c r="S19451" s="42">
        <v>200503</v>
      </c>
      <c r="T19451" s="66" t="s">
        <v>4778</v>
      </c>
    </row>
    <row r="19452" spans="19:20">
      <c r="S19452" s="42">
        <v>200501</v>
      </c>
      <c r="T19452" s="66" t="s">
        <v>4778</v>
      </c>
    </row>
    <row r="19453" spans="19:20">
      <c r="S19453" s="42">
        <v>200502</v>
      </c>
      <c r="T19453" s="66" t="s">
        <v>4778</v>
      </c>
    </row>
    <row r="19454" spans="19:20">
      <c r="S19454" s="42">
        <v>200506</v>
      </c>
      <c r="T19454" s="66" t="s">
        <v>4778</v>
      </c>
    </row>
    <row r="19455" spans="19:20">
      <c r="S19455" s="42">
        <v>200504</v>
      </c>
      <c r="T19455" s="66" t="s">
        <v>4778</v>
      </c>
    </row>
    <row r="19456" spans="19:20">
      <c r="S19456" s="42">
        <v>200505</v>
      </c>
      <c r="T19456" s="66" t="s">
        <v>4778</v>
      </c>
    </row>
    <row r="19457" spans="19:20">
      <c r="S19457" s="42">
        <v>28632</v>
      </c>
      <c r="T19457" s="66" t="s">
        <v>3471</v>
      </c>
    </row>
    <row r="19458" spans="19:20">
      <c r="S19458" s="42">
        <v>28633</v>
      </c>
      <c r="T19458" s="66" t="s">
        <v>3471</v>
      </c>
    </row>
    <row r="19459" spans="19:20">
      <c r="S19459" s="42">
        <v>28634</v>
      </c>
      <c r="T19459" s="66" t="s">
        <v>3471</v>
      </c>
    </row>
    <row r="19460" spans="19:20">
      <c r="S19460" s="42">
        <v>200508</v>
      </c>
      <c r="T19460" s="66" t="s">
        <v>4778</v>
      </c>
    </row>
    <row r="19461" spans="19:20">
      <c r="S19461" s="42">
        <v>200510</v>
      </c>
      <c r="T19461" s="66" t="s">
        <v>4778</v>
      </c>
    </row>
    <row r="19462" spans="19:20">
      <c r="S19462" s="42">
        <v>200509</v>
      </c>
      <c r="T19462" s="66" t="s">
        <v>4778</v>
      </c>
    </row>
    <row r="19463" spans="19:20">
      <c r="S19463" s="42">
        <v>200507</v>
      </c>
      <c r="T19463" s="66" t="s">
        <v>4778</v>
      </c>
    </row>
    <row r="19464" spans="19:20">
      <c r="S19464" s="42">
        <v>200511</v>
      </c>
      <c r="T19464" s="66" t="s">
        <v>4778</v>
      </c>
    </row>
    <row r="19465" spans="19:20">
      <c r="S19465" s="42">
        <v>26582</v>
      </c>
      <c r="T19465" s="66" t="s">
        <v>4817</v>
      </c>
    </row>
    <row r="19466" spans="19:20">
      <c r="S19466" s="42">
        <v>200512</v>
      </c>
      <c r="T19466" s="66" t="s">
        <v>4778</v>
      </c>
    </row>
    <row r="19467" spans="19:20">
      <c r="S19467" s="42">
        <v>120210</v>
      </c>
      <c r="T19467" s="66" t="s">
        <v>4778</v>
      </c>
    </row>
    <row r="19468" spans="19:20">
      <c r="S19468" s="42">
        <v>120211</v>
      </c>
      <c r="T19468" s="66" t="s">
        <v>4778</v>
      </c>
    </row>
    <row r="19469" spans="19:20">
      <c r="S19469" s="42">
        <v>120407</v>
      </c>
      <c r="T19469" s="66" t="s">
        <v>4778</v>
      </c>
    </row>
    <row r="19470" spans="19:20">
      <c r="S19470" s="42">
        <v>200515</v>
      </c>
      <c r="T19470" s="66" t="s">
        <v>4778</v>
      </c>
    </row>
    <row r="19471" spans="19:20">
      <c r="S19471" s="42">
        <v>120212</v>
      </c>
      <c r="T19471" s="66" t="s">
        <v>4778</v>
      </c>
    </row>
    <row r="19472" spans="19:20">
      <c r="S19472" s="42">
        <v>200516</v>
      </c>
      <c r="T19472" s="66" t="s">
        <v>4778</v>
      </c>
    </row>
    <row r="19473" spans="19:20">
      <c r="S19473" s="42">
        <v>120213</v>
      </c>
      <c r="T19473" s="66" t="s">
        <v>4778</v>
      </c>
    </row>
    <row r="19474" spans="19:20">
      <c r="S19474" s="42">
        <v>200513</v>
      </c>
      <c r="T19474" s="66" t="s">
        <v>4778</v>
      </c>
    </row>
    <row r="19475" spans="19:20">
      <c r="S19475" s="42">
        <v>200514</v>
      </c>
      <c r="T19475" s="66" t="s">
        <v>4778</v>
      </c>
    </row>
    <row r="19476" spans="19:20">
      <c r="S19476" s="42">
        <v>200523</v>
      </c>
      <c r="T19476" s="66" t="s">
        <v>3462</v>
      </c>
    </row>
    <row r="19477" spans="19:20">
      <c r="S19477" s="42">
        <v>120408</v>
      </c>
      <c r="T19477" s="66" t="s">
        <v>4778</v>
      </c>
    </row>
    <row r="19478" spans="19:20">
      <c r="S19478" s="42">
        <v>200522</v>
      </c>
      <c r="T19478" s="66" t="s">
        <v>4778</v>
      </c>
    </row>
    <row r="19479" spans="19:20">
      <c r="S19479" s="42">
        <v>200520</v>
      </c>
      <c r="T19479" s="66" t="s">
        <v>4778</v>
      </c>
    </row>
    <row r="19480" spans="19:20">
      <c r="S19480" s="42">
        <v>120409</v>
      </c>
      <c r="T19480" s="66" t="s">
        <v>4778</v>
      </c>
    </row>
    <row r="19481" spans="19:20">
      <c r="S19481" s="42">
        <v>200518</v>
      </c>
      <c r="T19481" s="66" t="s">
        <v>4778</v>
      </c>
    </row>
    <row r="19482" spans="19:20">
      <c r="S19482" s="42">
        <v>200517</v>
      </c>
      <c r="T19482" s="66" t="s">
        <v>4778</v>
      </c>
    </row>
    <row r="19483" spans="19:20">
      <c r="S19483" s="42">
        <v>200519</v>
      </c>
      <c r="T19483" s="66" t="s">
        <v>4778</v>
      </c>
    </row>
    <row r="19484" spans="19:20">
      <c r="S19484" s="42">
        <v>200521</v>
      </c>
      <c r="T19484" s="66" t="s">
        <v>4778</v>
      </c>
    </row>
    <row r="19485" spans="19:20">
      <c r="S19485" s="42">
        <v>120570</v>
      </c>
      <c r="T19485" s="66" t="s">
        <v>3462</v>
      </c>
    </row>
    <row r="19486" spans="19:20">
      <c r="S19486" s="42">
        <v>200524</v>
      </c>
      <c r="T19486" s="66" t="s">
        <v>3462</v>
      </c>
    </row>
    <row r="19487" spans="19:20">
      <c r="S19487" s="42">
        <v>120573</v>
      </c>
      <c r="T19487" s="66" t="s">
        <v>3462</v>
      </c>
    </row>
    <row r="19488" spans="19:20">
      <c r="S19488" s="42">
        <v>200526</v>
      </c>
      <c r="T19488" s="66" t="s">
        <v>3462</v>
      </c>
    </row>
    <row r="19489" spans="19:20">
      <c r="S19489" s="42">
        <v>200525</v>
      </c>
      <c r="T19489" s="66" t="s">
        <v>3462</v>
      </c>
    </row>
    <row r="19490" spans="19:20">
      <c r="S19490" s="42">
        <v>120571</v>
      </c>
      <c r="T19490" s="66" t="s">
        <v>3462</v>
      </c>
    </row>
    <row r="19491" spans="19:20">
      <c r="S19491" s="42">
        <v>120572</v>
      </c>
      <c r="T19491" s="66" t="s">
        <v>3462</v>
      </c>
    </row>
    <row r="19492" spans="19:20">
      <c r="S19492" s="42">
        <v>200527</v>
      </c>
      <c r="T19492" s="66" t="s">
        <v>3462</v>
      </c>
    </row>
    <row r="19493" spans="19:20">
      <c r="S19493" s="42">
        <v>120681</v>
      </c>
      <c r="T19493" s="66" t="s">
        <v>4778</v>
      </c>
    </row>
    <row r="19494" spans="19:20">
      <c r="S19494" s="42">
        <v>200530</v>
      </c>
      <c r="T19494" s="66" t="s">
        <v>4778</v>
      </c>
    </row>
    <row r="19495" spans="19:20">
      <c r="S19495" s="42">
        <v>200528</v>
      </c>
      <c r="T19495" s="66" t="s">
        <v>4778</v>
      </c>
    </row>
    <row r="19496" spans="19:20">
      <c r="S19496" s="42">
        <v>120702</v>
      </c>
      <c r="T19496" s="66" t="s">
        <v>4778</v>
      </c>
    </row>
    <row r="19497" spans="19:20">
      <c r="S19497" s="42">
        <v>200529</v>
      </c>
      <c r="T19497" s="66" t="s">
        <v>4778</v>
      </c>
    </row>
    <row r="19498" spans="19:20">
      <c r="S19498" s="42">
        <v>120464</v>
      </c>
      <c r="T19498" s="66" t="s">
        <v>4778</v>
      </c>
    </row>
    <row r="19499" spans="19:20">
      <c r="S19499" s="42">
        <v>200629</v>
      </c>
      <c r="T19499" s="66" t="s">
        <v>4778</v>
      </c>
    </row>
    <row r="19500" spans="19:20">
      <c r="S19500" s="42">
        <v>200628</v>
      </c>
      <c r="T19500" s="66" t="s">
        <v>4778</v>
      </c>
    </row>
    <row r="19501" spans="19:20">
      <c r="S19501" s="42">
        <v>200630</v>
      </c>
      <c r="T19501" s="66" t="s">
        <v>4778</v>
      </c>
    </row>
    <row r="19502" spans="19:20">
      <c r="S19502" s="42">
        <v>200627</v>
      </c>
      <c r="T19502" s="66" t="s">
        <v>4778</v>
      </c>
    </row>
    <row r="19503" spans="19:20">
      <c r="S19503" s="42">
        <v>200625</v>
      </c>
      <c r="T19503" s="66" t="s">
        <v>4778</v>
      </c>
    </row>
    <row r="19504" spans="19:20">
      <c r="S19504" s="42">
        <v>200626</v>
      </c>
      <c r="T19504" s="66" t="s">
        <v>4778</v>
      </c>
    </row>
    <row r="19505" spans="19:20">
      <c r="S19505" s="42">
        <v>200531</v>
      </c>
      <c r="T19505" s="66" t="s">
        <v>4778</v>
      </c>
    </row>
    <row r="19506" spans="19:20">
      <c r="S19506" s="42">
        <v>200532</v>
      </c>
      <c r="T19506" s="66" t="s">
        <v>4778</v>
      </c>
    </row>
    <row r="19507" spans="19:20">
      <c r="S19507" s="42">
        <v>200533</v>
      </c>
      <c r="T19507" s="66" t="s">
        <v>4778</v>
      </c>
    </row>
    <row r="19508" spans="19:20">
      <c r="S19508" s="42">
        <v>200534</v>
      </c>
      <c r="T19508" s="66" t="s">
        <v>4778</v>
      </c>
    </row>
    <row r="19509" spans="19:20">
      <c r="S19509" s="42">
        <v>200610</v>
      </c>
      <c r="T19509" s="66" t="s">
        <v>4778</v>
      </c>
    </row>
    <row r="19510" spans="19:20">
      <c r="S19510" s="42">
        <v>200608</v>
      </c>
      <c r="T19510" s="66" t="s">
        <v>4778</v>
      </c>
    </row>
    <row r="19511" spans="19:20">
      <c r="S19511" s="42">
        <v>200606</v>
      </c>
      <c r="T19511" s="66" t="s">
        <v>4778</v>
      </c>
    </row>
    <row r="19512" spans="19:20">
      <c r="S19512" s="42">
        <v>200607</v>
      </c>
      <c r="T19512" s="66" t="s">
        <v>4778</v>
      </c>
    </row>
    <row r="19513" spans="19:20">
      <c r="S19513" s="42">
        <v>200605</v>
      </c>
      <c r="T19513" s="66" t="s">
        <v>4778</v>
      </c>
    </row>
    <row r="19514" spans="19:20">
      <c r="S19514" s="42">
        <v>200609</v>
      </c>
      <c r="T19514" s="66" t="s">
        <v>4778</v>
      </c>
    </row>
    <row r="19515" spans="19:20">
      <c r="S19515" s="42">
        <v>200611</v>
      </c>
      <c r="T19515" s="66" t="s">
        <v>4778</v>
      </c>
    </row>
    <row r="19516" spans="19:20">
      <c r="S19516" s="42">
        <v>200613</v>
      </c>
      <c r="T19516" s="66" t="s">
        <v>4778</v>
      </c>
    </row>
    <row r="19517" spans="19:20">
      <c r="S19517" s="42">
        <v>200612</v>
      </c>
      <c r="T19517" s="66" t="s">
        <v>4778</v>
      </c>
    </row>
    <row r="19518" spans="19:20">
      <c r="S19518" s="42">
        <v>200615</v>
      </c>
      <c r="T19518" s="66" t="s">
        <v>4778</v>
      </c>
    </row>
    <row r="19519" spans="19:20">
      <c r="S19519" s="42">
        <v>200617</v>
      </c>
      <c r="T19519" s="66" t="s">
        <v>4778</v>
      </c>
    </row>
    <row r="19520" spans="19:20">
      <c r="S19520" s="42">
        <v>200618</v>
      </c>
      <c r="T19520" s="66" t="s">
        <v>4778</v>
      </c>
    </row>
    <row r="19521" spans="19:20">
      <c r="S19521" s="42">
        <v>200614</v>
      </c>
      <c r="T19521" s="66" t="s">
        <v>4778</v>
      </c>
    </row>
    <row r="19522" spans="19:20">
      <c r="S19522" s="42">
        <v>200621</v>
      </c>
      <c r="T19522" s="66" t="s">
        <v>4778</v>
      </c>
    </row>
    <row r="19523" spans="19:20">
      <c r="S19523" s="42">
        <v>200622</v>
      </c>
      <c r="T19523" s="66" t="s">
        <v>4778</v>
      </c>
    </row>
    <row r="19524" spans="19:20">
      <c r="S19524" s="42">
        <v>200624</v>
      </c>
      <c r="T19524" s="66" t="s">
        <v>4778</v>
      </c>
    </row>
    <row r="19525" spans="19:20">
      <c r="S19525" s="42">
        <v>200620</v>
      </c>
      <c r="T19525" s="66" t="s">
        <v>4778</v>
      </c>
    </row>
    <row r="19526" spans="19:20">
      <c r="S19526" s="42">
        <v>200619</v>
      </c>
      <c r="T19526" s="66" t="s">
        <v>4778</v>
      </c>
    </row>
    <row r="19527" spans="19:20">
      <c r="S19527" s="42">
        <v>200623</v>
      </c>
      <c r="T19527" s="66" t="s">
        <v>4778</v>
      </c>
    </row>
    <row r="19528" spans="19:20">
      <c r="S19528" s="42">
        <v>200535</v>
      </c>
      <c r="T19528" s="66" t="s">
        <v>4778</v>
      </c>
    </row>
    <row r="19529" spans="19:20">
      <c r="S19529" s="42">
        <v>200547</v>
      </c>
      <c r="T19529" s="66" t="s">
        <v>4778</v>
      </c>
    </row>
    <row r="19530" spans="19:20">
      <c r="S19530" s="42">
        <v>200542</v>
      </c>
      <c r="T19530" s="66" t="s">
        <v>4778</v>
      </c>
    </row>
    <row r="19531" spans="19:20">
      <c r="S19531" s="42">
        <v>200544</v>
      </c>
      <c r="T19531" s="66" t="s">
        <v>4778</v>
      </c>
    </row>
    <row r="19532" spans="19:20">
      <c r="S19532" s="42">
        <v>200546</v>
      </c>
      <c r="T19532" s="66" t="s">
        <v>4778</v>
      </c>
    </row>
    <row r="19533" spans="19:20">
      <c r="S19533" s="42">
        <v>200540</v>
      </c>
      <c r="T19533" s="66" t="s">
        <v>4778</v>
      </c>
    </row>
    <row r="19534" spans="19:20">
      <c r="S19534" s="42">
        <v>200538</v>
      </c>
      <c r="T19534" s="66" t="s">
        <v>4778</v>
      </c>
    </row>
    <row r="19535" spans="19:20">
      <c r="S19535" s="42">
        <v>200543</v>
      </c>
      <c r="T19535" s="66" t="s">
        <v>4778</v>
      </c>
    </row>
    <row r="19536" spans="19:20">
      <c r="S19536" s="42">
        <v>200541</v>
      </c>
      <c r="T19536" s="66" t="s">
        <v>4778</v>
      </c>
    </row>
    <row r="19537" spans="19:20">
      <c r="S19537" s="42">
        <v>200539</v>
      </c>
      <c r="T19537" s="66" t="s">
        <v>4778</v>
      </c>
    </row>
    <row r="19538" spans="19:20">
      <c r="S19538" s="42">
        <v>200545</v>
      </c>
      <c r="T19538" s="66" t="s">
        <v>4778</v>
      </c>
    </row>
    <row r="19539" spans="19:20">
      <c r="S19539" s="42">
        <v>200537</v>
      </c>
      <c r="T19539" s="66" t="s">
        <v>4778</v>
      </c>
    </row>
    <row r="19540" spans="19:20">
      <c r="S19540" s="42">
        <v>200536</v>
      </c>
      <c r="T19540" s="66" t="s">
        <v>4778</v>
      </c>
    </row>
    <row r="19541" spans="19:20">
      <c r="S19541" s="42">
        <v>200548</v>
      </c>
      <c r="T19541" s="66" t="s">
        <v>4778</v>
      </c>
    </row>
    <row r="19542" spans="19:20">
      <c r="S19542" s="42">
        <v>200549</v>
      </c>
      <c r="T19542" s="66" t="s">
        <v>4778</v>
      </c>
    </row>
    <row r="19543" spans="19:20">
      <c r="S19543" s="42">
        <v>200604</v>
      </c>
      <c r="T19543" s="66" t="s">
        <v>4778</v>
      </c>
    </row>
    <row r="19544" spans="19:20">
      <c r="S19544" s="42">
        <v>200603</v>
      </c>
      <c r="T19544" s="66" t="s">
        <v>4778</v>
      </c>
    </row>
    <row r="19545" spans="19:20">
      <c r="S19545" s="42">
        <v>200602</v>
      </c>
      <c r="T19545" s="66" t="s">
        <v>4778</v>
      </c>
    </row>
    <row r="19546" spans="19:20">
      <c r="S19546" s="42">
        <v>200601</v>
      </c>
      <c r="T19546" s="66" t="s">
        <v>4778</v>
      </c>
    </row>
    <row r="19547" spans="19:20">
      <c r="S19547" s="42">
        <v>200600</v>
      </c>
      <c r="T19547" s="66" t="s">
        <v>4778</v>
      </c>
    </row>
    <row r="19548" spans="19:20">
      <c r="S19548" s="42">
        <v>26583</v>
      </c>
      <c r="T19548" s="66" t="s">
        <v>4389</v>
      </c>
    </row>
    <row r="19549" spans="19:20">
      <c r="S19549" s="42">
        <v>120713</v>
      </c>
      <c r="T19549" s="66" t="s">
        <v>4803</v>
      </c>
    </row>
    <row r="19550" spans="19:20">
      <c r="S19550" s="42">
        <v>120729</v>
      </c>
      <c r="T19550" s="66" t="s">
        <v>4772</v>
      </c>
    </row>
    <row r="19551" spans="19:20">
      <c r="S19551" s="42">
        <v>120797</v>
      </c>
      <c r="T19551" s="66" t="s">
        <v>4797</v>
      </c>
    </row>
    <row r="19552" spans="19:20">
      <c r="S19552" s="42">
        <v>120749</v>
      </c>
      <c r="T19552" s="66" t="s">
        <v>4803</v>
      </c>
    </row>
    <row r="19553" spans="19:20">
      <c r="S19553" s="42">
        <v>120695</v>
      </c>
      <c r="T19553" s="66" t="s">
        <v>4792</v>
      </c>
    </row>
    <row r="19554" spans="19:20">
      <c r="S19554" s="42">
        <v>120795</v>
      </c>
      <c r="T19554" s="66" t="s">
        <v>4797</v>
      </c>
    </row>
    <row r="19555" spans="19:20">
      <c r="S19555" s="42">
        <v>120779</v>
      </c>
      <c r="T19555" s="66" t="s">
        <v>4789</v>
      </c>
    </row>
    <row r="19556" spans="19:20">
      <c r="S19556" s="42">
        <v>120694</v>
      </c>
      <c r="T19556" s="66" t="s">
        <v>4792</v>
      </c>
    </row>
    <row r="19557" spans="19:20">
      <c r="S19557" s="42">
        <v>90219</v>
      </c>
      <c r="T19557" s="66" t="s">
        <v>4772</v>
      </c>
    </row>
    <row r="19558" spans="19:20">
      <c r="S19558" s="42">
        <v>90686</v>
      </c>
      <c r="T19558" s="66" t="s">
        <v>4780</v>
      </c>
    </row>
    <row r="19559" spans="19:20">
      <c r="S19559" s="42">
        <v>90482</v>
      </c>
      <c r="T19559" s="66" t="s">
        <v>4780</v>
      </c>
    </row>
    <row r="19560" spans="19:20">
      <c r="S19560" s="42">
        <v>90636</v>
      </c>
      <c r="T19560" s="66" t="s">
        <v>4780</v>
      </c>
    </row>
    <row r="19561" spans="19:20">
      <c r="S19561" s="42">
        <v>520018</v>
      </c>
      <c r="T19561" s="66" t="s">
        <v>4787</v>
      </c>
    </row>
    <row r="19562" spans="19:20">
      <c r="S19562" s="42">
        <v>550003</v>
      </c>
      <c r="T19562" s="66" t="s">
        <v>4787</v>
      </c>
    </row>
    <row r="19563" spans="19:20">
      <c r="S19563" s="66" t="s">
        <v>4818</v>
      </c>
      <c r="T19563" s="66" t="s">
        <v>4792</v>
      </c>
    </row>
    <row r="19564" spans="19:20">
      <c r="S19564" s="66" t="s">
        <v>4819</v>
      </c>
      <c r="T19564" s="66" t="s">
        <v>4787</v>
      </c>
    </row>
    <row r="19565" spans="19:20">
      <c r="S19565" s="42">
        <v>51101</v>
      </c>
      <c r="T19565" s="66" t="s">
        <v>4627</v>
      </c>
    </row>
    <row r="19566" spans="19:20">
      <c r="S19566" s="42">
        <v>30034</v>
      </c>
      <c r="T19566" s="66" t="s">
        <v>4627</v>
      </c>
    </row>
    <row r="19567" spans="19:20">
      <c r="S19567" s="42">
        <v>90038</v>
      </c>
      <c r="T19567" s="66" t="s">
        <v>4627</v>
      </c>
    </row>
    <row r="19568" spans="19:20">
      <c r="S19568" s="66" t="s">
        <v>4820</v>
      </c>
      <c r="T19568" s="66" t="s">
        <v>4792</v>
      </c>
    </row>
    <row r="19569" spans="19:20">
      <c r="S19569" s="66" t="s">
        <v>4821</v>
      </c>
      <c r="T19569" s="66" t="s">
        <v>4792</v>
      </c>
    </row>
    <row r="19570" spans="19:20">
      <c r="S19570" s="66" t="s">
        <v>4822</v>
      </c>
      <c r="T19570" s="66" t="s">
        <v>4390</v>
      </c>
    </row>
    <row r="19571" spans="19:20">
      <c r="S19571" s="66" t="s">
        <v>4823</v>
      </c>
      <c r="T19571" s="66" t="s">
        <v>4390</v>
      </c>
    </row>
    <row r="19572" spans="19:20">
      <c r="S19572" s="66" t="s">
        <v>4824</v>
      </c>
      <c r="T19572" s="66" t="s">
        <v>4390</v>
      </c>
    </row>
    <row r="19573" spans="19:20">
      <c r="S19573" s="66" t="s">
        <v>4825</v>
      </c>
      <c r="T19573" s="66" t="s">
        <v>4792</v>
      </c>
    </row>
    <row r="19574" spans="19:20">
      <c r="S19574" s="66" t="s">
        <v>4826</v>
      </c>
      <c r="T19574" s="66" t="s">
        <v>4792</v>
      </c>
    </row>
    <row r="19575" spans="19:20">
      <c r="S19575" s="66" t="s">
        <v>4827</v>
      </c>
      <c r="T19575" s="66" t="s">
        <v>4792</v>
      </c>
    </row>
    <row r="19576" spans="19:20">
      <c r="S19576" s="66" t="s">
        <v>4828</v>
      </c>
      <c r="T19576" s="66" t="s">
        <v>4390</v>
      </c>
    </row>
    <row r="19577" spans="19:20">
      <c r="S19577" s="66" t="s">
        <v>4829</v>
      </c>
      <c r="T19577" s="66" t="s">
        <v>4792</v>
      </c>
    </row>
    <row r="19578" spans="19:20">
      <c r="S19578" s="66" t="s">
        <v>4830</v>
      </c>
      <c r="T19578" s="66" t="s">
        <v>4791</v>
      </c>
    </row>
    <row r="19579" spans="19:20">
      <c r="S19579" s="66" t="s">
        <v>4831</v>
      </c>
      <c r="T19579" s="66" t="s">
        <v>4805</v>
      </c>
    </row>
    <row r="19580" spans="19:20">
      <c r="S19580" s="42">
        <v>7510037</v>
      </c>
      <c r="T19580" s="66" t="s">
        <v>4784</v>
      </c>
    </row>
    <row r="19581" spans="19:20">
      <c r="S19581" s="66" t="s">
        <v>4832</v>
      </c>
      <c r="T19581" s="66" t="s">
        <v>3354</v>
      </c>
    </row>
    <row r="19582" spans="19:20">
      <c r="S19582" s="66" t="s">
        <v>4833</v>
      </c>
      <c r="T19582" s="66" t="s">
        <v>4784</v>
      </c>
    </row>
    <row r="19583" spans="19:20">
      <c r="S19583" s="66" t="s">
        <v>4834</v>
      </c>
      <c r="T19583" s="66" t="s">
        <v>4805</v>
      </c>
    </row>
    <row r="19584" spans="19:20">
      <c r="S19584" s="66" t="s">
        <v>4835</v>
      </c>
      <c r="T19584" s="66" t="s">
        <v>4791</v>
      </c>
    </row>
    <row r="19585" spans="19:20">
      <c r="S19585" s="42">
        <v>1709553</v>
      </c>
      <c r="T19585" s="66" t="s">
        <v>4782</v>
      </c>
    </row>
    <row r="19586" spans="19:20">
      <c r="S19586" s="66" t="s">
        <v>4836</v>
      </c>
      <c r="T19586" s="66" t="s">
        <v>3354</v>
      </c>
    </row>
    <row r="19587" spans="19:20">
      <c r="S19587" s="66" t="s">
        <v>4837</v>
      </c>
      <c r="T19587" s="66" t="s">
        <v>4838</v>
      </c>
    </row>
    <row r="19588" spans="19:20">
      <c r="S19588" s="66" t="s">
        <v>4839</v>
      </c>
      <c r="T19588" s="66" t="s">
        <v>4800</v>
      </c>
    </row>
    <row r="19589" spans="19:20">
      <c r="S19589" s="66" t="s">
        <v>4840</v>
      </c>
      <c r="T19589" s="66" t="s">
        <v>4792</v>
      </c>
    </row>
    <row r="19590" spans="19:20">
      <c r="S19590" s="66" t="s">
        <v>4841</v>
      </c>
      <c r="T19590" s="66" t="s">
        <v>4772</v>
      </c>
    </row>
    <row r="19591" spans="19:20">
      <c r="S19591" s="66" t="s">
        <v>4842</v>
      </c>
      <c r="T19591" s="66" t="s">
        <v>4838</v>
      </c>
    </row>
    <row r="19592" spans="19:20">
      <c r="S19592" s="66" t="s">
        <v>4843</v>
      </c>
      <c r="T19592" s="66" t="s">
        <v>4792</v>
      </c>
    </row>
    <row r="19593" spans="19:20">
      <c r="S19593" s="66" t="s">
        <v>4844</v>
      </c>
      <c r="T19593" s="66" t="s">
        <v>4772</v>
      </c>
    </row>
    <row r="19594" spans="19:20">
      <c r="S19594" s="66" t="s">
        <v>4845</v>
      </c>
      <c r="T19594" s="66" t="s">
        <v>4800</v>
      </c>
    </row>
    <row r="19595" spans="19:20">
      <c r="S19595" s="66" t="s">
        <v>4846</v>
      </c>
      <c r="T19595" s="66" t="s">
        <v>3354</v>
      </c>
    </row>
    <row r="19596" spans="19:20">
      <c r="S19596" s="66" t="s">
        <v>4847</v>
      </c>
      <c r="T19596" s="66" t="s">
        <v>4784</v>
      </c>
    </row>
    <row r="19597" spans="19:20">
      <c r="S19597" s="66" t="s">
        <v>4848</v>
      </c>
      <c r="T19597" s="66" t="s">
        <v>4792</v>
      </c>
    </row>
    <row r="19598" spans="19:20">
      <c r="S19598" s="66" t="s">
        <v>4849</v>
      </c>
      <c r="T19598" s="66" t="s">
        <v>4791</v>
      </c>
    </row>
    <row r="19599" spans="19:20">
      <c r="S19599" s="66" t="s">
        <v>4850</v>
      </c>
      <c r="T19599" s="66" t="s">
        <v>4784</v>
      </c>
    </row>
    <row r="19600" spans="19:20">
      <c r="S19600" s="66" t="s">
        <v>4851</v>
      </c>
      <c r="T19600" s="66" t="s">
        <v>4784</v>
      </c>
    </row>
    <row r="19601" spans="19:20">
      <c r="S19601" s="66" t="s">
        <v>4852</v>
      </c>
      <c r="T19601" s="66" t="s">
        <v>4784</v>
      </c>
    </row>
    <row r="19602" spans="19:20">
      <c r="S19602" s="66" t="s">
        <v>4853</v>
      </c>
      <c r="T19602" s="66" t="s">
        <v>4784</v>
      </c>
    </row>
    <row r="19603" spans="19:20">
      <c r="S19603" s="66" t="s">
        <v>4854</v>
      </c>
      <c r="T19603" s="66" t="s">
        <v>3232</v>
      </c>
    </row>
    <row r="19604" spans="19:20">
      <c r="S19604" s="66" t="s">
        <v>4855</v>
      </c>
      <c r="T19604" s="66" t="s">
        <v>4838</v>
      </c>
    </row>
    <row r="19605" spans="19:20">
      <c r="S19605" s="66" t="s">
        <v>4856</v>
      </c>
      <c r="T19605" s="66" t="s">
        <v>3232</v>
      </c>
    </row>
    <row r="19606" spans="19:20">
      <c r="S19606" s="66" t="s">
        <v>4857</v>
      </c>
      <c r="T19606" s="66" t="s">
        <v>4772</v>
      </c>
    </row>
    <row r="19607" spans="19:20">
      <c r="S19607" s="66" t="s">
        <v>4858</v>
      </c>
      <c r="T19607" s="66" t="s">
        <v>4797</v>
      </c>
    </row>
    <row r="19608" spans="19:20">
      <c r="S19608" s="66" t="s">
        <v>4859</v>
      </c>
      <c r="T19608" s="66" t="s">
        <v>4772</v>
      </c>
    </row>
    <row r="19609" spans="19:20">
      <c r="S19609" s="66" t="s">
        <v>4860</v>
      </c>
      <c r="T19609" s="66" t="s">
        <v>4772</v>
      </c>
    </row>
    <row r="19610" spans="19:20">
      <c r="S19610" s="66" t="s">
        <v>4861</v>
      </c>
      <c r="T19610" s="66" t="s">
        <v>4772</v>
      </c>
    </row>
    <row r="19611" spans="19:20">
      <c r="S19611" s="66" t="s">
        <v>4862</v>
      </c>
      <c r="T19611" s="66" t="s">
        <v>4772</v>
      </c>
    </row>
    <row r="19612" spans="19:20">
      <c r="S19612" s="66" t="s">
        <v>4863</v>
      </c>
      <c r="T19612" s="66" t="s">
        <v>4772</v>
      </c>
    </row>
    <row r="19613" spans="19:20">
      <c r="S19613" s="66" t="s">
        <v>4864</v>
      </c>
      <c r="T19613" s="66" t="s">
        <v>4772</v>
      </c>
    </row>
    <row r="19614" spans="19:20">
      <c r="S19614" s="66" t="s">
        <v>4865</v>
      </c>
      <c r="T19614" s="66" t="s">
        <v>4772</v>
      </c>
    </row>
    <row r="19615" spans="19:20">
      <c r="S19615" s="66" t="s">
        <v>4866</v>
      </c>
      <c r="T19615" s="66" t="s">
        <v>4813</v>
      </c>
    </row>
    <row r="19616" spans="19:20">
      <c r="S19616" s="66" t="s">
        <v>4867</v>
      </c>
      <c r="T19616" s="66" t="s">
        <v>4772</v>
      </c>
    </row>
    <row r="19617" spans="19:20">
      <c r="S19617" s="66" t="s">
        <v>4868</v>
      </c>
      <c r="T19617" s="66" t="s">
        <v>4772</v>
      </c>
    </row>
    <row r="19618" spans="19:20">
      <c r="S19618" s="66" t="s">
        <v>4869</v>
      </c>
      <c r="T19618" s="66" t="s">
        <v>4772</v>
      </c>
    </row>
    <row r="19619" spans="19:20">
      <c r="S19619" s="66" t="s">
        <v>4870</v>
      </c>
      <c r="T19619" s="66" t="s">
        <v>4772</v>
      </c>
    </row>
    <row r="19620" spans="19:20">
      <c r="S19620" s="66" t="s">
        <v>4871</v>
      </c>
      <c r="T19620" s="66" t="s">
        <v>4772</v>
      </c>
    </row>
    <row r="19621" spans="19:20">
      <c r="S19621" s="66" t="s">
        <v>4872</v>
      </c>
      <c r="T19621" s="66" t="s">
        <v>4772</v>
      </c>
    </row>
    <row r="19622" spans="19:20">
      <c r="S19622" s="66" t="s">
        <v>4873</v>
      </c>
      <c r="T19622" s="66" t="s">
        <v>4772</v>
      </c>
    </row>
    <row r="19623" spans="19:20">
      <c r="S19623" s="66" t="s">
        <v>4874</v>
      </c>
      <c r="T19623" s="66" t="s">
        <v>4772</v>
      </c>
    </row>
    <row r="19624" spans="19:20">
      <c r="S19624" s="66" t="s">
        <v>4875</v>
      </c>
      <c r="T19624" s="66" t="s">
        <v>3354</v>
      </c>
    </row>
    <row r="19625" spans="19:20">
      <c r="S19625" s="66" t="s">
        <v>4876</v>
      </c>
      <c r="T19625" s="66" t="s">
        <v>4772</v>
      </c>
    </row>
    <row r="19626" spans="19:20">
      <c r="S19626" s="66" t="s">
        <v>4877</v>
      </c>
      <c r="T19626" s="66" t="s">
        <v>4772</v>
      </c>
    </row>
    <row r="19627" spans="19:20">
      <c r="S19627" s="66" t="s">
        <v>4878</v>
      </c>
      <c r="T19627" s="66" t="s">
        <v>4772</v>
      </c>
    </row>
    <row r="19628" spans="19:20">
      <c r="S19628" s="66" t="s">
        <v>4879</v>
      </c>
      <c r="T19628" s="66" t="s">
        <v>4797</v>
      </c>
    </row>
    <row r="19629" spans="19:20">
      <c r="S19629" s="66" t="s">
        <v>4880</v>
      </c>
      <c r="T19629" s="66" t="s">
        <v>4772</v>
      </c>
    </row>
    <row r="19630" spans="19:20">
      <c r="S19630" s="66" t="s">
        <v>4881</v>
      </c>
      <c r="T19630" s="66" t="s">
        <v>4784</v>
      </c>
    </row>
    <row r="19631" spans="19:20">
      <c r="S19631" s="66" t="s">
        <v>4882</v>
      </c>
      <c r="T19631" s="66" t="s">
        <v>4792</v>
      </c>
    </row>
    <row r="19632" spans="19:20">
      <c r="S19632" s="66" t="s">
        <v>4883</v>
      </c>
      <c r="T19632" s="66" t="s">
        <v>4884</v>
      </c>
    </row>
    <row r="19633" spans="19:20">
      <c r="S19633" s="66" t="s">
        <v>4885</v>
      </c>
      <c r="T19633" s="66" t="s">
        <v>4787</v>
      </c>
    </row>
    <row r="19634" spans="19:20">
      <c r="S19634" s="66" t="s">
        <v>4886</v>
      </c>
      <c r="T19634" s="66" t="s">
        <v>4787</v>
      </c>
    </row>
    <row r="19635" spans="19:20">
      <c r="S19635" s="66" t="s">
        <v>4887</v>
      </c>
      <c r="T19635" s="66" t="s">
        <v>4779</v>
      </c>
    </row>
    <row r="19636" spans="19:20">
      <c r="S19636" s="66" t="s">
        <v>4888</v>
      </c>
      <c r="T19636" s="66" t="s">
        <v>4813</v>
      </c>
    </row>
    <row r="19637" spans="19:20">
      <c r="S19637" s="42">
        <v>91023</v>
      </c>
      <c r="T19637" s="66" t="s">
        <v>4779</v>
      </c>
    </row>
    <row r="19638" spans="19:20">
      <c r="S19638" s="66" t="s">
        <v>4889</v>
      </c>
      <c r="T19638" s="66" t="s">
        <v>4787</v>
      </c>
    </row>
    <row r="19639" spans="19:20">
      <c r="S19639" s="66" t="s">
        <v>4890</v>
      </c>
      <c r="T19639" s="66" t="s">
        <v>4787</v>
      </c>
    </row>
    <row r="19640" spans="19:20">
      <c r="S19640" s="66" t="s">
        <v>4891</v>
      </c>
      <c r="T19640" s="66" t="s">
        <v>4787</v>
      </c>
    </row>
    <row r="19641" spans="19:20">
      <c r="S19641" s="66" t="s">
        <v>4892</v>
      </c>
      <c r="T19641" s="66" t="s">
        <v>4787</v>
      </c>
    </row>
    <row r="19642" spans="19:20">
      <c r="S19642" s="66" t="s">
        <v>4893</v>
      </c>
      <c r="T19642" s="66" t="s">
        <v>4787</v>
      </c>
    </row>
    <row r="19643" spans="19:20">
      <c r="S19643" s="66" t="s">
        <v>4894</v>
      </c>
      <c r="T19643" s="66" t="s">
        <v>4787</v>
      </c>
    </row>
    <row r="19644" spans="19:20">
      <c r="S19644" s="66" t="s">
        <v>4895</v>
      </c>
      <c r="T19644" s="66" t="s">
        <v>4787</v>
      </c>
    </row>
    <row r="19645" spans="19:20">
      <c r="S19645" s="66" t="s">
        <v>4896</v>
      </c>
      <c r="T19645" s="66" t="s">
        <v>4780</v>
      </c>
    </row>
    <row r="19646" spans="19:20">
      <c r="S19646" s="66" t="s">
        <v>4897</v>
      </c>
      <c r="T19646" s="66" t="s">
        <v>4792</v>
      </c>
    </row>
    <row r="19647" spans="19:20">
      <c r="S19647" s="66" t="s">
        <v>4898</v>
      </c>
      <c r="T19647" s="66" t="s">
        <v>4899</v>
      </c>
    </row>
    <row r="19648" spans="19:20">
      <c r="S19648" s="66" t="s">
        <v>4900</v>
      </c>
      <c r="T19648" s="66" t="s">
        <v>4787</v>
      </c>
    </row>
    <row r="19649" spans="19:20">
      <c r="S19649" s="66" t="s">
        <v>4901</v>
      </c>
      <c r="T19649" s="66" t="s">
        <v>4787</v>
      </c>
    </row>
    <row r="19650" spans="19:20">
      <c r="S19650" s="42">
        <v>1709559</v>
      </c>
      <c r="T19650" s="66" t="s">
        <v>4782</v>
      </c>
    </row>
    <row r="19651" spans="19:20">
      <c r="S19651" s="66" t="s">
        <v>4902</v>
      </c>
      <c r="T19651" s="66" t="s">
        <v>4787</v>
      </c>
    </row>
    <row r="19652" spans="19:20">
      <c r="S19652" s="66" t="s">
        <v>4903</v>
      </c>
      <c r="T19652" s="66" t="s">
        <v>4787</v>
      </c>
    </row>
    <row r="19653" spans="19:20">
      <c r="S19653" s="66" t="s">
        <v>4904</v>
      </c>
      <c r="T19653" s="66" t="s">
        <v>4787</v>
      </c>
    </row>
    <row r="19654" spans="19:20">
      <c r="S19654" s="66" t="s">
        <v>4905</v>
      </c>
      <c r="T19654" s="66" t="s">
        <v>4787</v>
      </c>
    </row>
    <row r="19655" spans="19:20">
      <c r="S19655" s="42">
        <v>91107</v>
      </c>
      <c r="T19655" s="66" t="s">
        <v>4779</v>
      </c>
    </row>
    <row r="19656" spans="19:20">
      <c r="S19656" s="42">
        <v>518909</v>
      </c>
      <c r="T19656" s="66" t="s">
        <v>4786</v>
      </c>
    </row>
    <row r="19657" spans="19:20">
      <c r="S19657" s="66" t="s">
        <v>4906</v>
      </c>
      <c r="T19657" s="66" t="s">
        <v>4787</v>
      </c>
    </row>
    <row r="19658" spans="19:20">
      <c r="S19658" s="66" t="s">
        <v>4907</v>
      </c>
      <c r="T19658" s="66" t="s">
        <v>4787</v>
      </c>
    </row>
    <row r="19659" spans="19:20">
      <c r="S19659" s="66" t="s">
        <v>4908</v>
      </c>
      <c r="T19659" s="66" t="s">
        <v>4813</v>
      </c>
    </row>
    <row r="19660" spans="19:20">
      <c r="S19660" s="66" t="s">
        <v>4909</v>
      </c>
      <c r="T19660" s="66" t="s">
        <v>4787</v>
      </c>
    </row>
    <row r="19661" spans="19:20">
      <c r="S19661" s="66" t="s">
        <v>4910</v>
      </c>
      <c r="T19661" s="66" t="s">
        <v>4787</v>
      </c>
    </row>
    <row r="19662" spans="19:20">
      <c r="S19662" s="66" t="s">
        <v>4911</v>
      </c>
      <c r="T19662" s="66" t="s">
        <v>4787</v>
      </c>
    </row>
    <row r="19663" spans="19:20">
      <c r="S19663" s="66" t="s">
        <v>4912</v>
      </c>
      <c r="T19663" s="66" t="s">
        <v>4787</v>
      </c>
    </row>
    <row r="19664" spans="19:20">
      <c r="S19664" s="66" t="s">
        <v>4913</v>
      </c>
      <c r="T19664" s="66" t="s">
        <v>4787</v>
      </c>
    </row>
    <row r="19665" spans="19:20">
      <c r="S19665" s="66" t="s">
        <v>4914</v>
      </c>
      <c r="T19665" s="66" t="s">
        <v>4787</v>
      </c>
    </row>
    <row r="19666" spans="19:20">
      <c r="S19666" s="66" t="s">
        <v>4915</v>
      </c>
      <c r="T19666" s="66" t="s">
        <v>4787</v>
      </c>
    </row>
    <row r="19667" spans="19:20">
      <c r="S19667" s="66" t="s">
        <v>4916</v>
      </c>
      <c r="T19667" s="66" t="s">
        <v>4787</v>
      </c>
    </row>
    <row r="19668" spans="19:20">
      <c r="S19668" s="66" t="s">
        <v>4917</v>
      </c>
      <c r="T19668" s="66" t="s">
        <v>4787</v>
      </c>
    </row>
    <row r="19669" spans="19:20">
      <c r="S19669" s="66" t="s">
        <v>4918</v>
      </c>
      <c r="T19669" s="66" t="s">
        <v>3442</v>
      </c>
    </row>
    <row r="19670" spans="19:20">
      <c r="S19670" s="66" t="s">
        <v>4919</v>
      </c>
      <c r="T19670" s="66" t="s">
        <v>4787</v>
      </c>
    </row>
    <row r="19671" spans="19:20">
      <c r="S19671" s="66" t="s">
        <v>4920</v>
      </c>
      <c r="T19671" s="66" t="s">
        <v>3442</v>
      </c>
    </row>
    <row r="19672" spans="19:20">
      <c r="S19672" s="66" t="s">
        <v>4921</v>
      </c>
      <c r="T19672" s="66" t="s">
        <v>4784</v>
      </c>
    </row>
    <row r="19673" spans="19:20">
      <c r="S19673" s="66" t="s">
        <v>4922</v>
      </c>
      <c r="T19673" s="66" t="s">
        <v>4780</v>
      </c>
    </row>
    <row r="19674" spans="19:20">
      <c r="S19674" s="66" t="s">
        <v>4923</v>
      </c>
      <c r="T19674" s="66" t="s">
        <v>4772</v>
      </c>
    </row>
    <row r="19675" spans="19:20">
      <c r="S19675" s="66" t="s">
        <v>4924</v>
      </c>
      <c r="T19675" s="66" t="s">
        <v>3442</v>
      </c>
    </row>
    <row r="19676" spans="19:20">
      <c r="S19676" s="66" t="s">
        <v>4925</v>
      </c>
      <c r="T19676" s="66" t="s">
        <v>4780</v>
      </c>
    </row>
    <row r="19677" spans="19:20">
      <c r="S19677" s="42">
        <v>212007</v>
      </c>
      <c r="T19677" s="66" t="s">
        <v>3442</v>
      </c>
    </row>
    <row r="19678" spans="19:20">
      <c r="S19678" s="66" t="s">
        <v>4926</v>
      </c>
      <c r="T19678" s="66" t="s">
        <v>4797</v>
      </c>
    </row>
    <row r="19679" spans="19:20">
      <c r="S19679" s="66" t="s">
        <v>4927</v>
      </c>
      <c r="T19679" s="66" t="s">
        <v>4787</v>
      </c>
    </row>
    <row r="19680" spans="19:20">
      <c r="S19680" s="66" t="s">
        <v>4928</v>
      </c>
      <c r="T19680" s="66" t="s">
        <v>4780</v>
      </c>
    </row>
    <row r="19681" spans="19:20">
      <c r="S19681" s="66" t="s">
        <v>4929</v>
      </c>
      <c r="T19681" s="66" t="s">
        <v>3442</v>
      </c>
    </row>
    <row r="19682" spans="19:20">
      <c r="S19682" s="66" t="s">
        <v>4930</v>
      </c>
      <c r="T19682" s="66" t="s">
        <v>3442</v>
      </c>
    </row>
    <row r="19683" spans="19:20">
      <c r="S19683" s="66" t="s">
        <v>4931</v>
      </c>
      <c r="T19683" s="66" t="s">
        <v>3442</v>
      </c>
    </row>
    <row r="19684" spans="19:20">
      <c r="S19684" s="66" t="s">
        <v>4932</v>
      </c>
      <c r="T19684" s="66" t="s">
        <v>4797</v>
      </c>
    </row>
    <row r="19685" spans="19:20">
      <c r="S19685" s="66" t="s">
        <v>4933</v>
      </c>
      <c r="T19685" s="66" t="s">
        <v>4787</v>
      </c>
    </row>
    <row r="19686" spans="19:20">
      <c r="S19686" s="66" t="s">
        <v>4934</v>
      </c>
      <c r="T19686" s="66" t="s">
        <v>4780</v>
      </c>
    </row>
    <row r="19687" spans="19:20">
      <c r="S19687" s="66" t="s">
        <v>4935</v>
      </c>
      <c r="T19687" s="66" t="s">
        <v>3442</v>
      </c>
    </row>
    <row r="19688" spans="19:20">
      <c r="S19688" s="66" t="s">
        <v>4936</v>
      </c>
      <c r="T19688" s="66" t="s">
        <v>4784</v>
      </c>
    </row>
    <row r="19689" spans="19:20">
      <c r="S19689" s="66" t="s">
        <v>4937</v>
      </c>
      <c r="T19689" s="66" t="s">
        <v>4784</v>
      </c>
    </row>
    <row r="19690" spans="19:20">
      <c r="S19690" s="66" t="s">
        <v>4938</v>
      </c>
      <c r="T19690" s="66" t="s">
        <v>3232</v>
      </c>
    </row>
    <row r="19691" spans="19:20">
      <c r="S19691" s="66" t="s">
        <v>4939</v>
      </c>
      <c r="T19691" s="66" t="s">
        <v>4784</v>
      </c>
    </row>
    <row r="19692" spans="19:20">
      <c r="S19692" s="42">
        <v>2230667</v>
      </c>
      <c r="T19692" s="66" t="s">
        <v>4940</v>
      </c>
    </row>
    <row r="19693" spans="19:20">
      <c r="S19693" s="66" t="s">
        <v>4941</v>
      </c>
      <c r="T19693" s="66" t="s">
        <v>3232</v>
      </c>
    </row>
    <row r="19694" spans="19:20">
      <c r="S19694" s="66" t="s">
        <v>4942</v>
      </c>
      <c r="T19694" s="66" t="s">
        <v>4784</v>
      </c>
    </row>
    <row r="19695" spans="19:20">
      <c r="S19695" s="66" t="s">
        <v>4943</v>
      </c>
      <c r="T19695" s="66" t="s">
        <v>4784</v>
      </c>
    </row>
    <row r="19696" spans="19:20">
      <c r="S19696" s="42">
        <v>75108</v>
      </c>
      <c r="T19696" s="66" t="s">
        <v>3293</v>
      </c>
    </row>
    <row r="19697" spans="19:20">
      <c r="S19697" s="42">
        <v>75109</v>
      </c>
      <c r="T19697" s="66" t="s">
        <v>3293</v>
      </c>
    </row>
    <row r="19698" spans="19:20">
      <c r="S19698" s="42">
        <v>26593</v>
      </c>
      <c r="T19698" s="66" t="s">
        <v>4615</v>
      </c>
    </row>
    <row r="19699" spans="19:20">
      <c r="S19699" s="66" t="s">
        <v>4944</v>
      </c>
      <c r="T19699" s="66" t="s">
        <v>3232</v>
      </c>
    </row>
    <row r="19700" spans="19:20">
      <c r="S19700" s="42">
        <v>26598</v>
      </c>
      <c r="T19700" s="66" t="s">
        <v>4945</v>
      </c>
    </row>
    <row r="19701" spans="19:20">
      <c r="S19701" s="42">
        <v>702311</v>
      </c>
      <c r="T19701" s="66" t="s">
        <v>4803</v>
      </c>
    </row>
    <row r="19702" spans="19:20">
      <c r="S19702" s="66" t="s">
        <v>4946</v>
      </c>
      <c r="T19702" s="66" t="s">
        <v>4784</v>
      </c>
    </row>
    <row r="19703" spans="19:20">
      <c r="S19703" s="66" t="s">
        <v>4947</v>
      </c>
      <c r="T19703" s="66" t="s">
        <v>4792</v>
      </c>
    </row>
    <row r="19704" spans="19:20">
      <c r="S19704" s="42">
        <v>515264</v>
      </c>
      <c r="T19704" s="66" t="s">
        <v>4786</v>
      </c>
    </row>
    <row r="19705" spans="19:20">
      <c r="S19705" s="66" t="s">
        <v>4948</v>
      </c>
      <c r="T19705" s="66" t="s">
        <v>4792</v>
      </c>
    </row>
    <row r="19706" spans="19:20">
      <c r="S19706" s="66" t="s">
        <v>4949</v>
      </c>
      <c r="T19706" s="66" t="s">
        <v>4814</v>
      </c>
    </row>
    <row r="19707" spans="19:20">
      <c r="S19707" s="66" t="s">
        <v>4950</v>
      </c>
      <c r="T19707" s="66" t="s">
        <v>3232</v>
      </c>
    </row>
    <row r="19708" spans="19:20">
      <c r="S19708" s="66" t="s">
        <v>4951</v>
      </c>
      <c r="T19708" s="66" t="s">
        <v>3354</v>
      </c>
    </row>
    <row r="19709" spans="19:20">
      <c r="S19709" s="42">
        <v>702321</v>
      </c>
      <c r="T19709" s="66" t="s">
        <v>4803</v>
      </c>
    </row>
    <row r="19710" spans="19:20">
      <c r="S19710" s="66" t="s">
        <v>4952</v>
      </c>
      <c r="T19710" s="66" t="s">
        <v>4809</v>
      </c>
    </row>
    <row r="19711" spans="19:20">
      <c r="S19711" s="66" t="s">
        <v>4953</v>
      </c>
      <c r="T19711" s="66" t="s">
        <v>3354</v>
      </c>
    </row>
    <row r="19712" spans="19:20">
      <c r="S19712" s="66" t="s">
        <v>4954</v>
      </c>
      <c r="T19712" s="66" t="s">
        <v>4809</v>
      </c>
    </row>
    <row r="19713" spans="19:20">
      <c r="S19713" s="66" t="s">
        <v>4955</v>
      </c>
      <c r="T19713" s="66" t="s">
        <v>4787</v>
      </c>
    </row>
    <row r="19714" spans="19:20">
      <c r="S19714" s="66" t="s">
        <v>4956</v>
      </c>
      <c r="T19714" s="66" t="s">
        <v>4787</v>
      </c>
    </row>
    <row r="19715" spans="19:20">
      <c r="S19715" s="66" t="s">
        <v>4957</v>
      </c>
      <c r="T19715" s="66" t="s">
        <v>4787</v>
      </c>
    </row>
    <row r="19716" spans="19:20">
      <c r="S19716" s="66" t="s">
        <v>4958</v>
      </c>
      <c r="T19716" s="66" t="s">
        <v>4787</v>
      </c>
    </row>
    <row r="19717" spans="19:20">
      <c r="S19717" s="66" t="s">
        <v>4959</v>
      </c>
      <c r="T19717" s="66" t="s">
        <v>3354</v>
      </c>
    </row>
    <row r="19718" spans="19:20">
      <c r="S19718" s="66" t="s">
        <v>4960</v>
      </c>
      <c r="T19718" s="66" t="s">
        <v>4787</v>
      </c>
    </row>
    <row r="19719" spans="19:20">
      <c r="S19719" s="66" t="s">
        <v>4961</v>
      </c>
      <c r="T19719" s="66" t="s">
        <v>4809</v>
      </c>
    </row>
    <row r="19720" spans="19:20">
      <c r="S19720" s="66" t="s">
        <v>4962</v>
      </c>
      <c r="T19720" s="66" t="s">
        <v>4787</v>
      </c>
    </row>
    <row r="19721" spans="19:20">
      <c r="S19721" s="42">
        <v>518911</v>
      </c>
      <c r="T19721" s="66" t="s">
        <v>4786</v>
      </c>
    </row>
    <row r="19722" spans="19:20">
      <c r="S19722" s="66" t="s">
        <v>4963</v>
      </c>
      <c r="T19722" s="66" t="s">
        <v>3232</v>
      </c>
    </row>
    <row r="19723" spans="19:20">
      <c r="S19723" s="42">
        <v>91148</v>
      </c>
      <c r="T19723" s="66" t="s">
        <v>4779</v>
      </c>
    </row>
    <row r="19724" spans="19:20">
      <c r="S19724" s="66" t="s">
        <v>4964</v>
      </c>
      <c r="T19724" s="66" t="s">
        <v>4779</v>
      </c>
    </row>
    <row r="19725" spans="19:20">
      <c r="S19725" s="42">
        <v>518905</v>
      </c>
      <c r="T19725" s="66" t="s">
        <v>4786</v>
      </c>
    </row>
    <row r="19726" spans="19:20">
      <c r="S19726" s="66" t="s">
        <v>4965</v>
      </c>
      <c r="T19726" s="66" t="s">
        <v>3354</v>
      </c>
    </row>
    <row r="19727" spans="19:20">
      <c r="S19727" s="66" t="s">
        <v>4966</v>
      </c>
      <c r="T19727" s="66" t="s">
        <v>4813</v>
      </c>
    </row>
    <row r="19728" spans="19:20">
      <c r="S19728" s="66" t="s">
        <v>4967</v>
      </c>
      <c r="T19728" s="66" t="s">
        <v>3354</v>
      </c>
    </row>
    <row r="19729" spans="19:20">
      <c r="S19729" s="66" t="s">
        <v>4968</v>
      </c>
      <c r="T19729" s="66" t="s">
        <v>4779</v>
      </c>
    </row>
    <row r="19730" spans="19:20">
      <c r="S19730" s="42">
        <v>518907</v>
      </c>
      <c r="T19730" s="66" t="s">
        <v>4786</v>
      </c>
    </row>
    <row r="19731" spans="19:20">
      <c r="S19731" s="66" t="s">
        <v>4969</v>
      </c>
      <c r="T19731" s="66" t="s">
        <v>4792</v>
      </c>
    </row>
    <row r="19732" spans="19:20">
      <c r="S19732" s="42">
        <v>518904</v>
      </c>
      <c r="T19732" s="66" t="s">
        <v>4786</v>
      </c>
    </row>
    <row r="19733" spans="19:20">
      <c r="S19733" s="42">
        <v>518560</v>
      </c>
      <c r="T19733" s="66" t="s">
        <v>4786</v>
      </c>
    </row>
    <row r="19734" spans="19:20">
      <c r="S19734" s="66" t="s">
        <v>4970</v>
      </c>
      <c r="T19734" s="66" t="s">
        <v>4779</v>
      </c>
    </row>
    <row r="19735" spans="19:20">
      <c r="S19735" s="66" t="s">
        <v>4971</v>
      </c>
      <c r="T19735" s="66" t="s">
        <v>4784</v>
      </c>
    </row>
    <row r="19736" spans="19:20">
      <c r="S19736" s="42">
        <v>515147</v>
      </c>
      <c r="T19736" s="66" t="s">
        <v>4786</v>
      </c>
    </row>
    <row r="19737" spans="19:20">
      <c r="S19737" s="66" t="s">
        <v>4972</v>
      </c>
      <c r="T19737" s="66" t="s">
        <v>4779</v>
      </c>
    </row>
    <row r="19738" spans="19:20">
      <c r="S19738" s="66" t="s">
        <v>4973</v>
      </c>
      <c r="T19738" s="66" t="s">
        <v>3232</v>
      </c>
    </row>
    <row r="19739" spans="19:20">
      <c r="S19739" s="42">
        <v>518916</v>
      </c>
      <c r="T19739" s="66" t="s">
        <v>4786</v>
      </c>
    </row>
    <row r="19740" spans="19:20">
      <c r="S19740" s="42">
        <v>515228</v>
      </c>
      <c r="T19740" s="66" t="s">
        <v>4786</v>
      </c>
    </row>
    <row r="19741" spans="19:20">
      <c r="S19741" s="42">
        <v>518047</v>
      </c>
      <c r="T19741" s="66" t="s">
        <v>4786</v>
      </c>
    </row>
    <row r="19742" spans="19:20">
      <c r="S19742" s="66" t="s">
        <v>4974</v>
      </c>
      <c r="T19742" s="66" t="s">
        <v>4779</v>
      </c>
    </row>
    <row r="19743" spans="19:20">
      <c r="S19743" s="42">
        <v>515225</v>
      </c>
      <c r="T19743" s="66" t="s">
        <v>4786</v>
      </c>
    </row>
    <row r="19744" spans="19:20">
      <c r="S19744" s="66" t="s">
        <v>4975</v>
      </c>
      <c r="T19744" s="66" t="s">
        <v>4787</v>
      </c>
    </row>
    <row r="19745" spans="19:20">
      <c r="S19745" s="42">
        <v>515258</v>
      </c>
      <c r="T19745" s="66" t="s">
        <v>4786</v>
      </c>
    </row>
    <row r="19746" spans="19:20">
      <c r="S19746" s="42">
        <v>518914</v>
      </c>
      <c r="T19746" s="66" t="s">
        <v>4786</v>
      </c>
    </row>
    <row r="19747" spans="19:20">
      <c r="S19747" s="66" t="s">
        <v>4976</v>
      </c>
      <c r="T19747" s="66" t="s">
        <v>4779</v>
      </c>
    </row>
    <row r="19748" spans="19:20">
      <c r="S19748" s="42">
        <v>518915</v>
      </c>
      <c r="T19748" s="66" t="s">
        <v>4786</v>
      </c>
    </row>
    <row r="19749" spans="19:20">
      <c r="S19749" s="66" t="s">
        <v>4977</v>
      </c>
      <c r="T19749" s="66" t="s">
        <v>3354</v>
      </c>
    </row>
    <row r="19750" spans="19:20">
      <c r="S19750" s="66" t="s">
        <v>4978</v>
      </c>
      <c r="T19750" s="66" t="s">
        <v>4784</v>
      </c>
    </row>
    <row r="19751" spans="19:20">
      <c r="S19751" s="42">
        <v>7510038</v>
      </c>
      <c r="T19751" s="66" t="s">
        <v>4784</v>
      </c>
    </row>
    <row r="19752" spans="19:20">
      <c r="S19752" s="66" t="s">
        <v>4979</v>
      </c>
      <c r="T19752" s="66" t="s">
        <v>4791</v>
      </c>
    </row>
    <row r="19753" spans="19:20">
      <c r="S19753" s="66" t="s">
        <v>4980</v>
      </c>
      <c r="T19753" s="66" t="s">
        <v>4772</v>
      </c>
    </row>
    <row r="19754" spans="19:20">
      <c r="S19754" s="66" t="s">
        <v>4981</v>
      </c>
      <c r="T19754" s="66" t="s">
        <v>3232</v>
      </c>
    </row>
    <row r="19755" spans="19:20">
      <c r="S19755" s="42">
        <v>91131</v>
      </c>
      <c r="T19755" s="66" t="s">
        <v>4779</v>
      </c>
    </row>
    <row r="19756" spans="19:20">
      <c r="S19756" s="42">
        <v>91134</v>
      </c>
      <c r="T19756" s="66" t="s">
        <v>4779</v>
      </c>
    </row>
    <row r="19757" spans="19:20">
      <c r="S19757" s="66" t="s">
        <v>4982</v>
      </c>
      <c r="T19757" s="66" t="s">
        <v>4838</v>
      </c>
    </row>
    <row r="19758" spans="19:20">
      <c r="S19758" s="42">
        <v>91133</v>
      </c>
      <c r="T19758" s="66" t="s">
        <v>4779</v>
      </c>
    </row>
    <row r="19759" spans="19:20">
      <c r="S19759" s="66" t="s">
        <v>4983</v>
      </c>
      <c r="T19759" s="66" t="s">
        <v>4779</v>
      </c>
    </row>
    <row r="19760" spans="19:20">
      <c r="S19760" s="42">
        <v>91122</v>
      </c>
      <c r="T19760" s="66" t="s">
        <v>4779</v>
      </c>
    </row>
    <row r="19761" spans="19:20">
      <c r="S19761" s="66" t="s">
        <v>4984</v>
      </c>
      <c r="T19761" s="66" t="s">
        <v>3232</v>
      </c>
    </row>
    <row r="19762" spans="19:20">
      <c r="S19762" s="66" t="s">
        <v>4985</v>
      </c>
      <c r="T19762" s="66" t="s">
        <v>4784</v>
      </c>
    </row>
    <row r="19763" spans="19:20">
      <c r="S19763" s="42">
        <v>120569</v>
      </c>
      <c r="T19763" s="66" t="s">
        <v>4091</v>
      </c>
    </row>
    <row r="19764" spans="19:20">
      <c r="S19764" s="42">
        <v>120567</v>
      </c>
      <c r="T19764" s="66" t="s">
        <v>4091</v>
      </c>
    </row>
    <row r="19765" spans="19:20">
      <c r="S19765" s="42">
        <v>120562</v>
      </c>
      <c r="T19765" s="66" t="s">
        <v>4091</v>
      </c>
    </row>
    <row r="19766" spans="19:20">
      <c r="S19766" s="42">
        <v>120565</v>
      </c>
      <c r="T19766" s="66" t="s">
        <v>4091</v>
      </c>
    </row>
    <row r="19767" spans="19:20">
      <c r="S19767" s="42">
        <v>120566</v>
      </c>
      <c r="T19767" s="66" t="s">
        <v>4091</v>
      </c>
    </row>
    <row r="19768" spans="19:20">
      <c r="S19768" s="42">
        <v>120576</v>
      </c>
      <c r="T19768" s="66" t="s">
        <v>4800</v>
      </c>
    </row>
    <row r="19769" spans="19:20">
      <c r="S19769" s="42">
        <v>90645</v>
      </c>
      <c r="T19769" s="66" t="s">
        <v>4772</v>
      </c>
    </row>
    <row r="19770" spans="19:20">
      <c r="S19770" s="42">
        <v>90642</v>
      </c>
      <c r="T19770" s="66" t="s">
        <v>3230</v>
      </c>
    </row>
    <row r="19771" spans="19:20">
      <c r="S19771" s="42">
        <v>90643</v>
      </c>
      <c r="T19771" s="66" t="s">
        <v>3230</v>
      </c>
    </row>
    <row r="19772" spans="19:20">
      <c r="S19772" s="42">
        <v>90641</v>
      </c>
      <c r="T19772" s="66" t="s">
        <v>4798</v>
      </c>
    </row>
    <row r="19773" spans="19:20">
      <c r="S19773" s="42">
        <v>90622</v>
      </c>
      <c r="T19773" s="66" t="s">
        <v>4986</v>
      </c>
    </row>
    <row r="19774" spans="19:20">
      <c r="S19774" s="42">
        <v>90597</v>
      </c>
      <c r="T19774" s="66" t="s">
        <v>4792</v>
      </c>
    </row>
    <row r="19775" spans="19:20">
      <c r="S19775" s="42">
        <v>90588</v>
      </c>
      <c r="T19775" s="66" t="s">
        <v>4792</v>
      </c>
    </row>
    <row r="19776" spans="19:20">
      <c r="S19776" s="42">
        <v>90585</v>
      </c>
      <c r="T19776" s="66" t="s">
        <v>4797</v>
      </c>
    </row>
    <row r="19777" spans="19:20">
      <c r="S19777" s="42">
        <v>90553</v>
      </c>
      <c r="T19777" s="66" t="s">
        <v>4792</v>
      </c>
    </row>
    <row r="19778" spans="19:20">
      <c r="S19778" s="42">
        <v>90576</v>
      </c>
      <c r="T19778" s="66" t="s">
        <v>4792</v>
      </c>
    </row>
    <row r="19779" spans="19:20">
      <c r="S19779" s="42">
        <v>90550</v>
      </c>
      <c r="T19779" s="66" t="s">
        <v>4091</v>
      </c>
    </row>
    <row r="19780" spans="19:20">
      <c r="S19780" s="42">
        <v>90571</v>
      </c>
      <c r="T19780" s="66" t="s">
        <v>4813</v>
      </c>
    </row>
    <row r="19781" spans="19:20">
      <c r="S19781" s="42">
        <v>90575</v>
      </c>
      <c r="T19781" s="66" t="s">
        <v>4792</v>
      </c>
    </row>
    <row r="19782" spans="19:20">
      <c r="S19782" s="42">
        <v>90592</v>
      </c>
      <c r="T19782" s="66" t="s">
        <v>4792</v>
      </c>
    </row>
    <row r="19783" spans="19:20">
      <c r="S19783" s="42">
        <v>90555</v>
      </c>
      <c r="T19783" s="66" t="s">
        <v>4792</v>
      </c>
    </row>
    <row r="19784" spans="19:20">
      <c r="S19784" s="42">
        <v>90601</v>
      </c>
      <c r="T19784" s="66" t="s">
        <v>4803</v>
      </c>
    </row>
    <row r="19785" spans="19:20">
      <c r="S19785" s="42">
        <v>90594</v>
      </c>
      <c r="T19785" s="66" t="s">
        <v>4792</v>
      </c>
    </row>
    <row r="19786" spans="19:20">
      <c r="S19786" s="42">
        <v>90603</v>
      </c>
      <c r="T19786" s="66" t="s">
        <v>4792</v>
      </c>
    </row>
    <row r="19787" spans="19:20">
      <c r="S19787" s="42">
        <v>90589</v>
      </c>
      <c r="T19787" s="66" t="s">
        <v>4792</v>
      </c>
    </row>
    <row r="19788" spans="19:20">
      <c r="S19788" s="42">
        <v>90554</v>
      </c>
      <c r="T19788" s="66" t="s">
        <v>4792</v>
      </c>
    </row>
    <row r="19789" spans="19:20">
      <c r="S19789" s="42">
        <v>90556</v>
      </c>
      <c r="T19789" s="66" t="s">
        <v>4792</v>
      </c>
    </row>
    <row r="19790" spans="19:20">
      <c r="S19790" s="42">
        <v>90591</v>
      </c>
      <c r="T19790" s="66" t="s">
        <v>4792</v>
      </c>
    </row>
    <row r="19791" spans="19:20">
      <c r="S19791" s="42">
        <v>90549</v>
      </c>
      <c r="T19791" s="66" t="s">
        <v>4804</v>
      </c>
    </row>
    <row r="19792" spans="19:20">
      <c r="S19792" s="42">
        <v>90546</v>
      </c>
      <c r="T19792" s="66" t="s">
        <v>4792</v>
      </c>
    </row>
    <row r="19793" spans="19:20">
      <c r="S19793" s="42">
        <v>90547</v>
      </c>
      <c r="T19793" s="66" t="s">
        <v>4792</v>
      </c>
    </row>
    <row r="19794" spans="19:20">
      <c r="S19794" s="42">
        <v>90545</v>
      </c>
      <c r="T19794" s="66" t="s">
        <v>4792</v>
      </c>
    </row>
    <row r="19795" spans="19:20">
      <c r="S19795" s="42">
        <v>120643</v>
      </c>
      <c r="T19795" s="66" t="s">
        <v>4813</v>
      </c>
    </row>
    <row r="19796" spans="19:20">
      <c r="S19796" s="42">
        <v>120578</v>
      </c>
      <c r="T19796" s="66" t="s">
        <v>4792</v>
      </c>
    </row>
    <row r="19797" spans="19:20">
      <c r="S19797" s="42">
        <v>120658</v>
      </c>
      <c r="T19797" s="66" t="s">
        <v>3354</v>
      </c>
    </row>
    <row r="19798" spans="19:20">
      <c r="S19798" s="42">
        <v>120679</v>
      </c>
      <c r="T19798" s="66" t="s">
        <v>3354</v>
      </c>
    </row>
    <row r="19799" spans="19:20">
      <c r="S19799" s="42">
        <v>120683</v>
      </c>
      <c r="T19799" s="66" t="s">
        <v>4792</v>
      </c>
    </row>
    <row r="19800" spans="19:20">
      <c r="S19800" s="42">
        <v>120682</v>
      </c>
      <c r="T19800" s="66" t="s">
        <v>4792</v>
      </c>
    </row>
    <row r="19801" spans="19:20">
      <c r="S19801" s="42">
        <v>120581</v>
      </c>
      <c r="T19801" s="66" t="s">
        <v>4987</v>
      </c>
    </row>
    <row r="19802" spans="19:20">
      <c r="S19802" s="42">
        <v>120642</v>
      </c>
      <c r="T19802" s="66" t="s">
        <v>4813</v>
      </c>
    </row>
    <row r="19803" spans="19:20">
      <c r="S19803" s="42">
        <v>120580</v>
      </c>
      <c r="T19803" s="66" t="s">
        <v>4987</v>
      </c>
    </row>
    <row r="19804" spans="19:20">
      <c r="S19804" s="42">
        <v>120687</v>
      </c>
      <c r="T19804" s="66" t="s">
        <v>3360</v>
      </c>
    </row>
    <row r="19805" spans="19:20">
      <c r="S19805" s="42">
        <v>90604</v>
      </c>
      <c r="T19805" s="66" t="s">
        <v>4792</v>
      </c>
    </row>
    <row r="19806" spans="19:20">
      <c r="S19806" s="42">
        <v>120689</v>
      </c>
      <c r="T19806" s="66" t="s">
        <v>3360</v>
      </c>
    </row>
    <row r="19807" spans="19:20">
      <c r="S19807" s="42">
        <v>90664</v>
      </c>
      <c r="T19807" s="66" t="s">
        <v>4783</v>
      </c>
    </row>
    <row r="19808" spans="19:20">
      <c r="S19808" s="42">
        <v>90644</v>
      </c>
      <c r="T19808" s="66" t="s">
        <v>4940</v>
      </c>
    </row>
    <row r="19809" spans="19:20">
      <c r="S19809" s="42">
        <v>90649</v>
      </c>
      <c r="T19809" s="66" t="s">
        <v>4772</v>
      </c>
    </row>
    <row r="19810" spans="19:20">
      <c r="S19810" s="42">
        <v>90548</v>
      </c>
      <c r="T19810" s="66" t="s">
        <v>4804</v>
      </c>
    </row>
    <row r="19811" spans="19:20">
      <c r="S19811" s="42">
        <v>90647</v>
      </c>
      <c r="T19811" s="66" t="s">
        <v>4799</v>
      </c>
    </row>
    <row r="19812" spans="19:20">
      <c r="S19812" s="42">
        <v>120688</v>
      </c>
      <c r="T19812" s="66" t="s">
        <v>3360</v>
      </c>
    </row>
    <row r="19813" spans="19:20">
      <c r="S19813" s="42">
        <v>90646</v>
      </c>
      <c r="T19813" s="66" t="s">
        <v>4799</v>
      </c>
    </row>
    <row r="19814" spans="19:20">
      <c r="S19814" s="42">
        <v>90665</v>
      </c>
      <c r="T19814" s="66" t="s">
        <v>4783</v>
      </c>
    </row>
    <row r="19815" spans="19:20">
      <c r="S19815" s="42">
        <v>90683</v>
      </c>
      <c r="T19815" s="66" t="s">
        <v>4988</v>
      </c>
    </row>
    <row r="19816" spans="19:20">
      <c r="S19816" s="42">
        <v>90666</v>
      </c>
      <c r="T19816" s="66" t="s">
        <v>4783</v>
      </c>
    </row>
    <row r="19817" spans="19:20">
      <c r="S19817" s="42">
        <v>90672</v>
      </c>
      <c r="T19817" s="66" t="s">
        <v>4989</v>
      </c>
    </row>
    <row r="19818" spans="19:20">
      <c r="S19818" s="42">
        <v>120477</v>
      </c>
      <c r="T19818" s="66" t="s">
        <v>3232</v>
      </c>
    </row>
    <row r="19819" spans="19:20">
      <c r="S19819" s="42">
        <v>120475</v>
      </c>
      <c r="T19819" s="66" t="s">
        <v>3232</v>
      </c>
    </row>
    <row r="19820" spans="19:20">
      <c r="S19820" s="42">
        <v>90707</v>
      </c>
      <c r="T19820" s="66" t="s">
        <v>4797</v>
      </c>
    </row>
    <row r="19821" spans="19:20">
      <c r="S19821" s="42">
        <v>120468</v>
      </c>
      <c r="T19821" s="66" t="s">
        <v>4792</v>
      </c>
    </row>
    <row r="19822" spans="19:20">
      <c r="S19822" s="42">
        <v>120478</v>
      </c>
      <c r="T19822" s="66" t="s">
        <v>3232</v>
      </c>
    </row>
    <row r="19823" spans="19:20">
      <c r="S19823" s="42">
        <v>120479</v>
      </c>
      <c r="T19823" s="66" t="s">
        <v>3232</v>
      </c>
    </row>
    <row r="19824" spans="19:20">
      <c r="S19824" s="42">
        <v>120480</v>
      </c>
      <c r="T19824" s="66" t="s">
        <v>3232</v>
      </c>
    </row>
    <row r="19825" spans="19:20">
      <c r="S19825" s="42">
        <v>120522</v>
      </c>
      <c r="T19825" s="66" t="s">
        <v>4990</v>
      </c>
    </row>
    <row r="19826" spans="19:20">
      <c r="S19826" s="42">
        <v>120521</v>
      </c>
      <c r="T19826" s="66" t="s">
        <v>4990</v>
      </c>
    </row>
    <row r="19827" spans="19:20">
      <c r="S19827" s="42">
        <v>120490</v>
      </c>
      <c r="T19827" s="66" t="s">
        <v>4792</v>
      </c>
    </row>
    <row r="19828" spans="19:20">
      <c r="S19828" s="42">
        <v>120492</v>
      </c>
      <c r="T19828" s="66" t="s">
        <v>4792</v>
      </c>
    </row>
    <row r="19829" spans="19:20">
      <c r="S19829" s="42">
        <v>120487</v>
      </c>
      <c r="T19829" s="66" t="s">
        <v>4792</v>
      </c>
    </row>
    <row r="19830" spans="19:20">
      <c r="S19830" s="42">
        <v>120491</v>
      </c>
      <c r="T19830" s="66" t="s">
        <v>4792</v>
      </c>
    </row>
    <row r="19831" spans="19:20">
      <c r="S19831" s="42">
        <v>120284</v>
      </c>
      <c r="T19831" s="66" t="s">
        <v>4789</v>
      </c>
    </row>
    <row r="19832" spans="19:20">
      <c r="S19832" s="42">
        <v>90498</v>
      </c>
      <c r="T19832" s="66" t="s">
        <v>4789</v>
      </c>
    </row>
    <row r="19833" spans="19:20">
      <c r="S19833" s="42">
        <v>120554</v>
      </c>
      <c r="T19833" s="66" t="s">
        <v>4838</v>
      </c>
    </row>
    <row r="19834" spans="19:20">
      <c r="S19834" s="42">
        <v>120553</v>
      </c>
      <c r="T19834" s="66" t="s">
        <v>4792</v>
      </c>
    </row>
    <row r="19835" spans="19:20">
      <c r="S19835" s="42">
        <v>120555</v>
      </c>
      <c r="T19835" s="66" t="s">
        <v>4091</v>
      </c>
    </row>
    <row r="19836" spans="19:20">
      <c r="S19836" s="42">
        <v>120558</v>
      </c>
      <c r="T19836" s="66" t="s">
        <v>4091</v>
      </c>
    </row>
    <row r="19837" spans="19:20">
      <c r="S19837" s="42">
        <v>120556</v>
      </c>
      <c r="T19837" s="66" t="s">
        <v>4091</v>
      </c>
    </row>
    <row r="19838" spans="19:20">
      <c r="S19838" s="42">
        <v>120557</v>
      </c>
      <c r="T19838" s="66" t="s">
        <v>4091</v>
      </c>
    </row>
    <row r="19839" spans="19:20">
      <c r="S19839" s="42">
        <v>5323</v>
      </c>
      <c r="T19839" s="66" t="s">
        <v>3213</v>
      </c>
    </row>
    <row r="19840" spans="19:20">
      <c r="S19840" s="42">
        <v>28637</v>
      </c>
      <c r="T19840" s="66" t="s">
        <v>3216</v>
      </c>
    </row>
    <row r="19841" spans="19:20">
      <c r="S19841" s="42">
        <v>28638</v>
      </c>
      <c r="T19841" s="66" t="s">
        <v>3216</v>
      </c>
    </row>
    <row r="19842" spans="19:20">
      <c r="S19842" s="42">
        <v>26584</v>
      </c>
      <c r="T19842" s="66" t="s">
        <v>3216</v>
      </c>
    </row>
    <row r="19843" spans="19:20">
      <c r="S19843" s="42">
        <v>26585</v>
      </c>
      <c r="T19843" s="66" t="s">
        <v>3216</v>
      </c>
    </row>
    <row r="19844" spans="19:20">
      <c r="S19844" s="42">
        <v>26586</v>
      </c>
      <c r="T19844" s="66" t="s">
        <v>3216</v>
      </c>
    </row>
    <row r="19845" spans="19:20">
      <c r="S19845" s="42">
        <v>28639</v>
      </c>
      <c r="T19845" s="66" t="s">
        <v>3216</v>
      </c>
    </row>
    <row r="19846" spans="19:20">
      <c r="S19846" s="42">
        <v>28636</v>
      </c>
      <c r="T19846" s="66" t="s">
        <v>4991</v>
      </c>
    </row>
    <row r="19847" spans="19:20">
      <c r="S19847" s="42">
        <v>26595</v>
      </c>
      <c r="T19847" s="66" t="s">
        <v>4470</v>
      </c>
    </row>
    <row r="19848" spans="19:20">
      <c r="S19848" s="42">
        <v>28648</v>
      </c>
      <c r="T19848" s="66" t="s">
        <v>4778</v>
      </c>
    </row>
    <row r="19849" spans="19:20">
      <c r="S19849" s="42">
        <v>26594</v>
      </c>
      <c r="T19849" s="66" t="s">
        <v>4470</v>
      </c>
    </row>
    <row r="19850" spans="19:20">
      <c r="S19850" s="42">
        <v>1088</v>
      </c>
      <c r="T19850" s="66" t="s">
        <v>4783</v>
      </c>
    </row>
    <row r="19851" spans="19:20">
      <c r="S19851" s="42">
        <v>1086</v>
      </c>
      <c r="T19851" s="66" t="s">
        <v>3458</v>
      </c>
    </row>
    <row r="19852" spans="19:20">
      <c r="S19852" s="42">
        <v>1087</v>
      </c>
      <c r="T19852" s="66" t="s">
        <v>4783</v>
      </c>
    </row>
    <row r="19853" spans="19:20">
      <c r="S19853" s="42">
        <v>28646</v>
      </c>
      <c r="T19853" s="66" t="s">
        <v>4778</v>
      </c>
    </row>
    <row r="19854" spans="19:20">
      <c r="S19854" s="42">
        <v>28649</v>
      </c>
      <c r="T19854" s="66" t="s">
        <v>4778</v>
      </c>
    </row>
    <row r="19855" spans="19:20">
      <c r="S19855" s="42">
        <v>26596</v>
      </c>
      <c r="T19855" s="66" t="s">
        <v>4470</v>
      </c>
    </row>
    <row r="19856" spans="19:20">
      <c r="S19856" s="42">
        <v>28635</v>
      </c>
      <c r="T19856" s="66" t="s">
        <v>4991</v>
      </c>
    </row>
    <row r="19857" spans="19:20">
      <c r="S19857" s="42">
        <v>28647</v>
      </c>
      <c r="T19857" s="66" t="s">
        <v>4778</v>
      </c>
    </row>
    <row r="19858" spans="19:20">
      <c r="S19858" s="42">
        <v>26591</v>
      </c>
      <c r="T19858" s="66" t="s">
        <v>4778</v>
      </c>
    </row>
    <row r="19859" spans="19:20">
      <c r="S19859" s="42">
        <v>26592</v>
      </c>
      <c r="T19859" s="66" t="s">
        <v>4778</v>
      </c>
    </row>
    <row r="19860" spans="19:20">
      <c r="S19860" s="42">
        <v>26601</v>
      </c>
      <c r="T19860" s="66" t="s">
        <v>4390</v>
      </c>
    </row>
    <row r="19861" spans="19:20">
      <c r="S19861" s="42">
        <v>26600</v>
      </c>
      <c r="T19861" s="66" t="s">
        <v>4772</v>
      </c>
    </row>
    <row r="19862" spans="19:20">
      <c r="S19862" s="42">
        <v>28640</v>
      </c>
      <c r="T19862" s="66" t="s">
        <v>3216</v>
      </c>
    </row>
    <row r="19863" spans="19:20">
      <c r="S19863" s="42">
        <v>28641</v>
      </c>
      <c r="T19863" s="66" t="s">
        <v>3216</v>
      </c>
    </row>
    <row r="19864" spans="19:20">
      <c r="S19864" s="42">
        <v>28642</v>
      </c>
      <c r="T19864" s="66" t="s">
        <v>3216</v>
      </c>
    </row>
    <row r="19865" spans="19:20">
      <c r="S19865" s="42">
        <v>26587</v>
      </c>
      <c r="T19865" s="66" t="s">
        <v>3216</v>
      </c>
    </row>
    <row r="19866" spans="19:20">
      <c r="S19866" s="42">
        <v>26588</v>
      </c>
      <c r="T19866" s="66" t="s">
        <v>3216</v>
      </c>
    </row>
    <row r="19867" spans="19:20">
      <c r="S19867" s="42">
        <v>26589</v>
      </c>
      <c r="T19867" s="66" t="s">
        <v>3216</v>
      </c>
    </row>
    <row r="19868" spans="19:20">
      <c r="S19868" s="42">
        <v>28643</v>
      </c>
      <c r="T19868" s="66" t="s">
        <v>3216</v>
      </c>
    </row>
    <row r="19869" spans="19:20">
      <c r="S19869" s="42">
        <v>28644</v>
      </c>
      <c r="T19869" s="66" t="s">
        <v>3216</v>
      </c>
    </row>
    <row r="19870" spans="19:20">
      <c r="S19870" s="42">
        <v>28645</v>
      </c>
      <c r="T19870" s="66" t="s">
        <v>3216</v>
      </c>
    </row>
    <row r="19871" spans="19:20">
      <c r="S19871" s="42">
        <v>26590</v>
      </c>
      <c r="T19871" s="66" t="s">
        <v>3216</v>
      </c>
    </row>
    <row r="19872" spans="19:20">
      <c r="S19872" s="42">
        <v>26597</v>
      </c>
      <c r="T19872" s="66" t="s">
        <v>3216</v>
      </c>
    </row>
    <row r="19873" spans="19:20">
      <c r="S19873" s="42">
        <v>28650</v>
      </c>
      <c r="T19873" s="66" t="s">
        <v>3216</v>
      </c>
    </row>
    <row r="19874" spans="19:20">
      <c r="S19874" s="42">
        <v>90298</v>
      </c>
      <c r="T19874" s="66" t="s">
        <v>4792</v>
      </c>
    </row>
    <row r="19875" spans="19:20">
      <c r="S19875" s="42">
        <v>90243</v>
      </c>
      <c r="T19875" s="66" t="s">
        <v>4792</v>
      </c>
    </row>
    <row r="19876" spans="19:20">
      <c r="S19876" s="42">
        <v>90140</v>
      </c>
      <c r="T19876" s="66" t="s">
        <v>4792</v>
      </c>
    </row>
    <row r="19877" spans="19:20">
      <c r="S19877" s="42">
        <v>90138</v>
      </c>
      <c r="T19877" s="66" t="s">
        <v>4792</v>
      </c>
    </row>
    <row r="19878" spans="19:20">
      <c r="S19878" s="42">
        <v>520020</v>
      </c>
      <c r="T19878" s="66" t="s">
        <v>4784</v>
      </c>
    </row>
    <row r="19879" spans="19:20">
      <c r="S19879" s="42">
        <v>90487</v>
      </c>
      <c r="T19879" s="66" t="s">
        <v>4792</v>
      </c>
    </row>
    <row r="19880" spans="19:20">
      <c r="S19880" s="42">
        <v>518908</v>
      </c>
      <c r="T19880" s="66" t="s">
        <v>4786</v>
      </c>
    </row>
    <row r="19881" spans="19:20">
      <c r="S19881" s="42">
        <v>90128</v>
      </c>
      <c r="T19881" s="66" t="s">
        <v>4792</v>
      </c>
    </row>
    <row r="19882" spans="19:20">
      <c r="S19882" s="66" t="s">
        <v>4992</v>
      </c>
      <c r="T19882" s="66" t="s">
        <v>4780</v>
      </c>
    </row>
    <row r="19883" spans="19:20">
      <c r="S19883" s="42">
        <v>90391</v>
      </c>
      <c r="T19883" s="66" t="s">
        <v>4792</v>
      </c>
    </row>
    <row r="19884" spans="19:20">
      <c r="S19884" s="42">
        <v>120324</v>
      </c>
      <c r="T19884" s="66" t="s">
        <v>4792</v>
      </c>
    </row>
    <row r="19885" spans="19:20">
      <c r="S19885" s="42">
        <v>90500</v>
      </c>
      <c r="T19885" s="66" t="s">
        <v>4779</v>
      </c>
    </row>
    <row r="19886" spans="19:20">
      <c r="S19886" s="42">
        <v>90126</v>
      </c>
      <c r="T19886" s="66" t="s">
        <v>4792</v>
      </c>
    </row>
    <row r="19887" spans="19:20">
      <c r="S19887" s="42">
        <v>90137</v>
      </c>
      <c r="T19887" s="66" t="s">
        <v>4792</v>
      </c>
    </row>
    <row r="19888" spans="19:20">
      <c r="S19888" s="42">
        <v>90142</v>
      </c>
      <c r="T19888" s="66" t="s">
        <v>4792</v>
      </c>
    </row>
    <row r="19889" spans="19:20">
      <c r="S19889" s="42">
        <v>90146</v>
      </c>
      <c r="T19889" s="66" t="s">
        <v>4792</v>
      </c>
    </row>
    <row r="19890" spans="19:20">
      <c r="S19890" s="42">
        <v>90302</v>
      </c>
      <c r="T19890" s="66" t="s">
        <v>4792</v>
      </c>
    </row>
    <row r="19891" spans="19:20">
      <c r="S19891" s="42">
        <v>90304</v>
      </c>
      <c r="T19891" s="66" t="s">
        <v>4792</v>
      </c>
    </row>
    <row r="19892" spans="19:20">
      <c r="S19892" s="42">
        <v>90129</v>
      </c>
      <c r="T19892" s="66" t="s">
        <v>4792</v>
      </c>
    </row>
    <row r="19893" spans="19:20">
      <c r="S19893" s="42">
        <v>90242</v>
      </c>
      <c r="T19893" s="66" t="s">
        <v>4792</v>
      </c>
    </row>
    <row r="19894" spans="19:20">
      <c r="S19894" s="42">
        <v>90258</v>
      </c>
      <c r="T19894" s="66" t="s">
        <v>4792</v>
      </c>
    </row>
    <row r="19895" spans="19:20">
      <c r="S19895" s="42">
        <v>90133</v>
      </c>
      <c r="T19895" s="66" t="s">
        <v>4792</v>
      </c>
    </row>
    <row r="19896" spans="19:20">
      <c r="S19896" s="42">
        <v>90339</v>
      </c>
      <c r="T19896" s="66" t="s">
        <v>4792</v>
      </c>
    </row>
    <row r="19897" spans="19:20">
      <c r="S19897" s="42">
        <v>90145</v>
      </c>
      <c r="T19897" s="66" t="s">
        <v>4792</v>
      </c>
    </row>
    <row r="19898" spans="19:20">
      <c r="S19898" s="42">
        <v>90139</v>
      </c>
      <c r="T19898" s="66" t="s">
        <v>4792</v>
      </c>
    </row>
    <row r="19899" spans="19:20">
      <c r="S19899" s="42">
        <v>90239</v>
      </c>
      <c r="T19899" s="66" t="s">
        <v>4792</v>
      </c>
    </row>
    <row r="19900" spans="19:20">
      <c r="S19900" s="42">
        <v>90134</v>
      </c>
      <c r="T19900" s="66" t="s">
        <v>4792</v>
      </c>
    </row>
    <row r="19901" spans="19:20">
      <c r="S19901" s="42">
        <v>90264</v>
      </c>
      <c r="T19901" s="66" t="s">
        <v>4792</v>
      </c>
    </row>
    <row r="19902" spans="19:20">
      <c r="S19902" s="42">
        <v>90241</v>
      </c>
      <c r="T19902" s="66" t="s">
        <v>4792</v>
      </c>
    </row>
    <row r="19903" spans="19:20">
      <c r="S19903" s="42">
        <v>90143</v>
      </c>
      <c r="T19903" s="66" t="s">
        <v>4792</v>
      </c>
    </row>
    <row r="19904" spans="19:20">
      <c r="S19904" s="42">
        <v>90132</v>
      </c>
      <c r="T19904" s="66" t="s">
        <v>4792</v>
      </c>
    </row>
    <row r="19905" spans="19:20">
      <c r="S19905" s="42">
        <v>90305</v>
      </c>
      <c r="T19905" s="66" t="s">
        <v>4792</v>
      </c>
    </row>
    <row r="19906" spans="19:20">
      <c r="S19906" s="42">
        <v>90245</v>
      </c>
      <c r="T19906" s="66" t="s">
        <v>4792</v>
      </c>
    </row>
    <row r="19907" spans="19:20">
      <c r="S19907" s="42">
        <v>90135</v>
      </c>
      <c r="T19907" s="66" t="s">
        <v>4792</v>
      </c>
    </row>
    <row r="19908" spans="19:20">
      <c r="S19908" s="42">
        <v>90306</v>
      </c>
      <c r="T19908" s="66" t="s">
        <v>4792</v>
      </c>
    </row>
    <row r="19909" spans="19:20">
      <c r="S19909" s="42">
        <v>90238</v>
      </c>
      <c r="T19909" s="66" t="s">
        <v>4792</v>
      </c>
    </row>
    <row r="19910" spans="19:20">
      <c r="S19910" s="42">
        <v>90340</v>
      </c>
      <c r="T19910" s="66" t="s">
        <v>4792</v>
      </c>
    </row>
    <row r="19911" spans="19:20">
      <c r="S19911" s="42">
        <v>6226</v>
      </c>
      <c r="T19911" s="66" t="s">
        <v>4783</v>
      </c>
    </row>
    <row r="19912" spans="19:20">
      <c r="S19912" s="42">
        <v>6227</v>
      </c>
      <c r="T19912" s="66" t="s">
        <v>4783</v>
      </c>
    </row>
    <row r="19913" spans="19:20">
      <c r="S19913" s="42">
        <v>90380</v>
      </c>
      <c r="T19913" s="66" t="s">
        <v>4792</v>
      </c>
    </row>
    <row r="19914" spans="19:20">
      <c r="S19914" s="42">
        <v>90366</v>
      </c>
      <c r="T19914" s="66" t="s">
        <v>4792</v>
      </c>
    </row>
    <row r="19915" spans="19:20">
      <c r="S19915" s="42">
        <v>6225</v>
      </c>
      <c r="T19915" s="66" t="s">
        <v>4783</v>
      </c>
    </row>
    <row r="19916" spans="19:20">
      <c r="S19916" s="42">
        <v>90378</v>
      </c>
      <c r="T19916" s="66" t="s">
        <v>4792</v>
      </c>
    </row>
    <row r="19917" spans="19:20">
      <c r="S19917" s="42">
        <v>90358</v>
      </c>
      <c r="T19917" s="66" t="s">
        <v>4792</v>
      </c>
    </row>
    <row r="19918" spans="19:20">
      <c r="S19918" s="42">
        <v>90354</v>
      </c>
      <c r="T19918" s="66" t="s">
        <v>4792</v>
      </c>
    </row>
    <row r="19919" spans="19:20">
      <c r="S19919" s="42">
        <v>90346</v>
      </c>
      <c r="T19919" s="66" t="s">
        <v>4792</v>
      </c>
    </row>
    <row r="19920" spans="19:20">
      <c r="S19920" s="42">
        <v>90351</v>
      </c>
      <c r="T19920" s="66" t="s">
        <v>4792</v>
      </c>
    </row>
    <row r="19921" spans="19:20">
      <c r="S19921" s="42">
        <v>90345</v>
      </c>
      <c r="T19921" s="66" t="s">
        <v>4792</v>
      </c>
    </row>
    <row r="19922" spans="19:20">
      <c r="S19922" s="42">
        <v>90350</v>
      </c>
      <c r="T19922" s="66" t="s">
        <v>4792</v>
      </c>
    </row>
    <row r="19923" spans="19:20">
      <c r="S19923" s="42">
        <v>90355</v>
      </c>
      <c r="T19923" s="66" t="s">
        <v>4792</v>
      </c>
    </row>
    <row r="19924" spans="19:20">
      <c r="S19924" s="42">
        <v>90349</v>
      </c>
      <c r="T19924" s="66" t="s">
        <v>4792</v>
      </c>
    </row>
    <row r="19925" spans="19:20">
      <c r="S19925" s="42">
        <v>90347</v>
      </c>
      <c r="T19925" s="66" t="s">
        <v>4792</v>
      </c>
    </row>
    <row r="19926" spans="19:20">
      <c r="S19926" s="42">
        <v>90348</v>
      </c>
      <c r="T19926" s="66" t="s">
        <v>4792</v>
      </c>
    </row>
    <row r="19927" spans="19:20">
      <c r="S19927" s="42">
        <v>90342</v>
      </c>
      <c r="T19927" s="66" t="s">
        <v>4792</v>
      </c>
    </row>
    <row r="19928" spans="19:20">
      <c r="S19928" s="42">
        <v>90343</v>
      </c>
      <c r="T19928" s="66" t="s">
        <v>4792</v>
      </c>
    </row>
    <row r="19929" spans="19:20">
      <c r="S19929" s="42">
        <v>90344</v>
      </c>
      <c r="T19929" s="66" t="s">
        <v>4792</v>
      </c>
    </row>
    <row r="19930" spans="19:20">
      <c r="S19930" s="42">
        <v>90400</v>
      </c>
      <c r="T19930" s="66" t="s">
        <v>4792</v>
      </c>
    </row>
    <row r="19931" spans="19:20">
      <c r="S19931" s="42">
        <v>90390</v>
      </c>
      <c r="T19931" s="66" t="s">
        <v>4792</v>
      </c>
    </row>
    <row r="19932" spans="19:20">
      <c r="S19932" s="42">
        <v>90403</v>
      </c>
      <c r="T19932" s="66" t="s">
        <v>4792</v>
      </c>
    </row>
    <row r="19933" spans="19:20">
      <c r="S19933" s="42">
        <v>90341</v>
      </c>
      <c r="T19933" s="66" t="s">
        <v>4792</v>
      </c>
    </row>
    <row r="19934" spans="19:20">
      <c r="S19934" s="42">
        <v>90404</v>
      </c>
      <c r="T19934" s="66" t="s">
        <v>4792</v>
      </c>
    </row>
    <row r="19935" spans="19:20">
      <c r="S19935" s="42">
        <v>90402</v>
      </c>
      <c r="T19935" s="66" t="s">
        <v>4792</v>
      </c>
    </row>
    <row r="19936" spans="19:20">
      <c r="S19936" s="42">
        <v>90405</v>
      </c>
      <c r="T19936" s="66" t="s">
        <v>4792</v>
      </c>
    </row>
    <row r="19937" spans="19:20">
      <c r="S19937" s="42">
        <v>90448</v>
      </c>
      <c r="T19937" s="66" t="s">
        <v>4792</v>
      </c>
    </row>
    <row r="19938" spans="19:20">
      <c r="S19938" s="42">
        <v>90484</v>
      </c>
      <c r="T19938" s="66" t="s">
        <v>4792</v>
      </c>
    </row>
    <row r="19939" spans="19:20">
      <c r="S19939" s="42">
        <v>90457</v>
      </c>
      <c r="T19939" s="66" t="s">
        <v>4792</v>
      </c>
    </row>
    <row r="19940" spans="19:20">
      <c r="S19940" s="42">
        <v>90449</v>
      </c>
      <c r="T19940" s="66" t="s">
        <v>4792</v>
      </c>
    </row>
    <row r="19941" spans="19:20">
      <c r="S19941" s="42">
        <v>90493</v>
      </c>
      <c r="T19941" s="66" t="s">
        <v>4792</v>
      </c>
    </row>
    <row r="19942" spans="19:20">
      <c r="S19942" s="42">
        <v>90458</v>
      </c>
      <c r="T19942" s="66" t="s">
        <v>4792</v>
      </c>
    </row>
    <row r="19943" spans="19:20">
      <c r="S19943" s="42">
        <v>90456</v>
      </c>
      <c r="T19943" s="66" t="s">
        <v>4792</v>
      </c>
    </row>
    <row r="19944" spans="19:20">
      <c r="S19944" s="42">
        <v>90454</v>
      </c>
      <c r="T19944" s="66" t="s">
        <v>4792</v>
      </c>
    </row>
    <row r="19945" spans="19:20">
      <c r="S19945" s="42">
        <v>90453</v>
      </c>
      <c r="T19945" s="66" t="s">
        <v>4792</v>
      </c>
    </row>
    <row r="19946" spans="19:20">
      <c r="S19946" s="42">
        <v>90451</v>
      </c>
      <c r="T19946" s="66" t="s">
        <v>4792</v>
      </c>
    </row>
    <row r="19947" spans="19:20">
      <c r="S19947" s="42">
        <v>90521</v>
      </c>
      <c r="T19947" s="66" t="s">
        <v>4792</v>
      </c>
    </row>
    <row r="19948" spans="19:20">
      <c r="S19948" s="42">
        <v>90525</v>
      </c>
      <c r="T19948" s="66" t="s">
        <v>4792</v>
      </c>
    </row>
    <row r="19949" spans="19:20">
      <c r="S19949" s="42">
        <v>90527</v>
      </c>
      <c r="T19949" s="66" t="s">
        <v>4792</v>
      </c>
    </row>
    <row r="19950" spans="19:20">
      <c r="S19950" s="42">
        <v>90442</v>
      </c>
      <c r="T19950" s="66" t="s">
        <v>4792</v>
      </c>
    </row>
    <row r="19951" spans="19:20">
      <c r="S19951" s="42">
        <v>90526</v>
      </c>
      <c r="T19951" s="66" t="s">
        <v>4792</v>
      </c>
    </row>
    <row r="19952" spans="19:20">
      <c r="S19952" s="42">
        <v>90520</v>
      </c>
      <c r="T19952" s="66" t="s">
        <v>4792</v>
      </c>
    </row>
    <row r="19953" spans="19:20">
      <c r="S19953" s="42">
        <v>90528</v>
      </c>
      <c r="T19953" s="66" t="s">
        <v>4792</v>
      </c>
    </row>
    <row r="19954" spans="19:20">
      <c r="S19954" s="42">
        <v>90488</v>
      </c>
      <c r="T19954" s="66" t="s">
        <v>4792</v>
      </c>
    </row>
    <row r="19955" spans="19:20">
      <c r="S19955" s="42">
        <v>90441</v>
      </c>
      <c r="T19955" s="66" t="s">
        <v>4792</v>
      </c>
    </row>
    <row r="19956" spans="19:20">
      <c r="S19956" s="42">
        <v>90446</v>
      </c>
      <c r="T19956" s="66" t="s">
        <v>4792</v>
      </c>
    </row>
    <row r="19957" spans="19:20">
      <c r="S19957" s="42">
        <v>90537</v>
      </c>
      <c r="T19957" s="66" t="s">
        <v>4792</v>
      </c>
    </row>
    <row r="19958" spans="19:20">
      <c r="S19958" s="42">
        <v>90536</v>
      </c>
      <c r="T19958" s="66" t="s">
        <v>4792</v>
      </c>
    </row>
    <row r="19959" spans="19:20">
      <c r="S19959" s="42">
        <v>90538</v>
      </c>
      <c r="T19959" s="66" t="s">
        <v>4792</v>
      </c>
    </row>
    <row r="19960" spans="19:20">
      <c r="S19960" s="42">
        <v>90539</v>
      </c>
      <c r="T19960" s="66" t="s">
        <v>4792</v>
      </c>
    </row>
    <row r="19961" spans="19:20">
      <c r="S19961" s="42">
        <v>90542</v>
      </c>
      <c r="T19961" s="66" t="s">
        <v>4792</v>
      </c>
    </row>
    <row r="19962" spans="19:20">
      <c r="S19962" s="42">
        <v>90541</v>
      </c>
      <c r="T19962" s="66" t="s">
        <v>4792</v>
      </c>
    </row>
    <row r="19963" spans="19:20">
      <c r="S19963" s="42">
        <v>90540</v>
      </c>
      <c r="T19963" s="66" t="s">
        <v>4792</v>
      </c>
    </row>
    <row r="19964" spans="19:20">
      <c r="S19964" s="42">
        <v>120313</v>
      </c>
      <c r="T19964" s="66" t="s">
        <v>4792</v>
      </c>
    </row>
    <row r="19965" spans="19:20">
      <c r="S19965" s="42">
        <v>120322</v>
      </c>
      <c r="T19965" s="66" t="s">
        <v>4792</v>
      </c>
    </row>
    <row r="19966" spans="19:20">
      <c r="S19966" s="42">
        <v>90544</v>
      </c>
      <c r="T19966" s="66" t="s">
        <v>4792</v>
      </c>
    </row>
    <row r="19967" spans="19:20">
      <c r="S19967" s="42">
        <v>90117</v>
      </c>
      <c r="T19967" s="66" t="s">
        <v>4993</v>
      </c>
    </row>
    <row r="19968" spans="19:20">
      <c r="S19968" s="42">
        <v>120379</v>
      </c>
      <c r="T19968" s="66" t="s">
        <v>4792</v>
      </c>
    </row>
    <row r="19969" spans="19:20">
      <c r="S19969" s="42">
        <v>120377</v>
      </c>
      <c r="T19969" s="66" t="s">
        <v>4792</v>
      </c>
    </row>
    <row r="19970" spans="19:20">
      <c r="S19970" s="42">
        <v>90070</v>
      </c>
      <c r="T19970" s="66" t="s">
        <v>3458</v>
      </c>
    </row>
    <row r="19971" spans="19:20">
      <c r="S19971" s="42">
        <v>90028</v>
      </c>
      <c r="T19971" s="66" t="s">
        <v>4016</v>
      </c>
    </row>
    <row r="19972" spans="19:20">
      <c r="S19972" s="42">
        <v>90027</v>
      </c>
      <c r="T19972" s="66" t="s">
        <v>4016</v>
      </c>
    </row>
    <row r="19973" spans="19:20">
      <c r="S19973" s="42">
        <v>90022</v>
      </c>
      <c r="T19973" s="66" t="s">
        <v>4016</v>
      </c>
    </row>
    <row r="19974" spans="19:20">
      <c r="S19974" s="42">
        <v>120459</v>
      </c>
      <c r="T19974" s="66" t="s">
        <v>4792</v>
      </c>
    </row>
    <row r="19975" spans="19:20">
      <c r="S19975" s="42">
        <v>120320</v>
      </c>
      <c r="T19975" s="66" t="s">
        <v>4792</v>
      </c>
    </row>
    <row r="19976" spans="19:20">
      <c r="S19976" s="42">
        <v>120319</v>
      </c>
      <c r="T19976" s="66" t="s">
        <v>4792</v>
      </c>
    </row>
    <row r="19977" spans="19:20">
      <c r="S19977" s="42">
        <v>90154</v>
      </c>
      <c r="T19977" s="66" t="s">
        <v>4994</v>
      </c>
    </row>
    <row r="19978" spans="19:20">
      <c r="S19978" s="42">
        <v>90155</v>
      </c>
      <c r="T19978" s="66" t="s">
        <v>4016</v>
      </c>
    </row>
    <row r="19979" spans="19:20">
      <c r="S19979" s="42">
        <v>90157</v>
      </c>
      <c r="T19979" s="66" t="s">
        <v>4016</v>
      </c>
    </row>
    <row r="19980" spans="19:20">
      <c r="S19980" s="42">
        <v>26599</v>
      </c>
      <c r="T19980" s="66" t="s">
        <v>4644</v>
      </c>
    </row>
    <row r="19981" spans="19:20">
      <c r="S19981" s="42">
        <v>28651</v>
      </c>
      <c r="T19981" s="66" t="s">
        <v>3213</v>
      </c>
    </row>
    <row r="19982" spans="19:20">
      <c r="S19982" s="42">
        <v>26602</v>
      </c>
      <c r="T19982" s="66" t="s">
        <v>4389</v>
      </c>
    </row>
    <row r="19983" spans="19:20">
      <c r="S19983" s="42">
        <v>26604</v>
      </c>
      <c r="T19983" s="66" t="s">
        <v>3293</v>
      </c>
    </row>
    <row r="19984" spans="19:20">
      <c r="S19984" s="42">
        <v>28652</v>
      </c>
      <c r="T19984" s="66" t="s">
        <v>3213</v>
      </c>
    </row>
    <row r="19985" spans="19:20">
      <c r="S19985" s="42">
        <v>28653</v>
      </c>
      <c r="T19985" s="66" t="s">
        <v>3213</v>
      </c>
    </row>
    <row r="19986" spans="19:20">
      <c r="S19986" s="42">
        <v>26605</v>
      </c>
      <c r="T19986" s="66" t="s">
        <v>3421</v>
      </c>
    </row>
    <row r="19987" spans="19:20">
      <c r="S19987" s="42">
        <v>26606</v>
      </c>
      <c r="T19987" s="66" t="s">
        <v>3293</v>
      </c>
    </row>
    <row r="19988" spans="19:20">
      <c r="S19988" s="42">
        <v>90156</v>
      </c>
      <c r="T19988" s="66" t="s">
        <v>4016</v>
      </c>
    </row>
    <row r="19989" spans="19:20">
      <c r="S19989" s="42">
        <v>90167</v>
      </c>
      <c r="T19989" s="66" t="s">
        <v>4272</v>
      </c>
    </row>
    <row r="19990" spans="19:20">
      <c r="S19990" s="42">
        <v>90166</v>
      </c>
      <c r="T19990" s="66" t="s">
        <v>4016</v>
      </c>
    </row>
    <row r="19991" spans="19:20">
      <c r="S19991" s="42">
        <v>90172</v>
      </c>
      <c r="T19991" s="66" t="s">
        <v>4778</v>
      </c>
    </row>
    <row r="19992" spans="19:20">
      <c r="S19992" s="42">
        <v>90169</v>
      </c>
      <c r="T19992" s="66" t="s">
        <v>4016</v>
      </c>
    </row>
    <row r="19993" spans="19:20">
      <c r="S19993" s="42">
        <v>90171</v>
      </c>
      <c r="T19993" s="66" t="s">
        <v>4016</v>
      </c>
    </row>
    <row r="19994" spans="19:20">
      <c r="S19994" s="42">
        <v>90168</v>
      </c>
      <c r="T19994" s="66" t="s">
        <v>4272</v>
      </c>
    </row>
    <row r="19995" spans="19:20">
      <c r="S19995" s="42">
        <v>90170</v>
      </c>
      <c r="T19995" s="66" t="s">
        <v>4272</v>
      </c>
    </row>
    <row r="19996" spans="19:20">
      <c r="S19996" s="42">
        <v>90173</v>
      </c>
      <c r="T19996" s="66" t="s">
        <v>4778</v>
      </c>
    </row>
    <row r="19997" spans="19:20">
      <c r="S19997" s="42">
        <v>90257</v>
      </c>
      <c r="T19997" s="66" t="s">
        <v>4792</v>
      </c>
    </row>
    <row r="19998" spans="19:20">
      <c r="S19998" s="42">
        <v>90189</v>
      </c>
      <c r="T19998" s="66" t="s">
        <v>4272</v>
      </c>
    </row>
    <row r="19999" spans="19:20">
      <c r="S19999" s="42">
        <v>90249</v>
      </c>
      <c r="T19999" s="66" t="s">
        <v>4791</v>
      </c>
    </row>
    <row r="20000" spans="19:20">
      <c r="S20000" s="42">
        <v>90199</v>
      </c>
      <c r="T20000" s="66" t="s">
        <v>4772</v>
      </c>
    </row>
    <row r="20001" spans="19:20">
      <c r="S20001" s="42">
        <v>90205</v>
      </c>
      <c r="T20001" s="66" t="s">
        <v>4736</v>
      </c>
    </row>
    <row r="20002" spans="19:20">
      <c r="S20002" s="42">
        <v>90246</v>
      </c>
      <c r="T20002" s="66" t="s">
        <v>4779</v>
      </c>
    </row>
    <row r="20003" spans="19:20">
      <c r="S20003" s="42">
        <v>90234</v>
      </c>
      <c r="T20003" s="66" t="s">
        <v>4779</v>
      </c>
    </row>
    <row r="20004" spans="19:20">
      <c r="S20004" s="42">
        <v>90235</v>
      </c>
      <c r="T20004" s="66" t="s">
        <v>4779</v>
      </c>
    </row>
    <row r="20005" spans="19:20">
      <c r="S20005" s="42">
        <v>90204</v>
      </c>
      <c r="T20005" s="66" t="s">
        <v>4736</v>
      </c>
    </row>
    <row r="20006" spans="19:20">
      <c r="S20006" s="42">
        <v>90250</v>
      </c>
      <c r="T20006" s="66" t="s">
        <v>4791</v>
      </c>
    </row>
    <row r="20007" spans="19:20">
      <c r="S20007" s="42">
        <v>90271</v>
      </c>
      <c r="T20007" s="66" t="s">
        <v>4390</v>
      </c>
    </row>
    <row r="20008" spans="19:20">
      <c r="S20008" s="42">
        <v>90252</v>
      </c>
      <c r="T20008" s="66" t="s">
        <v>4781</v>
      </c>
    </row>
    <row r="20009" spans="19:20">
      <c r="S20009" s="42">
        <v>90251</v>
      </c>
      <c r="T20009" s="66" t="s">
        <v>4781</v>
      </c>
    </row>
    <row r="20010" spans="19:20">
      <c r="S20010" s="42">
        <v>90356</v>
      </c>
      <c r="T20010" s="66" t="s">
        <v>4778</v>
      </c>
    </row>
    <row r="20011" spans="19:20">
      <c r="S20011" s="42">
        <v>90369</v>
      </c>
      <c r="T20011" s="66" t="s">
        <v>4995</v>
      </c>
    </row>
    <row r="20012" spans="19:20">
      <c r="S20012" s="42">
        <v>90297</v>
      </c>
      <c r="T20012" s="66" t="s">
        <v>4103</v>
      </c>
    </row>
    <row r="20013" spans="19:20">
      <c r="S20013" s="42">
        <v>90357</v>
      </c>
      <c r="T20013" s="66" t="s">
        <v>4778</v>
      </c>
    </row>
    <row r="20014" spans="19:20">
      <c r="S20014" s="42">
        <v>90372</v>
      </c>
      <c r="T20014" s="66" t="s">
        <v>3230</v>
      </c>
    </row>
    <row r="20015" spans="19:20">
      <c r="S20015" s="42">
        <v>90394</v>
      </c>
      <c r="T20015" s="66" t="s">
        <v>3230</v>
      </c>
    </row>
    <row r="20016" spans="19:20">
      <c r="S20016" s="42">
        <v>90376</v>
      </c>
      <c r="T20016" s="66" t="s">
        <v>4772</v>
      </c>
    </row>
    <row r="20017" spans="19:20">
      <c r="S20017" s="42">
        <v>90392</v>
      </c>
      <c r="T20017" s="66" t="s">
        <v>3230</v>
      </c>
    </row>
    <row r="20018" spans="19:20">
      <c r="S20018" s="42">
        <v>90395</v>
      </c>
      <c r="T20018" s="66" t="s">
        <v>3230</v>
      </c>
    </row>
    <row r="20019" spans="19:20">
      <c r="S20019" s="42">
        <v>90393</v>
      </c>
      <c r="T20019" s="66" t="s">
        <v>3230</v>
      </c>
    </row>
    <row r="20020" spans="19:20">
      <c r="S20020" s="42">
        <v>90398</v>
      </c>
      <c r="T20020" s="66" t="s">
        <v>4996</v>
      </c>
    </row>
    <row r="20021" spans="19:20">
      <c r="S20021" s="42">
        <v>90396</v>
      </c>
      <c r="T20021" s="66" t="s">
        <v>3230</v>
      </c>
    </row>
    <row r="20022" spans="19:20">
      <c r="S20022" s="42">
        <v>90374</v>
      </c>
      <c r="T20022" s="66" t="s">
        <v>4772</v>
      </c>
    </row>
    <row r="20023" spans="19:20">
      <c r="S20023" s="42">
        <v>90397</v>
      </c>
      <c r="T20023" s="66" t="s">
        <v>4772</v>
      </c>
    </row>
    <row r="20024" spans="19:20">
      <c r="S20024" s="42">
        <v>90408</v>
      </c>
      <c r="T20024" s="66" t="s">
        <v>3232</v>
      </c>
    </row>
    <row r="20025" spans="19:20">
      <c r="S20025" s="42">
        <v>90412</v>
      </c>
      <c r="T20025" s="66" t="s">
        <v>3232</v>
      </c>
    </row>
    <row r="20026" spans="19:20">
      <c r="S20026" s="42">
        <v>90414</v>
      </c>
      <c r="T20026" s="66" t="s">
        <v>3232</v>
      </c>
    </row>
    <row r="20027" spans="19:20">
      <c r="S20027" s="42">
        <v>90426</v>
      </c>
      <c r="T20027" s="66" t="s">
        <v>3232</v>
      </c>
    </row>
    <row r="20028" spans="19:20">
      <c r="S20028" s="42">
        <v>90533</v>
      </c>
      <c r="T20028" s="66" t="s">
        <v>4091</v>
      </c>
    </row>
    <row r="20029" spans="19:20">
      <c r="S20029" s="42">
        <v>90529</v>
      </c>
      <c r="T20029" s="66" t="s">
        <v>4091</v>
      </c>
    </row>
    <row r="20030" spans="19:20">
      <c r="S20030" s="42">
        <v>90534</v>
      </c>
      <c r="T20030" s="66" t="s">
        <v>4091</v>
      </c>
    </row>
    <row r="20031" spans="19:20">
      <c r="S20031" s="42">
        <v>90531</v>
      </c>
      <c r="T20031" s="66" t="s">
        <v>4091</v>
      </c>
    </row>
    <row r="20032" spans="19:20">
      <c r="S20032" s="42">
        <v>90532</v>
      </c>
      <c r="T20032" s="66" t="s">
        <v>4091</v>
      </c>
    </row>
    <row r="20033" spans="19:20">
      <c r="S20033" s="42">
        <v>90499</v>
      </c>
      <c r="T20033" s="66" t="s">
        <v>4135</v>
      </c>
    </row>
    <row r="20034" spans="19:20">
      <c r="S20034" s="42">
        <v>90518</v>
      </c>
      <c r="T20034" s="66" t="s">
        <v>4643</v>
      </c>
    </row>
    <row r="20035" spans="19:20">
      <c r="S20035" s="42">
        <v>90450</v>
      </c>
      <c r="T20035" s="66" t="s">
        <v>4778</v>
      </c>
    </row>
    <row r="20036" spans="19:20">
      <c r="S20036" s="42">
        <v>90415</v>
      </c>
      <c r="T20036" s="66" t="s">
        <v>3232</v>
      </c>
    </row>
    <row r="20037" spans="19:20">
      <c r="S20037" s="42">
        <v>90429</v>
      </c>
      <c r="T20037" s="66" t="s">
        <v>3232</v>
      </c>
    </row>
    <row r="20038" spans="19:20">
      <c r="S20038" s="42">
        <v>90530</v>
      </c>
      <c r="T20038" s="66" t="s">
        <v>4091</v>
      </c>
    </row>
    <row r="20039" spans="19:20">
      <c r="S20039" s="42">
        <v>90418</v>
      </c>
      <c r="T20039" s="66" t="s">
        <v>3232</v>
      </c>
    </row>
    <row r="20040" spans="19:20">
      <c r="S20040" s="42">
        <v>90416</v>
      </c>
      <c r="T20040" s="66" t="s">
        <v>3232</v>
      </c>
    </row>
    <row r="20041" spans="19:20">
      <c r="S20041" s="42">
        <v>120042</v>
      </c>
      <c r="T20041" s="66" t="s">
        <v>4390</v>
      </c>
    </row>
    <row r="20042" spans="19:20">
      <c r="S20042" s="42">
        <v>120038</v>
      </c>
      <c r="T20042" s="66" t="s">
        <v>4390</v>
      </c>
    </row>
    <row r="20043" spans="19:20">
      <c r="S20043" s="42">
        <v>120045</v>
      </c>
      <c r="T20043" s="66" t="s">
        <v>4390</v>
      </c>
    </row>
    <row r="20044" spans="19:20">
      <c r="S20044" s="42">
        <v>120037</v>
      </c>
      <c r="T20044" s="66" t="s">
        <v>4390</v>
      </c>
    </row>
    <row r="20045" spans="19:20">
      <c r="S20045" s="42">
        <v>120040</v>
      </c>
      <c r="T20045" s="66" t="s">
        <v>4390</v>
      </c>
    </row>
    <row r="20046" spans="19:20">
      <c r="S20046" s="42">
        <v>120044</v>
      </c>
      <c r="T20046" s="66" t="s">
        <v>4390</v>
      </c>
    </row>
    <row r="20047" spans="19:20">
      <c r="S20047" s="42">
        <v>120041</v>
      </c>
      <c r="T20047" s="66" t="s">
        <v>4390</v>
      </c>
    </row>
    <row r="20048" spans="19:20">
      <c r="S20048" s="42">
        <v>120043</v>
      </c>
      <c r="T20048" s="66" t="s">
        <v>4390</v>
      </c>
    </row>
    <row r="20049" spans="19:20">
      <c r="S20049" s="42">
        <v>120039</v>
      </c>
      <c r="T20049" s="66" t="s">
        <v>4390</v>
      </c>
    </row>
    <row r="20050" spans="19:20">
      <c r="S20050" s="42">
        <v>120050</v>
      </c>
      <c r="T20050" s="66" t="s">
        <v>4016</v>
      </c>
    </row>
    <row r="20051" spans="19:20">
      <c r="S20051" s="42">
        <v>120048</v>
      </c>
      <c r="T20051" s="66" t="s">
        <v>4997</v>
      </c>
    </row>
    <row r="20052" spans="19:20">
      <c r="S20052" s="42">
        <v>120049</v>
      </c>
      <c r="T20052" s="66" t="s">
        <v>4016</v>
      </c>
    </row>
    <row r="20053" spans="19:20">
      <c r="S20053" s="42">
        <v>120046</v>
      </c>
      <c r="T20053" s="66" t="s">
        <v>4390</v>
      </c>
    </row>
    <row r="20054" spans="19:20">
      <c r="S20054" s="42">
        <v>120047</v>
      </c>
      <c r="T20054" s="66" t="s">
        <v>4390</v>
      </c>
    </row>
    <row r="20055" spans="19:20">
      <c r="S20055" s="42">
        <v>120056</v>
      </c>
      <c r="T20055" s="66" t="s">
        <v>4016</v>
      </c>
    </row>
    <row r="20056" spans="19:20">
      <c r="S20056" s="42">
        <v>120055</v>
      </c>
      <c r="T20056" s="66" t="s">
        <v>4016</v>
      </c>
    </row>
    <row r="20057" spans="19:20">
      <c r="S20057" s="42">
        <v>120054</v>
      </c>
      <c r="T20057" s="66" t="s">
        <v>4016</v>
      </c>
    </row>
    <row r="20058" spans="19:20">
      <c r="S20058" s="42">
        <v>120059</v>
      </c>
      <c r="T20058" s="66" t="s">
        <v>4507</v>
      </c>
    </row>
    <row r="20059" spans="19:20">
      <c r="S20059" s="42">
        <v>120058</v>
      </c>
      <c r="T20059" s="66" t="s">
        <v>4016</v>
      </c>
    </row>
    <row r="20060" spans="19:20">
      <c r="S20060" s="42">
        <v>120060</v>
      </c>
      <c r="T20060" s="66" t="s">
        <v>4016</v>
      </c>
    </row>
    <row r="20061" spans="19:20">
      <c r="S20061" s="42">
        <v>120175</v>
      </c>
      <c r="T20061" s="66" t="s">
        <v>4811</v>
      </c>
    </row>
    <row r="20062" spans="19:20">
      <c r="S20062" s="42">
        <v>120111</v>
      </c>
      <c r="T20062" s="66" t="s">
        <v>4816</v>
      </c>
    </row>
    <row r="20063" spans="19:20">
      <c r="S20063" s="42">
        <v>120090</v>
      </c>
      <c r="T20063" s="66" t="s">
        <v>4390</v>
      </c>
    </row>
    <row r="20064" spans="19:20">
      <c r="S20064" s="42">
        <v>120091</v>
      </c>
      <c r="T20064" s="66" t="s">
        <v>4390</v>
      </c>
    </row>
    <row r="20065" spans="19:20">
      <c r="S20065" s="42">
        <v>120089</v>
      </c>
      <c r="T20065" s="66" t="s">
        <v>4016</v>
      </c>
    </row>
    <row r="20066" spans="19:20">
      <c r="S20066" s="42">
        <v>120092</v>
      </c>
      <c r="T20066" s="66" t="s">
        <v>4390</v>
      </c>
    </row>
    <row r="20067" spans="19:20">
      <c r="S20067" s="42">
        <v>120174</v>
      </c>
      <c r="T20067" s="66" t="s">
        <v>4779</v>
      </c>
    </row>
    <row r="20068" spans="19:20">
      <c r="S20068" s="42">
        <v>120061</v>
      </c>
      <c r="T20068" s="66" t="s">
        <v>4016</v>
      </c>
    </row>
    <row r="20069" spans="19:20">
      <c r="S20069" s="42">
        <v>120188</v>
      </c>
      <c r="T20069" s="66" t="s">
        <v>4016</v>
      </c>
    </row>
    <row r="20070" spans="19:20">
      <c r="S20070" s="42">
        <v>120182</v>
      </c>
      <c r="T20070" s="66" t="s">
        <v>4778</v>
      </c>
    </row>
    <row r="20071" spans="19:20">
      <c r="S20071" s="42">
        <v>120179</v>
      </c>
      <c r="T20071" s="66" t="s">
        <v>4772</v>
      </c>
    </row>
    <row r="20072" spans="19:20">
      <c r="S20072" s="42">
        <v>120184</v>
      </c>
      <c r="T20072" s="66" t="s">
        <v>4778</v>
      </c>
    </row>
    <row r="20073" spans="19:20">
      <c r="S20073" s="42">
        <v>120189</v>
      </c>
      <c r="T20073" s="66" t="s">
        <v>4016</v>
      </c>
    </row>
    <row r="20074" spans="19:20">
      <c r="S20074" s="42">
        <v>120191</v>
      </c>
      <c r="T20074" s="66" t="s">
        <v>4016</v>
      </c>
    </row>
    <row r="20075" spans="19:20">
      <c r="S20075" s="42">
        <v>120187</v>
      </c>
      <c r="T20075" s="66" t="s">
        <v>4016</v>
      </c>
    </row>
    <row r="20076" spans="19:20">
      <c r="S20076" s="42">
        <v>120186</v>
      </c>
      <c r="T20076" s="66" t="s">
        <v>4778</v>
      </c>
    </row>
    <row r="20077" spans="19:20">
      <c r="S20077" s="42">
        <v>120190</v>
      </c>
      <c r="T20077" s="66" t="s">
        <v>4016</v>
      </c>
    </row>
    <row r="20078" spans="19:20">
      <c r="S20078" s="42">
        <v>120194</v>
      </c>
      <c r="T20078" s="66" t="s">
        <v>4016</v>
      </c>
    </row>
    <row r="20079" spans="19:20">
      <c r="S20079" s="42">
        <v>120203</v>
      </c>
      <c r="T20079" s="66" t="s">
        <v>4016</v>
      </c>
    </row>
    <row r="20080" spans="19:20">
      <c r="S20080" s="42">
        <v>120195</v>
      </c>
      <c r="T20080" s="66" t="s">
        <v>4016</v>
      </c>
    </row>
    <row r="20081" spans="19:20">
      <c r="S20081" s="42">
        <v>120192</v>
      </c>
      <c r="T20081" s="66" t="s">
        <v>4016</v>
      </c>
    </row>
    <row r="20082" spans="19:20">
      <c r="S20082" s="42">
        <v>120196</v>
      </c>
      <c r="T20082" s="66" t="s">
        <v>4016</v>
      </c>
    </row>
    <row r="20083" spans="19:20">
      <c r="S20083" s="42">
        <v>120215</v>
      </c>
      <c r="T20083" s="66" t="s">
        <v>4811</v>
      </c>
    </row>
    <row r="20084" spans="19:20">
      <c r="S20084" s="42">
        <v>120206</v>
      </c>
      <c r="T20084" s="66" t="s">
        <v>4016</v>
      </c>
    </row>
    <row r="20085" spans="19:20">
      <c r="S20085" s="42">
        <v>120204</v>
      </c>
      <c r="T20085" s="66" t="s">
        <v>4016</v>
      </c>
    </row>
    <row r="20086" spans="19:20">
      <c r="S20086" s="42">
        <v>120223</v>
      </c>
      <c r="T20086" s="66" t="s">
        <v>4272</v>
      </c>
    </row>
    <row r="20087" spans="19:20">
      <c r="S20087" s="42">
        <v>120207</v>
      </c>
      <c r="T20087" s="66" t="s">
        <v>4016</v>
      </c>
    </row>
    <row r="20088" spans="19:20">
      <c r="S20088" s="42">
        <v>120205</v>
      </c>
      <c r="T20088" s="66" t="s">
        <v>4016</v>
      </c>
    </row>
    <row r="20089" spans="19:20">
      <c r="S20089" s="42">
        <v>120238</v>
      </c>
      <c r="T20089" s="66" t="s">
        <v>4016</v>
      </c>
    </row>
    <row r="20090" spans="19:20">
      <c r="S20090" s="42">
        <v>120224</v>
      </c>
      <c r="T20090" s="66" t="s">
        <v>4016</v>
      </c>
    </row>
    <row r="20091" spans="19:20">
      <c r="S20091" s="42">
        <v>120239</v>
      </c>
      <c r="T20091" s="66" t="s">
        <v>4736</v>
      </c>
    </row>
    <row r="20092" spans="19:20">
      <c r="S20092" s="42">
        <v>120376</v>
      </c>
      <c r="T20092" s="66" t="s">
        <v>4779</v>
      </c>
    </row>
    <row r="20093" spans="19:20">
      <c r="S20093" s="42">
        <v>120414</v>
      </c>
      <c r="T20093" s="66" t="s">
        <v>4772</v>
      </c>
    </row>
    <row r="20094" spans="19:20">
      <c r="S20094" s="42">
        <v>120278</v>
      </c>
      <c r="T20094" s="66" t="s">
        <v>4016</v>
      </c>
    </row>
    <row r="20095" spans="19:20">
      <c r="S20095" s="42">
        <v>120332</v>
      </c>
      <c r="T20095" s="66" t="s">
        <v>4016</v>
      </c>
    </row>
    <row r="20096" spans="19:20">
      <c r="S20096" s="42">
        <v>120559</v>
      </c>
      <c r="T20096" s="66" t="s">
        <v>4091</v>
      </c>
    </row>
    <row r="20097" spans="19:20">
      <c r="S20097" s="42">
        <v>120281</v>
      </c>
      <c r="T20097" s="66" t="s">
        <v>4016</v>
      </c>
    </row>
    <row r="20098" spans="19:20">
      <c r="S20098" s="42">
        <v>120461</v>
      </c>
      <c r="T20098" s="66" t="s">
        <v>3230</v>
      </c>
    </row>
    <row r="20099" spans="19:20">
      <c r="S20099" s="42">
        <v>120280</v>
      </c>
      <c r="T20099" s="66" t="s">
        <v>4016</v>
      </c>
    </row>
    <row r="20100" spans="19:20">
      <c r="S20100" s="42">
        <v>120436</v>
      </c>
      <c r="T20100" s="66" t="s">
        <v>4772</v>
      </c>
    </row>
    <row r="20101" spans="19:20">
      <c r="S20101" s="42">
        <v>120354</v>
      </c>
      <c r="T20101" s="66" t="s">
        <v>3464</v>
      </c>
    </row>
    <row r="20102" spans="19:20">
      <c r="S20102" s="42">
        <v>120279</v>
      </c>
      <c r="T20102" s="66" t="s">
        <v>4016</v>
      </c>
    </row>
    <row r="20103" spans="19:20">
      <c r="S20103" s="42">
        <v>120331</v>
      </c>
      <c r="T20103" s="66" t="s">
        <v>4016</v>
      </c>
    </row>
    <row r="20104" spans="19:20">
      <c r="S20104" s="42">
        <v>120330</v>
      </c>
      <c r="T20104" s="66" t="s">
        <v>4016</v>
      </c>
    </row>
    <row r="20105" spans="19:20">
      <c r="S20105" s="42">
        <v>120413</v>
      </c>
      <c r="T20105" s="66" t="s">
        <v>4772</v>
      </c>
    </row>
    <row r="20106" spans="19:20">
      <c r="S20106" s="42">
        <v>120463</v>
      </c>
      <c r="T20106" s="66" t="s">
        <v>4996</v>
      </c>
    </row>
    <row r="20107" spans="19:20">
      <c r="S20107" s="42">
        <v>120298</v>
      </c>
      <c r="T20107" s="66" t="s">
        <v>4390</v>
      </c>
    </row>
    <row r="20108" spans="19:20">
      <c r="S20108" s="42">
        <v>120282</v>
      </c>
      <c r="T20108" s="66" t="s">
        <v>4016</v>
      </c>
    </row>
    <row r="20109" spans="19:20">
      <c r="S20109" s="42">
        <v>120430</v>
      </c>
      <c r="T20109" s="66" t="s">
        <v>4998</v>
      </c>
    </row>
    <row r="20110" spans="19:20">
      <c r="S20110" s="42">
        <v>120560</v>
      </c>
      <c r="T20110" s="66" t="s">
        <v>4091</v>
      </c>
    </row>
    <row r="20111" spans="19:20">
      <c r="S20111" s="42">
        <v>120561</v>
      </c>
      <c r="T20111" s="66" t="s">
        <v>4091</v>
      </c>
    </row>
    <row r="20112" spans="19:20">
      <c r="S20112" s="42">
        <v>520014</v>
      </c>
      <c r="T20112" s="66" t="s">
        <v>4784</v>
      </c>
    </row>
    <row r="20113" spans="19:20">
      <c r="S20113" s="42">
        <v>520012</v>
      </c>
      <c r="T20113" s="66" t="s">
        <v>4784</v>
      </c>
    </row>
    <row r="20114" spans="19:20">
      <c r="S20114" s="42">
        <v>520011</v>
      </c>
      <c r="T20114" s="66" t="s">
        <v>4784</v>
      </c>
    </row>
    <row r="20115" spans="19:20">
      <c r="S20115" s="42">
        <v>520017</v>
      </c>
      <c r="T20115" s="66" t="s">
        <v>4787</v>
      </c>
    </row>
    <row r="20116" spans="19:20">
      <c r="S20116" s="42">
        <v>520025</v>
      </c>
      <c r="T20116" s="66" t="s">
        <v>4784</v>
      </c>
    </row>
    <row r="20117" spans="19:20">
      <c r="S20117" s="42">
        <v>570004</v>
      </c>
      <c r="T20117" s="66" t="s">
        <v>3354</v>
      </c>
    </row>
    <row r="20118" spans="19:20">
      <c r="S20118" s="42">
        <v>90101</v>
      </c>
      <c r="T20118" s="66" t="s">
        <v>3458</v>
      </c>
    </row>
    <row r="20119" spans="19:20">
      <c r="S20119" s="42">
        <v>28663</v>
      </c>
      <c r="T20119" s="66" t="s">
        <v>3229</v>
      </c>
    </row>
    <row r="20120" spans="19:20">
      <c r="S20120" s="42">
        <v>90163</v>
      </c>
      <c r="T20120" s="66" t="s">
        <v>4999</v>
      </c>
    </row>
    <row r="20121" spans="19:20">
      <c r="S20121" s="42">
        <v>26608</v>
      </c>
      <c r="T20121" s="66" t="s">
        <v>3229</v>
      </c>
    </row>
    <row r="20122" spans="19:20">
      <c r="S20122" s="42">
        <v>28659</v>
      </c>
      <c r="T20122" s="66" t="s">
        <v>3229</v>
      </c>
    </row>
    <row r="20123" spans="19:20">
      <c r="S20123" s="42">
        <v>28661</v>
      </c>
      <c r="T20123" s="66" t="s">
        <v>3229</v>
      </c>
    </row>
    <row r="20124" spans="19:20">
      <c r="S20124" s="42">
        <v>28655</v>
      </c>
      <c r="T20124" s="66" t="s">
        <v>3229</v>
      </c>
    </row>
    <row r="20125" spans="19:20">
      <c r="S20125" s="42">
        <v>26613</v>
      </c>
      <c r="T20125" s="66" t="s">
        <v>3229</v>
      </c>
    </row>
    <row r="20126" spans="19:20">
      <c r="S20126" s="42">
        <v>28658</v>
      </c>
      <c r="T20126" s="66" t="s">
        <v>3229</v>
      </c>
    </row>
    <row r="20127" spans="19:20">
      <c r="S20127" s="42">
        <v>35003</v>
      </c>
      <c r="T20127" s="66" t="s">
        <v>4783</v>
      </c>
    </row>
    <row r="20128" spans="19:20">
      <c r="S20128" s="42">
        <v>90159</v>
      </c>
      <c r="T20128" s="66" t="s">
        <v>4999</v>
      </c>
    </row>
    <row r="20129" spans="19:20">
      <c r="S20129" s="42">
        <v>35002</v>
      </c>
      <c r="T20129" s="66" t="s">
        <v>4783</v>
      </c>
    </row>
    <row r="20130" spans="19:20">
      <c r="S20130" s="42">
        <v>35001</v>
      </c>
      <c r="T20130" s="66" t="s">
        <v>4087</v>
      </c>
    </row>
    <row r="20131" spans="19:20">
      <c r="S20131" s="42">
        <v>90161</v>
      </c>
      <c r="T20131" s="66" t="s">
        <v>4999</v>
      </c>
    </row>
    <row r="20132" spans="19:20">
      <c r="S20132" s="42">
        <v>90160</v>
      </c>
      <c r="T20132" s="66" t="s">
        <v>4999</v>
      </c>
    </row>
    <row r="20133" spans="19:20">
      <c r="S20133" s="42">
        <v>90162</v>
      </c>
      <c r="T20133" s="66" t="s">
        <v>4999</v>
      </c>
    </row>
    <row r="20134" spans="19:20">
      <c r="S20134" s="42">
        <v>35004</v>
      </c>
      <c r="T20134" s="66" t="s">
        <v>4783</v>
      </c>
    </row>
    <row r="20135" spans="19:20">
      <c r="S20135" s="42">
        <v>26603</v>
      </c>
      <c r="T20135" s="66" t="s">
        <v>4783</v>
      </c>
    </row>
    <row r="20136" spans="19:20">
      <c r="S20136" s="42">
        <v>90165</v>
      </c>
      <c r="T20136" s="66" t="s">
        <v>4999</v>
      </c>
    </row>
    <row r="20137" spans="19:20">
      <c r="S20137" s="42">
        <v>90164</v>
      </c>
      <c r="T20137" s="66" t="s">
        <v>4999</v>
      </c>
    </row>
    <row r="20138" spans="19:20">
      <c r="S20138" s="42">
        <v>26610</v>
      </c>
      <c r="T20138" s="66" t="s">
        <v>3229</v>
      </c>
    </row>
    <row r="20139" spans="19:20">
      <c r="S20139" s="42">
        <v>26612</v>
      </c>
      <c r="T20139" s="66" t="s">
        <v>3229</v>
      </c>
    </row>
    <row r="20140" spans="19:20">
      <c r="S20140" s="42">
        <v>28654</v>
      </c>
      <c r="T20140" s="66" t="s">
        <v>3229</v>
      </c>
    </row>
    <row r="20141" spans="19:20">
      <c r="S20141" s="42">
        <v>26607</v>
      </c>
      <c r="T20141" s="66" t="s">
        <v>3229</v>
      </c>
    </row>
    <row r="20142" spans="19:20">
      <c r="S20142" s="42">
        <v>90213</v>
      </c>
      <c r="T20142" s="66" t="s">
        <v>4999</v>
      </c>
    </row>
    <row r="20143" spans="19:20">
      <c r="S20143" s="42">
        <v>28662</v>
      </c>
      <c r="T20143" s="66" t="s">
        <v>3216</v>
      </c>
    </row>
    <row r="20144" spans="19:20">
      <c r="S20144" s="42">
        <v>26618</v>
      </c>
      <c r="T20144" s="66" t="s">
        <v>3329</v>
      </c>
    </row>
    <row r="20145" spans="19:20">
      <c r="S20145" s="42">
        <v>26617</v>
      </c>
      <c r="T20145" s="66" t="s">
        <v>3329</v>
      </c>
    </row>
    <row r="20146" spans="19:20">
      <c r="S20146" s="42">
        <v>26619</v>
      </c>
      <c r="T20146" s="66" t="s">
        <v>3230</v>
      </c>
    </row>
    <row r="20147" spans="19:20">
      <c r="S20147" s="42">
        <v>90214</v>
      </c>
      <c r="T20147" s="66" t="s">
        <v>4999</v>
      </c>
    </row>
    <row r="20148" spans="19:20">
      <c r="S20148" s="42">
        <v>26616</v>
      </c>
      <c r="T20148" s="66" t="s">
        <v>3216</v>
      </c>
    </row>
    <row r="20149" spans="19:20">
      <c r="S20149" s="42">
        <v>26611</v>
      </c>
      <c r="T20149" s="66" t="s">
        <v>3229</v>
      </c>
    </row>
    <row r="20150" spans="19:20">
      <c r="S20150" s="42">
        <v>26620</v>
      </c>
      <c r="T20150" s="66" t="s">
        <v>3230</v>
      </c>
    </row>
    <row r="20151" spans="19:20">
      <c r="S20151" s="42">
        <v>26615</v>
      </c>
      <c r="T20151" s="66" t="s">
        <v>3216</v>
      </c>
    </row>
    <row r="20152" spans="19:20">
      <c r="S20152" s="42">
        <v>90176</v>
      </c>
      <c r="T20152" s="66" t="s">
        <v>5000</v>
      </c>
    </row>
    <row r="20153" spans="19:20">
      <c r="S20153" s="42">
        <v>26621</v>
      </c>
      <c r="T20153" s="66" t="s">
        <v>3230</v>
      </c>
    </row>
    <row r="20154" spans="19:20">
      <c r="S20154" s="42">
        <v>28656</v>
      </c>
      <c r="T20154" s="66" t="s">
        <v>3229</v>
      </c>
    </row>
    <row r="20155" spans="19:20">
      <c r="S20155" s="42">
        <v>28657</v>
      </c>
      <c r="T20155" s="66" t="s">
        <v>3229</v>
      </c>
    </row>
    <row r="20156" spans="19:20">
      <c r="S20156" s="42">
        <v>3166</v>
      </c>
      <c r="T20156" s="66" t="s">
        <v>3229</v>
      </c>
    </row>
    <row r="20157" spans="19:20">
      <c r="S20157" s="42">
        <v>28660</v>
      </c>
      <c r="T20157" s="66" t="s">
        <v>3229</v>
      </c>
    </row>
    <row r="20158" spans="19:20">
      <c r="S20158" s="42">
        <v>26608</v>
      </c>
      <c r="T20158" s="66" t="s">
        <v>3229</v>
      </c>
    </row>
    <row r="20159" spans="19:20">
      <c r="S20159" s="42">
        <v>90181</v>
      </c>
      <c r="T20159" s="66" t="s">
        <v>4999</v>
      </c>
    </row>
    <row r="20160" spans="19:20">
      <c r="S20160" s="42">
        <v>90182</v>
      </c>
      <c r="T20160" s="66" t="s">
        <v>4999</v>
      </c>
    </row>
    <row r="20161" spans="19:20">
      <c r="S20161" s="42">
        <v>90175</v>
      </c>
      <c r="T20161" s="66" t="s">
        <v>5000</v>
      </c>
    </row>
    <row r="20162" spans="19:20">
      <c r="S20162" s="42">
        <v>90195</v>
      </c>
      <c r="T20162" s="66" t="s">
        <v>5001</v>
      </c>
    </row>
    <row r="20163" spans="19:20">
      <c r="S20163" s="42">
        <v>90203</v>
      </c>
      <c r="T20163" s="66" t="s">
        <v>4777</v>
      </c>
    </row>
    <row r="20164" spans="19:20">
      <c r="S20164" s="42">
        <v>90212</v>
      </c>
      <c r="T20164" s="66" t="s">
        <v>4999</v>
      </c>
    </row>
    <row r="20165" spans="19:20">
      <c r="S20165" s="42">
        <v>90210</v>
      </c>
      <c r="T20165" s="66" t="s">
        <v>5002</v>
      </c>
    </row>
    <row r="20166" spans="19:20">
      <c r="S20166" s="42">
        <v>90215</v>
      </c>
      <c r="T20166" s="66" t="s">
        <v>4999</v>
      </c>
    </row>
    <row r="20167" spans="19:20">
      <c r="S20167" s="42">
        <v>90216</v>
      </c>
      <c r="T20167" s="66" t="s">
        <v>4999</v>
      </c>
    </row>
    <row r="20168" spans="19:20">
      <c r="S20168" s="42">
        <v>90254</v>
      </c>
      <c r="T20168" s="66" t="s">
        <v>4999</v>
      </c>
    </row>
    <row r="20169" spans="19:20">
      <c r="S20169" s="42">
        <v>90255</v>
      </c>
      <c r="T20169" s="66" t="s">
        <v>4999</v>
      </c>
    </row>
    <row r="20170" spans="19:20">
      <c r="S20170" s="42">
        <v>90253</v>
      </c>
      <c r="T20170" s="66" t="s">
        <v>4999</v>
      </c>
    </row>
    <row r="20171" spans="19:20">
      <c r="S20171" s="42">
        <v>90272</v>
      </c>
      <c r="T20171" s="66" t="s">
        <v>4999</v>
      </c>
    </row>
    <row r="20172" spans="19:20">
      <c r="S20172" s="42">
        <v>120258</v>
      </c>
      <c r="T20172" s="66" t="s">
        <v>4999</v>
      </c>
    </row>
    <row r="20173" spans="19:20">
      <c r="S20173" s="42">
        <v>120263</v>
      </c>
      <c r="T20173" s="66" t="s">
        <v>4999</v>
      </c>
    </row>
    <row r="20174" spans="19:20">
      <c r="S20174" s="42">
        <v>120265</v>
      </c>
      <c r="T20174" s="66" t="s">
        <v>4999</v>
      </c>
    </row>
    <row r="20175" spans="19:20">
      <c r="S20175" s="42">
        <v>120257</v>
      </c>
      <c r="T20175" s="66" t="s">
        <v>4999</v>
      </c>
    </row>
    <row r="20176" spans="19:20">
      <c r="S20176" s="42">
        <v>120264</v>
      </c>
      <c r="T20176" s="66" t="s">
        <v>4999</v>
      </c>
    </row>
    <row r="20177" spans="19:20">
      <c r="S20177" s="42">
        <v>120261</v>
      </c>
      <c r="T20177" s="66" t="s">
        <v>4999</v>
      </c>
    </row>
    <row r="20178" spans="19:20">
      <c r="S20178" s="42">
        <v>120268</v>
      </c>
      <c r="T20178" s="66" t="s">
        <v>4999</v>
      </c>
    </row>
    <row r="20179" spans="19:20">
      <c r="S20179" s="42">
        <v>120259</v>
      </c>
      <c r="T20179" s="66" t="s">
        <v>4999</v>
      </c>
    </row>
    <row r="20180" spans="19:20">
      <c r="S20180" s="42">
        <v>120255</v>
      </c>
      <c r="T20180" s="66" t="s">
        <v>4999</v>
      </c>
    </row>
    <row r="20181" spans="19:20">
      <c r="S20181" s="42">
        <v>120260</v>
      </c>
      <c r="T20181" s="66" t="s">
        <v>4999</v>
      </c>
    </row>
    <row r="20182" spans="19:20">
      <c r="S20182" s="42">
        <v>120299</v>
      </c>
      <c r="T20182" s="66" t="s">
        <v>4999</v>
      </c>
    </row>
    <row r="20183" spans="19:20">
      <c r="S20183" s="42">
        <v>120256</v>
      </c>
      <c r="T20183" s="66" t="s">
        <v>4999</v>
      </c>
    </row>
    <row r="20184" spans="19:20">
      <c r="S20184" s="42">
        <v>120266</v>
      </c>
      <c r="T20184" s="66" t="s">
        <v>4999</v>
      </c>
    </row>
    <row r="20185" spans="19:20">
      <c r="S20185" s="42">
        <v>120199</v>
      </c>
      <c r="T20185" s="66" t="s">
        <v>4999</v>
      </c>
    </row>
    <row r="20186" spans="19:20">
      <c r="S20186" s="42">
        <v>120252</v>
      </c>
      <c r="T20186" s="66" t="s">
        <v>4999</v>
      </c>
    </row>
    <row r="20187" spans="19:20">
      <c r="S20187" s="42">
        <v>120248</v>
      </c>
      <c r="T20187" s="66" t="s">
        <v>4999</v>
      </c>
    </row>
    <row r="20188" spans="19:20">
      <c r="S20188" s="42">
        <v>120254</v>
      </c>
      <c r="T20188" s="66" t="s">
        <v>4999</v>
      </c>
    </row>
    <row r="20189" spans="19:20">
      <c r="S20189" s="42">
        <v>120249</v>
      </c>
      <c r="T20189" s="66" t="s">
        <v>4999</v>
      </c>
    </row>
    <row r="20190" spans="19:20">
      <c r="S20190" s="42">
        <v>120245</v>
      </c>
      <c r="T20190" s="66" t="s">
        <v>4999</v>
      </c>
    </row>
    <row r="20191" spans="19:20">
      <c r="S20191" s="42">
        <v>120246</v>
      </c>
      <c r="T20191" s="66" t="s">
        <v>4999</v>
      </c>
    </row>
    <row r="20192" spans="19:20">
      <c r="S20192" s="42">
        <v>120247</v>
      </c>
      <c r="T20192" s="66" t="s">
        <v>4999</v>
      </c>
    </row>
    <row r="20193" spans="19:20">
      <c r="S20193" s="42">
        <v>120200</v>
      </c>
      <c r="T20193" s="66" t="s">
        <v>4999</v>
      </c>
    </row>
    <row r="20194" spans="19:20">
      <c r="S20194" s="42">
        <v>120218</v>
      </c>
      <c r="T20194" s="66" t="s">
        <v>4999</v>
      </c>
    </row>
    <row r="20195" spans="19:20">
      <c r="S20195" s="42">
        <v>120253</v>
      </c>
      <c r="T20195" s="66" t="s">
        <v>4999</v>
      </c>
    </row>
    <row r="20196" spans="19:20">
      <c r="S20196" s="42">
        <v>120197</v>
      </c>
      <c r="T20196" s="66" t="s">
        <v>4999</v>
      </c>
    </row>
    <row r="20197" spans="19:20">
      <c r="S20197" s="42">
        <v>120214</v>
      </c>
      <c r="T20197" s="66" t="s">
        <v>5000</v>
      </c>
    </row>
    <row r="20198" spans="19:20">
      <c r="S20198" s="42">
        <v>120202</v>
      </c>
      <c r="T20198" s="66" t="s">
        <v>4999</v>
      </c>
    </row>
    <row r="20199" spans="19:20">
      <c r="S20199" s="42">
        <v>120201</v>
      </c>
      <c r="T20199" s="66" t="s">
        <v>4999</v>
      </c>
    </row>
    <row r="20200" spans="19:20">
      <c r="S20200" s="42">
        <v>120198</v>
      </c>
      <c r="T20200" s="66" t="s">
        <v>4999</v>
      </c>
    </row>
    <row r="20201" spans="19:20">
      <c r="S20201" s="42">
        <v>120250</v>
      </c>
      <c r="T20201" s="66" t="s">
        <v>4999</v>
      </c>
    </row>
    <row r="20202" spans="19:20">
      <c r="S20202" s="42">
        <v>120251</v>
      </c>
      <c r="T20202" s="66" t="s">
        <v>4999</v>
      </c>
    </row>
    <row r="20203" spans="19:20">
      <c r="S20203" s="42">
        <v>120170</v>
      </c>
      <c r="T20203" s="66" t="s">
        <v>5003</v>
      </c>
    </row>
    <row r="20204" spans="19:20">
      <c r="S20204" s="42">
        <v>120312</v>
      </c>
      <c r="T20204" s="66" t="s">
        <v>4999</v>
      </c>
    </row>
    <row r="20205" spans="19:20">
      <c r="S20205" s="42">
        <v>120309</v>
      </c>
      <c r="T20205" s="66" t="s">
        <v>4999</v>
      </c>
    </row>
    <row r="20206" spans="19:20">
      <c r="S20206" s="42">
        <v>120303</v>
      </c>
      <c r="T20206" s="66" t="s">
        <v>4999</v>
      </c>
    </row>
    <row r="20207" spans="19:20">
      <c r="S20207" s="42">
        <v>120310</v>
      </c>
      <c r="T20207" s="66" t="s">
        <v>4999</v>
      </c>
    </row>
    <row r="20208" spans="19:20">
      <c r="S20208" s="42">
        <v>120301</v>
      </c>
      <c r="T20208" s="66" t="s">
        <v>4999</v>
      </c>
    </row>
    <row r="20209" spans="19:20">
      <c r="S20209" s="42">
        <v>120302</v>
      </c>
      <c r="T20209" s="66" t="s">
        <v>4999</v>
      </c>
    </row>
    <row r="20210" spans="19:20">
      <c r="S20210" s="42">
        <v>120306</v>
      </c>
      <c r="T20210" s="66" t="s">
        <v>4999</v>
      </c>
    </row>
    <row r="20211" spans="19:20">
      <c r="S20211" s="42">
        <v>120304</v>
      </c>
      <c r="T20211" s="66" t="s">
        <v>4999</v>
      </c>
    </row>
    <row r="20212" spans="19:20">
      <c r="S20212" s="42">
        <v>120308</v>
      </c>
      <c r="T20212" s="66" t="s">
        <v>4999</v>
      </c>
    </row>
    <row r="20213" spans="19:20">
      <c r="S20213" s="42">
        <v>120305</v>
      </c>
      <c r="T20213" s="66" t="s">
        <v>4999</v>
      </c>
    </row>
    <row r="20214" spans="19:20">
      <c r="S20214" s="42">
        <v>120307</v>
      </c>
      <c r="T20214" s="66" t="s">
        <v>4999</v>
      </c>
    </row>
    <row r="20215" spans="19:20">
      <c r="S20215" s="42">
        <v>50086</v>
      </c>
      <c r="T20215" s="66" t="s">
        <v>4783</v>
      </c>
    </row>
    <row r="20216" spans="19:20">
      <c r="S20216" s="42">
        <v>120311</v>
      </c>
      <c r="T20216" s="66" t="s">
        <v>4999</v>
      </c>
    </row>
    <row r="20217" spans="19:20">
      <c r="S20217" s="42">
        <v>120300</v>
      </c>
      <c r="T20217" s="66" t="s">
        <v>4999</v>
      </c>
    </row>
    <row r="20218" spans="19:20">
      <c r="S20218" s="42">
        <v>120329</v>
      </c>
      <c r="T20218" s="66" t="s">
        <v>4999</v>
      </c>
    </row>
    <row r="20219" spans="19:20">
      <c r="S20219" s="42">
        <v>120431</v>
      </c>
      <c r="T20219" s="66" t="s">
        <v>4999</v>
      </c>
    </row>
    <row r="20220" spans="19:20">
      <c r="S20220" s="42">
        <v>520008</v>
      </c>
      <c r="T20220" s="66" t="s">
        <v>4999</v>
      </c>
    </row>
    <row r="20221" spans="19:20">
      <c r="S20221" s="42">
        <v>570010</v>
      </c>
      <c r="T20221" s="66" t="s">
        <v>5004</v>
      </c>
    </row>
    <row r="20222" spans="19:20">
      <c r="S20222" s="42">
        <v>570013</v>
      </c>
      <c r="T20222" s="66" t="s">
        <v>5004</v>
      </c>
    </row>
    <row r="20223" spans="19:20">
      <c r="S20223" s="42">
        <v>570012</v>
      </c>
      <c r="T20223" s="66" t="s">
        <v>5004</v>
      </c>
    </row>
    <row r="20224" spans="19:20">
      <c r="S20224" s="42">
        <v>26614</v>
      </c>
      <c r="T20224" s="66" t="s">
        <v>3229</v>
      </c>
    </row>
    <row r="20225" spans="19:20">
      <c r="S20225" s="42">
        <v>570022</v>
      </c>
      <c r="T20225" s="66" t="s">
        <v>5004</v>
      </c>
    </row>
    <row r="20226" spans="19:20">
      <c r="S20226" s="42">
        <v>570023</v>
      </c>
      <c r="T20226" s="66" t="s">
        <v>5004</v>
      </c>
    </row>
    <row r="20227" spans="19:20">
      <c r="S20227" s="42">
        <v>570021</v>
      </c>
      <c r="T20227" s="66" t="s">
        <v>5004</v>
      </c>
    </row>
    <row r="20228" spans="19:20">
      <c r="S20228" s="42">
        <v>570015</v>
      </c>
      <c r="T20228" s="66" t="s">
        <v>5004</v>
      </c>
    </row>
    <row r="20229" spans="19:20">
      <c r="S20229" s="42">
        <v>570014</v>
      </c>
      <c r="T20229" s="66" t="s">
        <v>5004</v>
      </c>
    </row>
    <row r="20230" spans="19:20">
      <c r="S20230" s="42">
        <v>570020</v>
      </c>
      <c r="T20230" s="66" t="s">
        <v>5004</v>
      </c>
    </row>
    <row r="20231" spans="19:20">
      <c r="S20231" s="42">
        <v>570017</v>
      </c>
      <c r="T20231" s="66" t="s">
        <v>5004</v>
      </c>
    </row>
    <row r="20232" spans="19:20">
      <c r="S20232" s="42">
        <v>570019</v>
      </c>
      <c r="T20232" s="66" t="s">
        <v>5004</v>
      </c>
    </row>
    <row r="20233" spans="19:20">
      <c r="S20233" s="42">
        <v>570016</v>
      </c>
      <c r="T20233" s="66" t="s">
        <v>5004</v>
      </c>
    </row>
    <row r="20234" spans="19:20">
      <c r="S20234" s="42">
        <v>570024</v>
      </c>
      <c r="T20234" s="66" t="s">
        <v>3458</v>
      </c>
    </row>
    <row r="20235" spans="19:20">
      <c r="S20235" s="42">
        <v>570018</v>
      </c>
      <c r="T20235" s="66" t="s">
        <v>5004</v>
      </c>
    </row>
    <row r="20236" spans="19:20">
      <c r="S20236" s="42">
        <v>90273</v>
      </c>
      <c r="T20236" s="66" t="s">
        <v>4999</v>
      </c>
    </row>
    <row r="20237" spans="19:20">
      <c r="S20237" s="42">
        <v>5325</v>
      </c>
      <c r="T20237" s="66" t="s">
        <v>3458</v>
      </c>
    </row>
    <row r="20238" spans="19:20">
      <c r="S20238" s="42">
        <v>520002</v>
      </c>
      <c r="T20238" s="66" t="s">
        <v>3213</v>
      </c>
    </row>
    <row r="20239" spans="19:20">
      <c r="S20239" s="42">
        <v>520001</v>
      </c>
      <c r="T20239" s="66" t="s">
        <v>3213</v>
      </c>
    </row>
    <row r="20240" spans="19:20">
      <c r="S20240" s="42">
        <v>26609</v>
      </c>
      <c r="T20240" s="66" t="s">
        <v>3229</v>
      </c>
    </row>
    <row r="20241" spans="19:20">
      <c r="S20241" s="42">
        <v>55062</v>
      </c>
      <c r="T20241" s="66" t="s">
        <v>3278</v>
      </c>
    </row>
    <row r="20242" spans="19:20">
      <c r="S20242" s="42">
        <v>26622</v>
      </c>
      <c r="T20242" s="66" t="s">
        <v>4778</v>
      </c>
    </row>
    <row r="20243" spans="19:20">
      <c r="S20243" s="42">
        <v>28665</v>
      </c>
      <c r="T20243" s="66" t="s">
        <v>4778</v>
      </c>
    </row>
    <row r="20244" spans="19:20">
      <c r="S20244" s="42">
        <v>26623</v>
      </c>
      <c r="T20244" s="66" t="s">
        <v>3213</v>
      </c>
    </row>
    <row r="20245" spans="19:20">
      <c r="S20245" s="42">
        <v>28664</v>
      </c>
      <c r="T20245" s="66" t="s">
        <v>4787</v>
      </c>
    </row>
    <row r="20246" spans="19:20">
      <c r="S20246" s="42">
        <v>5339</v>
      </c>
      <c r="T20246" s="66" t="s">
        <v>3213</v>
      </c>
    </row>
    <row r="20247" spans="19:20">
      <c r="S20247" s="42">
        <v>26624</v>
      </c>
      <c r="T20247" s="66" t="s">
        <v>3213</v>
      </c>
    </row>
    <row r="20248" spans="19:20">
      <c r="S20248" s="42">
        <v>26625</v>
      </c>
      <c r="T20248" s="66" t="s">
        <v>5005</v>
      </c>
    </row>
    <row r="20249" spans="19:20">
      <c r="S20249" s="42">
        <v>26626</v>
      </c>
      <c r="T20249" s="66" t="s">
        <v>5005</v>
      </c>
    </row>
    <row r="20250" spans="19:20">
      <c r="S20250" s="42">
        <v>26627</v>
      </c>
      <c r="T20250" s="66" t="s">
        <v>5005</v>
      </c>
    </row>
    <row r="20251" spans="19:20">
      <c r="S20251" s="42">
        <v>26628</v>
      </c>
      <c r="T20251" s="66" t="s">
        <v>5006</v>
      </c>
    </row>
    <row r="20252" spans="19:20">
      <c r="S20252" s="42">
        <v>26630</v>
      </c>
      <c r="T20252" s="66" t="s">
        <v>5006</v>
      </c>
    </row>
    <row r="20253" spans="19:20">
      <c r="S20253" s="42">
        <v>26629</v>
      </c>
      <c r="T20253" s="66" t="s">
        <v>5006</v>
      </c>
    </row>
    <row r="20254" spans="19:20">
      <c r="S20254" s="42">
        <v>26631</v>
      </c>
      <c r="T20254" s="66" t="s">
        <v>5006</v>
      </c>
    </row>
    <row r="20255" spans="19:20">
      <c r="S20255" s="42">
        <v>26632</v>
      </c>
      <c r="T20255" s="66" t="s">
        <v>5006</v>
      </c>
    </row>
    <row r="20256" spans="19:20">
      <c r="S20256" s="42">
        <v>26634</v>
      </c>
      <c r="T20256" s="66" t="s">
        <v>5006</v>
      </c>
    </row>
    <row r="20257" spans="19:20">
      <c r="S20257" s="42">
        <v>26633</v>
      </c>
      <c r="T20257" s="66" t="s">
        <v>5006</v>
      </c>
    </row>
    <row r="20258" spans="19:20">
      <c r="S20258" s="42">
        <v>26635</v>
      </c>
      <c r="T20258" s="66" t="s">
        <v>5006</v>
      </c>
    </row>
    <row r="20259" spans="19:20">
      <c r="S20259" s="42">
        <v>26638</v>
      </c>
      <c r="T20259" s="66" t="s">
        <v>5006</v>
      </c>
    </row>
    <row r="20260" spans="19:20">
      <c r="S20260" s="42">
        <v>26639</v>
      </c>
      <c r="T20260" s="66" t="s">
        <v>5006</v>
      </c>
    </row>
    <row r="20261" spans="19:20">
      <c r="S20261" s="42">
        <v>26636</v>
      </c>
      <c r="T20261" s="66" t="s">
        <v>5006</v>
      </c>
    </row>
    <row r="20262" spans="19:20">
      <c r="S20262" s="42">
        <v>26637</v>
      </c>
      <c r="T20262" s="66" t="s">
        <v>5006</v>
      </c>
    </row>
    <row r="20263" spans="19:20">
      <c r="S20263" s="42">
        <v>200635</v>
      </c>
      <c r="T20263" s="66" t="s">
        <v>4778</v>
      </c>
    </row>
    <row r="20264" spans="19:20">
      <c r="S20264" s="42">
        <v>200634</v>
      </c>
      <c r="T20264" s="66" t="s">
        <v>4778</v>
      </c>
    </row>
    <row r="20265" spans="19:20">
      <c r="S20265" s="42">
        <v>200633</v>
      </c>
      <c r="T20265" s="66" t="s">
        <v>4778</v>
      </c>
    </row>
    <row r="20266" spans="19:20">
      <c r="S20266" s="42">
        <v>26641</v>
      </c>
      <c r="T20266" s="66" t="s">
        <v>4746</v>
      </c>
    </row>
    <row r="20267" spans="19:20">
      <c r="S20267" s="42">
        <v>26640</v>
      </c>
      <c r="T20267" s="66" t="s">
        <v>4817</v>
      </c>
    </row>
    <row r="20268" spans="19:20">
      <c r="S20268" s="42">
        <v>3167</v>
      </c>
      <c r="T20268" s="66" t="s">
        <v>5007</v>
      </c>
    </row>
    <row r="20269" spans="19:20">
      <c r="S20269" s="42">
        <v>28666</v>
      </c>
      <c r="T20269" s="66" t="s">
        <v>5008</v>
      </c>
    </row>
    <row r="20270" spans="19:20">
      <c r="S20270" s="42">
        <v>90375</v>
      </c>
      <c r="T20270" s="66" t="s">
        <v>4772</v>
      </c>
    </row>
    <row r="20271" spans="19:20">
      <c r="S20271" s="42">
        <v>26642</v>
      </c>
      <c r="T20271" s="66" t="s">
        <v>3465</v>
      </c>
    </row>
    <row r="20272" spans="19:20">
      <c r="S20272" s="42">
        <v>26643</v>
      </c>
      <c r="T20272" s="66" t="s">
        <v>3465</v>
      </c>
    </row>
    <row r="20273" spans="19:20">
      <c r="S20273" s="42">
        <v>26644</v>
      </c>
      <c r="T20273" s="66" t="s">
        <v>3465</v>
      </c>
    </row>
    <row r="20274" spans="19:20">
      <c r="S20274" s="42">
        <v>26645</v>
      </c>
      <c r="T20274" s="66" t="s">
        <v>3465</v>
      </c>
    </row>
    <row r="20275" spans="19:20">
      <c r="S20275" s="42">
        <v>26646</v>
      </c>
      <c r="T20275" s="66" t="s">
        <v>3465</v>
      </c>
    </row>
    <row r="20276" spans="19:20">
      <c r="S20276" s="42">
        <v>26647</v>
      </c>
      <c r="T20276" s="66" t="s">
        <v>3465</v>
      </c>
    </row>
    <row r="20277" spans="19:20">
      <c r="S20277" s="42">
        <v>26648</v>
      </c>
      <c r="T20277" s="66" t="s">
        <v>3465</v>
      </c>
    </row>
    <row r="20278" spans="19:20">
      <c r="S20278" s="42">
        <v>26650</v>
      </c>
      <c r="T20278" s="66" t="s">
        <v>3465</v>
      </c>
    </row>
    <row r="20279" spans="19:20">
      <c r="S20279" s="42">
        <v>26649</v>
      </c>
      <c r="T20279" s="66" t="s">
        <v>3465</v>
      </c>
    </row>
    <row r="20280" spans="19:20">
      <c r="S20280" s="42">
        <v>75110</v>
      </c>
      <c r="T20280" s="66" t="s">
        <v>3293</v>
      </c>
    </row>
    <row r="20281" spans="19:20">
      <c r="S20281" s="42">
        <v>28667</v>
      </c>
      <c r="T20281" s="66" t="s">
        <v>3293</v>
      </c>
    </row>
    <row r="20282" spans="19:20">
      <c r="S20282" s="42">
        <v>26651</v>
      </c>
      <c r="T20282" s="66" t="s">
        <v>3293</v>
      </c>
    </row>
    <row r="20283" spans="19:20">
      <c r="S20283" s="42">
        <v>26652</v>
      </c>
      <c r="T20283" s="66" t="s">
        <v>3230</v>
      </c>
    </row>
    <row r="20284" spans="19:20">
      <c r="S20284" s="42">
        <v>200636</v>
      </c>
      <c r="T20284" s="66" t="s">
        <v>4778</v>
      </c>
    </row>
    <row r="20285" spans="19:20">
      <c r="S20285" s="42">
        <v>28673</v>
      </c>
      <c r="T20285" s="66" t="s">
        <v>3442</v>
      </c>
    </row>
    <row r="20286" spans="19:20">
      <c r="S20286" s="42">
        <v>28672</v>
      </c>
      <c r="T20286" s="66" t="s">
        <v>3442</v>
      </c>
    </row>
    <row r="20287" spans="19:20">
      <c r="S20287" s="42">
        <v>28671</v>
      </c>
      <c r="T20287" s="66" t="s">
        <v>3442</v>
      </c>
    </row>
    <row r="20288" spans="19:20">
      <c r="S20288" s="42">
        <v>26653</v>
      </c>
      <c r="T20288" s="66" t="s">
        <v>3216</v>
      </c>
    </row>
    <row r="20289" spans="19:20">
      <c r="S20289" s="42">
        <v>28668</v>
      </c>
      <c r="T20289" s="66" t="s">
        <v>3293</v>
      </c>
    </row>
    <row r="20290" spans="19:20">
      <c r="S20290" s="42">
        <v>28669</v>
      </c>
      <c r="T20290" s="66" t="s">
        <v>3293</v>
      </c>
    </row>
    <row r="20291" spans="19:20">
      <c r="S20291" s="42">
        <v>28670</v>
      </c>
      <c r="T20291" s="66" t="s">
        <v>3293</v>
      </c>
    </row>
    <row r="20292" spans="19:20">
      <c r="S20292" s="42">
        <v>7142</v>
      </c>
      <c r="T20292" s="66" t="s">
        <v>3213</v>
      </c>
    </row>
    <row r="20293" spans="19:20">
      <c r="S20293" s="42">
        <v>28678</v>
      </c>
      <c r="T20293" s="66" t="s">
        <v>3293</v>
      </c>
    </row>
    <row r="20294" spans="19:20">
      <c r="S20294" s="42">
        <v>28677</v>
      </c>
      <c r="T20294" s="66" t="s">
        <v>3293</v>
      </c>
    </row>
    <row r="20295" spans="19:20">
      <c r="S20295" s="42">
        <v>28676</v>
      </c>
      <c r="T20295" s="66" t="s">
        <v>3216</v>
      </c>
    </row>
    <row r="20296" spans="19:20">
      <c r="S20296" s="42">
        <v>26654</v>
      </c>
      <c r="T20296" s="66" t="s">
        <v>3216</v>
      </c>
    </row>
    <row r="20297" spans="19:20">
      <c r="S20297" s="42">
        <v>28675</v>
      </c>
      <c r="T20297" s="66" t="s">
        <v>3216</v>
      </c>
    </row>
    <row r="20298" spans="19:20">
      <c r="S20298" s="42">
        <v>28674</v>
      </c>
      <c r="T20298" s="66" t="s">
        <v>3216</v>
      </c>
    </row>
    <row r="20299" spans="19:20">
      <c r="S20299" s="42">
        <v>26656</v>
      </c>
      <c r="T20299" s="66" t="s">
        <v>4987</v>
      </c>
    </row>
    <row r="20300" spans="19:20">
      <c r="S20300" s="42">
        <v>26658</v>
      </c>
      <c r="T20300" s="66" t="s">
        <v>3465</v>
      </c>
    </row>
    <row r="20301" spans="19:20">
      <c r="S20301" s="42">
        <v>26655</v>
      </c>
      <c r="T20301" s="66" t="s">
        <v>3213</v>
      </c>
    </row>
    <row r="20302" spans="19:20">
      <c r="S20302" s="42">
        <v>26659</v>
      </c>
      <c r="T20302" s="66" t="s">
        <v>3465</v>
      </c>
    </row>
    <row r="20303" spans="19:20">
      <c r="S20303" s="42">
        <v>26657</v>
      </c>
      <c r="T20303" s="66" t="s">
        <v>3465</v>
      </c>
    </row>
    <row r="20304" spans="19:20">
      <c r="S20304" s="42">
        <v>28680</v>
      </c>
      <c r="T20304" s="66" t="s">
        <v>4803</v>
      </c>
    </row>
    <row r="20305" spans="19:20">
      <c r="S20305" s="42">
        <v>28679</v>
      </c>
      <c r="T20305" s="66" t="s">
        <v>4803</v>
      </c>
    </row>
    <row r="20306" spans="19:20">
      <c r="S20306" s="42">
        <v>28681</v>
      </c>
      <c r="T20306" s="66" t="s">
        <v>3213</v>
      </c>
    </row>
    <row r="20307" spans="19:20">
      <c r="S20307" s="42">
        <v>28690</v>
      </c>
      <c r="T20307" s="66" t="s">
        <v>3293</v>
      </c>
    </row>
    <row r="20308" spans="19:20">
      <c r="S20308" s="42">
        <v>28682</v>
      </c>
      <c r="T20308" s="66" t="s">
        <v>3421</v>
      </c>
    </row>
    <row r="20309" spans="19:20">
      <c r="S20309" s="42">
        <v>28683</v>
      </c>
      <c r="T20309" s="66" t="s">
        <v>3421</v>
      </c>
    </row>
    <row r="20310" spans="19:20">
      <c r="S20310" s="42">
        <v>28684</v>
      </c>
      <c r="T20310" s="66" t="s">
        <v>3465</v>
      </c>
    </row>
    <row r="20311" spans="19:20">
      <c r="S20311" s="42">
        <v>26660</v>
      </c>
      <c r="T20311" s="66" t="s">
        <v>3465</v>
      </c>
    </row>
    <row r="20312" spans="19:20">
      <c r="S20312" s="42">
        <v>26661</v>
      </c>
      <c r="T20312" s="66" t="s">
        <v>3465</v>
      </c>
    </row>
    <row r="20313" spans="19:20">
      <c r="S20313" s="42">
        <v>28685</v>
      </c>
      <c r="T20313" s="66" t="s">
        <v>3465</v>
      </c>
    </row>
    <row r="20314" spans="19:20">
      <c r="S20314" s="42">
        <v>26662</v>
      </c>
      <c r="T20314" s="66" t="s">
        <v>3465</v>
      </c>
    </row>
    <row r="20315" spans="19:20">
      <c r="S20315" s="42">
        <v>28686</v>
      </c>
      <c r="T20315" s="66" t="s">
        <v>3465</v>
      </c>
    </row>
    <row r="20316" spans="19:20">
      <c r="S20316" s="42">
        <v>28687</v>
      </c>
      <c r="T20316" s="66" t="s">
        <v>3465</v>
      </c>
    </row>
    <row r="20317" spans="19:20">
      <c r="S20317" s="42">
        <v>28688</v>
      </c>
      <c r="T20317" s="66" t="s">
        <v>3465</v>
      </c>
    </row>
    <row r="20318" spans="19:20">
      <c r="S20318" s="42">
        <v>26663</v>
      </c>
      <c r="T20318" s="66" t="s">
        <v>3465</v>
      </c>
    </row>
    <row r="20319" spans="19:20">
      <c r="S20319" s="42">
        <v>28689</v>
      </c>
      <c r="T20319" s="66" t="s">
        <v>3465</v>
      </c>
    </row>
    <row r="20320" spans="19:20">
      <c r="S20320" s="42">
        <v>26664</v>
      </c>
      <c r="T20320" s="66" t="s">
        <v>4780</v>
      </c>
    </row>
    <row r="20321" spans="19:20">
      <c r="S20321" s="42">
        <v>28691</v>
      </c>
      <c r="T20321" s="66" t="s">
        <v>4780</v>
      </c>
    </row>
    <row r="20322" spans="19:20">
      <c r="S20322" s="42">
        <v>5340</v>
      </c>
      <c r="T20322" s="66" t="s">
        <v>3213</v>
      </c>
    </row>
    <row r="20323" spans="19:20">
      <c r="S20323" s="42">
        <v>90427</v>
      </c>
      <c r="T20323" s="66" t="s">
        <v>3232</v>
      </c>
    </row>
    <row r="20324" spans="19:20">
      <c r="S20324" s="42">
        <v>28693</v>
      </c>
      <c r="T20324" s="66" t="s">
        <v>3293</v>
      </c>
    </row>
    <row r="20325" spans="19:20">
      <c r="S20325" s="42">
        <v>28692</v>
      </c>
      <c r="T20325" s="66" t="s">
        <v>3293</v>
      </c>
    </row>
    <row r="20326" spans="19:20">
      <c r="S20326" s="42">
        <v>200637</v>
      </c>
      <c r="T20326" s="66" t="s">
        <v>4778</v>
      </c>
    </row>
    <row r="20327" spans="19:20">
      <c r="S20327" s="66" t="s">
        <v>5009</v>
      </c>
      <c r="T20327" s="66" t="s">
        <v>4780</v>
      </c>
    </row>
    <row r="20328" spans="19:20">
      <c r="S20328" s="42">
        <v>26665</v>
      </c>
      <c r="T20328" s="66" t="s">
        <v>3232</v>
      </c>
    </row>
    <row r="20329" spans="19:20">
      <c r="S20329" s="42">
        <v>90220</v>
      </c>
      <c r="T20329" s="66" t="s">
        <v>4772</v>
      </c>
    </row>
    <row r="20330" spans="19:20">
      <c r="S20330" s="42">
        <v>28694</v>
      </c>
      <c r="T20330" s="66" t="s">
        <v>3213</v>
      </c>
    </row>
    <row r="20331" spans="19:20">
      <c r="S20331" s="42">
        <v>26668</v>
      </c>
      <c r="T20331" s="66" t="s">
        <v>5010</v>
      </c>
    </row>
    <row r="20332" spans="19:20">
      <c r="S20332" s="42">
        <v>26667</v>
      </c>
      <c r="T20332" s="66" t="s">
        <v>5010</v>
      </c>
    </row>
    <row r="20333" spans="19:20">
      <c r="S20333" s="42">
        <v>26666</v>
      </c>
      <c r="T20333" s="66" t="s">
        <v>5010</v>
      </c>
    </row>
    <row r="20334" spans="19:20">
      <c r="S20334" s="42">
        <v>28695</v>
      </c>
      <c r="T20334" s="66" t="s">
        <v>5010</v>
      </c>
    </row>
    <row r="20335" spans="19:20">
      <c r="S20335" s="42">
        <v>26669</v>
      </c>
      <c r="T20335" s="66" t="s">
        <v>5010</v>
      </c>
    </row>
    <row r="20336" spans="19:20">
      <c r="S20336" s="42">
        <v>28699</v>
      </c>
      <c r="T20336" s="66" t="s">
        <v>3293</v>
      </c>
    </row>
    <row r="20337" spans="19:20">
      <c r="S20337" s="42">
        <v>28698</v>
      </c>
      <c r="T20337" s="66" t="s">
        <v>3293</v>
      </c>
    </row>
    <row r="20338" spans="19:20">
      <c r="S20338" s="42">
        <v>28700</v>
      </c>
      <c r="T20338" s="66" t="s">
        <v>3293</v>
      </c>
    </row>
    <row r="20339" spans="19:20">
      <c r="S20339" s="42">
        <v>26670</v>
      </c>
      <c r="T20339" s="66" t="s">
        <v>3293</v>
      </c>
    </row>
    <row r="20340" spans="19:20">
      <c r="S20340" s="42">
        <v>28696</v>
      </c>
      <c r="T20340" s="66" t="s">
        <v>5011</v>
      </c>
    </row>
    <row r="20341" spans="19:20">
      <c r="S20341" s="42">
        <v>26673</v>
      </c>
      <c r="T20341" s="66" t="s">
        <v>5006</v>
      </c>
    </row>
    <row r="20342" spans="19:20">
      <c r="S20342" s="42">
        <v>26675</v>
      </c>
      <c r="T20342" s="66" t="s">
        <v>5006</v>
      </c>
    </row>
    <row r="20343" spans="19:20">
      <c r="S20343" s="42">
        <v>26674</v>
      </c>
      <c r="T20343" s="66" t="s">
        <v>5006</v>
      </c>
    </row>
    <row r="20344" spans="19:20">
      <c r="S20344" s="42">
        <v>26676</v>
      </c>
      <c r="T20344" s="66" t="s">
        <v>5006</v>
      </c>
    </row>
    <row r="20345" spans="19:20">
      <c r="S20345" s="42">
        <v>28701</v>
      </c>
      <c r="T20345" s="66" t="s">
        <v>5006</v>
      </c>
    </row>
    <row r="20346" spans="19:20">
      <c r="S20346" s="42">
        <v>26672</v>
      </c>
      <c r="T20346" s="66" t="s">
        <v>3293</v>
      </c>
    </row>
    <row r="20347" spans="19:20">
      <c r="S20347" s="42">
        <v>28697</v>
      </c>
      <c r="T20347" s="66" t="s">
        <v>5012</v>
      </c>
    </row>
    <row r="20348" spans="19:20">
      <c r="S20348" s="42">
        <v>3168</v>
      </c>
      <c r="T20348" s="66" t="s">
        <v>5013</v>
      </c>
    </row>
    <row r="20349" spans="19:20">
      <c r="S20349" s="42">
        <v>26671</v>
      </c>
      <c r="T20349" s="66" t="s">
        <v>3293</v>
      </c>
    </row>
    <row r="20350" spans="19:20">
      <c r="S20350" s="42">
        <v>28702</v>
      </c>
      <c r="T20350" s="66" t="s">
        <v>5014</v>
      </c>
    </row>
    <row r="20351" spans="19:20">
      <c r="S20351" s="42">
        <v>26677</v>
      </c>
      <c r="T20351" s="66" t="s">
        <v>3216</v>
      </c>
    </row>
    <row r="20352" spans="19:20">
      <c r="S20352" s="42">
        <v>28703</v>
      </c>
      <c r="T20352" s="66" t="s">
        <v>3216</v>
      </c>
    </row>
    <row r="20353" spans="19:20">
      <c r="S20353" s="42">
        <v>51048</v>
      </c>
      <c r="T20353" s="66" t="s">
        <v>5015</v>
      </c>
    </row>
    <row r="20354" spans="19:20">
      <c r="S20354" s="42">
        <v>28708</v>
      </c>
      <c r="T20354" s="66" t="s">
        <v>4754</v>
      </c>
    </row>
    <row r="20355" spans="19:20">
      <c r="S20355" s="42">
        <v>28707</v>
      </c>
      <c r="T20355" s="66" t="s">
        <v>4754</v>
      </c>
    </row>
    <row r="20356" spans="19:20">
      <c r="S20356" s="42">
        <v>28705</v>
      </c>
      <c r="T20356" s="66" t="s">
        <v>4754</v>
      </c>
    </row>
    <row r="20357" spans="19:20">
      <c r="S20357" s="42">
        <v>28704</v>
      </c>
      <c r="T20357" s="66" t="s">
        <v>4754</v>
      </c>
    </row>
    <row r="20358" spans="19:20">
      <c r="S20358" s="42">
        <v>75111</v>
      </c>
      <c r="T20358" s="66" t="s">
        <v>3293</v>
      </c>
    </row>
    <row r="20359" spans="19:20">
      <c r="S20359" s="42">
        <v>75112</v>
      </c>
      <c r="T20359" s="66" t="s">
        <v>3293</v>
      </c>
    </row>
    <row r="20360" spans="19:20">
      <c r="S20360" s="42">
        <v>28706</v>
      </c>
      <c r="T20360" s="66" t="s">
        <v>4754</v>
      </c>
    </row>
    <row r="20361" spans="19:20">
      <c r="S20361" s="42">
        <v>28709</v>
      </c>
      <c r="T20361" s="66" t="s">
        <v>4754</v>
      </c>
    </row>
    <row r="20362" spans="19:20">
      <c r="S20362" s="42">
        <v>28710</v>
      </c>
      <c r="T20362" s="66" t="s">
        <v>4754</v>
      </c>
    </row>
    <row r="20363" spans="19:20">
      <c r="S20363" s="42">
        <v>26678</v>
      </c>
      <c r="T20363" s="66" t="s">
        <v>4754</v>
      </c>
    </row>
    <row r="20364" spans="19:20">
      <c r="S20364" s="42">
        <v>26679</v>
      </c>
      <c r="T20364" s="66" t="s">
        <v>4754</v>
      </c>
    </row>
    <row r="20365" spans="19:20">
      <c r="S20365" s="42">
        <v>28711</v>
      </c>
      <c r="T20365" s="66" t="s">
        <v>4789</v>
      </c>
    </row>
    <row r="20366" spans="19:20">
      <c r="S20366" s="42">
        <v>28712</v>
      </c>
      <c r="T20366" s="66" t="s">
        <v>4754</v>
      </c>
    </row>
    <row r="20367" spans="19:20">
      <c r="S20367" s="42">
        <v>520016</v>
      </c>
      <c r="T20367" s="66" t="s">
        <v>4784</v>
      </c>
    </row>
    <row r="20368" spans="19:20">
      <c r="S20368" s="42">
        <v>520015</v>
      </c>
      <c r="T20368" s="66" t="s">
        <v>4784</v>
      </c>
    </row>
    <row r="20369" spans="19:20">
      <c r="S20369" s="42">
        <v>520019</v>
      </c>
      <c r="T20369" s="66" t="s">
        <v>4784</v>
      </c>
    </row>
    <row r="20370" spans="19:20">
      <c r="S20370" s="42">
        <v>550002</v>
      </c>
      <c r="T20370" s="66" t="s">
        <v>4784</v>
      </c>
    </row>
    <row r="20371" spans="19:20">
      <c r="S20371" s="66" t="s">
        <v>5016</v>
      </c>
      <c r="T20371" s="66" t="s">
        <v>3442</v>
      </c>
    </row>
    <row r="20372" spans="19:20">
      <c r="S20372" s="66" t="s">
        <v>5017</v>
      </c>
      <c r="T20372" s="66" t="s">
        <v>3442</v>
      </c>
    </row>
    <row r="20373" spans="19:20">
      <c r="S20373" s="66" t="s">
        <v>5018</v>
      </c>
      <c r="T20373" s="66" t="s">
        <v>3442</v>
      </c>
    </row>
    <row r="20374" spans="19:20">
      <c r="S20374" s="66" t="s">
        <v>5019</v>
      </c>
      <c r="T20374" s="66" t="s">
        <v>3442</v>
      </c>
    </row>
    <row r="20375" spans="19:20">
      <c r="S20375" s="66" t="s">
        <v>5020</v>
      </c>
      <c r="T20375" s="66" t="s">
        <v>3442</v>
      </c>
    </row>
    <row r="20376" spans="19:20">
      <c r="S20376" s="66" t="s">
        <v>5021</v>
      </c>
      <c r="T20376" s="66" t="s">
        <v>3442</v>
      </c>
    </row>
    <row r="20377" spans="19:20">
      <c r="S20377" s="66" t="s">
        <v>5022</v>
      </c>
      <c r="T20377" s="66" t="s">
        <v>3442</v>
      </c>
    </row>
    <row r="20378" spans="19:20">
      <c r="S20378" s="66" t="s">
        <v>5023</v>
      </c>
      <c r="T20378" s="66" t="s">
        <v>3442</v>
      </c>
    </row>
    <row r="20379" spans="19:20">
      <c r="S20379" s="66" t="s">
        <v>5024</v>
      </c>
      <c r="T20379" s="66" t="s">
        <v>3442</v>
      </c>
    </row>
    <row r="20380" spans="19:20">
      <c r="S20380" s="66" t="s">
        <v>5025</v>
      </c>
      <c r="T20380" s="66" t="s">
        <v>3442</v>
      </c>
    </row>
    <row r="20381" spans="19:20">
      <c r="S20381" s="66" t="s">
        <v>5026</v>
      </c>
      <c r="T20381" s="66" t="s">
        <v>3442</v>
      </c>
    </row>
    <row r="20382" spans="19:20">
      <c r="S20382" s="66" t="s">
        <v>5027</v>
      </c>
      <c r="T20382" s="66" t="s">
        <v>3442</v>
      </c>
    </row>
    <row r="20383" spans="19:20">
      <c r="S20383" s="42">
        <v>20241</v>
      </c>
      <c r="T20383" s="66" t="s">
        <v>3213</v>
      </c>
    </row>
    <row r="20384" spans="19:20">
      <c r="S20384" s="42">
        <v>28714</v>
      </c>
      <c r="T20384" s="66" t="s">
        <v>3213</v>
      </c>
    </row>
    <row r="20385" spans="19:20">
      <c r="S20385" s="42">
        <v>28713</v>
      </c>
      <c r="T20385" s="66" t="s">
        <v>3213</v>
      </c>
    </row>
    <row r="20386" spans="19:20">
      <c r="S20386" s="42">
        <v>26682</v>
      </c>
      <c r="T20386" s="66" t="s">
        <v>3421</v>
      </c>
    </row>
    <row r="20387" spans="19:20">
      <c r="S20387" s="42">
        <v>28715</v>
      </c>
      <c r="T20387" s="66" t="s">
        <v>3213</v>
      </c>
    </row>
    <row r="20388" spans="19:20">
      <c r="S20388" s="42">
        <v>26680</v>
      </c>
      <c r="T20388" s="66" t="s">
        <v>5028</v>
      </c>
    </row>
    <row r="20389" spans="19:20">
      <c r="S20389" s="42">
        <v>28716</v>
      </c>
      <c r="T20389" s="66" t="s">
        <v>5028</v>
      </c>
    </row>
    <row r="20390" spans="19:20">
      <c r="S20390" s="42">
        <v>26681</v>
      </c>
      <c r="T20390" s="66" t="s">
        <v>5028</v>
      </c>
    </row>
    <row r="20391" spans="19:20">
      <c r="S20391" s="42">
        <v>75113</v>
      </c>
      <c r="T20391" s="66" t="s">
        <v>3293</v>
      </c>
    </row>
    <row r="20392" spans="19:20">
      <c r="S20392" s="42">
        <v>28717</v>
      </c>
      <c r="T20392" s="66" t="s">
        <v>3329</v>
      </c>
    </row>
    <row r="20393" spans="19:20">
      <c r="S20393" s="42">
        <v>28720</v>
      </c>
      <c r="T20393" s="66" t="s">
        <v>3329</v>
      </c>
    </row>
    <row r="20394" spans="19:20">
      <c r="S20394" s="42">
        <v>28718</v>
      </c>
      <c r="T20394" s="66" t="s">
        <v>3329</v>
      </c>
    </row>
    <row r="20395" spans="19:20">
      <c r="S20395" s="42">
        <v>28719</v>
      </c>
      <c r="T20395" s="66" t="s">
        <v>3329</v>
      </c>
    </row>
    <row r="20396" spans="19:20">
      <c r="S20396" s="42">
        <v>28726</v>
      </c>
      <c r="T20396" s="66" t="s">
        <v>4732</v>
      </c>
    </row>
    <row r="20397" spans="19:20">
      <c r="S20397" s="42">
        <v>26683</v>
      </c>
      <c r="T20397" s="66" t="s">
        <v>4991</v>
      </c>
    </row>
    <row r="20398" spans="19:20">
      <c r="S20398" s="42">
        <v>5341</v>
      </c>
      <c r="T20398" s="66" t="s">
        <v>4991</v>
      </c>
    </row>
    <row r="20399" spans="19:20">
      <c r="S20399" s="42">
        <v>28722</v>
      </c>
      <c r="T20399" s="66" t="s">
        <v>4991</v>
      </c>
    </row>
    <row r="20400" spans="19:20">
      <c r="S20400" s="42">
        <v>5349</v>
      </c>
      <c r="T20400" s="66" t="s">
        <v>4991</v>
      </c>
    </row>
    <row r="20401" spans="19:20">
      <c r="S20401" s="42">
        <v>28721</v>
      </c>
      <c r="T20401" s="66" t="s">
        <v>4991</v>
      </c>
    </row>
    <row r="20402" spans="19:20">
      <c r="S20402" s="42">
        <v>26684</v>
      </c>
      <c r="T20402" s="66" t="s">
        <v>5012</v>
      </c>
    </row>
    <row r="20403" spans="19:20">
      <c r="S20403" s="42">
        <v>28725</v>
      </c>
      <c r="T20403" s="66" t="s">
        <v>5029</v>
      </c>
    </row>
    <row r="20404" spans="19:20">
      <c r="S20404" s="42">
        <v>28724</v>
      </c>
      <c r="T20404" s="66" t="s">
        <v>5029</v>
      </c>
    </row>
    <row r="20405" spans="19:20">
      <c r="S20405" s="42">
        <v>28723</v>
      </c>
      <c r="T20405" s="66" t="s">
        <v>5029</v>
      </c>
    </row>
    <row r="20406" spans="19:20">
      <c r="S20406" s="42">
        <v>26685</v>
      </c>
      <c r="T20406" s="66" t="s">
        <v>5005</v>
      </c>
    </row>
    <row r="20407" spans="19:20">
      <c r="S20407" s="42">
        <v>75114</v>
      </c>
      <c r="T20407" s="66" t="s">
        <v>3293</v>
      </c>
    </row>
    <row r="20408" spans="19:20">
      <c r="S20408" s="42">
        <v>26686</v>
      </c>
      <c r="T20408" s="66" t="s">
        <v>3442</v>
      </c>
    </row>
    <row r="20409" spans="19:20">
      <c r="S20409" s="42">
        <v>2095</v>
      </c>
      <c r="T20409" s="66" t="s">
        <v>5030</v>
      </c>
    </row>
    <row r="20410" spans="19:20">
      <c r="S20410" s="42">
        <v>26688</v>
      </c>
      <c r="T20410" s="66" t="s">
        <v>5030</v>
      </c>
    </row>
    <row r="20411" spans="19:20">
      <c r="S20411" s="42">
        <v>26689</v>
      </c>
      <c r="T20411" s="66" t="s">
        <v>5030</v>
      </c>
    </row>
    <row r="20412" spans="19:20">
      <c r="S20412" s="42">
        <v>28727</v>
      </c>
      <c r="T20412" s="66" t="s">
        <v>5030</v>
      </c>
    </row>
    <row r="20413" spans="19:20">
      <c r="S20413" s="42">
        <v>26687</v>
      </c>
      <c r="T20413" s="66" t="s">
        <v>5030</v>
      </c>
    </row>
    <row r="20414" spans="19:20">
      <c r="S20414" s="42">
        <v>51049</v>
      </c>
      <c r="T20414" s="66" t="s">
        <v>3278</v>
      </c>
    </row>
    <row r="20415" spans="19:20">
      <c r="S20415" s="42">
        <v>51050</v>
      </c>
      <c r="T20415" s="66" t="s">
        <v>3278</v>
      </c>
    </row>
    <row r="20416" spans="19:20">
      <c r="S20416" s="42">
        <v>55063</v>
      </c>
      <c r="T20416" s="66" t="s">
        <v>3278</v>
      </c>
    </row>
    <row r="20417" spans="19:20">
      <c r="S20417" s="42">
        <v>6228</v>
      </c>
      <c r="T20417" s="66" t="s">
        <v>3213</v>
      </c>
    </row>
    <row r="20418" spans="19:20">
      <c r="S20418" s="42">
        <v>7143</v>
      </c>
      <c r="T20418" s="66" t="s">
        <v>3213</v>
      </c>
    </row>
    <row r="20419" spans="19:20">
      <c r="S20419" s="42">
        <v>4033</v>
      </c>
      <c r="T20419" s="66" t="s">
        <v>4470</v>
      </c>
    </row>
    <row r="20420" spans="19:20">
      <c r="S20420" s="42">
        <v>55064</v>
      </c>
      <c r="T20420" s="66" t="s">
        <v>3278</v>
      </c>
    </row>
    <row r="20421" spans="19:20">
      <c r="S20421" s="42">
        <v>5358</v>
      </c>
      <c r="T20421" s="66" t="s">
        <v>5030</v>
      </c>
    </row>
    <row r="20422" spans="19:20">
      <c r="S20422" s="42">
        <v>28728</v>
      </c>
      <c r="T20422" s="66" t="s">
        <v>3216</v>
      </c>
    </row>
    <row r="20423" spans="19:20">
      <c r="S20423" s="42">
        <v>28729</v>
      </c>
      <c r="T20423" s="66" t="s">
        <v>3216</v>
      </c>
    </row>
    <row r="20424" spans="19:20">
      <c r="S20424" s="42">
        <v>28731</v>
      </c>
      <c r="T20424" s="66" t="s">
        <v>3216</v>
      </c>
    </row>
    <row r="20425" spans="19:20">
      <c r="S20425" s="42">
        <v>28730</v>
      </c>
      <c r="T20425" s="66" t="s">
        <v>3216</v>
      </c>
    </row>
    <row r="20426" spans="19:20">
      <c r="S20426" s="42">
        <v>28732</v>
      </c>
      <c r="T20426" s="66" t="s">
        <v>3216</v>
      </c>
    </row>
    <row r="20427" spans="19:20">
      <c r="S20427" s="42">
        <v>3169</v>
      </c>
      <c r="T20427" s="66" t="s">
        <v>4783</v>
      </c>
    </row>
    <row r="20428" spans="19:20">
      <c r="S20428" s="42">
        <v>28734</v>
      </c>
      <c r="T20428" s="66" t="s">
        <v>3216</v>
      </c>
    </row>
    <row r="20429" spans="19:20">
      <c r="S20429" s="42">
        <v>28733</v>
      </c>
      <c r="T20429" s="66" t="s">
        <v>3216</v>
      </c>
    </row>
    <row r="20430" spans="19:20">
      <c r="S20430" s="42">
        <v>28735</v>
      </c>
      <c r="T20430" s="66" t="s">
        <v>3293</v>
      </c>
    </row>
    <row r="20431" spans="19:20">
      <c r="S20431" s="42">
        <v>26690</v>
      </c>
      <c r="T20431" s="66" t="s">
        <v>3230</v>
      </c>
    </row>
    <row r="20432" spans="19:20">
      <c r="S20432" s="42">
        <v>26691</v>
      </c>
      <c r="T20432" s="66" t="s">
        <v>3230</v>
      </c>
    </row>
    <row r="20433" spans="19:20">
      <c r="S20433" s="42">
        <v>2096</v>
      </c>
      <c r="T20433" s="66" t="s">
        <v>4543</v>
      </c>
    </row>
    <row r="20434" spans="19:20">
      <c r="S20434" s="42">
        <v>28737</v>
      </c>
      <c r="T20434" s="66" t="s">
        <v>5031</v>
      </c>
    </row>
    <row r="20435" spans="19:20">
      <c r="S20435" s="42">
        <v>75115</v>
      </c>
      <c r="T20435" s="66" t="s">
        <v>3293</v>
      </c>
    </row>
    <row r="20436" spans="19:20">
      <c r="S20436" s="42">
        <v>28739</v>
      </c>
      <c r="T20436" s="66" t="s">
        <v>4732</v>
      </c>
    </row>
    <row r="20437" spans="19:20">
      <c r="S20437" s="42">
        <v>26695</v>
      </c>
      <c r="T20437" s="66" t="s">
        <v>3216</v>
      </c>
    </row>
    <row r="20438" spans="19:20">
      <c r="S20438" s="42">
        <v>26694</v>
      </c>
      <c r="T20438" s="66" t="s">
        <v>5031</v>
      </c>
    </row>
    <row r="20439" spans="19:20">
      <c r="S20439" s="42">
        <v>26693</v>
      </c>
      <c r="T20439" s="66" t="s">
        <v>5031</v>
      </c>
    </row>
    <row r="20440" spans="19:20">
      <c r="S20440" s="42">
        <v>28736</v>
      </c>
      <c r="T20440" s="66" t="s">
        <v>5031</v>
      </c>
    </row>
    <row r="20441" spans="19:20">
      <c r="S20441" s="42">
        <v>28738</v>
      </c>
      <c r="T20441" s="66" t="s">
        <v>5031</v>
      </c>
    </row>
    <row r="20442" spans="19:20">
      <c r="S20442" s="42">
        <v>26692</v>
      </c>
      <c r="T20442" s="66" t="s">
        <v>5031</v>
      </c>
    </row>
    <row r="20443" spans="19:20">
      <c r="S20443" s="42">
        <v>28740</v>
      </c>
      <c r="T20443" s="66" t="s">
        <v>3230</v>
      </c>
    </row>
    <row r="20444" spans="19:20">
      <c r="S20444" s="42">
        <v>75116</v>
      </c>
      <c r="T20444" s="66" t="s">
        <v>3293</v>
      </c>
    </row>
    <row r="20445" spans="19:20">
      <c r="S20445" s="42">
        <v>35002</v>
      </c>
      <c r="T20445" s="66" t="s">
        <v>4783</v>
      </c>
    </row>
    <row r="20446" spans="19:20">
      <c r="S20446" s="42">
        <v>26696</v>
      </c>
      <c r="T20446" s="66" t="s">
        <v>4470</v>
      </c>
    </row>
    <row r="20447" spans="19:20">
      <c r="S20447" s="42">
        <v>28741</v>
      </c>
      <c r="T20447" s="66" t="s">
        <v>4470</v>
      </c>
    </row>
    <row r="20448" spans="19:20">
      <c r="S20448" s="42">
        <v>28742</v>
      </c>
      <c r="T20448" s="66" t="s">
        <v>4470</v>
      </c>
    </row>
    <row r="20449" spans="19:20">
      <c r="S20449" s="42">
        <v>28747</v>
      </c>
      <c r="T20449" s="66" t="s">
        <v>4470</v>
      </c>
    </row>
    <row r="20450" spans="19:20">
      <c r="S20450" s="42">
        <v>28746</v>
      </c>
      <c r="T20450" s="66" t="s">
        <v>4470</v>
      </c>
    </row>
    <row r="20451" spans="19:20">
      <c r="S20451" s="42">
        <v>28744</v>
      </c>
      <c r="T20451" s="66" t="s">
        <v>4470</v>
      </c>
    </row>
    <row r="20452" spans="19:20">
      <c r="S20452" s="42">
        <v>28745</v>
      </c>
      <c r="T20452" s="66" t="s">
        <v>4470</v>
      </c>
    </row>
    <row r="20453" spans="19:20">
      <c r="S20453" s="42">
        <v>28743</v>
      </c>
      <c r="T20453" s="66" t="s">
        <v>4470</v>
      </c>
    </row>
    <row r="20454" spans="19:20">
      <c r="S20454" s="42">
        <v>26697</v>
      </c>
      <c r="T20454" s="66" t="s">
        <v>4718</v>
      </c>
    </row>
    <row r="20455" spans="19:20">
      <c r="S20455" s="42">
        <v>28748</v>
      </c>
      <c r="T20455" s="66" t="s">
        <v>4470</v>
      </c>
    </row>
    <row r="20456" spans="19:20">
      <c r="S20456" s="42">
        <v>28749</v>
      </c>
      <c r="T20456" s="66" t="s">
        <v>4470</v>
      </c>
    </row>
    <row r="20457" spans="19:20">
      <c r="S20457" s="42">
        <v>28750</v>
      </c>
      <c r="T20457" s="66" t="s">
        <v>4471</v>
      </c>
    </row>
    <row r="20458" spans="19:20">
      <c r="S20458" s="42">
        <v>28751</v>
      </c>
      <c r="T20458" s="66" t="s">
        <v>4470</v>
      </c>
    </row>
    <row r="20459" spans="19:20">
      <c r="S20459" s="42">
        <v>26698</v>
      </c>
      <c r="T20459" s="66" t="s">
        <v>4389</v>
      </c>
    </row>
    <row r="20460" spans="19:20">
      <c r="S20460" s="42">
        <v>28752</v>
      </c>
      <c r="T20460" s="66" t="s">
        <v>4389</v>
      </c>
    </row>
    <row r="20461" spans="19:20">
      <c r="S20461" s="42">
        <v>26699</v>
      </c>
      <c r="T20461" s="66" t="s">
        <v>4389</v>
      </c>
    </row>
    <row r="20462" spans="19:20">
      <c r="S20462" s="42">
        <v>28753</v>
      </c>
      <c r="T20462" s="66" t="s">
        <v>4751</v>
      </c>
    </row>
    <row r="20463" spans="19:20">
      <c r="S20463" s="42">
        <v>28758</v>
      </c>
      <c r="T20463" s="66" t="s">
        <v>3465</v>
      </c>
    </row>
    <row r="20464" spans="19:20">
      <c r="S20464" s="42">
        <v>26718</v>
      </c>
      <c r="T20464" s="66" t="s">
        <v>3465</v>
      </c>
    </row>
    <row r="20465" spans="19:20">
      <c r="S20465" s="42">
        <v>26700</v>
      </c>
      <c r="T20465" s="66" t="s">
        <v>4389</v>
      </c>
    </row>
    <row r="20466" spans="19:20">
      <c r="S20466" s="42">
        <v>26701</v>
      </c>
      <c r="T20466" s="66" t="s">
        <v>4751</v>
      </c>
    </row>
    <row r="20467" spans="19:20">
      <c r="S20467" s="42">
        <v>26702</v>
      </c>
      <c r="T20467" s="66" t="s">
        <v>4751</v>
      </c>
    </row>
    <row r="20468" spans="19:20">
      <c r="S20468" s="42">
        <v>28754</v>
      </c>
      <c r="T20468" s="66" t="s">
        <v>4751</v>
      </c>
    </row>
    <row r="20469" spans="19:20">
      <c r="S20469" s="42">
        <v>26703</v>
      </c>
      <c r="T20469" s="66" t="s">
        <v>4751</v>
      </c>
    </row>
    <row r="20470" spans="19:20">
      <c r="S20470" s="42">
        <v>28755</v>
      </c>
      <c r="T20470" s="66" t="s">
        <v>4751</v>
      </c>
    </row>
    <row r="20471" spans="19:20">
      <c r="S20471" s="42">
        <v>26704</v>
      </c>
      <c r="T20471" s="66" t="s">
        <v>4751</v>
      </c>
    </row>
    <row r="20472" spans="19:20">
      <c r="S20472" s="42">
        <v>26705</v>
      </c>
      <c r="T20472" s="66" t="s">
        <v>4751</v>
      </c>
    </row>
    <row r="20473" spans="19:20">
      <c r="S20473" s="42">
        <v>26706</v>
      </c>
      <c r="T20473" s="66" t="s">
        <v>4751</v>
      </c>
    </row>
    <row r="20474" spans="19:20">
      <c r="S20474" s="42">
        <v>26707</v>
      </c>
      <c r="T20474" s="66" t="s">
        <v>4751</v>
      </c>
    </row>
    <row r="20475" spans="19:20">
      <c r="S20475" s="42">
        <v>26708</v>
      </c>
      <c r="T20475" s="66" t="s">
        <v>4751</v>
      </c>
    </row>
    <row r="20476" spans="19:20">
      <c r="S20476" s="42">
        <v>26710</v>
      </c>
      <c r="T20476" s="66" t="s">
        <v>4751</v>
      </c>
    </row>
    <row r="20477" spans="19:20">
      <c r="S20477" s="42">
        <v>26709</v>
      </c>
      <c r="T20477" s="66" t="s">
        <v>4751</v>
      </c>
    </row>
    <row r="20478" spans="19:20">
      <c r="S20478" s="42">
        <v>26711</v>
      </c>
      <c r="T20478" s="66" t="s">
        <v>4751</v>
      </c>
    </row>
    <row r="20479" spans="19:20">
      <c r="S20479" s="42">
        <v>28756</v>
      </c>
      <c r="T20479" s="66" t="s">
        <v>4751</v>
      </c>
    </row>
    <row r="20480" spans="19:20">
      <c r="S20480" s="42">
        <v>26712</v>
      </c>
      <c r="T20480" s="66" t="s">
        <v>4751</v>
      </c>
    </row>
    <row r="20481" spans="19:20">
      <c r="S20481" s="42">
        <v>26713</v>
      </c>
      <c r="T20481" s="66" t="s">
        <v>4751</v>
      </c>
    </row>
    <row r="20482" spans="19:20">
      <c r="S20482" s="42">
        <v>26714</v>
      </c>
      <c r="T20482" s="66" t="s">
        <v>4751</v>
      </c>
    </row>
    <row r="20483" spans="19:20">
      <c r="S20483" s="42">
        <v>26715</v>
      </c>
      <c r="T20483" s="66" t="s">
        <v>4751</v>
      </c>
    </row>
    <row r="20484" spans="19:20">
      <c r="S20484" s="42">
        <v>26716</v>
      </c>
      <c r="T20484" s="66" t="s">
        <v>4751</v>
      </c>
    </row>
    <row r="20485" spans="19:20">
      <c r="S20485" s="42">
        <v>26717</v>
      </c>
      <c r="T20485" s="66" t="s">
        <v>4751</v>
      </c>
    </row>
    <row r="20486" spans="19:20">
      <c r="S20486" s="42">
        <v>28757</v>
      </c>
      <c r="T20486" s="66" t="s">
        <v>4259</v>
      </c>
    </row>
    <row r="20487" spans="19:20">
      <c r="S20487" s="42">
        <v>28759</v>
      </c>
      <c r="T20487" s="66" t="s">
        <v>4741</v>
      </c>
    </row>
    <row r="20488" spans="19:20">
      <c r="S20488" s="42">
        <v>26719</v>
      </c>
      <c r="T20488" s="66" t="s">
        <v>3213</v>
      </c>
    </row>
    <row r="20489" spans="19:20">
      <c r="S20489" s="42">
        <v>26721</v>
      </c>
      <c r="T20489" s="66" t="s">
        <v>3245</v>
      </c>
    </row>
    <row r="20490" spans="19:20">
      <c r="S20490" s="42">
        <v>26722</v>
      </c>
      <c r="T20490" s="66" t="s">
        <v>5032</v>
      </c>
    </row>
    <row r="20491" spans="19:20">
      <c r="S20491" s="42">
        <v>26720</v>
      </c>
      <c r="T20491" s="66" t="s">
        <v>3245</v>
      </c>
    </row>
    <row r="20492" spans="19:20">
      <c r="S20492" s="66" t="s">
        <v>5033</v>
      </c>
      <c r="T20492" s="66" t="s">
        <v>3442</v>
      </c>
    </row>
    <row r="20493" spans="19:20">
      <c r="S20493" s="42">
        <v>28760</v>
      </c>
      <c r="T20493" s="66" t="s">
        <v>3500</v>
      </c>
    </row>
    <row r="20494" spans="19:20">
      <c r="S20494" s="66" t="s">
        <v>5034</v>
      </c>
      <c r="T20494" s="66" t="s">
        <v>3442</v>
      </c>
    </row>
    <row r="20495" spans="19:20">
      <c r="S20495" s="66" t="s">
        <v>5035</v>
      </c>
      <c r="T20495" s="66" t="s">
        <v>3442</v>
      </c>
    </row>
    <row r="20496" spans="19:20">
      <c r="S20496" s="66" t="s">
        <v>5036</v>
      </c>
      <c r="T20496" s="66" t="s">
        <v>3442</v>
      </c>
    </row>
    <row r="20497" spans="19:20">
      <c r="S20497" s="66" t="s">
        <v>5037</v>
      </c>
      <c r="T20497" s="66" t="s">
        <v>3442</v>
      </c>
    </row>
    <row r="20498" spans="19:20">
      <c r="S20498" s="66" t="s">
        <v>5038</v>
      </c>
      <c r="T20498" s="66" t="s">
        <v>3442</v>
      </c>
    </row>
    <row r="20499" spans="19:20">
      <c r="S20499" s="66" t="s">
        <v>5039</v>
      </c>
      <c r="T20499" s="66" t="s">
        <v>3442</v>
      </c>
    </row>
    <row r="20500" spans="19:20">
      <c r="S20500" s="42">
        <v>51051</v>
      </c>
      <c r="T20500" s="66" t="s">
        <v>3278</v>
      </c>
    </row>
    <row r="20501" spans="19:20">
      <c r="S20501" s="42">
        <v>28764</v>
      </c>
      <c r="T20501" s="66" t="s">
        <v>5030</v>
      </c>
    </row>
    <row r="20502" spans="19:20">
      <c r="S20502" s="42">
        <v>26724</v>
      </c>
      <c r="T20502" s="66" t="s">
        <v>5030</v>
      </c>
    </row>
    <row r="20503" spans="19:20">
      <c r="S20503" s="42">
        <v>28765</v>
      </c>
      <c r="T20503" s="66" t="s">
        <v>5030</v>
      </c>
    </row>
    <row r="20504" spans="19:20">
      <c r="S20504" s="42">
        <v>5362</v>
      </c>
      <c r="T20504" s="66" t="s">
        <v>5030</v>
      </c>
    </row>
    <row r="20505" spans="19:20">
      <c r="S20505" s="42">
        <v>28761</v>
      </c>
      <c r="T20505" s="66" t="s">
        <v>3293</v>
      </c>
    </row>
    <row r="20506" spans="19:20">
      <c r="S20506" s="42">
        <v>28762</v>
      </c>
      <c r="T20506" s="66" t="s">
        <v>3293</v>
      </c>
    </row>
    <row r="20507" spans="19:20">
      <c r="S20507" s="42">
        <v>26723</v>
      </c>
      <c r="T20507" s="66" t="s">
        <v>4733</v>
      </c>
    </row>
    <row r="20508" spans="19:20">
      <c r="S20508" s="42">
        <v>28763</v>
      </c>
      <c r="T20508" s="66" t="s">
        <v>3213</v>
      </c>
    </row>
    <row r="20509" spans="19:20">
      <c r="S20509" s="42">
        <v>26725</v>
      </c>
      <c r="T20509" s="66" t="s">
        <v>3213</v>
      </c>
    </row>
    <row r="20510" spans="19:20">
      <c r="S20510" s="42">
        <v>28769</v>
      </c>
      <c r="T20510" s="66" t="s">
        <v>4794</v>
      </c>
    </row>
    <row r="20511" spans="19:20">
      <c r="S20511" s="42">
        <v>26739</v>
      </c>
      <c r="T20511" s="66" t="s">
        <v>4777</v>
      </c>
    </row>
    <row r="20512" spans="19:20">
      <c r="S20512" s="42">
        <v>26740</v>
      </c>
      <c r="T20512" s="66" t="s">
        <v>4777</v>
      </c>
    </row>
    <row r="20513" spans="19:20">
      <c r="S20513" s="42">
        <v>28767</v>
      </c>
      <c r="T20513" s="66" t="s">
        <v>4262</v>
      </c>
    </row>
    <row r="20514" spans="19:20">
      <c r="S20514" s="42">
        <v>26726</v>
      </c>
      <c r="T20514" s="66" t="s">
        <v>4262</v>
      </c>
    </row>
    <row r="20515" spans="19:20">
      <c r="S20515" s="42">
        <v>28766</v>
      </c>
      <c r="T20515" s="66" t="s">
        <v>4262</v>
      </c>
    </row>
    <row r="20516" spans="19:20">
      <c r="S20516" s="42">
        <v>5273</v>
      </c>
      <c r="T20516" s="66" t="s">
        <v>3213</v>
      </c>
    </row>
    <row r="20517" spans="19:20">
      <c r="S20517" s="42">
        <v>5267</v>
      </c>
      <c r="T20517" s="66" t="s">
        <v>3213</v>
      </c>
    </row>
    <row r="20518" spans="19:20">
      <c r="S20518" s="42">
        <v>26741</v>
      </c>
      <c r="T20518" s="66" t="s">
        <v>4777</v>
      </c>
    </row>
    <row r="20519" spans="19:20">
      <c r="S20519" s="42">
        <v>5363</v>
      </c>
      <c r="T20519" s="66" t="s">
        <v>5040</v>
      </c>
    </row>
    <row r="20520" spans="19:20">
      <c r="S20520" s="42">
        <v>3170</v>
      </c>
      <c r="T20520" s="66" t="s">
        <v>5040</v>
      </c>
    </row>
    <row r="20521" spans="19:20">
      <c r="S20521" s="42">
        <v>26729</v>
      </c>
      <c r="T20521" s="66" t="s">
        <v>5040</v>
      </c>
    </row>
    <row r="20522" spans="19:20">
      <c r="S20522" s="42">
        <v>5364</v>
      </c>
      <c r="T20522" s="66" t="s">
        <v>5040</v>
      </c>
    </row>
    <row r="20523" spans="19:20">
      <c r="S20523" s="42">
        <v>26728</v>
      </c>
      <c r="T20523" s="66" t="s">
        <v>4121</v>
      </c>
    </row>
    <row r="20524" spans="19:20">
      <c r="S20524" s="42">
        <v>26727</v>
      </c>
      <c r="T20524" s="66" t="s">
        <v>4121</v>
      </c>
    </row>
    <row r="20525" spans="19:20">
      <c r="S20525" s="42">
        <v>26738</v>
      </c>
      <c r="T20525" s="66" t="s">
        <v>5041</v>
      </c>
    </row>
    <row r="20526" spans="19:20">
      <c r="S20526" s="42">
        <v>200638</v>
      </c>
      <c r="T20526" s="66" t="s">
        <v>4778</v>
      </c>
    </row>
    <row r="20527" spans="19:20">
      <c r="S20527" s="42">
        <v>26730</v>
      </c>
      <c r="T20527" s="66" t="s">
        <v>3568</v>
      </c>
    </row>
    <row r="20528" spans="19:20">
      <c r="S20528" s="42">
        <v>75117</v>
      </c>
      <c r="T20528" s="66" t="s">
        <v>3293</v>
      </c>
    </row>
    <row r="20529" spans="19:20">
      <c r="S20529" s="42">
        <v>26731</v>
      </c>
      <c r="T20529" s="66" t="s">
        <v>3568</v>
      </c>
    </row>
    <row r="20530" spans="19:20">
      <c r="S20530" s="42">
        <v>26732</v>
      </c>
      <c r="T20530" s="66" t="s">
        <v>3568</v>
      </c>
    </row>
    <row r="20531" spans="19:20">
      <c r="S20531" s="42">
        <v>26734</v>
      </c>
      <c r="T20531" s="66" t="s">
        <v>3568</v>
      </c>
    </row>
    <row r="20532" spans="19:20">
      <c r="S20532" s="42">
        <v>26735</v>
      </c>
      <c r="T20532" s="66" t="s">
        <v>3568</v>
      </c>
    </row>
    <row r="20533" spans="19:20">
      <c r="S20533" s="42">
        <v>26736</v>
      </c>
      <c r="T20533" s="66" t="s">
        <v>3568</v>
      </c>
    </row>
    <row r="20534" spans="19:20">
      <c r="S20534" s="42">
        <v>28768</v>
      </c>
      <c r="T20534" s="66" t="s">
        <v>3568</v>
      </c>
    </row>
    <row r="20535" spans="19:20">
      <c r="S20535" s="42">
        <v>26737</v>
      </c>
      <c r="T20535" s="66" t="s">
        <v>3568</v>
      </c>
    </row>
    <row r="20536" spans="19:20">
      <c r="S20536" s="42">
        <v>26733</v>
      </c>
      <c r="T20536" s="66" t="s">
        <v>3568</v>
      </c>
    </row>
    <row r="20537" spans="19:20">
      <c r="S20537" s="42">
        <v>200639</v>
      </c>
      <c r="T20537" s="66" t="s">
        <v>4778</v>
      </c>
    </row>
    <row r="20538" spans="19:20">
      <c r="S20538" s="42">
        <v>28771</v>
      </c>
      <c r="T20538" s="66" t="s">
        <v>3324</v>
      </c>
    </row>
    <row r="20539" spans="19:20">
      <c r="S20539" s="42">
        <v>28770</v>
      </c>
      <c r="T20539" s="66" t="s">
        <v>3324</v>
      </c>
    </row>
    <row r="20540" spans="19:20">
      <c r="S20540" s="42">
        <v>75118</v>
      </c>
      <c r="T20540" s="66" t="s">
        <v>3293</v>
      </c>
    </row>
    <row r="20541" spans="19:20">
      <c r="S20541" s="42">
        <v>200643</v>
      </c>
      <c r="T20541" s="66" t="s">
        <v>4778</v>
      </c>
    </row>
    <row r="20542" spans="19:20">
      <c r="S20542" s="42">
        <v>200640</v>
      </c>
      <c r="T20542" s="66" t="s">
        <v>4778</v>
      </c>
    </row>
    <row r="20543" spans="19:20">
      <c r="S20543" s="66" t="s">
        <v>5042</v>
      </c>
      <c r="T20543" s="66" t="s">
        <v>4803</v>
      </c>
    </row>
    <row r="20544" spans="19:20">
      <c r="S20544" s="42">
        <v>28772</v>
      </c>
      <c r="T20544" s="66" t="s">
        <v>5043</v>
      </c>
    </row>
    <row r="20545" spans="19:20">
      <c r="S20545" s="42">
        <v>3171</v>
      </c>
      <c r="T20545" s="66" t="s">
        <v>4543</v>
      </c>
    </row>
    <row r="20546" spans="19:20">
      <c r="S20546" s="42">
        <v>200641</v>
      </c>
      <c r="T20546" s="66" t="s">
        <v>4778</v>
      </c>
    </row>
    <row r="20547" spans="19:20">
      <c r="S20547" s="42">
        <v>200642</v>
      </c>
      <c r="T20547" s="66" t="s">
        <v>4778</v>
      </c>
    </row>
    <row r="20548" spans="19:20">
      <c r="S20548" s="42">
        <v>28773</v>
      </c>
      <c r="T20548" s="66" t="s">
        <v>4795</v>
      </c>
    </row>
    <row r="20549" spans="19:20">
      <c r="S20549" s="42">
        <v>26742</v>
      </c>
      <c r="T20549" s="66" t="s">
        <v>4795</v>
      </c>
    </row>
    <row r="20550" spans="19:20">
      <c r="S20550" s="42">
        <v>270002111</v>
      </c>
      <c r="T20550" s="66" t="s">
        <v>4578</v>
      </c>
    </row>
    <row r="20551" spans="19:20">
      <c r="S20551" s="42">
        <v>28777</v>
      </c>
      <c r="T20551" s="66" t="s">
        <v>3442</v>
      </c>
    </row>
    <row r="20552" spans="19:20">
      <c r="S20552" s="42">
        <v>28779</v>
      </c>
      <c r="T20552" s="66" t="s">
        <v>3442</v>
      </c>
    </row>
    <row r="20553" spans="19:20">
      <c r="S20553" s="42">
        <v>28778</v>
      </c>
      <c r="T20553" s="66" t="s">
        <v>3442</v>
      </c>
    </row>
    <row r="20554" spans="19:20">
      <c r="S20554" s="66" t="s">
        <v>5044</v>
      </c>
      <c r="T20554" s="66" t="s">
        <v>4790</v>
      </c>
    </row>
    <row r="20555" spans="19:20">
      <c r="S20555" s="42">
        <v>28774</v>
      </c>
      <c r="T20555" s="66" t="s">
        <v>3216</v>
      </c>
    </row>
    <row r="20556" spans="19:20">
      <c r="S20556" s="42">
        <v>26743</v>
      </c>
      <c r="T20556" s="66" t="s">
        <v>3324</v>
      </c>
    </row>
    <row r="20557" spans="19:20">
      <c r="S20557" s="42">
        <v>28775</v>
      </c>
      <c r="T20557" s="66" t="s">
        <v>3230</v>
      </c>
    </row>
    <row r="20558" spans="19:20">
      <c r="S20558" s="42">
        <v>28776</v>
      </c>
      <c r="T20558" s="66" t="s">
        <v>3230</v>
      </c>
    </row>
    <row r="20559" spans="19:20">
      <c r="S20559" s="42">
        <v>26744</v>
      </c>
      <c r="T20559" s="66" t="s">
        <v>3293</v>
      </c>
    </row>
    <row r="20560" spans="19:20">
      <c r="S20560" s="42">
        <v>26746</v>
      </c>
      <c r="T20560" s="66" t="s">
        <v>3293</v>
      </c>
    </row>
    <row r="20561" spans="19:20">
      <c r="S20561" s="42">
        <v>26745</v>
      </c>
      <c r="T20561" s="66" t="s">
        <v>3293</v>
      </c>
    </row>
    <row r="20562" spans="19:20">
      <c r="S20562" s="66" t="s">
        <v>5045</v>
      </c>
      <c r="T20562" s="66" t="s">
        <v>4790</v>
      </c>
    </row>
    <row r="20563" spans="19:20">
      <c r="S20563" s="42">
        <v>80711</v>
      </c>
      <c r="T20563" s="66" t="s">
        <v>3465</v>
      </c>
    </row>
    <row r="20564" spans="19:20">
      <c r="S20564" s="66" t="s">
        <v>5046</v>
      </c>
      <c r="T20564" s="66" t="s">
        <v>4790</v>
      </c>
    </row>
    <row r="20565" spans="19:20">
      <c r="S20565" s="42">
        <v>75119</v>
      </c>
      <c r="T20565" s="66" t="s">
        <v>3293</v>
      </c>
    </row>
    <row r="20566" spans="19:20">
      <c r="S20566" s="42">
        <v>26747</v>
      </c>
      <c r="T20566" s="66" t="s">
        <v>3216</v>
      </c>
    </row>
    <row r="20567" spans="19:20">
      <c r="S20567" s="42">
        <v>26749</v>
      </c>
      <c r="T20567" s="66" t="s">
        <v>3216</v>
      </c>
    </row>
    <row r="20568" spans="19:20">
      <c r="S20568" s="42">
        <v>28782</v>
      </c>
      <c r="T20568" s="66" t="s">
        <v>3216</v>
      </c>
    </row>
    <row r="20569" spans="19:20">
      <c r="S20569" s="42">
        <v>26748</v>
      </c>
      <c r="T20569" s="66" t="s">
        <v>3216</v>
      </c>
    </row>
    <row r="20570" spans="19:20">
      <c r="S20570" s="42">
        <v>26750</v>
      </c>
      <c r="T20570" s="66" t="s">
        <v>3354</v>
      </c>
    </row>
    <row r="20571" spans="19:20">
      <c r="S20571" s="42">
        <v>28783</v>
      </c>
      <c r="T20571" s="66" t="s">
        <v>3242</v>
      </c>
    </row>
    <row r="20572" spans="19:20">
      <c r="S20572" s="42">
        <v>28785</v>
      </c>
      <c r="T20572" s="66" t="s">
        <v>3242</v>
      </c>
    </row>
    <row r="20573" spans="19:20">
      <c r="S20573" s="42">
        <v>28784</v>
      </c>
      <c r="T20573" s="66" t="s">
        <v>3242</v>
      </c>
    </row>
    <row r="20574" spans="19:20">
      <c r="S20574" s="42">
        <v>28786</v>
      </c>
      <c r="T20574" s="66" t="s">
        <v>3242</v>
      </c>
    </row>
    <row r="20575" spans="19:20">
      <c r="S20575" s="42">
        <v>28787</v>
      </c>
      <c r="T20575" s="66" t="s">
        <v>3242</v>
      </c>
    </row>
    <row r="20576" spans="19:20">
      <c r="S20576" s="42">
        <v>28781</v>
      </c>
      <c r="T20576" s="66" t="s">
        <v>4754</v>
      </c>
    </row>
    <row r="20577" spans="19:20">
      <c r="S20577" s="42">
        <v>28780</v>
      </c>
      <c r="T20577" s="66" t="s">
        <v>4754</v>
      </c>
    </row>
    <row r="20578" spans="19:20">
      <c r="S20578" s="42">
        <v>26751</v>
      </c>
      <c r="T20578" s="66" t="s">
        <v>3230</v>
      </c>
    </row>
    <row r="20579" spans="19:20">
      <c r="S20579" s="42">
        <v>26752</v>
      </c>
      <c r="T20579" s="66" t="s">
        <v>3230</v>
      </c>
    </row>
    <row r="20580" spans="19:20">
      <c r="S20580" s="42">
        <v>28790</v>
      </c>
      <c r="T20580" s="66" t="s">
        <v>3973</v>
      </c>
    </row>
    <row r="20581" spans="19:20">
      <c r="S20581" s="42">
        <v>28789</v>
      </c>
      <c r="T20581" s="66" t="s">
        <v>3973</v>
      </c>
    </row>
    <row r="20582" spans="19:20">
      <c r="S20582" s="42">
        <v>28791</v>
      </c>
      <c r="T20582" s="66" t="s">
        <v>3973</v>
      </c>
    </row>
    <row r="20583" spans="19:20">
      <c r="S20583" s="42">
        <v>28788</v>
      </c>
      <c r="T20583" s="66" t="s">
        <v>3973</v>
      </c>
    </row>
    <row r="20584" spans="19:20">
      <c r="S20584" s="42">
        <v>26753</v>
      </c>
      <c r="T20584" s="66" t="s">
        <v>4772</v>
      </c>
    </row>
    <row r="20585" spans="19:20">
      <c r="S20585" s="42">
        <v>80158</v>
      </c>
      <c r="T20585" s="66" t="s">
        <v>3973</v>
      </c>
    </row>
    <row r="20586" spans="19:20">
      <c r="S20586" s="42">
        <v>80159</v>
      </c>
      <c r="T20586" s="66" t="s">
        <v>3973</v>
      </c>
    </row>
    <row r="20587" spans="19:20">
      <c r="S20587" s="42">
        <v>26754</v>
      </c>
      <c r="T20587" s="66" t="s">
        <v>4795</v>
      </c>
    </row>
    <row r="20588" spans="19:20">
      <c r="S20588" s="42">
        <v>26759</v>
      </c>
      <c r="T20588" s="66" t="s">
        <v>4137</v>
      </c>
    </row>
    <row r="20589" spans="19:20">
      <c r="S20589" s="42">
        <v>28804</v>
      </c>
      <c r="T20589" s="66" t="s">
        <v>3354</v>
      </c>
    </row>
    <row r="20590" spans="19:20">
      <c r="S20590" s="42">
        <v>28803</v>
      </c>
      <c r="T20590" s="66" t="s">
        <v>3354</v>
      </c>
    </row>
    <row r="20591" spans="19:20">
      <c r="S20591" s="42">
        <v>28802</v>
      </c>
      <c r="T20591" s="66" t="s">
        <v>4754</v>
      </c>
    </row>
    <row r="20592" spans="19:20">
      <c r="S20592" s="42">
        <v>28801</v>
      </c>
      <c r="T20592" s="66" t="s">
        <v>4754</v>
      </c>
    </row>
    <row r="20593" spans="19:20">
      <c r="S20593" s="42">
        <v>28800</v>
      </c>
      <c r="T20593" s="66" t="s">
        <v>5040</v>
      </c>
    </row>
    <row r="20594" spans="19:20">
      <c r="S20594" s="42">
        <v>28799</v>
      </c>
      <c r="T20594" s="66" t="s">
        <v>5040</v>
      </c>
    </row>
    <row r="20595" spans="19:20">
      <c r="S20595" s="42">
        <v>26758</v>
      </c>
      <c r="T20595" s="66" t="s">
        <v>5040</v>
      </c>
    </row>
    <row r="20596" spans="19:20">
      <c r="S20596" s="42">
        <v>28798</v>
      </c>
      <c r="T20596" s="66" t="s">
        <v>5040</v>
      </c>
    </row>
    <row r="20597" spans="19:20">
      <c r="S20597" s="42">
        <v>28797</v>
      </c>
      <c r="T20597" s="66" t="s">
        <v>5040</v>
      </c>
    </row>
    <row r="20598" spans="19:20">
      <c r="S20598" s="42">
        <v>26757</v>
      </c>
      <c r="T20598" s="66" t="s">
        <v>5040</v>
      </c>
    </row>
    <row r="20599" spans="19:20">
      <c r="S20599" s="42">
        <v>26756</v>
      </c>
      <c r="T20599" s="66" t="s">
        <v>5040</v>
      </c>
    </row>
    <row r="20600" spans="19:20">
      <c r="S20600" s="42">
        <v>28796</v>
      </c>
      <c r="T20600" s="66" t="s">
        <v>5040</v>
      </c>
    </row>
    <row r="20601" spans="19:20">
      <c r="S20601" s="42">
        <v>28795</v>
      </c>
      <c r="T20601" s="66" t="s">
        <v>5040</v>
      </c>
    </row>
    <row r="20602" spans="19:20">
      <c r="S20602" s="42">
        <v>28794</v>
      </c>
      <c r="T20602" s="66" t="s">
        <v>5040</v>
      </c>
    </row>
    <row r="20603" spans="19:20">
      <c r="S20603" s="42">
        <v>26755</v>
      </c>
      <c r="T20603" s="66" t="s">
        <v>5040</v>
      </c>
    </row>
    <row r="20604" spans="19:20">
      <c r="S20604" s="42">
        <v>28793</v>
      </c>
      <c r="T20604" s="66" t="s">
        <v>5040</v>
      </c>
    </row>
    <row r="20605" spans="19:20">
      <c r="S20605" s="42">
        <v>28792</v>
      </c>
      <c r="T20605" s="66" t="s">
        <v>5040</v>
      </c>
    </row>
    <row r="20606" spans="19:20">
      <c r="S20606" s="42">
        <v>28806</v>
      </c>
      <c r="T20606" s="66" t="s">
        <v>3254</v>
      </c>
    </row>
    <row r="20607" spans="19:20">
      <c r="S20607" s="42">
        <v>26760</v>
      </c>
      <c r="T20607" s="66" t="s">
        <v>3254</v>
      </c>
    </row>
    <row r="20608" spans="19:20">
      <c r="S20608" s="42">
        <v>28805</v>
      </c>
      <c r="T20608" s="66" t="s">
        <v>3254</v>
      </c>
    </row>
    <row r="20609" spans="19:20">
      <c r="S20609" s="42">
        <v>28807</v>
      </c>
      <c r="T20609" s="66" t="s">
        <v>3254</v>
      </c>
    </row>
    <row r="20610" spans="19:20">
      <c r="S20610" s="42">
        <v>5365</v>
      </c>
      <c r="T20610" s="66" t="s">
        <v>3254</v>
      </c>
    </row>
    <row r="20611" spans="19:20">
      <c r="S20611" s="42">
        <v>28808</v>
      </c>
      <c r="T20611" s="66" t="s">
        <v>3254</v>
      </c>
    </row>
    <row r="20612" spans="19:20">
      <c r="S20612" s="42">
        <v>28809</v>
      </c>
      <c r="T20612" s="66" t="s">
        <v>4542</v>
      </c>
    </row>
    <row r="20613" spans="19:20">
      <c r="S20613" s="42">
        <v>26761</v>
      </c>
      <c r="T20613" s="66" t="s">
        <v>3230</v>
      </c>
    </row>
    <row r="20614" spans="19:20">
      <c r="S20614" s="42">
        <v>28810</v>
      </c>
      <c r="T20614" s="66" t="s">
        <v>3395</v>
      </c>
    </row>
    <row r="20615" spans="19:20">
      <c r="S20615" s="42">
        <v>28811</v>
      </c>
      <c r="T20615" s="66" t="s">
        <v>4542</v>
      </c>
    </row>
    <row r="20616" spans="19:20">
      <c r="S20616" s="42">
        <v>82224</v>
      </c>
      <c r="T20616" s="66" t="s">
        <v>3213</v>
      </c>
    </row>
    <row r="20617" spans="19:20">
      <c r="S20617" s="66" t="s">
        <v>5047</v>
      </c>
      <c r="T20617" s="66" t="s">
        <v>4787</v>
      </c>
    </row>
    <row r="20618" spans="19:20">
      <c r="S20618" s="42">
        <v>26774</v>
      </c>
      <c r="T20618" s="66" t="s">
        <v>5031</v>
      </c>
    </row>
    <row r="20619" spans="19:20">
      <c r="S20619" s="42">
        <v>28812</v>
      </c>
      <c r="T20619" s="66" t="s">
        <v>3213</v>
      </c>
    </row>
    <row r="20620" spans="19:20">
      <c r="S20620" s="42">
        <v>26775</v>
      </c>
      <c r="T20620" s="66" t="s">
        <v>4783</v>
      </c>
    </row>
    <row r="20621" spans="19:20">
      <c r="S20621" s="42">
        <v>5289</v>
      </c>
      <c r="T20621" s="66" t="s">
        <v>4783</v>
      </c>
    </row>
    <row r="20622" spans="19:20">
      <c r="S20622" s="42">
        <v>5366</v>
      </c>
      <c r="T20622" s="66" t="s">
        <v>4783</v>
      </c>
    </row>
    <row r="20623" spans="19:20">
      <c r="S20623" s="42">
        <v>26764</v>
      </c>
      <c r="T20623" s="66" t="s">
        <v>4505</v>
      </c>
    </row>
    <row r="20624" spans="19:20">
      <c r="S20624" s="42">
        <v>26763</v>
      </c>
      <c r="T20624" s="66" t="s">
        <v>5048</v>
      </c>
    </row>
    <row r="20625" spans="19:20">
      <c r="S20625" s="42">
        <v>26762</v>
      </c>
      <c r="T20625" s="66" t="s">
        <v>5048</v>
      </c>
    </row>
    <row r="20626" spans="19:20">
      <c r="S20626" s="42">
        <v>28814</v>
      </c>
      <c r="T20626" s="66" t="s">
        <v>3273</v>
      </c>
    </row>
    <row r="20627" spans="19:20">
      <c r="S20627" s="42">
        <v>28822</v>
      </c>
      <c r="T20627" s="66" t="s">
        <v>3273</v>
      </c>
    </row>
    <row r="20628" spans="19:20">
      <c r="S20628" s="42">
        <v>28819</v>
      </c>
      <c r="T20628" s="66" t="s">
        <v>3273</v>
      </c>
    </row>
    <row r="20629" spans="19:20">
      <c r="S20629" s="42">
        <v>28817</v>
      </c>
      <c r="T20629" s="66" t="s">
        <v>3273</v>
      </c>
    </row>
    <row r="20630" spans="19:20">
      <c r="S20630" s="42">
        <v>28816</v>
      </c>
      <c r="T20630" s="66" t="s">
        <v>3273</v>
      </c>
    </row>
    <row r="20631" spans="19:20">
      <c r="S20631" s="42">
        <v>28821</v>
      </c>
      <c r="T20631" s="66" t="s">
        <v>3273</v>
      </c>
    </row>
    <row r="20632" spans="19:20">
      <c r="S20632" s="42">
        <v>28818</v>
      </c>
      <c r="T20632" s="66" t="s">
        <v>3273</v>
      </c>
    </row>
    <row r="20633" spans="19:20">
      <c r="S20633" s="42">
        <v>26766</v>
      </c>
      <c r="T20633" s="66" t="s">
        <v>3273</v>
      </c>
    </row>
    <row r="20634" spans="19:20">
      <c r="S20634" s="42">
        <v>28815</v>
      </c>
      <c r="T20634" s="66" t="s">
        <v>3273</v>
      </c>
    </row>
    <row r="20635" spans="19:20">
      <c r="S20635" s="42">
        <v>26767</v>
      </c>
      <c r="T20635" s="66" t="s">
        <v>3273</v>
      </c>
    </row>
    <row r="20636" spans="19:20">
      <c r="S20636" s="42">
        <v>26765</v>
      </c>
      <c r="T20636" s="66" t="s">
        <v>4505</v>
      </c>
    </row>
    <row r="20637" spans="19:20">
      <c r="S20637" s="42">
        <v>28820</v>
      </c>
      <c r="T20637" s="66" t="s">
        <v>3273</v>
      </c>
    </row>
    <row r="20638" spans="19:20">
      <c r="S20638" s="42">
        <v>26768</v>
      </c>
      <c r="T20638" s="66" t="s">
        <v>3273</v>
      </c>
    </row>
    <row r="20639" spans="19:20">
      <c r="S20639" s="42">
        <v>28813</v>
      </c>
      <c r="T20639" s="66" t="s">
        <v>3273</v>
      </c>
    </row>
    <row r="20640" spans="19:20">
      <c r="S20640" s="42">
        <v>26769</v>
      </c>
      <c r="T20640" s="66" t="s">
        <v>3273</v>
      </c>
    </row>
    <row r="20641" spans="19:20">
      <c r="S20641" s="42">
        <v>28823</v>
      </c>
      <c r="T20641" s="66" t="s">
        <v>3273</v>
      </c>
    </row>
    <row r="20642" spans="19:20">
      <c r="S20642" s="42">
        <v>28824</v>
      </c>
      <c r="T20642" s="66" t="s">
        <v>3273</v>
      </c>
    </row>
    <row r="20643" spans="19:20">
      <c r="S20643" s="42">
        <v>28825</v>
      </c>
      <c r="T20643" s="66" t="s">
        <v>3273</v>
      </c>
    </row>
    <row r="20644" spans="19:20">
      <c r="S20644" s="42">
        <v>26770</v>
      </c>
      <c r="T20644" s="66" t="s">
        <v>3273</v>
      </c>
    </row>
    <row r="20645" spans="19:20">
      <c r="S20645" s="42">
        <v>7145</v>
      </c>
      <c r="T20645" s="66" t="s">
        <v>4783</v>
      </c>
    </row>
    <row r="20646" spans="19:20">
      <c r="S20646" s="42">
        <v>7146</v>
      </c>
      <c r="T20646" s="66" t="s">
        <v>4783</v>
      </c>
    </row>
    <row r="20647" spans="19:20">
      <c r="S20647" s="42">
        <v>7147</v>
      </c>
      <c r="T20647" s="66" t="s">
        <v>4783</v>
      </c>
    </row>
    <row r="20648" spans="19:20">
      <c r="S20648" s="42">
        <v>7184</v>
      </c>
      <c r="T20648" s="66" t="s">
        <v>4783</v>
      </c>
    </row>
    <row r="20649" spans="19:20">
      <c r="S20649" s="42">
        <v>28848</v>
      </c>
      <c r="T20649" s="66" t="s">
        <v>3213</v>
      </c>
    </row>
    <row r="20650" spans="19:20">
      <c r="S20650" s="42">
        <v>28826</v>
      </c>
      <c r="T20650" s="66" t="s">
        <v>3273</v>
      </c>
    </row>
    <row r="20651" spans="19:20">
      <c r="S20651" s="42">
        <v>28827</v>
      </c>
      <c r="T20651" s="66" t="s">
        <v>3273</v>
      </c>
    </row>
    <row r="20652" spans="19:20">
      <c r="S20652" s="42">
        <v>28828</v>
      </c>
      <c r="T20652" s="66" t="s">
        <v>3273</v>
      </c>
    </row>
    <row r="20653" spans="19:20">
      <c r="S20653" s="42">
        <v>28850</v>
      </c>
      <c r="T20653" s="66" t="s">
        <v>3216</v>
      </c>
    </row>
    <row r="20654" spans="19:20">
      <c r="S20654" s="42">
        <v>28830</v>
      </c>
      <c r="T20654" s="66" t="s">
        <v>3273</v>
      </c>
    </row>
    <row r="20655" spans="19:20">
      <c r="S20655" s="42">
        <v>28831</v>
      </c>
      <c r="T20655" s="66" t="s">
        <v>3273</v>
      </c>
    </row>
    <row r="20656" spans="19:20">
      <c r="S20656" s="42">
        <v>28833</v>
      </c>
      <c r="T20656" s="66" t="s">
        <v>3273</v>
      </c>
    </row>
    <row r="20657" spans="19:20">
      <c r="S20657" s="42">
        <v>28829</v>
      </c>
      <c r="T20657" s="66" t="s">
        <v>3273</v>
      </c>
    </row>
    <row r="20658" spans="19:20">
      <c r="S20658" s="42">
        <v>28832</v>
      </c>
      <c r="T20658" s="66" t="s">
        <v>3273</v>
      </c>
    </row>
    <row r="20659" spans="19:20">
      <c r="S20659" s="42">
        <v>28834</v>
      </c>
      <c r="T20659" s="66" t="s">
        <v>3273</v>
      </c>
    </row>
    <row r="20660" spans="19:20">
      <c r="S20660" s="42">
        <v>28835</v>
      </c>
      <c r="T20660" s="66" t="s">
        <v>3273</v>
      </c>
    </row>
    <row r="20661" spans="19:20">
      <c r="S20661" s="42">
        <v>28837</v>
      </c>
      <c r="T20661" s="66" t="s">
        <v>3273</v>
      </c>
    </row>
    <row r="20662" spans="19:20">
      <c r="S20662" s="42">
        <v>28842</v>
      </c>
      <c r="T20662" s="66" t="s">
        <v>3273</v>
      </c>
    </row>
    <row r="20663" spans="19:20">
      <c r="S20663" s="42">
        <v>28838</v>
      </c>
      <c r="T20663" s="66" t="s">
        <v>3273</v>
      </c>
    </row>
    <row r="20664" spans="19:20">
      <c r="S20664" s="42">
        <v>28843</v>
      </c>
      <c r="T20664" s="66" t="s">
        <v>3273</v>
      </c>
    </row>
    <row r="20665" spans="19:20">
      <c r="S20665" s="42">
        <v>28839</v>
      </c>
      <c r="T20665" s="66" t="s">
        <v>3273</v>
      </c>
    </row>
    <row r="20666" spans="19:20">
      <c r="S20666" s="42">
        <v>26773</v>
      </c>
      <c r="T20666" s="66" t="s">
        <v>3273</v>
      </c>
    </row>
    <row r="20667" spans="19:20">
      <c r="S20667" s="42">
        <v>26772</v>
      </c>
      <c r="T20667" s="66" t="s">
        <v>3273</v>
      </c>
    </row>
    <row r="20668" spans="19:20">
      <c r="S20668" s="42">
        <v>26771</v>
      </c>
      <c r="T20668" s="66" t="s">
        <v>3273</v>
      </c>
    </row>
    <row r="20669" spans="19:20">
      <c r="S20669" s="42">
        <v>28841</v>
      </c>
      <c r="T20669" s="66" t="s">
        <v>3273</v>
      </c>
    </row>
    <row r="20670" spans="19:20">
      <c r="S20670" s="42">
        <v>28836</v>
      </c>
      <c r="T20670" s="66" t="s">
        <v>3273</v>
      </c>
    </row>
    <row r="20671" spans="19:20">
      <c r="S20671" s="42">
        <v>28847</v>
      </c>
      <c r="T20671" s="66" t="s">
        <v>3230</v>
      </c>
    </row>
    <row r="20672" spans="19:20">
      <c r="S20672" s="42">
        <v>28845</v>
      </c>
      <c r="T20672" s="66" t="s">
        <v>4754</v>
      </c>
    </row>
    <row r="20673" spans="19:20">
      <c r="S20673" s="42">
        <v>28846</v>
      </c>
      <c r="T20673" s="66" t="s">
        <v>3213</v>
      </c>
    </row>
    <row r="20674" spans="19:20">
      <c r="S20674" s="42">
        <v>28844</v>
      </c>
      <c r="T20674" s="66" t="s">
        <v>3273</v>
      </c>
    </row>
    <row r="20675" spans="19:20">
      <c r="S20675" s="42">
        <v>28840</v>
      </c>
      <c r="T20675" s="66" t="s">
        <v>3273</v>
      </c>
    </row>
    <row r="20676" spans="19:20">
      <c r="S20676" s="42">
        <v>28866</v>
      </c>
      <c r="T20676" s="66" t="s">
        <v>3301</v>
      </c>
    </row>
    <row r="20677" spans="19:20">
      <c r="S20677" s="42">
        <v>28864</v>
      </c>
      <c r="T20677" s="66" t="s">
        <v>3442</v>
      </c>
    </row>
    <row r="20678" spans="19:20">
      <c r="S20678" s="42">
        <v>28865</v>
      </c>
      <c r="T20678" s="66" t="s">
        <v>3442</v>
      </c>
    </row>
    <row r="20679" spans="19:20">
      <c r="S20679" s="42">
        <v>26778</v>
      </c>
      <c r="T20679" s="66" t="s">
        <v>3465</v>
      </c>
    </row>
    <row r="20680" spans="19:20">
      <c r="S20680" s="42">
        <v>26779</v>
      </c>
      <c r="T20680" s="66" t="s">
        <v>3465</v>
      </c>
    </row>
    <row r="20681" spans="19:20">
      <c r="S20681" s="42">
        <v>26780</v>
      </c>
      <c r="T20681" s="66" t="s">
        <v>3465</v>
      </c>
    </row>
    <row r="20682" spans="19:20">
      <c r="S20682" s="42">
        <v>26781</v>
      </c>
      <c r="T20682" s="66" t="s">
        <v>3465</v>
      </c>
    </row>
    <row r="20683" spans="19:20">
      <c r="S20683" s="42">
        <v>26782</v>
      </c>
      <c r="T20683" s="66" t="s">
        <v>3465</v>
      </c>
    </row>
    <row r="20684" spans="19:20">
      <c r="S20684" s="42">
        <v>26783</v>
      </c>
      <c r="T20684" s="66" t="s">
        <v>3465</v>
      </c>
    </row>
    <row r="20685" spans="19:20">
      <c r="S20685" s="42">
        <v>26785</v>
      </c>
      <c r="T20685" s="66" t="s">
        <v>3465</v>
      </c>
    </row>
    <row r="20686" spans="19:20">
      <c r="S20686" s="42">
        <v>26786</v>
      </c>
      <c r="T20686" s="66" t="s">
        <v>3465</v>
      </c>
    </row>
    <row r="20687" spans="19:20">
      <c r="S20687" s="42">
        <v>26787</v>
      </c>
      <c r="T20687" s="66" t="s">
        <v>3465</v>
      </c>
    </row>
    <row r="20688" spans="19:20">
      <c r="S20688" s="42">
        <v>26784</v>
      </c>
      <c r="T20688" s="66" t="s">
        <v>3465</v>
      </c>
    </row>
    <row r="20689" spans="19:20">
      <c r="S20689" s="42">
        <v>26788</v>
      </c>
      <c r="T20689" s="66" t="s">
        <v>3465</v>
      </c>
    </row>
    <row r="20690" spans="19:20">
      <c r="S20690" s="42">
        <v>26789</v>
      </c>
      <c r="T20690" s="66" t="s">
        <v>3465</v>
      </c>
    </row>
    <row r="20691" spans="19:20">
      <c r="S20691" s="42">
        <v>26790</v>
      </c>
      <c r="T20691" s="66" t="s">
        <v>3465</v>
      </c>
    </row>
    <row r="20692" spans="19:20">
      <c r="S20692" s="42">
        <v>26791</v>
      </c>
      <c r="T20692" s="66" t="s">
        <v>3465</v>
      </c>
    </row>
    <row r="20693" spans="19:20">
      <c r="S20693" s="42">
        <v>28871</v>
      </c>
      <c r="T20693" s="66" t="s">
        <v>5049</v>
      </c>
    </row>
    <row r="20694" spans="19:20">
      <c r="S20694" s="42">
        <v>28851</v>
      </c>
      <c r="T20694" s="66" t="s">
        <v>3465</v>
      </c>
    </row>
    <row r="20695" spans="19:20">
      <c r="S20695" s="42">
        <v>28870</v>
      </c>
      <c r="T20695" s="66" t="s">
        <v>5049</v>
      </c>
    </row>
    <row r="20696" spans="19:20">
      <c r="S20696" s="42">
        <v>28869</v>
      </c>
      <c r="T20696" s="66" t="s">
        <v>5049</v>
      </c>
    </row>
    <row r="20697" spans="19:20">
      <c r="S20697" s="42">
        <v>28868</v>
      </c>
      <c r="T20697" s="66" t="s">
        <v>5049</v>
      </c>
    </row>
    <row r="20698" spans="19:20">
      <c r="S20698" s="42">
        <v>26802</v>
      </c>
      <c r="T20698" s="66" t="s">
        <v>5049</v>
      </c>
    </row>
    <row r="20699" spans="19:20">
      <c r="S20699" s="42">
        <v>28852</v>
      </c>
      <c r="T20699" s="66" t="s">
        <v>3465</v>
      </c>
    </row>
    <row r="20700" spans="19:20">
      <c r="S20700" s="42">
        <v>26800</v>
      </c>
      <c r="T20700" s="66" t="s">
        <v>5049</v>
      </c>
    </row>
    <row r="20701" spans="19:20">
      <c r="S20701" s="42">
        <v>26799</v>
      </c>
      <c r="T20701" s="66" t="s">
        <v>5049</v>
      </c>
    </row>
    <row r="20702" spans="19:20">
      <c r="S20702" s="42">
        <v>28872</v>
      </c>
      <c r="T20702" s="66" t="s">
        <v>5050</v>
      </c>
    </row>
    <row r="20703" spans="19:20">
      <c r="S20703" s="42">
        <v>28862</v>
      </c>
      <c r="T20703" s="66" t="s">
        <v>3465</v>
      </c>
    </row>
    <row r="20704" spans="19:20">
      <c r="S20704" s="42">
        <v>28861</v>
      </c>
      <c r="T20704" s="66" t="s">
        <v>3465</v>
      </c>
    </row>
    <row r="20705" spans="19:20">
      <c r="S20705" s="42">
        <v>28853</v>
      </c>
      <c r="T20705" s="66" t="s">
        <v>3465</v>
      </c>
    </row>
    <row r="20706" spans="19:20">
      <c r="S20706" s="42">
        <v>28854</v>
      </c>
      <c r="T20706" s="66" t="s">
        <v>3465</v>
      </c>
    </row>
    <row r="20707" spans="19:20">
      <c r="S20707" s="42">
        <v>28855</v>
      </c>
      <c r="T20707" s="66" t="s">
        <v>3465</v>
      </c>
    </row>
    <row r="20708" spans="19:20">
      <c r="S20708" s="42">
        <v>28856</v>
      </c>
      <c r="T20708" s="66" t="s">
        <v>3465</v>
      </c>
    </row>
    <row r="20709" spans="19:20">
      <c r="S20709" s="42">
        <v>28857</v>
      </c>
      <c r="T20709" s="66" t="s">
        <v>3465</v>
      </c>
    </row>
    <row r="20710" spans="19:20">
      <c r="S20710" s="42">
        <v>28858</v>
      </c>
      <c r="T20710" s="66" t="s">
        <v>3465</v>
      </c>
    </row>
    <row r="20711" spans="19:20">
      <c r="S20711" s="42">
        <v>28859</v>
      </c>
      <c r="T20711" s="66" t="s">
        <v>3465</v>
      </c>
    </row>
    <row r="20712" spans="19:20">
      <c r="S20712" s="42">
        <v>28860</v>
      </c>
      <c r="T20712" s="66" t="s">
        <v>3465</v>
      </c>
    </row>
    <row r="20713" spans="19:20">
      <c r="S20713" s="66" t="s">
        <v>5051</v>
      </c>
      <c r="T20713" s="66" t="s">
        <v>3442</v>
      </c>
    </row>
    <row r="20714" spans="19:20">
      <c r="S20714" s="66" t="s">
        <v>5052</v>
      </c>
      <c r="T20714" s="66" t="s">
        <v>3442</v>
      </c>
    </row>
    <row r="20715" spans="19:20">
      <c r="S20715" s="66" t="s">
        <v>5053</v>
      </c>
      <c r="T20715" s="66" t="s">
        <v>3442</v>
      </c>
    </row>
    <row r="20716" spans="19:20">
      <c r="S20716" s="66" t="s">
        <v>5054</v>
      </c>
      <c r="T20716" s="66" t="s">
        <v>3442</v>
      </c>
    </row>
    <row r="20717" spans="19:20">
      <c r="S20717" s="66" t="s">
        <v>5055</v>
      </c>
      <c r="T20717" s="66" t="s">
        <v>3442</v>
      </c>
    </row>
    <row r="20718" spans="19:20">
      <c r="S20718" s="42">
        <v>26803</v>
      </c>
      <c r="T20718" s="66" t="s">
        <v>3293</v>
      </c>
    </row>
    <row r="20719" spans="19:20">
      <c r="S20719" s="42">
        <v>81208</v>
      </c>
      <c r="T20719" s="66" t="s">
        <v>3213</v>
      </c>
    </row>
    <row r="20720" spans="19:20">
      <c r="S20720" s="42">
        <v>28849</v>
      </c>
      <c r="T20720" s="66" t="s">
        <v>3213</v>
      </c>
    </row>
    <row r="20721" spans="19:20">
      <c r="S20721" s="42">
        <v>26777</v>
      </c>
      <c r="T20721" s="66" t="s">
        <v>5056</v>
      </c>
    </row>
    <row r="20722" spans="19:20">
      <c r="S20722" s="42">
        <v>26792</v>
      </c>
      <c r="T20722" s="66" t="s">
        <v>4817</v>
      </c>
    </row>
    <row r="20723" spans="19:20">
      <c r="S20723" s="42">
        <v>5367</v>
      </c>
      <c r="T20723" s="66" t="s">
        <v>3213</v>
      </c>
    </row>
    <row r="20724" spans="19:20">
      <c r="S20724" s="42">
        <v>26776</v>
      </c>
      <c r="T20724" s="66" t="s">
        <v>3213</v>
      </c>
    </row>
    <row r="20725" spans="19:20">
      <c r="S20725" s="42">
        <v>28863</v>
      </c>
      <c r="T20725" s="66" t="s">
        <v>5057</v>
      </c>
    </row>
    <row r="20726" spans="19:20">
      <c r="S20726" s="42">
        <v>28867</v>
      </c>
      <c r="T20726" s="66" t="s">
        <v>5031</v>
      </c>
    </row>
    <row r="20727" spans="19:20">
      <c r="S20727" s="42">
        <v>26804</v>
      </c>
      <c r="T20727" s="66" t="s">
        <v>3293</v>
      </c>
    </row>
    <row r="20728" spans="19:20">
      <c r="S20728" s="42">
        <v>26805</v>
      </c>
      <c r="T20728" s="66" t="s">
        <v>3293</v>
      </c>
    </row>
    <row r="20729" spans="19:20">
      <c r="S20729" s="42">
        <v>26793</v>
      </c>
      <c r="T20729" s="66" t="s">
        <v>5058</v>
      </c>
    </row>
    <row r="20730" spans="19:20">
      <c r="S20730" s="42">
        <v>26794</v>
      </c>
      <c r="T20730" s="66" t="s">
        <v>5058</v>
      </c>
    </row>
    <row r="20731" spans="19:20">
      <c r="S20731" s="42">
        <v>26795</v>
      </c>
      <c r="T20731" s="66" t="s">
        <v>5058</v>
      </c>
    </row>
    <row r="20732" spans="19:20">
      <c r="S20732" s="42">
        <v>26796</v>
      </c>
      <c r="T20732" s="66" t="s">
        <v>5058</v>
      </c>
    </row>
    <row r="20733" spans="19:20">
      <c r="S20733" s="42">
        <v>26797</v>
      </c>
      <c r="T20733" s="66" t="s">
        <v>5058</v>
      </c>
    </row>
    <row r="20734" spans="19:20">
      <c r="S20734" s="42">
        <v>26798</v>
      </c>
      <c r="T20734" s="66" t="s">
        <v>5058</v>
      </c>
    </row>
    <row r="20735" spans="19:20">
      <c r="S20735" s="42">
        <v>7144</v>
      </c>
      <c r="T20735" s="66" t="s">
        <v>3230</v>
      </c>
    </row>
    <row r="20736" spans="19:20">
      <c r="S20736" s="42">
        <v>5368</v>
      </c>
      <c r="T20736" s="66" t="s">
        <v>4783</v>
      </c>
    </row>
    <row r="20737" spans="19:20">
      <c r="S20737" s="42">
        <v>5369</v>
      </c>
      <c r="T20737" s="66" t="s">
        <v>4783</v>
      </c>
    </row>
    <row r="20738" spans="19:20">
      <c r="S20738" s="42">
        <v>28894</v>
      </c>
      <c r="T20738" s="66" t="s">
        <v>3273</v>
      </c>
    </row>
    <row r="20739" spans="19:20">
      <c r="S20739" s="42">
        <v>28888</v>
      </c>
      <c r="T20739" s="66" t="s">
        <v>3273</v>
      </c>
    </row>
    <row r="20740" spans="19:20">
      <c r="S20740" s="42">
        <v>28890</v>
      </c>
      <c r="T20740" s="66" t="s">
        <v>3273</v>
      </c>
    </row>
    <row r="20741" spans="19:20">
      <c r="S20741" s="42">
        <v>28895</v>
      </c>
      <c r="T20741" s="66" t="s">
        <v>3273</v>
      </c>
    </row>
    <row r="20742" spans="19:20">
      <c r="S20742" s="42">
        <v>28893</v>
      </c>
      <c r="T20742" s="66" t="s">
        <v>3273</v>
      </c>
    </row>
    <row r="20743" spans="19:20">
      <c r="S20743" s="42">
        <v>28892</v>
      </c>
      <c r="T20743" s="66" t="s">
        <v>3273</v>
      </c>
    </row>
    <row r="20744" spans="19:20">
      <c r="S20744" s="42">
        <v>28891</v>
      </c>
      <c r="T20744" s="66" t="s">
        <v>3273</v>
      </c>
    </row>
    <row r="20745" spans="19:20">
      <c r="S20745" s="42">
        <v>28883</v>
      </c>
      <c r="T20745" s="66" t="s">
        <v>3273</v>
      </c>
    </row>
    <row r="20746" spans="19:20">
      <c r="S20746" s="42">
        <v>28879</v>
      </c>
      <c r="T20746" s="66" t="s">
        <v>3273</v>
      </c>
    </row>
    <row r="20747" spans="19:20">
      <c r="S20747" s="42">
        <v>28882</v>
      </c>
      <c r="T20747" s="66" t="s">
        <v>3273</v>
      </c>
    </row>
    <row r="20748" spans="19:20">
      <c r="S20748" s="42">
        <v>28878</v>
      </c>
      <c r="T20748" s="66" t="s">
        <v>3273</v>
      </c>
    </row>
    <row r="20749" spans="19:20">
      <c r="S20749" s="42">
        <v>28884</v>
      </c>
      <c r="T20749" s="66" t="s">
        <v>3273</v>
      </c>
    </row>
    <row r="20750" spans="19:20">
      <c r="S20750" s="42">
        <v>28885</v>
      </c>
      <c r="T20750" s="66" t="s">
        <v>3273</v>
      </c>
    </row>
    <row r="20751" spans="19:20">
      <c r="S20751" s="42">
        <v>28880</v>
      </c>
      <c r="T20751" s="66" t="s">
        <v>3273</v>
      </c>
    </row>
    <row r="20752" spans="19:20">
      <c r="S20752" s="42">
        <v>26807</v>
      </c>
      <c r="T20752" s="66" t="s">
        <v>3273</v>
      </c>
    </row>
    <row r="20753" spans="19:20">
      <c r="S20753" s="42">
        <v>28877</v>
      </c>
      <c r="T20753" s="66" t="s">
        <v>3273</v>
      </c>
    </row>
    <row r="20754" spans="19:20">
      <c r="S20754" s="42">
        <v>28887</v>
      </c>
      <c r="T20754" s="66" t="s">
        <v>3273</v>
      </c>
    </row>
    <row r="20755" spans="19:20">
      <c r="S20755" s="42">
        <v>28886</v>
      </c>
      <c r="T20755" s="66" t="s">
        <v>3273</v>
      </c>
    </row>
    <row r="20756" spans="19:20">
      <c r="S20756" s="42">
        <v>28889</v>
      </c>
      <c r="T20756" s="66" t="s">
        <v>3273</v>
      </c>
    </row>
    <row r="20757" spans="19:20">
      <c r="S20757" s="42">
        <v>28874</v>
      </c>
      <c r="T20757" s="66" t="s">
        <v>3273</v>
      </c>
    </row>
    <row r="20758" spans="19:20">
      <c r="S20758" s="42">
        <v>26813</v>
      </c>
      <c r="T20758" s="66" t="s">
        <v>4733</v>
      </c>
    </row>
    <row r="20759" spans="19:20">
      <c r="S20759" s="42">
        <v>28875</v>
      </c>
      <c r="T20759" s="66" t="s">
        <v>3273</v>
      </c>
    </row>
    <row r="20760" spans="19:20">
      <c r="S20760" s="42">
        <v>26808</v>
      </c>
      <c r="T20760" s="66" t="s">
        <v>3273</v>
      </c>
    </row>
    <row r="20761" spans="19:20">
      <c r="S20761" s="42">
        <v>26814</v>
      </c>
      <c r="T20761" s="66" t="s">
        <v>4733</v>
      </c>
    </row>
    <row r="20762" spans="19:20">
      <c r="S20762" s="42">
        <v>28881</v>
      </c>
      <c r="T20762" s="66" t="s">
        <v>3273</v>
      </c>
    </row>
    <row r="20763" spans="19:20">
      <c r="S20763" s="42">
        <v>28873</v>
      </c>
      <c r="T20763" s="66" t="s">
        <v>3273</v>
      </c>
    </row>
    <row r="20764" spans="19:20">
      <c r="S20764" s="42">
        <v>28897</v>
      </c>
      <c r="T20764" s="66" t="s">
        <v>3273</v>
      </c>
    </row>
    <row r="20765" spans="19:20">
      <c r="S20765" s="42">
        <v>26806</v>
      </c>
      <c r="T20765" s="66" t="s">
        <v>3273</v>
      </c>
    </row>
    <row r="20766" spans="19:20">
      <c r="S20766" s="42">
        <v>26812</v>
      </c>
      <c r="T20766" s="66" t="s">
        <v>4733</v>
      </c>
    </row>
    <row r="20767" spans="19:20">
      <c r="S20767" s="42">
        <v>26811</v>
      </c>
      <c r="T20767" s="66" t="s">
        <v>4733</v>
      </c>
    </row>
    <row r="20768" spans="19:20">
      <c r="S20768" s="42">
        <v>28896</v>
      </c>
      <c r="T20768" s="66" t="s">
        <v>3273</v>
      </c>
    </row>
    <row r="20769" spans="19:20">
      <c r="S20769" s="42">
        <v>28876</v>
      </c>
      <c r="T20769" s="66" t="s">
        <v>3273</v>
      </c>
    </row>
    <row r="20770" spans="19:20">
      <c r="S20770" s="42">
        <v>28898</v>
      </c>
      <c r="T20770" s="66" t="s">
        <v>3216</v>
      </c>
    </row>
    <row r="20771" spans="19:20">
      <c r="S20771" s="42">
        <v>26816</v>
      </c>
      <c r="T20771" s="66" t="s">
        <v>5059</v>
      </c>
    </row>
    <row r="20772" spans="19:20">
      <c r="S20772" s="42">
        <v>28900</v>
      </c>
      <c r="T20772" s="66" t="s">
        <v>5060</v>
      </c>
    </row>
    <row r="20773" spans="19:20">
      <c r="S20773" s="42">
        <v>28902</v>
      </c>
      <c r="T20773" s="66" t="s">
        <v>5040</v>
      </c>
    </row>
    <row r="20774" spans="19:20">
      <c r="S20774" s="42">
        <v>28906</v>
      </c>
      <c r="T20774" s="66" t="s">
        <v>5040</v>
      </c>
    </row>
    <row r="20775" spans="19:20">
      <c r="S20775" s="42">
        <v>28903</v>
      </c>
      <c r="T20775" s="66" t="s">
        <v>5040</v>
      </c>
    </row>
    <row r="20776" spans="19:20">
      <c r="S20776" s="42">
        <v>28899</v>
      </c>
      <c r="T20776" s="66" t="s">
        <v>4754</v>
      </c>
    </row>
    <row r="20777" spans="19:20">
      <c r="S20777" s="42">
        <v>28901</v>
      </c>
      <c r="T20777" s="66" t="s">
        <v>5040</v>
      </c>
    </row>
    <row r="20778" spans="19:20">
      <c r="S20778" s="42">
        <v>28904</v>
      </c>
      <c r="T20778" s="66" t="s">
        <v>5040</v>
      </c>
    </row>
    <row r="20779" spans="19:20">
      <c r="S20779" s="42">
        <v>26815</v>
      </c>
      <c r="T20779" s="66" t="s">
        <v>4739</v>
      </c>
    </row>
    <row r="20780" spans="19:20">
      <c r="S20780" s="42">
        <v>28905</v>
      </c>
      <c r="T20780" s="66" t="s">
        <v>5040</v>
      </c>
    </row>
    <row r="20781" spans="19:20">
      <c r="S20781" s="42">
        <v>28907</v>
      </c>
      <c r="T20781" s="66" t="s">
        <v>5040</v>
      </c>
    </row>
    <row r="20782" spans="19:20">
      <c r="S20782" s="42">
        <v>28910</v>
      </c>
      <c r="T20782" s="66" t="s">
        <v>5061</v>
      </c>
    </row>
    <row r="20783" spans="19:20">
      <c r="S20783" s="42">
        <v>28909</v>
      </c>
      <c r="T20783" s="66" t="s">
        <v>5061</v>
      </c>
    </row>
    <row r="20784" spans="19:20">
      <c r="S20784" s="42">
        <v>28908</v>
      </c>
      <c r="T20784" s="66" t="s">
        <v>5061</v>
      </c>
    </row>
    <row r="20785" spans="19:20">
      <c r="S20785" s="42">
        <v>5371</v>
      </c>
      <c r="T20785" s="66" t="s">
        <v>3213</v>
      </c>
    </row>
    <row r="20786" spans="19:20">
      <c r="S20786" s="42">
        <v>5370</v>
      </c>
      <c r="T20786" s="66" t="s">
        <v>3213</v>
      </c>
    </row>
    <row r="20787" spans="19:20">
      <c r="S20787" s="42">
        <v>28946</v>
      </c>
      <c r="T20787" s="66" t="s">
        <v>3273</v>
      </c>
    </row>
    <row r="20788" spans="19:20">
      <c r="S20788" s="42">
        <v>28945</v>
      </c>
      <c r="T20788" s="66" t="s">
        <v>3273</v>
      </c>
    </row>
    <row r="20789" spans="19:20">
      <c r="S20789" s="42">
        <v>28937</v>
      </c>
      <c r="T20789" s="66" t="s">
        <v>3273</v>
      </c>
    </row>
    <row r="20790" spans="19:20">
      <c r="S20790" s="42">
        <v>28935</v>
      </c>
      <c r="T20790" s="66" t="s">
        <v>3273</v>
      </c>
    </row>
    <row r="20791" spans="19:20">
      <c r="S20791" s="42">
        <v>28933</v>
      </c>
      <c r="T20791" s="66" t="s">
        <v>3273</v>
      </c>
    </row>
    <row r="20792" spans="19:20">
      <c r="S20792" s="42">
        <v>28932</v>
      </c>
      <c r="T20792" s="66" t="s">
        <v>3273</v>
      </c>
    </row>
    <row r="20793" spans="19:20">
      <c r="S20793" s="42">
        <v>28931</v>
      </c>
      <c r="T20793" s="66" t="s">
        <v>3273</v>
      </c>
    </row>
    <row r="20794" spans="19:20">
      <c r="S20794" s="42">
        <v>28930</v>
      </c>
      <c r="T20794" s="66" t="s">
        <v>3273</v>
      </c>
    </row>
    <row r="20795" spans="19:20">
      <c r="S20795" s="42">
        <v>28929</v>
      </c>
      <c r="T20795" s="66" t="s">
        <v>3273</v>
      </c>
    </row>
    <row r="20796" spans="19:20">
      <c r="S20796" s="42">
        <v>28925</v>
      </c>
      <c r="T20796" s="66" t="s">
        <v>3273</v>
      </c>
    </row>
    <row r="20797" spans="19:20">
      <c r="S20797" s="42">
        <v>28923</v>
      </c>
      <c r="T20797" s="66" t="s">
        <v>3273</v>
      </c>
    </row>
    <row r="20798" spans="19:20">
      <c r="S20798" s="42">
        <v>28942</v>
      </c>
      <c r="T20798" s="66" t="s">
        <v>3273</v>
      </c>
    </row>
    <row r="20799" spans="19:20">
      <c r="S20799" s="42">
        <v>28944</v>
      </c>
      <c r="T20799" s="66" t="s">
        <v>3273</v>
      </c>
    </row>
    <row r="20800" spans="19:20">
      <c r="S20800" s="42">
        <v>28934</v>
      </c>
      <c r="T20800" s="66" t="s">
        <v>3273</v>
      </c>
    </row>
    <row r="20801" spans="19:20">
      <c r="S20801" s="42">
        <v>28939</v>
      </c>
      <c r="T20801" s="66" t="s">
        <v>3273</v>
      </c>
    </row>
    <row r="20802" spans="19:20">
      <c r="S20802" s="42">
        <v>28927</v>
      </c>
      <c r="T20802" s="66" t="s">
        <v>3273</v>
      </c>
    </row>
    <row r="20803" spans="19:20">
      <c r="S20803" s="42">
        <v>28922</v>
      </c>
      <c r="T20803" s="66" t="s">
        <v>3273</v>
      </c>
    </row>
    <row r="20804" spans="19:20">
      <c r="S20804" s="42">
        <v>28928</v>
      </c>
      <c r="T20804" s="66" t="s">
        <v>3273</v>
      </c>
    </row>
    <row r="20805" spans="19:20">
      <c r="S20805" s="42">
        <v>28924</v>
      </c>
      <c r="T20805" s="66" t="s">
        <v>3273</v>
      </c>
    </row>
    <row r="20806" spans="19:20">
      <c r="S20806" s="42">
        <v>26818</v>
      </c>
      <c r="T20806" s="66" t="s">
        <v>3273</v>
      </c>
    </row>
    <row r="20807" spans="19:20">
      <c r="S20807" s="42">
        <v>28938</v>
      </c>
      <c r="T20807" s="66" t="s">
        <v>3273</v>
      </c>
    </row>
    <row r="20808" spans="19:20">
      <c r="S20808" s="42">
        <v>28926</v>
      </c>
      <c r="T20808" s="66" t="s">
        <v>3273</v>
      </c>
    </row>
    <row r="20809" spans="19:20">
      <c r="S20809" s="42">
        <v>28941</v>
      </c>
      <c r="T20809" s="66" t="s">
        <v>3273</v>
      </c>
    </row>
    <row r="20810" spans="19:20">
      <c r="S20810" s="42">
        <v>26817</v>
      </c>
      <c r="T20810" s="66" t="s">
        <v>3273</v>
      </c>
    </row>
    <row r="20811" spans="19:20">
      <c r="S20811" s="42">
        <v>28940</v>
      </c>
      <c r="T20811" s="66" t="s">
        <v>3273</v>
      </c>
    </row>
    <row r="20812" spans="19:20">
      <c r="S20812" s="42">
        <v>28936</v>
      </c>
      <c r="T20812" s="66" t="s">
        <v>3273</v>
      </c>
    </row>
    <row r="20813" spans="19:20">
      <c r="S20813" s="42">
        <v>28921</v>
      </c>
      <c r="T20813" s="66" t="s">
        <v>3273</v>
      </c>
    </row>
    <row r="20814" spans="19:20">
      <c r="S20814" s="42">
        <v>28943</v>
      </c>
      <c r="T20814" s="66" t="s">
        <v>3273</v>
      </c>
    </row>
    <row r="20815" spans="19:20">
      <c r="S20815" s="42">
        <v>28920</v>
      </c>
      <c r="T20815" s="66" t="s">
        <v>3273</v>
      </c>
    </row>
    <row r="20816" spans="19:20">
      <c r="S20816" s="42">
        <v>28919</v>
      </c>
      <c r="T20816" s="66" t="s">
        <v>3273</v>
      </c>
    </row>
    <row r="20817" spans="19:20">
      <c r="S20817" s="42">
        <v>28918</v>
      </c>
      <c r="T20817" s="66" t="s">
        <v>3273</v>
      </c>
    </row>
    <row r="20818" spans="19:20">
      <c r="S20818" s="42">
        <v>28917</v>
      </c>
      <c r="T20818" s="66" t="s">
        <v>3273</v>
      </c>
    </row>
    <row r="20819" spans="19:20">
      <c r="S20819" s="42">
        <v>28916</v>
      </c>
      <c r="T20819" s="66" t="s">
        <v>3273</v>
      </c>
    </row>
    <row r="20820" spans="19:20">
      <c r="S20820" s="42">
        <v>28915</v>
      </c>
      <c r="T20820" s="66" t="s">
        <v>3273</v>
      </c>
    </row>
    <row r="20821" spans="19:20">
      <c r="S20821" s="42">
        <v>28914</v>
      </c>
      <c r="T20821" s="66" t="s">
        <v>3273</v>
      </c>
    </row>
    <row r="20822" spans="19:20">
      <c r="S20822" s="42">
        <v>28913</v>
      </c>
      <c r="T20822" s="66" t="s">
        <v>3273</v>
      </c>
    </row>
    <row r="20823" spans="19:20">
      <c r="S20823" s="42">
        <v>28912</v>
      </c>
      <c r="T20823" s="66" t="s">
        <v>3273</v>
      </c>
    </row>
    <row r="20824" spans="19:20">
      <c r="S20824" s="42">
        <v>28911</v>
      </c>
      <c r="T20824" s="66" t="s">
        <v>3273</v>
      </c>
    </row>
    <row r="20825" spans="19:20">
      <c r="S20825" s="66" t="s">
        <v>5062</v>
      </c>
      <c r="T20825" s="66" t="s">
        <v>4734</v>
      </c>
    </row>
    <row r="20826" spans="19:20">
      <c r="S20826" s="66" t="s">
        <v>5063</v>
      </c>
      <c r="T20826" s="66" t="s">
        <v>4734</v>
      </c>
    </row>
    <row r="20827" spans="19:20">
      <c r="S20827" s="66" t="s">
        <v>5064</v>
      </c>
      <c r="T20827" s="66" t="s">
        <v>4734</v>
      </c>
    </row>
    <row r="20828" spans="19:20">
      <c r="S20828" s="42">
        <v>26819</v>
      </c>
      <c r="T20828" s="66" t="s">
        <v>3230</v>
      </c>
    </row>
    <row r="20829" spans="19:20">
      <c r="S20829" s="42">
        <v>26820</v>
      </c>
      <c r="T20829" s="66" t="s">
        <v>4731</v>
      </c>
    </row>
    <row r="20830" spans="19:20">
      <c r="S20830" s="42">
        <v>6229</v>
      </c>
      <c r="T20830" s="66" t="s">
        <v>4731</v>
      </c>
    </row>
    <row r="20831" spans="19:20">
      <c r="S20831" s="42">
        <v>28948</v>
      </c>
      <c r="T20831" s="66" t="s">
        <v>4731</v>
      </c>
    </row>
    <row r="20832" spans="19:20">
      <c r="S20832" s="66" t="s">
        <v>5065</v>
      </c>
      <c r="T20832" s="66" t="s">
        <v>3442</v>
      </c>
    </row>
    <row r="20833" spans="19:20">
      <c r="S20833" s="66" t="s">
        <v>5066</v>
      </c>
      <c r="T20833" s="66" t="s">
        <v>3442</v>
      </c>
    </row>
    <row r="20834" spans="19:20">
      <c r="S20834" s="66" t="s">
        <v>5067</v>
      </c>
      <c r="T20834" s="66" t="s">
        <v>3442</v>
      </c>
    </row>
    <row r="20835" spans="19:20">
      <c r="S20835" s="66" t="s">
        <v>5068</v>
      </c>
      <c r="T20835" s="66" t="s">
        <v>3442</v>
      </c>
    </row>
    <row r="20836" spans="19:20">
      <c r="S20836" s="66" t="s">
        <v>5069</v>
      </c>
      <c r="T20836" s="66" t="s">
        <v>3442</v>
      </c>
    </row>
    <row r="20837" spans="19:20">
      <c r="S20837" s="66" t="s">
        <v>5070</v>
      </c>
      <c r="T20837" s="66" t="s">
        <v>3442</v>
      </c>
    </row>
    <row r="20838" spans="19:20">
      <c r="S20838" s="42">
        <v>3172</v>
      </c>
      <c r="T20838" s="66" t="s">
        <v>4772</v>
      </c>
    </row>
    <row r="20839" spans="19:20">
      <c r="S20839" s="42">
        <v>26821</v>
      </c>
      <c r="T20839" s="66" t="s">
        <v>3230</v>
      </c>
    </row>
    <row r="20840" spans="19:20">
      <c r="S20840" s="42">
        <v>26822</v>
      </c>
      <c r="T20840" s="66" t="s">
        <v>3230</v>
      </c>
    </row>
    <row r="20841" spans="19:20">
      <c r="S20841" s="42">
        <v>26823</v>
      </c>
      <c r="T20841" s="66" t="s">
        <v>5031</v>
      </c>
    </row>
    <row r="20842" spans="19:20">
      <c r="S20842" s="42">
        <v>26824</v>
      </c>
      <c r="T20842" s="66" t="s">
        <v>5031</v>
      </c>
    </row>
    <row r="20843" spans="19:20">
      <c r="S20843" s="66" t="s">
        <v>5071</v>
      </c>
      <c r="T20843" s="66" t="s">
        <v>3442</v>
      </c>
    </row>
    <row r="20844" spans="19:20">
      <c r="S20844" s="66" t="s">
        <v>5072</v>
      </c>
      <c r="T20844" s="66" t="s">
        <v>3442</v>
      </c>
    </row>
    <row r="20845" spans="19:20">
      <c r="S20845" s="66" t="s">
        <v>5073</v>
      </c>
      <c r="T20845" s="66" t="s">
        <v>3442</v>
      </c>
    </row>
    <row r="20846" spans="19:20">
      <c r="S20846" s="66" t="s">
        <v>5074</v>
      </c>
      <c r="T20846" s="66" t="s">
        <v>3442</v>
      </c>
    </row>
    <row r="20847" spans="19:20">
      <c r="S20847" s="66" t="s">
        <v>5075</v>
      </c>
      <c r="T20847" s="66" t="s">
        <v>3442</v>
      </c>
    </row>
    <row r="20848" spans="19:20">
      <c r="S20848" s="66" t="s">
        <v>5076</v>
      </c>
      <c r="T20848" s="66" t="s">
        <v>3442</v>
      </c>
    </row>
    <row r="20849" spans="19:20">
      <c r="S20849" s="42">
        <v>26829</v>
      </c>
      <c r="T20849" s="66" t="s">
        <v>3230</v>
      </c>
    </row>
    <row r="20850" spans="19:20">
      <c r="S20850" s="42">
        <v>26828</v>
      </c>
      <c r="T20850" s="66" t="s">
        <v>3230</v>
      </c>
    </row>
    <row r="20851" spans="19:20">
      <c r="S20851" s="42">
        <v>26832</v>
      </c>
      <c r="T20851" s="66" t="s">
        <v>3230</v>
      </c>
    </row>
    <row r="20852" spans="19:20">
      <c r="S20852" s="42">
        <v>26831</v>
      </c>
      <c r="T20852" s="66" t="s">
        <v>3230</v>
      </c>
    </row>
    <row r="20853" spans="19:20">
      <c r="S20853" s="42">
        <v>26830</v>
      </c>
      <c r="T20853" s="66" t="s">
        <v>3230</v>
      </c>
    </row>
    <row r="20854" spans="19:20">
      <c r="S20854" s="42">
        <v>26827</v>
      </c>
      <c r="T20854" s="66" t="s">
        <v>3230</v>
      </c>
    </row>
    <row r="20855" spans="19:20">
      <c r="S20855" s="42">
        <v>26826</v>
      </c>
      <c r="T20855" s="66" t="s">
        <v>3230</v>
      </c>
    </row>
    <row r="20856" spans="19:20">
      <c r="S20856" s="42">
        <v>26825</v>
      </c>
      <c r="T20856" s="66" t="s">
        <v>3230</v>
      </c>
    </row>
    <row r="20857" spans="19:20">
      <c r="S20857" s="42">
        <v>28954</v>
      </c>
      <c r="T20857" s="66" t="s">
        <v>3442</v>
      </c>
    </row>
    <row r="20858" spans="19:20">
      <c r="S20858" s="42">
        <v>28953</v>
      </c>
      <c r="T20858" s="66" t="s">
        <v>3442</v>
      </c>
    </row>
    <row r="20859" spans="19:20">
      <c r="S20859" s="42">
        <v>7150</v>
      </c>
      <c r="T20859" s="66" t="s">
        <v>3230</v>
      </c>
    </row>
    <row r="20860" spans="19:20">
      <c r="S20860" s="42">
        <v>7149</v>
      </c>
      <c r="T20860" s="66" t="s">
        <v>3230</v>
      </c>
    </row>
    <row r="20861" spans="19:20">
      <c r="S20861" s="42">
        <v>7148</v>
      </c>
      <c r="T20861" s="66" t="s">
        <v>3230</v>
      </c>
    </row>
    <row r="20862" spans="19:20">
      <c r="S20862" s="42">
        <v>51052</v>
      </c>
      <c r="T20862" s="66" t="s">
        <v>3278</v>
      </c>
    </row>
    <row r="20863" spans="19:20">
      <c r="S20863" s="42">
        <v>28958</v>
      </c>
      <c r="T20863" s="66" t="s">
        <v>5077</v>
      </c>
    </row>
    <row r="20864" spans="19:20">
      <c r="S20864" s="42">
        <v>28957</v>
      </c>
      <c r="T20864" s="66" t="s">
        <v>5077</v>
      </c>
    </row>
    <row r="20865" spans="19:20">
      <c r="S20865" s="42">
        <v>28956</v>
      </c>
      <c r="T20865" s="66" t="s">
        <v>5077</v>
      </c>
    </row>
    <row r="20866" spans="19:20">
      <c r="S20866" s="42">
        <v>28955</v>
      </c>
      <c r="T20866" s="66" t="s">
        <v>5077</v>
      </c>
    </row>
    <row r="20867" spans="19:20">
      <c r="S20867" s="42">
        <v>28950</v>
      </c>
      <c r="T20867" s="66" t="s">
        <v>4262</v>
      </c>
    </row>
    <row r="20868" spans="19:20">
      <c r="S20868" s="42">
        <v>28951</v>
      </c>
      <c r="T20868" s="66" t="s">
        <v>4262</v>
      </c>
    </row>
    <row r="20869" spans="19:20">
      <c r="S20869" s="42">
        <v>28952</v>
      </c>
      <c r="T20869" s="66" t="s">
        <v>4262</v>
      </c>
    </row>
    <row r="20870" spans="19:20">
      <c r="S20870" s="42">
        <v>28949</v>
      </c>
      <c r="T20870" s="66" t="s">
        <v>3216</v>
      </c>
    </row>
    <row r="20871" spans="19:20">
      <c r="S20871" s="66" t="s">
        <v>5078</v>
      </c>
      <c r="T20871" s="66" t="s">
        <v>3442</v>
      </c>
    </row>
    <row r="20872" spans="19:20">
      <c r="S20872" s="66" t="s">
        <v>5079</v>
      </c>
      <c r="T20872" s="66" t="s">
        <v>3442</v>
      </c>
    </row>
    <row r="20873" spans="19:20">
      <c r="S20873" s="66" t="s">
        <v>5080</v>
      </c>
      <c r="T20873" s="66" t="s">
        <v>3442</v>
      </c>
    </row>
    <row r="20874" spans="19:20">
      <c r="S20874" s="66" t="s">
        <v>5081</v>
      </c>
      <c r="T20874" s="66" t="s">
        <v>3442</v>
      </c>
    </row>
    <row r="20875" spans="19:20">
      <c r="S20875" s="66" t="s">
        <v>5082</v>
      </c>
      <c r="T20875" s="66" t="s">
        <v>3442</v>
      </c>
    </row>
    <row r="20876" spans="19:20">
      <c r="S20876" s="66" t="s">
        <v>5083</v>
      </c>
      <c r="T20876" s="66" t="s">
        <v>3442</v>
      </c>
    </row>
    <row r="20877" spans="19:20">
      <c r="S20877" s="66" t="s">
        <v>5084</v>
      </c>
      <c r="T20877" s="66" t="s">
        <v>3442</v>
      </c>
    </row>
    <row r="20878" spans="19:20">
      <c r="S20878" s="66" t="s">
        <v>5085</v>
      </c>
      <c r="T20878" s="66" t="s">
        <v>3442</v>
      </c>
    </row>
    <row r="20879" spans="19:20">
      <c r="S20879" s="66" t="s">
        <v>5086</v>
      </c>
      <c r="T20879" s="66" t="s">
        <v>3442</v>
      </c>
    </row>
    <row r="20880" spans="19:20">
      <c r="S20880" s="66" t="s">
        <v>5087</v>
      </c>
      <c r="T20880" s="66" t="s">
        <v>3442</v>
      </c>
    </row>
    <row r="20881" spans="19:20">
      <c r="S20881" s="66" t="s">
        <v>5088</v>
      </c>
      <c r="T20881" s="66" t="s">
        <v>3442</v>
      </c>
    </row>
    <row r="20882" spans="19:20">
      <c r="S20882" s="66" t="s">
        <v>5089</v>
      </c>
      <c r="T20882" s="66" t="s">
        <v>3442</v>
      </c>
    </row>
    <row r="20883" spans="19:20">
      <c r="S20883" s="66" t="s">
        <v>5090</v>
      </c>
      <c r="T20883" s="66" t="s">
        <v>3442</v>
      </c>
    </row>
    <row r="20884" spans="19:20">
      <c r="S20884" s="66" t="s">
        <v>5091</v>
      </c>
      <c r="T20884" s="66" t="s">
        <v>3442</v>
      </c>
    </row>
    <row r="20885" spans="19:20">
      <c r="S20885" s="66" t="s">
        <v>5092</v>
      </c>
      <c r="T20885" s="66" t="s">
        <v>3442</v>
      </c>
    </row>
    <row r="20886" spans="19:20">
      <c r="S20886" s="66" t="s">
        <v>5093</v>
      </c>
      <c r="T20886" s="66" t="s">
        <v>3442</v>
      </c>
    </row>
    <row r="20887" spans="19:20">
      <c r="S20887" s="66" t="s">
        <v>5094</v>
      </c>
      <c r="T20887" s="66" t="s">
        <v>3442</v>
      </c>
    </row>
    <row r="20888" spans="19:20">
      <c r="S20888" s="66" t="s">
        <v>5095</v>
      </c>
      <c r="T20888" s="66" t="s">
        <v>3442</v>
      </c>
    </row>
    <row r="20889" spans="19:20">
      <c r="S20889" s="66" t="s">
        <v>5096</v>
      </c>
      <c r="T20889" s="66" t="s">
        <v>3442</v>
      </c>
    </row>
    <row r="20890" spans="19:20">
      <c r="S20890" s="42">
        <v>26833</v>
      </c>
      <c r="T20890" s="66" t="s">
        <v>3442</v>
      </c>
    </row>
    <row r="20891" spans="19:20">
      <c r="S20891" s="42">
        <v>26837</v>
      </c>
      <c r="T20891" s="66" t="s">
        <v>5060</v>
      </c>
    </row>
    <row r="20892" spans="19:20">
      <c r="S20892" s="42">
        <v>26838</v>
      </c>
      <c r="T20892" s="66" t="s">
        <v>5060</v>
      </c>
    </row>
    <row r="20893" spans="19:20">
      <c r="S20893" s="42">
        <v>518912</v>
      </c>
      <c r="T20893" s="66" t="s">
        <v>4786</v>
      </c>
    </row>
    <row r="20894" spans="19:20">
      <c r="S20894" s="42">
        <v>28959</v>
      </c>
      <c r="T20894" s="66" t="s">
        <v>5097</v>
      </c>
    </row>
    <row r="20895" spans="19:20">
      <c r="S20895" s="42">
        <v>28960</v>
      </c>
      <c r="T20895" s="66" t="s">
        <v>5097</v>
      </c>
    </row>
    <row r="20896" spans="19:20">
      <c r="S20896" s="42">
        <v>28961</v>
      </c>
      <c r="T20896" s="66" t="s">
        <v>5097</v>
      </c>
    </row>
    <row r="20897" spans="19:20">
      <c r="S20897" s="42">
        <v>28962</v>
      </c>
      <c r="T20897" s="66" t="s">
        <v>5097</v>
      </c>
    </row>
    <row r="20898" spans="19:20">
      <c r="S20898" s="42">
        <v>28963</v>
      </c>
      <c r="T20898" s="66" t="s">
        <v>5097</v>
      </c>
    </row>
    <row r="20899" spans="19:20">
      <c r="S20899" s="42">
        <v>28964</v>
      </c>
      <c r="T20899" s="66" t="s">
        <v>5097</v>
      </c>
    </row>
    <row r="20900" spans="19:20">
      <c r="S20900" s="42">
        <v>28965</v>
      </c>
      <c r="T20900" s="66" t="s">
        <v>5097</v>
      </c>
    </row>
    <row r="20901" spans="19:20">
      <c r="S20901" s="42">
        <v>28966</v>
      </c>
      <c r="T20901" s="66" t="s">
        <v>5097</v>
      </c>
    </row>
    <row r="20902" spans="19:20">
      <c r="S20902" s="42">
        <v>28967</v>
      </c>
      <c r="T20902" s="66" t="s">
        <v>5097</v>
      </c>
    </row>
    <row r="20903" spans="19:20">
      <c r="S20903" s="42">
        <v>28968</v>
      </c>
      <c r="T20903" s="66" t="s">
        <v>5097</v>
      </c>
    </row>
    <row r="20904" spans="19:20">
      <c r="S20904" s="42">
        <v>28969</v>
      </c>
      <c r="T20904" s="66" t="s">
        <v>5061</v>
      </c>
    </row>
    <row r="20905" spans="19:20">
      <c r="S20905" s="42">
        <v>28970</v>
      </c>
      <c r="T20905" s="66" t="s">
        <v>5061</v>
      </c>
    </row>
    <row r="20906" spans="19:20">
      <c r="S20906" s="42">
        <v>26834</v>
      </c>
      <c r="T20906" s="66" t="s">
        <v>5097</v>
      </c>
    </row>
    <row r="20907" spans="19:20">
      <c r="S20907" s="42">
        <v>26835</v>
      </c>
      <c r="T20907" s="66" t="s">
        <v>5097</v>
      </c>
    </row>
    <row r="20908" spans="19:20">
      <c r="S20908" s="42">
        <v>26836</v>
      </c>
      <c r="T20908" s="66" t="s">
        <v>5097</v>
      </c>
    </row>
    <row r="20909" spans="19:20">
      <c r="S20909" s="42">
        <v>28976</v>
      </c>
      <c r="T20909" s="66" t="s">
        <v>3273</v>
      </c>
    </row>
    <row r="20910" spans="19:20">
      <c r="S20910" s="42">
        <v>28977</v>
      </c>
      <c r="T20910" s="66" t="s">
        <v>3273</v>
      </c>
    </row>
    <row r="20911" spans="19:20">
      <c r="S20911" s="42">
        <v>28971</v>
      </c>
      <c r="T20911" s="66" t="s">
        <v>3273</v>
      </c>
    </row>
    <row r="20912" spans="19:20">
      <c r="S20912" s="42">
        <v>28974</v>
      </c>
      <c r="T20912" s="66" t="s">
        <v>3273</v>
      </c>
    </row>
    <row r="20913" spans="19:20">
      <c r="S20913" s="42">
        <v>28973</v>
      </c>
      <c r="T20913" s="66" t="s">
        <v>3273</v>
      </c>
    </row>
    <row r="20914" spans="19:20">
      <c r="S20914" s="42">
        <v>28975</v>
      </c>
      <c r="T20914" s="66" t="s">
        <v>3273</v>
      </c>
    </row>
    <row r="20915" spans="19:20">
      <c r="S20915" s="42">
        <v>28972</v>
      </c>
      <c r="T20915" s="66" t="s">
        <v>3273</v>
      </c>
    </row>
    <row r="20916" spans="19:20">
      <c r="S20916" s="42">
        <v>28978</v>
      </c>
      <c r="T20916" s="66" t="s">
        <v>3360</v>
      </c>
    </row>
    <row r="20917" spans="19:20">
      <c r="S20917" s="42">
        <v>28979</v>
      </c>
      <c r="T20917" s="66" t="s">
        <v>3360</v>
      </c>
    </row>
    <row r="20918" spans="19:20">
      <c r="S20918" s="42">
        <v>28980</v>
      </c>
      <c r="T20918" s="66" t="s">
        <v>3360</v>
      </c>
    </row>
    <row r="20919" spans="19:20">
      <c r="S20919" s="42">
        <v>28981</v>
      </c>
      <c r="T20919" s="66" t="s">
        <v>3360</v>
      </c>
    </row>
    <row r="20920" spans="19:20">
      <c r="S20920" s="42">
        <v>28982</v>
      </c>
      <c r="T20920" s="66" t="s">
        <v>3360</v>
      </c>
    </row>
    <row r="20921" spans="19:20">
      <c r="S20921" s="42">
        <v>26839</v>
      </c>
      <c r="T20921" s="66" t="s">
        <v>3360</v>
      </c>
    </row>
    <row r="20922" spans="19:20">
      <c r="S20922" s="42">
        <v>28983</v>
      </c>
      <c r="T20922" s="66" t="s">
        <v>3236</v>
      </c>
    </row>
    <row r="20923" spans="19:20">
      <c r="S20923" s="42">
        <v>26840</v>
      </c>
      <c r="T20923" s="66" t="s">
        <v>5098</v>
      </c>
    </row>
    <row r="20924" spans="19:20">
      <c r="S20924" s="42">
        <v>80607</v>
      </c>
      <c r="T20924" s="66" t="s">
        <v>5097</v>
      </c>
    </row>
    <row r="20925" spans="19:20">
      <c r="S20925" s="42">
        <v>80608</v>
      </c>
      <c r="T20925" s="66" t="s">
        <v>5097</v>
      </c>
    </row>
    <row r="20926" spans="19:20">
      <c r="S20926" s="42">
        <v>80609</v>
      </c>
      <c r="T20926" s="66" t="s">
        <v>5097</v>
      </c>
    </row>
    <row r="20927" spans="19:20">
      <c r="S20927" s="42">
        <v>80610</v>
      </c>
      <c r="T20927" s="66" t="s">
        <v>5097</v>
      </c>
    </row>
    <row r="20928" spans="19:20">
      <c r="S20928" s="42">
        <v>80611</v>
      </c>
      <c r="T20928" s="66" t="s">
        <v>5097</v>
      </c>
    </row>
    <row r="20929" spans="19:20">
      <c r="S20929" s="42">
        <v>26841</v>
      </c>
      <c r="T20929" s="66" t="s">
        <v>3293</v>
      </c>
    </row>
    <row r="20930" spans="19:20">
      <c r="S20930" s="42">
        <v>26842</v>
      </c>
      <c r="T20930" s="66" t="s">
        <v>3293</v>
      </c>
    </row>
    <row r="20931" spans="19:20">
      <c r="S20931" s="42">
        <v>28984</v>
      </c>
      <c r="T20931" s="66" t="s">
        <v>3293</v>
      </c>
    </row>
    <row r="20932" spans="19:20">
      <c r="S20932" s="42">
        <v>28985</v>
      </c>
      <c r="T20932" s="66" t="s">
        <v>3293</v>
      </c>
    </row>
    <row r="20933" spans="19:20">
      <c r="S20933" s="42">
        <v>28986</v>
      </c>
      <c r="T20933" s="66" t="s">
        <v>3293</v>
      </c>
    </row>
    <row r="20934" spans="19:20">
      <c r="S20934" s="42">
        <v>28988</v>
      </c>
      <c r="T20934" s="66" t="s">
        <v>4783</v>
      </c>
    </row>
    <row r="20935" spans="19:20">
      <c r="S20935" s="42">
        <v>28987</v>
      </c>
      <c r="T20935" s="66" t="s">
        <v>4783</v>
      </c>
    </row>
    <row r="20936" spans="19:20">
      <c r="S20936" s="42">
        <v>26843</v>
      </c>
      <c r="T20936" s="66" t="s">
        <v>4803</v>
      </c>
    </row>
    <row r="20937" spans="19:20">
      <c r="S20937" s="42">
        <v>26844</v>
      </c>
      <c r="T20937" s="66" t="s">
        <v>4803</v>
      </c>
    </row>
    <row r="20938" spans="19:20">
      <c r="S20938" s="42">
        <v>16331433218</v>
      </c>
      <c r="T20938" s="66" t="s">
        <v>4734</v>
      </c>
    </row>
    <row r="20939" spans="19:20">
      <c r="S20939" s="42">
        <v>16331533318</v>
      </c>
      <c r="T20939" s="66" t="s">
        <v>4734</v>
      </c>
    </row>
    <row r="20940" spans="19:20">
      <c r="S20940" s="42">
        <v>75120</v>
      </c>
      <c r="T20940" s="66" t="s">
        <v>3293</v>
      </c>
    </row>
    <row r="20941" spans="19:20">
      <c r="S20941" s="42">
        <v>5373</v>
      </c>
      <c r="T20941" s="66" t="s">
        <v>3213</v>
      </c>
    </row>
    <row r="20942" spans="19:20">
      <c r="S20942" s="42">
        <v>5374</v>
      </c>
      <c r="T20942" s="66" t="s">
        <v>3213</v>
      </c>
    </row>
    <row r="20943" spans="19:20">
      <c r="S20943" s="42">
        <v>5372</v>
      </c>
      <c r="T20943" s="66" t="s">
        <v>3213</v>
      </c>
    </row>
    <row r="20944" spans="19:20">
      <c r="S20944" s="42">
        <v>28992</v>
      </c>
      <c r="T20944" s="66" t="s">
        <v>3273</v>
      </c>
    </row>
    <row r="20945" spans="19:20">
      <c r="S20945" s="42">
        <v>26846</v>
      </c>
      <c r="T20945" s="66" t="s">
        <v>3273</v>
      </c>
    </row>
    <row r="20946" spans="19:20">
      <c r="S20946" s="42">
        <v>28991</v>
      </c>
      <c r="T20946" s="66" t="s">
        <v>2192</v>
      </c>
    </row>
    <row r="20947" spans="19:20">
      <c r="S20947" s="42">
        <v>26845</v>
      </c>
      <c r="T20947" s="66" t="s">
        <v>3230</v>
      </c>
    </row>
    <row r="20948" spans="19:20">
      <c r="S20948" s="42">
        <v>28990</v>
      </c>
      <c r="T20948" s="66" t="s">
        <v>5099</v>
      </c>
    </row>
    <row r="20949" spans="19:20">
      <c r="S20949" s="42">
        <v>28989</v>
      </c>
      <c r="T20949" s="66" t="s">
        <v>5099</v>
      </c>
    </row>
    <row r="20950" spans="19:20">
      <c r="S20950" s="42">
        <v>28994</v>
      </c>
      <c r="T20950" s="66" t="s">
        <v>2192</v>
      </c>
    </row>
    <row r="20951" spans="19:20">
      <c r="S20951" s="42">
        <v>75122</v>
      </c>
      <c r="T20951" s="66" t="s">
        <v>3293</v>
      </c>
    </row>
    <row r="20952" spans="19:20">
      <c r="S20952" s="42">
        <v>75123</v>
      </c>
      <c r="T20952" s="66" t="s">
        <v>3293</v>
      </c>
    </row>
    <row r="20953" spans="19:20">
      <c r="S20953" s="42">
        <v>75121</v>
      </c>
      <c r="T20953" s="66" t="s">
        <v>3293</v>
      </c>
    </row>
    <row r="20954" spans="19:20">
      <c r="S20954" s="42">
        <v>26847</v>
      </c>
      <c r="T20954" s="66" t="s">
        <v>4817</v>
      </c>
    </row>
    <row r="20955" spans="19:20">
      <c r="S20955" s="42">
        <v>28993</v>
      </c>
      <c r="T20955" s="66" t="s">
        <v>4817</v>
      </c>
    </row>
    <row r="20956" spans="19:20">
      <c r="S20956" s="42">
        <v>26848</v>
      </c>
      <c r="T20956" s="66" t="s">
        <v>4817</v>
      </c>
    </row>
    <row r="20957" spans="19:20">
      <c r="S20957" s="42">
        <v>26849</v>
      </c>
      <c r="T20957" s="66" t="s">
        <v>4817</v>
      </c>
    </row>
    <row r="20958" spans="19:20">
      <c r="S20958" s="66" t="s">
        <v>5100</v>
      </c>
      <c r="T20958" s="66" t="s">
        <v>3293</v>
      </c>
    </row>
    <row r="20959" spans="19:20">
      <c r="S20959" s="42">
        <v>7151</v>
      </c>
      <c r="T20959" s="66" t="s">
        <v>5006</v>
      </c>
    </row>
    <row r="20960" spans="19:20">
      <c r="S20960" s="42">
        <v>7152</v>
      </c>
      <c r="T20960" s="66" t="s">
        <v>5006</v>
      </c>
    </row>
    <row r="20961" spans="19:20">
      <c r="S20961" s="42">
        <v>7153</v>
      </c>
      <c r="T20961" s="66" t="s">
        <v>5006</v>
      </c>
    </row>
    <row r="20962" spans="19:20">
      <c r="S20962" s="42">
        <v>7154</v>
      </c>
      <c r="T20962" s="66" t="s">
        <v>5006</v>
      </c>
    </row>
    <row r="20963" spans="19:20">
      <c r="S20963" s="42">
        <v>7155</v>
      </c>
      <c r="T20963" s="66" t="s">
        <v>5006</v>
      </c>
    </row>
    <row r="20964" spans="19:20">
      <c r="S20964" s="42">
        <v>7156</v>
      </c>
      <c r="T20964" s="66" t="s">
        <v>5006</v>
      </c>
    </row>
    <row r="20965" spans="19:20">
      <c r="S20965" s="42">
        <v>7157</v>
      </c>
      <c r="T20965" s="66" t="s">
        <v>5006</v>
      </c>
    </row>
    <row r="20966" spans="19:20">
      <c r="S20966" s="42">
        <v>2097</v>
      </c>
      <c r="T20966" s="66" t="s">
        <v>3230</v>
      </c>
    </row>
    <row r="20967" spans="19:20">
      <c r="S20967" s="42">
        <v>28998</v>
      </c>
      <c r="T20967" s="66" t="s">
        <v>5040</v>
      </c>
    </row>
    <row r="20968" spans="19:20">
      <c r="S20968" s="42">
        <v>28995</v>
      </c>
      <c r="T20968" s="66" t="s">
        <v>5040</v>
      </c>
    </row>
    <row r="20969" spans="19:20">
      <c r="S20969" s="42">
        <v>28999</v>
      </c>
      <c r="T20969" s="66" t="s">
        <v>5040</v>
      </c>
    </row>
    <row r="20970" spans="19:20">
      <c r="S20970" s="42">
        <v>28996</v>
      </c>
      <c r="T20970" s="66" t="s">
        <v>5040</v>
      </c>
    </row>
    <row r="20971" spans="19:20">
      <c r="S20971" s="42">
        <v>28997</v>
      </c>
      <c r="T20971" s="66" t="s">
        <v>5040</v>
      </c>
    </row>
    <row r="20972" spans="19:20">
      <c r="S20972" s="42">
        <v>29000</v>
      </c>
      <c r="T20972" s="66" t="s">
        <v>5040</v>
      </c>
    </row>
    <row r="20973" spans="19:20">
      <c r="S20973" s="42">
        <v>29002</v>
      </c>
      <c r="T20973" s="66" t="s">
        <v>5040</v>
      </c>
    </row>
    <row r="20974" spans="19:20">
      <c r="S20974" s="42">
        <v>26850</v>
      </c>
      <c r="T20974" s="66" t="s">
        <v>5040</v>
      </c>
    </row>
    <row r="20975" spans="19:20">
      <c r="S20975" s="42">
        <v>29001</v>
      </c>
      <c r="T20975" s="66" t="s">
        <v>5040</v>
      </c>
    </row>
    <row r="20976" spans="19:20">
      <c r="S20976" s="42">
        <v>26851</v>
      </c>
      <c r="T20976" s="66" t="s">
        <v>5040</v>
      </c>
    </row>
    <row r="20977" spans="19:20">
      <c r="S20977" s="42">
        <v>26852</v>
      </c>
      <c r="T20977" s="66" t="s">
        <v>2192</v>
      </c>
    </row>
    <row r="20978" spans="19:20">
      <c r="S20978" s="42">
        <v>7158</v>
      </c>
      <c r="T20978" s="66" t="s">
        <v>4817</v>
      </c>
    </row>
    <row r="20979" spans="19:20">
      <c r="S20979" s="42">
        <v>520007</v>
      </c>
      <c r="T20979" s="66" t="s">
        <v>4787</v>
      </c>
    </row>
    <row r="20980" spans="19:20">
      <c r="S20980" s="42">
        <v>29003</v>
      </c>
      <c r="T20980" s="66" t="s">
        <v>3442</v>
      </c>
    </row>
    <row r="20981" spans="19:20">
      <c r="S20981" s="42">
        <v>5375</v>
      </c>
      <c r="T20981" s="66" t="s">
        <v>4813</v>
      </c>
    </row>
    <row r="20982" spans="19:20">
      <c r="S20982" s="66" t="s">
        <v>5101</v>
      </c>
      <c r="T20982" s="66" t="s">
        <v>3442</v>
      </c>
    </row>
    <row r="20983" spans="19:20">
      <c r="S20983" s="66" t="s">
        <v>5102</v>
      </c>
      <c r="T20983" s="66" t="s">
        <v>3442</v>
      </c>
    </row>
    <row r="20984" spans="19:20">
      <c r="S20984" s="66" t="s">
        <v>5103</v>
      </c>
      <c r="T20984" s="66" t="s">
        <v>3442</v>
      </c>
    </row>
    <row r="20985" spans="19:20">
      <c r="S20985" s="66" t="s">
        <v>5104</v>
      </c>
      <c r="T20985" s="66" t="s">
        <v>3442</v>
      </c>
    </row>
    <row r="20986" spans="19:20">
      <c r="S20986" s="66" t="s">
        <v>5105</v>
      </c>
      <c r="T20986" s="66" t="s">
        <v>4734</v>
      </c>
    </row>
    <row r="20987" spans="19:20">
      <c r="S20987" s="42">
        <v>26853</v>
      </c>
      <c r="T20987" s="66" t="s">
        <v>3293</v>
      </c>
    </row>
    <row r="20988" spans="19:20">
      <c r="S20988" s="42">
        <v>29017</v>
      </c>
      <c r="T20988" s="66" t="s">
        <v>3293</v>
      </c>
    </row>
    <row r="20989" spans="19:20">
      <c r="S20989" s="42">
        <v>26854</v>
      </c>
      <c r="T20989" s="66" t="s">
        <v>3293</v>
      </c>
    </row>
    <row r="20990" spans="19:20">
      <c r="S20990" s="42">
        <v>29016</v>
      </c>
      <c r="T20990" s="66" t="s">
        <v>5040</v>
      </c>
    </row>
    <row r="20991" spans="19:20">
      <c r="S20991" s="66" t="s">
        <v>5106</v>
      </c>
      <c r="T20991" s="66" t="s">
        <v>3442</v>
      </c>
    </row>
    <row r="20992" spans="19:20">
      <c r="S20992" s="66" t="s">
        <v>5107</v>
      </c>
      <c r="T20992" s="66" t="s">
        <v>3442</v>
      </c>
    </row>
    <row r="20993" spans="19:20">
      <c r="S20993" s="66" t="s">
        <v>5108</v>
      </c>
      <c r="T20993" s="66" t="s">
        <v>3442</v>
      </c>
    </row>
    <row r="20994" spans="19:20">
      <c r="S20994" s="66" t="s">
        <v>5109</v>
      </c>
      <c r="T20994" s="66" t="s">
        <v>3442</v>
      </c>
    </row>
    <row r="20995" spans="19:20">
      <c r="S20995" s="66" t="s">
        <v>5110</v>
      </c>
      <c r="T20995" s="66" t="s">
        <v>3442</v>
      </c>
    </row>
    <row r="20996" spans="19:20">
      <c r="S20996" s="66" t="s">
        <v>5111</v>
      </c>
      <c r="T20996" s="66" t="s">
        <v>3442</v>
      </c>
    </row>
    <row r="20997" spans="19:20">
      <c r="S20997" s="66" t="s">
        <v>5112</v>
      </c>
      <c r="T20997" s="66" t="s">
        <v>3442</v>
      </c>
    </row>
    <row r="20998" spans="19:20">
      <c r="S20998" s="66" t="s">
        <v>5113</v>
      </c>
      <c r="T20998" s="66" t="s">
        <v>3442</v>
      </c>
    </row>
    <row r="20999" spans="19:20">
      <c r="S20999" s="66" t="s">
        <v>5114</v>
      </c>
      <c r="T20999" s="66" t="s">
        <v>3442</v>
      </c>
    </row>
    <row r="21000" spans="19:20">
      <c r="S21000" s="66" t="s">
        <v>5115</v>
      </c>
      <c r="T21000" s="66" t="s">
        <v>3442</v>
      </c>
    </row>
    <row r="21001" spans="19:20">
      <c r="S21001" s="66" t="s">
        <v>5116</v>
      </c>
      <c r="T21001" s="66" t="s">
        <v>3442</v>
      </c>
    </row>
    <row r="21002" spans="19:20">
      <c r="S21002" s="66" t="s">
        <v>5117</v>
      </c>
      <c r="T21002" s="66" t="s">
        <v>3442</v>
      </c>
    </row>
    <row r="21003" spans="19:20">
      <c r="S21003" s="66" t="s">
        <v>5118</v>
      </c>
      <c r="T21003" s="66" t="s">
        <v>3442</v>
      </c>
    </row>
    <row r="21004" spans="19:20">
      <c r="S21004" s="66" t="s">
        <v>5119</v>
      </c>
      <c r="T21004" s="66" t="s">
        <v>3442</v>
      </c>
    </row>
    <row r="21005" spans="19:20">
      <c r="S21005" s="66" t="s">
        <v>5120</v>
      </c>
      <c r="T21005" s="66" t="s">
        <v>3442</v>
      </c>
    </row>
    <row r="21006" spans="19:20">
      <c r="S21006" s="66" t="s">
        <v>5121</v>
      </c>
      <c r="T21006" s="66" t="s">
        <v>3442</v>
      </c>
    </row>
    <row r="21007" spans="19:20">
      <c r="S21007" s="66" t="s">
        <v>5122</v>
      </c>
      <c r="T21007" s="66" t="s">
        <v>3442</v>
      </c>
    </row>
    <row r="21008" spans="19:20">
      <c r="S21008" s="66" t="s">
        <v>5123</v>
      </c>
      <c r="T21008" s="66" t="s">
        <v>3442</v>
      </c>
    </row>
    <row r="21009" spans="19:20">
      <c r="S21009" s="66" t="s">
        <v>5124</v>
      </c>
      <c r="T21009" s="66" t="s">
        <v>3442</v>
      </c>
    </row>
    <row r="21010" spans="19:20">
      <c r="S21010" s="42">
        <v>29004</v>
      </c>
      <c r="T21010" s="66" t="s">
        <v>5040</v>
      </c>
    </row>
    <row r="21011" spans="19:20">
      <c r="S21011" s="66" t="s">
        <v>5125</v>
      </c>
      <c r="T21011" s="66" t="s">
        <v>3442</v>
      </c>
    </row>
    <row r="21012" spans="19:20">
      <c r="S21012" s="66" t="s">
        <v>5126</v>
      </c>
      <c r="T21012" s="66" t="s">
        <v>3442</v>
      </c>
    </row>
    <row r="21013" spans="19:20">
      <c r="S21013" s="66" t="s">
        <v>5127</v>
      </c>
      <c r="T21013" s="66" t="s">
        <v>3442</v>
      </c>
    </row>
    <row r="21014" spans="19:20">
      <c r="S21014" s="66" t="s">
        <v>5128</v>
      </c>
      <c r="T21014" s="66" t="s">
        <v>3442</v>
      </c>
    </row>
    <row r="21015" spans="19:20">
      <c r="S21015" s="66" t="s">
        <v>5129</v>
      </c>
      <c r="T21015" s="66" t="s">
        <v>3442</v>
      </c>
    </row>
    <row r="21016" spans="19:20">
      <c r="S21016" s="42">
        <v>29005</v>
      </c>
      <c r="T21016" s="66" t="s">
        <v>5040</v>
      </c>
    </row>
    <row r="21017" spans="19:20">
      <c r="S21017" s="42">
        <v>29007</v>
      </c>
      <c r="T21017" s="66" t="s">
        <v>5040</v>
      </c>
    </row>
    <row r="21018" spans="19:20">
      <c r="S21018" s="42">
        <v>29006</v>
      </c>
      <c r="T21018" s="66" t="s">
        <v>5040</v>
      </c>
    </row>
    <row r="21019" spans="19:20">
      <c r="S21019" s="42">
        <v>29008</v>
      </c>
      <c r="T21019" s="66" t="s">
        <v>5040</v>
      </c>
    </row>
    <row r="21020" spans="19:20">
      <c r="S21020" s="42">
        <v>29009</v>
      </c>
      <c r="T21020" s="66" t="s">
        <v>5040</v>
      </c>
    </row>
    <row r="21021" spans="19:20">
      <c r="S21021" s="42">
        <v>29010</v>
      </c>
      <c r="T21021" s="66" t="s">
        <v>5040</v>
      </c>
    </row>
    <row r="21022" spans="19:20">
      <c r="S21022" s="42">
        <v>29011</v>
      </c>
      <c r="T21022" s="66" t="s">
        <v>5040</v>
      </c>
    </row>
    <row r="21023" spans="19:20">
      <c r="S21023" s="42">
        <v>29012</v>
      </c>
      <c r="T21023" s="66" t="s">
        <v>5040</v>
      </c>
    </row>
    <row r="21024" spans="19:20">
      <c r="S21024" s="42">
        <v>29013</v>
      </c>
      <c r="T21024" s="66" t="s">
        <v>5040</v>
      </c>
    </row>
    <row r="21025" spans="19:20">
      <c r="S21025" s="42">
        <v>29014</v>
      </c>
      <c r="T21025" s="66" t="s">
        <v>5040</v>
      </c>
    </row>
    <row r="21026" spans="19:20">
      <c r="S21026" s="42">
        <v>29015</v>
      </c>
      <c r="T21026" s="66" t="s">
        <v>5040</v>
      </c>
    </row>
    <row r="21027" spans="19:20">
      <c r="S21027" s="42">
        <v>26855</v>
      </c>
      <c r="T21027" s="66" t="s">
        <v>3930</v>
      </c>
    </row>
    <row r="21028" spans="19:20">
      <c r="S21028" s="42">
        <v>29018</v>
      </c>
      <c r="T21028" s="66" t="s">
        <v>3500</v>
      </c>
    </row>
    <row r="21029" spans="19:20">
      <c r="S21029" s="42">
        <v>29019</v>
      </c>
      <c r="T21029" s="66" t="s">
        <v>3329</v>
      </c>
    </row>
    <row r="21030" spans="19:20">
      <c r="S21030" s="42">
        <v>29020</v>
      </c>
      <c r="T21030" s="66" t="s">
        <v>3360</v>
      </c>
    </row>
    <row r="21031" spans="19:20">
      <c r="S21031" s="42">
        <v>29021</v>
      </c>
      <c r="T21031" s="66" t="s">
        <v>3329</v>
      </c>
    </row>
    <row r="21032" spans="19:20">
      <c r="S21032" s="42">
        <v>29022</v>
      </c>
      <c r="T21032" s="66" t="s">
        <v>3329</v>
      </c>
    </row>
    <row r="21033" spans="19:20">
      <c r="S21033" s="42">
        <v>26856</v>
      </c>
      <c r="T21033" s="66" t="s">
        <v>3329</v>
      </c>
    </row>
    <row r="21034" spans="19:20">
      <c r="S21034" s="42">
        <v>29024</v>
      </c>
      <c r="T21034" s="66" t="s">
        <v>3329</v>
      </c>
    </row>
    <row r="21035" spans="19:20">
      <c r="S21035" s="42">
        <v>29023</v>
      </c>
      <c r="T21035" s="66" t="s">
        <v>3360</v>
      </c>
    </row>
    <row r="21036" spans="19:20">
      <c r="S21036" s="42">
        <v>29025</v>
      </c>
      <c r="T21036" s="66" t="s">
        <v>3360</v>
      </c>
    </row>
    <row r="21037" spans="19:20">
      <c r="S21037" s="42">
        <v>29026</v>
      </c>
      <c r="T21037" s="66" t="s">
        <v>3360</v>
      </c>
    </row>
    <row r="21038" spans="19:20">
      <c r="S21038" s="42">
        <v>29027</v>
      </c>
      <c r="T21038" s="66" t="s">
        <v>3360</v>
      </c>
    </row>
    <row r="21039" spans="19:20">
      <c r="S21039" s="42">
        <v>29032</v>
      </c>
      <c r="T21039" s="66" t="s">
        <v>5130</v>
      </c>
    </row>
    <row r="21040" spans="19:20">
      <c r="S21040" s="42">
        <v>29030</v>
      </c>
      <c r="T21040" s="66" t="s">
        <v>5130</v>
      </c>
    </row>
    <row r="21041" spans="19:20">
      <c r="S21041" s="42">
        <v>29029</v>
      </c>
      <c r="T21041" s="66" t="s">
        <v>5130</v>
      </c>
    </row>
    <row r="21042" spans="19:20">
      <c r="S21042" s="42">
        <v>29031</v>
      </c>
      <c r="T21042" s="66" t="s">
        <v>5130</v>
      </c>
    </row>
    <row r="21043" spans="19:20">
      <c r="S21043" s="42">
        <v>29028</v>
      </c>
      <c r="T21043" s="66" t="s">
        <v>3293</v>
      </c>
    </row>
    <row r="21044" spans="19:20">
      <c r="S21044" s="42">
        <v>26870</v>
      </c>
      <c r="T21044" s="66" t="s">
        <v>4796</v>
      </c>
    </row>
    <row r="21045" spans="19:20">
      <c r="S21045" s="42">
        <v>26869</v>
      </c>
      <c r="T21045" s="66" t="s">
        <v>4796</v>
      </c>
    </row>
    <row r="21046" spans="19:20">
      <c r="S21046" s="42">
        <v>29042</v>
      </c>
      <c r="T21046" s="66" t="s">
        <v>4796</v>
      </c>
    </row>
    <row r="21047" spans="19:20">
      <c r="S21047" s="42">
        <v>29041</v>
      </c>
      <c r="T21047" s="66" t="s">
        <v>3245</v>
      </c>
    </row>
    <row r="21048" spans="19:20">
      <c r="S21048" s="42">
        <v>26857</v>
      </c>
      <c r="T21048" s="66" t="s">
        <v>5131</v>
      </c>
    </row>
    <row r="21049" spans="19:20">
      <c r="S21049" s="42">
        <v>29033</v>
      </c>
      <c r="T21049" s="66" t="s">
        <v>5131</v>
      </c>
    </row>
    <row r="21050" spans="19:20">
      <c r="S21050" s="42">
        <v>26858</v>
      </c>
      <c r="T21050" s="66" t="s">
        <v>5131</v>
      </c>
    </row>
    <row r="21051" spans="19:20">
      <c r="S21051" s="42">
        <v>29034</v>
      </c>
      <c r="T21051" s="66" t="s">
        <v>5131</v>
      </c>
    </row>
    <row r="21052" spans="19:20">
      <c r="S21052" s="42">
        <v>26859</v>
      </c>
      <c r="T21052" s="66" t="s">
        <v>5131</v>
      </c>
    </row>
    <row r="21053" spans="19:20">
      <c r="S21053" s="42">
        <v>29035</v>
      </c>
      <c r="T21053" s="66" t="s">
        <v>5131</v>
      </c>
    </row>
    <row r="21054" spans="19:20">
      <c r="S21054" s="42">
        <v>29036</v>
      </c>
      <c r="T21054" s="66" t="s">
        <v>5131</v>
      </c>
    </row>
    <row r="21055" spans="19:20">
      <c r="S21055" s="42">
        <v>29037</v>
      </c>
      <c r="T21055" s="66" t="s">
        <v>5131</v>
      </c>
    </row>
    <row r="21056" spans="19:20">
      <c r="S21056" s="42">
        <v>29038</v>
      </c>
      <c r="T21056" s="66" t="s">
        <v>5132</v>
      </c>
    </row>
    <row r="21057" spans="19:20">
      <c r="S21057" s="42">
        <v>29039</v>
      </c>
      <c r="T21057" s="66" t="s">
        <v>5132</v>
      </c>
    </row>
    <row r="21058" spans="19:20">
      <c r="S21058" s="42">
        <v>29040</v>
      </c>
      <c r="T21058" s="66" t="s">
        <v>5132</v>
      </c>
    </row>
    <row r="21059" spans="19:20">
      <c r="S21059" s="42">
        <v>26860</v>
      </c>
      <c r="T21059" s="66" t="s">
        <v>5132</v>
      </c>
    </row>
    <row r="21060" spans="19:20">
      <c r="S21060" s="42">
        <v>26861</v>
      </c>
      <c r="T21060" s="66" t="s">
        <v>5131</v>
      </c>
    </row>
    <row r="21061" spans="19:20">
      <c r="S21061" s="42">
        <v>26862</v>
      </c>
      <c r="T21061" s="66" t="s">
        <v>5132</v>
      </c>
    </row>
    <row r="21062" spans="19:20">
      <c r="S21062" s="42">
        <v>26863</v>
      </c>
      <c r="T21062" s="66" t="s">
        <v>5131</v>
      </c>
    </row>
    <row r="21063" spans="19:20">
      <c r="S21063" s="42">
        <v>26864</v>
      </c>
      <c r="T21063" s="66" t="s">
        <v>5133</v>
      </c>
    </row>
    <row r="21064" spans="19:20">
      <c r="S21064" s="42">
        <v>26865</v>
      </c>
      <c r="T21064" s="66" t="s">
        <v>5132</v>
      </c>
    </row>
    <row r="21065" spans="19:20">
      <c r="S21065" s="42">
        <v>26866</v>
      </c>
      <c r="T21065" s="66" t="s">
        <v>5132</v>
      </c>
    </row>
    <row r="21066" spans="19:20">
      <c r="S21066" s="42">
        <v>26867</v>
      </c>
      <c r="T21066" s="66" t="s">
        <v>5132</v>
      </c>
    </row>
    <row r="21067" spans="19:20">
      <c r="S21067" s="42">
        <v>26871</v>
      </c>
      <c r="T21067" s="66" t="s">
        <v>3848</v>
      </c>
    </row>
    <row r="21068" spans="19:20">
      <c r="S21068" s="42">
        <v>29043</v>
      </c>
      <c r="T21068" s="66" t="s">
        <v>3230</v>
      </c>
    </row>
    <row r="21069" spans="19:20">
      <c r="S21069" s="42">
        <v>7159</v>
      </c>
      <c r="T21069" s="66" t="s">
        <v>3329</v>
      </c>
    </row>
    <row r="21070" spans="19:20">
      <c r="S21070" s="42">
        <v>29045</v>
      </c>
      <c r="T21070" s="66" t="s">
        <v>3236</v>
      </c>
    </row>
    <row r="21071" spans="19:20">
      <c r="S21071" s="42">
        <v>29044</v>
      </c>
      <c r="T21071" s="66" t="s">
        <v>3329</v>
      </c>
    </row>
    <row r="21072" spans="19:20">
      <c r="S21072" s="42">
        <v>5376</v>
      </c>
      <c r="T21072" s="66" t="s">
        <v>3213</v>
      </c>
    </row>
    <row r="21073" spans="19:20">
      <c r="S21073" s="42">
        <v>29046</v>
      </c>
      <c r="T21073" s="66" t="s">
        <v>3329</v>
      </c>
    </row>
    <row r="21074" spans="19:20">
      <c r="S21074" s="42">
        <v>75124</v>
      </c>
      <c r="T21074" s="66" t="s">
        <v>3293</v>
      </c>
    </row>
    <row r="21075" spans="19:20">
      <c r="S21075" s="42">
        <v>80712</v>
      </c>
      <c r="T21075" s="66" t="s">
        <v>3465</v>
      </c>
    </row>
    <row r="21076" spans="19:20">
      <c r="S21076" s="42">
        <v>29050</v>
      </c>
      <c r="T21076" s="66" t="s">
        <v>3230</v>
      </c>
    </row>
    <row r="21077" spans="19:20">
      <c r="S21077" s="42">
        <v>29047</v>
      </c>
      <c r="T21077" s="66" t="s">
        <v>3230</v>
      </c>
    </row>
    <row r="21078" spans="19:20">
      <c r="S21078" s="42">
        <v>29049</v>
      </c>
      <c r="T21078" s="66" t="s">
        <v>3230</v>
      </c>
    </row>
    <row r="21079" spans="19:20">
      <c r="S21079" s="42">
        <v>29048</v>
      </c>
      <c r="T21079" s="66" t="s">
        <v>3230</v>
      </c>
    </row>
    <row r="21080" spans="19:20">
      <c r="S21080" s="42">
        <v>29051</v>
      </c>
      <c r="T21080" s="66" t="s">
        <v>3230</v>
      </c>
    </row>
    <row r="21081" spans="19:20">
      <c r="S21081" s="42">
        <v>26872</v>
      </c>
      <c r="T21081" s="66" t="s">
        <v>3230</v>
      </c>
    </row>
    <row r="21082" spans="19:20">
      <c r="S21082" s="42">
        <v>26874</v>
      </c>
      <c r="T21082" s="66" t="s">
        <v>3293</v>
      </c>
    </row>
    <row r="21083" spans="19:20">
      <c r="S21083" s="42">
        <v>29054</v>
      </c>
      <c r="T21083" s="66" t="s">
        <v>3293</v>
      </c>
    </row>
    <row r="21084" spans="19:20">
      <c r="S21084" s="42">
        <v>29052</v>
      </c>
      <c r="T21084" s="66" t="s">
        <v>3230</v>
      </c>
    </row>
    <row r="21085" spans="19:20">
      <c r="S21085" s="42">
        <v>29053</v>
      </c>
      <c r="T21085" s="66" t="s">
        <v>3293</v>
      </c>
    </row>
    <row r="21086" spans="19:20">
      <c r="S21086" s="42">
        <v>26873</v>
      </c>
      <c r="T21086" s="66" t="s">
        <v>3293</v>
      </c>
    </row>
    <row r="21087" spans="19:20">
      <c r="S21087" s="42">
        <v>3174</v>
      </c>
      <c r="T21087" s="66" t="s">
        <v>4772</v>
      </c>
    </row>
    <row r="21088" spans="19:20">
      <c r="S21088" s="42">
        <v>6230</v>
      </c>
      <c r="T21088" s="66" t="s">
        <v>4772</v>
      </c>
    </row>
    <row r="21089" spans="19:20">
      <c r="S21089" s="42">
        <v>29059</v>
      </c>
      <c r="T21089" s="66" t="s">
        <v>3213</v>
      </c>
    </row>
    <row r="21090" spans="19:20">
      <c r="S21090" s="42">
        <v>29062</v>
      </c>
      <c r="T21090" s="66" t="s">
        <v>3213</v>
      </c>
    </row>
    <row r="21091" spans="19:20">
      <c r="S21091" s="42">
        <v>29058</v>
      </c>
      <c r="T21091" s="66" t="s">
        <v>3213</v>
      </c>
    </row>
    <row r="21092" spans="19:20">
      <c r="S21092" s="42">
        <v>29060</v>
      </c>
      <c r="T21092" s="66" t="s">
        <v>3213</v>
      </c>
    </row>
    <row r="21093" spans="19:20">
      <c r="S21093" s="42">
        <v>29061</v>
      </c>
      <c r="T21093" s="66" t="s">
        <v>3213</v>
      </c>
    </row>
    <row r="21094" spans="19:20">
      <c r="S21094" s="42">
        <v>29063</v>
      </c>
      <c r="T21094" s="66" t="s">
        <v>3213</v>
      </c>
    </row>
    <row r="21095" spans="19:20">
      <c r="S21095" s="42">
        <v>29064</v>
      </c>
      <c r="T21095" s="66" t="s">
        <v>3213</v>
      </c>
    </row>
    <row r="21096" spans="19:20">
      <c r="S21096" s="42">
        <v>26878</v>
      </c>
      <c r="T21096" s="66" t="s">
        <v>3213</v>
      </c>
    </row>
    <row r="21097" spans="19:20">
      <c r="S21097" s="42">
        <v>20528</v>
      </c>
      <c r="T21097" s="66" t="s">
        <v>3213</v>
      </c>
    </row>
    <row r="21098" spans="19:20">
      <c r="S21098" s="42">
        <v>20529</v>
      </c>
      <c r="T21098" s="66" t="s">
        <v>3213</v>
      </c>
    </row>
    <row r="21099" spans="19:20">
      <c r="S21099" s="42">
        <v>20530</v>
      </c>
      <c r="T21099" s="66" t="s">
        <v>3213</v>
      </c>
    </row>
    <row r="21100" spans="19:20">
      <c r="S21100" s="42">
        <v>55065</v>
      </c>
      <c r="T21100" s="66" t="s">
        <v>3278</v>
      </c>
    </row>
    <row r="21101" spans="19:20">
      <c r="S21101" s="42">
        <v>29057</v>
      </c>
      <c r="T21101" s="66" t="s">
        <v>3293</v>
      </c>
    </row>
    <row r="21102" spans="19:20">
      <c r="S21102" s="42">
        <v>29056</v>
      </c>
      <c r="T21102" s="66" t="s">
        <v>3293</v>
      </c>
    </row>
    <row r="21103" spans="19:20">
      <c r="S21103" s="42">
        <v>29055</v>
      </c>
      <c r="T21103" s="66" t="s">
        <v>3293</v>
      </c>
    </row>
    <row r="21104" spans="19:20">
      <c r="S21104" s="42">
        <v>26876</v>
      </c>
      <c r="T21104" s="66" t="s">
        <v>3293</v>
      </c>
    </row>
    <row r="21105" spans="19:20">
      <c r="S21105" s="42">
        <v>26875</v>
      </c>
      <c r="T21105" s="66" t="s">
        <v>3293</v>
      </c>
    </row>
    <row r="21106" spans="19:20">
      <c r="S21106" s="42">
        <v>26877</v>
      </c>
      <c r="T21106" s="66" t="s">
        <v>5134</v>
      </c>
    </row>
    <row r="21107" spans="19:20">
      <c r="S21107" s="42">
        <v>3173</v>
      </c>
      <c r="T21107" s="66" t="s">
        <v>3293</v>
      </c>
    </row>
    <row r="21108" spans="19:20">
      <c r="S21108" s="42">
        <v>5377</v>
      </c>
      <c r="T21108" s="66" t="s">
        <v>4783</v>
      </c>
    </row>
    <row r="21109" spans="19:20">
      <c r="S21109" s="42">
        <v>20242</v>
      </c>
      <c r="T21109" s="66" t="s">
        <v>3213</v>
      </c>
    </row>
    <row r="21110" spans="19:20">
      <c r="S21110" s="42">
        <v>29072</v>
      </c>
      <c r="T21110" s="66" t="s">
        <v>5135</v>
      </c>
    </row>
    <row r="21111" spans="19:20">
      <c r="S21111" s="42">
        <v>29075</v>
      </c>
      <c r="T21111" s="66" t="s">
        <v>5135</v>
      </c>
    </row>
    <row r="21112" spans="19:20">
      <c r="S21112" s="42">
        <v>29067</v>
      </c>
      <c r="T21112" s="66" t="s">
        <v>3273</v>
      </c>
    </row>
    <row r="21113" spans="19:20">
      <c r="S21113" s="42">
        <v>5378</v>
      </c>
      <c r="T21113" s="66" t="s">
        <v>5135</v>
      </c>
    </row>
    <row r="21114" spans="19:20">
      <c r="S21114" s="42">
        <v>29070</v>
      </c>
      <c r="T21114" s="66" t="s">
        <v>5135</v>
      </c>
    </row>
    <row r="21115" spans="19:20">
      <c r="S21115" s="42">
        <v>29069</v>
      </c>
      <c r="T21115" s="66" t="s">
        <v>5135</v>
      </c>
    </row>
    <row r="21116" spans="19:20">
      <c r="S21116" s="42">
        <v>29071</v>
      </c>
      <c r="T21116" s="66" t="s">
        <v>5135</v>
      </c>
    </row>
    <row r="21117" spans="19:20">
      <c r="S21117" s="42">
        <v>26882</v>
      </c>
      <c r="T21117" s="66" t="s">
        <v>4740</v>
      </c>
    </row>
    <row r="21118" spans="19:20">
      <c r="S21118" s="42">
        <v>3175</v>
      </c>
      <c r="T21118" s="66" t="s">
        <v>5135</v>
      </c>
    </row>
    <row r="21119" spans="19:20">
      <c r="S21119" s="42">
        <v>26880</v>
      </c>
      <c r="T21119" s="66" t="s">
        <v>4817</v>
      </c>
    </row>
    <row r="21120" spans="19:20">
      <c r="S21120" s="42">
        <v>26881</v>
      </c>
      <c r="T21120" s="66" t="s">
        <v>3848</v>
      </c>
    </row>
    <row r="21121" spans="19:20">
      <c r="S21121" s="42">
        <v>29076</v>
      </c>
      <c r="T21121" s="66" t="s">
        <v>5135</v>
      </c>
    </row>
    <row r="21122" spans="19:20">
      <c r="S21122" s="42">
        <v>26879</v>
      </c>
      <c r="T21122" s="66" t="s">
        <v>4817</v>
      </c>
    </row>
    <row r="21123" spans="19:20">
      <c r="S21123" s="42">
        <v>6232</v>
      </c>
      <c r="T21123" s="66" t="s">
        <v>5135</v>
      </c>
    </row>
    <row r="21124" spans="19:20">
      <c r="S21124" s="42">
        <v>26885</v>
      </c>
      <c r="T21124" s="66" t="s">
        <v>5135</v>
      </c>
    </row>
    <row r="21125" spans="19:20">
      <c r="S21125" s="42">
        <v>6231</v>
      </c>
      <c r="T21125" s="66" t="s">
        <v>5135</v>
      </c>
    </row>
    <row r="21126" spans="19:20">
      <c r="S21126" s="42">
        <v>26884</v>
      </c>
      <c r="T21126" s="66" t="s">
        <v>5135</v>
      </c>
    </row>
    <row r="21127" spans="19:20">
      <c r="S21127" s="42">
        <v>29066</v>
      </c>
      <c r="T21127" s="66" t="s">
        <v>3213</v>
      </c>
    </row>
    <row r="21128" spans="19:20">
      <c r="S21128" s="42">
        <v>29074</v>
      </c>
      <c r="T21128" s="66" t="s">
        <v>5135</v>
      </c>
    </row>
    <row r="21129" spans="19:20">
      <c r="S21129" s="42">
        <v>29073</v>
      </c>
      <c r="T21129" s="66" t="s">
        <v>5135</v>
      </c>
    </row>
    <row r="21130" spans="19:20">
      <c r="S21130" s="42">
        <v>26889</v>
      </c>
      <c r="T21130" s="66" t="s">
        <v>5136</v>
      </c>
    </row>
    <row r="21131" spans="19:20">
      <c r="S21131" s="42">
        <v>29068</v>
      </c>
      <c r="T21131" s="66" t="s">
        <v>3273</v>
      </c>
    </row>
    <row r="21132" spans="19:20">
      <c r="S21132" s="42">
        <v>29077</v>
      </c>
      <c r="T21132" s="66" t="s">
        <v>5137</v>
      </c>
    </row>
    <row r="21133" spans="19:20">
      <c r="S21133" s="42">
        <v>26883</v>
      </c>
      <c r="T21133" s="66" t="s">
        <v>5138</v>
      </c>
    </row>
    <row r="21134" spans="19:20">
      <c r="S21134" s="42">
        <v>26886</v>
      </c>
      <c r="T21134" s="66" t="s">
        <v>3333</v>
      </c>
    </row>
    <row r="21135" spans="19:20">
      <c r="S21135" s="42">
        <v>29078</v>
      </c>
      <c r="T21135" s="66" t="s">
        <v>3254</v>
      </c>
    </row>
    <row r="21136" spans="19:20">
      <c r="S21136" s="42">
        <v>26898</v>
      </c>
      <c r="T21136" s="66" t="s">
        <v>5132</v>
      </c>
    </row>
    <row r="21137" spans="19:20">
      <c r="S21137" s="42">
        <v>26899</v>
      </c>
      <c r="T21137" s="66" t="s">
        <v>5132</v>
      </c>
    </row>
    <row r="21138" spans="19:20">
      <c r="S21138" s="42">
        <v>26907</v>
      </c>
      <c r="T21138" s="66" t="s">
        <v>5058</v>
      </c>
    </row>
    <row r="21139" spans="19:20">
      <c r="S21139" s="42">
        <v>26901</v>
      </c>
      <c r="T21139" s="66" t="s">
        <v>5058</v>
      </c>
    </row>
    <row r="21140" spans="19:20">
      <c r="S21140" s="42">
        <v>26902</v>
      </c>
      <c r="T21140" s="66" t="s">
        <v>5058</v>
      </c>
    </row>
    <row r="21141" spans="19:20">
      <c r="S21141" s="42">
        <v>26897</v>
      </c>
      <c r="T21141" s="66" t="s">
        <v>5133</v>
      </c>
    </row>
    <row r="21142" spans="19:20">
      <c r="S21142" s="42">
        <v>26896</v>
      </c>
      <c r="T21142" s="66" t="s">
        <v>5133</v>
      </c>
    </row>
    <row r="21143" spans="19:20">
      <c r="S21143" s="42">
        <v>26895</v>
      </c>
      <c r="T21143" s="66" t="s">
        <v>5131</v>
      </c>
    </row>
    <row r="21144" spans="19:20">
      <c r="S21144" s="42">
        <v>26894</v>
      </c>
      <c r="T21144" s="66" t="s">
        <v>5132</v>
      </c>
    </row>
    <row r="21145" spans="19:20">
      <c r="S21145" s="42">
        <v>26893</v>
      </c>
      <c r="T21145" s="66" t="s">
        <v>5132</v>
      </c>
    </row>
    <row r="21146" spans="19:20">
      <c r="S21146" s="42">
        <v>29079</v>
      </c>
      <c r="T21146" s="66" t="s">
        <v>5132</v>
      </c>
    </row>
    <row r="21147" spans="19:20">
      <c r="S21147" s="42">
        <v>26892</v>
      </c>
      <c r="T21147" s="66" t="s">
        <v>5132</v>
      </c>
    </row>
    <row r="21148" spans="19:20">
      <c r="S21148" s="42">
        <v>26891</v>
      </c>
      <c r="T21148" s="66" t="s">
        <v>5132</v>
      </c>
    </row>
    <row r="21149" spans="19:20">
      <c r="S21149" s="42">
        <v>26890</v>
      </c>
      <c r="T21149" s="66" t="s">
        <v>5136</v>
      </c>
    </row>
    <row r="21150" spans="19:20">
      <c r="S21150" s="42">
        <v>55066</v>
      </c>
      <c r="T21150" s="66" t="s">
        <v>3278</v>
      </c>
    </row>
    <row r="21151" spans="19:20">
      <c r="S21151" s="42">
        <v>26906</v>
      </c>
      <c r="T21151" s="66" t="s">
        <v>5058</v>
      </c>
    </row>
    <row r="21152" spans="19:20">
      <c r="S21152" s="42">
        <v>26905</v>
      </c>
      <c r="T21152" s="66" t="s">
        <v>5058</v>
      </c>
    </row>
    <row r="21153" spans="19:20">
      <c r="S21153" s="42">
        <v>26904</v>
      </c>
      <c r="T21153" s="66" t="s">
        <v>5058</v>
      </c>
    </row>
    <row r="21154" spans="19:20">
      <c r="S21154" s="42">
        <v>26903</v>
      </c>
      <c r="T21154" s="66" t="s">
        <v>5058</v>
      </c>
    </row>
    <row r="21155" spans="19:20">
      <c r="S21155" s="42">
        <v>26900</v>
      </c>
      <c r="T21155" s="66" t="s">
        <v>5058</v>
      </c>
    </row>
    <row r="21156" spans="19:20">
      <c r="S21156" s="42">
        <v>26888</v>
      </c>
      <c r="T21156" s="66" t="s">
        <v>5041</v>
      </c>
    </row>
    <row r="21157" spans="19:20">
      <c r="S21157" s="42">
        <v>26887</v>
      </c>
      <c r="T21157" s="66" t="s">
        <v>5041</v>
      </c>
    </row>
    <row r="21158" spans="19:20">
      <c r="S21158" s="42">
        <v>26915</v>
      </c>
      <c r="T21158" s="66" t="s">
        <v>4228</v>
      </c>
    </row>
    <row r="21159" spans="19:20">
      <c r="S21159" s="42">
        <v>26914</v>
      </c>
      <c r="T21159" s="66" t="s">
        <v>4228</v>
      </c>
    </row>
    <row r="21160" spans="19:20">
      <c r="S21160" s="42">
        <v>26913</v>
      </c>
      <c r="T21160" s="66" t="s">
        <v>4228</v>
      </c>
    </row>
    <row r="21161" spans="19:20">
      <c r="S21161" s="42">
        <v>26909</v>
      </c>
      <c r="T21161" s="66" t="s">
        <v>3230</v>
      </c>
    </row>
    <row r="21162" spans="19:20">
      <c r="S21162" s="42">
        <v>29081</v>
      </c>
      <c r="T21162" s="66" t="s">
        <v>3329</v>
      </c>
    </row>
    <row r="21163" spans="19:20">
      <c r="S21163" s="42">
        <v>5379</v>
      </c>
      <c r="T21163" s="66" t="s">
        <v>4813</v>
      </c>
    </row>
    <row r="21164" spans="19:20">
      <c r="S21164" s="42">
        <v>29083</v>
      </c>
      <c r="T21164" s="66" t="s">
        <v>4783</v>
      </c>
    </row>
    <row r="21165" spans="19:20">
      <c r="S21165" s="42">
        <v>26908</v>
      </c>
      <c r="T21165" s="66" t="s">
        <v>3230</v>
      </c>
    </row>
    <row r="21166" spans="19:20">
      <c r="S21166" s="42">
        <v>26912</v>
      </c>
      <c r="T21166" s="66" t="s">
        <v>5059</v>
      </c>
    </row>
    <row r="21167" spans="19:20">
      <c r="S21167" s="42">
        <v>26911</v>
      </c>
      <c r="T21167" s="66" t="s">
        <v>3230</v>
      </c>
    </row>
    <row r="21168" spans="19:20">
      <c r="S21168" s="42">
        <v>29082</v>
      </c>
      <c r="T21168" s="66" t="s">
        <v>3329</v>
      </c>
    </row>
    <row r="21169" spans="19:20">
      <c r="S21169" s="42">
        <v>26910</v>
      </c>
      <c r="T21169" s="66" t="s">
        <v>3230</v>
      </c>
    </row>
    <row r="21170" spans="19:20">
      <c r="S21170" s="42">
        <v>3176</v>
      </c>
      <c r="T21170" s="66" t="s">
        <v>4783</v>
      </c>
    </row>
    <row r="21171" spans="19:20">
      <c r="S21171" s="42">
        <v>26916</v>
      </c>
      <c r="T21171" s="66" t="s">
        <v>5139</v>
      </c>
    </row>
    <row r="21172" spans="19:20">
      <c r="S21172" s="42">
        <v>7160</v>
      </c>
      <c r="T21172" s="66" t="s">
        <v>3213</v>
      </c>
    </row>
    <row r="21173" spans="19:20">
      <c r="S21173" s="42">
        <v>26917</v>
      </c>
      <c r="T21173" s="66" t="s">
        <v>4817</v>
      </c>
    </row>
    <row r="21174" spans="19:20">
      <c r="S21174" s="42">
        <v>26918</v>
      </c>
      <c r="T21174" s="66" t="s">
        <v>4817</v>
      </c>
    </row>
    <row r="21175" spans="19:20">
      <c r="S21175" s="42">
        <v>29088</v>
      </c>
      <c r="T21175" s="66" t="s">
        <v>3329</v>
      </c>
    </row>
    <row r="21176" spans="19:20">
      <c r="S21176" s="42">
        <v>29087</v>
      </c>
      <c r="T21176" s="66" t="s">
        <v>3329</v>
      </c>
    </row>
    <row r="21177" spans="19:20">
      <c r="S21177" s="42">
        <v>6233</v>
      </c>
      <c r="T21177" s="66" t="s">
        <v>5140</v>
      </c>
    </row>
    <row r="21178" spans="19:20">
      <c r="S21178" s="42">
        <v>26920</v>
      </c>
      <c r="T21178" s="66" t="s">
        <v>4733</v>
      </c>
    </row>
    <row r="21179" spans="19:20">
      <c r="S21179" s="42">
        <v>29086</v>
      </c>
      <c r="T21179" s="66" t="s">
        <v>5141</v>
      </c>
    </row>
    <row r="21180" spans="19:20">
      <c r="S21180" s="42">
        <v>26921</v>
      </c>
      <c r="T21180" s="66" t="s">
        <v>4733</v>
      </c>
    </row>
    <row r="21181" spans="19:20">
      <c r="S21181" s="42">
        <v>29084</v>
      </c>
      <c r="T21181" s="66" t="s">
        <v>3329</v>
      </c>
    </row>
    <row r="21182" spans="19:20">
      <c r="S21182" s="42">
        <v>29085</v>
      </c>
      <c r="T21182" s="66" t="s">
        <v>3329</v>
      </c>
    </row>
    <row r="21183" spans="19:20">
      <c r="S21183" s="42">
        <v>26919</v>
      </c>
      <c r="T21183" s="66" t="s">
        <v>3442</v>
      </c>
    </row>
    <row r="21184" spans="19:20">
      <c r="S21184" s="42">
        <v>29080</v>
      </c>
      <c r="T21184" s="66" t="s">
        <v>3293</v>
      </c>
    </row>
    <row r="21185" spans="19:20">
      <c r="S21185" s="42">
        <v>16331333218</v>
      </c>
      <c r="T21185" s="66" t="s">
        <v>4734</v>
      </c>
    </row>
    <row r="21186" spans="19:20">
      <c r="S21186" s="42">
        <v>16331633318</v>
      </c>
      <c r="T21186" s="66" t="s">
        <v>4734</v>
      </c>
    </row>
    <row r="21187" spans="19:20">
      <c r="S21187" s="66" t="s">
        <v>5142</v>
      </c>
      <c r="T21187" s="66" t="s">
        <v>4734</v>
      </c>
    </row>
    <row r="21188" spans="19:20">
      <c r="S21188" s="66" t="s">
        <v>5143</v>
      </c>
      <c r="T21188" s="66" t="s">
        <v>4734</v>
      </c>
    </row>
    <row r="21189" spans="19:20">
      <c r="S21189" s="66" t="s">
        <v>5144</v>
      </c>
      <c r="T21189" s="66" t="s">
        <v>4734</v>
      </c>
    </row>
    <row r="21190" spans="19:20">
      <c r="S21190" s="42">
        <v>29091</v>
      </c>
      <c r="T21190" s="66" t="s">
        <v>5132</v>
      </c>
    </row>
    <row r="21191" spans="19:20">
      <c r="S21191" s="42">
        <v>26925</v>
      </c>
      <c r="T21191" s="66" t="s">
        <v>5132</v>
      </c>
    </row>
    <row r="21192" spans="19:20">
      <c r="S21192" s="42">
        <v>26924</v>
      </c>
      <c r="T21192" s="66" t="s">
        <v>5132</v>
      </c>
    </row>
    <row r="21193" spans="19:20">
      <c r="S21193" s="42">
        <v>26926</v>
      </c>
      <c r="T21193" s="66" t="s">
        <v>5132</v>
      </c>
    </row>
    <row r="21194" spans="19:20">
      <c r="S21194" s="42">
        <v>26927</v>
      </c>
      <c r="T21194" s="66" t="s">
        <v>5132</v>
      </c>
    </row>
    <row r="21195" spans="19:20">
      <c r="S21195" s="42">
        <v>26931</v>
      </c>
      <c r="T21195" s="66" t="s">
        <v>4282</v>
      </c>
    </row>
    <row r="21196" spans="19:20">
      <c r="S21196" s="42">
        <v>29099</v>
      </c>
      <c r="T21196" s="66" t="s">
        <v>4282</v>
      </c>
    </row>
    <row r="21197" spans="19:20">
      <c r="S21197" s="66" t="s">
        <v>5145</v>
      </c>
      <c r="T21197" s="66" t="s">
        <v>4734</v>
      </c>
    </row>
    <row r="21198" spans="19:20">
      <c r="S21198" s="66" t="s">
        <v>5146</v>
      </c>
      <c r="T21198" s="66" t="s">
        <v>4734</v>
      </c>
    </row>
    <row r="21199" spans="19:20">
      <c r="S21199" s="66" t="s">
        <v>5147</v>
      </c>
      <c r="T21199" s="66" t="s">
        <v>4259</v>
      </c>
    </row>
    <row r="21200" spans="19:20">
      <c r="S21200" s="66" t="s">
        <v>5148</v>
      </c>
      <c r="T21200" s="66" t="s">
        <v>4259</v>
      </c>
    </row>
    <row r="21201" spans="19:20">
      <c r="S21201" s="66" t="s">
        <v>5149</v>
      </c>
      <c r="T21201" s="66" t="s">
        <v>4259</v>
      </c>
    </row>
    <row r="21202" spans="19:20">
      <c r="S21202" s="66" t="s">
        <v>5150</v>
      </c>
      <c r="T21202" s="66" t="s">
        <v>4259</v>
      </c>
    </row>
    <row r="21203" spans="19:20">
      <c r="S21203" s="66" t="s">
        <v>5151</v>
      </c>
      <c r="T21203" s="66" t="s">
        <v>4259</v>
      </c>
    </row>
    <row r="21204" spans="19:20">
      <c r="S21204" s="66" t="s">
        <v>5152</v>
      </c>
      <c r="T21204" s="66" t="s">
        <v>4259</v>
      </c>
    </row>
    <row r="21205" spans="19:20">
      <c r="S21205" s="66" t="s">
        <v>5153</v>
      </c>
      <c r="T21205" s="66" t="s">
        <v>4259</v>
      </c>
    </row>
    <row r="21206" spans="19:20">
      <c r="S21206" s="66" t="s">
        <v>5154</v>
      </c>
      <c r="T21206" s="66" t="s">
        <v>4259</v>
      </c>
    </row>
    <row r="21207" spans="19:20">
      <c r="S21207" s="66" t="s">
        <v>5155</v>
      </c>
      <c r="T21207" s="66" t="s">
        <v>4259</v>
      </c>
    </row>
    <row r="21208" spans="19:20">
      <c r="S21208" s="66" t="s">
        <v>5156</v>
      </c>
      <c r="T21208" s="66" t="s">
        <v>4259</v>
      </c>
    </row>
    <row r="21209" spans="19:20">
      <c r="S21209" s="66" t="s">
        <v>5157</v>
      </c>
      <c r="T21209" s="66" t="s">
        <v>4259</v>
      </c>
    </row>
    <row r="21210" spans="19:20">
      <c r="S21210" s="66" t="s">
        <v>5158</v>
      </c>
      <c r="T21210" s="66" t="s">
        <v>4259</v>
      </c>
    </row>
    <row r="21211" spans="19:20">
      <c r="S21211" s="66" t="s">
        <v>5159</v>
      </c>
      <c r="T21211" s="66" t="s">
        <v>4259</v>
      </c>
    </row>
    <row r="21212" spans="19:20">
      <c r="S21212" s="66" t="s">
        <v>5160</v>
      </c>
      <c r="T21212" s="66" t="s">
        <v>4259</v>
      </c>
    </row>
    <row r="21213" spans="19:20">
      <c r="S21213" s="66" t="s">
        <v>5161</v>
      </c>
      <c r="T21213" s="66" t="s">
        <v>4259</v>
      </c>
    </row>
    <row r="21214" spans="19:20">
      <c r="S21214" s="66" t="s">
        <v>5162</v>
      </c>
      <c r="T21214" s="66" t="s">
        <v>4259</v>
      </c>
    </row>
    <row r="21215" spans="19:20">
      <c r="S21215" s="42">
        <v>26923</v>
      </c>
      <c r="T21215" s="66" t="s">
        <v>3329</v>
      </c>
    </row>
    <row r="21216" spans="19:20">
      <c r="S21216" s="42">
        <v>26922</v>
      </c>
      <c r="T21216" s="66" t="s">
        <v>3329</v>
      </c>
    </row>
    <row r="21217" spans="19:20">
      <c r="S21217" s="42">
        <v>29090</v>
      </c>
      <c r="T21217" s="66" t="s">
        <v>5163</v>
      </c>
    </row>
    <row r="21218" spans="19:20">
      <c r="S21218" s="42">
        <v>29089</v>
      </c>
      <c r="T21218" s="66" t="s">
        <v>3465</v>
      </c>
    </row>
    <row r="21219" spans="19:20">
      <c r="S21219" s="66" t="s">
        <v>5164</v>
      </c>
      <c r="T21219" s="66" t="s">
        <v>3442</v>
      </c>
    </row>
    <row r="21220" spans="19:20">
      <c r="S21220" s="66" t="s">
        <v>5165</v>
      </c>
      <c r="T21220" s="66" t="s">
        <v>3442</v>
      </c>
    </row>
    <row r="21221" spans="19:20">
      <c r="S21221" s="66" t="s">
        <v>5166</v>
      </c>
      <c r="T21221" s="66" t="s">
        <v>3442</v>
      </c>
    </row>
    <row r="21222" spans="19:20">
      <c r="S21222" s="66" t="s">
        <v>5167</v>
      </c>
      <c r="T21222" s="66" t="s">
        <v>3442</v>
      </c>
    </row>
    <row r="21223" spans="19:20">
      <c r="S21223" s="66" t="s">
        <v>5168</v>
      </c>
      <c r="T21223" s="66" t="s">
        <v>3442</v>
      </c>
    </row>
    <row r="21224" spans="19:20">
      <c r="S21224" s="66" t="s">
        <v>5169</v>
      </c>
      <c r="T21224" s="66" t="s">
        <v>3442</v>
      </c>
    </row>
    <row r="21225" spans="19:20">
      <c r="S21225" s="66" t="s">
        <v>5170</v>
      </c>
      <c r="T21225" s="66" t="s">
        <v>3442</v>
      </c>
    </row>
    <row r="21226" spans="19:20">
      <c r="S21226" s="66" t="s">
        <v>5171</v>
      </c>
      <c r="T21226" s="66" t="s">
        <v>3442</v>
      </c>
    </row>
    <row r="21227" spans="19:20">
      <c r="S21227" s="66" t="s">
        <v>5172</v>
      </c>
      <c r="T21227" s="66" t="s">
        <v>3442</v>
      </c>
    </row>
    <row r="21228" spans="19:20">
      <c r="S21228" s="66" t="s">
        <v>5173</v>
      </c>
      <c r="T21228" s="66" t="s">
        <v>3442</v>
      </c>
    </row>
    <row r="21229" spans="19:20">
      <c r="S21229" s="66" t="s">
        <v>5174</v>
      </c>
      <c r="T21229" s="66" t="s">
        <v>3442</v>
      </c>
    </row>
    <row r="21230" spans="19:20">
      <c r="S21230" s="66" t="s">
        <v>5175</v>
      </c>
      <c r="T21230" s="66" t="s">
        <v>3442</v>
      </c>
    </row>
    <row r="21231" spans="19:20">
      <c r="S21231" s="66" t="s">
        <v>5176</v>
      </c>
      <c r="T21231" s="66" t="s">
        <v>3442</v>
      </c>
    </row>
    <row r="21232" spans="19:20">
      <c r="S21232" s="66" t="s">
        <v>5177</v>
      </c>
      <c r="T21232" s="66" t="s">
        <v>3442</v>
      </c>
    </row>
    <row r="21233" spans="19:20">
      <c r="S21233" s="42">
        <v>29103</v>
      </c>
      <c r="T21233" s="66" t="s">
        <v>3216</v>
      </c>
    </row>
    <row r="21234" spans="19:20">
      <c r="S21234" s="42">
        <v>26940</v>
      </c>
      <c r="T21234" s="66" t="s">
        <v>3216</v>
      </c>
    </row>
    <row r="21235" spans="19:20">
      <c r="S21235" s="42">
        <v>26939</v>
      </c>
      <c r="T21235" s="66" t="s">
        <v>3216</v>
      </c>
    </row>
    <row r="21236" spans="19:20">
      <c r="S21236" s="42">
        <v>26868</v>
      </c>
      <c r="T21236" s="66" t="s">
        <v>5132</v>
      </c>
    </row>
    <row r="21237" spans="19:20">
      <c r="S21237" s="42">
        <v>26934</v>
      </c>
      <c r="T21237" s="66" t="s">
        <v>4783</v>
      </c>
    </row>
    <row r="21238" spans="19:20">
      <c r="S21238" s="42">
        <v>29102</v>
      </c>
      <c r="T21238" s="66" t="s">
        <v>5178</v>
      </c>
    </row>
    <row r="21239" spans="19:20">
      <c r="S21239" s="42">
        <v>26933</v>
      </c>
      <c r="T21239" s="66" t="s">
        <v>5179</v>
      </c>
    </row>
    <row r="21240" spans="19:20">
      <c r="S21240" s="42">
        <v>29101</v>
      </c>
      <c r="T21240" s="66" t="s">
        <v>4204</v>
      </c>
    </row>
    <row r="21241" spans="19:20">
      <c r="S21241" s="42">
        <v>26932</v>
      </c>
      <c r="T21241" s="66" t="s">
        <v>3216</v>
      </c>
    </row>
    <row r="21242" spans="19:20">
      <c r="S21242" s="42">
        <v>29100</v>
      </c>
      <c r="T21242" s="66" t="s">
        <v>3293</v>
      </c>
    </row>
    <row r="21243" spans="19:20">
      <c r="S21243" s="42">
        <v>26930</v>
      </c>
      <c r="T21243" s="66" t="s">
        <v>4736</v>
      </c>
    </row>
    <row r="21244" spans="19:20">
      <c r="S21244" s="42">
        <v>29098</v>
      </c>
      <c r="T21244" s="66" t="s">
        <v>4743</v>
      </c>
    </row>
    <row r="21245" spans="19:20">
      <c r="S21245" s="42">
        <v>26929</v>
      </c>
      <c r="T21245" s="66" t="s">
        <v>4743</v>
      </c>
    </row>
    <row r="21246" spans="19:20">
      <c r="S21246" s="42">
        <v>29097</v>
      </c>
      <c r="T21246" s="66" t="s">
        <v>4743</v>
      </c>
    </row>
    <row r="21247" spans="19:20">
      <c r="S21247" s="42">
        <v>26928</v>
      </c>
      <c r="T21247" s="66" t="s">
        <v>4743</v>
      </c>
    </row>
    <row r="21248" spans="19:20">
      <c r="S21248" s="42">
        <v>29096</v>
      </c>
      <c r="T21248" s="66" t="s">
        <v>4743</v>
      </c>
    </row>
    <row r="21249" spans="19:20">
      <c r="S21249" s="42">
        <v>29095</v>
      </c>
      <c r="T21249" s="66" t="s">
        <v>4743</v>
      </c>
    </row>
    <row r="21250" spans="19:20">
      <c r="S21250" s="42">
        <v>29094</v>
      </c>
      <c r="T21250" s="66" t="s">
        <v>4743</v>
      </c>
    </row>
    <row r="21251" spans="19:20">
      <c r="S21251" s="42">
        <v>29093</v>
      </c>
      <c r="T21251" s="66" t="s">
        <v>4743</v>
      </c>
    </row>
    <row r="21252" spans="19:20">
      <c r="S21252" s="42">
        <v>29092</v>
      </c>
      <c r="T21252" s="66" t="s">
        <v>4743</v>
      </c>
    </row>
    <row r="21253" spans="19:20">
      <c r="S21253" s="42">
        <v>26938</v>
      </c>
      <c r="T21253" s="66" t="s">
        <v>4204</v>
      </c>
    </row>
    <row r="21254" spans="19:20">
      <c r="S21254" s="42">
        <v>26937</v>
      </c>
      <c r="T21254" s="66" t="s">
        <v>4204</v>
      </c>
    </row>
    <row r="21255" spans="19:20">
      <c r="S21255" s="42">
        <v>26936</v>
      </c>
      <c r="T21255" s="66" t="s">
        <v>4204</v>
      </c>
    </row>
    <row r="21256" spans="19:20">
      <c r="S21256" s="42">
        <v>26935</v>
      </c>
      <c r="T21256" s="66" t="s">
        <v>4204</v>
      </c>
    </row>
    <row r="21257" spans="19:20">
      <c r="S21257" s="42">
        <v>29105</v>
      </c>
      <c r="T21257" s="66" t="s">
        <v>5180</v>
      </c>
    </row>
    <row r="21258" spans="19:20">
      <c r="S21258" s="42">
        <v>29104</v>
      </c>
      <c r="T21258" s="66" t="s">
        <v>5180</v>
      </c>
    </row>
    <row r="21259" spans="19:20">
      <c r="S21259" s="42">
        <v>29114</v>
      </c>
      <c r="T21259" s="66" t="s">
        <v>3329</v>
      </c>
    </row>
    <row r="21260" spans="19:20">
      <c r="S21260" s="42">
        <v>29113</v>
      </c>
      <c r="T21260" s="66" t="s">
        <v>3329</v>
      </c>
    </row>
    <row r="21261" spans="19:20">
      <c r="S21261" s="42">
        <v>29115</v>
      </c>
      <c r="T21261" s="66" t="s">
        <v>3329</v>
      </c>
    </row>
    <row r="21262" spans="19:20">
      <c r="S21262" s="42">
        <v>26953</v>
      </c>
      <c r="T21262" s="66" t="s">
        <v>3329</v>
      </c>
    </row>
    <row r="21263" spans="19:20">
      <c r="S21263" s="42">
        <v>26950</v>
      </c>
      <c r="T21263" s="66" t="s">
        <v>4736</v>
      </c>
    </row>
    <row r="21264" spans="19:20">
      <c r="S21264" s="42">
        <v>29109</v>
      </c>
      <c r="T21264" s="66" t="s">
        <v>4736</v>
      </c>
    </row>
    <row r="21265" spans="19:20">
      <c r="S21265" s="42">
        <v>26944</v>
      </c>
      <c r="T21265" s="66" t="s">
        <v>4736</v>
      </c>
    </row>
    <row r="21266" spans="19:20">
      <c r="S21266" s="42">
        <v>26947</v>
      </c>
      <c r="T21266" s="66" t="s">
        <v>4736</v>
      </c>
    </row>
    <row r="21267" spans="19:20">
      <c r="S21267" s="42">
        <v>26941</v>
      </c>
      <c r="T21267" s="66" t="s">
        <v>4736</v>
      </c>
    </row>
    <row r="21268" spans="19:20">
      <c r="S21268" s="42">
        <v>26948</v>
      </c>
      <c r="T21268" s="66" t="s">
        <v>4736</v>
      </c>
    </row>
    <row r="21269" spans="19:20">
      <c r="S21269" s="42">
        <v>26942</v>
      </c>
      <c r="T21269" s="66" t="s">
        <v>4736</v>
      </c>
    </row>
    <row r="21270" spans="19:20">
      <c r="S21270" s="42">
        <v>26945</v>
      </c>
      <c r="T21270" s="66" t="s">
        <v>4736</v>
      </c>
    </row>
    <row r="21271" spans="19:20">
      <c r="S21271" s="42">
        <v>26943</v>
      </c>
      <c r="T21271" s="66" t="s">
        <v>4736</v>
      </c>
    </row>
    <row r="21272" spans="19:20">
      <c r="S21272" s="42">
        <v>26946</v>
      </c>
      <c r="T21272" s="66" t="s">
        <v>4736</v>
      </c>
    </row>
    <row r="21273" spans="19:20">
      <c r="S21273" s="42">
        <v>26949</v>
      </c>
      <c r="T21273" s="66" t="s">
        <v>4736</v>
      </c>
    </row>
    <row r="21274" spans="19:20">
      <c r="S21274" s="42">
        <v>29108</v>
      </c>
      <c r="T21274" s="66" t="s">
        <v>4736</v>
      </c>
    </row>
    <row r="21275" spans="19:20">
      <c r="S21275" s="42">
        <v>26954</v>
      </c>
      <c r="T21275" s="66" t="s">
        <v>3354</v>
      </c>
    </row>
    <row r="21276" spans="19:20">
      <c r="S21276" s="42">
        <v>29118</v>
      </c>
      <c r="T21276" s="66" t="s">
        <v>3354</v>
      </c>
    </row>
    <row r="21277" spans="19:20">
      <c r="S21277" s="42">
        <v>29117</v>
      </c>
      <c r="T21277" s="66" t="s">
        <v>3354</v>
      </c>
    </row>
    <row r="21278" spans="19:20">
      <c r="S21278" s="42">
        <v>29116</v>
      </c>
      <c r="T21278" s="66" t="s">
        <v>3354</v>
      </c>
    </row>
    <row r="21279" spans="19:20">
      <c r="S21279" s="42">
        <v>26952</v>
      </c>
      <c r="T21279" s="66" t="s">
        <v>3293</v>
      </c>
    </row>
    <row r="21280" spans="19:20">
      <c r="S21280" s="42">
        <v>26951</v>
      </c>
      <c r="T21280" s="66" t="s">
        <v>3293</v>
      </c>
    </row>
    <row r="21281" spans="19:20">
      <c r="S21281" s="42">
        <v>29112</v>
      </c>
      <c r="T21281" s="66" t="s">
        <v>3293</v>
      </c>
    </row>
    <row r="21282" spans="19:20">
      <c r="S21282" s="42">
        <v>29111</v>
      </c>
      <c r="T21282" s="66" t="s">
        <v>3293</v>
      </c>
    </row>
    <row r="21283" spans="19:20">
      <c r="S21283" s="42">
        <v>29110</v>
      </c>
      <c r="T21283" s="66" t="s">
        <v>3293</v>
      </c>
    </row>
    <row r="21284" spans="19:20">
      <c r="S21284" s="42">
        <v>29107</v>
      </c>
      <c r="T21284" s="66" t="s">
        <v>4796</v>
      </c>
    </row>
    <row r="21285" spans="19:20">
      <c r="S21285" s="42">
        <v>29106</v>
      </c>
      <c r="T21285" s="66" t="s">
        <v>4796</v>
      </c>
    </row>
    <row r="21286" spans="19:20">
      <c r="S21286" s="66" t="s">
        <v>5181</v>
      </c>
      <c r="T21286" s="66" t="s">
        <v>4734</v>
      </c>
    </row>
    <row r="21287" spans="19:20">
      <c r="S21287" s="66" t="s">
        <v>5182</v>
      </c>
      <c r="T21287" s="66" t="s">
        <v>4734</v>
      </c>
    </row>
    <row r="21288" spans="19:20">
      <c r="S21288" s="42">
        <v>90495</v>
      </c>
      <c r="T21288" s="66" t="s">
        <v>4792</v>
      </c>
    </row>
    <row r="21289" spans="19:20">
      <c r="S21289" s="42">
        <v>90131</v>
      </c>
      <c r="T21289" s="66" t="s">
        <v>4792</v>
      </c>
    </row>
    <row r="21290" spans="19:20">
      <c r="S21290" s="42">
        <v>26958</v>
      </c>
      <c r="T21290" s="66" t="s">
        <v>3313</v>
      </c>
    </row>
    <row r="21291" spans="19:20">
      <c r="S21291" s="42">
        <v>29120</v>
      </c>
      <c r="T21291" s="66" t="s">
        <v>4796</v>
      </c>
    </row>
    <row r="21292" spans="19:20">
      <c r="S21292" s="42">
        <v>29122</v>
      </c>
      <c r="T21292" s="66" t="s">
        <v>3500</v>
      </c>
    </row>
    <row r="21293" spans="19:20">
      <c r="S21293" s="42">
        <v>29125</v>
      </c>
      <c r="T21293" s="66" t="s">
        <v>4642</v>
      </c>
    </row>
    <row r="21294" spans="19:20">
      <c r="S21294" s="42">
        <v>29123</v>
      </c>
      <c r="T21294" s="66" t="s">
        <v>3500</v>
      </c>
    </row>
    <row r="21295" spans="19:20">
      <c r="S21295" s="42">
        <v>29126</v>
      </c>
      <c r="T21295" s="66" t="s">
        <v>4642</v>
      </c>
    </row>
    <row r="21296" spans="19:20">
      <c r="S21296" s="42">
        <v>29124</v>
      </c>
      <c r="T21296" s="66" t="s">
        <v>5183</v>
      </c>
    </row>
    <row r="21297" spans="19:20">
      <c r="S21297" s="42">
        <v>29119</v>
      </c>
      <c r="T21297" s="66" t="s">
        <v>3242</v>
      </c>
    </row>
    <row r="21298" spans="19:20">
      <c r="S21298" s="42">
        <v>26956</v>
      </c>
      <c r="T21298" s="66" t="s">
        <v>3500</v>
      </c>
    </row>
    <row r="21299" spans="19:20">
      <c r="S21299" s="42">
        <v>29121</v>
      </c>
      <c r="T21299" s="66" t="s">
        <v>3500</v>
      </c>
    </row>
    <row r="21300" spans="19:20">
      <c r="S21300" s="42">
        <v>26957</v>
      </c>
      <c r="T21300" s="66" t="s">
        <v>3313</v>
      </c>
    </row>
    <row r="21301" spans="19:20">
      <c r="S21301" s="42">
        <v>26955</v>
      </c>
      <c r="T21301" s="66" t="s">
        <v>5098</v>
      </c>
    </row>
    <row r="21302" spans="19:20">
      <c r="S21302" s="42">
        <v>29127</v>
      </c>
      <c r="T21302" s="66" t="s">
        <v>3313</v>
      </c>
    </row>
    <row r="21303" spans="19:20">
      <c r="S21303" s="42">
        <v>29128</v>
      </c>
      <c r="T21303" s="66" t="s">
        <v>4642</v>
      </c>
    </row>
    <row r="21304" spans="19:20">
      <c r="S21304" s="42">
        <v>29130</v>
      </c>
      <c r="T21304" s="66" t="s">
        <v>5184</v>
      </c>
    </row>
    <row r="21305" spans="19:20">
      <c r="S21305" s="42">
        <v>29129</v>
      </c>
      <c r="T21305" s="66" t="s">
        <v>4990</v>
      </c>
    </row>
    <row r="21306" spans="19:20">
      <c r="S21306" s="42">
        <v>75125</v>
      </c>
      <c r="T21306" s="66" t="s">
        <v>3293</v>
      </c>
    </row>
    <row r="21307" spans="19:20">
      <c r="S21307" s="42">
        <v>75126</v>
      </c>
      <c r="T21307" s="66" t="s">
        <v>3293</v>
      </c>
    </row>
    <row r="21308" spans="19:20">
      <c r="S21308" s="66" t="s">
        <v>5185</v>
      </c>
      <c r="T21308" s="66" t="s">
        <v>3442</v>
      </c>
    </row>
    <row r="21309" spans="19:20">
      <c r="S21309" s="66" t="s">
        <v>5186</v>
      </c>
      <c r="T21309" s="66" t="s">
        <v>3442</v>
      </c>
    </row>
    <row r="21310" spans="19:20">
      <c r="S21310" s="66" t="s">
        <v>5187</v>
      </c>
      <c r="T21310" s="66" t="s">
        <v>3442</v>
      </c>
    </row>
    <row r="21311" spans="19:20">
      <c r="S21311" s="66" t="s">
        <v>5188</v>
      </c>
      <c r="T21311" s="66" t="s">
        <v>3442</v>
      </c>
    </row>
    <row r="21312" spans="19:20">
      <c r="S21312" s="66" t="s">
        <v>5189</v>
      </c>
      <c r="T21312" s="66" t="s">
        <v>3442</v>
      </c>
    </row>
    <row r="21313" spans="19:20">
      <c r="S21313" s="66" t="s">
        <v>5190</v>
      </c>
      <c r="T21313" s="66" t="s">
        <v>3442</v>
      </c>
    </row>
    <row r="21314" spans="19:20">
      <c r="S21314" s="66" t="s">
        <v>5191</v>
      </c>
      <c r="T21314" s="66" t="s">
        <v>3442</v>
      </c>
    </row>
    <row r="21315" spans="19:20">
      <c r="S21315" s="66" t="s">
        <v>5192</v>
      </c>
      <c r="T21315" s="66" t="s">
        <v>3442</v>
      </c>
    </row>
    <row r="21316" spans="19:20">
      <c r="S21316" s="66" t="s">
        <v>5193</v>
      </c>
      <c r="T21316" s="66" t="s">
        <v>3442</v>
      </c>
    </row>
    <row r="21317" spans="19:20">
      <c r="S21317" s="66" t="s">
        <v>5194</v>
      </c>
      <c r="T21317" s="66" t="s">
        <v>3442</v>
      </c>
    </row>
    <row r="21318" spans="19:20">
      <c r="S21318" s="42">
        <v>29133</v>
      </c>
      <c r="T21318" s="66" t="s">
        <v>5195</v>
      </c>
    </row>
    <row r="21319" spans="19:20">
      <c r="S21319" s="42">
        <v>29132</v>
      </c>
      <c r="T21319" s="66" t="s">
        <v>5195</v>
      </c>
    </row>
    <row r="21320" spans="19:20">
      <c r="S21320" s="42">
        <v>29131</v>
      </c>
      <c r="T21320" s="66" t="s">
        <v>3273</v>
      </c>
    </row>
    <row r="21321" spans="19:20">
      <c r="S21321" s="42">
        <v>90504</v>
      </c>
      <c r="T21321" s="66" t="s">
        <v>4792</v>
      </c>
    </row>
    <row r="21322" spans="19:20">
      <c r="S21322" s="42">
        <v>26963</v>
      </c>
      <c r="T21322" s="66" t="s">
        <v>4817</v>
      </c>
    </row>
    <row r="21323" spans="19:20">
      <c r="S21323" s="42">
        <v>26962</v>
      </c>
      <c r="T21323" s="66" t="s">
        <v>3313</v>
      </c>
    </row>
    <row r="21324" spans="19:20">
      <c r="S21324" s="42">
        <v>26959</v>
      </c>
      <c r="T21324" s="66" t="s">
        <v>3313</v>
      </c>
    </row>
    <row r="21325" spans="19:20">
      <c r="S21325" s="42">
        <v>29134</v>
      </c>
      <c r="T21325" s="66" t="s">
        <v>3313</v>
      </c>
    </row>
    <row r="21326" spans="19:20">
      <c r="S21326" s="42">
        <v>29135</v>
      </c>
      <c r="T21326" s="66" t="s">
        <v>3313</v>
      </c>
    </row>
    <row r="21327" spans="19:20">
      <c r="S21327" s="42">
        <v>29136</v>
      </c>
      <c r="T21327" s="66" t="s">
        <v>3313</v>
      </c>
    </row>
    <row r="21328" spans="19:20">
      <c r="S21328" s="42">
        <v>29137</v>
      </c>
      <c r="T21328" s="66" t="s">
        <v>3213</v>
      </c>
    </row>
    <row r="21329" spans="19:20">
      <c r="S21329" s="42">
        <v>29138</v>
      </c>
      <c r="T21329" s="66" t="s">
        <v>3313</v>
      </c>
    </row>
    <row r="21330" spans="19:20">
      <c r="S21330" s="42">
        <v>29139</v>
      </c>
      <c r="T21330" s="66" t="s">
        <v>3313</v>
      </c>
    </row>
    <row r="21331" spans="19:20">
      <c r="S21331" s="42">
        <v>26960</v>
      </c>
      <c r="T21331" s="66" t="s">
        <v>3313</v>
      </c>
    </row>
    <row r="21332" spans="19:20">
      <c r="S21332" s="42">
        <v>26961</v>
      </c>
      <c r="T21332" s="66" t="s">
        <v>3313</v>
      </c>
    </row>
    <row r="21333" spans="19:20">
      <c r="S21333" s="42">
        <v>29140</v>
      </c>
      <c r="T21333" s="66" t="s">
        <v>3313</v>
      </c>
    </row>
    <row r="21334" spans="19:20">
      <c r="S21334" s="42">
        <v>29141</v>
      </c>
      <c r="T21334" s="66" t="s">
        <v>3313</v>
      </c>
    </row>
    <row r="21335" spans="19:20">
      <c r="S21335" s="42">
        <v>26968</v>
      </c>
      <c r="T21335" s="66" t="s">
        <v>3230</v>
      </c>
    </row>
    <row r="21336" spans="19:20">
      <c r="S21336" s="42">
        <v>26966</v>
      </c>
      <c r="T21336" s="66" t="s">
        <v>3230</v>
      </c>
    </row>
    <row r="21337" spans="19:20">
      <c r="S21337" s="42">
        <v>26964</v>
      </c>
      <c r="T21337" s="66" t="s">
        <v>3230</v>
      </c>
    </row>
    <row r="21338" spans="19:20">
      <c r="S21338" s="42">
        <v>26982</v>
      </c>
      <c r="T21338" s="66" t="s">
        <v>3230</v>
      </c>
    </row>
    <row r="21339" spans="19:20">
      <c r="S21339" s="42">
        <v>26973</v>
      </c>
      <c r="T21339" s="66" t="s">
        <v>3230</v>
      </c>
    </row>
    <row r="21340" spans="19:20">
      <c r="S21340" s="42">
        <v>26970</v>
      </c>
      <c r="T21340" s="66" t="s">
        <v>3230</v>
      </c>
    </row>
    <row r="21341" spans="19:20">
      <c r="S21341" s="42">
        <v>26971</v>
      </c>
      <c r="T21341" s="66" t="s">
        <v>3230</v>
      </c>
    </row>
    <row r="21342" spans="19:20">
      <c r="S21342" s="42">
        <v>26967</v>
      </c>
      <c r="T21342" s="66" t="s">
        <v>3230</v>
      </c>
    </row>
    <row r="21343" spans="19:20">
      <c r="S21343" s="42">
        <v>26979</v>
      </c>
      <c r="T21343" s="66" t="s">
        <v>3230</v>
      </c>
    </row>
    <row r="21344" spans="19:20">
      <c r="S21344" s="42">
        <v>29142</v>
      </c>
      <c r="T21344" s="66" t="s">
        <v>5178</v>
      </c>
    </row>
    <row r="21345" spans="19:20">
      <c r="S21345" s="42">
        <v>26977</v>
      </c>
      <c r="T21345" s="66" t="s">
        <v>3230</v>
      </c>
    </row>
    <row r="21346" spans="19:20">
      <c r="S21346" s="42">
        <v>26983</v>
      </c>
      <c r="T21346" s="66" t="s">
        <v>3230</v>
      </c>
    </row>
    <row r="21347" spans="19:20">
      <c r="S21347" s="42">
        <v>26976</v>
      </c>
      <c r="T21347" s="66" t="s">
        <v>3230</v>
      </c>
    </row>
    <row r="21348" spans="19:20">
      <c r="S21348" s="42">
        <v>26980</v>
      </c>
      <c r="T21348" s="66" t="s">
        <v>3230</v>
      </c>
    </row>
    <row r="21349" spans="19:20">
      <c r="S21349" s="42">
        <v>26972</v>
      </c>
      <c r="T21349" s="66" t="s">
        <v>3230</v>
      </c>
    </row>
    <row r="21350" spans="19:20">
      <c r="S21350" s="42">
        <v>26975</v>
      </c>
      <c r="T21350" s="66" t="s">
        <v>3230</v>
      </c>
    </row>
    <row r="21351" spans="19:20">
      <c r="S21351" s="42">
        <v>26974</v>
      </c>
      <c r="T21351" s="66" t="s">
        <v>3230</v>
      </c>
    </row>
    <row r="21352" spans="19:20">
      <c r="S21352" s="42">
        <v>26969</v>
      </c>
      <c r="T21352" s="66" t="s">
        <v>3230</v>
      </c>
    </row>
    <row r="21353" spans="19:20">
      <c r="S21353" s="42">
        <v>26965</v>
      </c>
      <c r="T21353" s="66" t="s">
        <v>3230</v>
      </c>
    </row>
    <row r="21354" spans="19:20">
      <c r="S21354" s="42">
        <v>26981</v>
      </c>
      <c r="T21354" s="66" t="s">
        <v>3230</v>
      </c>
    </row>
    <row r="21355" spans="19:20">
      <c r="S21355" s="42">
        <v>26978</v>
      </c>
      <c r="T21355" s="66" t="s">
        <v>3230</v>
      </c>
    </row>
    <row r="21356" spans="19:20">
      <c r="S21356" s="42">
        <v>26984</v>
      </c>
      <c r="T21356" s="66" t="s">
        <v>3230</v>
      </c>
    </row>
    <row r="21357" spans="19:20">
      <c r="S21357" s="66" t="s">
        <v>5196</v>
      </c>
      <c r="T21357" s="66" t="s">
        <v>3442</v>
      </c>
    </row>
    <row r="21358" spans="19:20">
      <c r="S21358" s="66" t="s">
        <v>5197</v>
      </c>
      <c r="T21358" s="66" t="s">
        <v>3442</v>
      </c>
    </row>
    <row r="21359" spans="19:20">
      <c r="S21359" s="66" t="s">
        <v>5198</v>
      </c>
      <c r="T21359" s="66" t="s">
        <v>3442</v>
      </c>
    </row>
    <row r="21360" spans="19:20">
      <c r="S21360" s="66" t="s">
        <v>5199</v>
      </c>
      <c r="T21360" s="66" t="s">
        <v>3442</v>
      </c>
    </row>
    <row r="21361" spans="19:20">
      <c r="S21361" s="66" t="s">
        <v>5200</v>
      </c>
      <c r="T21361" s="66" t="s">
        <v>3442</v>
      </c>
    </row>
    <row r="21362" spans="19:20">
      <c r="S21362" s="66" t="s">
        <v>5201</v>
      </c>
      <c r="T21362" s="66" t="s">
        <v>3442</v>
      </c>
    </row>
    <row r="21363" spans="19:20">
      <c r="S21363" s="66" t="s">
        <v>5202</v>
      </c>
      <c r="T21363" s="66" t="s">
        <v>3442</v>
      </c>
    </row>
    <row r="21364" spans="19:20">
      <c r="S21364" s="66" t="s">
        <v>5203</v>
      </c>
      <c r="T21364" s="66" t="s">
        <v>3442</v>
      </c>
    </row>
    <row r="21365" spans="19:20">
      <c r="S21365" s="42">
        <v>70104</v>
      </c>
      <c r="T21365" s="66" t="s">
        <v>3313</v>
      </c>
    </row>
    <row r="21366" spans="19:20">
      <c r="S21366" s="42">
        <v>70102</v>
      </c>
      <c r="T21366" s="66" t="s">
        <v>4642</v>
      </c>
    </row>
    <row r="21367" spans="19:20">
      <c r="S21367" s="42">
        <v>70101</v>
      </c>
      <c r="T21367" s="66" t="s">
        <v>3313</v>
      </c>
    </row>
    <row r="21368" spans="19:20">
      <c r="S21368" s="42">
        <v>70103</v>
      </c>
      <c r="T21368" s="66" t="s">
        <v>3313</v>
      </c>
    </row>
    <row r="21369" spans="19:20">
      <c r="S21369" s="42">
        <v>51053</v>
      </c>
      <c r="T21369" s="66" t="s">
        <v>3278</v>
      </c>
    </row>
    <row r="21370" spans="19:20">
      <c r="S21370" s="42">
        <v>51054</v>
      </c>
      <c r="T21370" s="66" t="s">
        <v>3278</v>
      </c>
    </row>
    <row r="21371" spans="19:20">
      <c r="S21371" s="42">
        <v>51056</v>
      </c>
      <c r="T21371" s="66" t="s">
        <v>3278</v>
      </c>
    </row>
    <row r="21372" spans="19:20">
      <c r="S21372" s="42">
        <v>51055</v>
      </c>
      <c r="T21372" s="66" t="s">
        <v>3278</v>
      </c>
    </row>
    <row r="21373" spans="19:20">
      <c r="S21373" s="42">
        <v>51057</v>
      </c>
      <c r="T21373" s="66" t="s">
        <v>3278</v>
      </c>
    </row>
    <row r="21374" spans="19:20">
      <c r="S21374" s="42">
        <v>51058</v>
      </c>
      <c r="T21374" s="66" t="s">
        <v>3278</v>
      </c>
    </row>
    <row r="21375" spans="19:20">
      <c r="S21375" s="42">
        <v>51059</v>
      </c>
      <c r="T21375" s="66" t="s">
        <v>3278</v>
      </c>
    </row>
    <row r="21376" spans="19:20">
      <c r="S21376" s="42">
        <v>51060</v>
      </c>
      <c r="T21376" s="66" t="s">
        <v>3278</v>
      </c>
    </row>
    <row r="21377" spans="19:20">
      <c r="S21377" s="42">
        <v>51061</v>
      </c>
      <c r="T21377" s="66" t="s">
        <v>3278</v>
      </c>
    </row>
    <row r="21378" spans="19:20">
      <c r="S21378" s="42">
        <v>51062</v>
      </c>
      <c r="T21378" s="66" t="s">
        <v>3278</v>
      </c>
    </row>
    <row r="21379" spans="19:20">
      <c r="S21379" s="42">
        <v>51063</v>
      </c>
      <c r="T21379" s="66" t="s">
        <v>3278</v>
      </c>
    </row>
    <row r="21380" spans="19:20">
      <c r="S21380" s="42">
        <v>51064</v>
      </c>
      <c r="T21380" s="66" t="s">
        <v>3278</v>
      </c>
    </row>
    <row r="21381" spans="19:20">
      <c r="S21381" s="42">
        <v>51065</v>
      </c>
      <c r="T21381" s="66" t="s">
        <v>3278</v>
      </c>
    </row>
    <row r="21382" spans="19:20">
      <c r="S21382" s="42">
        <v>51066</v>
      </c>
      <c r="T21382" s="66" t="s">
        <v>3278</v>
      </c>
    </row>
    <row r="21383" spans="19:20">
      <c r="S21383" s="42">
        <v>51067</v>
      </c>
      <c r="T21383" s="66" t="s">
        <v>3278</v>
      </c>
    </row>
    <row r="21384" spans="19:20">
      <c r="S21384" s="42">
        <v>51068</v>
      </c>
      <c r="T21384" s="66" t="s">
        <v>3278</v>
      </c>
    </row>
    <row r="21385" spans="19:20">
      <c r="S21385" s="42">
        <v>75127</v>
      </c>
      <c r="T21385" s="66" t="s">
        <v>3293</v>
      </c>
    </row>
    <row r="21386" spans="19:20">
      <c r="S21386" s="42">
        <v>26986</v>
      </c>
      <c r="T21386" s="66" t="s">
        <v>3230</v>
      </c>
    </row>
    <row r="21387" spans="19:20">
      <c r="S21387" s="42">
        <v>26987</v>
      </c>
      <c r="T21387" s="66" t="s">
        <v>3230</v>
      </c>
    </row>
    <row r="21388" spans="19:20">
      <c r="S21388" s="42">
        <v>26985</v>
      </c>
      <c r="T21388" s="66" t="s">
        <v>3230</v>
      </c>
    </row>
    <row r="21389" spans="19:20">
      <c r="S21389" s="42">
        <v>26988</v>
      </c>
      <c r="T21389" s="66" t="s">
        <v>3230</v>
      </c>
    </row>
    <row r="21390" spans="19:20">
      <c r="S21390" s="42">
        <v>75128</v>
      </c>
      <c r="T21390" s="66" t="s">
        <v>3293</v>
      </c>
    </row>
    <row r="21391" spans="19:20">
      <c r="S21391" s="42">
        <v>29143</v>
      </c>
      <c r="T21391" s="66" t="s">
        <v>5204</v>
      </c>
    </row>
    <row r="21392" spans="19:20">
      <c r="S21392" s="42">
        <v>26989</v>
      </c>
      <c r="T21392" s="66" t="s">
        <v>5204</v>
      </c>
    </row>
    <row r="21393" spans="19:20">
      <c r="S21393" s="42">
        <v>75129</v>
      </c>
      <c r="T21393" s="66" t="s">
        <v>3293</v>
      </c>
    </row>
    <row r="21394" spans="19:20">
      <c r="S21394" s="42">
        <v>7161</v>
      </c>
      <c r="T21394" s="66" t="s">
        <v>3213</v>
      </c>
    </row>
    <row r="21395" spans="19:20">
      <c r="S21395" s="42">
        <v>29153</v>
      </c>
      <c r="T21395" s="66" t="s">
        <v>3354</v>
      </c>
    </row>
    <row r="21396" spans="19:20">
      <c r="S21396" s="66" t="s">
        <v>5205</v>
      </c>
      <c r="T21396" s="66" t="s">
        <v>4790</v>
      </c>
    </row>
    <row r="21397" spans="19:20">
      <c r="S21397" s="66" t="s">
        <v>5206</v>
      </c>
      <c r="T21397" s="66" t="s">
        <v>4790</v>
      </c>
    </row>
    <row r="21398" spans="19:20">
      <c r="S21398" s="42">
        <v>27000</v>
      </c>
      <c r="T21398" s="66" t="s">
        <v>5058</v>
      </c>
    </row>
    <row r="21399" spans="19:20">
      <c r="S21399" s="42">
        <v>27006</v>
      </c>
      <c r="T21399" s="66" t="s">
        <v>5058</v>
      </c>
    </row>
    <row r="21400" spans="19:20">
      <c r="S21400" s="42">
        <v>27008</v>
      </c>
      <c r="T21400" s="66" t="s">
        <v>5058</v>
      </c>
    </row>
    <row r="21401" spans="19:20">
      <c r="S21401" s="42">
        <v>27007</v>
      </c>
      <c r="T21401" s="66" t="s">
        <v>5058</v>
      </c>
    </row>
    <row r="21402" spans="19:20">
      <c r="S21402" s="42">
        <v>29154</v>
      </c>
      <c r="T21402" s="66" t="s">
        <v>3293</v>
      </c>
    </row>
    <row r="21403" spans="19:20">
      <c r="S21403" s="42">
        <v>27009</v>
      </c>
      <c r="T21403" s="66" t="s">
        <v>3293</v>
      </c>
    </row>
    <row r="21404" spans="19:20">
      <c r="S21404" s="42">
        <v>29155</v>
      </c>
      <c r="T21404" s="66" t="s">
        <v>3293</v>
      </c>
    </row>
    <row r="21405" spans="19:20">
      <c r="S21405" s="42">
        <v>27010</v>
      </c>
      <c r="T21405" s="66" t="s">
        <v>3293</v>
      </c>
    </row>
    <row r="21406" spans="19:20">
      <c r="S21406" s="42">
        <v>27011</v>
      </c>
      <c r="T21406" s="66" t="s">
        <v>3293</v>
      </c>
    </row>
    <row r="21407" spans="19:20">
      <c r="S21407" s="42">
        <v>27012</v>
      </c>
      <c r="T21407" s="66" t="s">
        <v>3293</v>
      </c>
    </row>
    <row r="21408" spans="19:20">
      <c r="S21408" s="42">
        <v>26995</v>
      </c>
      <c r="T21408" s="66" t="s">
        <v>4581</v>
      </c>
    </row>
    <row r="21409" spans="19:20">
      <c r="S21409" s="42">
        <v>26999</v>
      </c>
      <c r="T21409" s="66" t="s">
        <v>5058</v>
      </c>
    </row>
    <row r="21410" spans="19:20">
      <c r="S21410" s="42">
        <v>27005</v>
      </c>
      <c r="T21410" s="66" t="s">
        <v>5058</v>
      </c>
    </row>
    <row r="21411" spans="19:20">
      <c r="S21411" s="42">
        <v>27004</v>
      </c>
      <c r="T21411" s="66" t="s">
        <v>5058</v>
      </c>
    </row>
    <row r="21412" spans="19:20">
      <c r="S21412" s="42">
        <v>27003</v>
      </c>
      <c r="T21412" s="66" t="s">
        <v>5058</v>
      </c>
    </row>
    <row r="21413" spans="19:20">
      <c r="S21413" s="42">
        <v>27001</v>
      </c>
      <c r="T21413" s="66" t="s">
        <v>5058</v>
      </c>
    </row>
    <row r="21414" spans="19:20">
      <c r="S21414" s="42">
        <v>27002</v>
      </c>
      <c r="T21414" s="66" t="s">
        <v>5058</v>
      </c>
    </row>
    <row r="21415" spans="19:20">
      <c r="S21415" s="42">
        <v>26998</v>
      </c>
      <c r="T21415" s="66" t="s">
        <v>5058</v>
      </c>
    </row>
    <row r="21416" spans="19:20">
      <c r="S21416" s="42">
        <v>26997</v>
      </c>
      <c r="T21416" s="66" t="s">
        <v>5058</v>
      </c>
    </row>
    <row r="21417" spans="19:20">
      <c r="S21417" s="42">
        <v>26996</v>
      </c>
      <c r="T21417" s="66" t="s">
        <v>5058</v>
      </c>
    </row>
    <row r="21418" spans="19:20">
      <c r="S21418" s="42">
        <v>6234</v>
      </c>
      <c r="T21418" s="66" t="s">
        <v>5207</v>
      </c>
    </row>
    <row r="21419" spans="19:20">
      <c r="S21419" s="42">
        <v>26994</v>
      </c>
      <c r="T21419" s="66" t="s">
        <v>4796</v>
      </c>
    </row>
    <row r="21420" spans="19:20">
      <c r="S21420" s="42">
        <v>29152</v>
      </c>
      <c r="T21420" s="66" t="s">
        <v>3293</v>
      </c>
    </row>
    <row r="21421" spans="19:20">
      <c r="S21421" s="42">
        <v>29151</v>
      </c>
      <c r="T21421" s="66" t="s">
        <v>3273</v>
      </c>
    </row>
    <row r="21422" spans="19:20">
      <c r="S21422" s="42">
        <v>26993</v>
      </c>
      <c r="T21422" s="66" t="s">
        <v>3230</v>
      </c>
    </row>
    <row r="21423" spans="19:20">
      <c r="S21423" s="42">
        <v>26992</v>
      </c>
      <c r="T21423" s="66" t="s">
        <v>3293</v>
      </c>
    </row>
    <row r="21424" spans="19:20">
      <c r="S21424" s="42">
        <v>29150</v>
      </c>
      <c r="T21424" s="66" t="s">
        <v>3273</v>
      </c>
    </row>
    <row r="21425" spans="19:20">
      <c r="S21425" s="42">
        <v>29149</v>
      </c>
      <c r="T21425" s="66" t="s">
        <v>3273</v>
      </c>
    </row>
    <row r="21426" spans="19:20">
      <c r="S21426" s="42">
        <v>29148</v>
      </c>
      <c r="T21426" s="66" t="s">
        <v>3273</v>
      </c>
    </row>
    <row r="21427" spans="19:20">
      <c r="S21427" s="42">
        <v>29147</v>
      </c>
      <c r="T21427" s="66" t="s">
        <v>3273</v>
      </c>
    </row>
    <row r="21428" spans="19:20">
      <c r="S21428" s="42">
        <v>29146</v>
      </c>
      <c r="T21428" s="66" t="s">
        <v>3273</v>
      </c>
    </row>
    <row r="21429" spans="19:20">
      <c r="S21429" s="42">
        <v>26991</v>
      </c>
      <c r="T21429" s="66" t="s">
        <v>3273</v>
      </c>
    </row>
    <row r="21430" spans="19:20">
      <c r="S21430" s="42">
        <v>29145</v>
      </c>
      <c r="T21430" s="66" t="s">
        <v>3273</v>
      </c>
    </row>
    <row r="21431" spans="19:20">
      <c r="S21431" s="42">
        <v>26990</v>
      </c>
      <c r="T21431" s="66" t="s">
        <v>3273</v>
      </c>
    </row>
    <row r="21432" spans="19:20">
      <c r="S21432" s="42">
        <v>29144</v>
      </c>
      <c r="T21432" s="66" t="s">
        <v>3273</v>
      </c>
    </row>
    <row r="21433" spans="19:20">
      <c r="S21433" s="42">
        <v>29158</v>
      </c>
      <c r="T21433" s="66" t="s">
        <v>4543</v>
      </c>
    </row>
    <row r="21434" spans="19:20">
      <c r="S21434" s="42">
        <v>29157</v>
      </c>
      <c r="T21434" s="66" t="s">
        <v>4543</v>
      </c>
    </row>
    <row r="21435" spans="19:20">
      <c r="S21435" s="42">
        <v>29159</v>
      </c>
      <c r="T21435" s="66" t="s">
        <v>3293</v>
      </c>
    </row>
    <row r="21436" spans="19:20">
      <c r="S21436" s="42">
        <v>29156</v>
      </c>
      <c r="T21436" s="66" t="s">
        <v>4543</v>
      </c>
    </row>
    <row r="21437" spans="19:20">
      <c r="S21437" s="42">
        <v>27013</v>
      </c>
      <c r="T21437" s="66" t="s">
        <v>4543</v>
      </c>
    </row>
    <row r="21438" spans="19:20">
      <c r="S21438" s="66" t="s">
        <v>5208</v>
      </c>
      <c r="T21438" s="66" t="s">
        <v>3500</v>
      </c>
    </row>
    <row r="21439" spans="19:20">
      <c r="S21439" s="42">
        <v>27014</v>
      </c>
      <c r="T21439" s="66" t="s">
        <v>5204</v>
      </c>
    </row>
    <row r="21440" spans="19:20">
      <c r="S21440" s="42">
        <v>29160</v>
      </c>
      <c r="T21440" s="66" t="s">
        <v>3216</v>
      </c>
    </row>
    <row r="21441" spans="19:20">
      <c r="S21441" s="42">
        <v>27016</v>
      </c>
      <c r="T21441" s="66" t="s">
        <v>3230</v>
      </c>
    </row>
    <row r="21442" spans="19:20">
      <c r="S21442" s="42">
        <v>5380</v>
      </c>
      <c r="T21442" s="66" t="s">
        <v>3354</v>
      </c>
    </row>
    <row r="21443" spans="19:20">
      <c r="S21443" s="42">
        <v>29162</v>
      </c>
      <c r="T21443" s="66" t="s">
        <v>3354</v>
      </c>
    </row>
    <row r="21444" spans="19:20">
      <c r="S21444" s="42">
        <v>29161</v>
      </c>
      <c r="T21444" s="66" t="s">
        <v>3415</v>
      </c>
    </row>
    <row r="21445" spans="19:20">
      <c r="S21445" s="42">
        <v>29163</v>
      </c>
      <c r="T21445" s="66" t="s">
        <v>3354</v>
      </c>
    </row>
    <row r="21446" spans="19:20">
      <c r="S21446" s="42">
        <v>5382</v>
      </c>
      <c r="T21446" s="66" t="s">
        <v>3354</v>
      </c>
    </row>
    <row r="21447" spans="19:20">
      <c r="S21447" s="42">
        <v>5381</v>
      </c>
      <c r="T21447" s="66" t="s">
        <v>3354</v>
      </c>
    </row>
    <row r="21448" spans="19:20">
      <c r="S21448" s="42">
        <v>27017</v>
      </c>
      <c r="T21448" s="66" t="s">
        <v>3213</v>
      </c>
    </row>
    <row r="21449" spans="19:20">
      <c r="S21449" s="42">
        <v>51069</v>
      </c>
      <c r="T21449" s="66" t="s">
        <v>3278</v>
      </c>
    </row>
    <row r="21450" spans="19:20">
      <c r="S21450" s="42">
        <v>29167</v>
      </c>
      <c r="T21450" s="66" t="s">
        <v>4783</v>
      </c>
    </row>
    <row r="21451" spans="19:20">
      <c r="S21451" s="42">
        <v>29166</v>
      </c>
      <c r="T21451" s="66" t="s">
        <v>4783</v>
      </c>
    </row>
    <row r="21452" spans="19:20">
      <c r="S21452" s="42">
        <v>8025</v>
      </c>
      <c r="T21452" s="66" t="s">
        <v>4783</v>
      </c>
    </row>
    <row r="21453" spans="19:20">
      <c r="S21453" s="42">
        <v>29165</v>
      </c>
      <c r="T21453" s="66" t="s">
        <v>4747</v>
      </c>
    </row>
    <row r="21454" spans="19:20">
      <c r="S21454" s="42">
        <v>29164</v>
      </c>
      <c r="T21454" s="66" t="s">
        <v>3273</v>
      </c>
    </row>
    <row r="21455" spans="19:20">
      <c r="S21455" s="42">
        <v>75130</v>
      </c>
      <c r="T21455" s="66" t="s">
        <v>3293</v>
      </c>
    </row>
    <row r="21456" spans="19:20">
      <c r="S21456" s="42">
        <v>27018</v>
      </c>
      <c r="T21456" s="66" t="s">
        <v>3213</v>
      </c>
    </row>
    <row r="21457" spans="19:20">
      <c r="S21457" s="42">
        <v>29170</v>
      </c>
      <c r="T21457" s="66" t="s">
        <v>3273</v>
      </c>
    </row>
    <row r="21458" spans="19:20">
      <c r="S21458" s="42">
        <v>75131</v>
      </c>
      <c r="T21458" s="66" t="s">
        <v>3293</v>
      </c>
    </row>
    <row r="21459" spans="19:20">
      <c r="S21459" s="42">
        <v>29169</v>
      </c>
      <c r="T21459" s="66" t="s">
        <v>3293</v>
      </c>
    </row>
    <row r="21460" spans="19:20">
      <c r="S21460" s="42">
        <v>5383</v>
      </c>
      <c r="T21460" s="66" t="s">
        <v>3273</v>
      </c>
    </row>
    <row r="21461" spans="19:20">
      <c r="S21461" s="42">
        <v>29168</v>
      </c>
      <c r="T21461" s="66" t="s">
        <v>3293</v>
      </c>
    </row>
    <row r="21462" spans="19:20">
      <c r="S21462" s="42">
        <v>6235</v>
      </c>
      <c r="T21462" s="66" t="s">
        <v>3213</v>
      </c>
    </row>
    <row r="21463" spans="19:20">
      <c r="S21463" s="42">
        <v>29171</v>
      </c>
      <c r="T21463" s="66" t="s">
        <v>3313</v>
      </c>
    </row>
    <row r="21464" spans="19:20">
      <c r="S21464" s="42">
        <v>29172</v>
      </c>
      <c r="T21464" s="66" t="s">
        <v>3313</v>
      </c>
    </row>
    <row r="21465" spans="19:20">
      <c r="S21465" s="42">
        <v>29173</v>
      </c>
      <c r="T21465" s="66" t="s">
        <v>4642</v>
      </c>
    </row>
    <row r="21466" spans="19:20">
      <c r="S21466" s="42">
        <v>27019</v>
      </c>
      <c r="T21466" s="66" t="s">
        <v>5209</v>
      </c>
    </row>
    <row r="21467" spans="19:20">
      <c r="S21467" s="42">
        <v>5384</v>
      </c>
      <c r="T21467" s="66" t="s">
        <v>5210</v>
      </c>
    </row>
    <row r="21468" spans="19:20">
      <c r="S21468" s="42">
        <v>29174</v>
      </c>
      <c r="T21468" s="66" t="s">
        <v>5210</v>
      </c>
    </row>
    <row r="21469" spans="19:20">
      <c r="S21469" s="42">
        <v>29175</v>
      </c>
      <c r="T21469" s="66" t="s">
        <v>5211</v>
      </c>
    </row>
    <row r="21470" spans="19:20">
      <c r="S21470" s="66" t="s">
        <v>5212</v>
      </c>
      <c r="T21470" s="66" t="s">
        <v>3442</v>
      </c>
    </row>
    <row r="21471" spans="19:20">
      <c r="S21471" s="66" t="s">
        <v>5213</v>
      </c>
      <c r="T21471" s="66" t="s">
        <v>3442</v>
      </c>
    </row>
    <row r="21472" spans="19:20">
      <c r="S21472" s="66" t="s">
        <v>5214</v>
      </c>
      <c r="T21472" s="66" t="s">
        <v>3442</v>
      </c>
    </row>
    <row r="21473" spans="19:20">
      <c r="S21473" s="66" t="s">
        <v>5215</v>
      </c>
      <c r="T21473" s="66" t="s">
        <v>3442</v>
      </c>
    </row>
    <row r="21474" spans="19:20">
      <c r="S21474" s="66" t="s">
        <v>5216</v>
      </c>
      <c r="T21474" s="66" t="s">
        <v>3442</v>
      </c>
    </row>
    <row r="21475" spans="19:20">
      <c r="S21475" s="66" t="s">
        <v>5217</v>
      </c>
      <c r="T21475" s="66" t="s">
        <v>3442</v>
      </c>
    </row>
    <row r="21476" spans="19:20">
      <c r="S21476" s="66" t="s">
        <v>5218</v>
      </c>
      <c r="T21476" s="66" t="s">
        <v>3442</v>
      </c>
    </row>
    <row r="21477" spans="19:20">
      <c r="S21477" s="66" t="s">
        <v>5219</v>
      </c>
      <c r="T21477" s="66" t="s">
        <v>3442</v>
      </c>
    </row>
    <row r="21478" spans="19:20">
      <c r="S21478" s="66" t="s">
        <v>5220</v>
      </c>
      <c r="T21478" s="66" t="s">
        <v>3442</v>
      </c>
    </row>
    <row r="21479" spans="19:20">
      <c r="S21479" s="66" t="s">
        <v>5221</v>
      </c>
      <c r="T21479" s="66" t="s">
        <v>3442</v>
      </c>
    </row>
    <row r="21480" spans="19:20">
      <c r="S21480" s="66" t="s">
        <v>5222</v>
      </c>
      <c r="T21480" s="66" t="s">
        <v>3442</v>
      </c>
    </row>
    <row r="21481" spans="19:20">
      <c r="S21481" s="66" t="s">
        <v>5223</v>
      </c>
      <c r="T21481" s="66" t="s">
        <v>3442</v>
      </c>
    </row>
    <row r="21482" spans="19:20">
      <c r="S21482" s="66" t="s">
        <v>5224</v>
      </c>
      <c r="T21482" s="66" t="s">
        <v>3442</v>
      </c>
    </row>
    <row r="21483" spans="19:20">
      <c r="S21483" s="66" t="s">
        <v>5225</v>
      </c>
      <c r="T21483" s="66" t="s">
        <v>3442</v>
      </c>
    </row>
    <row r="21484" spans="19:20">
      <c r="S21484" s="42">
        <v>29176</v>
      </c>
      <c r="T21484" s="66" t="s">
        <v>3471</v>
      </c>
    </row>
    <row r="21485" spans="19:20">
      <c r="S21485" s="42">
        <v>5385</v>
      </c>
      <c r="T21485" s="66" t="s">
        <v>3471</v>
      </c>
    </row>
    <row r="21486" spans="19:20">
      <c r="S21486" s="42">
        <v>27020</v>
      </c>
      <c r="T21486" s="66" t="s">
        <v>3216</v>
      </c>
    </row>
    <row r="21487" spans="19:20">
      <c r="S21487" s="42">
        <v>27021</v>
      </c>
      <c r="T21487" s="66" t="s">
        <v>3216</v>
      </c>
    </row>
    <row r="21488" spans="19:20">
      <c r="S21488" s="42">
        <v>27022</v>
      </c>
      <c r="T21488" s="66" t="s">
        <v>3216</v>
      </c>
    </row>
    <row r="21489" spans="19:20">
      <c r="S21489" s="42">
        <v>29181</v>
      </c>
      <c r="T21489" s="66" t="s">
        <v>3216</v>
      </c>
    </row>
    <row r="21490" spans="19:20">
      <c r="S21490" s="42">
        <v>29182</v>
      </c>
      <c r="T21490" s="66" t="s">
        <v>3216</v>
      </c>
    </row>
    <row r="21491" spans="19:20">
      <c r="S21491" s="42">
        <v>27023</v>
      </c>
      <c r="T21491" s="66" t="s">
        <v>5226</v>
      </c>
    </row>
    <row r="21492" spans="19:20">
      <c r="S21492" s="42">
        <v>29180</v>
      </c>
      <c r="T21492" s="66" t="s">
        <v>3301</v>
      </c>
    </row>
    <row r="21493" spans="19:20">
      <c r="S21493" s="42">
        <v>29179</v>
      </c>
      <c r="T21493" s="66" t="s">
        <v>3301</v>
      </c>
    </row>
    <row r="21494" spans="19:20">
      <c r="S21494" s="42">
        <v>29178</v>
      </c>
      <c r="T21494" s="66" t="s">
        <v>3301</v>
      </c>
    </row>
    <row r="21495" spans="19:20">
      <c r="S21495" s="42">
        <v>29177</v>
      </c>
      <c r="T21495" s="66" t="s">
        <v>3301</v>
      </c>
    </row>
    <row r="21496" spans="19:20">
      <c r="S21496" s="42">
        <v>83411</v>
      </c>
      <c r="T21496" s="66" t="s">
        <v>3313</v>
      </c>
    </row>
    <row r="21497" spans="19:20">
      <c r="S21497" s="42">
        <v>83410</v>
      </c>
      <c r="T21497" s="66" t="s">
        <v>3313</v>
      </c>
    </row>
    <row r="21498" spans="19:20">
      <c r="S21498" s="42">
        <v>51070</v>
      </c>
      <c r="T21498" s="66" t="s">
        <v>3278</v>
      </c>
    </row>
    <row r="21499" spans="19:20">
      <c r="S21499" s="66" t="s">
        <v>5227</v>
      </c>
      <c r="T21499" s="66" t="s">
        <v>4734</v>
      </c>
    </row>
    <row r="21500" spans="19:20">
      <c r="S21500" s="66" t="s">
        <v>5228</v>
      </c>
      <c r="T21500" s="66" t="s">
        <v>4734</v>
      </c>
    </row>
    <row r="21501" spans="19:20">
      <c r="S21501" s="66" t="s">
        <v>5229</v>
      </c>
      <c r="T21501" s="66" t="s">
        <v>4734</v>
      </c>
    </row>
    <row r="21502" spans="19:20">
      <c r="S21502" s="42">
        <v>16330263118</v>
      </c>
      <c r="T21502" s="66" t="s">
        <v>4734</v>
      </c>
    </row>
    <row r="21503" spans="19:20">
      <c r="S21503" s="66" t="s">
        <v>5230</v>
      </c>
      <c r="T21503" s="66" t="s">
        <v>4734</v>
      </c>
    </row>
    <row r="21504" spans="19:20">
      <c r="S21504" s="66" t="s">
        <v>5231</v>
      </c>
      <c r="T21504" s="66" t="s">
        <v>4734</v>
      </c>
    </row>
    <row r="21505" spans="19:20">
      <c r="S21505" s="42">
        <v>27024</v>
      </c>
      <c r="T21505" s="66" t="s">
        <v>3465</v>
      </c>
    </row>
    <row r="21506" spans="19:20">
      <c r="S21506" s="42">
        <v>29184</v>
      </c>
      <c r="T21506" s="66" t="s">
        <v>3293</v>
      </c>
    </row>
    <row r="21507" spans="19:20">
      <c r="S21507" s="42">
        <v>27025</v>
      </c>
      <c r="T21507" s="66" t="s">
        <v>3465</v>
      </c>
    </row>
    <row r="21508" spans="19:20">
      <c r="S21508" s="42">
        <v>27027</v>
      </c>
      <c r="T21508" s="66" t="s">
        <v>5006</v>
      </c>
    </row>
    <row r="21509" spans="19:20">
      <c r="S21509" s="42">
        <v>29183</v>
      </c>
      <c r="T21509" s="66" t="s">
        <v>3465</v>
      </c>
    </row>
    <row r="21510" spans="19:20">
      <c r="S21510" s="42">
        <v>27026</v>
      </c>
      <c r="T21510" s="66" t="s">
        <v>3293</v>
      </c>
    </row>
    <row r="21511" spans="19:20">
      <c r="S21511" s="42">
        <v>27028</v>
      </c>
      <c r="T21511" s="66" t="s">
        <v>5232</v>
      </c>
    </row>
    <row r="21512" spans="19:20">
      <c r="S21512" s="42">
        <v>27029</v>
      </c>
      <c r="T21512" s="66" t="s">
        <v>5233</v>
      </c>
    </row>
    <row r="21513" spans="19:20">
      <c r="S21513" s="42">
        <v>27030</v>
      </c>
      <c r="T21513" s="66" t="s">
        <v>5233</v>
      </c>
    </row>
    <row r="21514" spans="19:20">
      <c r="S21514" s="42">
        <v>83412</v>
      </c>
      <c r="T21514" s="66" t="s">
        <v>4642</v>
      </c>
    </row>
    <row r="21515" spans="19:20">
      <c r="S21515" s="42">
        <v>27034</v>
      </c>
      <c r="T21515" s="66" t="s">
        <v>4259</v>
      </c>
    </row>
    <row r="21516" spans="19:20">
      <c r="S21516" s="42">
        <v>27033</v>
      </c>
      <c r="T21516" s="66" t="s">
        <v>4259</v>
      </c>
    </row>
    <row r="21517" spans="19:20">
      <c r="S21517" s="42">
        <v>27032</v>
      </c>
      <c r="T21517" s="66" t="s">
        <v>4259</v>
      </c>
    </row>
    <row r="21518" spans="19:20">
      <c r="S21518" s="42">
        <v>27031</v>
      </c>
      <c r="T21518" s="66" t="s">
        <v>4259</v>
      </c>
    </row>
    <row r="21519" spans="19:20">
      <c r="S21519" s="42">
        <v>29185</v>
      </c>
      <c r="T21519" s="66" t="s">
        <v>4581</v>
      </c>
    </row>
    <row r="21520" spans="19:20">
      <c r="S21520" s="42">
        <v>70105</v>
      </c>
      <c r="T21520" s="66" t="s">
        <v>3313</v>
      </c>
    </row>
    <row r="21521" spans="19:20">
      <c r="S21521" s="66" t="s">
        <v>5234</v>
      </c>
      <c r="T21521" s="66" t="s">
        <v>3442</v>
      </c>
    </row>
    <row r="21522" spans="19:20">
      <c r="S21522" s="66" t="s">
        <v>5235</v>
      </c>
      <c r="T21522" s="66" t="s">
        <v>3442</v>
      </c>
    </row>
    <row r="21523" spans="19:20">
      <c r="S21523" s="66" t="s">
        <v>5236</v>
      </c>
      <c r="T21523" s="66" t="s">
        <v>3442</v>
      </c>
    </row>
    <row r="21524" spans="19:20">
      <c r="S21524" s="66" t="s">
        <v>5237</v>
      </c>
      <c r="T21524" s="66" t="s">
        <v>3442</v>
      </c>
    </row>
    <row r="21525" spans="19:20">
      <c r="S21525" s="66" t="s">
        <v>5238</v>
      </c>
      <c r="T21525" s="66" t="s">
        <v>3442</v>
      </c>
    </row>
    <row r="21526" spans="19:20">
      <c r="S21526" s="66" t="s">
        <v>5239</v>
      </c>
      <c r="T21526" s="66" t="s">
        <v>3442</v>
      </c>
    </row>
    <row r="21527" spans="19:20">
      <c r="S21527" s="66" t="s">
        <v>5240</v>
      </c>
      <c r="T21527" s="66" t="s">
        <v>3442</v>
      </c>
    </row>
    <row r="21528" spans="19:20">
      <c r="S21528" s="66" t="s">
        <v>5241</v>
      </c>
      <c r="T21528" s="66" t="s">
        <v>3442</v>
      </c>
    </row>
    <row r="21529" spans="19:20">
      <c r="S21529" s="66" t="s">
        <v>5242</v>
      </c>
      <c r="T21529" s="66" t="s">
        <v>3442</v>
      </c>
    </row>
    <row r="21530" spans="19:20">
      <c r="S21530" s="66" t="s">
        <v>5243</v>
      </c>
      <c r="T21530" s="66" t="s">
        <v>3442</v>
      </c>
    </row>
    <row r="21531" spans="19:20">
      <c r="S21531" s="66" t="s">
        <v>5244</v>
      </c>
      <c r="T21531" s="66" t="s">
        <v>3442</v>
      </c>
    </row>
    <row r="21532" spans="19:20">
      <c r="S21532" s="66" t="s">
        <v>5245</v>
      </c>
      <c r="T21532" s="66" t="s">
        <v>3442</v>
      </c>
    </row>
    <row r="21533" spans="19:20">
      <c r="S21533" s="66" t="s">
        <v>5246</v>
      </c>
      <c r="T21533" s="66" t="s">
        <v>3442</v>
      </c>
    </row>
    <row r="21534" spans="19:20">
      <c r="S21534" s="66" t="s">
        <v>5247</v>
      </c>
      <c r="T21534" s="66" t="s">
        <v>3442</v>
      </c>
    </row>
    <row r="21535" spans="19:20">
      <c r="S21535" s="66" t="s">
        <v>5248</v>
      </c>
      <c r="T21535" s="66" t="s">
        <v>3442</v>
      </c>
    </row>
    <row r="21536" spans="19:20">
      <c r="S21536" s="66" t="s">
        <v>5249</v>
      </c>
      <c r="T21536" s="66" t="s">
        <v>3442</v>
      </c>
    </row>
    <row r="21537" spans="19:20">
      <c r="S21537" s="66" t="s">
        <v>5250</v>
      </c>
      <c r="T21537" s="66" t="s">
        <v>3442</v>
      </c>
    </row>
    <row r="21538" spans="19:20">
      <c r="S21538" s="66" t="s">
        <v>5251</v>
      </c>
      <c r="T21538" s="66" t="s">
        <v>3442</v>
      </c>
    </row>
    <row r="21539" spans="19:20">
      <c r="S21539" s="66" t="s">
        <v>5252</v>
      </c>
      <c r="T21539" s="66" t="s">
        <v>3442</v>
      </c>
    </row>
    <row r="21540" spans="19:20">
      <c r="S21540" s="66" t="s">
        <v>5253</v>
      </c>
      <c r="T21540" s="66" t="s">
        <v>3442</v>
      </c>
    </row>
    <row r="21541" spans="19:20">
      <c r="S21541" s="42">
        <v>29188</v>
      </c>
      <c r="T21541" s="66" t="s">
        <v>3442</v>
      </c>
    </row>
    <row r="21542" spans="19:20">
      <c r="S21542" s="42">
        <v>29187</v>
      </c>
      <c r="T21542" s="66" t="s">
        <v>3442</v>
      </c>
    </row>
    <row r="21543" spans="19:20">
      <c r="S21543" s="42">
        <v>29186</v>
      </c>
      <c r="T21543" s="66" t="s">
        <v>3213</v>
      </c>
    </row>
    <row r="21544" spans="19:20">
      <c r="S21544" s="42">
        <v>27035</v>
      </c>
      <c r="T21544" s="66" t="s">
        <v>4736</v>
      </c>
    </row>
    <row r="21545" spans="19:20">
      <c r="S21545" s="42">
        <v>27036</v>
      </c>
      <c r="T21545" s="66" t="s">
        <v>4736</v>
      </c>
    </row>
    <row r="21546" spans="19:20">
      <c r="S21546" s="42">
        <v>55067</v>
      </c>
      <c r="T21546" s="66" t="s">
        <v>3278</v>
      </c>
    </row>
    <row r="21547" spans="19:20">
      <c r="S21547" s="42">
        <v>29189</v>
      </c>
      <c r="T21547" s="66" t="s">
        <v>5131</v>
      </c>
    </row>
    <row r="21548" spans="19:20">
      <c r="S21548" s="42">
        <v>29192</v>
      </c>
      <c r="T21548" s="66" t="s">
        <v>5131</v>
      </c>
    </row>
    <row r="21549" spans="19:20">
      <c r="S21549" s="42">
        <v>29190</v>
      </c>
      <c r="T21549" s="66" t="s">
        <v>5131</v>
      </c>
    </row>
    <row r="21550" spans="19:20">
      <c r="S21550" s="42">
        <v>29193</v>
      </c>
      <c r="T21550" s="66" t="s">
        <v>4263</v>
      </c>
    </row>
    <row r="21551" spans="19:20">
      <c r="S21551" s="42">
        <v>29194</v>
      </c>
      <c r="T21551" s="66" t="s">
        <v>4263</v>
      </c>
    </row>
    <row r="21552" spans="19:20">
      <c r="S21552" s="42">
        <v>29195</v>
      </c>
      <c r="T21552" s="66" t="s">
        <v>4263</v>
      </c>
    </row>
    <row r="21553" spans="19:20">
      <c r="S21553" s="42">
        <v>29196</v>
      </c>
      <c r="T21553" s="66" t="s">
        <v>4263</v>
      </c>
    </row>
    <row r="21554" spans="19:20">
      <c r="S21554" s="42">
        <v>29191</v>
      </c>
      <c r="T21554" s="66" t="s">
        <v>5131</v>
      </c>
    </row>
    <row r="21555" spans="19:20">
      <c r="S21555" s="42">
        <v>27037</v>
      </c>
      <c r="T21555" s="66" t="s">
        <v>5254</v>
      </c>
    </row>
    <row r="21556" spans="19:20">
      <c r="S21556" s="42">
        <v>75054</v>
      </c>
      <c r="T21556" s="66" t="s">
        <v>3293</v>
      </c>
    </row>
    <row r="21557" spans="19:20">
      <c r="S21557" s="42">
        <v>27038</v>
      </c>
      <c r="T21557" s="66" t="s">
        <v>4817</v>
      </c>
    </row>
    <row r="21558" spans="19:20">
      <c r="S21558" s="42">
        <v>27044</v>
      </c>
      <c r="T21558" s="66" t="s">
        <v>5131</v>
      </c>
    </row>
    <row r="21559" spans="19:20">
      <c r="S21559" s="42">
        <v>27046</v>
      </c>
      <c r="T21559" s="66" t="s">
        <v>5131</v>
      </c>
    </row>
    <row r="21560" spans="19:20">
      <c r="S21560" s="42">
        <v>6236</v>
      </c>
      <c r="T21560" s="66" t="s">
        <v>5255</v>
      </c>
    </row>
    <row r="21561" spans="19:20">
      <c r="S21561" s="42">
        <v>3177</v>
      </c>
      <c r="T21561" s="66" t="s">
        <v>4783</v>
      </c>
    </row>
    <row r="21562" spans="19:20">
      <c r="S21562" s="42">
        <v>27039</v>
      </c>
      <c r="T21562" s="66" t="s">
        <v>4796</v>
      </c>
    </row>
    <row r="21563" spans="19:20">
      <c r="S21563" s="42">
        <v>29198</v>
      </c>
      <c r="T21563" s="66" t="s">
        <v>5256</v>
      </c>
    </row>
    <row r="21564" spans="19:20">
      <c r="S21564" s="42">
        <v>29197</v>
      </c>
      <c r="T21564" s="66" t="s">
        <v>5256</v>
      </c>
    </row>
    <row r="21565" spans="19:20">
      <c r="S21565" s="42">
        <v>29204</v>
      </c>
      <c r="T21565" s="66" t="s">
        <v>5131</v>
      </c>
    </row>
    <row r="21566" spans="19:20">
      <c r="S21566" s="42">
        <v>29199</v>
      </c>
      <c r="T21566" s="66" t="s">
        <v>4796</v>
      </c>
    </row>
    <row r="21567" spans="19:20">
      <c r="S21567" s="42">
        <v>27045</v>
      </c>
      <c r="T21567" s="66" t="s">
        <v>5131</v>
      </c>
    </row>
    <row r="21568" spans="19:20">
      <c r="S21568" s="42">
        <v>27040</v>
      </c>
      <c r="T21568" s="66" t="s">
        <v>5256</v>
      </c>
    </row>
    <row r="21569" spans="19:20">
      <c r="S21569" s="42">
        <v>29202</v>
      </c>
      <c r="T21569" s="66" t="s">
        <v>3230</v>
      </c>
    </row>
    <row r="21570" spans="19:20">
      <c r="S21570" s="42">
        <v>29200</v>
      </c>
      <c r="T21570" s="66" t="s">
        <v>3293</v>
      </c>
    </row>
    <row r="21571" spans="19:20">
      <c r="S21571" s="42">
        <v>29203</v>
      </c>
      <c r="T21571" s="66" t="s">
        <v>5131</v>
      </c>
    </row>
    <row r="21572" spans="19:20">
      <c r="S21572" s="42">
        <v>29201</v>
      </c>
      <c r="T21572" s="66" t="s">
        <v>4796</v>
      </c>
    </row>
    <row r="21573" spans="19:20">
      <c r="S21573" s="42">
        <v>27042</v>
      </c>
      <c r="T21573" s="66" t="s">
        <v>5133</v>
      </c>
    </row>
    <row r="21574" spans="19:20">
      <c r="S21574" s="42">
        <v>27043</v>
      </c>
      <c r="T21574" s="66" t="s">
        <v>5131</v>
      </c>
    </row>
    <row r="21575" spans="19:20">
      <c r="S21575" s="42">
        <v>27041</v>
      </c>
      <c r="T21575" s="66" t="s">
        <v>4736</v>
      </c>
    </row>
    <row r="21576" spans="19:20">
      <c r="S21576" s="42">
        <v>83413</v>
      </c>
      <c r="T21576" s="66" t="s">
        <v>3313</v>
      </c>
    </row>
    <row r="21577" spans="19:20">
      <c r="S21577" s="42">
        <v>27049</v>
      </c>
      <c r="T21577" s="66" t="s">
        <v>4772</v>
      </c>
    </row>
    <row r="21578" spans="19:20">
      <c r="S21578" s="42">
        <v>27051</v>
      </c>
      <c r="T21578" s="66" t="s">
        <v>5226</v>
      </c>
    </row>
    <row r="21579" spans="19:20">
      <c r="S21579" s="42">
        <v>27050</v>
      </c>
      <c r="T21579" s="66" t="s">
        <v>5226</v>
      </c>
    </row>
    <row r="21580" spans="19:20">
      <c r="S21580" s="42">
        <v>27048</v>
      </c>
      <c r="T21580" s="66" t="s">
        <v>3230</v>
      </c>
    </row>
    <row r="21581" spans="19:20">
      <c r="S21581" s="42">
        <v>27047</v>
      </c>
      <c r="T21581" s="66" t="s">
        <v>3230</v>
      </c>
    </row>
    <row r="21582" spans="19:20">
      <c r="S21582" s="42">
        <v>51071</v>
      </c>
      <c r="T21582" s="66" t="s">
        <v>3278</v>
      </c>
    </row>
    <row r="21583" spans="19:20">
      <c r="S21583" s="42">
        <v>27056</v>
      </c>
      <c r="T21583" s="66" t="s">
        <v>3346</v>
      </c>
    </row>
    <row r="21584" spans="19:20">
      <c r="S21584" s="42">
        <v>29205</v>
      </c>
      <c r="T21584" s="66" t="s">
        <v>3346</v>
      </c>
    </row>
    <row r="21585" spans="19:20">
      <c r="S21585" s="42">
        <v>27057</v>
      </c>
      <c r="T21585" s="66" t="s">
        <v>3346</v>
      </c>
    </row>
    <row r="21586" spans="19:20">
      <c r="S21586" s="42">
        <v>27058</v>
      </c>
      <c r="T21586" s="66" t="s">
        <v>3346</v>
      </c>
    </row>
    <row r="21587" spans="19:20">
      <c r="S21587" s="42">
        <v>29207</v>
      </c>
      <c r="T21587" s="66" t="s">
        <v>3346</v>
      </c>
    </row>
    <row r="21588" spans="19:20">
      <c r="S21588" s="42">
        <v>27052</v>
      </c>
      <c r="T21588" s="66" t="s">
        <v>3465</v>
      </c>
    </row>
    <row r="21589" spans="19:20">
      <c r="S21589" s="42">
        <v>27055</v>
      </c>
      <c r="T21589" s="66" t="s">
        <v>3346</v>
      </c>
    </row>
    <row r="21590" spans="19:20">
      <c r="S21590" s="42">
        <v>29206</v>
      </c>
      <c r="T21590" s="66" t="s">
        <v>3346</v>
      </c>
    </row>
    <row r="21591" spans="19:20">
      <c r="S21591" s="42">
        <v>27059</v>
      </c>
      <c r="T21591" s="66" t="s">
        <v>3346</v>
      </c>
    </row>
    <row r="21592" spans="19:20">
      <c r="S21592" s="42">
        <v>29208</v>
      </c>
      <c r="T21592" s="66" t="s">
        <v>3346</v>
      </c>
    </row>
    <row r="21593" spans="19:20">
      <c r="S21593" s="42">
        <v>27060</v>
      </c>
      <c r="T21593" s="66" t="s">
        <v>3346</v>
      </c>
    </row>
    <row r="21594" spans="19:20">
      <c r="S21594" s="42">
        <v>27054</v>
      </c>
      <c r="T21594" s="66" t="s">
        <v>3395</v>
      </c>
    </row>
    <row r="21595" spans="19:20">
      <c r="S21595" s="42">
        <v>27053</v>
      </c>
      <c r="T21595" s="66" t="s">
        <v>5211</v>
      </c>
    </row>
    <row r="21596" spans="19:20">
      <c r="S21596" s="42">
        <v>51076</v>
      </c>
      <c r="T21596" s="66" t="s">
        <v>3278</v>
      </c>
    </row>
    <row r="21597" spans="19:20">
      <c r="S21597" s="42">
        <v>51075</v>
      </c>
      <c r="T21597" s="66" t="s">
        <v>3278</v>
      </c>
    </row>
    <row r="21598" spans="19:20">
      <c r="S21598" s="42">
        <v>51074</v>
      </c>
      <c r="T21598" s="66" t="s">
        <v>3278</v>
      </c>
    </row>
    <row r="21599" spans="19:20">
      <c r="S21599" s="42">
        <v>51073</v>
      </c>
      <c r="T21599" s="66" t="s">
        <v>3278</v>
      </c>
    </row>
    <row r="21600" spans="19:20">
      <c r="S21600" s="42">
        <v>51072</v>
      </c>
      <c r="T21600" s="66" t="s">
        <v>3278</v>
      </c>
    </row>
    <row r="21601" spans="19:20">
      <c r="S21601" s="42">
        <v>29211</v>
      </c>
      <c r="T21601" s="66" t="s">
        <v>3346</v>
      </c>
    </row>
    <row r="21602" spans="19:20">
      <c r="S21602" s="42">
        <v>29209</v>
      </c>
      <c r="T21602" s="66" t="s">
        <v>4543</v>
      </c>
    </row>
    <row r="21603" spans="19:20">
      <c r="S21603" s="42">
        <v>27063</v>
      </c>
      <c r="T21603" s="66" t="s">
        <v>3346</v>
      </c>
    </row>
    <row r="21604" spans="19:20">
      <c r="S21604" s="42">
        <v>27062</v>
      </c>
      <c r="T21604" s="66" t="s">
        <v>3346</v>
      </c>
    </row>
    <row r="21605" spans="19:20">
      <c r="S21605" s="42">
        <v>3179</v>
      </c>
      <c r="T21605" s="66" t="s">
        <v>5257</v>
      </c>
    </row>
    <row r="21606" spans="19:20">
      <c r="S21606" s="42">
        <v>3178</v>
      </c>
      <c r="T21606" s="66" t="s">
        <v>5257</v>
      </c>
    </row>
    <row r="21607" spans="19:20">
      <c r="S21607" s="42">
        <v>27061</v>
      </c>
      <c r="T21607" s="66" t="s">
        <v>3346</v>
      </c>
    </row>
    <row r="21608" spans="19:20">
      <c r="S21608" s="42">
        <v>29210</v>
      </c>
      <c r="T21608" s="66" t="s">
        <v>3346</v>
      </c>
    </row>
    <row r="21609" spans="19:20">
      <c r="S21609" s="42">
        <v>29217</v>
      </c>
      <c r="T21609" s="66" t="s">
        <v>5258</v>
      </c>
    </row>
    <row r="21610" spans="19:20">
      <c r="S21610" s="42">
        <v>29216</v>
      </c>
      <c r="T21610" s="66" t="s">
        <v>3465</v>
      </c>
    </row>
    <row r="21611" spans="19:20">
      <c r="S21611" s="42">
        <v>29215</v>
      </c>
      <c r="T21611" s="66" t="s">
        <v>3465</v>
      </c>
    </row>
    <row r="21612" spans="19:20">
      <c r="S21612" s="42">
        <v>29214</v>
      </c>
      <c r="T21612" s="66" t="s">
        <v>3465</v>
      </c>
    </row>
    <row r="21613" spans="19:20">
      <c r="S21613" s="42">
        <v>27066</v>
      </c>
      <c r="T21613" s="66" t="s">
        <v>3465</v>
      </c>
    </row>
    <row r="21614" spans="19:20">
      <c r="S21614" s="42">
        <v>27065</v>
      </c>
      <c r="T21614" s="66" t="s">
        <v>3465</v>
      </c>
    </row>
    <row r="21615" spans="19:20">
      <c r="S21615" s="42">
        <v>27064</v>
      </c>
      <c r="T21615" s="66" t="s">
        <v>5259</v>
      </c>
    </row>
    <row r="21616" spans="19:20">
      <c r="S21616" s="42">
        <v>29213</v>
      </c>
      <c r="T21616" s="66" t="s">
        <v>5259</v>
      </c>
    </row>
    <row r="21617" spans="19:20">
      <c r="S21617" s="42">
        <v>29212</v>
      </c>
      <c r="T21617" s="66" t="s">
        <v>4766</v>
      </c>
    </row>
    <row r="21618" spans="19:20">
      <c r="S21618" s="42">
        <v>6237</v>
      </c>
      <c r="T21618" s="66" t="s">
        <v>3213</v>
      </c>
    </row>
    <row r="21619" spans="19:20">
      <c r="S21619" s="42">
        <v>29221</v>
      </c>
      <c r="T21619" s="66" t="s">
        <v>5260</v>
      </c>
    </row>
    <row r="21620" spans="19:20">
      <c r="S21620" s="42">
        <v>5386</v>
      </c>
      <c r="T21620" s="66" t="s">
        <v>5260</v>
      </c>
    </row>
    <row r="21621" spans="19:20">
      <c r="S21621" s="42">
        <v>29219</v>
      </c>
      <c r="T21621" s="66" t="s">
        <v>5260</v>
      </c>
    </row>
    <row r="21622" spans="19:20">
      <c r="S21622" s="42">
        <v>29220</v>
      </c>
      <c r="T21622" s="66" t="s">
        <v>5260</v>
      </c>
    </row>
    <row r="21623" spans="19:20">
      <c r="S21623" s="42">
        <v>29218</v>
      </c>
      <c r="T21623" s="66" t="s">
        <v>5260</v>
      </c>
    </row>
    <row r="21624" spans="19:20">
      <c r="S21624" s="42">
        <v>27068</v>
      </c>
      <c r="T21624" s="66" t="s">
        <v>5260</v>
      </c>
    </row>
    <row r="21625" spans="19:20">
      <c r="S21625" s="42">
        <v>27067</v>
      </c>
      <c r="T21625" s="66" t="s">
        <v>5260</v>
      </c>
    </row>
    <row r="21626" spans="19:20">
      <c r="S21626" s="42">
        <v>29222</v>
      </c>
      <c r="T21626" s="66" t="s">
        <v>4796</v>
      </c>
    </row>
    <row r="21627" spans="19:20">
      <c r="S21627" s="42">
        <v>29223</v>
      </c>
      <c r="T21627" s="66" t="s">
        <v>3273</v>
      </c>
    </row>
    <row r="21628" spans="19:20">
      <c r="S21628" s="42">
        <v>27069</v>
      </c>
      <c r="T21628" s="66" t="s">
        <v>3346</v>
      </c>
    </row>
    <row r="21629" spans="19:20">
      <c r="S21629" s="42">
        <v>27070</v>
      </c>
      <c r="T21629" s="66" t="s">
        <v>3346</v>
      </c>
    </row>
    <row r="21630" spans="19:20">
      <c r="S21630" s="42">
        <v>27071</v>
      </c>
      <c r="T21630" s="66" t="s">
        <v>3346</v>
      </c>
    </row>
    <row r="21631" spans="19:20">
      <c r="S21631" s="42">
        <v>29224</v>
      </c>
      <c r="T21631" s="66" t="s">
        <v>3346</v>
      </c>
    </row>
    <row r="21632" spans="19:20">
      <c r="S21632" s="42">
        <v>29225</v>
      </c>
      <c r="T21632" s="66" t="s">
        <v>3346</v>
      </c>
    </row>
    <row r="21633" spans="19:20">
      <c r="S21633" s="42">
        <v>27072</v>
      </c>
      <c r="T21633" s="66" t="s">
        <v>3346</v>
      </c>
    </row>
    <row r="21634" spans="19:20">
      <c r="S21634" s="42">
        <v>27073</v>
      </c>
      <c r="T21634" s="66" t="s">
        <v>3346</v>
      </c>
    </row>
    <row r="21635" spans="19:20">
      <c r="S21635" s="42">
        <v>27074</v>
      </c>
      <c r="T21635" s="66" t="s">
        <v>3346</v>
      </c>
    </row>
    <row r="21636" spans="19:20">
      <c r="S21636" s="42">
        <v>27075</v>
      </c>
      <c r="T21636" s="66" t="s">
        <v>3346</v>
      </c>
    </row>
    <row r="21637" spans="19:20">
      <c r="S21637" s="42">
        <v>27076</v>
      </c>
      <c r="T21637" s="66" t="s">
        <v>3346</v>
      </c>
    </row>
    <row r="21638" spans="19:20">
      <c r="S21638" s="42">
        <v>29227</v>
      </c>
      <c r="T21638" s="66" t="s">
        <v>5204</v>
      </c>
    </row>
    <row r="21639" spans="19:20">
      <c r="S21639" s="42">
        <v>51077</v>
      </c>
      <c r="T21639" s="66" t="s">
        <v>3278</v>
      </c>
    </row>
    <row r="21640" spans="19:20">
      <c r="S21640" s="42">
        <v>27077</v>
      </c>
      <c r="T21640" s="66" t="s">
        <v>5254</v>
      </c>
    </row>
    <row r="21641" spans="19:20">
      <c r="S21641" s="42">
        <v>7162</v>
      </c>
      <c r="T21641" s="66" t="s">
        <v>4470</v>
      </c>
    </row>
    <row r="21642" spans="19:20">
      <c r="S21642" s="42">
        <v>29226</v>
      </c>
      <c r="T21642" s="66" t="s">
        <v>5261</v>
      </c>
    </row>
    <row r="21643" spans="19:20">
      <c r="S21643" s="42">
        <v>29228</v>
      </c>
      <c r="T21643" s="66" t="s">
        <v>3216</v>
      </c>
    </row>
    <row r="21644" spans="19:20">
      <c r="S21644" s="42">
        <v>29229</v>
      </c>
      <c r="T21644" s="66" t="s">
        <v>3216</v>
      </c>
    </row>
    <row r="21645" spans="19:20">
      <c r="S21645" s="42">
        <v>29230</v>
      </c>
      <c r="T21645" s="66" t="s">
        <v>3216</v>
      </c>
    </row>
    <row r="21646" spans="19:20">
      <c r="S21646" s="42">
        <v>27078</v>
      </c>
      <c r="T21646" s="66" t="s">
        <v>5131</v>
      </c>
    </row>
    <row r="21647" spans="19:20">
      <c r="S21647" s="42">
        <v>27079</v>
      </c>
      <c r="T21647" s="66" t="s">
        <v>5133</v>
      </c>
    </row>
    <row r="21648" spans="19:20">
      <c r="S21648" s="42">
        <v>27080</v>
      </c>
      <c r="T21648" s="66" t="s">
        <v>5131</v>
      </c>
    </row>
    <row r="21649" spans="19:20">
      <c r="S21649" s="42">
        <v>27081</v>
      </c>
      <c r="T21649" s="66" t="s">
        <v>5131</v>
      </c>
    </row>
    <row r="21650" spans="19:20">
      <c r="S21650" s="42">
        <v>27082</v>
      </c>
      <c r="T21650" s="66" t="s">
        <v>5131</v>
      </c>
    </row>
    <row r="21651" spans="19:20">
      <c r="S21651" s="42">
        <v>6238</v>
      </c>
      <c r="T21651" s="66" t="s">
        <v>3273</v>
      </c>
    </row>
    <row r="21652" spans="19:20">
      <c r="S21652" s="42">
        <v>27085</v>
      </c>
      <c r="T21652" s="66" t="s">
        <v>4756</v>
      </c>
    </row>
    <row r="21653" spans="19:20">
      <c r="S21653" s="42">
        <v>27086</v>
      </c>
      <c r="T21653" s="66" t="s">
        <v>4756</v>
      </c>
    </row>
    <row r="21654" spans="19:20">
      <c r="S21654" s="42">
        <v>27087</v>
      </c>
      <c r="T21654" s="66" t="s">
        <v>4756</v>
      </c>
    </row>
    <row r="21655" spans="19:20">
      <c r="S21655" s="42">
        <v>27088</v>
      </c>
      <c r="T21655" s="66" t="s">
        <v>4756</v>
      </c>
    </row>
    <row r="21656" spans="19:20">
      <c r="S21656" s="42">
        <v>27089</v>
      </c>
      <c r="T21656" s="66" t="s">
        <v>4756</v>
      </c>
    </row>
    <row r="21657" spans="19:20">
      <c r="S21657" s="42">
        <v>27090</v>
      </c>
      <c r="T21657" s="66" t="s">
        <v>4756</v>
      </c>
    </row>
    <row r="21658" spans="19:20">
      <c r="S21658" s="42">
        <v>29235</v>
      </c>
      <c r="T21658" s="66" t="s">
        <v>5204</v>
      </c>
    </row>
    <row r="21659" spans="19:20">
      <c r="S21659" s="42">
        <v>51079</v>
      </c>
      <c r="T21659" s="66" t="s">
        <v>3278</v>
      </c>
    </row>
    <row r="21660" spans="19:20">
      <c r="S21660" s="42">
        <v>27091</v>
      </c>
      <c r="T21660" s="66" t="s">
        <v>4571</v>
      </c>
    </row>
    <row r="21661" spans="19:20">
      <c r="S21661" s="42">
        <v>27092</v>
      </c>
      <c r="T21661" s="66" t="s">
        <v>4571</v>
      </c>
    </row>
    <row r="21662" spans="19:20">
      <c r="S21662" s="42">
        <v>29234</v>
      </c>
      <c r="T21662" s="66" t="s">
        <v>4756</v>
      </c>
    </row>
    <row r="21663" spans="19:20">
      <c r="S21663" s="42">
        <v>27096</v>
      </c>
      <c r="T21663" s="66" t="s">
        <v>5131</v>
      </c>
    </row>
    <row r="21664" spans="19:20">
      <c r="S21664" s="42">
        <v>27095</v>
      </c>
      <c r="T21664" s="66" t="s">
        <v>5131</v>
      </c>
    </row>
    <row r="21665" spans="19:20">
      <c r="S21665" s="42">
        <v>27094</v>
      </c>
      <c r="T21665" s="66" t="s">
        <v>5131</v>
      </c>
    </row>
    <row r="21666" spans="19:20">
      <c r="S21666" s="42">
        <v>27093</v>
      </c>
      <c r="T21666" s="66" t="s">
        <v>5131</v>
      </c>
    </row>
    <row r="21667" spans="19:20">
      <c r="S21667" s="42">
        <v>29236</v>
      </c>
      <c r="T21667" s="66" t="s">
        <v>5131</v>
      </c>
    </row>
    <row r="21668" spans="19:20">
      <c r="S21668" s="42">
        <v>5387</v>
      </c>
      <c r="T21668" s="66" t="s">
        <v>4991</v>
      </c>
    </row>
    <row r="21669" spans="19:20">
      <c r="S21669" s="42">
        <v>200703</v>
      </c>
      <c r="T21669" s="66" t="s">
        <v>3301</v>
      </c>
    </row>
    <row r="21670" spans="19:20">
      <c r="S21670" s="42">
        <v>200704</v>
      </c>
      <c r="T21670" s="66" t="s">
        <v>3301</v>
      </c>
    </row>
    <row r="21671" spans="19:20">
      <c r="S21671" s="42">
        <v>29231</v>
      </c>
      <c r="T21671" s="66" t="s">
        <v>5262</v>
      </c>
    </row>
    <row r="21672" spans="19:20">
      <c r="S21672" s="42">
        <v>27084</v>
      </c>
      <c r="T21672" s="66" t="s">
        <v>5262</v>
      </c>
    </row>
    <row r="21673" spans="19:20">
      <c r="S21673" s="42">
        <v>29246</v>
      </c>
      <c r="T21673" s="66" t="s">
        <v>5263</v>
      </c>
    </row>
    <row r="21674" spans="19:20">
      <c r="S21674" s="42">
        <v>29245</v>
      </c>
      <c r="T21674" s="66" t="s">
        <v>5263</v>
      </c>
    </row>
    <row r="21675" spans="19:20">
      <c r="S21675" s="42">
        <v>27101</v>
      </c>
      <c r="T21675" s="66" t="s">
        <v>5263</v>
      </c>
    </row>
    <row r="21676" spans="19:20">
      <c r="S21676" s="42">
        <v>27100</v>
      </c>
      <c r="T21676" s="66" t="s">
        <v>5263</v>
      </c>
    </row>
    <row r="21677" spans="19:20">
      <c r="S21677" s="42">
        <v>27099</v>
      </c>
      <c r="T21677" s="66" t="s">
        <v>5263</v>
      </c>
    </row>
    <row r="21678" spans="19:20">
      <c r="S21678" s="42">
        <v>27098</v>
      </c>
      <c r="T21678" s="66" t="s">
        <v>5263</v>
      </c>
    </row>
    <row r="21679" spans="19:20">
      <c r="S21679" s="42">
        <v>27097</v>
      </c>
      <c r="T21679" s="66" t="s">
        <v>5263</v>
      </c>
    </row>
    <row r="21680" spans="19:20">
      <c r="S21680" s="42">
        <v>29244</v>
      </c>
      <c r="T21680" s="66" t="s">
        <v>5263</v>
      </c>
    </row>
    <row r="21681" spans="19:20">
      <c r="S21681" s="42">
        <v>29243</v>
      </c>
      <c r="T21681" s="66" t="s">
        <v>5263</v>
      </c>
    </row>
    <row r="21682" spans="19:20">
      <c r="S21682" s="42">
        <v>29242</v>
      </c>
      <c r="T21682" s="66" t="s">
        <v>5263</v>
      </c>
    </row>
    <row r="21683" spans="19:20">
      <c r="S21683" s="42">
        <v>29241</v>
      </c>
      <c r="T21683" s="66" t="s">
        <v>5263</v>
      </c>
    </row>
    <row r="21684" spans="19:20">
      <c r="S21684" s="42">
        <v>29240</v>
      </c>
      <c r="T21684" s="66" t="s">
        <v>5263</v>
      </c>
    </row>
    <row r="21685" spans="19:20">
      <c r="S21685" s="42">
        <v>5388</v>
      </c>
      <c r="T21685" s="66" t="s">
        <v>5255</v>
      </c>
    </row>
    <row r="21686" spans="19:20">
      <c r="S21686" s="42">
        <v>7163</v>
      </c>
      <c r="T21686" s="66" t="s">
        <v>5255</v>
      </c>
    </row>
    <row r="21687" spans="19:20">
      <c r="S21687" s="42">
        <v>29239</v>
      </c>
      <c r="T21687" s="66" t="s">
        <v>4470</v>
      </c>
    </row>
    <row r="21688" spans="19:20">
      <c r="S21688" s="42">
        <v>29238</v>
      </c>
      <c r="T21688" s="66" t="s">
        <v>5264</v>
      </c>
    </row>
    <row r="21689" spans="19:20">
      <c r="S21689" s="42">
        <v>29237</v>
      </c>
      <c r="T21689" s="66" t="s">
        <v>5264</v>
      </c>
    </row>
    <row r="21690" spans="19:20">
      <c r="S21690" s="66" t="s">
        <v>5265</v>
      </c>
      <c r="T21690" s="66" t="s">
        <v>3442</v>
      </c>
    </row>
    <row r="21691" spans="19:20">
      <c r="S21691" s="66" t="s">
        <v>5266</v>
      </c>
      <c r="T21691" s="66" t="s">
        <v>3442</v>
      </c>
    </row>
    <row r="21692" spans="19:20">
      <c r="S21692" s="66" t="s">
        <v>5267</v>
      </c>
      <c r="T21692" s="66" t="s">
        <v>3442</v>
      </c>
    </row>
    <row r="21693" spans="19:20">
      <c r="S21693" s="66" t="s">
        <v>5268</v>
      </c>
      <c r="T21693" s="66" t="s">
        <v>3442</v>
      </c>
    </row>
    <row r="21694" spans="19:20">
      <c r="S21694" s="66" t="s">
        <v>5269</v>
      </c>
      <c r="T21694" s="66" t="s">
        <v>3442</v>
      </c>
    </row>
    <row r="21695" spans="19:20">
      <c r="S21695" s="66" t="s">
        <v>5270</v>
      </c>
      <c r="T21695" s="66" t="s">
        <v>3442</v>
      </c>
    </row>
    <row r="21696" spans="19:20">
      <c r="S21696" s="66" t="s">
        <v>5271</v>
      </c>
      <c r="T21696" s="66" t="s">
        <v>3442</v>
      </c>
    </row>
    <row r="21697" spans="19:20">
      <c r="S21697" s="66" t="s">
        <v>5272</v>
      </c>
      <c r="T21697" s="66" t="s">
        <v>3442</v>
      </c>
    </row>
    <row r="21698" spans="19:20">
      <c r="S21698" s="66" t="s">
        <v>5273</v>
      </c>
      <c r="T21698" s="66" t="s">
        <v>3442</v>
      </c>
    </row>
    <row r="21699" spans="19:20">
      <c r="S21699" s="66" t="s">
        <v>5274</v>
      </c>
      <c r="T21699" s="66" t="s">
        <v>3442</v>
      </c>
    </row>
    <row r="21700" spans="19:20">
      <c r="S21700" s="42">
        <v>29253</v>
      </c>
      <c r="T21700" s="66" t="s">
        <v>4576</v>
      </c>
    </row>
    <row r="21701" spans="19:20">
      <c r="S21701" s="42">
        <v>27102</v>
      </c>
      <c r="T21701" s="66" t="s">
        <v>4576</v>
      </c>
    </row>
    <row r="21702" spans="19:20">
      <c r="S21702" s="42">
        <v>29248</v>
      </c>
      <c r="T21702" s="66" t="s">
        <v>4576</v>
      </c>
    </row>
    <row r="21703" spans="19:20">
      <c r="S21703" s="42">
        <v>29249</v>
      </c>
      <c r="T21703" s="66" t="s">
        <v>4576</v>
      </c>
    </row>
    <row r="21704" spans="19:20">
      <c r="S21704" s="42">
        <v>29254</v>
      </c>
      <c r="T21704" s="66" t="s">
        <v>4576</v>
      </c>
    </row>
    <row r="21705" spans="19:20">
      <c r="S21705" s="42">
        <v>29247</v>
      </c>
      <c r="T21705" s="66" t="s">
        <v>4576</v>
      </c>
    </row>
    <row r="21706" spans="19:20">
      <c r="S21706" s="42">
        <v>27103</v>
      </c>
      <c r="T21706" s="66" t="s">
        <v>4576</v>
      </c>
    </row>
    <row r="21707" spans="19:20">
      <c r="S21707" s="42">
        <v>29252</v>
      </c>
      <c r="T21707" s="66" t="s">
        <v>4576</v>
      </c>
    </row>
    <row r="21708" spans="19:20">
      <c r="S21708" s="42">
        <v>29250</v>
      </c>
      <c r="T21708" s="66" t="s">
        <v>4576</v>
      </c>
    </row>
    <row r="21709" spans="19:20">
      <c r="S21709" s="42">
        <v>29251</v>
      </c>
      <c r="T21709" s="66" t="s">
        <v>4576</v>
      </c>
    </row>
    <row r="21710" spans="19:20">
      <c r="S21710" s="42">
        <v>29255</v>
      </c>
      <c r="T21710" s="66" t="s">
        <v>4576</v>
      </c>
    </row>
    <row r="21711" spans="19:20">
      <c r="S21711" s="42">
        <v>29257</v>
      </c>
      <c r="T21711" s="66" t="s">
        <v>4576</v>
      </c>
    </row>
    <row r="21712" spans="19:20">
      <c r="S21712" s="42">
        <v>29256</v>
      </c>
      <c r="T21712" s="66" t="s">
        <v>4576</v>
      </c>
    </row>
    <row r="21713" spans="19:20">
      <c r="S21713" s="42">
        <v>27105</v>
      </c>
      <c r="T21713" s="66" t="s">
        <v>4576</v>
      </c>
    </row>
    <row r="21714" spans="19:20">
      <c r="S21714" s="42">
        <v>27104</v>
      </c>
      <c r="T21714" s="66" t="s">
        <v>4576</v>
      </c>
    </row>
    <row r="21715" spans="19:20">
      <c r="S21715" s="42">
        <v>29258</v>
      </c>
      <c r="T21715" s="66" t="s">
        <v>4576</v>
      </c>
    </row>
    <row r="21716" spans="19:20">
      <c r="S21716" s="42">
        <v>29261</v>
      </c>
      <c r="T21716" s="66" t="s">
        <v>4576</v>
      </c>
    </row>
    <row r="21717" spans="19:20">
      <c r="S21717" s="42">
        <v>29259</v>
      </c>
      <c r="T21717" s="66" t="s">
        <v>4576</v>
      </c>
    </row>
    <row r="21718" spans="19:20">
      <c r="S21718" s="42">
        <v>29260</v>
      </c>
      <c r="T21718" s="66" t="s">
        <v>4576</v>
      </c>
    </row>
    <row r="21719" spans="19:20">
      <c r="S21719" s="42">
        <v>29266</v>
      </c>
      <c r="T21719" s="66" t="s">
        <v>3415</v>
      </c>
    </row>
    <row r="21720" spans="19:20">
      <c r="S21720" s="42">
        <v>29264</v>
      </c>
      <c r="T21720" s="66" t="s">
        <v>4576</v>
      </c>
    </row>
    <row r="21721" spans="19:20">
      <c r="S21721" s="42">
        <v>29262</v>
      </c>
      <c r="T21721" s="66" t="s">
        <v>4576</v>
      </c>
    </row>
    <row r="21722" spans="19:20">
      <c r="S21722" s="42">
        <v>29265</v>
      </c>
      <c r="T21722" s="66" t="s">
        <v>3415</v>
      </c>
    </row>
    <row r="21723" spans="19:20">
      <c r="S21723" s="42">
        <v>29263</v>
      </c>
      <c r="T21723" s="66" t="s">
        <v>4576</v>
      </c>
    </row>
    <row r="21724" spans="19:20">
      <c r="S21724" s="42">
        <v>27106</v>
      </c>
      <c r="T21724" s="66" t="s">
        <v>3273</v>
      </c>
    </row>
    <row r="21725" spans="19:20">
      <c r="S21725" s="42">
        <v>29267</v>
      </c>
      <c r="T21725" s="66" t="s">
        <v>3273</v>
      </c>
    </row>
    <row r="21726" spans="19:20">
      <c r="S21726" s="42">
        <v>29268</v>
      </c>
      <c r="T21726" s="66" t="s">
        <v>3273</v>
      </c>
    </row>
    <row r="21727" spans="19:20">
      <c r="S21727" s="42">
        <v>29270</v>
      </c>
      <c r="T21727" s="66" t="s">
        <v>3273</v>
      </c>
    </row>
    <row r="21728" spans="19:20">
      <c r="S21728" s="42">
        <v>29269</v>
      </c>
      <c r="T21728" s="66" t="s">
        <v>3273</v>
      </c>
    </row>
    <row r="21729" spans="19:20">
      <c r="S21729" s="42">
        <v>27112</v>
      </c>
      <c r="T21729" s="66" t="s">
        <v>5264</v>
      </c>
    </row>
    <row r="21730" spans="19:20">
      <c r="S21730" s="42">
        <v>27113</v>
      </c>
      <c r="T21730" s="66" t="s">
        <v>5264</v>
      </c>
    </row>
    <row r="21731" spans="19:20">
      <c r="S21731" s="42">
        <v>55068</v>
      </c>
      <c r="T21731" s="66" t="s">
        <v>3278</v>
      </c>
    </row>
    <row r="21732" spans="19:20">
      <c r="S21732" s="42">
        <v>27123</v>
      </c>
      <c r="T21732" s="66" t="s">
        <v>3230</v>
      </c>
    </row>
    <row r="21733" spans="19:20">
      <c r="S21733" s="42">
        <v>27125</v>
      </c>
      <c r="T21733" s="66" t="s">
        <v>3230</v>
      </c>
    </row>
    <row r="21734" spans="19:20">
      <c r="S21734" s="42">
        <v>27124</v>
      </c>
      <c r="T21734" s="66" t="s">
        <v>3230</v>
      </c>
    </row>
    <row r="21735" spans="19:20">
      <c r="S21735" s="66" t="s">
        <v>5275</v>
      </c>
      <c r="T21735" s="66" t="s">
        <v>3442</v>
      </c>
    </row>
    <row r="21736" spans="19:20">
      <c r="S21736" s="66" t="s">
        <v>5276</v>
      </c>
      <c r="T21736" s="66" t="s">
        <v>3442</v>
      </c>
    </row>
    <row r="21737" spans="19:20">
      <c r="S21737" s="66" t="s">
        <v>5277</v>
      </c>
      <c r="T21737" s="66" t="s">
        <v>3442</v>
      </c>
    </row>
    <row r="21738" spans="19:20">
      <c r="S21738" s="66" t="s">
        <v>5278</v>
      </c>
      <c r="T21738" s="66" t="s">
        <v>3442</v>
      </c>
    </row>
    <row r="21739" spans="19:20">
      <c r="S21739" s="66" t="s">
        <v>5279</v>
      </c>
      <c r="T21739" s="66" t="s">
        <v>3442</v>
      </c>
    </row>
    <row r="21740" spans="19:20">
      <c r="S21740" s="66" t="s">
        <v>5280</v>
      </c>
      <c r="T21740" s="66" t="s">
        <v>3442</v>
      </c>
    </row>
    <row r="21741" spans="19:20">
      <c r="S21741" s="66" t="s">
        <v>5281</v>
      </c>
      <c r="T21741" s="66" t="s">
        <v>3442</v>
      </c>
    </row>
    <row r="21742" spans="19:20">
      <c r="S21742" s="66" t="s">
        <v>5282</v>
      </c>
      <c r="T21742" s="66" t="s">
        <v>3442</v>
      </c>
    </row>
    <row r="21743" spans="19:20">
      <c r="S21743" s="66" t="s">
        <v>5283</v>
      </c>
      <c r="T21743" s="66" t="s">
        <v>3442</v>
      </c>
    </row>
    <row r="21744" spans="19:20">
      <c r="S21744" s="66" t="s">
        <v>5284</v>
      </c>
      <c r="T21744" s="66" t="s">
        <v>3442</v>
      </c>
    </row>
    <row r="21745" spans="19:20">
      <c r="S21745" s="42">
        <v>27116</v>
      </c>
      <c r="T21745" s="66" t="s">
        <v>3313</v>
      </c>
    </row>
    <row r="21746" spans="19:20">
      <c r="S21746" s="42">
        <v>27117</v>
      </c>
      <c r="T21746" s="66" t="s">
        <v>3313</v>
      </c>
    </row>
    <row r="21747" spans="19:20">
      <c r="S21747" s="42">
        <v>6239</v>
      </c>
      <c r="T21747" s="66" t="s">
        <v>3415</v>
      </c>
    </row>
    <row r="21748" spans="19:20">
      <c r="S21748" s="42">
        <v>27115</v>
      </c>
      <c r="T21748" s="66" t="s">
        <v>3313</v>
      </c>
    </row>
    <row r="21749" spans="19:20">
      <c r="S21749" s="42">
        <v>27114</v>
      </c>
      <c r="T21749" s="66" t="s">
        <v>3313</v>
      </c>
    </row>
    <row r="21750" spans="19:20">
      <c r="S21750" s="42">
        <v>27133</v>
      </c>
      <c r="T21750" s="66" t="s">
        <v>5263</v>
      </c>
    </row>
    <row r="21751" spans="19:20">
      <c r="S21751" s="42">
        <v>27130</v>
      </c>
      <c r="T21751" s="66" t="s">
        <v>5209</v>
      </c>
    </row>
    <row r="21752" spans="19:20">
      <c r="S21752" s="42">
        <v>27129</v>
      </c>
      <c r="T21752" s="66" t="s">
        <v>5209</v>
      </c>
    </row>
    <row r="21753" spans="19:20">
      <c r="S21753" s="42">
        <v>29279</v>
      </c>
      <c r="T21753" s="66" t="s">
        <v>5209</v>
      </c>
    </row>
    <row r="21754" spans="19:20">
      <c r="S21754" s="42">
        <v>27131</v>
      </c>
      <c r="T21754" s="66" t="s">
        <v>5209</v>
      </c>
    </row>
    <row r="21755" spans="19:20">
      <c r="S21755" s="42">
        <v>29280</v>
      </c>
      <c r="T21755" s="66" t="s">
        <v>5209</v>
      </c>
    </row>
    <row r="21756" spans="19:20">
      <c r="S21756" s="42">
        <v>27132</v>
      </c>
      <c r="T21756" s="66" t="s">
        <v>5209</v>
      </c>
    </row>
    <row r="21757" spans="19:20">
      <c r="S21757" s="42">
        <v>27134</v>
      </c>
      <c r="T21757" s="66" t="s">
        <v>5263</v>
      </c>
    </row>
    <row r="21758" spans="19:20">
      <c r="S21758" s="42">
        <v>29281</v>
      </c>
      <c r="T21758" s="66" t="s">
        <v>5263</v>
      </c>
    </row>
    <row r="21759" spans="19:20">
      <c r="S21759" s="42">
        <v>29282</v>
      </c>
      <c r="T21759" s="66" t="s">
        <v>5263</v>
      </c>
    </row>
    <row r="21760" spans="19:20">
      <c r="S21760" s="42">
        <v>27128</v>
      </c>
      <c r="T21760" s="66" t="s">
        <v>5131</v>
      </c>
    </row>
    <row r="21761" spans="19:20">
      <c r="S21761" s="42">
        <v>27127</v>
      </c>
      <c r="T21761" s="66" t="s">
        <v>5131</v>
      </c>
    </row>
    <row r="21762" spans="19:20">
      <c r="S21762" s="42">
        <v>29278</v>
      </c>
      <c r="T21762" s="66" t="s">
        <v>5131</v>
      </c>
    </row>
    <row r="21763" spans="19:20">
      <c r="S21763" s="42">
        <v>27126</v>
      </c>
      <c r="T21763" s="66" t="s">
        <v>5131</v>
      </c>
    </row>
    <row r="21764" spans="19:20">
      <c r="S21764" s="42">
        <v>29277</v>
      </c>
      <c r="T21764" s="66" t="s">
        <v>3213</v>
      </c>
    </row>
    <row r="21765" spans="19:20">
      <c r="S21765" s="42">
        <v>29276</v>
      </c>
      <c r="T21765" s="66" t="s">
        <v>3213</v>
      </c>
    </row>
    <row r="21766" spans="19:20">
      <c r="S21766" s="42">
        <v>29275</v>
      </c>
      <c r="T21766" s="66" t="s">
        <v>3213</v>
      </c>
    </row>
    <row r="21767" spans="19:20">
      <c r="S21767" s="42">
        <v>29274</v>
      </c>
      <c r="T21767" s="66" t="s">
        <v>3213</v>
      </c>
    </row>
    <row r="21768" spans="19:20">
      <c r="S21768" s="42">
        <v>29273</v>
      </c>
      <c r="T21768" s="66" t="s">
        <v>3213</v>
      </c>
    </row>
    <row r="21769" spans="19:20">
      <c r="S21769" s="42">
        <v>29272</v>
      </c>
      <c r="T21769" s="66" t="s">
        <v>3213</v>
      </c>
    </row>
    <row r="21770" spans="19:20">
      <c r="S21770" s="42">
        <v>27122</v>
      </c>
      <c r="T21770" s="66" t="s">
        <v>3213</v>
      </c>
    </row>
    <row r="21771" spans="19:20">
      <c r="S21771" s="42">
        <v>27121</v>
      </c>
      <c r="T21771" s="66" t="s">
        <v>3213</v>
      </c>
    </row>
    <row r="21772" spans="19:20">
      <c r="S21772" s="42">
        <v>27120</v>
      </c>
      <c r="T21772" s="66" t="s">
        <v>3213</v>
      </c>
    </row>
    <row r="21773" spans="19:20">
      <c r="S21773" s="42">
        <v>27119</v>
      </c>
      <c r="T21773" s="66" t="s">
        <v>3213</v>
      </c>
    </row>
    <row r="21774" spans="19:20">
      <c r="S21774" s="42">
        <v>27118</v>
      </c>
      <c r="T21774" s="66" t="s">
        <v>3213</v>
      </c>
    </row>
    <row r="21775" spans="19:20">
      <c r="S21775" s="42">
        <v>51082</v>
      </c>
      <c r="T21775" s="66" t="s">
        <v>3278</v>
      </c>
    </row>
    <row r="21776" spans="19:20">
      <c r="S21776" s="42">
        <v>51081</v>
      </c>
      <c r="T21776" s="66" t="s">
        <v>3278</v>
      </c>
    </row>
    <row r="21777" spans="19:20">
      <c r="S21777" s="42">
        <v>51080</v>
      </c>
      <c r="T21777" s="66" t="s">
        <v>3278</v>
      </c>
    </row>
    <row r="21778" spans="19:20">
      <c r="S21778" s="42">
        <v>27135</v>
      </c>
      <c r="T21778" s="66" t="s">
        <v>5233</v>
      </c>
    </row>
    <row r="21779" spans="19:20">
      <c r="S21779" s="42">
        <v>27083</v>
      </c>
      <c r="T21779" s="66" t="s">
        <v>3213</v>
      </c>
    </row>
    <row r="21780" spans="19:20">
      <c r="S21780" s="42">
        <v>29233</v>
      </c>
      <c r="T21780" s="66" t="s">
        <v>3213</v>
      </c>
    </row>
    <row r="21781" spans="19:20">
      <c r="S21781" s="42">
        <v>29271</v>
      </c>
      <c r="T21781" s="66" t="s">
        <v>5264</v>
      </c>
    </row>
    <row r="21782" spans="19:20">
      <c r="S21782" s="42">
        <v>29232</v>
      </c>
      <c r="T21782" s="66" t="s">
        <v>3213</v>
      </c>
    </row>
    <row r="21783" spans="19:20">
      <c r="S21783" s="42">
        <v>29308</v>
      </c>
      <c r="T21783" s="66" t="s">
        <v>5285</v>
      </c>
    </row>
    <row r="21784" spans="19:20">
      <c r="S21784" s="42">
        <v>29307</v>
      </c>
      <c r="T21784" s="66" t="s">
        <v>5285</v>
      </c>
    </row>
    <row r="21785" spans="19:20">
      <c r="S21785" s="42">
        <v>29306</v>
      </c>
      <c r="T21785" s="66" t="s">
        <v>5285</v>
      </c>
    </row>
    <row r="21786" spans="19:20">
      <c r="S21786" s="42">
        <v>29315</v>
      </c>
      <c r="T21786" s="66" t="s">
        <v>3324</v>
      </c>
    </row>
    <row r="21787" spans="19:20">
      <c r="S21787" s="42">
        <v>27159</v>
      </c>
      <c r="T21787" s="66" t="s">
        <v>3324</v>
      </c>
    </row>
    <row r="21788" spans="19:20">
      <c r="S21788" s="42">
        <v>29320</v>
      </c>
      <c r="T21788" s="66" t="s">
        <v>3324</v>
      </c>
    </row>
    <row r="21789" spans="19:20">
      <c r="S21789" s="42">
        <v>29316</v>
      </c>
      <c r="T21789" s="66" t="s">
        <v>3324</v>
      </c>
    </row>
    <row r="21790" spans="19:20">
      <c r="S21790" s="42">
        <v>29314</v>
      </c>
      <c r="T21790" s="66" t="s">
        <v>3324</v>
      </c>
    </row>
    <row r="21791" spans="19:20">
      <c r="S21791" s="42">
        <v>27158</v>
      </c>
      <c r="T21791" s="66" t="s">
        <v>3324</v>
      </c>
    </row>
    <row r="21792" spans="19:20">
      <c r="S21792" s="42">
        <v>29317</v>
      </c>
      <c r="T21792" s="66" t="s">
        <v>3324</v>
      </c>
    </row>
    <row r="21793" spans="19:20">
      <c r="S21793" s="42">
        <v>29321</v>
      </c>
      <c r="T21793" s="66" t="s">
        <v>3324</v>
      </c>
    </row>
    <row r="21794" spans="19:20">
      <c r="S21794" s="42">
        <v>29319</v>
      </c>
      <c r="T21794" s="66" t="s">
        <v>3324</v>
      </c>
    </row>
    <row r="21795" spans="19:20">
      <c r="S21795" s="42">
        <v>29318</v>
      </c>
      <c r="T21795" s="66" t="s">
        <v>3324</v>
      </c>
    </row>
    <row r="21796" spans="19:20">
      <c r="S21796" s="42">
        <v>27157</v>
      </c>
      <c r="T21796" s="66" t="s">
        <v>3324</v>
      </c>
    </row>
    <row r="21797" spans="19:20">
      <c r="S21797" s="42">
        <v>29283</v>
      </c>
      <c r="T21797" s="66" t="s">
        <v>5286</v>
      </c>
    </row>
    <row r="21798" spans="19:20">
      <c r="S21798" s="42">
        <v>29309</v>
      </c>
      <c r="T21798" s="66" t="s">
        <v>3273</v>
      </c>
    </row>
    <row r="21799" spans="19:20">
      <c r="S21799" s="42">
        <v>29312</v>
      </c>
      <c r="T21799" s="66" t="s">
        <v>3273</v>
      </c>
    </row>
    <row r="21800" spans="19:20">
      <c r="S21800" s="42">
        <v>29310</v>
      </c>
      <c r="T21800" s="66" t="s">
        <v>3273</v>
      </c>
    </row>
    <row r="21801" spans="19:20">
      <c r="S21801" s="42">
        <v>27154</v>
      </c>
      <c r="T21801" s="66" t="s">
        <v>3273</v>
      </c>
    </row>
    <row r="21802" spans="19:20">
      <c r="S21802" s="42">
        <v>29311</v>
      </c>
      <c r="T21802" s="66" t="s">
        <v>3273</v>
      </c>
    </row>
    <row r="21803" spans="19:20">
      <c r="S21803" s="42">
        <v>29324</v>
      </c>
      <c r="T21803" s="66" t="s">
        <v>4546</v>
      </c>
    </row>
    <row r="21804" spans="19:20">
      <c r="S21804" s="42">
        <v>29326</v>
      </c>
      <c r="T21804" s="66" t="s">
        <v>4546</v>
      </c>
    </row>
    <row r="21805" spans="19:20">
      <c r="S21805" s="42">
        <v>27156</v>
      </c>
      <c r="T21805" s="66" t="s">
        <v>3273</v>
      </c>
    </row>
    <row r="21806" spans="19:20">
      <c r="S21806" s="42">
        <v>29327</v>
      </c>
      <c r="T21806" s="66" t="s">
        <v>4546</v>
      </c>
    </row>
    <row r="21807" spans="19:20">
      <c r="S21807" s="42">
        <v>29322</v>
      </c>
      <c r="T21807" s="66" t="s">
        <v>5264</v>
      </c>
    </row>
    <row r="21808" spans="19:20">
      <c r="S21808" s="42">
        <v>29313</v>
      </c>
      <c r="T21808" s="66" t="s">
        <v>3273</v>
      </c>
    </row>
    <row r="21809" spans="19:20">
      <c r="S21809" s="42">
        <v>5390</v>
      </c>
      <c r="T21809" s="66" t="s">
        <v>3213</v>
      </c>
    </row>
    <row r="21810" spans="19:20">
      <c r="S21810" s="42">
        <v>29323</v>
      </c>
      <c r="T21810" s="66" t="s">
        <v>4546</v>
      </c>
    </row>
    <row r="21811" spans="19:20">
      <c r="S21811" s="42">
        <v>29325</v>
      </c>
      <c r="T21811" s="66" t="s">
        <v>4546</v>
      </c>
    </row>
    <row r="21812" spans="19:20">
      <c r="S21812" s="42">
        <v>27155</v>
      </c>
      <c r="T21812" s="66" t="s">
        <v>3273</v>
      </c>
    </row>
    <row r="21813" spans="19:20">
      <c r="S21813" s="42">
        <v>29328</v>
      </c>
      <c r="T21813" s="66" t="s">
        <v>4546</v>
      </c>
    </row>
    <row r="21814" spans="19:20">
      <c r="S21814" s="42">
        <v>29303</v>
      </c>
      <c r="T21814" s="66" t="s">
        <v>3465</v>
      </c>
    </row>
    <row r="21815" spans="19:20">
      <c r="S21815" s="42">
        <v>27150</v>
      </c>
      <c r="T21815" s="66" t="s">
        <v>3465</v>
      </c>
    </row>
    <row r="21816" spans="19:20">
      <c r="S21816" s="42">
        <v>8027</v>
      </c>
      <c r="T21816" s="66" t="s">
        <v>4543</v>
      </c>
    </row>
    <row r="21817" spans="19:20">
      <c r="S21817" s="42">
        <v>8026</v>
      </c>
      <c r="T21817" s="66" t="s">
        <v>4543</v>
      </c>
    </row>
    <row r="21818" spans="19:20">
      <c r="S21818" s="42">
        <v>5389</v>
      </c>
      <c r="T21818" s="66" t="s">
        <v>4543</v>
      </c>
    </row>
    <row r="21819" spans="19:20">
      <c r="S21819" s="42">
        <v>29301</v>
      </c>
      <c r="T21819" s="66" t="s">
        <v>3465</v>
      </c>
    </row>
    <row r="21820" spans="19:20">
      <c r="S21820" s="42">
        <v>27149</v>
      </c>
      <c r="T21820" s="66" t="s">
        <v>3465</v>
      </c>
    </row>
    <row r="21821" spans="19:20">
      <c r="S21821" s="42">
        <v>29300</v>
      </c>
      <c r="T21821" s="66" t="s">
        <v>3465</v>
      </c>
    </row>
    <row r="21822" spans="19:20">
      <c r="S21822" s="42">
        <v>27148</v>
      </c>
      <c r="T21822" s="66" t="s">
        <v>3465</v>
      </c>
    </row>
    <row r="21823" spans="19:20">
      <c r="S21823" s="42">
        <v>27147</v>
      </c>
      <c r="T21823" s="66" t="s">
        <v>3465</v>
      </c>
    </row>
    <row r="21824" spans="19:20">
      <c r="S21824" s="42">
        <v>27146</v>
      </c>
      <c r="T21824" s="66" t="s">
        <v>3465</v>
      </c>
    </row>
    <row r="21825" spans="19:20">
      <c r="S21825" s="42">
        <v>27151</v>
      </c>
      <c r="T21825" s="66" t="s">
        <v>3465</v>
      </c>
    </row>
    <row r="21826" spans="19:20">
      <c r="S21826" s="42">
        <v>29304</v>
      </c>
      <c r="T21826" s="66" t="s">
        <v>3465</v>
      </c>
    </row>
    <row r="21827" spans="19:20">
      <c r="S21827" s="42">
        <v>27152</v>
      </c>
      <c r="T21827" s="66" t="s">
        <v>3465</v>
      </c>
    </row>
    <row r="21828" spans="19:20">
      <c r="S21828" s="42">
        <v>27153</v>
      </c>
      <c r="T21828" s="66" t="s">
        <v>3465</v>
      </c>
    </row>
    <row r="21829" spans="19:20">
      <c r="S21829" s="42">
        <v>29305</v>
      </c>
      <c r="T21829" s="66" t="s">
        <v>3465</v>
      </c>
    </row>
    <row r="21830" spans="19:20">
      <c r="S21830" s="42">
        <v>29299</v>
      </c>
      <c r="T21830" s="66" t="s">
        <v>3465</v>
      </c>
    </row>
    <row r="21831" spans="19:20">
      <c r="S21831" s="42">
        <v>29298</v>
      </c>
      <c r="T21831" s="66" t="s">
        <v>3465</v>
      </c>
    </row>
    <row r="21832" spans="19:20">
      <c r="S21832" s="42">
        <v>29297</v>
      </c>
      <c r="T21832" s="66" t="s">
        <v>3465</v>
      </c>
    </row>
    <row r="21833" spans="19:20">
      <c r="S21833" s="42">
        <v>27145</v>
      </c>
      <c r="T21833" s="66" t="s">
        <v>3465</v>
      </c>
    </row>
    <row r="21834" spans="19:20">
      <c r="S21834" s="42">
        <v>29296</v>
      </c>
      <c r="T21834" s="66" t="s">
        <v>3465</v>
      </c>
    </row>
    <row r="21835" spans="19:20">
      <c r="S21835" s="42">
        <v>29295</v>
      </c>
      <c r="T21835" s="66" t="s">
        <v>3465</v>
      </c>
    </row>
    <row r="21836" spans="19:20">
      <c r="S21836" s="42">
        <v>29294</v>
      </c>
      <c r="T21836" s="66" t="s">
        <v>3465</v>
      </c>
    </row>
    <row r="21837" spans="19:20">
      <c r="S21837" s="42">
        <v>27144</v>
      </c>
      <c r="T21837" s="66" t="s">
        <v>3465</v>
      </c>
    </row>
    <row r="21838" spans="19:20">
      <c r="S21838" s="42">
        <v>29293</v>
      </c>
      <c r="T21838" s="66" t="s">
        <v>3465</v>
      </c>
    </row>
    <row r="21839" spans="19:20">
      <c r="S21839" s="42">
        <v>27143</v>
      </c>
      <c r="T21839" s="66" t="s">
        <v>3465</v>
      </c>
    </row>
    <row r="21840" spans="19:20">
      <c r="S21840" s="42">
        <v>29292</v>
      </c>
      <c r="T21840" s="66" t="s">
        <v>3465</v>
      </c>
    </row>
    <row r="21841" spans="19:20">
      <c r="S21841" s="42">
        <v>29291</v>
      </c>
      <c r="T21841" s="66" t="s">
        <v>3465</v>
      </c>
    </row>
    <row r="21842" spans="19:20">
      <c r="S21842" s="42">
        <v>29290</v>
      </c>
      <c r="T21842" s="66" t="s">
        <v>3465</v>
      </c>
    </row>
    <row r="21843" spans="19:20">
      <c r="S21843" s="42">
        <v>29289</v>
      </c>
      <c r="T21843" s="66" t="s">
        <v>3465</v>
      </c>
    </row>
    <row r="21844" spans="19:20">
      <c r="S21844" s="42">
        <v>29288</v>
      </c>
      <c r="T21844" s="66" t="s">
        <v>3465</v>
      </c>
    </row>
    <row r="21845" spans="19:20">
      <c r="S21845" s="42">
        <v>29287</v>
      </c>
      <c r="T21845" s="66" t="s">
        <v>3465</v>
      </c>
    </row>
    <row r="21846" spans="19:20">
      <c r="S21846" s="42">
        <v>27142</v>
      </c>
      <c r="T21846" s="66" t="s">
        <v>3465</v>
      </c>
    </row>
    <row r="21847" spans="19:20">
      <c r="S21847" s="42">
        <v>27141</v>
      </c>
      <c r="T21847" s="66" t="s">
        <v>3465</v>
      </c>
    </row>
    <row r="21848" spans="19:20">
      <c r="S21848" s="42">
        <v>27140</v>
      </c>
      <c r="T21848" s="66" t="s">
        <v>3465</v>
      </c>
    </row>
    <row r="21849" spans="19:20">
      <c r="S21849" s="42">
        <v>27139</v>
      </c>
      <c r="T21849" s="66" t="s">
        <v>3465</v>
      </c>
    </row>
    <row r="21850" spans="19:20">
      <c r="S21850" s="42">
        <v>27138</v>
      </c>
      <c r="T21850" s="66" t="s">
        <v>3465</v>
      </c>
    </row>
    <row r="21851" spans="19:20">
      <c r="S21851" s="42">
        <v>27137</v>
      </c>
      <c r="T21851" s="66" t="s">
        <v>3465</v>
      </c>
    </row>
    <row r="21852" spans="19:20">
      <c r="S21852" s="42">
        <v>29286</v>
      </c>
      <c r="T21852" s="66" t="s">
        <v>3465</v>
      </c>
    </row>
    <row r="21853" spans="19:20">
      <c r="S21853" s="42">
        <v>29285</v>
      </c>
      <c r="T21853" s="66" t="s">
        <v>3465</v>
      </c>
    </row>
    <row r="21854" spans="19:20">
      <c r="S21854" s="42">
        <v>27136</v>
      </c>
      <c r="T21854" s="66" t="s">
        <v>3465</v>
      </c>
    </row>
    <row r="21855" spans="19:20">
      <c r="S21855" s="42">
        <v>29284</v>
      </c>
      <c r="T21855" s="66" t="s">
        <v>3465</v>
      </c>
    </row>
    <row r="21856" spans="19:20">
      <c r="S21856" s="42">
        <v>29329</v>
      </c>
      <c r="T21856" s="66" t="s">
        <v>4747</v>
      </c>
    </row>
    <row r="21857" spans="19:20">
      <c r="S21857" s="42">
        <v>29330</v>
      </c>
      <c r="T21857" s="66" t="s">
        <v>4747</v>
      </c>
    </row>
    <row r="21858" spans="19:20">
      <c r="S21858" s="42">
        <v>27160</v>
      </c>
      <c r="T21858" s="66" t="s">
        <v>3216</v>
      </c>
    </row>
    <row r="21859" spans="19:20">
      <c r="S21859" s="42">
        <v>27161</v>
      </c>
      <c r="T21859" s="66" t="s">
        <v>3465</v>
      </c>
    </row>
    <row r="21860" spans="19:20">
      <c r="S21860" s="66" t="s">
        <v>5287</v>
      </c>
      <c r="T21860" s="66" t="s">
        <v>3442</v>
      </c>
    </row>
    <row r="21861" spans="19:20">
      <c r="S21861" s="42">
        <v>51083</v>
      </c>
      <c r="T21861" s="66" t="s">
        <v>3278</v>
      </c>
    </row>
    <row r="21862" spans="19:20">
      <c r="S21862" s="66" t="s">
        <v>5288</v>
      </c>
      <c r="T21862" s="66" t="s">
        <v>3442</v>
      </c>
    </row>
    <row r="21863" spans="19:20">
      <c r="S21863" s="66" t="s">
        <v>5289</v>
      </c>
      <c r="T21863" s="66" t="s">
        <v>3442</v>
      </c>
    </row>
    <row r="21864" spans="19:20">
      <c r="S21864" s="66" t="s">
        <v>5290</v>
      </c>
      <c r="T21864" s="66" t="s">
        <v>3442</v>
      </c>
    </row>
    <row r="21865" spans="19:20">
      <c r="S21865" s="66" t="s">
        <v>5291</v>
      </c>
      <c r="T21865" s="66" t="s">
        <v>3442</v>
      </c>
    </row>
    <row r="21866" spans="19:20">
      <c r="S21866" s="66" t="s">
        <v>5292</v>
      </c>
      <c r="T21866" s="66" t="s">
        <v>3442</v>
      </c>
    </row>
    <row r="21867" spans="19:20">
      <c r="S21867" s="66" t="s">
        <v>5293</v>
      </c>
      <c r="T21867" s="66" t="s">
        <v>3442</v>
      </c>
    </row>
    <row r="21868" spans="19:20">
      <c r="S21868" s="66" t="s">
        <v>5294</v>
      </c>
      <c r="T21868" s="66" t="s">
        <v>3442</v>
      </c>
    </row>
    <row r="21869" spans="19:20">
      <c r="S21869" s="66" t="s">
        <v>5295</v>
      </c>
      <c r="T21869" s="66" t="s">
        <v>3442</v>
      </c>
    </row>
    <row r="21870" spans="19:20">
      <c r="S21870" s="66" t="s">
        <v>5296</v>
      </c>
      <c r="T21870" s="66" t="s">
        <v>3442</v>
      </c>
    </row>
    <row r="21871" spans="19:20">
      <c r="S21871" s="66" t="s">
        <v>5297</v>
      </c>
      <c r="T21871" s="66" t="s">
        <v>5286</v>
      </c>
    </row>
    <row r="21872" spans="19:20">
      <c r="S21872" s="66" t="s">
        <v>5298</v>
      </c>
      <c r="T21872" s="66" t="s">
        <v>3442</v>
      </c>
    </row>
    <row r="21873" spans="19:20">
      <c r="S21873" s="66" t="s">
        <v>5299</v>
      </c>
      <c r="T21873" s="66" t="s">
        <v>3442</v>
      </c>
    </row>
    <row r="21874" spans="19:20">
      <c r="S21874" s="66" t="s">
        <v>5300</v>
      </c>
      <c r="T21874" s="66" t="s">
        <v>3442</v>
      </c>
    </row>
    <row r="21875" spans="19:20">
      <c r="S21875" s="66" t="s">
        <v>5301</v>
      </c>
      <c r="T21875" s="66" t="s">
        <v>3442</v>
      </c>
    </row>
    <row r="21876" spans="19:20">
      <c r="S21876" s="66" t="s">
        <v>5302</v>
      </c>
      <c r="T21876" s="66" t="s">
        <v>3442</v>
      </c>
    </row>
    <row r="21877" spans="19:20">
      <c r="S21877" s="66" t="s">
        <v>5303</v>
      </c>
      <c r="T21877" s="66" t="s">
        <v>3442</v>
      </c>
    </row>
    <row r="21878" spans="19:20">
      <c r="S21878" s="66" t="s">
        <v>5304</v>
      </c>
      <c r="T21878" s="66" t="s">
        <v>3442</v>
      </c>
    </row>
    <row r="21879" spans="19:20">
      <c r="S21879" s="66" t="s">
        <v>5305</v>
      </c>
      <c r="T21879" s="66" t="s">
        <v>3442</v>
      </c>
    </row>
    <row r="21880" spans="19:20">
      <c r="S21880" s="66" t="s">
        <v>5306</v>
      </c>
      <c r="T21880" s="66" t="s">
        <v>3442</v>
      </c>
    </row>
    <row r="21881" spans="19:20">
      <c r="S21881" s="66" t="s">
        <v>5307</v>
      </c>
      <c r="T21881" s="66" t="s">
        <v>3442</v>
      </c>
    </row>
    <row r="21882" spans="19:20">
      <c r="S21882" s="66" t="s">
        <v>5308</v>
      </c>
      <c r="T21882" s="66" t="s">
        <v>3442</v>
      </c>
    </row>
    <row r="21883" spans="19:20">
      <c r="S21883" s="66" t="s">
        <v>5309</v>
      </c>
      <c r="T21883" s="66" t="s">
        <v>3442</v>
      </c>
    </row>
    <row r="21884" spans="19:20">
      <c r="S21884" s="66" t="s">
        <v>5310</v>
      </c>
      <c r="T21884" s="66" t="s">
        <v>3442</v>
      </c>
    </row>
    <row r="21885" spans="19:20">
      <c r="S21885" s="42">
        <v>27162</v>
      </c>
      <c r="T21885" s="66" t="s">
        <v>4817</v>
      </c>
    </row>
    <row r="21886" spans="19:20">
      <c r="S21886" s="42">
        <v>29331</v>
      </c>
      <c r="T21886" s="66" t="s">
        <v>3329</v>
      </c>
    </row>
    <row r="21887" spans="19:20">
      <c r="S21887" s="42">
        <v>29336</v>
      </c>
      <c r="T21887" s="66" t="s">
        <v>4766</v>
      </c>
    </row>
    <row r="21888" spans="19:20">
      <c r="S21888" s="42">
        <v>29337</v>
      </c>
      <c r="T21888" s="66" t="s">
        <v>4766</v>
      </c>
    </row>
    <row r="21889" spans="19:20">
      <c r="S21889" s="42">
        <v>27173</v>
      </c>
      <c r="T21889" s="66" t="s">
        <v>3346</v>
      </c>
    </row>
    <row r="21890" spans="19:20">
      <c r="S21890" s="42">
        <v>29334</v>
      </c>
      <c r="T21890" s="66" t="s">
        <v>5264</v>
      </c>
    </row>
    <row r="21891" spans="19:20">
      <c r="S21891" s="42">
        <v>27174</v>
      </c>
      <c r="T21891" s="66" t="s">
        <v>3346</v>
      </c>
    </row>
    <row r="21892" spans="19:20">
      <c r="S21892" s="42">
        <v>29335</v>
      </c>
      <c r="T21892" s="66" t="s">
        <v>5264</v>
      </c>
    </row>
    <row r="21893" spans="19:20">
      <c r="S21893" s="42">
        <v>5391</v>
      </c>
      <c r="T21893" s="66" t="s">
        <v>3213</v>
      </c>
    </row>
    <row r="21894" spans="19:20">
      <c r="S21894" s="42">
        <v>27172</v>
      </c>
      <c r="T21894" s="66" t="s">
        <v>3346</v>
      </c>
    </row>
    <row r="21895" spans="19:20">
      <c r="S21895" s="42">
        <v>29333</v>
      </c>
      <c r="T21895" s="66" t="s">
        <v>3346</v>
      </c>
    </row>
    <row r="21896" spans="19:20">
      <c r="S21896" s="42">
        <v>27168</v>
      </c>
      <c r="T21896" s="66" t="s">
        <v>3230</v>
      </c>
    </row>
    <row r="21897" spans="19:20">
      <c r="S21897" s="42">
        <v>27171</v>
      </c>
      <c r="T21897" s="66" t="s">
        <v>3471</v>
      </c>
    </row>
    <row r="21898" spans="19:20">
      <c r="S21898" s="42">
        <v>27167</v>
      </c>
      <c r="T21898" s="66" t="s">
        <v>3230</v>
      </c>
    </row>
    <row r="21899" spans="19:20">
      <c r="S21899" s="42">
        <v>27166</v>
      </c>
      <c r="T21899" s="66" t="s">
        <v>3230</v>
      </c>
    </row>
    <row r="21900" spans="19:20">
      <c r="S21900" s="42">
        <v>27169</v>
      </c>
      <c r="T21900" s="66" t="s">
        <v>5311</v>
      </c>
    </row>
    <row r="21901" spans="19:20">
      <c r="S21901" s="42">
        <v>27170</v>
      </c>
      <c r="T21901" s="66" t="s">
        <v>3471</v>
      </c>
    </row>
    <row r="21902" spans="19:20">
      <c r="S21902" s="42">
        <v>29332</v>
      </c>
      <c r="T21902" s="66" t="s">
        <v>5311</v>
      </c>
    </row>
    <row r="21903" spans="19:20">
      <c r="S21903" s="42">
        <v>27164</v>
      </c>
      <c r="T21903" s="66" t="s">
        <v>3230</v>
      </c>
    </row>
    <row r="21904" spans="19:20">
      <c r="S21904" s="42">
        <v>27165</v>
      </c>
      <c r="T21904" s="66" t="s">
        <v>3230</v>
      </c>
    </row>
    <row r="21905" spans="19:20">
      <c r="S21905" s="42">
        <v>7164</v>
      </c>
      <c r="T21905" s="66" t="s">
        <v>3230</v>
      </c>
    </row>
    <row r="21906" spans="19:20">
      <c r="S21906" s="42">
        <v>27163</v>
      </c>
      <c r="T21906" s="66" t="s">
        <v>4817</v>
      </c>
    </row>
    <row r="21907" spans="19:20">
      <c r="S21907" s="42">
        <v>3180</v>
      </c>
      <c r="T21907" s="66" t="s">
        <v>5030</v>
      </c>
    </row>
    <row r="21908" spans="19:20">
      <c r="S21908" s="42">
        <v>27186</v>
      </c>
      <c r="T21908" s="66" t="s">
        <v>3346</v>
      </c>
    </row>
    <row r="21909" spans="19:20">
      <c r="S21909" s="42">
        <v>27185</v>
      </c>
      <c r="T21909" s="66" t="s">
        <v>3346</v>
      </c>
    </row>
    <row r="21910" spans="19:20">
      <c r="S21910" s="42">
        <v>27184</v>
      </c>
      <c r="T21910" s="66" t="s">
        <v>3346</v>
      </c>
    </row>
    <row r="21911" spans="19:20">
      <c r="S21911" s="42">
        <v>27182</v>
      </c>
      <c r="T21911" s="66" t="s">
        <v>3346</v>
      </c>
    </row>
    <row r="21912" spans="19:20">
      <c r="S21912" s="42">
        <v>27183</v>
      </c>
      <c r="T21912" s="66" t="s">
        <v>3346</v>
      </c>
    </row>
    <row r="21913" spans="19:20">
      <c r="S21913" s="42">
        <v>27181</v>
      </c>
      <c r="T21913" s="66" t="s">
        <v>3346</v>
      </c>
    </row>
    <row r="21914" spans="19:20">
      <c r="S21914" s="42">
        <v>27179</v>
      </c>
      <c r="T21914" s="66" t="s">
        <v>3346</v>
      </c>
    </row>
    <row r="21915" spans="19:20">
      <c r="S21915" s="42">
        <v>27176</v>
      </c>
      <c r="T21915" s="66" t="s">
        <v>3346</v>
      </c>
    </row>
    <row r="21916" spans="19:20">
      <c r="S21916" s="42">
        <v>27178</v>
      </c>
      <c r="T21916" s="66" t="s">
        <v>3346</v>
      </c>
    </row>
    <row r="21917" spans="19:20">
      <c r="S21917" s="42">
        <v>27180</v>
      </c>
      <c r="T21917" s="66" t="s">
        <v>3346</v>
      </c>
    </row>
    <row r="21918" spans="19:20">
      <c r="S21918" s="42">
        <v>27175</v>
      </c>
      <c r="T21918" s="66" t="s">
        <v>3346</v>
      </c>
    </row>
    <row r="21919" spans="19:20">
      <c r="S21919" s="42">
        <v>27177</v>
      </c>
      <c r="T21919" s="66" t="s">
        <v>3346</v>
      </c>
    </row>
    <row r="21920" spans="19:20">
      <c r="S21920" s="42">
        <v>29302</v>
      </c>
      <c r="T21920" s="66" t="s">
        <v>3465</v>
      </c>
    </row>
    <row r="21921" spans="19:20">
      <c r="S21921" s="42">
        <v>29338</v>
      </c>
      <c r="T21921" s="66" t="s">
        <v>3346</v>
      </c>
    </row>
    <row r="21922" spans="19:20">
      <c r="S21922" s="42">
        <v>27187</v>
      </c>
      <c r="T21922" s="66" t="s">
        <v>5131</v>
      </c>
    </row>
    <row r="21923" spans="19:20">
      <c r="S21923" s="42">
        <v>29340</v>
      </c>
      <c r="T21923" s="66" t="s">
        <v>3346</v>
      </c>
    </row>
    <row r="21924" spans="19:20">
      <c r="S21924" s="42">
        <v>27188</v>
      </c>
      <c r="T21924" s="66" t="s">
        <v>5030</v>
      </c>
    </row>
    <row r="21925" spans="19:20">
      <c r="S21925" s="42">
        <v>29339</v>
      </c>
      <c r="T21925" s="66" t="s">
        <v>5312</v>
      </c>
    </row>
    <row r="21926" spans="19:20">
      <c r="S21926" s="42">
        <v>82225</v>
      </c>
      <c r="T21926" s="66" t="s">
        <v>3213</v>
      </c>
    </row>
    <row r="21927" spans="19:20">
      <c r="S21927" s="66" t="s">
        <v>5313</v>
      </c>
      <c r="T21927" s="66" t="s">
        <v>3442</v>
      </c>
    </row>
    <row r="21928" spans="19:20">
      <c r="S21928" s="66" t="s">
        <v>5314</v>
      </c>
      <c r="T21928" s="66" t="s">
        <v>3442</v>
      </c>
    </row>
    <row r="21929" spans="19:20">
      <c r="S21929" s="66" t="s">
        <v>5315</v>
      </c>
      <c r="T21929" s="66" t="s">
        <v>3442</v>
      </c>
    </row>
    <row r="21930" spans="19:20">
      <c r="S21930" s="66" t="s">
        <v>5316</v>
      </c>
      <c r="T21930" s="66" t="s">
        <v>3442</v>
      </c>
    </row>
    <row r="21931" spans="19:20">
      <c r="S21931" s="66" t="s">
        <v>5317</v>
      </c>
      <c r="T21931" s="66" t="s">
        <v>3442</v>
      </c>
    </row>
    <row r="21932" spans="19:20">
      <c r="S21932" s="66" t="s">
        <v>5318</v>
      </c>
      <c r="T21932" s="66" t="s">
        <v>3442</v>
      </c>
    </row>
    <row r="21933" spans="19:20">
      <c r="S21933" s="66" t="s">
        <v>5319</v>
      </c>
      <c r="T21933" s="66" t="s">
        <v>3442</v>
      </c>
    </row>
    <row r="21934" spans="19:20">
      <c r="S21934" s="66" t="s">
        <v>5320</v>
      </c>
      <c r="T21934" s="66" t="s">
        <v>3442</v>
      </c>
    </row>
    <row r="21935" spans="19:20">
      <c r="S21935" s="66" t="s">
        <v>5321</v>
      </c>
      <c r="T21935" s="66" t="s">
        <v>3442</v>
      </c>
    </row>
    <row r="21936" spans="19:20">
      <c r="S21936" s="66" t="s">
        <v>5322</v>
      </c>
      <c r="T21936" s="66" t="s">
        <v>3442</v>
      </c>
    </row>
    <row r="21937" spans="19:20">
      <c r="S21937" s="42">
        <v>27190</v>
      </c>
      <c r="T21937" s="66" t="s">
        <v>5323</v>
      </c>
    </row>
    <row r="21938" spans="19:20">
      <c r="S21938" s="42">
        <v>27189</v>
      </c>
      <c r="T21938" s="66" t="s">
        <v>3544</v>
      </c>
    </row>
    <row r="21939" spans="19:20">
      <c r="S21939" s="42">
        <v>29341</v>
      </c>
      <c r="T21939" s="66" t="s">
        <v>5323</v>
      </c>
    </row>
    <row r="21940" spans="19:20">
      <c r="S21940" s="42">
        <v>27191</v>
      </c>
      <c r="T21940" s="66" t="s">
        <v>5323</v>
      </c>
    </row>
    <row r="21941" spans="19:20">
      <c r="S21941" s="42">
        <v>27195</v>
      </c>
      <c r="T21941" s="66" t="s">
        <v>3346</v>
      </c>
    </row>
    <row r="21942" spans="19:20">
      <c r="S21942" s="42">
        <v>27193</v>
      </c>
      <c r="T21942" s="66" t="s">
        <v>3346</v>
      </c>
    </row>
    <row r="21943" spans="19:20">
      <c r="S21943" s="42">
        <v>29342</v>
      </c>
      <c r="T21943" s="66" t="s">
        <v>3346</v>
      </c>
    </row>
    <row r="21944" spans="19:20">
      <c r="S21944" s="42">
        <v>27194</v>
      </c>
      <c r="T21944" s="66" t="s">
        <v>3346</v>
      </c>
    </row>
    <row r="21945" spans="19:20">
      <c r="S21945" s="42">
        <v>27192</v>
      </c>
      <c r="T21945" s="66" t="s">
        <v>3346</v>
      </c>
    </row>
    <row r="21946" spans="19:20">
      <c r="S21946" s="42">
        <v>51084</v>
      </c>
      <c r="T21946" s="66" t="s">
        <v>3278</v>
      </c>
    </row>
    <row r="21947" spans="19:20">
      <c r="S21947" s="42">
        <v>27199</v>
      </c>
      <c r="T21947" s="66" t="s">
        <v>3465</v>
      </c>
    </row>
    <row r="21948" spans="19:20">
      <c r="S21948" s="42">
        <v>27200</v>
      </c>
      <c r="T21948" s="66" t="s">
        <v>3465</v>
      </c>
    </row>
    <row r="21949" spans="19:20">
      <c r="S21949" s="42">
        <v>27198</v>
      </c>
      <c r="T21949" s="66" t="s">
        <v>3465</v>
      </c>
    </row>
    <row r="21950" spans="19:20">
      <c r="S21950" s="42">
        <v>4035</v>
      </c>
      <c r="T21950" s="66" t="s">
        <v>4707</v>
      </c>
    </row>
    <row r="21951" spans="19:20">
      <c r="S21951" s="42">
        <v>4034</v>
      </c>
      <c r="T21951" s="66" t="s">
        <v>4707</v>
      </c>
    </row>
    <row r="21952" spans="19:20">
      <c r="S21952" s="42">
        <v>29345</v>
      </c>
      <c r="T21952" s="66" t="s">
        <v>3465</v>
      </c>
    </row>
    <row r="21953" spans="19:20">
      <c r="S21953" s="42">
        <v>6240</v>
      </c>
      <c r="T21953" s="66" t="s">
        <v>4707</v>
      </c>
    </row>
    <row r="21954" spans="19:20">
      <c r="S21954" s="42">
        <v>29343</v>
      </c>
      <c r="T21954" s="66" t="s">
        <v>5008</v>
      </c>
    </row>
    <row r="21955" spans="19:20">
      <c r="S21955" s="42">
        <v>29350</v>
      </c>
      <c r="T21955" s="66" t="s">
        <v>3346</v>
      </c>
    </row>
    <row r="21956" spans="19:20">
      <c r="S21956" s="42">
        <v>27197</v>
      </c>
      <c r="T21956" s="66" t="s">
        <v>3465</v>
      </c>
    </row>
    <row r="21957" spans="19:20">
      <c r="S21957" s="42">
        <v>27205</v>
      </c>
      <c r="T21957" s="66" t="s">
        <v>3465</v>
      </c>
    </row>
    <row r="21958" spans="19:20">
      <c r="S21958" s="42">
        <v>29346</v>
      </c>
      <c r="T21958" s="66" t="s">
        <v>3465</v>
      </c>
    </row>
    <row r="21959" spans="19:20">
      <c r="S21959" s="42">
        <v>27203</v>
      </c>
      <c r="T21959" s="66" t="s">
        <v>3465</v>
      </c>
    </row>
    <row r="21960" spans="19:20">
      <c r="S21960" s="42">
        <v>27206</v>
      </c>
      <c r="T21960" s="66" t="s">
        <v>5131</v>
      </c>
    </row>
    <row r="21961" spans="19:20">
      <c r="S21961" s="42">
        <v>27196</v>
      </c>
      <c r="T21961" s="66" t="s">
        <v>5008</v>
      </c>
    </row>
    <row r="21962" spans="19:20">
      <c r="S21962" s="42">
        <v>27204</v>
      </c>
      <c r="T21962" s="66" t="s">
        <v>3465</v>
      </c>
    </row>
    <row r="21963" spans="19:20">
      <c r="S21963" s="42">
        <v>29348</v>
      </c>
      <c r="T21963" s="66" t="s">
        <v>3465</v>
      </c>
    </row>
    <row r="21964" spans="19:20">
      <c r="S21964" s="42">
        <v>27201</v>
      </c>
      <c r="T21964" s="66" t="s">
        <v>3465</v>
      </c>
    </row>
    <row r="21965" spans="19:20">
      <c r="S21965" s="42">
        <v>29354</v>
      </c>
      <c r="T21965" s="66" t="s">
        <v>3465</v>
      </c>
    </row>
    <row r="21966" spans="19:20">
      <c r="S21966" s="42">
        <v>29352</v>
      </c>
      <c r="T21966" s="66" t="s">
        <v>3465</v>
      </c>
    </row>
    <row r="21967" spans="19:20">
      <c r="S21967" s="42">
        <v>2098</v>
      </c>
      <c r="T21967" s="66" t="s">
        <v>4707</v>
      </c>
    </row>
    <row r="21968" spans="19:20">
      <c r="S21968" s="42">
        <v>29353</v>
      </c>
      <c r="T21968" s="66" t="s">
        <v>3465</v>
      </c>
    </row>
    <row r="21969" spans="19:20">
      <c r="S21969" s="42">
        <v>27202</v>
      </c>
      <c r="T21969" s="66" t="s">
        <v>3465</v>
      </c>
    </row>
    <row r="21970" spans="19:20">
      <c r="S21970" s="42">
        <v>29349</v>
      </c>
      <c r="T21970" s="66" t="s">
        <v>3465</v>
      </c>
    </row>
    <row r="21971" spans="19:20">
      <c r="S21971" s="42">
        <v>29347</v>
      </c>
      <c r="T21971" s="66" t="s">
        <v>3465</v>
      </c>
    </row>
    <row r="21972" spans="19:20">
      <c r="S21972" s="42">
        <v>29351</v>
      </c>
      <c r="T21972" s="66" t="s">
        <v>3465</v>
      </c>
    </row>
    <row r="21973" spans="19:20">
      <c r="S21973" s="42">
        <v>27207</v>
      </c>
      <c r="T21973" s="66" t="s">
        <v>3465</v>
      </c>
    </row>
    <row r="21974" spans="19:20">
      <c r="S21974" s="42">
        <v>3181</v>
      </c>
      <c r="T21974" s="66" t="s">
        <v>5324</v>
      </c>
    </row>
    <row r="21975" spans="19:20">
      <c r="S21975" s="42">
        <v>27208</v>
      </c>
      <c r="T21975" s="66" t="s">
        <v>3346</v>
      </c>
    </row>
    <row r="21976" spans="19:20">
      <c r="S21976" s="42">
        <v>27209</v>
      </c>
      <c r="T21976" s="66" t="s">
        <v>3346</v>
      </c>
    </row>
    <row r="21977" spans="19:20">
      <c r="S21977" s="42">
        <v>55069</v>
      </c>
      <c r="T21977" s="66" t="s">
        <v>3278</v>
      </c>
    </row>
    <row r="21978" spans="19:20">
      <c r="S21978" s="42">
        <v>29344</v>
      </c>
      <c r="T21978" s="66" t="s">
        <v>3465</v>
      </c>
    </row>
    <row r="21979" spans="19:20">
      <c r="S21979" s="42">
        <v>80713</v>
      </c>
      <c r="T21979" s="66" t="s">
        <v>3465</v>
      </c>
    </row>
    <row r="21980" spans="19:20">
      <c r="S21980" s="42">
        <v>80714</v>
      </c>
      <c r="T21980" s="66" t="s">
        <v>3465</v>
      </c>
    </row>
    <row r="21981" spans="19:20">
      <c r="S21981" s="42">
        <v>27211</v>
      </c>
      <c r="T21981" s="66" t="s">
        <v>5204</v>
      </c>
    </row>
    <row r="21982" spans="19:20">
      <c r="S21982" s="42">
        <v>29357</v>
      </c>
      <c r="T21982" s="66" t="s">
        <v>5204</v>
      </c>
    </row>
    <row r="21983" spans="19:20">
      <c r="S21983" s="42">
        <v>27210</v>
      </c>
      <c r="T21983" s="66" t="s">
        <v>3346</v>
      </c>
    </row>
    <row r="21984" spans="19:20">
      <c r="S21984" s="42">
        <v>29356</v>
      </c>
      <c r="T21984" s="66" t="s">
        <v>3346</v>
      </c>
    </row>
    <row r="21985" spans="19:20">
      <c r="S21985" s="42">
        <v>29355</v>
      </c>
      <c r="T21985" s="66" t="s">
        <v>3346</v>
      </c>
    </row>
    <row r="21986" spans="19:20">
      <c r="S21986" s="42">
        <v>29358</v>
      </c>
      <c r="T21986" s="66" t="s">
        <v>5204</v>
      </c>
    </row>
    <row r="21987" spans="19:20">
      <c r="S21987" s="42">
        <v>29359</v>
      </c>
      <c r="T21987" s="66" t="s">
        <v>5204</v>
      </c>
    </row>
    <row r="21988" spans="19:20">
      <c r="S21988" s="42">
        <v>29360</v>
      </c>
      <c r="T21988" s="66" t="s">
        <v>5204</v>
      </c>
    </row>
    <row r="21989" spans="19:20">
      <c r="S21989" s="42">
        <v>29361</v>
      </c>
      <c r="T21989" s="66" t="s">
        <v>5204</v>
      </c>
    </row>
    <row r="21990" spans="19:20">
      <c r="S21990" s="42">
        <v>27212</v>
      </c>
      <c r="T21990" s="66" t="s">
        <v>5204</v>
      </c>
    </row>
    <row r="21991" spans="19:20">
      <c r="S21991" s="42">
        <v>27213</v>
      </c>
      <c r="T21991" s="66" t="s">
        <v>5204</v>
      </c>
    </row>
    <row r="21992" spans="19:20">
      <c r="S21992" s="42">
        <v>27214</v>
      </c>
      <c r="T21992" s="66" t="s">
        <v>5204</v>
      </c>
    </row>
    <row r="21993" spans="19:20">
      <c r="S21993" s="42">
        <v>29362</v>
      </c>
      <c r="T21993" s="66" t="s">
        <v>3329</v>
      </c>
    </row>
    <row r="21994" spans="19:20">
      <c r="S21994" s="42">
        <v>80722</v>
      </c>
      <c r="T21994" s="66" t="s">
        <v>3465</v>
      </c>
    </row>
    <row r="21995" spans="19:20">
      <c r="S21995" s="42">
        <v>80723</v>
      </c>
      <c r="T21995" s="66" t="s">
        <v>3465</v>
      </c>
    </row>
    <row r="21996" spans="19:20">
      <c r="S21996" s="42">
        <v>80721</v>
      </c>
      <c r="T21996" s="66" t="s">
        <v>3465</v>
      </c>
    </row>
    <row r="21997" spans="19:20">
      <c r="S21997" s="42">
        <v>80724</v>
      </c>
      <c r="T21997" s="66" t="s">
        <v>3465</v>
      </c>
    </row>
    <row r="21998" spans="19:20">
      <c r="S21998" s="42">
        <v>80725</v>
      </c>
      <c r="T21998" s="66" t="s">
        <v>3465</v>
      </c>
    </row>
    <row r="21999" spans="19:20">
      <c r="S21999" s="42">
        <v>80720</v>
      </c>
      <c r="T21999" s="66" t="s">
        <v>3465</v>
      </c>
    </row>
    <row r="22000" spans="19:20">
      <c r="S22000" s="42">
        <v>80719</v>
      </c>
      <c r="T22000" s="66" t="s">
        <v>3465</v>
      </c>
    </row>
    <row r="22001" spans="19:20">
      <c r="S22001" s="42">
        <v>80718</v>
      </c>
      <c r="T22001" s="66" t="s">
        <v>3465</v>
      </c>
    </row>
    <row r="22002" spans="19:20">
      <c r="S22002" s="42">
        <v>80717</v>
      </c>
      <c r="T22002" s="66" t="s">
        <v>3465</v>
      </c>
    </row>
    <row r="22003" spans="19:20">
      <c r="S22003" s="42">
        <v>80716</v>
      </c>
      <c r="T22003" s="66" t="s">
        <v>3465</v>
      </c>
    </row>
    <row r="22004" spans="19:20">
      <c r="S22004" s="42">
        <v>80715</v>
      </c>
      <c r="T22004" s="66" t="s">
        <v>3465</v>
      </c>
    </row>
    <row r="22005" spans="19:20">
      <c r="S22005" s="42">
        <v>7168</v>
      </c>
      <c r="T22005" s="66" t="s">
        <v>3230</v>
      </c>
    </row>
    <row r="22006" spans="19:20">
      <c r="S22006" s="42">
        <v>29363</v>
      </c>
      <c r="T22006" s="66" t="s">
        <v>3230</v>
      </c>
    </row>
    <row r="22007" spans="19:20">
      <c r="S22007" s="42">
        <v>29364</v>
      </c>
      <c r="T22007" s="66" t="s">
        <v>3230</v>
      </c>
    </row>
    <row r="22008" spans="19:20">
      <c r="S22008" s="42">
        <v>29365</v>
      </c>
      <c r="T22008" s="66" t="s">
        <v>3230</v>
      </c>
    </row>
    <row r="22009" spans="19:20">
      <c r="S22009" s="42">
        <v>27215</v>
      </c>
      <c r="T22009" s="66" t="s">
        <v>3313</v>
      </c>
    </row>
    <row r="22010" spans="19:20">
      <c r="S22010" s="42">
        <v>7175</v>
      </c>
      <c r="T22010" s="66" t="s">
        <v>5325</v>
      </c>
    </row>
    <row r="22011" spans="19:20">
      <c r="S22011" s="42">
        <v>7174</v>
      </c>
      <c r="T22011" s="66" t="s">
        <v>5325</v>
      </c>
    </row>
    <row r="22012" spans="19:20">
      <c r="S22012" s="42">
        <v>7173</v>
      </c>
      <c r="T22012" s="66" t="s">
        <v>5325</v>
      </c>
    </row>
    <row r="22013" spans="19:20">
      <c r="S22013" s="42">
        <v>7172</v>
      </c>
      <c r="T22013" s="66" t="s">
        <v>5325</v>
      </c>
    </row>
    <row r="22014" spans="19:20">
      <c r="S22014" s="42">
        <v>7171</v>
      </c>
      <c r="T22014" s="66" t="s">
        <v>5325</v>
      </c>
    </row>
    <row r="22015" spans="19:20">
      <c r="S22015" s="42">
        <v>7170</v>
      </c>
      <c r="T22015" s="66" t="s">
        <v>5325</v>
      </c>
    </row>
    <row r="22016" spans="19:20">
      <c r="S22016" s="42">
        <v>7169</v>
      </c>
      <c r="T22016" s="66" t="s">
        <v>5325</v>
      </c>
    </row>
    <row r="22017" spans="19:20">
      <c r="S22017" s="42">
        <v>27218</v>
      </c>
      <c r="T22017" s="66" t="s">
        <v>3319</v>
      </c>
    </row>
    <row r="22018" spans="19:20">
      <c r="S22018" s="42">
        <v>27217</v>
      </c>
      <c r="T22018" s="66" t="s">
        <v>3319</v>
      </c>
    </row>
    <row r="22019" spans="19:20">
      <c r="S22019" s="42">
        <v>27216</v>
      </c>
      <c r="T22019" s="66" t="s">
        <v>3319</v>
      </c>
    </row>
    <row r="22020" spans="19:20">
      <c r="S22020" s="42">
        <v>29373</v>
      </c>
      <c r="T22020" s="66" t="s">
        <v>3319</v>
      </c>
    </row>
    <row r="22021" spans="19:20">
      <c r="S22021" s="42">
        <v>29372</v>
      </c>
      <c r="T22021" s="66" t="s">
        <v>3319</v>
      </c>
    </row>
    <row r="22022" spans="19:20">
      <c r="S22022" s="42">
        <v>29371</v>
      </c>
      <c r="T22022" s="66" t="s">
        <v>3319</v>
      </c>
    </row>
    <row r="22023" spans="19:20">
      <c r="S22023" s="42">
        <v>29370</v>
      </c>
      <c r="T22023" s="66" t="s">
        <v>3319</v>
      </c>
    </row>
    <row r="22024" spans="19:20">
      <c r="S22024" s="42">
        <v>29369</v>
      </c>
      <c r="T22024" s="66" t="s">
        <v>3319</v>
      </c>
    </row>
    <row r="22025" spans="19:20">
      <c r="S22025" s="42">
        <v>29368</v>
      </c>
      <c r="T22025" s="66" t="s">
        <v>3319</v>
      </c>
    </row>
    <row r="22026" spans="19:20">
      <c r="S22026" s="42">
        <v>29367</v>
      </c>
      <c r="T22026" s="66" t="s">
        <v>3319</v>
      </c>
    </row>
    <row r="22027" spans="19:20">
      <c r="S22027" s="42">
        <v>29366</v>
      </c>
      <c r="T22027" s="66" t="s">
        <v>3319</v>
      </c>
    </row>
    <row r="22028" spans="19:20">
      <c r="S22028" s="42">
        <v>7178</v>
      </c>
      <c r="T22028" s="66" t="s">
        <v>5325</v>
      </c>
    </row>
    <row r="22029" spans="19:20">
      <c r="S22029" s="42">
        <v>7177</v>
      </c>
      <c r="T22029" s="66" t="s">
        <v>5325</v>
      </c>
    </row>
    <row r="22030" spans="19:20">
      <c r="S22030" s="42">
        <v>7176</v>
      </c>
      <c r="T22030" s="66" t="s">
        <v>5325</v>
      </c>
    </row>
    <row r="22031" spans="19:20">
      <c r="S22031" s="42">
        <v>29375</v>
      </c>
      <c r="T22031" s="66" t="s">
        <v>3346</v>
      </c>
    </row>
    <row r="22032" spans="19:20">
      <c r="S22032" s="42">
        <v>27227</v>
      </c>
      <c r="T22032" s="66" t="s">
        <v>5325</v>
      </c>
    </row>
    <row r="22033" spans="19:20">
      <c r="S22033" s="42">
        <v>27226</v>
      </c>
      <c r="T22033" s="66" t="s">
        <v>5325</v>
      </c>
    </row>
    <row r="22034" spans="19:20">
      <c r="S22034" s="42">
        <v>27225</v>
      </c>
      <c r="T22034" s="66" t="s">
        <v>5325</v>
      </c>
    </row>
    <row r="22035" spans="19:20">
      <c r="S22035" s="42">
        <v>27224</v>
      </c>
      <c r="T22035" s="66" t="s">
        <v>5325</v>
      </c>
    </row>
    <row r="22036" spans="19:20">
      <c r="S22036" s="42">
        <v>27223</v>
      </c>
      <c r="T22036" s="66" t="s">
        <v>5325</v>
      </c>
    </row>
    <row r="22037" spans="19:20">
      <c r="S22037" s="42">
        <v>27222</v>
      </c>
      <c r="T22037" s="66" t="s">
        <v>5325</v>
      </c>
    </row>
    <row r="22038" spans="19:20">
      <c r="S22038" s="42">
        <v>27221</v>
      </c>
      <c r="T22038" s="66" t="s">
        <v>3481</v>
      </c>
    </row>
    <row r="22039" spans="19:20">
      <c r="S22039" s="42">
        <v>3182</v>
      </c>
      <c r="T22039" s="66" t="s">
        <v>4746</v>
      </c>
    </row>
    <row r="22040" spans="19:20">
      <c r="S22040" s="42">
        <v>29374</v>
      </c>
      <c r="T22040" s="66" t="s">
        <v>4746</v>
      </c>
    </row>
    <row r="22041" spans="19:20">
      <c r="S22041" s="42">
        <v>27220</v>
      </c>
      <c r="T22041" s="66" t="s">
        <v>4746</v>
      </c>
    </row>
    <row r="22042" spans="19:20">
      <c r="S22042" s="42">
        <v>27219</v>
      </c>
      <c r="T22042" s="66" t="s">
        <v>4746</v>
      </c>
    </row>
    <row r="22043" spans="19:20">
      <c r="S22043" s="42">
        <v>55070</v>
      </c>
      <c r="T22043" s="66" t="s">
        <v>5326</v>
      </c>
    </row>
    <row r="22044" spans="19:20">
      <c r="S22044" s="42">
        <v>51085</v>
      </c>
      <c r="T22044" s="66" t="s">
        <v>5326</v>
      </c>
    </row>
    <row r="22045" spans="19:20">
      <c r="S22045" s="42">
        <v>55071</v>
      </c>
      <c r="T22045" s="66" t="s">
        <v>5326</v>
      </c>
    </row>
    <row r="22046" spans="19:20">
      <c r="S22046" s="42">
        <v>55072</v>
      </c>
      <c r="T22046" s="66" t="s">
        <v>5326</v>
      </c>
    </row>
    <row r="22047" spans="19:20">
      <c r="S22047" s="42">
        <v>29382</v>
      </c>
      <c r="T22047" s="66" t="s">
        <v>5327</v>
      </c>
    </row>
    <row r="22048" spans="19:20">
      <c r="S22048" s="42">
        <v>29381</v>
      </c>
      <c r="T22048" s="66" t="s">
        <v>3216</v>
      </c>
    </row>
    <row r="22049" spans="19:20">
      <c r="S22049" s="42">
        <v>29380</v>
      </c>
      <c r="T22049" s="66" t="s">
        <v>3216</v>
      </c>
    </row>
    <row r="22050" spans="19:20">
      <c r="S22050" s="42">
        <v>29379</v>
      </c>
      <c r="T22050" s="66" t="s">
        <v>3216</v>
      </c>
    </row>
    <row r="22051" spans="19:20">
      <c r="S22051" s="42">
        <v>27237</v>
      </c>
      <c r="T22051" s="66" t="s">
        <v>3216</v>
      </c>
    </row>
    <row r="22052" spans="19:20">
      <c r="S22052" s="42">
        <v>27236</v>
      </c>
      <c r="T22052" s="66" t="s">
        <v>3216</v>
      </c>
    </row>
    <row r="22053" spans="19:20">
      <c r="S22053" s="42">
        <v>27235</v>
      </c>
      <c r="T22053" s="66" t="s">
        <v>3216</v>
      </c>
    </row>
    <row r="22054" spans="19:20">
      <c r="S22054" s="42">
        <v>27234</v>
      </c>
      <c r="T22054" s="66" t="s">
        <v>3216</v>
      </c>
    </row>
    <row r="22055" spans="19:20">
      <c r="S22055" s="42">
        <v>27233</v>
      </c>
      <c r="T22055" s="66" t="s">
        <v>3216</v>
      </c>
    </row>
    <row r="22056" spans="19:20">
      <c r="S22056" s="42">
        <v>29378</v>
      </c>
      <c r="T22056" s="66" t="s">
        <v>3216</v>
      </c>
    </row>
    <row r="22057" spans="19:20">
      <c r="S22057" s="42">
        <v>29377</v>
      </c>
      <c r="T22057" s="66" t="s">
        <v>3216</v>
      </c>
    </row>
    <row r="22058" spans="19:20">
      <c r="S22058" s="42">
        <v>29376</v>
      </c>
      <c r="T22058" s="66" t="s">
        <v>3216</v>
      </c>
    </row>
    <row r="22059" spans="19:20">
      <c r="S22059" s="42">
        <v>27232</v>
      </c>
      <c r="T22059" s="66" t="s">
        <v>3216</v>
      </c>
    </row>
    <row r="22060" spans="19:20">
      <c r="S22060" s="42">
        <v>27231</v>
      </c>
      <c r="T22060" s="66" t="s">
        <v>3216</v>
      </c>
    </row>
    <row r="22061" spans="19:20">
      <c r="S22061" s="42">
        <v>27230</v>
      </c>
      <c r="T22061" s="66" t="s">
        <v>3216</v>
      </c>
    </row>
    <row r="22062" spans="19:20">
      <c r="S22062" s="42">
        <v>27229</v>
      </c>
      <c r="T22062" s="66" t="s">
        <v>3216</v>
      </c>
    </row>
    <row r="22063" spans="19:20">
      <c r="S22063" s="42">
        <v>27228</v>
      </c>
      <c r="T22063" s="66" t="s">
        <v>3216</v>
      </c>
    </row>
    <row r="22064" spans="19:20">
      <c r="S22064" s="42">
        <v>27238</v>
      </c>
      <c r="T22064" s="66" t="s">
        <v>3216</v>
      </c>
    </row>
    <row r="22065" spans="19:20">
      <c r="S22065" s="42">
        <v>6241</v>
      </c>
      <c r="T22065" s="66" t="s">
        <v>3216</v>
      </c>
    </row>
    <row r="22066" spans="19:20">
      <c r="S22066" s="42">
        <v>29384</v>
      </c>
      <c r="T22066" s="66" t="s">
        <v>5328</v>
      </c>
    </row>
    <row r="22067" spans="19:20">
      <c r="S22067" s="42">
        <v>29383</v>
      </c>
      <c r="T22067" s="66" t="s">
        <v>5328</v>
      </c>
    </row>
    <row r="22068" spans="19:20">
      <c r="S22068" s="42">
        <v>27241</v>
      </c>
      <c r="T22068" s="66" t="s">
        <v>5233</v>
      </c>
    </row>
    <row r="22069" spans="19:20">
      <c r="S22069" s="42">
        <v>27240</v>
      </c>
      <c r="T22069" s="66" t="s">
        <v>4543</v>
      </c>
    </row>
    <row r="22070" spans="19:20">
      <c r="S22070" s="42">
        <v>27239</v>
      </c>
      <c r="T22070" s="66" t="s">
        <v>4543</v>
      </c>
    </row>
    <row r="22071" spans="19:20">
      <c r="S22071" s="42">
        <v>80300</v>
      </c>
      <c r="T22071" s="66" t="s">
        <v>4576</v>
      </c>
    </row>
    <row r="22072" spans="19:20">
      <c r="S22072" s="42">
        <v>80301</v>
      </c>
      <c r="T22072" s="66" t="s">
        <v>4576</v>
      </c>
    </row>
    <row r="22073" spans="19:20">
      <c r="S22073" s="42">
        <v>80302</v>
      </c>
      <c r="T22073" s="66" t="s">
        <v>4576</v>
      </c>
    </row>
    <row r="22074" spans="19:20">
      <c r="S22074" s="42">
        <v>80303</v>
      </c>
      <c r="T22074" s="66" t="s">
        <v>4576</v>
      </c>
    </row>
    <row r="22075" spans="19:20">
      <c r="S22075" s="42">
        <v>80304</v>
      </c>
      <c r="T22075" s="66" t="s">
        <v>4576</v>
      </c>
    </row>
    <row r="22076" spans="19:20">
      <c r="S22076" s="42">
        <v>80306</v>
      </c>
      <c r="T22076" s="66" t="s">
        <v>4576</v>
      </c>
    </row>
    <row r="22077" spans="19:20">
      <c r="S22077" s="42">
        <v>80305</v>
      </c>
      <c r="T22077" s="66" t="s">
        <v>4576</v>
      </c>
    </row>
    <row r="22078" spans="19:20">
      <c r="S22078" s="42">
        <v>29385</v>
      </c>
      <c r="T22078" s="66" t="s">
        <v>4006</v>
      </c>
    </row>
    <row r="22079" spans="19:20">
      <c r="S22079" s="42">
        <v>7179</v>
      </c>
      <c r="T22079" s="66" t="s">
        <v>3230</v>
      </c>
    </row>
    <row r="22080" spans="19:20">
      <c r="S22080" s="42">
        <v>27247</v>
      </c>
      <c r="T22080" s="66" t="s">
        <v>3213</v>
      </c>
    </row>
    <row r="22081" spans="19:20">
      <c r="S22081" s="42">
        <v>27246</v>
      </c>
      <c r="T22081" s="66" t="s">
        <v>3213</v>
      </c>
    </row>
    <row r="22082" spans="19:20">
      <c r="S22082" s="42">
        <v>27245</v>
      </c>
      <c r="T22082" s="66" t="s">
        <v>3213</v>
      </c>
    </row>
    <row r="22083" spans="19:20">
      <c r="S22083" s="42">
        <v>27244</v>
      </c>
      <c r="T22083" s="66" t="s">
        <v>3213</v>
      </c>
    </row>
    <row r="22084" spans="19:20">
      <c r="S22084" s="42">
        <v>27243</v>
      </c>
      <c r="T22084" s="66" t="s">
        <v>3213</v>
      </c>
    </row>
    <row r="22085" spans="19:20">
      <c r="S22085" s="42">
        <v>27242</v>
      </c>
      <c r="T22085" s="66" t="s">
        <v>3544</v>
      </c>
    </row>
    <row r="22086" spans="19:20">
      <c r="S22086" s="42">
        <v>5392</v>
      </c>
      <c r="T22086" s="66" t="s">
        <v>3465</v>
      </c>
    </row>
    <row r="22087" spans="19:20">
      <c r="S22087" s="42">
        <v>51084</v>
      </c>
      <c r="T22087" s="66" t="s">
        <v>3278</v>
      </c>
    </row>
    <row r="22088" spans="19:20">
      <c r="S22088" s="42">
        <v>29393</v>
      </c>
      <c r="T22088" s="66" t="s">
        <v>5285</v>
      </c>
    </row>
    <row r="22089" spans="19:20">
      <c r="S22089" s="42">
        <v>27255</v>
      </c>
      <c r="T22089" s="66" t="s">
        <v>3465</v>
      </c>
    </row>
    <row r="22090" spans="19:20">
      <c r="S22090" s="42">
        <v>29398</v>
      </c>
      <c r="T22090" s="66" t="s">
        <v>5329</v>
      </c>
    </row>
    <row r="22091" spans="19:20">
      <c r="S22091" s="42">
        <v>27259</v>
      </c>
      <c r="T22091" s="66" t="s">
        <v>5329</v>
      </c>
    </row>
    <row r="22092" spans="19:20">
      <c r="S22092" s="42">
        <v>27260</v>
      </c>
      <c r="T22092" s="66" t="s">
        <v>5329</v>
      </c>
    </row>
    <row r="22093" spans="19:20">
      <c r="S22093" s="42">
        <v>29399</v>
      </c>
      <c r="T22093" s="66" t="s">
        <v>5329</v>
      </c>
    </row>
    <row r="22094" spans="19:20">
      <c r="S22094" s="42">
        <v>29400</v>
      </c>
      <c r="T22094" s="66" t="s">
        <v>5329</v>
      </c>
    </row>
    <row r="22095" spans="19:20">
      <c r="S22095" s="42">
        <v>27261</v>
      </c>
      <c r="T22095" s="66" t="s">
        <v>5329</v>
      </c>
    </row>
    <row r="22096" spans="19:20">
      <c r="S22096" s="42">
        <v>27254</v>
      </c>
      <c r="T22096" s="66" t="s">
        <v>3465</v>
      </c>
    </row>
    <row r="22097" spans="19:20">
      <c r="S22097" s="42">
        <v>27253</v>
      </c>
      <c r="T22097" s="66" t="s">
        <v>3465</v>
      </c>
    </row>
    <row r="22098" spans="19:20">
      <c r="S22098" s="42">
        <v>27252</v>
      </c>
      <c r="T22098" s="66" t="s">
        <v>3465</v>
      </c>
    </row>
    <row r="22099" spans="19:20">
      <c r="S22099" s="42">
        <v>27250</v>
      </c>
      <c r="T22099" s="66" t="s">
        <v>3465</v>
      </c>
    </row>
    <row r="22100" spans="19:20">
      <c r="S22100" s="42">
        <v>27251</v>
      </c>
      <c r="T22100" s="66" t="s">
        <v>3465</v>
      </c>
    </row>
    <row r="22101" spans="19:20">
      <c r="S22101" s="42">
        <v>29392</v>
      </c>
      <c r="T22101" s="66" t="s">
        <v>3465</v>
      </c>
    </row>
    <row r="22102" spans="19:20">
      <c r="S22102" s="42">
        <v>27248</v>
      </c>
      <c r="T22102" s="66" t="s">
        <v>3465</v>
      </c>
    </row>
    <row r="22103" spans="19:20">
      <c r="S22103" s="42">
        <v>29391</v>
      </c>
      <c r="T22103" s="66" t="s">
        <v>3465</v>
      </c>
    </row>
    <row r="22104" spans="19:20">
      <c r="S22104" s="42">
        <v>29390</v>
      </c>
      <c r="T22104" s="66" t="s">
        <v>3465</v>
      </c>
    </row>
    <row r="22105" spans="19:20">
      <c r="S22105" s="42">
        <v>29389</v>
      </c>
      <c r="T22105" s="66" t="s">
        <v>3465</v>
      </c>
    </row>
    <row r="22106" spans="19:20">
      <c r="S22106" s="42">
        <v>29388</v>
      </c>
      <c r="T22106" s="66" t="s">
        <v>3465</v>
      </c>
    </row>
    <row r="22107" spans="19:20">
      <c r="S22107" s="42">
        <v>29387</v>
      </c>
      <c r="T22107" s="66" t="s">
        <v>3465</v>
      </c>
    </row>
    <row r="22108" spans="19:20">
      <c r="S22108" s="42">
        <v>29386</v>
      </c>
      <c r="T22108" s="66" t="s">
        <v>3465</v>
      </c>
    </row>
    <row r="22109" spans="19:20">
      <c r="S22109" s="42">
        <v>27257</v>
      </c>
      <c r="T22109" s="66" t="s">
        <v>5330</v>
      </c>
    </row>
    <row r="22110" spans="19:20">
      <c r="S22110" s="42">
        <v>27256</v>
      </c>
      <c r="T22110" s="66" t="s">
        <v>5330</v>
      </c>
    </row>
    <row r="22111" spans="19:20">
      <c r="S22111" s="42">
        <v>27249</v>
      </c>
      <c r="T22111" s="66" t="s">
        <v>3465</v>
      </c>
    </row>
    <row r="22112" spans="19:20">
      <c r="S22112" s="42">
        <v>29403</v>
      </c>
      <c r="T22112" s="66" t="s">
        <v>4741</v>
      </c>
    </row>
    <row r="22113" spans="19:20">
      <c r="S22113" s="42">
        <v>29397</v>
      </c>
      <c r="T22113" s="66" t="s">
        <v>3465</v>
      </c>
    </row>
    <row r="22114" spans="19:20">
      <c r="S22114" s="42">
        <v>29396</v>
      </c>
      <c r="T22114" s="66" t="s">
        <v>3465</v>
      </c>
    </row>
    <row r="22115" spans="19:20">
      <c r="S22115" s="42">
        <v>29395</v>
      </c>
      <c r="T22115" s="66" t="s">
        <v>3465</v>
      </c>
    </row>
    <row r="22116" spans="19:20">
      <c r="S22116" s="42">
        <v>29394</v>
      </c>
      <c r="T22116" s="66" t="s">
        <v>3465</v>
      </c>
    </row>
    <row r="22117" spans="19:20">
      <c r="S22117" s="42">
        <v>27258</v>
      </c>
      <c r="T22117" s="66" t="s">
        <v>3465</v>
      </c>
    </row>
    <row r="22118" spans="19:20">
      <c r="S22118" s="42">
        <v>29401</v>
      </c>
      <c r="T22118" s="66" t="s">
        <v>5331</v>
      </c>
    </row>
    <row r="22119" spans="19:20">
      <c r="S22119" s="42">
        <v>27262</v>
      </c>
      <c r="T22119" s="66" t="s">
        <v>5331</v>
      </c>
    </row>
    <row r="22120" spans="19:20">
      <c r="S22120" s="42">
        <v>29402</v>
      </c>
      <c r="T22120" s="66" t="s">
        <v>5331</v>
      </c>
    </row>
    <row r="22121" spans="19:20">
      <c r="S22121" s="42">
        <v>29405</v>
      </c>
      <c r="T22121" s="66" t="s">
        <v>5332</v>
      </c>
    </row>
    <row r="22122" spans="19:20">
      <c r="S22122" s="66" t="s">
        <v>5333</v>
      </c>
      <c r="T22122" s="66" t="s">
        <v>3442</v>
      </c>
    </row>
    <row r="22123" spans="19:20">
      <c r="S22123" s="66" t="s">
        <v>5334</v>
      </c>
      <c r="T22123" s="66" t="s">
        <v>3442</v>
      </c>
    </row>
    <row r="22124" spans="19:20">
      <c r="S22124" s="66" t="s">
        <v>5335</v>
      </c>
      <c r="T22124" s="66" t="s">
        <v>3442</v>
      </c>
    </row>
    <row r="22125" spans="19:20">
      <c r="S22125" s="66" t="s">
        <v>5336</v>
      </c>
      <c r="T22125" s="66" t="s">
        <v>3442</v>
      </c>
    </row>
    <row r="22126" spans="19:20">
      <c r="S22126" s="66" t="s">
        <v>5337</v>
      </c>
      <c r="T22126" s="66" t="s">
        <v>3442</v>
      </c>
    </row>
    <row r="22127" spans="19:20">
      <c r="S22127" s="66" t="s">
        <v>5338</v>
      </c>
      <c r="T22127" s="66" t="s">
        <v>3442</v>
      </c>
    </row>
    <row r="22128" spans="19:20">
      <c r="S22128" s="66" t="s">
        <v>5339</v>
      </c>
      <c r="T22128" s="66" t="s">
        <v>3442</v>
      </c>
    </row>
    <row r="22129" spans="19:20">
      <c r="S22129" s="66" t="s">
        <v>5340</v>
      </c>
      <c r="T22129" s="66" t="s">
        <v>3442</v>
      </c>
    </row>
    <row r="22130" spans="19:20">
      <c r="S22130" s="66" t="s">
        <v>5341</v>
      </c>
      <c r="T22130" s="66" t="s">
        <v>3442</v>
      </c>
    </row>
    <row r="22131" spans="19:20">
      <c r="S22131" s="66" t="s">
        <v>5342</v>
      </c>
      <c r="T22131" s="66" t="s">
        <v>3442</v>
      </c>
    </row>
    <row r="22132" spans="19:20">
      <c r="S22132" s="42">
        <v>29406</v>
      </c>
      <c r="T22132" s="66" t="s">
        <v>5285</v>
      </c>
    </row>
    <row r="22133" spans="19:20">
      <c r="S22133" s="42">
        <v>29413</v>
      </c>
      <c r="T22133" s="66" t="s">
        <v>3421</v>
      </c>
    </row>
    <row r="22134" spans="19:20">
      <c r="S22134" s="42">
        <v>27269</v>
      </c>
      <c r="T22134" s="66" t="s">
        <v>3421</v>
      </c>
    </row>
    <row r="22135" spans="19:20">
      <c r="S22135" s="42">
        <v>27268</v>
      </c>
      <c r="T22135" s="66" t="s">
        <v>5343</v>
      </c>
    </row>
    <row r="22136" spans="19:20">
      <c r="S22136" s="42">
        <v>27267</v>
      </c>
      <c r="T22136" s="66" t="s">
        <v>3421</v>
      </c>
    </row>
    <row r="22137" spans="19:20">
      <c r="S22137" s="42">
        <v>29412</v>
      </c>
      <c r="T22137" s="66" t="s">
        <v>3421</v>
      </c>
    </row>
    <row r="22138" spans="19:20">
      <c r="S22138" s="42">
        <v>29411</v>
      </c>
      <c r="T22138" s="66" t="s">
        <v>3421</v>
      </c>
    </row>
    <row r="22139" spans="19:20">
      <c r="S22139" s="42">
        <v>27265</v>
      </c>
      <c r="T22139" s="66" t="s">
        <v>3421</v>
      </c>
    </row>
    <row r="22140" spans="19:20">
      <c r="S22140" s="42">
        <v>27264</v>
      </c>
      <c r="T22140" s="66" t="s">
        <v>3421</v>
      </c>
    </row>
    <row r="22141" spans="19:20">
      <c r="S22141" s="42">
        <v>29410</v>
      </c>
      <c r="T22141" s="66" t="s">
        <v>3421</v>
      </c>
    </row>
    <row r="22142" spans="19:20">
      <c r="S22142" s="42">
        <v>27263</v>
      </c>
      <c r="T22142" s="66" t="s">
        <v>3421</v>
      </c>
    </row>
    <row r="22143" spans="19:20">
      <c r="S22143" s="42">
        <v>29409</v>
      </c>
      <c r="T22143" s="66" t="s">
        <v>3421</v>
      </c>
    </row>
    <row r="22144" spans="19:20">
      <c r="S22144" s="42">
        <v>29408</v>
      </c>
      <c r="T22144" s="66" t="s">
        <v>3421</v>
      </c>
    </row>
    <row r="22145" spans="19:20">
      <c r="S22145" s="42">
        <v>6242</v>
      </c>
      <c r="T22145" s="66" t="s">
        <v>5344</v>
      </c>
    </row>
    <row r="22146" spans="19:20">
      <c r="S22146" s="42">
        <v>29404</v>
      </c>
      <c r="T22146" s="66" t="s">
        <v>5286</v>
      </c>
    </row>
    <row r="22147" spans="19:20">
      <c r="S22147" s="42">
        <v>27266</v>
      </c>
      <c r="T22147" s="66" t="s">
        <v>3421</v>
      </c>
    </row>
    <row r="22148" spans="19:20">
      <c r="S22148" s="42">
        <v>29407</v>
      </c>
      <c r="T22148" s="66" t="s">
        <v>3242</v>
      </c>
    </row>
    <row r="22149" spans="19:20">
      <c r="S22149" s="42">
        <v>27271</v>
      </c>
      <c r="T22149" s="66" t="s">
        <v>3421</v>
      </c>
    </row>
    <row r="22150" spans="19:20">
      <c r="S22150" s="42">
        <v>27272</v>
      </c>
      <c r="T22150" s="66" t="s">
        <v>3230</v>
      </c>
    </row>
    <row r="22151" spans="19:20">
      <c r="S22151" s="42">
        <v>27270</v>
      </c>
      <c r="T22151" s="66" t="s">
        <v>3421</v>
      </c>
    </row>
    <row r="22152" spans="19:20">
      <c r="S22152" s="42">
        <v>27274</v>
      </c>
      <c r="T22152" s="66" t="s">
        <v>3230</v>
      </c>
    </row>
    <row r="22153" spans="19:20">
      <c r="S22153" s="42">
        <v>27273</v>
      </c>
      <c r="T22153" s="66" t="s">
        <v>3230</v>
      </c>
    </row>
    <row r="22154" spans="19:20">
      <c r="S22154" s="42">
        <v>29414</v>
      </c>
      <c r="T22154" s="66" t="s">
        <v>4576</v>
      </c>
    </row>
    <row r="22155" spans="19:20">
      <c r="S22155" s="42">
        <v>29415</v>
      </c>
      <c r="T22155" s="66" t="s">
        <v>4576</v>
      </c>
    </row>
    <row r="22156" spans="19:20">
      <c r="S22156" s="42">
        <v>29416</v>
      </c>
      <c r="T22156" s="66" t="s">
        <v>4576</v>
      </c>
    </row>
    <row r="22157" spans="19:20">
      <c r="S22157" s="42">
        <v>80307</v>
      </c>
      <c r="T22157" s="66" t="s">
        <v>4576</v>
      </c>
    </row>
    <row r="22158" spans="19:20">
      <c r="S22158" s="42">
        <v>80308</v>
      </c>
      <c r="T22158" s="66" t="s">
        <v>4576</v>
      </c>
    </row>
    <row r="22159" spans="19:20">
      <c r="S22159" s="42">
        <v>29417</v>
      </c>
      <c r="T22159" s="66" t="s">
        <v>4576</v>
      </c>
    </row>
    <row r="22160" spans="19:20">
      <c r="S22160" s="42">
        <v>29418</v>
      </c>
      <c r="T22160" s="66" t="s">
        <v>5209</v>
      </c>
    </row>
    <row r="22161" spans="19:20">
      <c r="S22161" s="42">
        <v>29419</v>
      </c>
      <c r="T22161" s="66" t="s">
        <v>5209</v>
      </c>
    </row>
    <row r="22162" spans="19:20">
      <c r="S22162" s="42">
        <v>27275</v>
      </c>
      <c r="T22162" s="66" t="s">
        <v>5209</v>
      </c>
    </row>
    <row r="22163" spans="19:20">
      <c r="S22163" s="42">
        <v>29420</v>
      </c>
      <c r="T22163" s="66" t="s">
        <v>5209</v>
      </c>
    </row>
    <row r="22164" spans="19:20">
      <c r="S22164" s="42">
        <v>29421</v>
      </c>
      <c r="T22164" s="66" t="s">
        <v>3242</v>
      </c>
    </row>
    <row r="22165" spans="19:20">
      <c r="S22165" s="42">
        <v>29422</v>
      </c>
      <c r="T22165" s="66" t="s">
        <v>5345</v>
      </c>
    </row>
    <row r="22166" spans="19:20">
      <c r="S22166" s="66" t="s">
        <v>5346</v>
      </c>
      <c r="T22166" s="66" t="s">
        <v>5326</v>
      </c>
    </row>
    <row r="22167" spans="19:20">
      <c r="S22167" s="66" t="s">
        <v>5347</v>
      </c>
      <c r="T22167" s="66" t="s">
        <v>5326</v>
      </c>
    </row>
    <row r="22168" spans="19:20">
      <c r="S22168" s="66" t="s">
        <v>5348</v>
      </c>
      <c r="T22168" s="66" t="s">
        <v>5326</v>
      </c>
    </row>
    <row r="22169" spans="19:20">
      <c r="S22169" s="42">
        <v>51086</v>
      </c>
      <c r="T22169" s="66" t="s">
        <v>3278</v>
      </c>
    </row>
    <row r="22170" spans="19:20">
      <c r="S22170" s="42">
        <v>51087</v>
      </c>
      <c r="T22170" s="66" t="s">
        <v>3278</v>
      </c>
    </row>
    <row r="22171" spans="19:20">
      <c r="S22171" s="66" t="s">
        <v>5349</v>
      </c>
      <c r="T22171" s="66" t="s">
        <v>3442</v>
      </c>
    </row>
    <row r="22172" spans="19:20">
      <c r="S22172" s="66" t="s">
        <v>5350</v>
      </c>
      <c r="T22172" s="66" t="s">
        <v>3442</v>
      </c>
    </row>
    <row r="22173" spans="19:20">
      <c r="S22173" s="66" t="s">
        <v>5351</v>
      </c>
      <c r="T22173" s="66" t="s">
        <v>3442</v>
      </c>
    </row>
    <row r="22174" spans="19:20">
      <c r="S22174" s="42">
        <v>27277</v>
      </c>
      <c r="T22174" s="66" t="s">
        <v>5352</v>
      </c>
    </row>
    <row r="22175" spans="19:20">
      <c r="S22175" s="42">
        <v>27276</v>
      </c>
      <c r="T22175" s="66" t="s">
        <v>5352</v>
      </c>
    </row>
    <row r="22176" spans="19:20">
      <c r="S22176" s="42">
        <v>27278</v>
      </c>
      <c r="T22176" s="66" t="s">
        <v>5352</v>
      </c>
    </row>
    <row r="22177" spans="19:20">
      <c r="S22177" s="42">
        <v>27280</v>
      </c>
      <c r="T22177" s="66" t="s">
        <v>5352</v>
      </c>
    </row>
    <row r="22178" spans="19:20">
      <c r="S22178" s="42">
        <v>27281</v>
      </c>
      <c r="T22178" s="66" t="s">
        <v>5353</v>
      </c>
    </row>
    <row r="22179" spans="19:20">
      <c r="S22179" s="42">
        <v>27294</v>
      </c>
      <c r="T22179" s="66" t="s">
        <v>3346</v>
      </c>
    </row>
    <row r="22180" spans="19:20">
      <c r="S22180" s="42">
        <v>27279</v>
      </c>
      <c r="T22180" s="66" t="s">
        <v>5352</v>
      </c>
    </row>
    <row r="22181" spans="19:20">
      <c r="S22181" s="42">
        <v>29427</v>
      </c>
      <c r="T22181" s="66" t="s">
        <v>3213</v>
      </c>
    </row>
    <row r="22182" spans="19:20">
      <c r="S22182" s="42">
        <v>27293</v>
      </c>
      <c r="T22182" s="66" t="s">
        <v>3346</v>
      </c>
    </row>
    <row r="22183" spans="19:20">
      <c r="S22183" s="42">
        <v>27292</v>
      </c>
      <c r="T22183" s="66" t="s">
        <v>3346</v>
      </c>
    </row>
    <row r="22184" spans="19:20">
      <c r="S22184" s="42">
        <v>27291</v>
      </c>
      <c r="T22184" s="66" t="s">
        <v>3346</v>
      </c>
    </row>
    <row r="22185" spans="19:20">
      <c r="S22185" s="42">
        <v>29426</v>
      </c>
      <c r="T22185" s="66" t="s">
        <v>3346</v>
      </c>
    </row>
    <row r="22186" spans="19:20">
      <c r="S22186" s="42">
        <v>27290</v>
      </c>
      <c r="T22186" s="66" t="s">
        <v>3346</v>
      </c>
    </row>
    <row r="22187" spans="19:20">
      <c r="S22187" s="42">
        <v>27289</v>
      </c>
      <c r="T22187" s="66" t="s">
        <v>3346</v>
      </c>
    </row>
    <row r="22188" spans="19:20">
      <c r="S22188" s="42">
        <v>27288</v>
      </c>
      <c r="T22188" s="66" t="s">
        <v>3346</v>
      </c>
    </row>
    <row r="22189" spans="19:20">
      <c r="S22189" s="42">
        <v>27287</v>
      </c>
      <c r="T22189" s="66" t="s">
        <v>3346</v>
      </c>
    </row>
    <row r="22190" spans="19:20">
      <c r="S22190" s="42">
        <v>27286</v>
      </c>
      <c r="T22190" s="66" t="s">
        <v>3346</v>
      </c>
    </row>
    <row r="22191" spans="19:20">
      <c r="S22191" s="42">
        <v>27285</v>
      </c>
      <c r="T22191" s="66" t="s">
        <v>3346</v>
      </c>
    </row>
    <row r="22192" spans="19:20">
      <c r="S22192" s="42">
        <v>27284</v>
      </c>
      <c r="T22192" s="66" t="s">
        <v>3421</v>
      </c>
    </row>
    <row r="22193" spans="19:20">
      <c r="S22193" s="42">
        <v>27283</v>
      </c>
      <c r="T22193" s="66" t="s">
        <v>3421</v>
      </c>
    </row>
    <row r="22194" spans="19:20">
      <c r="S22194" s="42">
        <v>29425</v>
      </c>
      <c r="T22194" s="66" t="s">
        <v>3421</v>
      </c>
    </row>
    <row r="22195" spans="19:20">
      <c r="S22195" s="42">
        <v>29424</v>
      </c>
      <c r="T22195" s="66" t="s">
        <v>3421</v>
      </c>
    </row>
    <row r="22196" spans="19:20">
      <c r="S22196" s="42">
        <v>27282</v>
      </c>
      <c r="T22196" s="66" t="s">
        <v>3421</v>
      </c>
    </row>
    <row r="22197" spans="19:20">
      <c r="S22197" s="42">
        <v>29423</v>
      </c>
      <c r="T22197" s="66" t="s">
        <v>3421</v>
      </c>
    </row>
    <row r="22198" spans="19:20">
      <c r="S22198" s="42">
        <v>27296</v>
      </c>
      <c r="T22198" s="66" t="s">
        <v>3421</v>
      </c>
    </row>
    <row r="22199" spans="19:20">
      <c r="S22199" s="42">
        <v>5393</v>
      </c>
      <c r="T22199" s="66" t="s">
        <v>3213</v>
      </c>
    </row>
    <row r="22200" spans="19:20">
      <c r="S22200" s="42">
        <v>27307</v>
      </c>
      <c r="T22200" s="66" t="s">
        <v>5264</v>
      </c>
    </row>
    <row r="22201" spans="19:20">
      <c r="S22201" s="42">
        <v>27308</v>
      </c>
      <c r="T22201" s="66" t="s">
        <v>3230</v>
      </c>
    </row>
    <row r="22202" spans="19:20">
      <c r="S22202" s="42">
        <v>29428</v>
      </c>
      <c r="T22202" s="66" t="s">
        <v>5264</v>
      </c>
    </row>
    <row r="22203" spans="19:20">
      <c r="S22203" s="42">
        <v>27306</v>
      </c>
      <c r="T22203" s="66" t="s">
        <v>5264</v>
      </c>
    </row>
    <row r="22204" spans="19:20">
      <c r="S22204" s="42">
        <v>27297</v>
      </c>
      <c r="T22204" s="66" t="s">
        <v>3421</v>
      </c>
    </row>
    <row r="22205" spans="19:20">
      <c r="S22205" s="42">
        <v>27300</v>
      </c>
      <c r="T22205" s="66" t="s">
        <v>5204</v>
      </c>
    </row>
    <row r="22206" spans="19:20">
      <c r="S22206" s="42">
        <v>27298</v>
      </c>
      <c r="T22206" s="66" t="s">
        <v>3421</v>
      </c>
    </row>
    <row r="22207" spans="19:20">
      <c r="S22207" s="42">
        <v>27301</v>
      </c>
      <c r="T22207" s="66" t="s">
        <v>3213</v>
      </c>
    </row>
    <row r="22208" spans="19:20">
      <c r="S22208" s="42">
        <v>27302</v>
      </c>
      <c r="T22208" s="66" t="s">
        <v>3213</v>
      </c>
    </row>
    <row r="22209" spans="19:20">
      <c r="S22209" s="42">
        <v>27303</v>
      </c>
      <c r="T22209" s="66" t="s">
        <v>3213</v>
      </c>
    </row>
    <row r="22210" spans="19:20">
      <c r="S22210" s="42">
        <v>27304</v>
      </c>
      <c r="T22210" s="66" t="s">
        <v>3421</v>
      </c>
    </row>
    <row r="22211" spans="19:20">
      <c r="S22211" s="42">
        <v>27305</v>
      </c>
      <c r="T22211" s="66" t="s">
        <v>5032</v>
      </c>
    </row>
    <row r="22212" spans="19:20">
      <c r="S22212" s="42">
        <v>27295</v>
      </c>
      <c r="T22212" s="66" t="s">
        <v>3421</v>
      </c>
    </row>
    <row r="22213" spans="19:20">
      <c r="S22213" s="42">
        <v>27299</v>
      </c>
      <c r="T22213" s="66" t="s">
        <v>3421</v>
      </c>
    </row>
    <row r="22214" spans="19:20">
      <c r="S22214" s="42">
        <v>29429</v>
      </c>
      <c r="T22214" s="66" t="s">
        <v>3273</v>
      </c>
    </row>
    <row r="22215" spans="19:20">
      <c r="S22215" s="42">
        <v>29430</v>
      </c>
      <c r="T22215" s="66" t="s">
        <v>3273</v>
      </c>
    </row>
    <row r="22216" spans="19:20">
      <c r="S22216" s="42">
        <v>29431</v>
      </c>
      <c r="T22216" s="66" t="s">
        <v>3273</v>
      </c>
    </row>
    <row r="22217" spans="19:20">
      <c r="S22217" s="42">
        <v>29432</v>
      </c>
      <c r="T22217" s="66" t="s">
        <v>3421</v>
      </c>
    </row>
    <row r="22218" spans="19:20">
      <c r="S22218" s="42">
        <v>27309</v>
      </c>
      <c r="T22218" s="66" t="s">
        <v>3421</v>
      </c>
    </row>
    <row r="22219" spans="19:20">
      <c r="S22219" s="42">
        <v>27310</v>
      </c>
      <c r="T22219" s="66" t="s">
        <v>3421</v>
      </c>
    </row>
    <row r="22220" spans="19:20">
      <c r="S22220" s="42">
        <v>27311</v>
      </c>
      <c r="T22220" s="66" t="s">
        <v>3421</v>
      </c>
    </row>
    <row r="22221" spans="19:20">
      <c r="S22221" s="42">
        <v>27312</v>
      </c>
      <c r="T22221" s="66" t="s">
        <v>3421</v>
      </c>
    </row>
    <row r="22222" spans="19:20">
      <c r="S22222" s="42">
        <v>27313</v>
      </c>
      <c r="T22222" s="66" t="s">
        <v>3421</v>
      </c>
    </row>
    <row r="22223" spans="19:20">
      <c r="S22223" s="66" t="s">
        <v>5354</v>
      </c>
      <c r="T22223" s="66" t="s">
        <v>4262</v>
      </c>
    </row>
    <row r="22224" spans="19:20">
      <c r="S22224" s="66" t="s">
        <v>5355</v>
      </c>
      <c r="T22224" s="66" t="s">
        <v>4262</v>
      </c>
    </row>
    <row r="22225" spans="19:20">
      <c r="S22225" s="66" t="s">
        <v>5356</v>
      </c>
      <c r="T22225" s="66" t="s">
        <v>4262</v>
      </c>
    </row>
    <row r="22226" spans="19:20">
      <c r="S22226" s="66" t="s">
        <v>5357</v>
      </c>
      <c r="T22226" s="66" t="s">
        <v>4262</v>
      </c>
    </row>
    <row r="22227" spans="19:20">
      <c r="S22227" s="66" t="s">
        <v>5358</v>
      </c>
      <c r="T22227" s="66" t="s">
        <v>4262</v>
      </c>
    </row>
    <row r="22228" spans="19:20">
      <c r="S22228" s="66" t="s">
        <v>5359</v>
      </c>
      <c r="T22228" s="66" t="s">
        <v>4262</v>
      </c>
    </row>
    <row r="22229" spans="19:20">
      <c r="S22229" s="42">
        <v>1105880</v>
      </c>
      <c r="T22229" s="66" t="s">
        <v>4262</v>
      </c>
    </row>
    <row r="22230" spans="19:20">
      <c r="S22230" s="42">
        <v>27318</v>
      </c>
      <c r="T22230" s="66" t="s">
        <v>3329</v>
      </c>
    </row>
    <row r="22231" spans="19:20">
      <c r="S22231" s="42">
        <v>27316</v>
      </c>
      <c r="T22231" s="66" t="s">
        <v>3329</v>
      </c>
    </row>
    <row r="22232" spans="19:20">
      <c r="S22232" s="42">
        <v>29446</v>
      </c>
      <c r="T22232" s="66" t="s">
        <v>3329</v>
      </c>
    </row>
    <row r="22233" spans="19:20">
      <c r="S22233" s="42">
        <v>29444</v>
      </c>
      <c r="T22233" s="66" t="s">
        <v>3329</v>
      </c>
    </row>
    <row r="22234" spans="19:20">
      <c r="S22234" s="42">
        <v>29448</v>
      </c>
      <c r="T22234" s="66" t="s">
        <v>3329</v>
      </c>
    </row>
    <row r="22235" spans="19:20">
      <c r="S22235" s="42">
        <v>29443</v>
      </c>
      <c r="T22235" s="66" t="s">
        <v>3329</v>
      </c>
    </row>
    <row r="22236" spans="19:20">
      <c r="S22236" s="42">
        <v>29447</v>
      </c>
      <c r="T22236" s="66" t="s">
        <v>3329</v>
      </c>
    </row>
    <row r="22237" spans="19:20">
      <c r="S22237" s="42">
        <v>29445</v>
      </c>
      <c r="T22237" s="66" t="s">
        <v>3329</v>
      </c>
    </row>
    <row r="22238" spans="19:20">
      <c r="S22238" s="42">
        <v>29442</v>
      </c>
      <c r="T22238" s="66" t="s">
        <v>3329</v>
      </c>
    </row>
    <row r="22239" spans="19:20">
      <c r="S22239" s="42">
        <v>27315</v>
      </c>
      <c r="T22239" s="66" t="s">
        <v>3236</v>
      </c>
    </row>
    <row r="22240" spans="19:20">
      <c r="S22240" s="42">
        <v>29439</v>
      </c>
      <c r="T22240" s="66" t="s">
        <v>3329</v>
      </c>
    </row>
    <row r="22241" spans="19:20">
      <c r="S22241" s="42">
        <v>29441</v>
      </c>
      <c r="T22241" s="66" t="s">
        <v>3329</v>
      </c>
    </row>
    <row r="22242" spans="19:20">
      <c r="S22242" s="42">
        <v>29437</v>
      </c>
      <c r="T22242" s="66" t="s">
        <v>3329</v>
      </c>
    </row>
    <row r="22243" spans="19:20">
      <c r="S22243" s="42">
        <v>27314</v>
      </c>
      <c r="T22243" s="66" t="s">
        <v>3329</v>
      </c>
    </row>
    <row r="22244" spans="19:20">
      <c r="S22244" s="42">
        <v>29436</v>
      </c>
      <c r="T22244" s="66" t="s">
        <v>3329</v>
      </c>
    </row>
    <row r="22245" spans="19:20">
      <c r="S22245" s="42">
        <v>29440</v>
      </c>
      <c r="T22245" s="66" t="s">
        <v>3329</v>
      </c>
    </row>
    <row r="22246" spans="19:20">
      <c r="S22246" s="42">
        <v>29435</v>
      </c>
      <c r="T22246" s="66" t="s">
        <v>3329</v>
      </c>
    </row>
    <row r="22247" spans="19:20">
      <c r="S22247" s="42">
        <v>29449</v>
      </c>
      <c r="T22247" s="66" t="s">
        <v>3329</v>
      </c>
    </row>
    <row r="22248" spans="19:20">
      <c r="S22248" s="42">
        <v>29434</v>
      </c>
      <c r="T22248" s="66" t="s">
        <v>3329</v>
      </c>
    </row>
    <row r="22249" spans="19:20">
      <c r="S22249" s="42">
        <v>29438</v>
      </c>
      <c r="T22249" s="66" t="s">
        <v>3329</v>
      </c>
    </row>
    <row r="22250" spans="19:20">
      <c r="S22250" s="42">
        <v>27317</v>
      </c>
      <c r="T22250" s="66" t="s">
        <v>3329</v>
      </c>
    </row>
    <row r="22251" spans="19:20">
      <c r="S22251" s="42">
        <v>29433</v>
      </c>
      <c r="T22251" s="66" t="s">
        <v>3329</v>
      </c>
    </row>
    <row r="22252" spans="19:20">
      <c r="S22252" s="42">
        <v>29450</v>
      </c>
      <c r="T22252" s="66" t="s">
        <v>3236</v>
      </c>
    </row>
    <row r="22253" spans="19:20">
      <c r="S22253" s="42">
        <v>27319</v>
      </c>
      <c r="T22253" s="66" t="s">
        <v>3329</v>
      </c>
    </row>
    <row r="22254" spans="19:20">
      <c r="S22254" s="42">
        <v>27320</v>
      </c>
      <c r="T22254" s="66" t="s">
        <v>3329</v>
      </c>
    </row>
    <row r="22255" spans="19:20">
      <c r="S22255" s="42">
        <v>27321</v>
      </c>
      <c r="T22255" s="66" t="s">
        <v>3329</v>
      </c>
    </row>
    <row r="22256" spans="19:20">
      <c r="S22256" s="42">
        <v>27322</v>
      </c>
      <c r="T22256" s="66" t="s">
        <v>3329</v>
      </c>
    </row>
    <row r="22257" spans="19:20">
      <c r="S22257" s="42">
        <v>29451</v>
      </c>
      <c r="T22257" s="66" t="s">
        <v>3329</v>
      </c>
    </row>
    <row r="22258" spans="19:20">
      <c r="S22258" s="42">
        <v>29452</v>
      </c>
      <c r="T22258" s="66" t="s">
        <v>3329</v>
      </c>
    </row>
    <row r="22259" spans="19:20">
      <c r="S22259" s="42">
        <v>29453</v>
      </c>
      <c r="T22259" s="66" t="s">
        <v>3329</v>
      </c>
    </row>
    <row r="22260" spans="19:20">
      <c r="S22260" s="42">
        <v>27323</v>
      </c>
      <c r="T22260" s="66" t="s">
        <v>4776</v>
      </c>
    </row>
    <row r="22261" spans="19:20">
      <c r="S22261" s="42">
        <v>27324</v>
      </c>
      <c r="T22261" s="66" t="s">
        <v>4776</v>
      </c>
    </row>
    <row r="22262" spans="19:20">
      <c r="S22262" s="42">
        <v>27326</v>
      </c>
      <c r="T22262" s="66" t="s">
        <v>4776</v>
      </c>
    </row>
    <row r="22263" spans="19:20">
      <c r="S22263" s="42">
        <v>29454</v>
      </c>
      <c r="T22263" s="66" t="s">
        <v>3213</v>
      </c>
    </row>
    <row r="22264" spans="19:20">
      <c r="S22264" s="42">
        <v>27327</v>
      </c>
      <c r="T22264" s="66" t="s">
        <v>3421</v>
      </c>
    </row>
    <row r="22265" spans="19:20">
      <c r="S22265" s="42">
        <v>27328</v>
      </c>
      <c r="T22265" s="66" t="s">
        <v>3421</v>
      </c>
    </row>
    <row r="22266" spans="19:20">
      <c r="S22266" s="42">
        <v>27329</v>
      </c>
      <c r="T22266" s="66" t="s">
        <v>3421</v>
      </c>
    </row>
    <row r="22267" spans="19:20">
      <c r="S22267" s="42">
        <v>27330</v>
      </c>
      <c r="T22267" s="66" t="s">
        <v>3421</v>
      </c>
    </row>
    <row r="22268" spans="19:20">
      <c r="S22268" s="66" t="s">
        <v>5360</v>
      </c>
      <c r="T22268" s="66" t="s">
        <v>5135</v>
      </c>
    </row>
    <row r="22269" spans="19:20">
      <c r="S22269" s="66" t="s">
        <v>5361</v>
      </c>
      <c r="T22269" s="66" t="s">
        <v>4262</v>
      </c>
    </row>
    <row r="22270" spans="19:20">
      <c r="S22270" s="66" t="s">
        <v>5362</v>
      </c>
      <c r="T22270" s="66" t="s">
        <v>4262</v>
      </c>
    </row>
    <row r="22271" spans="19:20">
      <c r="S22271" s="66" t="s">
        <v>5363</v>
      </c>
      <c r="T22271" s="66" t="s">
        <v>4262</v>
      </c>
    </row>
    <row r="22272" spans="19:20">
      <c r="S22272" s="66" t="s">
        <v>5364</v>
      </c>
      <c r="T22272" s="66" t="s">
        <v>4262</v>
      </c>
    </row>
    <row r="22273" spans="19:20">
      <c r="S22273" s="66" t="s">
        <v>5365</v>
      </c>
      <c r="T22273" s="66" t="s">
        <v>4262</v>
      </c>
    </row>
    <row r="22274" spans="19:20">
      <c r="S22274" s="66" t="s">
        <v>5366</v>
      </c>
      <c r="T22274" s="66" t="s">
        <v>4262</v>
      </c>
    </row>
    <row r="22275" spans="19:20">
      <c r="S22275" s="42">
        <v>1088655</v>
      </c>
      <c r="T22275" s="66" t="s">
        <v>4262</v>
      </c>
    </row>
    <row r="22276" spans="19:20">
      <c r="S22276" s="66" t="s">
        <v>5367</v>
      </c>
      <c r="T22276" s="66" t="s">
        <v>4262</v>
      </c>
    </row>
    <row r="22277" spans="19:20">
      <c r="S22277" s="42">
        <v>29462</v>
      </c>
      <c r="T22277" s="66" t="s">
        <v>3346</v>
      </c>
    </row>
    <row r="22278" spans="19:20">
      <c r="S22278" s="42">
        <v>29461</v>
      </c>
      <c r="T22278" s="66" t="s">
        <v>3346</v>
      </c>
    </row>
    <row r="22279" spans="19:20">
      <c r="S22279" s="42">
        <v>27338</v>
      </c>
      <c r="T22279" s="66" t="s">
        <v>3346</v>
      </c>
    </row>
    <row r="22280" spans="19:20">
      <c r="S22280" s="42">
        <v>27339</v>
      </c>
      <c r="T22280" s="66" t="s">
        <v>3346</v>
      </c>
    </row>
    <row r="22281" spans="19:20">
      <c r="S22281" s="42">
        <v>27337</v>
      </c>
      <c r="T22281" s="66" t="s">
        <v>3346</v>
      </c>
    </row>
    <row r="22282" spans="19:20">
      <c r="S22282" s="42">
        <v>27336</v>
      </c>
      <c r="T22282" s="66" t="s">
        <v>3346</v>
      </c>
    </row>
    <row r="22283" spans="19:20">
      <c r="S22283" s="42">
        <v>27335</v>
      </c>
      <c r="T22283" s="66" t="s">
        <v>3346</v>
      </c>
    </row>
    <row r="22284" spans="19:20">
      <c r="S22284" s="42">
        <v>27334</v>
      </c>
      <c r="T22284" s="66" t="s">
        <v>3230</v>
      </c>
    </row>
    <row r="22285" spans="19:20">
      <c r="S22285" s="42">
        <v>29456</v>
      </c>
      <c r="T22285" s="66" t="s">
        <v>3544</v>
      </c>
    </row>
    <row r="22286" spans="19:20">
      <c r="S22286" s="42">
        <v>29460</v>
      </c>
      <c r="T22286" s="66" t="s">
        <v>3432</v>
      </c>
    </row>
    <row r="22287" spans="19:20">
      <c r="S22287" s="42">
        <v>29459</v>
      </c>
      <c r="T22287" s="66" t="s">
        <v>3432</v>
      </c>
    </row>
    <row r="22288" spans="19:20">
      <c r="S22288" s="42">
        <v>27331</v>
      </c>
      <c r="T22288" s="66" t="s">
        <v>3319</v>
      </c>
    </row>
    <row r="22289" spans="19:20">
      <c r="S22289" s="42">
        <v>29455</v>
      </c>
      <c r="T22289" s="66" t="s">
        <v>3242</v>
      </c>
    </row>
    <row r="22290" spans="19:20">
      <c r="S22290" s="66" t="s">
        <v>5368</v>
      </c>
      <c r="T22290" s="66" t="s">
        <v>4259</v>
      </c>
    </row>
    <row r="22291" spans="19:20">
      <c r="S22291" s="66" t="s">
        <v>5369</v>
      </c>
      <c r="T22291" s="66" t="s">
        <v>4259</v>
      </c>
    </row>
    <row r="22292" spans="19:20">
      <c r="S22292" s="66" t="s">
        <v>5370</v>
      </c>
      <c r="T22292" s="66" t="s">
        <v>4259</v>
      </c>
    </row>
    <row r="22293" spans="19:20">
      <c r="S22293" s="42">
        <v>27325</v>
      </c>
      <c r="T22293" s="66" t="s">
        <v>4776</v>
      </c>
    </row>
    <row r="22294" spans="19:20">
      <c r="S22294" s="42">
        <v>7180</v>
      </c>
      <c r="T22294" s="66" t="s">
        <v>3230</v>
      </c>
    </row>
    <row r="22295" spans="19:20">
      <c r="S22295" s="42">
        <v>27340</v>
      </c>
      <c r="T22295" s="66" t="s">
        <v>3230</v>
      </c>
    </row>
    <row r="22296" spans="19:20">
      <c r="S22296" s="42">
        <v>5394</v>
      </c>
      <c r="T22296" s="66" t="s">
        <v>3213</v>
      </c>
    </row>
    <row r="22297" spans="19:20">
      <c r="S22297" s="42">
        <v>29458</v>
      </c>
      <c r="T22297" s="66" t="s">
        <v>5371</v>
      </c>
    </row>
    <row r="22298" spans="19:20">
      <c r="S22298" s="42">
        <v>29457</v>
      </c>
      <c r="T22298" s="66" t="s">
        <v>5371</v>
      </c>
    </row>
    <row r="22299" spans="19:20">
      <c r="S22299" s="42">
        <v>27333</v>
      </c>
      <c r="T22299" s="66" t="s">
        <v>5371</v>
      </c>
    </row>
    <row r="22300" spans="19:20">
      <c r="S22300" s="42">
        <v>27332</v>
      </c>
      <c r="T22300" s="66" t="s">
        <v>5371</v>
      </c>
    </row>
    <row r="22301" spans="19:20">
      <c r="S22301" s="42">
        <v>27341</v>
      </c>
      <c r="T22301" s="66" t="s">
        <v>3230</v>
      </c>
    </row>
    <row r="22302" spans="19:20">
      <c r="S22302" s="42">
        <v>27342</v>
      </c>
      <c r="T22302" s="66" t="s">
        <v>3230</v>
      </c>
    </row>
    <row r="22303" spans="19:20">
      <c r="S22303" s="42">
        <v>27343</v>
      </c>
      <c r="T22303" s="66" t="s">
        <v>3230</v>
      </c>
    </row>
    <row r="22304" spans="19:20">
      <c r="S22304" s="42">
        <v>27344</v>
      </c>
      <c r="T22304" s="66" t="s">
        <v>3230</v>
      </c>
    </row>
    <row r="22305" spans="19:20">
      <c r="S22305" s="42">
        <v>27345</v>
      </c>
      <c r="T22305" s="66" t="s">
        <v>3230</v>
      </c>
    </row>
    <row r="22306" spans="19:20">
      <c r="S22306" s="42">
        <v>27346</v>
      </c>
      <c r="T22306" s="66" t="s">
        <v>3230</v>
      </c>
    </row>
    <row r="22307" spans="19:20">
      <c r="S22307" s="42">
        <v>29463</v>
      </c>
      <c r="T22307" s="66" t="s">
        <v>3230</v>
      </c>
    </row>
    <row r="22308" spans="19:20">
      <c r="S22308" s="42">
        <v>29464</v>
      </c>
      <c r="T22308" s="66" t="s">
        <v>3230</v>
      </c>
    </row>
    <row r="22309" spans="19:20">
      <c r="S22309" s="42">
        <v>27347</v>
      </c>
      <c r="T22309" s="66" t="s">
        <v>3230</v>
      </c>
    </row>
    <row r="22310" spans="19:20">
      <c r="S22310" s="42">
        <v>27348</v>
      </c>
      <c r="T22310" s="66" t="s">
        <v>3568</v>
      </c>
    </row>
    <row r="22311" spans="19:20">
      <c r="S22311" s="42">
        <v>27349</v>
      </c>
      <c r="T22311" s="66" t="s">
        <v>3568</v>
      </c>
    </row>
    <row r="22312" spans="19:20">
      <c r="S22312" s="42">
        <v>27350</v>
      </c>
      <c r="T22312" s="66" t="s">
        <v>3568</v>
      </c>
    </row>
    <row r="22313" spans="19:20">
      <c r="S22313" s="42">
        <v>29465</v>
      </c>
      <c r="T22313" s="66" t="s">
        <v>3213</v>
      </c>
    </row>
    <row r="22314" spans="19:20">
      <c r="S22314" s="42">
        <v>29466</v>
      </c>
      <c r="T22314" s="66" t="s">
        <v>3213</v>
      </c>
    </row>
    <row r="22315" spans="19:20">
      <c r="S22315" s="42">
        <v>2099</v>
      </c>
      <c r="T22315" s="66" t="s">
        <v>5372</v>
      </c>
    </row>
    <row r="22316" spans="19:20">
      <c r="S22316" s="42">
        <v>3183</v>
      </c>
      <c r="T22316" s="66" t="s">
        <v>5372</v>
      </c>
    </row>
    <row r="22317" spans="19:20">
      <c r="S22317" s="42">
        <v>5395</v>
      </c>
      <c r="T22317" s="66" t="s">
        <v>5372</v>
      </c>
    </row>
    <row r="22318" spans="19:20">
      <c r="S22318" s="42">
        <v>27351</v>
      </c>
      <c r="T22318" s="66" t="s">
        <v>3346</v>
      </c>
    </row>
    <row r="22319" spans="19:20">
      <c r="S22319" s="42">
        <v>29469</v>
      </c>
      <c r="T22319" s="66" t="s">
        <v>3346</v>
      </c>
    </row>
    <row r="22320" spans="19:20">
      <c r="S22320" s="42">
        <v>29470</v>
      </c>
      <c r="T22320" s="66" t="s">
        <v>3346</v>
      </c>
    </row>
    <row r="22321" spans="19:20">
      <c r="S22321" s="42">
        <v>29468</v>
      </c>
      <c r="T22321" s="66" t="s">
        <v>3346</v>
      </c>
    </row>
    <row r="22322" spans="19:20">
      <c r="S22322" s="42">
        <v>29467</v>
      </c>
      <c r="T22322" s="66" t="s">
        <v>3346</v>
      </c>
    </row>
    <row r="22323" spans="19:20">
      <c r="S22323" s="42">
        <v>29471</v>
      </c>
      <c r="T22323" s="66" t="s">
        <v>3346</v>
      </c>
    </row>
    <row r="22324" spans="19:20">
      <c r="S22324" s="42">
        <v>27352</v>
      </c>
      <c r="T22324" s="66" t="s">
        <v>3346</v>
      </c>
    </row>
    <row r="22325" spans="19:20">
      <c r="S22325" s="42">
        <v>27353</v>
      </c>
      <c r="T22325" s="66" t="s">
        <v>3346</v>
      </c>
    </row>
    <row r="22326" spans="19:20">
      <c r="S22326" s="42">
        <v>27354</v>
      </c>
      <c r="T22326" s="66" t="s">
        <v>3346</v>
      </c>
    </row>
    <row r="22327" spans="19:20">
      <c r="S22327" s="42">
        <v>27356</v>
      </c>
      <c r="T22327" s="66" t="s">
        <v>3346</v>
      </c>
    </row>
    <row r="22328" spans="19:20">
      <c r="S22328" s="42">
        <v>27358</v>
      </c>
      <c r="T22328" s="66" t="s">
        <v>3346</v>
      </c>
    </row>
    <row r="22329" spans="19:20">
      <c r="S22329" s="42">
        <v>27359</v>
      </c>
      <c r="T22329" s="66" t="s">
        <v>3346</v>
      </c>
    </row>
    <row r="22330" spans="19:20">
      <c r="S22330" s="42">
        <v>27357</v>
      </c>
      <c r="T22330" s="66" t="s">
        <v>3346</v>
      </c>
    </row>
    <row r="22331" spans="19:20">
      <c r="S22331" s="42">
        <v>27365</v>
      </c>
      <c r="T22331" s="66" t="s">
        <v>4776</v>
      </c>
    </row>
    <row r="22332" spans="19:20">
      <c r="S22332" s="42">
        <v>27367</v>
      </c>
      <c r="T22332" s="66" t="s">
        <v>4776</v>
      </c>
    </row>
    <row r="22333" spans="19:20">
      <c r="S22333" s="42">
        <v>27363</v>
      </c>
      <c r="T22333" s="66" t="s">
        <v>4776</v>
      </c>
    </row>
    <row r="22334" spans="19:20">
      <c r="S22334" s="42">
        <v>27369</v>
      </c>
      <c r="T22334" s="66" t="s">
        <v>3346</v>
      </c>
    </row>
    <row r="22335" spans="19:20">
      <c r="S22335" s="42">
        <v>27366</v>
      </c>
      <c r="T22335" s="66" t="s">
        <v>4776</v>
      </c>
    </row>
    <row r="22336" spans="19:20">
      <c r="S22336" s="42">
        <v>27362</v>
      </c>
      <c r="T22336" s="66" t="s">
        <v>4776</v>
      </c>
    </row>
    <row r="22337" spans="19:20">
      <c r="S22337" s="42">
        <v>27370</v>
      </c>
      <c r="T22337" s="66" t="s">
        <v>3346</v>
      </c>
    </row>
    <row r="22338" spans="19:20">
      <c r="S22338" s="42">
        <v>27368</v>
      </c>
      <c r="T22338" s="66" t="s">
        <v>3346</v>
      </c>
    </row>
    <row r="22339" spans="19:20">
      <c r="S22339" s="42">
        <v>27364</v>
      </c>
      <c r="T22339" s="66" t="s">
        <v>4776</v>
      </c>
    </row>
    <row r="22340" spans="19:20">
      <c r="S22340" s="42">
        <v>27361</v>
      </c>
      <c r="T22340" s="66" t="s">
        <v>4776</v>
      </c>
    </row>
    <row r="22341" spans="19:20">
      <c r="S22341" s="42">
        <v>27355</v>
      </c>
      <c r="T22341" s="66" t="s">
        <v>4776</v>
      </c>
    </row>
    <row r="22342" spans="19:20">
      <c r="S22342" s="42">
        <v>27360</v>
      </c>
      <c r="T22342" s="66" t="s">
        <v>4776</v>
      </c>
    </row>
    <row r="22343" spans="19:20">
      <c r="S22343" s="66" t="s">
        <v>5373</v>
      </c>
      <c r="T22343" s="66" t="s">
        <v>4262</v>
      </c>
    </row>
    <row r="22344" spans="19:20">
      <c r="S22344" s="66" t="s">
        <v>5374</v>
      </c>
      <c r="T22344" s="66" t="s">
        <v>4262</v>
      </c>
    </row>
    <row r="22345" spans="19:20">
      <c r="S22345" s="66" t="s">
        <v>5375</v>
      </c>
      <c r="T22345" s="66" t="s">
        <v>4262</v>
      </c>
    </row>
    <row r="22346" spans="19:20">
      <c r="S22346" s="66" t="s">
        <v>5376</v>
      </c>
      <c r="T22346" s="66" t="s">
        <v>4262</v>
      </c>
    </row>
    <row r="22347" spans="19:20">
      <c r="S22347" s="66" t="s">
        <v>5377</v>
      </c>
      <c r="T22347" s="66" t="s">
        <v>4262</v>
      </c>
    </row>
    <row r="22348" spans="19:20">
      <c r="S22348" s="66" t="s">
        <v>5378</v>
      </c>
      <c r="T22348" s="66" t="s">
        <v>4262</v>
      </c>
    </row>
    <row r="22349" spans="19:20">
      <c r="S22349" s="66" t="s">
        <v>5379</v>
      </c>
      <c r="T22349" s="66" t="s">
        <v>4262</v>
      </c>
    </row>
    <row r="22350" spans="19:20">
      <c r="S22350" s="66" t="s">
        <v>5380</v>
      </c>
      <c r="T22350" s="66" t="s">
        <v>4262</v>
      </c>
    </row>
    <row r="22351" spans="19:20">
      <c r="S22351" s="66" t="s">
        <v>5381</v>
      </c>
      <c r="T22351" s="66" t="s">
        <v>4262</v>
      </c>
    </row>
    <row r="22352" spans="19:20">
      <c r="S22352" s="66" t="s">
        <v>5382</v>
      </c>
      <c r="T22352" s="66" t="s">
        <v>4262</v>
      </c>
    </row>
    <row r="22353" spans="19:20">
      <c r="S22353" s="66" t="s">
        <v>5383</v>
      </c>
      <c r="T22353" s="66" t="s">
        <v>4262</v>
      </c>
    </row>
    <row r="22354" spans="19:20">
      <c r="S22354" s="66" t="s">
        <v>5384</v>
      </c>
      <c r="T22354" s="66" t="s">
        <v>4262</v>
      </c>
    </row>
    <row r="22355" spans="19:20">
      <c r="S22355" s="66" t="s">
        <v>5385</v>
      </c>
      <c r="T22355" s="66" t="s">
        <v>4262</v>
      </c>
    </row>
    <row r="22356" spans="19:20">
      <c r="S22356" s="66" t="s">
        <v>5386</v>
      </c>
      <c r="T22356" s="66" t="s">
        <v>4262</v>
      </c>
    </row>
    <row r="22357" spans="19:20">
      <c r="S22357" s="66" t="s">
        <v>5387</v>
      </c>
      <c r="T22357" s="66" t="s">
        <v>4262</v>
      </c>
    </row>
    <row r="22358" spans="19:20">
      <c r="S22358" s="42">
        <v>1090377</v>
      </c>
      <c r="T22358" s="66" t="s">
        <v>4262</v>
      </c>
    </row>
    <row r="22359" spans="19:20">
      <c r="S22359" s="42">
        <v>1119920</v>
      </c>
      <c r="T22359" s="66" t="s">
        <v>4262</v>
      </c>
    </row>
    <row r="22360" spans="19:20">
      <c r="S22360" s="42">
        <v>27371</v>
      </c>
      <c r="T22360" s="66" t="s">
        <v>5131</v>
      </c>
    </row>
    <row r="22361" spans="19:20">
      <c r="S22361" s="42">
        <v>29473</v>
      </c>
      <c r="T22361" s="66" t="s">
        <v>5131</v>
      </c>
    </row>
    <row r="22362" spans="19:20">
      <c r="S22362" s="42">
        <v>29474</v>
      </c>
      <c r="T22362" s="66" t="s">
        <v>5131</v>
      </c>
    </row>
    <row r="22363" spans="19:20">
      <c r="S22363" s="42">
        <v>27372</v>
      </c>
      <c r="T22363" s="66" t="s">
        <v>4733</v>
      </c>
    </row>
    <row r="22364" spans="19:20">
      <c r="S22364" s="42">
        <v>29475</v>
      </c>
      <c r="T22364" s="66" t="s">
        <v>3319</v>
      </c>
    </row>
    <row r="22365" spans="19:20">
      <c r="S22365" s="42">
        <v>29476</v>
      </c>
      <c r="T22365" s="66" t="s">
        <v>3319</v>
      </c>
    </row>
    <row r="22366" spans="19:20">
      <c r="S22366" s="42">
        <v>29477</v>
      </c>
      <c r="T22366" s="66" t="s">
        <v>3319</v>
      </c>
    </row>
    <row r="22367" spans="19:20">
      <c r="S22367" s="42">
        <v>29478</v>
      </c>
      <c r="T22367" s="66" t="s">
        <v>3319</v>
      </c>
    </row>
    <row r="22368" spans="19:20">
      <c r="S22368" s="42">
        <v>29479</v>
      </c>
      <c r="T22368" s="66" t="s">
        <v>3319</v>
      </c>
    </row>
    <row r="22369" spans="19:20">
      <c r="S22369" s="42">
        <v>29472</v>
      </c>
      <c r="T22369" s="66" t="s">
        <v>5131</v>
      </c>
    </row>
    <row r="22370" spans="19:20">
      <c r="S22370" s="42">
        <v>27373</v>
      </c>
      <c r="T22370" s="66" t="s">
        <v>3319</v>
      </c>
    </row>
    <row r="22371" spans="19:20">
      <c r="S22371" s="42">
        <v>29480</v>
      </c>
      <c r="T22371" s="66" t="s">
        <v>3319</v>
      </c>
    </row>
    <row r="22372" spans="19:20">
      <c r="S22372" s="42">
        <v>29481</v>
      </c>
      <c r="T22372" s="66" t="s">
        <v>3319</v>
      </c>
    </row>
    <row r="22373" spans="19:20">
      <c r="S22373" s="42">
        <v>27374</v>
      </c>
      <c r="T22373" s="66" t="s">
        <v>3319</v>
      </c>
    </row>
    <row r="22374" spans="19:20">
      <c r="S22374" s="42">
        <v>29482</v>
      </c>
      <c r="T22374" s="66" t="s">
        <v>3319</v>
      </c>
    </row>
    <row r="22375" spans="19:20">
      <c r="S22375" s="42">
        <v>29483</v>
      </c>
      <c r="T22375" s="66" t="s">
        <v>3319</v>
      </c>
    </row>
    <row r="22376" spans="19:20">
      <c r="S22376" s="42">
        <v>27375</v>
      </c>
      <c r="T22376" s="66" t="s">
        <v>3319</v>
      </c>
    </row>
    <row r="22377" spans="19:20">
      <c r="S22377" s="42">
        <v>27376</v>
      </c>
      <c r="T22377" s="66" t="s">
        <v>3319</v>
      </c>
    </row>
    <row r="22378" spans="19:20">
      <c r="S22378" s="42">
        <v>29484</v>
      </c>
      <c r="T22378" s="66" t="s">
        <v>3319</v>
      </c>
    </row>
    <row r="22379" spans="19:20">
      <c r="S22379" s="42">
        <v>29485</v>
      </c>
      <c r="T22379" s="66" t="s">
        <v>3319</v>
      </c>
    </row>
    <row r="22380" spans="19:20">
      <c r="S22380" s="42">
        <v>27377</v>
      </c>
      <c r="T22380" s="66" t="s">
        <v>3319</v>
      </c>
    </row>
    <row r="22381" spans="19:20">
      <c r="S22381" s="42">
        <v>27378</v>
      </c>
      <c r="T22381" s="66" t="s">
        <v>3319</v>
      </c>
    </row>
    <row r="22382" spans="19:20">
      <c r="S22382" s="42">
        <v>27379</v>
      </c>
      <c r="T22382" s="66" t="s">
        <v>3319</v>
      </c>
    </row>
    <row r="22383" spans="19:20">
      <c r="S22383" s="42">
        <v>27380</v>
      </c>
      <c r="T22383" s="66" t="s">
        <v>3319</v>
      </c>
    </row>
    <row r="22384" spans="19:20">
      <c r="S22384" s="42">
        <v>27381</v>
      </c>
      <c r="T22384" s="66" t="s">
        <v>3319</v>
      </c>
    </row>
    <row r="22385" spans="19:20">
      <c r="S22385" s="42">
        <v>27382</v>
      </c>
      <c r="T22385" s="66" t="s">
        <v>3319</v>
      </c>
    </row>
    <row r="22386" spans="19:20">
      <c r="S22386" s="42">
        <v>27383</v>
      </c>
      <c r="T22386" s="66" t="s">
        <v>3319</v>
      </c>
    </row>
    <row r="22387" spans="19:20">
      <c r="S22387" s="42">
        <v>27384</v>
      </c>
      <c r="T22387" s="66" t="s">
        <v>3319</v>
      </c>
    </row>
    <row r="22388" spans="19:20">
      <c r="S22388" s="42">
        <v>29486</v>
      </c>
      <c r="T22388" s="66" t="s">
        <v>3319</v>
      </c>
    </row>
    <row r="22389" spans="19:20">
      <c r="S22389" s="42">
        <v>5396</v>
      </c>
      <c r="T22389" s="66" t="s">
        <v>3319</v>
      </c>
    </row>
    <row r="22390" spans="19:20">
      <c r="S22390" s="42">
        <v>27385</v>
      </c>
      <c r="T22390" s="66" t="s">
        <v>4776</v>
      </c>
    </row>
    <row r="22391" spans="19:20">
      <c r="S22391" s="42">
        <v>29487</v>
      </c>
      <c r="T22391" s="66" t="s">
        <v>4776</v>
      </c>
    </row>
    <row r="22392" spans="19:20">
      <c r="S22392" s="42">
        <v>27386</v>
      </c>
      <c r="T22392" s="66" t="s">
        <v>4776</v>
      </c>
    </row>
    <row r="22393" spans="19:20">
      <c r="S22393" s="42">
        <v>27387</v>
      </c>
      <c r="T22393" s="66" t="s">
        <v>4776</v>
      </c>
    </row>
    <row r="22394" spans="19:20">
      <c r="S22394" s="42">
        <v>27388</v>
      </c>
      <c r="T22394" s="66" t="s">
        <v>4776</v>
      </c>
    </row>
    <row r="22395" spans="19:20">
      <c r="S22395" s="42">
        <v>27389</v>
      </c>
      <c r="T22395" s="66" t="s">
        <v>4776</v>
      </c>
    </row>
    <row r="22396" spans="19:20">
      <c r="S22396" s="42">
        <v>29488</v>
      </c>
      <c r="T22396" s="66" t="s">
        <v>4776</v>
      </c>
    </row>
    <row r="22397" spans="19:20">
      <c r="S22397" s="66" t="s">
        <v>5388</v>
      </c>
      <c r="T22397" s="66" t="s">
        <v>4262</v>
      </c>
    </row>
    <row r="22398" spans="19:20">
      <c r="S22398" s="66" t="s">
        <v>5389</v>
      </c>
      <c r="T22398" s="66" t="s">
        <v>4262</v>
      </c>
    </row>
    <row r="22399" spans="19:20">
      <c r="S22399" s="66" t="s">
        <v>5390</v>
      </c>
      <c r="T22399" s="66" t="s">
        <v>4262</v>
      </c>
    </row>
    <row r="22400" spans="19:20">
      <c r="S22400" s="66" t="s">
        <v>5391</v>
      </c>
      <c r="T22400" s="66" t="s">
        <v>4262</v>
      </c>
    </row>
    <row r="22401" spans="19:20">
      <c r="S22401" s="66" t="s">
        <v>5392</v>
      </c>
      <c r="T22401" s="66" t="s">
        <v>4262</v>
      </c>
    </row>
    <row r="22402" spans="19:20">
      <c r="S22402" s="66" t="s">
        <v>5393</v>
      </c>
      <c r="T22402" s="66" t="s">
        <v>4262</v>
      </c>
    </row>
    <row r="22403" spans="19:20">
      <c r="S22403" s="66" t="s">
        <v>5394</v>
      </c>
      <c r="T22403" s="66" t="s">
        <v>4262</v>
      </c>
    </row>
    <row r="22404" spans="19:20">
      <c r="S22404" s="66" t="s">
        <v>5395</v>
      </c>
      <c r="T22404" s="66" t="s">
        <v>4262</v>
      </c>
    </row>
    <row r="22405" spans="19:20">
      <c r="S22405" s="66" t="s">
        <v>5396</v>
      </c>
      <c r="T22405" s="66" t="s">
        <v>4262</v>
      </c>
    </row>
    <row r="22406" spans="19:20">
      <c r="S22406" s="42">
        <v>1065448</v>
      </c>
      <c r="T22406" s="66" t="s">
        <v>4262</v>
      </c>
    </row>
    <row r="22407" spans="19:20">
      <c r="S22407" s="66" t="s">
        <v>5397</v>
      </c>
      <c r="T22407" s="66" t="s">
        <v>4262</v>
      </c>
    </row>
    <row r="22408" spans="19:20">
      <c r="S22408" s="66" t="s">
        <v>5398</v>
      </c>
      <c r="T22408" s="66" t="s">
        <v>4262</v>
      </c>
    </row>
    <row r="22409" spans="19:20">
      <c r="S22409" s="66" t="s">
        <v>5399</v>
      </c>
      <c r="T22409" s="66" t="s">
        <v>4262</v>
      </c>
    </row>
    <row r="22410" spans="19:20">
      <c r="S22410" s="66" t="s">
        <v>5400</v>
      </c>
      <c r="T22410" s="66" t="s">
        <v>4262</v>
      </c>
    </row>
    <row r="22411" spans="19:20">
      <c r="S22411" s="66" t="s">
        <v>5401</v>
      </c>
      <c r="T22411" s="66" t="s">
        <v>4262</v>
      </c>
    </row>
    <row r="22412" spans="19:20">
      <c r="S22412" s="66" t="s">
        <v>5402</v>
      </c>
      <c r="T22412" s="66" t="s">
        <v>4262</v>
      </c>
    </row>
    <row r="22413" spans="19:20">
      <c r="S22413" s="66" t="s">
        <v>5403</v>
      </c>
      <c r="T22413" s="66" t="s">
        <v>4262</v>
      </c>
    </row>
    <row r="22414" spans="19:20">
      <c r="S22414" s="42">
        <v>1065463</v>
      </c>
      <c r="T22414" s="66" t="s">
        <v>4262</v>
      </c>
    </row>
    <row r="22415" spans="19:20">
      <c r="S22415" s="66" t="s">
        <v>5404</v>
      </c>
      <c r="T22415" s="66" t="s">
        <v>4262</v>
      </c>
    </row>
    <row r="22416" spans="19:20">
      <c r="S22416" s="66" t="s">
        <v>5405</v>
      </c>
      <c r="T22416" s="66" t="s">
        <v>4262</v>
      </c>
    </row>
    <row r="22417" spans="19:20">
      <c r="S22417" s="66" t="s">
        <v>5406</v>
      </c>
      <c r="T22417" s="66" t="s">
        <v>4262</v>
      </c>
    </row>
    <row r="22418" spans="19:20">
      <c r="S22418" s="66" t="s">
        <v>5407</v>
      </c>
      <c r="T22418" s="66" t="s">
        <v>4262</v>
      </c>
    </row>
    <row r="22419" spans="19:20">
      <c r="S22419" s="66" t="s">
        <v>5408</v>
      </c>
      <c r="T22419" s="66" t="s">
        <v>4262</v>
      </c>
    </row>
    <row r="22420" spans="19:20">
      <c r="S22420" s="66" t="s">
        <v>5409</v>
      </c>
      <c r="T22420" s="66" t="s">
        <v>4262</v>
      </c>
    </row>
    <row r="22421" spans="19:20">
      <c r="S22421" s="66" t="s">
        <v>5410</v>
      </c>
      <c r="T22421" s="66" t="s">
        <v>4262</v>
      </c>
    </row>
    <row r="22422" spans="19:20">
      <c r="S22422" s="42">
        <v>1069371</v>
      </c>
      <c r="T22422" s="66" t="s">
        <v>4262</v>
      </c>
    </row>
    <row r="22423" spans="19:20">
      <c r="S22423" s="42">
        <v>29489</v>
      </c>
      <c r="T22423" s="66" t="s">
        <v>5140</v>
      </c>
    </row>
    <row r="22424" spans="19:20">
      <c r="S22424" s="42">
        <v>7181</v>
      </c>
      <c r="T22424" s="66" t="s">
        <v>3230</v>
      </c>
    </row>
    <row r="22425" spans="19:20">
      <c r="S22425" s="42">
        <v>6243</v>
      </c>
      <c r="T22425" s="66" t="s">
        <v>4631</v>
      </c>
    </row>
    <row r="22426" spans="19:20">
      <c r="S22426" s="42">
        <v>2100</v>
      </c>
      <c r="T22426" s="66" t="s">
        <v>4631</v>
      </c>
    </row>
    <row r="22427" spans="19:20">
      <c r="S22427" s="42">
        <v>27391</v>
      </c>
      <c r="T22427" s="66" t="s">
        <v>3213</v>
      </c>
    </row>
    <row r="22428" spans="19:20">
      <c r="S22428" s="42">
        <v>27390</v>
      </c>
      <c r="T22428" s="66" t="s">
        <v>3213</v>
      </c>
    </row>
    <row r="22429" spans="19:20">
      <c r="S22429" s="42">
        <v>27392</v>
      </c>
      <c r="T22429" s="66" t="s">
        <v>3421</v>
      </c>
    </row>
    <row r="22430" spans="19:20">
      <c r="S22430" s="66" t="s">
        <v>5411</v>
      </c>
      <c r="T22430" s="66" t="s">
        <v>4262</v>
      </c>
    </row>
    <row r="22431" spans="19:20">
      <c r="S22431" s="66" t="s">
        <v>5412</v>
      </c>
      <c r="T22431" s="66" t="s">
        <v>4262</v>
      </c>
    </row>
    <row r="22432" spans="19:20">
      <c r="S22432" s="66" t="s">
        <v>5413</v>
      </c>
      <c r="T22432" s="66" t="s">
        <v>4262</v>
      </c>
    </row>
    <row r="22433" spans="19:20">
      <c r="S22433" s="66" t="s">
        <v>5414</v>
      </c>
      <c r="T22433" s="66" t="s">
        <v>4262</v>
      </c>
    </row>
    <row r="22434" spans="19:20">
      <c r="S22434" s="66" t="s">
        <v>5415</v>
      </c>
      <c r="T22434" s="66" t="s">
        <v>4262</v>
      </c>
    </row>
    <row r="22435" spans="19:20">
      <c r="S22435" s="66" t="s">
        <v>5416</v>
      </c>
      <c r="T22435" s="66" t="s">
        <v>4262</v>
      </c>
    </row>
    <row r="22436" spans="19:20">
      <c r="S22436" s="42">
        <v>1108430</v>
      </c>
      <c r="T22436" s="66" t="s">
        <v>4262</v>
      </c>
    </row>
    <row r="22437" spans="19:20">
      <c r="S22437" s="42">
        <v>1127535</v>
      </c>
      <c r="T22437" s="66" t="s">
        <v>4262</v>
      </c>
    </row>
    <row r="22438" spans="19:20">
      <c r="S22438" s="66" t="s">
        <v>5417</v>
      </c>
      <c r="T22438" s="66" t="s">
        <v>4262</v>
      </c>
    </row>
    <row r="22439" spans="19:20">
      <c r="S22439" s="66" t="s">
        <v>5418</v>
      </c>
      <c r="T22439" s="66" t="s">
        <v>4262</v>
      </c>
    </row>
    <row r="22440" spans="19:20">
      <c r="S22440" s="66" t="s">
        <v>5419</v>
      </c>
      <c r="T22440" s="66" t="s">
        <v>4262</v>
      </c>
    </row>
    <row r="22441" spans="19:20">
      <c r="S22441" s="66" t="s">
        <v>5420</v>
      </c>
      <c r="T22441" s="66" t="s">
        <v>4262</v>
      </c>
    </row>
    <row r="22442" spans="19:20">
      <c r="S22442" s="66" t="s">
        <v>5421</v>
      </c>
      <c r="T22442" s="66" t="s">
        <v>4262</v>
      </c>
    </row>
    <row r="22443" spans="19:20">
      <c r="S22443" s="66" t="s">
        <v>5422</v>
      </c>
      <c r="T22443" s="66" t="s">
        <v>4262</v>
      </c>
    </row>
    <row r="22444" spans="19:20">
      <c r="S22444" s="66" t="s">
        <v>5423</v>
      </c>
      <c r="T22444" s="66" t="s">
        <v>4262</v>
      </c>
    </row>
    <row r="22445" spans="19:20">
      <c r="S22445" s="66" t="s">
        <v>5424</v>
      </c>
      <c r="T22445" s="66" t="s">
        <v>4262</v>
      </c>
    </row>
    <row r="22446" spans="19:20">
      <c r="S22446" s="66" t="s">
        <v>5425</v>
      </c>
      <c r="T22446" s="66" t="s">
        <v>4262</v>
      </c>
    </row>
    <row r="22447" spans="19:20">
      <c r="S22447" s="66" t="s">
        <v>5426</v>
      </c>
      <c r="T22447" s="66" t="s">
        <v>4262</v>
      </c>
    </row>
    <row r="22448" spans="19:20">
      <c r="S22448" s="42">
        <v>27394</v>
      </c>
      <c r="T22448" s="66" t="s">
        <v>3213</v>
      </c>
    </row>
    <row r="22449" spans="19:20">
      <c r="S22449" s="42">
        <v>27393</v>
      </c>
      <c r="T22449" s="66" t="s">
        <v>3213</v>
      </c>
    </row>
    <row r="22450" spans="19:20">
      <c r="S22450" s="42">
        <v>7201</v>
      </c>
      <c r="T22450" s="66" t="s">
        <v>3213</v>
      </c>
    </row>
    <row r="22451" spans="19:20">
      <c r="S22451" s="42">
        <v>7197</v>
      </c>
      <c r="T22451" s="66" t="s">
        <v>3213</v>
      </c>
    </row>
    <row r="22452" spans="19:20">
      <c r="S22452" s="42">
        <v>7193</v>
      </c>
      <c r="T22452" s="66" t="s">
        <v>3213</v>
      </c>
    </row>
    <row r="22453" spans="19:20">
      <c r="S22453" s="42">
        <v>7191</v>
      </c>
      <c r="T22453" s="66" t="s">
        <v>3213</v>
      </c>
    </row>
    <row r="22454" spans="19:20">
      <c r="S22454" s="42">
        <v>7190</v>
      </c>
      <c r="T22454" s="66" t="s">
        <v>3213</v>
      </c>
    </row>
    <row r="22455" spans="19:20">
      <c r="S22455" s="42">
        <v>7189</v>
      </c>
      <c r="T22455" s="66" t="s">
        <v>3213</v>
      </c>
    </row>
    <row r="22456" spans="19:20">
      <c r="S22456" s="42">
        <v>7187</v>
      </c>
      <c r="T22456" s="66" t="s">
        <v>3213</v>
      </c>
    </row>
    <row r="22457" spans="19:20">
      <c r="S22457" s="42">
        <v>7186</v>
      </c>
      <c r="T22457" s="66" t="s">
        <v>3213</v>
      </c>
    </row>
    <row r="22458" spans="19:20">
      <c r="S22458" s="42">
        <v>7185</v>
      </c>
      <c r="T22458" s="66" t="s">
        <v>3213</v>
      </c>
    </row>
    <row r="22459" spans="19:20">
      <c r="S22459" s="42">
        <v>7202</v>
      </c>
      <c r="T22459" s="66" t="s">
        <v>3213</v>
      </c>
    </row>
    <row r="22460" spans="19:20">
      <c r="S22460" s="42">
        <v>7183</v>
      </c>
      <c r="T22460" s="66" t="s">
        <v>3213</v>
      </c>
    </row>
    <row r="22461" spans="19:20">
      <c r="S22461" s="42">
        <v>7182</v>
      </c>
      <c r="T22461" s="66" t="s">
        <v>3213</v>
      </c>
    </row>
    <row r="22462" spans="19:20">
      <c r="S22462" s="66" t="s">
        <v>5427</v>
      </c>
      <c r="T22462" s="66" t="s">
        <v>4262</v>
      </c>
    </row>
    <row r="22463" spans="19:20">
      <c r="S22463" s="42">
        <v>6005355</v>
      </c>
      <c r="T22463" s="66" t="s">
        <v>4262</v>
      </c>
    </row>
    <row r="22464" spans="19:20">
      <c r="S22464" s="66" t="s">
        <v>5428</v>
      </c>
      <c r="T22464" s="66" t="s">
        <v>4262</v>
      </c>
    </row>
    <row r="22465" spans="19:20">
      <c r="S22465" s="66" t="s">
        <v>5429</v>
      </c>
      <c r="T22465" s="66" t="s">
        <v>4262</v>
      </c>
    </row>
    <row r="22466" spans="19:20">
      <c r="S22466" s="66" t="s">
        <v>5430</v>
      </c>
      <c r="T22466" s="66" t="s">
        <v>4262</v>
      </c>
    </row>
    <row r="22467" spans="19:20">
      <c r="S22467" s="66" t="s">
        <v>5431</v>
      </c>
      <c r="T22467" s="66" t="s">
        <v>4262</v>
      </c>
    </row>
    <row r="22468" spans="19:20">
      <c r="S22468" s="66" t="s">
        <v>5432</v>
      </c>
      <c r="T22468" s="66" t="s">
        <v>4262</v>
      </c>
    </row>
    <row r="22469" spans="19:20">
      <c r="S22469" s="42">
        <v>7195</v>
      </c>
      <c r="T22469" s="66" t="s">
        <v>3213</v>
      </c>
    </row>
    <row r="22470" spans="19:20">
      <c r="S22470" s="42">
        <v>7194</v>
      </c>
      <c r="T22470" s="66" t="s">
        <v>3213</v>
      </c>
    </row>
    <row r="22471" spans="19:20">
      <c r="S22471" s="42">
        <v>7198</v>
      </c>
      <c r="T22471" s="66" t="s">
        <v>3213</v>
      </c>
    </row>
    <row r="22472" spans="19:20">
      <c r="S22472" s="42">
        <v>7196</v>
      </c>
      <c r="T22472" s="66" t="s">
        <v>3213</v>
      </c>
    </row>
    <row r="22473" spans="19:20">
      <c r="S22473" s="42">
        <v>7188</v>
      </c>
      <c r="T22473" s="66" t="s">
        <v>3213</v>
      </c>
    </row>
    <row r="22474" spans="19:20">
      <c r="S22474" s="42">
        <v>27395</v>
      </c>
      <c r="T22474" s="66" t="s">
        <v>3213</v>
      </c>
    </row>
    <row r="22475" spans="19:20">
      <c r="S22475" s="42">
        <v>7199</v>
      </c>
      <c r="T22475" s="66" t="s">
        <v>3213</v>
      </c>
    </row>
    <row r="22476" spans="19:20">
      <c r="S22476" s="42">
        <v>29491</v>
      </c>
      <c r="T22476" s="66" t="s">
        <v>3213</v>
      </c>
    </row>
    <row r="22477" spans="19:20">
      <c r="S22477" s="42">
        <v>7200</v>
      </c>
      <c r="T22477" s="66" t="s">
        <v>3213</v>
      </c>
    </row>
    <row r="22478" spans="19:20">
      <c r="S22478" s="42">
        <v>27396</v>
      </c>
      <c r="T22478" s="66" t="s">
        <v>3213</v>
      </c>
    </row>
    <row r="22479" spans="19:20">
      <c r="S22479" s="42">
        <v>29495</v>
      </c>
      <c r="T22479" s="66" t="s">
        <v>3213</v>
      </c>
    </row>
    <row r="22480" spans="19:20">
      <c r="S22480" s="42">
        <v>7192</v>
      </c>
      <c r="T22480" s="66" t="s">
        <v>3213</v>
      </c>
    </row>
    <row r="22481" spans="19:20">
      <c r="S22481" s="42">
        <v>29496</v>
      </c>
      <c r="T22481" s="66" t="s">
        <v>3213</v>
      </c>
    </row>
    <row r="22482" spans="19:20">
      <c r="S22482" s="42">
        <v>29492</v>
      </c>
      <c r="T22482" s="66" t="s">
        <v>3213</v>
      </c>
    </row>
    <row r="22483" spans="19:20">
      <c r="S22483" s="42">
        <v>29494</v>
      </c>
      <c r="T22483" s="66" t="s">
        <v>3213</v>
      </c>
    </row>
    <row r="22484" spans="19:20">
      <c r="S22484" s="42">
        <v>29498</v>
      </c>
      <c r="T22484" s="66" t="s">
        <v>3213</v>
      </c>
    </row>
    <row r="22485" spans="19:20">
      <c r="S22485" s="42">
        <v>29493</v>
      </c>
      <c r="T22485" s="66" t="s">
        <v>3213</v>
      </c>
    </row>
    <row r="22486" spans="19:20">
      <c r="S22486" s="42">
        <v>29497</v>
      </c>
      <c r="T22486" s="66" t="s">
        <v>3213</v>
      </c>
    </row>
    <row r="22487" spans="19:20">
      <c r="S22487" s="42">
        <v>29490</v>
      </c>
      <c r="T22487" s="66" t="s">
        <v>5433</v>
      </c>
    </row>
    <row r="22488" spans="19:20">
      <c r="S22488" s="42">
        <v>27398</v>
      </c>
      <c r="T22488" s="66" t="s">
        <v>3216</v>
      </c>
    </row>
    <row r="22489" spans="19:20">
      <c r="S22489" s="42">
        <v>29499</v>
      </c>
      <c r="T22489" s="66" t="s">
        <v>3216</v>
      </c>
    </row>
    <row r="22490" spans="19:20">
      <c r="S22490" s="42">
        <v>29500</v>
      </c>
      <c r="T22490" s="66" t="s">
        <v>3216</v>
      </c>
    </row>
    <row r="22491" spans="19:20">
      <c r="S22491" s="42">
        <v>27397</v>
      </c>
      <c r="T22491" s="66" t="s">
        <v>3216</v>
      </c>
    </row>
    <row r="22492" spans="19:20">
      <c r="S22492" s="42">
        <v>27399</v>
      </c>
      <c r="T22492" s="66" t="s">
        <v>3216</v>
      </c>
    </row>
    <row r="22493" spans="19:20">
      <c r="S22493" s="42">
        <v>70106</v>
      </c>
      <c r="T22493" s="66" t="s">
        <v>3213</v>
      </c>
    </row>
    <row r="22494" spans="19:20">
      <c r="S22494" s="42">
        <v>70110</v>
      </c>
      <c r="T22494" s="66" t="s">
        <v>3313</v>
      </c>
    </row>
    <row r="22495" spans="19:20">
      <c r="S22495" s="42">
        <v>70107</v>
      </c>
      <c r="T22495" s="66" t="s">
        <v>4642</v>
      </c>
    </row>
    <row r="22496" spans="19:20">
      <c r="S22496" s="42">
        <v>70108</v>
      </c>
      <c r="T22496" s="66" t="s">
        <v>4642</v>
      </c>
    </row>
    <row r="22497" spans="19:20">
      <c r="S22497" s="42">
        <v>70109</v>
      </c>
      <c r="T22497" s="66" t="s">
        <v>4642</v>
      </c>
    </row>
    <row r="22498" spans="19:20">
      <c r="S22498" s="42">
        <v>29513</v>
      </c>
      <c r="T22498" s="66" t="s">
        <v>3273</v>
      </c>
    </row>
    <row r="22499" spans="19:20">
      <c r="S22499" s="42">
        <v>29511</v>
      </c>
      <c r="T22499" s="66" t="s">
        <v>3273</v>
      </c>
    </row>
    <row r="22500" spans="19:20">
      <c r="S22500" s="42">
        <v>29510</v>
      </c>
      <c r="T22500" s="66" t="s">
        <v>3273</v>
      </c>
    </row>
    <row r="22501" spans="19:20">
      <c r="S22501" s="42">
        <v>29512</v>
      </c>
      <c r="T22501" s="66" t="s">
        <v>3273</v>
      </c>
    </row>
    <row r="22502" spans="19:20">
      <c r="S22502" s="42">
        <v>29509</v>
      </c>
      <c r="T22502" s="66" t="s">
        <v>3273</v>
      </c>
    </row>
    <row r="22503" spans="19:20">
      <c r="S22503" s="42">
        <v>29508</v>
      </c>
      <c r="T22503" s="66" t="s">
        <v>3273</v>
      </c>
    </row>
    <row r="22504" spans="19:20">
      <c r="S22504" s="42">
        <v>29504</v>
      </c>
      <c r="T22504" s="66" t="s">
        <v>3273</v>
      </c>
    </row>
    <row r="22505" spans="19:20">
      <c r="S22505" s="42">
        <v>29506</v>
      </c>
      <c r="T22505" s="66" t="s">
        <v>3273</v>
      </c>
    </row>
    <row r="22506" spans="19:20">
      <c r="S22506" s="42">
        <v>29505</v>
      </c>
      <c r="T22506" s="66" t="s">
        <v>3273</v>
      </c>
    </row>
    <row r="22507" spans="19:20">
      <c r="S22507" s="42">
        <v>27402</v>
      </c>
      <c r="T22507" s="66" t="s">
        <v>3329</v>
      </c>
    </row>
    <row r="22508" spans="19:20">
      <c r="S22508" s="42">
        <v>27401</v>
      </c>
      <c r="T22508" s="66" t="s">
        <v>3329</v>
      </c>
    </row>
    <row r="22509" spans="19:20">
      <c r="S22509" s="42">
        <v>29503</v>
      </c>
      <c r="T22509" s="66" t="s">
        <v>3273</v>
      </c>
    </row>
    <row r="22510" spans="19:20">
      <c r="S22510" s="42">
        <v>29502</v>
      </c>
      <c r="T22510" s="66" t="s">
        <v>3329</v>
      </c>
    </row>
    <row r="22511" spans="19:20">
      <c r="S22511" s="42">
        <v>29507</v>
      </c>
      <c r="T22511" s="66" t="s">
        <v>3273</v>
      </c>
    </row>
    <row r="22512" spans="19:20">
      <c r="S22512" s="42">
        <v>29501</v>
      </c>
      <c r="T22512" s="66" t="s">
        <v>3329</v>
      </c>
    </row>
    <row r="22513" spans="19:20">
      <c r="S22513" s="42">
        <v>70111</v>
      </c>
      <c r="T22513" s="66" t="s">
        <v>4642</v>
      </c>
    </row>
    <row r="22514" spans="19:20">
      <c r="S22514" s="42">
        <v>27400</v>
      </c>
      <c r="T22514" s="66" t="s">
        <v>3236</v>
      </c>
    </row>
    <row r="22515" spans="19:20">
      <c r="S22515" s="42">
        <v>29514</v>
      </c>
      <c r="T22515" s="66" t="s">
        <v>3213</v>
      </c>
    </row>
    <row r="22516" spans="19:20">
      <c r="S22516" s="42">
        <v>27403</v>
      </c>
      <c r="T22516" s="66" t="s">
        <v>3346</v>
      </c>
    </row>
    <row r="22517" spans="19:20">
      <c r="S22517" s="42">
        <v>6244</v>
      </c>
      <c r="T22517" s="66" t="s">
        <v>4370</v>
      </c>
    </row>
    <row r="22518" spans="19:20">
      <c r="S22518" s="42">
        <v>29515</v>
      </c>
      <c r="T22518" s="66" t="s">
        <v>5434</v>
      </c>
    </row>
    <row r="22519" spans="19:20">
      <c r="S22519" s="42">
        <v>29516</v>
      </c>
      <c r="T22519" s="66" t="s">
        <v>3273</v>
      </c>
    </row>
    <row r="22520" spans="19:20">
      <c r="S22520" s="42">
        <v>29517</v>
      </c>
      <c r="T22520" s="66" t="s">
        <v>3273</v>
      </c>
    </row>
    <row r="22521" spans="19:20">
      <c r="S22521" s="42">
        <v>29518</v>
      </c>
      <c r="T22521" s="66" t="s">
        <v>3273</v>
      </c>
    </row>
    <row r="22522" spans="19:20">
      <c r="S22522" s="42">
        <v>29519</v>
      </c>
      <c r="T22522" s="66" t="s">
        <v>3273</v>
      </c>
    </row>
    <row r="22523" spans="19:20">
      <c r="S22523" s="42">
        <v>29520</v>
      </c>
      <c r="T22523" s="66" t="s">
        <v>3273</v>
      </c>
    </row>
    <row r="22524" spans="19:20">
      <c r="S22524" s="42">
        <v>29521</v>
      </c>
      <c r="T22524" s="66" t="s">
        <v>3273</v>
      </c>
    </row>
    <row r="22525" spans="19:20">
      <c r="S22525" s="42">
        <v>29522</v>
      </c>
      <c r="T22525" s="66" t="s">
        <v>3273</v>
      </c>
    </row>
    <row r="22526" spans="19:20">
      <c r="S22526" s="42">
        <v>29523</v>
      </c>
      <c r="T22526" s="66" t="s">
        <v>3273</v>
      </c>
    </row>
    <row r="22527" spans="19:20">
      <c r="S22527" s="42">
        <v>29524</v>
      </c>
      <c r="T22527" s="66" t="s">
        <v>3273</v>
      </c>
    </row>
    <row r="22528" spans="19:20">
      <c r="S22528" s="42">
        <v>29525</v>
      </c>
      <c r="T22528" s="66" t="s">
        <v>3273</v>
      </c>
    </row>
    <row r="22529" spans="19:20">
      <c r="S22529" s="42">
        <v>29526</v>
      </c>
      <c r="T22529" s="66" t="s">
        <v>3273</v>
      </c>
    </row>
    <row r="22530" spans="19:20">
      <c r="S22530" s="42">
        <v>29527</v>
      </c>
      <c r="T22530" s="66" t="s">
        <v>3273</v>
      </c>
    </row>
    <row r="22531" spans="19:20">
      <c r="S22531" s="42">
        <v>29528</v>
      </c>
      <c r="T22531" s="66" t="s">
        <v>3273</v>
      </c>
    </row>
    <row r="22532" spans="19:20">
      <c r="S22532" s="42">
        <v>29529</v>
      </c>
      <c r="T22532" s="66" t="s">
        <v>3273</v>
      </c>
    </row>
    <row r="22533" spans="19:20">
      <c r="S22533" s="42">
        <v>29530</v>
      </c>
      <c r="T22533" s="66" t="s">
        <v>3273</v>
      </c>
    </row>
    <row r="22534" spans="19:20">
      <c r="S22534" s="42">
        <v>29531</v>
      </c>
      <c r="T22534" s="66" t="s">
        <v>3273</v>
      </c>
    </row>
    <row r="22535" spans="19:20">
      <c r="S22535" s="42">
        <v>29532</v>
      </c>
      <c r="T22535" s="66" t="s">
        <v>3273</v>
      </c>
    </row>
    <row r="22536" spans="19:20">
      <c r="S22536" s="42">
        <v>29533</v>
      </c>
      <c r="T22536" s="66" t="s">
        <v>3273</v>
      </c>
    </row>
    <row r="22537" spans="19:20">
      <c r="S22537" s="42">
        <v>29534</v>
      </c>
      <c r="T22537" s="66" t="s">
        <v>3273</v>
      </c>
    </row>
    <row r="22538" spans="19:20">
      <c r="S22538" s="42">
        <v>27404</v>
      </c>
      <c r="T22538" s="66" t="s">
        <v>3568</v>
      </c>
    </row>
    <row r="22539" spans="19:20">
      <c r="S22539" s="42">
        <v>27405</v>
      </c>
      <c r="T22539" s="66" t="s">
        <v>3568</v>
      </c>
    </row>
    <row r="22540" spans="19:20">
      <c r="S22540" s="42">
        <v>27406</v>
      </c>
      <c r="T22540" s="66" t="s">
        <v>3568</v>
      </c>
    </row>
    <row r="22541" spans="19:20">
      <c r="S22541" s="42">
        <v>29535</v>
      </c>
      <c r="T22541" s="66" t="s">
        <v>3568</v>
      </c>
    </row>
    <row r="22542" spans="19:20">
      <c r="S22542" s="42">
        <v>81209</v>
      </c>
      <c r="T22542" s="66" t="s">
        <v>3213</v>
      </c>
    </row>
    <row r="22543" spans="19:20">
      <c r="S22543" s="42">
        <v>29536</v>
      </c>
      <c r="T22543" s="66" t="s">
        <v>3273</v>
      </c>
    </row>
    <row r="22544" spans="19:20">
      <c r="S22544" s="42">
        <v>29537</v>
      </c>
      <c r="T22544" s="66" t="s">
        <v>3273</v>
      </c>
    </row>
    <row r="22545" spans="19:20">
      <c r="S22545" s="42">
        <v>27407</v>
      </c>
      <c r="T22545" s="66" t="s">
        <v>3230</v>
      </c>
    </row>
    <row r="22546" spans="19:20">
      <c r="S22546" s="42">
        <v>29538</v>
      </c>
      <c r="T22546" s="66" t="s">
        <v>5435</v>
      </c>
    </row>
    <row r="22547" spans="19:20">
      <c r="S22547" s="42">
        <v>27408</v>
      </c>
      <c r="T22547" s="66" t="s">
        <v>5435</v>
      </c>
    </row>
    <row r="22548" spans="19:20">
      <c r="S22548" s="42">
        <v>27409</v>
      </c>
      <c r="T22548" s="66" t="s">
        <v>5435</v>
      </c>
    </row>
    <row r="22549" spans="19:20">
      <c r="S22549" s="42">
        <v>27410</v>
      </c>
      <c r="T22549" s="66" t="s">
        <v>3346</v>
      </c>
    </row>
    <row r="22550" spans="19:20">
      <c r="S22550" s="42">
        <v>27411</v>
      </c>
      <c r="T22550" s="66" t="s">
        <v>3346</v>
      </c>
    </row>
    <row r="22551" spans="19:20">
      <c r="S22551" s="42">
        <v>27412</v>
      </c>
      <c r="T22551" s="66" t="s">
        <v>3346</v>
      </c>
    </row>
    <row r="22552" spans="19:20">
      <c r="S22552" s="42">
        <v>29539</v>
      </c>
      <c r="T22552" s="66" t="s">
        <v>3213</v>
      </c>
    </row>
    <row r="22553" spans="19:20">
      <c r="S22553" s="42">
        <v>29540</v>
      </c>
      <c r="T22553" s="66" t="s">
        <v>3213</v>
      </c>
    </row>
    <row r="22554" spans="19:20">
      <c r="S22554" s="42">
        <v>29541</v>
      </c>
      <c r="T22554" s="66" t="s">
        <v>3213</v>
      </c>
    </row>
    <row r="22555" spans="19:20">
      <c r="S22555" s="42">
        <v>27413</v>
      </c>
      <c r="T22555" s="66" t="s">
        <v>3213</v>
      </c>
    </row>
    <row r="22556" spans="19:20">
      <c r="S22556" s="42">
        <v>27414</v>
      </c>
      <c r="T22556" s="66" t="s">
        <v>3213</v>
      </c>
    </row>
    <row r="22557" spans="19:20">
      <c r="S22557" s="66" t="s">
        <v>5436</v>
      </c>
      <c r="T22557" s="66" t="s">
        <v>4262</v>
      </c>
    </row>
    <row r="22558" spans="19:20">
      <c r="S22558" s="66" t="s">
        <v>5437</v>
      </c>
      <c r="T22558" s="66" t="s">
        <v>4262</v>
      </c>
    </row>
    <row r="22559" spans="19:20">
      <c r="S22559" s="66" t="s">
        <v>5438</v>
      </c>
      <c r="T22559" s="66" t="s">
        <v>4262</v>
      </c>
    </row>
    <row r="22560" spans="19:20">
      <c r="S22560" s="66" t="s">
        <v>5439</v>
      </c>
      <c r="T22560" s="66" t="s">
        <v>4262</v>
      </c>
    </row>
    <row r="22561" spans="19:20">
      <c r="S22561" s="66" t="s">
        <v>5440</v>
      </c>
      <c r="T22561" s="66" t="s">
        <v>4262</v>
      </c>
    </row>
    <row r="22562" spans="19:20">
      <c r="S22562" s="66" t="s">
        <v>5441</v>
      </c>
      <c r="T22562" s="66" t="s">
        <v>4262</v>
      </c>
    </row>
    <row r="22563" spans="19:20">
      <c r="S22563" s="66" t="s">
        <v>5442</v>
      </c>
      <c r="T22563" s="66" t="s">
        <v>4262</v>
      </c>
    </row>
    <row r="22564" spans="19:20">
      <c r="S22564" s="66" t="s">
        <v>5443</v>
      </c>
      <c r="T22564" s="66" t="s">
        <v>4262</v>
      </c>
    </row>
    <row r="22565" spans="19:20">
      <c r="S22565" s="42">
        <v>1105736</v>
      </c>
      <c r="T22565" s="66" t="s">
        <v>4262</v>
      </c>
    </row>
    <row r="22566" spans="19:20">
      <c r="S22566" s="66" t="s">
        <v>5444</v>
      </c>
      <c r="T22566" s="66" t="s">
        <v>4262</v>
      </c>
    </row>
    <row r="22567" spans="19:20">
      <c r="S22567" s="66" t="s">
        <v>5445</v>
      </c>
      <c r="T22567" s="66" t="s">
        <v>4262</v>
      </c>
    </row>
    <row r="22568" spans="19:20">
      <c r="S22568" s="66" t="s">
        <v>5446</v>
      </c>
      <c r="T22568" s="66" t="s">
        <v>4262</v>
      </c>
    </row>
    <row r="22569" spans="19:20">
      <c r="S22569" s="66" t="s">
        <v>5447</v>
      </c>
      <c r="T22569" s="66" t="s">
        <v>4262</v>
      </c>
    </row>
    <row r="22570" spans="19:20">
      <c r="S22570" s="66" t="s">
        <v>5448</v>
      </c>
      <c r="T22570" s="66" t="s">
        <v>4262</v>
      </c>
    </row>
    <row r="22571" spans="19:20">
      <c r="S22571" s="66" t="s">
        <v>5449</v>
      </c>
      <c r="T22571" s="66" t="s">
        <v>4262</v>
      </c>
    </row>
    <row r="22572" spans="19:20">
      <c r="S22572" s="66" t="s">
        <v>5450</v>
      </c>
      <c r="T22572" s="66" t="s">
        <v>4262</v>
      </c>
    </row>
    <row r="22573" spans="19:20">
      <c r="S22573" s="66" t="s">
        <v>5451</v>
      </c>
      <c r="T22573" s="66" t="s">
        <v>4262</v>
      </c>
    </row>
    <row r="22574" spans="19:20">
      <c r="S22574" s="42">
        <v>1133749</v>
      </c>
      <c r="T22574" s="66" t="s">
        <v>4262</v>
      </c>
    </row>
    <row r="22575" spans="19:20">
      <c r="S22575" s="42">
        <v>70112</v>
      </c>
      <c r="T22575" s="66" t="s">
        <v>4642</v>
      </c>
    </row>
    <row r="22576" spans="19:20">
      <c r="S22576" s="42">
        <v>29556</v>
      </c>
      <c r="T22576" s="66" t="s">
        <v>4642</v>
      </c>
    </row>
    <row r="22577" spans="19:20">
      <c r="S22577" s="42">
        <v>27427</v>
      </c>
      <c r="T22577" s="66" t="s">
        <v>4642</v>
      </c>
    </row>
    <row r="22578" spans="19:20">
      <c r="S22578" s="42">
        <v>27428</v>
      </c>
      <c r="T22578" s="66" t="s">
        <v>4642</v>
      </c>
    </row>
    <row r="22579" spans="19:20">
      <c r="S22579" s="42">
        <v>29542</v>
      </c>
      <c r="T22579" s="66" t="s">
        <v>3213</v>
      </c>
    </row>
    <row r="22580" spans="19:20">
      <c r="S22580" s="42">
        <v>29543</v>
      </c>
      <c r="T22580" s="66" t="s">
        <v>3273</v>
      </c>
    </row>
    <row r="22581" spans="19:20">
      <c r="S22581" s="42">
        <v>29544</v>
      </c>
      <c r="T22581" s="66" t="s">
        <v>3273</v>
      </c>
    </row>
    <row r="22582" spans="19:20">
      <c r="S22582" s="42">
        <v>29545</v>
      </c>
      <c r="T22582" s="66" t="s">
        <v>3273</v>
      </c>
    </row>
    <row r="22583" spans="19:20">
      <c r="S22583" s="42">
        <v>29546</v>
      </c>
      <c r="T22583" s="66" t="s">
        <v>3273</v>
      </c>
    </row>
    <row r="22584" spans="19:20">
      <c r="S22584" s="42">
        <v>29547</v>
      </c>
      <c r="T22584" s="66" t="s">
        <v>3273</v>
      </c>
    </row>
    <row r="22585" spans="19:20">
      <c r="S22585" s="42">
        <v>29548</v>
      </c>
      <c r="T22585" s="66" t="s">
        <v>3273</v>
      </c>
    </row>
    <row r="22586" spans="19:20">
      <c r="S22586" s="42">
        <v>29549</v>
      </c>
      <c r="T22586" s="66" t="s">
        <v>3273</v>
      </c>
    </row>
    <row r="22587" spans="19:20">
      <c r="S22587" s="66" t="s">
        <v>5452</v>
      </c>
      <c r="T22587" s="66" t="s">
        <v>4262</v>
      </c>
    </row>
    <row r="22588" spans="19:20">
      <c r="S22588" s="66" t="s">
        <v>5453</v>
      </c>
      <c r="T22588" s="66" t="s">
        <v>4262</v>
      </c>
    </row>
    <row r="22589" spans="19:20">
      <c r="S22589" s="66" t="s">
        <v>5454</v>
      </c>
      <c r="T22589" s="66" t="s">
        <v>4262</v>
      </c>
    </row>
    <row r="22590" spans="19:20">
      <c r="S22590" s="66" t="s">
        <v>5455</v>
      </c>
      <c r="T22590" s="66" t="s">
        <v>4262</v>
      </c>
    </row>
    <row r="22591" spans="19:20">
      <c r="S22591" s="66" t="s">
        <v>5456</v>
      </c>
      <c r="T22591" s="66" t="s">
        <v>4262</v>
      </c>
    </row>
    <row r="22592" spans="19:20">
      <c r="S22592" s="66" t="s">
        <v>5457</v>
      </c>
      <c r="T22592" s="66" t="s">
        <v>4262</v>
      </c>
    </row>
    <row r="22593" spans="19:20">
      <c r="S22593" s="66" t="s">
        <v>5458</v>
      </c>
      <c r="T22593" s="66" t="s">
        <v>4262</v>
      </c>
    </row>
    <row r="22594" spans="19:20">
      <c r="S22594" s="42">
        <v>6000760</v>
      </c>
      <c r="T22594" s="66" t="s">
        <v>4262</v>
      </c>
    </row>
    <row r="22595" spans="19:20">
      <c r="S22595" s="66" t="s">
        <v>5459</v>
      </c>
      <c r="T22595" s="66" t="s">
        <v>4262</v>
      </c>
    </row>
    <row r="22596" spans="19:20">
      <c r="S22596" s="66" t="s">
        <v>5460</v>
      </c>
      <c r="T22596" s="66" t="s">
        <v>4262</v>
      </c>
    </row>
    <row r="22597" spans="19:20">
      <c r="S22597" s="66" t="s">
        <v>5461</v>
      </c>
      <c r="T22597" s="66" t="s">
        <v>4262</v>
      </c>
    </row>
    <row r="22598" spans="19:20">
      <c r="S22598" s="66" t="s">
        <v>5462</v>
      </c>
      <c r="T22598" s="66" t="s">
        <v>4262</v>
      </c>
    </row>
    <row r="22599" spans="19:20">
      <c r="S22599" s="66" t="s">
        <v>5463</v>
      </c>
      <c r="T22599" s="66" t="s">
        <v>4262</v>
      </c>
    </row>
    <row r="22600" spans="19:20">
      <c r="S22600" s="66" t="s">
        <v>5464</v>
      </c>
      <c r="T22600" s="66" t="s">
        <v>4262</v>
      </c>
    </row>
    <row r="22601" spans="19:20">
      <c r="S22601" s="42">
        <v>6001255</v>
      </c>
      <c r="T22601" s="66" t="s">
        <v>4262</v>
      </c>
    </row>
    <row r="22602" spans="19:20">
      <c r="S22602" s="66" t="s">
        <v>5465</v>
      </c>
      <c r="T22602" s="66" t="s">
        <v>4262</v>
      </c>
    </row>
    <row r="22603" spans="19:20">
      <c r="S22603" s="66" t="s">
        <v>5466</v>
      </c>
      <c r="T22603" s="66" t="s">
        <v>4262</v>
      </c>
    </row>
    <row r="22604" spans="19:20">
      <c r="S22604" s="66" t="s">
        <v>5467</v>
      </c>
      <c r="T22604" s="66" t="s">
        <v>4262</v>
      </c>
    </row>
    <row r="22605" spans="19:20">
      <c r="S22605" s="66" t="s">
        <v>5468</v>
      </c>
      <c r="T22605" s="66" t="s">
        <v>4262</v>
      </c>
    </row>
    <row r="22606" spans="19:20">
      <c r="S22606" s="66" t="s">
        <v>5469</v>
      </c>
      <c r="T22606" s="66" t="s">
        <v>4262</v>
      </c>
    </row>
    <row r="22607" spans="19:20">
      <c r="S22607" s="42">
        <v>1105887</v>
      </c>
      <c r="T22607" s="66" t="s">
        <v>4262</v>
      </c>
    </row>
    <row r="22608" spans="19:20">
      <c r="S22608" s="42">
        <v>27415</v>
      </c>
      <c r="T22608" s="66" t="s">
        <v>3213</v>
      </c>
    </row>
    <row r="22609" spans="19:20">
      <c r="S22609" s="42">
        <v>27416</v>
      </c>
      <c r="T22609" s="66" t="s">
        <v>3213</v>
      </c>
    </row>
    <row r="22610" spans="19:20">
      <c r="S22610" s="42">
        <v>29550</v>
      </c>
      <c r="T22610" s="66" t="s">
        <v>3273</v>
      </c>
    </row>
    <row r="22611" spans="19:20">
      <c r="S22611" s="42">
        <v>27417</v>
      </c>
      <c r="T22611" s="66" t="s">
        <v>3213</v>
      </c>
    </row>
    <row r="22612" spans="19:20">
      <c r="S22612" s="42">
        <v>27418</v>
      </c>
      <c r="T22612" s="66" t="s">
        <v>3213</v>
      </c>
    </row>
    <row r="22613" spans="19:20">
      <c r="S22613" s="42">
        <v>27419</v>
      </c>
      <c r="T22613" s="66" t="s">
        <v>3213</v>
      </c>
    </row>
    <row r="22614" spans="19:20">
      <c r="S22614" s="42">
        <v>27420</v>
      </c>
      <c r="T22614" s="66" t="s">
        <v>3213</v>
      </c>
    </row>
    <row r="22615" spans="19:20">
      <c r="S22615" s="42">
        <v>27421</v>
      </c>
      <c r="T22615" s="66" t="s">
        <v>3213</v>
      </c>
    </row>
    <row r="22616" spans="19:20">
      <c r="S22616" s="42">
        <v>27422</v>
      </c>
      <c r="T22616" s="66" t="s">
        <v>3213</v>
      </c>
    </row>
    <row r="22617" spans="19:20">
      <c r="S22617" s="42">
        <v>27423</v>
      </c>
      <c r="T22617" s="66" t="s">
        <v>3213</v>
      </c>
    </row>
    <row r="22618" spans="19:20">
      <c r="S22618" s="42">
        <v>27424</v>
      </c>
      <c r="T22618" s="66" t="s">
        <v>3213</v>
      </c>
    </row>
    <row r="22619" spans="19:20">
      <c r="S22619" s="42">
        <v>29551</v>
      </c>
      <c r="T22619" s="66" t="s">
        <v>3213</v>
      </c>
    </row>
    <row r="22620" spans="19:20">
      <c r="S22620" s="42">
        <v>27425</v>
      </c>
      <c r="T22620" s="66" t="s">
        <v>3213</v>
      </c>
    </row>
    <row r="22621" spans="19:20">
      <c r="S22621" s="42">
        <v>29552</v>
      </c>
      <c r="T22621" s="66" t="s">
        <v>3213</v>
      </c>
    </row>
    <row r="22622" spans="19:20">
      <c r="S22622" s="42">
        <v>27426</v>
      </c>
      <c r="T22622" s="66" t="s">
        <v>3213</v>
      </c>
    </row>
    <row r="22623" spans="19:20">
      <c r="S22623" s="42">
        <v>29553</v>
      </c>
      <c r="T22623" s="66" t="s">
        <v>3213</v>
      </c>
    </row>
    <row r="22624" spans="19:20">
      <c r="S22624" s="42">
        <v>29554</v>
      </c>
      <c r="T22624" s="66" t="s">
        <v>3213</v>
      </c>
    </row>
    <row r="22625" spans="19:20">
      <c r="S22625" s="42">
        <v>29555</v>
      </c>
      <c r="T22625" s="66" t="s">
        <v>4115</v>
      </c>
    </row>
    <row r="22626" spans="19:20">
      <c r="S22626" s="42">
        <v>27429</v>
      </c>
      <c r="T22626" s="66" t="s">
        <v>3346</v>
      </c>
    </row>
    <row r="22627" spans="19:20">
      <c r="S22627" s="42">
        <v>29557</v>
      </c>
      <c r="T22627" s="66" t="s">
        <v>5049</v>
      </c>
    </row>
    <row r="22628" spans="19:20">
      <c r="S22628" s="42">
        <v>29558</v>
      </c>
      <c r="T22628" s="66" t="s">
        <v>5049</v>
      </c>
    </row>
    <row r="22629" spans="19:20">
      <c r="S22629" s="42">
        <v>29559</v>
      </c>
      <c r="T22629" s="66" t="s">
        <v>5049</v>
      </c>
    </row>
    <row r="22630" spans="19:20">
      <c r="S22630" s="42">
        <v>29560</v>
      </c>
      <c r="T22630" s="66" t="s">
        <v>5049</v>
      </c>
    </row>
    <row r="22631" spans="19:20">
      <c r="S22631" s="42">
        <v>27430</v>
      </c>
      <c r="T22631" s="66" t="s">
        <v>5049</v>
      </c>
    </row>
    <row r="22632" spans="19:20">
      <c r="S22632" s="42">
        <v>27431</v>
      </c>
      <c r="T22632" s="66" t="s">
        <v>5049</v>
      </c>
    </row>
    <row r="22633" spans="19:20">
      <c r="S22633" s="66" t="s">
        <v>5470</v>
      </c>
      <c r="T22633" s="66" t="s">
        <v>4262</v>
      </c>
    </row>
    <row r="22634" spans="19:20">
      <c r="S22634" s="66" t="s">
        <v>5471</v>
      </c>
      <c r="T22634" s="66" t="s">
        <v>4262</v>
      </c>
    </row>
    <row r="22635" spans="19:20">
      <c r="S22635" s="66" t="s">
        <v>5472</v>
      </c>
      <c r="T22635" s="66" t="s">
        <v>4262</v>
      </c>
    </row>
    <row r="22636" spans="19:20">
      <c r="S22636" s="66" t="s">
        <v>5473</v>
      </c>
      <c r="T22636" s="66" t="s">
        <v>4262</v>
      </c>
    </row>
    <row r="22637" spans="19:20">
      <c r="S22637" s="66" t="s">
        <v>5474</v>
      </c>
      <c r="T22637" s="66" t="s">
        <v>4262</v>
      </c>
    </row>
    <row r="22638" spans="19:20">
      <c r="S22638" s="66" t="s">
        <v>5475</v>
      </c>
      <c r="T22638" s="66" t="s">
        <v>4262</v>
      </c>
    </row>
    <row r="22639" spans="19:20">
      <c r="S22639" s="66" t="s">
        <v>5476</v>
      </c>
      <c r="T22639" s="66" t="s">
        <v>4262</v>
      </c>
    </row>
    <row r="22640" spans="19:20">
      <c r="S22640" s="66" t="s">
        <v>5477</v>
      </c>
      <c r="T22640" s="66" t="s">
        <v>4262</v>
      </c>
    </row>
    <row r="22641" spans="19:20">
      <c r="S22641" s="42">
        <v>1100724</v>
      </c>
      <c r="T22641" s="66" t="s">
        <v>4262</v>
      </c>
    </row>
    <row r="22642" spans="19:20">
      <c r="S22642" s="42">
        <v>27433</v>
      </c>
      <c r="T22642" s="66" t="s">
        <v>3354</v>
      </c>
    </row>
    <row r="22643" spans="19:20">
      <c r="S22643" s="66" t="s">
        <v>5478</v>
      </c>
      <c r="T22643" s="66" t="s">
        <v>4262</v>
      </c>
    </row>
    <row r="22644" spans="19:20">
      <c r="S22644" s="66" t="s">
        <v>5479</v>
      </c>
      <c r="T22644" s="66" t="s">
        <v>4262</v>
      </c>
    </row>
    <row r="22645" spans="19:20">
      <c r="S22645" s="66" t="s">
        <v>5480</v>
      </c>
      <c r="T22645" s="66" t="s">
        <v>4262</v>
      </c>
    </row>
    <row r="22646" spans="19:20">
      <c r="S22646" s="66" t="s">
        <v>5481</v>
      </c>
      <c r="T22646" s="66" t="s">
        <v>4262</v>
      </c>
    </row>
    <row r="22647" spans="19:20">
      <c r="S22647" s="66" t="s">
        <v>5482</v>
      </c>
      <c r="T22647" s="66" t="s">
        <v>4262</v>
      </c>
    </row>
    <row r="22648" spans="19:20">
      <c r="S22648" s="42">
        <v>1082178</v>
      </c>
      <c r="T22648" s="66" t="s">
        <v>4262</v>
      </c>
    </row>
    <row r="22649" spans="19:20">
      <c r="S22649" s="42">
        <v>29562</v>
      </c>
      <c r="T22649" s="66" t="s">
        <v>3415</v>
      </c>
    </row>
    <row r="22650" spans="19:20">
      <c r="S22650" s="42">
        <v>29561</v>
      </c>
      <c r="T22650" s="66" t="s">
        <v>3415</v>
      </c>
    </row>
    <row r="22651" spans="19:20">
      <c r="S22651" s="42">
        <v>27432</v>
      </c>
      <c r="T22651" s="66" t="s">
        <v>5131</v>
      </c>
    </row>
    <row r="22652" spans="19:20">
      <c r="S22652" s="42">
        <v>29563</v>
      </c>
      <c r="T22652" s="66" t="s">
        <v>5131</v>
      </c>
    </row>
    <row r="22653" spans="19:20">
      <c r="S22653" s="42">
        <v>29564</v>
      </c>
      <c r="T22653" s="66" t="s">
        <v>3415</v>
      </c>
    </row>
    <row r="22654" spans="19:20">
      <c r="S22654" s="66" t="s">
        <v>5483</v>
      </c>
      <c r="T22654" s="66" t="s">
        <v>4262</v>
      </c>
    </row>
    <row r="22655" spans="19:20">
      <c r="S22655" s="66" t="s">
        <v>5484</v>
      </c>
      <c r="T22655" s="66" t="s">
        <v>4262</v>
      </c>
    </row>
    <row r="22656" spans="19:20">
      <c r="S22656" s="66" t="s">
        <v>5485</v>
      </c>
      <c r="T22656" s="66" t="s">
        <v>4262</v>
      </c>
    </row>
    <row r="22657" spans="19:20">
      <c r="S22657" s="66" t="s">
        <v>5486</v>
      </c>
      <c r="T22657" s="66" t="s">
        <v>4262</v>
      </c>
    </row>
    <row r="22658" spans="19:20">
      <c r="S22658" s="66" t="s">
        <v>5487</v>
      </c>
      <c r="T22658" s="66" t="s">
        <v>4262</v>
      </c>
    </row>
    <row r="22659" spans="19:20">
      <c r="S22659" s="66" t="s">
        <v>5488</v>
      </c>
      <c r="T22659" s="66" t="s">
        <v>4262</v>
      </c>
    </row>
    <row r="22660" spans="19:20">
      <c r="S22660" s="42">
        <v>1108955</v>
      </c>
      <c r="T22660" s="66" t="s">
        <v>4262</v>
      </c>
    </row>
    <row r="22661" spans="19:20">
      <c r="S22661" s="42">
        <v>2101</v>
      </c>
      <c r="T22661" s="66" t="s">
        <v>5131</v>
      </c>
    </row>
    <row r="22662" spans="19:20">
      <c r="S22662" s="42">
        <v>5397</v>
      </c>
      <c r="T22662" s="66" t="s">
        <v>5285</v>
      </c>
    </row>
    <row r="22663" spans="19:20">
      <c r="S22663" s="42">
        <v>29565</v>
      </c>
      <c r="T22663" s="66" t="s">
        <v>5285</v>
      </c>
    </row>
    <row r="22664" spans="19:20">
      <c r="S22664" s="42">
        <v>27434</v>
      </c>
      <c r="T22664" s="66" t="s">
        <v>5140</v>
      </c>
    </row>
    <row r="22665" spans="19:20">
      <c r="S22665" s="66" t="s">
        <v>5489</v>
      </c>
      <c r="T22665" s="66" t="s">
        <v>4779</v>
      </c>
    </row>
    <row r="22666" spans="19:20">
      <c r="S22666" s="66" t="s">
        <v>5490</v>
      </c>
      <c r="T22666" s="66" t="s">
        <v>4779</v>
      </c>
    </row>
    <row r="22667" spans="19:20">
      <c r="S22667" s="66" t="s">
        <v>5491</v>
      </c>
      <c r="T22667" s="66" t="s">
        <v>4779</v>
      </c>
    </row>
    <row r="22668" spans="19:20">
      <c r="S22668" s="66" t="s">
        <v>5492</v>
      </c>
      <c r="T22668" s="66" t="s">
        <v>4779</v>
      </c>
    </row>
    <row r="22669" spans="19:20">
      <c r="S22669" s="66" t="s">
        <v>5493</v>
      </c>
      <c r="T22669" s="66" t="s">
        <v>4779</v>
      </c>
    </row>
    <row r="22670" spans="19:20">
      <c r="S22670" s="66" t="s">
        <v>5494</v>
      </c>
      <c r="T22670" s="66" t="s">
        <v>4779</v>
      </c>
    </row>
    <row r="22671" spans="19:20">
      <c r="S22671" s="66" t="s">
        <v>5495</v>
      </c>
      <c r="T22671" s="66" t="s">
        <v>4779</v>
      </c>
    </row>
    <row r="22672" spans="19:20">
      <c r="S22672" s="42">
        <v>29566</v>
      </c>
      <c r="T22672" s="66" t="s">
        <v>2160</v>
      </c>
    </row>
    <row r="22673" spans="19:20">
      <c r="S22673" s="42">
        <v>27435</v>
      </c>
      <c r="T22673" s="66" t="s">
        <v>3568</v>
      </c>
    </row>
    <row r="22674" spans="19:20">
      <c r="S22674" s="42">
        <v>27436</v>
      </c>
      <c r="T22674" s="66" t="s">
        <v>3568</v>
      </c>
    </row>
    <row r="22675" spans="19:20">
      <c r="S22675" s="42">
        <v>6245</v>
      </c>
      <c r="T22675" s="66" t="s">
        <v>4256</v>
      </c>
    </row>
    <row r="22676" spans="19:20">
      <c r="S22676" s="42">
        <v>29572</v>
      </c>
      <c r="T22676" s="66" t="s">
        <v>3216</v>
      </c>
    </row>
    <row r="22677" spans="19:20">
      <c r="S22677" s="42">
        <v>29568</v>
      </c>
      <c r="T22677" s="66" t="s">
        <v>3216</v>
      </c>
    </row>
    <row r="22678" spans="19:20">
      <c r="S22678" s="42">
        <v>29571</v>
      </c>
      <c r="T22678" s="66" t="s">
        <v>3216</v>
      </c>
    </row>
    <row r="22679" spans="19:20">
      <c r="S22679" s="42">
        <v>29567</v>
      </c>
      <c r="T22679" s="66" t="s">
        <v>3216</v>
      </c>
    </row>
    <row r="22680" spans="19:20">
      <c r="S22680" s="42">
        <v>29569</v>
      </c>
      <c r="T22680" s="66" t="s">
        <v>3216</v>
      </c>
    </row>
    <row r="22681" spans="19:20">
      <c r="S22681" s="42">
        <v>27437</v>
      </c>
      <c r="T22681" s="66" t="s">
        <v>3216</v>
      </c>
    </row>
    <row r="22682" spans="19:20">
      <c r="S22682" s="42">
        <v>29570</v>
      </c>
      <c r="T22682" s="66" t="s">
        <v>3216</v>
      </c>
    </row>
    <row r="22683" spans="19:20">
      <c r="S22683" s="42">
        <v>29573</v>
      </c>
      <c r="T22683" s="66" t="s">
        <v>3216</v>
      </c>
    </row>
    <row r="22684" spans="19:20">
      <c r="S22684" s="42">
        <v>29574</v>
      </c>
      <c r="T22684" s="66" t="s">
        <v>3216</v>
      </c>
    </row>
    <row r="22685" spans="19:20">
      <c r="S22685" s="42">
        <v>29575</v>
      </c>
      <c r="T22685" s="66" t="s">
        <v>3216</v>
      </c>
    </row>
    <row r="22686" spans="19:20">
      <c r="S22686" s="42">
        <v>27438</v>
      </c>
      <c r="T22686" s="66" t="s">
        <v>3354</v>
      </c>
    </row>
    <row r="22687" spans="19:20">
      <c r="S22687" s="42">
        <v>29580</v>
      </c>
      <c r="T22687" s="66" t="s">
        <v>3354</v>
      </c>
    </row>
    <row r="22688" spans="19:20">
      <c r="S22688" s="42">
        <v>29581</v>
      </c>
      <c r="T22688" s="66" t="s">
        <v>3354</v>
      </c>
    </row>
    <row r="22689" spans="19:20">
      <c r="S22689" s="42">
        <v>29582</v>
      </c>
      <c r="T22689" s="66" t="s">
        <v>3354</v>
      </c>
    </row>
    <row r="22690" spans="19:20">
      <c r="S22690" s="42">
        <v>27444</v>
      </c>
      <c r="T22690" s="66" t="s">
        <v>3354</v>
      </c>
    </row>
    <row r="22691" spans="19:20">
      <c r="S22691" s="42">
        <v>27445</v>
      </c>
      <c r="T22691" s="66" t="s">
        <v>3354</v>
      </c>
    </row>
    <row r="22692" spans="19:20">
      <c r="S22692" s="42">
        <v>29583</v>
      </c>
      <c r="T22692" s="66" t="s">
        <v>3354</v>
      </c>
    </row>
    <row r="22693" spans="19:20">
      <c r="S22693" s="42">
        <v>29584</v>
      </c>
      <c r="T22693" s="66" t="s">
        <v>3354</v>
      </c>
    </row>
    <row r="22694" spans="19:20">
      <c r="S22694" s="42">
        <v>29585</v>
      </c>
      <c r="T22694" s="66" t="s">
        <v>3354</v>
      </c>
    </row>
    <row r="22695" spans="19:20">
      <c r="S22695" s="42">
        <v>27446</v>
      </c>
      <c r="T22695" s="66" t="s">
        <v>3354</v>
      </c>
    </row>
    <row r="22696" spans="19:20">
      <c r="S22696" s="42">
        <v>27447</v>
      </c>
      <c r="T22696" s="66" t="s">
        <v>3354</v>
      </c>
    </row>
    <row r="22697" spans="19:20">
      <c r="S22697" s="42">
        <v>29576</v>
      </c>
      <c r="T22697" s="66" t="s">
        <v>3333</v>
      </c>
    </row>
    <row r="22698" spans="19:20">
      <c r="S22698" s="42">
        <v>29577</v>
      </c>
      <c r="T22698" s="66" t="s">
        <v>3273</v>
      </c>
    </row>
    <row r="22699" spans="19:20">
      <c r="S22699" s="42">
        <v>29578</v>
      </c>
      <c r="T22699" s="66" t="s">
        <v>3273</v>
      </c>
    </row>
    <row r="22700" spans="19:20">
      <c r="S22700" s="42">
        <v>29579</v>
      </c>
      <c r="T22700" s="66" t="s">
        <v>3273</v>
      </c>
    </row>
    <row r="22701" spans="19:20">
      <c r="S22701" s="42">
        <v>27439</v>
      </c>
      <c r="T22701" s="66" t="s">
        <v>3230</v>
      </c>
    </row>
    <row r="22702" spans="19:20">
      <c r="S22702" s="42">
        <v>27442</v>
      </c>
      <c r="T22702" s="66" t="s">
        <v>4776</v>
      </c>
    </row>
    <row r="22703" spans="19:20">
      <c r="S22703" s="42">
        <v>27443</v>
      </c>
      <c r="T22703" s="66" t="s">
        <v>4776</v>
      </c>
    </row>
    <row r="22704" spans="19:20">
      <c r="S22704" s="42">
        <v>27448</v>
      </c>
      <c r="T22704" s="66" t="s">
        <v>3213</v>
      </c>
    </row>
    <row r="22705" spans="19:20">
      <c r="S22705" s="42">
        <v>27449</v>
      </c>
      <c r="T22705" s="66" t="s">
        <v>3273</v>
      </c>
    </row>
    <row r="22706" spans="19:20">
      <c r="S22706" s="42">
        <v>27440</v>
      </c>
      <c r="T22706" s="66" t="s">
        <v>4817</v>
      </c>
    </row>
    <row r="22707" spans="19:20">
      <c r="S22707" s="42">
        <v>27441</v>
      </c>
      <c r="T22707" s="66" t="s">
        <v>4817</v>
      </c>
    </row>
    <row r="22708" spans="19:20">
      <c r="S22708" s="42">
        <v>27450</v>
      </c>
      <c r="T22708" s="66" t="s">
        <v>3273</v>
      </c>
    </row>
    <row r="22709" spans="19:20">
      <c r="S22709" s="42">
        <v>27451</v>
      </c>
      <c r="T22709" s="66" t="s">
        <v>3273</v>
      </c>
    </row>
    <row r="22710" spans="19:20">
      <c r="S22710" s="42">
        <v>29586</v>
      </c>
      <c r="T22710" s="66" t="s">
        <v>3273</v>
      </c>
    </row>
    <row r="22711" spans="19:20">
      <c r="S22711" s="42">
        <v>29587</v>
      </c>
      <c r="T22711" s="66" t="s">
        <v>3273</v>
      </c>
    </row>
    <row r="22712" spans="19:20">
      <c r="S22712" s="42">
        <v>29588</v>
      </c>
      <c r="T22712" s="66" t="s">
        <v>3273</v>
      </c>
    </row>
    <row r="22713" spans="19:20">
      <c r="S22713" s="42">
        <v>29589</v>
      </c>
      <c r="T22713" s="66" t="s">
        <v>3273</v>
      </c>
    </row>
    <row r="22714" spans="19:20">
      <c r="S22714" s="42">
        <v>29590</v>
      </c>
      <c r="T22714" s="66" t="s">
        <v>3273</v>
      </c>
    </row>
    <row r="22715" spans="19:20">
      <c r="S22715" s="42">
        <v>29591</v>
      </c>
      <c r="T22715" s="66" t="s">
        <v>3273</v>
      </c>
    </row>
    <row r="22716" spans="19:20">
      <c r="S22716" s="42">
        <v>29592</v>
      </c>
      <c r="T22716" s="66" t="s">
        <v>3273</v>
      </c>
    </row>
    <row r="22717" spans="19:20">
      <c r="S22717" s="42">
        <v>5398</v>
      </c>
      <c r="T22717" s="66" t="s">
        <v>3213</v>
      </c>
    </row>
    <row r="22718" spans="19:20">
      <c r="S22718" s="42">
        <v>29594</v>
      </c>
      <c r="T22718" s="66" t="s">
        <v>4745</v>
      </c>
    </row>
    <row r="22719" spans="19:20">
      <c r="S22719" s="42">
        <v>27452</v>
      </c>
      <c r="T22719" s="66" t="s">
        <v>4745</v>
      </c>
    </row>
    <row r="22720" spans="19:20">
      <c r="S22720" s="42">
        <v>29593</v>
      </c>
      <c r="T22720" s="66" t="s">
        <v>5496</v>
      </c>
    </row>
    <row r="22721" spans="19:20">
      <c r="S22721" s="42">
        <v>5399</v>
      </c>
      <c r="T22721" s="66" t="s">
        <v>3213</v>
      </c>
    </row>
    <row r="22722" spans="19:20">
      <c r="S22722" s="42">
        <v>5400</v>
      </c>
      <c r="T22722" s="66" t="s">
        <v>3213</v>
      </c>
    </row>
    <row r="22723" spans="19:20">
      <c r="S22723" s="42">
        <v>5401</v>
      </c>
      <c r="T22723" s="66" t="s">
        <v>3213</v>
      </c>
    </row>
    <row r="22724" spans="19:20">
      <c r="S22724" s="42">
        <v>29595</v>
      </c>
      <c r="T22724" s="66" t="s">
        <v>3213</v>
      </c>
    </row>
    <row r="22725" spans="19:20">
      <c r="S22725" s="42">
        <v>27453</v>
      </c>
      <c r="T22725" s="66" t="s">
        <v>5372</v>
      </c>
    </row>
    <row r="22726" spans="19:20">
      <c r="S22726" s="42">
        <v>29603</v>
      </c>
      <c r="T22726" s="66" t="s">
        <v>4054</v>
      </c>
    </row>
    <row r="22727" spans="19:20">
      <c r="S22727" s="42">
        <v>29602</v>
      </c>
      <c r="T22727" s="66" t="s">
        <v>3329</v>
      </c>
    </row>
    <row r="22728" spans="19:20">
      <c r="S22728" s="42">
        <v>27455</v>
      </c>
      <c r="T22728" s="66" t="s">
        <v>3329</v>
      </c>
    </row>
    <row r="22729" spans="19:20">
      <c r="S22729" s="42">
        <v>29601</v>
      </c>
      <c r="T22729" s="66" t="s">
        <v>3329</v>
      </c>
    </row>
    <row r="22730" spans="19:20">
      <c r="S22730" s="42">
        <v>27454</v>
      </c>
      <c r="T22730" s="66" t="s">
        <v>3329</v>
      </c>
    </row>
    <row r="22731" spans="19:20">
      <c r="S22731" s="42">
        <v>27456</v>
      </c>
      <c r="T22731" s="66" t="s">
        <v>3329</v>
      </c>
    </row>
    <row r="22732" spans="19:20">
      <c r="S22732" s="42">
        <v>29600</v>
      </c>
      <c r="T22732" s="66" t="s">
        <v>3329</v>
      </c>
    </row>
    <row r="22733" spans="19:20">
      <c r="S22733" s="42">
        <v>29599</v>
      </c>
      <c r="T22733" s="66" t="s">
        <v>3329</v>
      </c>
    </row>
    <row r="22734" spans="19:20">
      <c r="S22734" s="42">
        <v>29598</v>
      </c>
      <c r="T22734" s="66" t="s">
        <v>3329</v>
      </c>
    </row>
    <row r="22735" spans="19:20">
      <c r="S22735" s="42">
        <v>29597</v>
      </c>
      <c r="T22735" s="66" t="s">
        <v>3329</v>
      </c>
    </row>
    <row r="22736" spans="19:20">
      <c r="S22736" s="42">
        <v>29596</v>
      </c>
      <c r="T22736" s="66" t="s">
        <v>3329</v>
      </c>
    </row>
    <row r="22737" spans="19:20">
      <c r="S22737" s="42">
        <v>27457</v>
      </c>
      <c r="T22737" s="66" t="s">
        <v>5497</v>
      </c>
    </row>
    <row r="22738" spans="19:20">
      <c r="S22738" s="42">
        <v>27458</v>
      </c>
      <c r="T22738" s="66" t="s">
        <v>5498</v>
      </c>
    </row>
    <row r="22739" spans="19:20">
      <c r="S22739" s="42">
        <v>29606</v>
      </c>
      <c r="T22739" s="66" t="s">
        <v>5498</v>
      </c>
    </row>
    <row r="22740" spans="19:20">
      <c r="S22740" s="42">
        <v>27459</v>
      </c>
      <c r="T22740" s="66" t="s">
        <v>5499</v>
      </c>
    </row>
    <row r="22741" spans="19:20">
      <c r="S22741" s="42">
        <v>51088</v>
      </c>
      <c r="T22741" s="66" t="s">
        <v>3278</v>
      </c>
    </row>
    <row r="22742" spans="19:20">
      <c r="S22742" s="42">
        <v>29605</v>
      </c>
      <c r="T22742" s="66" t="s">
        <v>5497</v>
      </c>
    </row>
    <row r="22743" spans="19:20">
      <c r="S22743" s="42">
        <v>29604</v>
      </c>
      <c r="T22743" s="66" t="s">
        <v>5497</v>
      </c>
    </row>
    <row r="22744" spans="19:20">
      <c r="S22744" s="42">
        <v>51089</v>
      </c>
      <c r="T22744" s="66" t="s">
        <v>5500</v>
      </c>
    </row>
    <row r="22745" spans="19:20">
      <c r="S22745" s="42">
        <v>29608</v>
      </c>
      <c r="T22745" s="66" t="s">
        <v>3213</v>
      </c>
    </row>
    <row r="22746" spans="19:20">
      <c r="S22746" s="42">
        <v>29607</v>
      </c>
      <c r="T22746" s="66" t="s">
        <v>3213</v>
      </c>
    </row>
    <row r="22747" spans="19:20">
      <c r="S22747" s="66" t="s">
        <v>5501</v>
      </c>
      <c r="T22747" s="66" t="s">
        <v>3354</v>
      </c>
    </row>
    <row r="22748" spans="19:20">
      <c r="S22748" s="66" t="s">
        <v>5502</v>
      </c>
      <c r="T22748" s="66" t="s">
        <v>3354</v>
      </c>
    </row>
    <row r="22749" spans="19:20">
      <c r="S22749" s="66" t="s">
        <v>5503</v>
      </c>
      <c r="T22749" s="66" t="s">
        <v>3354</v>
      </c>
    </row>
    <row r="22750" spans="19:20">
      <c r="S22750" s="66" t="s">
        <v>5504</v>
      </c>
      <c r="T22750" s="66" t="s">
        <v>3354</v>
      </c>
    </row>
    <row r="22751" spans="19:20">
      <c r="S22751" s="42">
        <v>29613</v>
      </c>
      <c r="T22751" s="66" t="s">
        <v>3213</v>
      </c>
    </row>
    <row r="22752" spans="19:20">
      <c r="S22752" s="42">
        <v>29612</v>
      </c>
      <c r="T22752" s="66" t="s">
        <v>5131</v>
      </c>
    </row>
    <row r="22753" spans="19:20">
      <c r="S22753" s="42">
        <v>29611</v>
      </c>
      <c r="T22753" s="66" t="s">
        <v>5131</v>
      </c>
    </row>
    <row r="22754" spans="19:20">
      <c r="S22754" s="42">
        <v>29610</v>
      </c>
      <c r="T22754" s="66" t="s">
        <v>5131</v>
      </c>
    </row>
    <row r="22755" spans="19:20">
      <c r="S22755" s="42">
        <v>29609</v>
      </c>
      <c r="T22755" s="66" t="s">
        <v>5131</v>
      </c>
    </row>
    <row r="22756" spans="19:20">
      <c r="S22756" s="42">
        <v>27460</v>
      </c>
      <c r="T22756" s="66" t="s">
        <v>3213</v>
      </c>
    </row>
    <row r="22757" spans="19:20">
      <c r="S22757" s="42">
        <v>29618</v>
      </c>
      <c r="T22757" s="66" t="s">
        <v>4734</v>
      </c>
    </row>
    <row r="22758" spans="19:20">
      <c r="S22758" s="42">
        <v>29631</v>
      </c>
      <c r="T22758" s="66" t="s">
        <v>4642</v>
      </c>
    </row>
    <row r="22759" spans="19:20">
      <c r="S22759" s="42">
        <v>27465</v>
      </c>
      <c r="T22759" s="66" t="s">
        <v>3313</v>
      </c>
    </row>
    <row r="22760" spans="19:20">
      <c r="S22760" s="42">
        <v>27466</v>
      </c>
      <c r="T22760" s="66" t="s">
        <v>3313</v>
      </c>
    </row>
    <row r="22761" spans="19:20">
      <c r="S22761" s="42">
        <v>29632</v>
      </c>
      <c r="T22761" s="66" t="s">
        <v>5285</v>
      </c>
    </row>
    <row r="22762" spans="19:20">
      <c r="S22762" s="42">
        <v>27467</v>
      </c>
      <c r="T22762" s="66" t="s">
        <v>3313</v>
      </c>
    </row>
    <row r="22763" spans="19:20">
      <c r="S22763" s="42">
        <v>29633</v>
      </c>
      <c r="T22763" s="66" t="s">
        <v>5285</v>
      </c>
    </row>
    <row r="22764" spans="19:20">
      <c r="S22764" s="42">
        <v>29634</v>
      </c>
      <c r="T22764" s="66" t="s">
        <v>5285</v>
      </c>
    </row>
    <row r="22765" spans="19:20">
      <c r="S22765" s="42">
        <v>29635</v>
      </c>
      <c r="T22765" s="66" t="s">
        <v>5285</v>
      </c>
    </row>
    <row r="22766" spans="19:20">
      <c r="S22766" s="42">
        <v>29630</v>
      </c>
      <c r="T22766" s="66" t="s">
        <v>4642</v>
      </c>
    </row>
    <row r="22767" spans="19:20">
      <c r="S22767" s="42">
        <v>29629</v>
      </c>
      <c r="T22767" s="66" t="s">
        <v>3313</v>
      </c>
    </row>
    <row r="22768" spans="19:20">
      <c r="S22768" s="42">
        <v>29628</v>
      </c>
      <c r="T22768" s="66" t="s">
        <v>3313</v>
      </c>
    </row>
    <row r="22769" spans="19:20">
      <c r="S22769" s="42">
        <v>29627</v>
      </c>
      <c r="T22769" s="66" t="s">
        <v>4642</v>
      </c>
    </row>
    <row r="22770" spans="19:20">
      <c r="S22770" s="42">
        <v>29626</v>
      </c>
      <c r="T22770" s="66" t="s">
        <v>4642</v>
      </c>
    </row>
    <row r="22771" spans="19:20">
      <c r="S22771" s="42">
        <v>29625</v>
      </c>
      <c r="T22771" s="66" t="s">
        <v>4642</v>
      </c>
    </row>
    <row r="22772" spans="19:20">
      <c r="S22772" s="42">
        <v>29624</v>
      </c>
      <c r="T22772" s="66" t="s">
        <v>3313</v>
      </c>
    </row>
    <row r="22773" spans="19:20">
      <c r="S22773" s="42">
        <v>29623</v>
      </c>
      <c r="T22773" s="66" t="s">
        <v>3313</v>
      </c>
    </row>
    <row r="22774" spans="19:20">
      <c r="S22774" s="42">
        <v>29622</v>
      </c>
      <c r="T22774" s="66" t="s">
        <v>3313</v>
      </c>
    </row>
    <row r="22775" spans="19:20">
      <c r="S22775" s="42">
        <v>29621</v>
      </c>
      <c r="T22775" s="66" t="s">
        <v>3313</v>
      </c>
    </row>
    <row r="22776" spans="19:20">
      <c r="S22776" s="42">
        <v>29620</v>
      </c>
      <c r="T22776" s="66" t="s">
        <v>4642</v>
      </c>
    </row>
    <row r="22777" spans="19:20">
      <c r="S22777" s="42">
        <v>29619</v>
      </c>
      <c r="T22777" s="66" t="s">
        <v>4642</v>
      </c>
    </row>
    <row r="22778" spans="19:20">
      <c r="S22778" s="42">
        <v>27464</v>
      </c>
      <c r="T22778" s="66" t="s">
        <v>3313</v>
      </c>
    </row>
    <row r="22779" spans="19:20">
      <c r="S22779" s="42">
        <v>27463</v>
      </c>
      <c r="T22779" s="66" t="s">
        <v>3313</v>
      </c>
    </row>
    <row r="22780" spans="19:20">
      <c r="S22780" s="42">
        <v>27462</v>
      </c>
      <c r="T22780" s="66" t="s">
        <v>4642</v>
      </c>
    </row>
    <row r="22781" spans="19:20">
      <c r="S22781" s="42">
        <v>27461</v>
      </c>
      <c r="T22781" s="66" t="s">
        <v>2160</v>
      </c>
    </row>
    <row r="22782" spans="19:20">
      <c r="S22782" s="42">
        <v>29617</v>
      </c>
      <c r="T22782" s="66" t="s">
        <v>3415</v>
      </c>
    </row>
    <row r="22783" spans="19:20">
      <c r="S22783" s="42">
        <v>29616</v>
      </c>
      <c r="T22783" s="66" t="s">
        <v>3415</v>
      </c>
    </row>
    <row r="22784" spans="19:20">
      <c r="S22784" s="42">
        <v>29615</v>
      </c>
      <c r="T22784" s="66" t="s">
        <v>3415</v>
      </c>
    </row>
    <row r="22785" spans="19:20">
      <c r="S22785" s="42">
        <v>29636</v>
      </c>
      <c r="T22785" s="66" t="s">
        <v>3329</v>
      </c>
    </row>
    <row r="22786" spans="19:20">
      <c r="S22786" s="42">
        <v>29637</v>
      </c>
      <c r="T22786" s="66" t="s">
        <v>3329</v>
      </c>
    </row>
    <row r="22787" spans="19:20">
      <c r="S22787" s="42">
        <v>27468</v>
      </c>
      <c r="T22787" s="66" t="s">
        <v>3236</v>
      </c>
    </row>
    <row r="22788" spans="19:20">
      <c r="S22788" s="42">
        <v>27472</v>
      </c>
      <c r="T22788" s="66" t="s">
        <v>3568</v>
      </c>
    </row>
    <row r="22789" spans="19:20">
      <c r="S22789" s="42">
        <v>27473</v>
      </c>
      <c r="T22789" s="66" t="s">
        <v>3346</v>
      </c>
    </row>
    <row r="22790" spans="19:20">
      <c r="S22790" s="42">
        <v>27471</v>
      </c>
      <c r="T22790" s="66" t="s">
        <v>3568</v>
      </c>
    </row>
    <row r="22791" spans="19:20">
      <c r="S22791" s="42">
        <v>27470</v>
      </c>
      <c r="T22791" s="66" t="s">
        <v>3568</v>
      </c>
    </row>
    <row r="22792" spans="19:20">
      <c r="S22792" s="42">
        <v>27469</v>
      </c>
      <c r="T22792" s="66" t="s">
        <v>3568</v>
      </c>
    </row>
    <row r="22793" spans="19:20">
      <c r="S22793" s="42">
        <v>51090</v>
      </c>
      <c r="T22793" s="66" t="s">
        <v>3278</v>
      </c>
    </row>
    <row r="22794" spans="19:20">
      <c r="S22794" s="42">
        <v>27475</v>
      </c>
      <c r="T22794" s="66" t="s">
        <v>4796</v>
      </c>
    </row>
    <row r="22795" spans="19:20">
      <c r="S22795" s="42">
        <v>27474</v>
      </c>
      <c r="T22795" s="66" t="s">
        <v>4796</v>
      </c>
    </row>
    <row r="22796" spans="19:20">
      <c r="S22796" s="42">
        <v>29638</v>
      </c>
      <c r="T22796" s="66" t="s">
        <v>4796</v>
      </c>
    </row>
    <row r="22797" spans="19:20">
      <c r="S22797" s="42">
        <v>51091</v>
      </c>
      <c r="T22797" s="66" t="s">
        <v>3278</v>
      </c>
    </row>
    <row r="22798" spans="19:20">
      <c r="S22798" s="42">
        <v>29641</v>
      </c>
      <c r="T22798" s="66" t="s">
        <v>3216</v>
      </c>
    </row>
    <row r="22799" spans="19:20">
      <c r="S22799" s="42">
        <v>29640</v>
      </c>
      <c r="T22799" s="66" t="s">
        <v>3216</v>
      </c>
    </row>
    <row r="22800" spans="19:20">
      <c r="S22800" s="42">
        <v>29642</v>
      </c>
      <c r="T22800" s="66" t="s">
        <v>3216</v>
      </c>
    </row>
    <row r="22801" spans="19:20">
      <c r="S22801" s="42">
        <v>29643</v>
      </c>
      <c r="T22801" s="66" t="s">
        <v>3216</v>
      </c>
    </row>
    <row r="22802" spans="19:20">
      <c r="S22802" s="42">
        <v>29639</v>
      </c>
      <c r="T22802" s="66" t="s">
        <v>3216</v>
      </c>
    </row>
    <row r="22803" spans="19:20">
      <c r="S22803" s="42">
        <v>27476</v>
      </c>
      <c r="T22803" s="66" t="s">
        <v>3216</v>
      </c>
    </row>
    <row r="22804" spans="19:20">
      <c r="S22804" s="42">
        <v>27477</v>
      </c>
      <c r="T22804" s="66" t="s">
        <v>3216</v>
      </c>
    </row>
    <row r="22805" spans="19:20">
      <c r="S22805" s="42">
        <v>27479</v>
      </c>
      <c r="T22805" s="66" t="s">
        <v>3216</v>
      </c>
    </row>
    <row r="22806" spans="19:20">
      <c r="S22806" s="42">
        <v>27478</v>
      </c>
      <c r="T22806" s="66" t="s">
        <v>3216</v>
      </c>
    </row>
    <row r="22807" spans="19:20">
      <c r="S22807" s="42">
        <v>27480</v>
      </c>
      <c r="T22807" s="66" t="s">
        <v>3216</v>
      </c>
    </row>
    <row r="22808" spans="19:20">
      <c r="S22808" s="42">
        <v>27481</v>
      </c>
      <c r="T22808" s="66" t="s">
        <v>3216</v>
      </c>
    </row>
    <row r="22809" spans="19:20">
      <c r="S22809" s="42">
        <v>27482</v>
      </c>
      <c r="T22809" s="66" t="s">
        <v>3216</v>
      </c>
    </row>
    <row r="22810" spans="19:20">
      <c r="S22810" s="42">
        <v>27483</v>
      </c>
      <c r="T22810" s="66" t="s">
        <v>3216</v>
      </c>
    </row>
    <row r="22811" spans="19:20">
      <c r="S22811" s="42">
        <v>27484</v>
      </c>
      <c r="T22811" s="66" t="s">
        <v>3216</v>
      </c>
    </row>
    <row r="22812" spans="19:20">
      <c r="S22812" s="42">
        <v>29644</v>
      </c>
      <c r="T22812" s="66" t="s">
        <v>3216</v>
      </c>
    </row>
    <row r="22813" spans="19:20">
      <c r="S22813" s="42">
        <v>27485</v>
      </c>
      <c r="T22813" s="66" t="s">
        <v>5505</v>
      </c>
    </row>
    <row r="22814" spans="19:20">
      <c r="S22814" s="42">
        <v>27486</v>
      </c>
      <c r="T22814" s="66" t="s">
        <v>5505</v>
      </c>
    </row>
    <row r="22815" spans="19:20">
      <c r="S22815" s="42">
        <v>29645</v>
      </c>
      <c r="T22815" s="66" t="s">
        <v>5505</v>
      </c>
    </row>
    <row r="22816" spans="19:20">
      <c r="S22816" s="42">
        <v>27487</v>
      </c>
      <c r="T22816" s="66" t="s">
        <v>5505</v>
      </c>
    </row>
    <row r="22817" spans="19:20">
      <c r="S22817" s="42">
        <v>29646</v>
      </c>
      <c r="T22817" s="66" t="s">
        <v>5505</v>
      </c>
    </row>
    <row r="22818" spans="19:20">
      <c r="S22818" s="42">
        <v>27488</v>
      </c>
      <c r="T22818" s="66" t="s">
        <v>5505</v>
      </c>
    </row>
    <row r="22819" spans="19:20">
      <c r="S22819" s="42">
        <v>55073</v>
      </c>
      <c r="T22819" s="66" t="s">
        <v>3278</v>
      </c>
    </row>
    <row r="22820" spans="19:20">
      <c r="S22820" s="42">
        <v>27489</v>
      </c>
      <c r="T22820" s="66" t="s">
        <v>3333</v>
      </c>
    </row>
    <row r="22821" spans="19:20">
      <c r="S22821" s="42">
        <v>27490</v>
      </c>
      <c r="T22821" s="66" t="s">
        <v>3333</v>
      </c>
    </row>
    <row r="22822" spans="19:20">
      <c r="S22822" s="42">
        <v>29648</v>
      </c>
      <c r="T22822" s="66" t="s">
        <v>3568</v>
      </c>
    </row>
    <row r="22823" spans="19:20">
      <c r="S22823" s="42">
        <v>29647</v>
      </c>
      <c r="T22823" s="66" t="s">
        <v>3568</v>
      </c>
    </row>
    <row r="22824" spans="19:20">
      <c r="S22824" s="42">
        <v>27494</v>
      </c>
      <c r="T22824" s="66" t="s">
        <v>4368</v>
      </c>
    </row>
    <row r="22825" spans="19:20">
      <c r="S22825" s="42">
        <v>29651</v>
      </c>
      <c r="T22825" s="66" t="s">
        <v>4368</v>
      </c>
    </row>
    <row r="22826" spans="19:20">
      <c r="S22826" s="42">
        <v>29650</v>
      </c>
      <c r="T22826" s="66" t="s">
        <v>4368</v>
      </c>
    </row>
    <row r="22827" spans="19:20">
      <c r="S22827" s="42">
        <v>27493</v>
      </c>
      <c r="T22827" s="66" t="s">
        <v>4368</v>
      </c>
    </row>
    <row r="22828" spans="19:20">
      <c r="S22828" s="42">
        <v>27492</v>
      </c>
      <c r="T22828" s="66" t="s">
        <v>4368</v>
      </c>
    </row>
    <row r="22829" spans="19:20">
      <c r="S22829" s="42">
        <v>27491</v>
      </c>
      <c r="T22829" s="66" t="s">
        <v>4368</v>
      </c>
    </row>
    <row r="22830" spans="19:20">
      <c r="S22830" s="42">
        <v>29649</v>
      </c>
      <c r="T22830" s="66" t="s">
        <v>4368</v>
      </c>
    </row>
    <row r="22831" spans="19:20">
      <c r="S22831" s="42">
        <v>70113</v>
      </c>
      <c r="T22831" s="66" t="s">
        <v>3313</v>
      </c>
    </row>
    <row r="22832" spans="19:20">
      <c r="S22832" s="42">
        <v>70118</v>
      </c>
      <c r="T22832" s="66" t="s">
        <v>4642</v>
      </c>
    </row>
    <row r="22833" spans="19:20">
      <c r="S22833" s="42">
        <v>70117</v>
      </c>
      <c r="T22833" s="66" t="s">
        <v>4642</v>
      </c>
    </row>
    <row r="22834" spans="19:20">
      <c r="S22834" s="42">
        <v>70116</v>
      </c>
      <c r="T22834" s="66" t="s">
        <v>4642</v>
      </c>
    </row>
    <row r="22835" spans="19:20">
      <c r="S22835" s="42">
        <v>70115</v>
      </c>
      <c r="T22835" s="66" t="s">
        <v>4642</v>
      </c>
    </row>
    <row r="22836" spans="19:20">
      <c r="S22836" s="42">
        <v>70114</v>
      </c>
      <c r="T22836" s="66" t="s">
        <v>3313</v>
      </c>
    </row>
    <row r="22837" spans="19:20">
      <c r="S22837" s="66" t="s">
        <v>5506</v>
      </c>
      <c r="T22837" s="66" t="s">
        <v>5015</v>
      </c>
    </row>
    <row r="22838" spans="19:20">
      <c r="S22838" s="66" t="s">
        <v>5507</v>
      </c>
      <c r="T22838" s="66" t="s">
        <v>4734</v>
      </c>
    </row>
    <row r="22839" spans="19:20">
      <c r="S22839" s="42">
        <v>27498</v>
      </c>
      <c r="T22839" s="66" t="s">
        <v>5508</v>
      </c>
    </row>
    <row r="22840" spans="19:20">
      <c r="S22840" s="42">
        <v>27497</v>
      </c>
      <c r="T22840" s="66" t="s">
        <v>5508</v>
      </c>
    </row>
    <row r="22841" spans="19:20">
      <c r="S22841" s="42">
        <v>27496</v>
      </c>
      <c r="T22841" s="66" t="s">
        <v>5508</v>
      </c>
    </row>
    <row r="22842" spans="19:20">
      <c r="S22842" s="42">
        <v>27495</v>
      </c>
      <c r="T22842" s="66" t="s">
        <v>5508</v>
      </c>
    </row>
    <row r="22843" spans="19:20">
      <c r="S22843" s="42">
        <v>29614</v>
      </c>
      <c r="T22843" s="66" t="s">
        <v>3216</v>
      </c>
    </row>
    <row r="22844" spans="19:20">
      <c r="S22844" s="42">
        <v>27499</v>
      </c>
      <c r="T22844" s="66" t="s">
        <v>4566</v>
      </c>
    </row>
    <row r="22845" spans="19:20">
      <c r="S22845" s="42">
        <v>29653</v>
      </c>
      <c r="T22845" s="66" t="s">
        <v>3407</v>
      </c>
    </row>
    <row r="22846" spans="19:20">
      <c r="S22846" s="42">
        <v>29652</v>
      </c>
      <c r="T22846" s="66" t="s">
        <v>3407</v>
      </c>
    </row>
    <row r="22847" spans="19:20">
      <c r="S22847" s="42">
        <v>29654</v>
      </c>
      <c r="T22847" s="66" t="s">
        <v>3230</v>
      </c>
    </row>
    <row r="22848" spans="19:20">
      <c r="S22848" s="66" t="s">
        <v>5509</v>
      </c>
      <c r="T22848" s="66" t="s">
        <v>5510</v>
      </c>
    </row>
    <row r="22849" spans="19:20">
      <c r="S22849" s="66" t="s">
        <v>5511</v>
      </c>
      <c r="T22849" s="66" t="s">
        <v>5510</v>
      </c>
    </row>
    <row r="22850" spans="19:20">
      <c r="S22850" s="66" t="s">
        <v>5512</v>
      </c>
      <c r="T22850" s="66" t="s">
        <v>5510</v>
      </c>
    </row>
    <row r="22851" spans="19:20">
      <c r="S22851" s="42">
        <v>29655</v>
      </c>
      <c r="T22851" s="66" t="s">
        <v>3213</v>
      </c>
    </row>
    <row r="22852" spans="19:20">
      <c r="S22852" s="42">
        <v>82228</v>
      </c>
      <c r="T22852" s="66" t="s">
        <v>3213</v>
      </c>
    </row>
    <row r="22853" spans="19:20">
      <c r="S22853" s="42">
        <v>82227</v>
      </c>
      <c r="T22853" s="66" t="s">
        <v>3213</v>
      </c>
    </row>
    <row r="22854" spans="19:20">
      <c r="S22854" s="42">
        <v>29663</v>
      </c>
      <c r="T22854" s="66" t="s">
        <v>3213</v>
      </c>
    </row>
    <row r="22855" spans="19:20">
      <c r="S22855" s="42">
        <v>82226</v>
      </c>
      <c r="T22855" s="66" t="s">
        <v>3213</v>
      </c>
    </row>
    <row r="22856" spans="19:20">
      <c r="S22856" s="42">
        <v>29660</v>
      </c>
      <c r="T22856" s="66" t="s">
        <v>3324</v>
      </c>
    </row>
    <row r="22857" spans="19:20">
      <c r="S22857" s="42">
        <v>27504</v>
      </c>
      <c r="T22857" s="66" t="s">
        <v>3324</v>
      </c>
    </row>
    <row r="22858" spans="19:20">
      <c r="S22858" s="42">
        <v>29661</v>
      </c>
      <c r="T22858" s="66" t="s">
        <v>3324</v>
      </c>
    </row>
    <row r="22859" spans="19:20">
      <c r="S22859" s="42">
        <v>29659</v>
      </c>
      <c r="T22859" s="66" t="s">
        <v>3324</v>
      </c>
    </row>
    <row r="22860" spans="19:20">
      <c r="S22860" s="42">
        <v>29662</v>
      </c>
      <c r="T22860" s="66" t="s">
        <v>3324</v>
      </c>
    </row>
    <row r="22861" spans="19:20">
      <c r="S22861" s="42">
        <v>29658</v>
      </c>
      <c r="T22861" s="66" t="s">
        <v>3324</v>
      </c>
    </row>
    <row r="22862" spans="19:20">
      <c r="S22862" s="42">
        <v>27503</v>
      </c>
      <c r="T22862" s="66" t="s">
        <v>3324</v>
      </c>
    </row>
    <row r="22863" spans="19:20">
      <c r="S22863" s="42">
        <v>29657</v>
      </c>
      <c r="T22863" s="66" t="s">
        <v>3324</v>
      </c>
    </row>
    <row r="22864" spans="19:20">
      <c r="S22864" s="42">
        <v>27502</v>
      </c>
      <c r="T22864" s="66" t="s">
        <v>3324</v>
      </c>
    </row>
    <row r="22865" spans="19:20">
      <c r="S22865" s="42">
        <v>27501</v>
      </c>
      <c r="T22865" s="66" t="s">
        <v>3324</v>
      </c>
    </row>
    <row r="22866" spans="19:20">
      <c r="S22866" s="42">
        <v>27500</v>
      </c>
      <c r="T22866" s="66" t="s">
        <v>3324</v>
      </c>
    </row>
    <row r="22867" spans="19:20">
      <c r="S22867" s="42">
        <v>29656</v>
      </c>
      <c r="T22867" s="66" t="s">
        <v>3324</v>
      </c>
    </row>
    <row r="22868" spans="19:20">
      <c r="S22868" s="42">
        <v>82229</v>
      </c>
      <c r="T22868" s="66" t="s">
        <v>3213</v>
      </c>
    </row>
    <row r="22869" spans="19:20">
      <c r="S22869" s="66" t="s">
        <v>5513</v>
      </c>
      <c r="T22869" s="66" t="s">
        <v>3213</v>
      </c>
    </row>
    <row r="22870" spans="19:20">
      <c r="S22870" s="66" t="s">
        <v>5514</v>
      </c>
      <c r="T22870" s="66" t="s">
        <v>3213</v>
      </c>
    </row>
    <row r="22871" spans="19:20">
      <c r="S22871" s="42">
        <v>29669</v>
      </c>
      <c r="T22871" s="66" t="s">
        <v>3245</v>
      </c>
    </row>
    <row r="22872" spans="19:20">
      <c r="S22872" s="42">
        <v>29668</v>
      </c>
      <c r="T22872" s="66" t="s">
        <v>3245</v>
      </c>
    </row>
    <row r="22873" spans="19:20">
      <c r="S22873" s="42">
        <v>29667</v>
      </c>
      <c r="T22873" s="66" t="s">
        <v>3245</v>
      </c>
    </row>
    <row r="22874" spans="19:20">
      <c r="S22874" s="42">
        <v>29666</v>
      </c>
      <c r="T22874" s="66" t="s">
        <v>3245</v>
      </c>
    </row>
    <row r="22875" spans="19:20">
      <c r="S22875" s="42">
        <v>29665</v>
      </c>
      <c r="T22875" s="66" t="s">
        <v>3245</v>
      </c>
    </row>
    <row r="22876" spans="19:20">
      <c r="S22876" s="42">
        <v>29664</v>
      </c>
      <c r="T22876" s="66" t="s">
        <v>3245</v>
      </c>
    </row>
    <row r="22877" spans="19:20">
      <c r="S22877" s="42">
        <v>29671</v>
      </c>
      <c r="T22877" s="66" t="s">
        <v>3273</v>
      </c>
    </row>
    <row r="22878" spans="19:20">
      <c r="S22878" s="42">
        <v>29670</v>
      </c>
      <c r="T22878" s="66" t="s">
        <v>3273</v>
      </c>
    </row>
    <row r="22879" spans="19:20">
      <c r="S22879" s="42">
        <v>29672</v>
      </c>
      <c r="T22879" s="66" t="s">
        <v>3333</v>
      </c>
    </row>
    <row r="22880" spans="19:20">
      <c r="S22880" s="42">
        <v>29673</v>
      </c>
      <c r="T22880" s="66" t="s">
        <v>3333</v>
      </c>
    </row>
    <row r="22881" spans="19:20">
      <c r="S22881" s="42">
        <v>5402</v>
      </c>
      <c r="T22881" s="66" t="s">
        <v>3213</v>
      </c>
    </row>
    <row r="22882" spans="19:20">
      <c r="S22882" s="42">
        <v>27507</v>
      </c>
      <c r="T22882" s="66" t="s">
        <v>3346</v>
      </c>
    </row>
    <row r="22883" spans="19:20">
      <c r="S22883" s="42">
        <v>27506</v>
      </c>
      <c r="T22883" s="66" t="s">
        <v>3346</v>
      </c>
    </row>
    <row r="22884" spans="19:20">
      <c r="S22884" s="42">
        <v>27505</v>
      </c>
      <c r="T22884" s="66" t="s">
        <v>3346</v>
      </c>
    </row>
    <row r="22885" spans="19:20">
      <c r="S22885" s="42">
        <v>29675</v>
      </c>
      <c r="T22885" s="66" t="s">
        <v>3346</v>
      </c>
    </row>
    <row r="22886" spans="19:20">
      <c r="S22886" s="42">
        <v>29674</v>
      </c>
      <c r="T22886" s="66" t="s">
        <v>3346</v>
      </c>
    </row>
    <row r="22887" spans="19:20">
      <c r="S22887" s="42">
        <v>29676</v>
      </c>
      <c r="T22887" s="66" t="s">
        <v>3465</v>
      </c>
    </row>
    <row r="22888" spans="19:20">
      <c r="S22888" s="42">
        <v>27508</v>
      </c>
      <c r="T22888" s="66" t="s">
        <v>3465</v>
      </c>
    </row>
    <row r="22889" spans="19:20">
      <c r="S22889" s="42">
        <v>27509</v>
      </c>
      <c r="T22889" s="66" t="s">
        <v>3465</v>
      </c>
    </row>
    <row r="22890" spans="19:20">
      <c r="S22890" s="42">
        <v>27510</v>
      </c>
      <c r="T22890" s="66" t="s">
        <v>3465</v>
      </c>
    </row>
    <row r="22891" spans="19:20">
      <c r="S22891" s="42">
        <v>27511</v>
      </c>
      <c r="T22891" s="66" t="s">
        <v>3465</v>
      </c>
    </row>
    <row r="22892" spans="19:20">
      <c r="S22892" s="42">
        <v>27512</v>
      </c>
      <c r="T22892" s="66" t="s">
        <v>3465</v>
      </c>
    </row>
    <row r="22893" spans="19:20">
      <c r="S22893" s="42">
        <v>29677</v>
      </c>
      <c r="T22893" s="66" t="s">
        <v>3465</v>
      </c>
    </row>
    <row r="22894" spans="19:20">
      <c r="S22894" s="42">
        <v>27513</v>
      </c>
      <c r="T22894" s="66" t="s">
        <v>3465</v>
      </c>
    </row>
    <row r="22895" spans="19:20">
      <c r="S22895" s="42">
        <v>27514</v>
      </c>
      <c r="T22895" s="66" t="s">
        <v>3465</v>
      </c>
    </row>
    <row r="22896" spans="19:20">
      <c r="S22896" s="42">
        <v>27515</v>
      </c>
      <c r="T22896" s="66" t="s">
        <v>5515</v>
      </c>
    </row>
    <row r="22897" spans="19:20">
      <c r="S22897" s="42">
        <v>51094</v>
      </c>
      <c r="T22897" s="66" t="s">
        <v>3278</v>
      </c>
    </row>
    <row r="22898" spans="19:20">
      <c r="S22898" s="42">
        <v>51093</v>
      </c>
      <c r="T22898" s="66" t="s">
        <v>3278</v>
      </c>
    </row>
    <row r="22899" spans="19:20">
      <c r="S22899" s="42">
        <v>51092</v>
      </c>
      <c r="T22899" s="66" t="s">
        <v>3278</v>
      </c>
    </row>
    <row r="22900" spans="19:20">
      <c r="S22900" s="42">
        <v>29680</v>
      </c>
      <c r="T22900" s="66" t="s">
        <v>3415</v>
      </c>
    </row>
    <row r="22901" spans="19:20">
      <c r="S22901" s="42">
        <v>29679</v>
      </c>
      <c r="T22901" s="66" t="s">
        <v>3415</v>
      </c>
    </row>
    <row r="22902" spans="19:20">
      <c r="S22902" s="42">
        <v>29678</v>
      </c>
      <c r="T22902" s="66" t="s">
        <v>3415</v>
      </c>
    </row>
    <row r="22903" spans="19:20">
      <c r="S22903" s="66" t="s">
        <v>5516</v>
      </c>
      <c r="T22903" s="66" t="s">
        <v>4734</v>
      </c>
    </row>
    <row r="22904" spans="19:20">
      <c r="S22904" s="66" t="s">
        <v>5517</v>
      </c>
      <c r="T22904" s="66" t="s">
        <v>4734</v>
      </c>
    </row>
    <row r="22905" spans="19:20">
      <c r="S22905" s="66" t="s">
        <v>5518</v>
      </c>
      <c r="T22905" s="66" t="s">
        <v>4734</v>
      </c>
    </row>
    <row r="22906" spans="19:20">
      <c r="S22906" s="66" t="s">
        <v>5519</v>
      </c>
      <c r="T22906" s="66" t="s">
        <v>4734</v>
      </c>
    </row>
    <row r="22907" spans="19:20">
      <c r="S22907" s="66" t="s">
        <v>5520</v>
      </c>
      <c r="T22907" s="66" t="s">
        <v>3442</v>
      </c>
    </row>
    <row r="22908" spans="19:20">
      <c r="S22908" s="66" t="s">
        <v>5521</v>
      </c>
      <c r="T22908" s="66" t="s">
        <v>3442</v>
      </c>
    </row>
    <row r="22909" spans="19:20">
      <c r="S22909" s="66" t="s">
        <v>5522</v>
      </c>
      <c r="T22909" s="66" t="s">
        <v>3442</v>
      </c>
    </row>
    <row r="22910" spans="19:20">
      <c r="S22910" s="66" t="s">
        <v>5523</v>
      </c>
      <c r="T22910" s="66" t="s">
        <v>3442</v>
      </c>
    </row>
    <row r="22911" spans="19:20">
      <c r="S22911" s="66" t="s">
        <v>5524</v>
      </c>
      <c r="T22911" s="66" t="s">
        <v>3442</v>
      </c>
    </row>
    <row r="22912" spans="19:20">
      <c r="S22912" s="66" t="s">
        <v>5525</v>
      </c>
      <c r="T22912" s="66" t="s">
        <v>3442</v>
      </c>
    </row>
    <row r="22913" spans="19:20">
      <c r="S22913" s="66" t="s">
        <v>5526</v>
      </c>
      <c r="T22913" s="66" t="s">
        <v>3442</v>
      </c>
    </row>
    <row r="22914" spans="19:20">
      <c r="S22914" s="66" t="s">
        <v>5527</v>
      </c>
      <c r="T22914" s="66" t="s">
        <v>3442</v>
      </c>
    </row>
    <row r="22915" spans="19:20">
      <c r="S22915" s="66" t="s">
        <v>5528</v>
      </c>
      <c r="T22915" s="66" t="s">
        <v>3442</v>
      </c>
    </row>
    <row r="22916" spans="19:20">
      <c r="S22916" s="66" t="s">
        <v>5529</v>
      </c>
      <c r="T22916" s="66" t="s">
        <v>3442</v>
      </c>
    </row>
    <row r="22917" spans="19:20">
      <c r="S22917" s="66" t="s">
        <v>5530</v>
      </c>
      <c r="T22917" s="66" t="s">
        <v>3442</v>
      </c>
    </row>
    <row r="22918" spans="19:20">
      <c r="S22918" s="66" t="s">
        <v>5531</v>
      </c>
      <c r="T22918" s="66" t="s">
        <v>3442</v>
      </c>
    </row>
    <row r="22919" spans="19:20">
      <c r="S22919" s="42">
        <v>29690</v>
      </c>
      <c r="T22919" s="66" t="s">
        <v>5532</v>
      </c>
    </row>
    <row r="22920" spans="19:20">
      <c r="S22920" s="42">
        <v>29688</v>
      </c>
      <c r="T22920" s="66" t="s">
        <v>5532</v>
      </c>
    </row>
    <row r="22921" spans="19:20">
      <c r="S22921" s="42">
        <v>27518</v>
      </c>
      <c r="T22921" s="66" t="s">
        <v>5532</v>
      </c>
    </row>
    <row r="22922" spans="19:20">
      <c r="S22922" s="42">
        <v>29687</v>
      </c>
      <c r="T22922" s="66" t="s">
        <v>5532</v>
      </c>
    </row>
    <row r="22923" spans="19:20">
      <c r="S22923" s="42">
        <v>29689</v>
      </c>
      <c r="T22923" s="66" t="s">
        <v>5532</v>
      </c>
    </row>
    <row r="22924" spans="19:20">
      <c r="S22924" s="42">
        <v>27517</v>
      </c>
      <c r="T22924" s="66" t="s">
        <v>5532</v>
      </c>
    </row>
    <row r="22925" spans="19:20">
      <c r="S22925" s="42">
        <v>29686</v>
      </c>
      <c r="T22925" s="66" t="s">
        <v>5532</v>
      </c>
    </row>
    <row r="22926" spans="19:20">
      <c r="S22926" s="42">
        <v>27516</v>
      </c>
      <c r="T22926" s="66" t="s">
        <v>5532</v>
      </c>
    </row>
    <row r="22927" spans="19:20">
      <c r="S22927" s="42">
        <v>29684</v>
      </c>
      <c r="T22927" s="66" t="s">
        <v>5532</v>
      </c>
    </row>
    <row r="22928" spans="19:20">
      <c r="S22928" s="42">
        <v>29685</v>
      </c>
      <c r="T22928" s="66" t="s">
        <v>5532</v>
      </c>
    </row>
    <row r="22929" spans="19:20">
      <c r="S22929" s="42">
        <v>29682</v>
      </c>
      <c r="T22929" s="66" t="s">
        <v>5532</v>
      </c>
    </row>
    <row r="22930" spans="19:20">
      <c r="S22930" s="42">
        <v>29683</v>
      </c>
      <c r="T22930" s="66" t="s">
        <v>5532</v>
      </c>
    </row>
    <row r="22931" spans="19:20">
      <c r="S22931" s="42">
        <v>29681</v>
      </c>
      <c r="T22931" s="66" t="s">
        <v>5532</v>
      </c>
    </row>
    <row r="22932" spans="19:20">
      <c r="S22932" s="66" t="s">
        <v>5533</v>
      </c>
      <c r="T22932" s="66" t="s">
        <v>3216</v>
      </c>
    </row>
    <row r="22933" spans="19:20">
      <c r="S22933" s="66" t="s">
        <v>5534</v>
      </c>
      <c r="T22933" s="66" t="s">
        <v>3216</v>
      </c>
    </row>
    <row r="22934" spans="19:20">
      <c r="S22934" s="66" t="s">
        <v>5535</v>
      </c>
      <c r="T22934" s="66" t="s">
        <v>3216</v>
      </c>
    </row>
    <row r="22935" spans="19:20">
      <c r="S22935" s="66" t="s">
        <v>5536</v>
      </c>
      <c r="T22935" s="66" t="s">
        <v>3216</v>
      </c>
    </row>
    <row r="22936" spans="19:20">
      <c r="S22936" s="66" t="s">
        <v>5537</v>
      </c>
      <c r="T22936" s="66" t="s">
        <v>3216</v>
      </c>
    </row>
    <row r="22937" spans="19:20">
      <c r="S22937" s="66" t="s">
        <v>5538</v>
      </c>
      <c r="T22937" s="66" t="s">
        <v>3216</v>
      </c>
    </row>
    <row r="22938" spans="19:20">
      <c r="S22938" s="66" t="s">
        <v>5539</v>
      </c>
      <c r="T22938" s="66" t="s">
        <v>3216</v>
      </c>
    </row>
    <row r="22939" spans="19:20">
      <c r="S22939" s="66" t="s">
        <v>5540</v>
      </c>
      <c r="T22939" s="66" t="s">
        <v>3216</v>
      </c>
    </row>
    <row r="22940" spans="19:20">
      <c r="S22940" s="66" t="s">
        <v>5541</v>
      </c>
      <c r="T22940" s="66" t="s">
        <v>3216</v>
      </c>
    </row>
    <row r="22941" spans="19:20">
      <c r="S22941" s="66" t="s">
        <v>5542</v>
      </c>
      <c r="T22941" s="66" t="s">
        <v>3216</v>
      </c>
    </row>
    <row r="22942" spans="19:20">
      <c r="S22942" s="66" t="s">
        <v>5543</v>
      </c>
      <c r="T22942" s="66" t="s">
        <v>3216</v>
      </c>
    </row>
    <row r="22943" spans="19:20">
      <c r="S22943" s="66" t="s">
        <v>5544</v>
      </c>
      <c r="T22943" s="66" t="s">
        <v>3216</v>
      </c>
    </row>
    <row r="22944" spans="19:20">
      <c r="S22944" s="66" t="s">
        <v>5545</v>
      </c>
      <c r="T22944" s="66" t="s">
        <v>3216</v>
      </c>
    </row>
    <row r="22945" spans="19:20">
      <c r="S22945" s="66" t="s">
        <v>5546</v>
      </c>
      <c r="T22945" s="66" t="s">
        <v>3216</v>
      </c>
    </row>
    <row r="22946" spans="19:20">
      <c r="S22946" s="66" t="s">
        <v>5547</v>
      </c>
      <c r="T22946" s="66" t="s">
        <v>3216</v>
      </c>
    </row>
    <row r="22947" spans="19:20">
      <c r="S22947" s="66" t="s">
        <v>5548</v>
      </c>
      <c r="T22947" s="66" t="s">
        <v>3216</v>
      </c>
    </row>
    <row r="22948" spans="19:20">
      <c r="S22948" s="66" t="s">
        <v>5549</v>
      </c>
      <c r="T22948" s="66" t="s">
        <v>3216</v>
      </c>
    </row>
    <row r="22949" spans="19:20">
      <c r="S22949" s="66" t="s">
        <v>5550</v>
      </c>
      <c r="T22949" s="66" t="s">
        <v>3216</v>
      </c>
    </row>
    <row r="22950" spans="19:20">
      <c r="S22950" s="42">
        <v>27527</v>
      </c>
      <c r="T22950" s="66" t="s">
        <v>3568</v>
      </c>
    </row>
    <row r="22951" spans="19:20">
      <c r="S22951" s="42">
        <v>27526</v>
      </c>
      <c r="T22951" s="66" t="s">
        <v>3568</v>
      </c>
    </row>
    <row r="22952" spans="19:20">
      <c r="S22952" s="42">
        <v>27525</v>
      </c>
      <c r="T22952" s="66" t="s">
        <v>3568</v>
      </c>
    </row>
    <row r="22953" spans="19:20">
      <c r="S22953" s="42">
        <v>27524</v>
      </c>
      <c r="T22953" s="66" t="s">
        <v>3568</v>
      </c>
    </row>
    <row r="22954" spans="19:20">
      <c r="S22954" s="42">
        <v>27523</v>
      </c>
      <c r="T22954" s="66" t="s">
        <v>3568</v>
      </c>
    </row>
    <row r="22955" spans="19:20">
      <c r="S22955" s="42">
        <v>27522</v>
      </c>
      <c r="T22955" s="66" t="s">
        <v>3568</v>
      </c>
    </row>
    <row r="22956" spans="19:20">
      <c r="S22956" s="42">
        <v>27521</v>
      </c>
      <c r="T22956" s="66" t="s">
        <v>3568</v>
      </c>
    </row>
    <row r="22957" spans="19:20">
      <c r="S22957" s="42">
        <v>27520</v>
      </c>
      <c r="T22957" s="66" t="s">
        <v>3568</v>
      </c>
    </row>
    <row r="22958" spans="19:20">
      <c r="S22958" s="42">
        <v>27519</v>
      </c>
      <c r="T22958" s="66" t="s">
        <v>3281</v>
      </c>
    </row>
    <row r="22959" spans="19:20">
      <c r="S22959" s="42">
        <v>29691</v>
      </c>
      <c r="T22959" s="66" t="s">
        <v>3281</v>
      </c>
    </row>
    <row r="22960" spans="19:20">
      <c r="S22960" s="66" t="s">
        <v>5551</v>
      </c>
      <c r="T22960" s="66" t="s">
        <v>3216</v>
      </c>
    </row>
    <row r="22961" spans="19:20">
      <c r="S22961" s="66" t="s">
        <v>5552</v>
      </c>
      <c r="T22961" s="66" t="s">
        <v>3216</v>
      </c>
    </row>
    <row r="22962" spans="19:20">
      <c r="S22962" s="42">
        <v>29698</v>
      </c>
      <c r="T22962" s="66" t="s">
        <v>5553</v>
      </c>
    </row>
    <row r="22963" spans="19:20">
      <c r="S22963" s="42">
        <v>29697</v>
      </c>
      <c r="T22963" s="66" t="s">
        <v>5554</v>
      </c>
    </row>
    <row r="22964" spans="19:20">
      <c r="S22964" s="42">
        <v>29696</v>
      </c>
      <c r="T22964" s="66" t="s">
        <v>5554</v>
      </c>
    </row>
    <row r="22965" spans="19:20">
      <c r="S22965" s="42">
        <v>29695</v>
      </c>
      <c r="T22965" s="66" t="s">
        <v>5554</v>
      </c>
    </row>
    <row r="22966" spans="19:20">
      <c r="S22966" s="42">
        <v>29694</v>
      </c>
      <c r="T22966" s="66" t="s">
        <v>5554</v>
      </c>
    </row>
    <row r="22967" spans="19:20">
      <c r="S22967" s="42">
        <v>29693</v>
      </c>
      <c r="T22967" s="66" t="s">
        <v>5554</v>
      </c>
    </row>
    <row r="22968" spans="19:20">
      <c r="S22968" s="42">
        <v>29692</v>
      </c>
      <c r="T22968" s="66" t="s">
        <v>5554</v>
      </c>
    </row>
    <row r="22969" spans="19:20">
      <c r="S22969" s="42">
        <v>16693220018</v>
      </c>
      <c r="T22969" s="66" t="s">
        <v>4734</v>
      </c>
    </row>
    <row r="22970" spans="19:20">
      <c r="S22970" s="42">
        <v>16693320018</v>
      </c>
      <c r="T22970" s="66" t="s">
        <v>4734</v>
      </c>
    </row>
    <row r="22971" spans="19:20">
      <c r="S22971" s="42">
        <v>16331623318</v>
      </c>
      <c r="T22971" s="66" t="s">
        <v>4734</v>
      </c>
    </row>
    <row r="22972" spans="19:20">
      <c r="S22972" s="42">
        <v>16331613318</v>
      </c>
      <c r="T22972" s="66" t="s">
        <v>4734</v>
      </c>
    </row>
    <row r="22973" spans="19:20">
      <c r="S22973" s="42">
        <v>16331523318</v>
      </c>
      <c r="T22973" s="66" t="s">
        <v>4734</v>
      </c>
    </row>
    <row r="22974" spans="19:20">
      <c r="S22974" s="42">
        <v>16331513318</v>
      </c>
      <c r="T22974" s="66" t="s">
        <v>4734</v>
      </c>
    </row>
    <row r="22975" spans="19:20">
      <c r="S22975" s="42">
        <v>16330253118</v>
      </c>
      <c r="T22975" s="66" t="s">
        <v>4734</v>
      </c>
    </row>
    <row r="22976" spans="19:20">
      <c r="S22976" s="66" t="s">
        <v>5555</v>
      </c>
      <c r="T22976" s="66" t="s">
        <v>4734</v>
      </c>
    </row>
    <row r="22977" spans="19:20">
      <c r="S22977" s="66" t="s">
        <v>5556</v>
      </c>
      <c r="T22977" s="66" t="s">
        <v>4734</v>
      </c>
    </row>
    <row r="22978" spans="19:20">
      <c r="S22978" s="66" t="s">
        <v>5557</v>
      </c>
      <c r="T22978" s="66" t="s">
        <v>4734</v>
      </c>
    </row>
    <row r="22979" spans="19:20">
      <c r="S22979" s="66" t="s">
        <v>5558</v>
      </c>
      <c r="T22979" s="66" t="s">
        <v>4734</v>
      </c>
    </row>
    <row r="22980" spans="19:20">
      <c r="S22980" s="66" t="s">
        <v>5559</v>
      </c>
      <c r="T22980" s="66" t="s">
        <v>4734</v>
      </c>
    </row>
    <row r="22981" spans="19:20">
      <c r="S22981" s="66" t="s">
        <v>5560</v>
      </c>
      <c r="T22981" s="66" t="s">
        <v>4734</v>
      </c>
    </row>
    <row r="22982" spans="19:20">
      <c r="S22982" s="42">
        <v>16331413218</v>
      </c>
      <c r="T22982" s="66" t="s">
        <v>4734</v>
      </c>
    </row>
    <row r="22983" spans="19:20">
      <c r="S22983" s="42">
        <v>16331423218</v>
      </c>
      <c r="T22983" s="66" t="s">
        <v>4734</v>
      </c>
    </row>
    <row r="22984" spans="19:20">
      <c r="S22984" s="42">
        <v>16331313218</v>
      </c>
      <c r="T22984" s="66" t="s">
        <v>4734</v>
      </c>
    </row>
    <row r="22985" spans="19:20">
      <c r="S22985" s="42">
        <v>16331323218</v>
      </c>
      <c r="T22985" s="66" t="s">
        <v>4734</v>
      </c>
    </row>
    <row r="22986" spans="19:20">
      <c r="S22986" s="66" t="s">
        <v>5561</v>
      </c>
      <c r="T22986" s="66" t="s">
        <v>4734</v>
      </c>
    </row>
    <row r="22987" spans="19:20">
      <c r="S22987" s="66" t="s">
        <v>5562</v>
      </c>
      <c r="T22987" s="66" t="s">
        <v>4734</v>
      </c>
    </row>
    <row r="22988" spans="19:20">
      <c r="S22988" s="66" t="s">
        <v>5563</v>
      </c>
      <c r="T22988" s="66" t="s">
        <v>4734</v>
      </c>
    </row>
    <row r="22989" spans="19:20">
      <c r="S22989" s="66" t="s">
        <v>5564</v>
      </c>
      <c r="T22989" s="66" t="s">
        <v>4734</v>
      </c>
    </row>
    <row r="22990" spans="19:20">
      <c r="S22990" s="42">
        <v>29699</v>
      </c>
      <c r="T22990" s="66" t="s">
        <v>361</v>
      </c>
    </row>
    <row r="22991" spans="19:20">
      <c r="S22991" s="42">
        <v>51095</v>
      </c>
      <c r="T22991" s="66" t="s">
        <v>3278</v>
      </c>
    </row>
    <row r="22992" spans="19:20">
      <c r="S22992" s="42">
        <v>80314</v>
      </c>
      <c r="T22992" s="66" t="s">
        <v>5532</v>
      </c>
    </row>
    <row r="22993" spans="19:20">
      <c r="S22993" s="42">
        <v>80313</v>
      </c>
      <c r="T22993" s="66" t="s">
        <v>5532</v>
      </c>
    </row>
    <row r="22994" spans="19:20">
      <c r="S22994" s="42">
        <v>80312</v>
      </c>
      <c r="T22994" s="66" t="s">
        <v>5532</v>
      </c>
    </row>
    <row r="22995" spans="19:20">
      <c r="S22995" s="42">
        <v>80311</v>
      </c>
      <c r="T22995" s="66" t="s">
        <v>5532</v>
      </c>
    </row>
    <row r="22996" spans="19:20">
      <c r="S22996" s="42">
        <v>80310</v>
      </c>
      <c r="T22996" s="66" t="s">
        <v>5532</v>
      </c>
    </row>
    <row r="22997" spans="19:20">
      <c r="S22997" s="42">
        <v>80309</v>
      </c>
      <c r="T22997" s="66" t="s">
        <v>5532</v>
      </c>
    </row>
    <row r="22998" spans="19:20">
      <c r="S22998" s="42">
        <v>29700</v>
      </c>
      <c r="T22998" s="66" t="s">
        <v>3230</v>
      </c>
    </row>
    <row r="22999" spans="19:20">
      <c r="S22999" s="42">
        <v>27528</v>
      </c>
      <c r="T22999" s="66" t="s">
        <v>5140</v>
      </c>
    </row>
    <row r="23000" spans="19:20">
      <c r="S23000" s="42">
        <v>29702</v>
      </c>
      <c r="T23000" s="66" t="s">
        <v>3213</v>
      </c>
    </row>
    <row r="23001" spans="19:20">
      <c r="S23001" s="42">
        <v>29701</v>
      </c>
      <c r="T23001" s="66" t="s">
        <v>3213</v>
      </c>
    </row>
    <row r="23002" spans="19:20">
      <c r="S23002" s="42">
        <v>27531</v>
      </c>
      <c r="T23002" s="66" t="s">
        <v>3313</v>
      </c>
    </row>
    <row r="23003" spans="19:20">
      <c r="S23003" s="42">
        <v>20243</v>
      </c>
      <c r="T23003" s="66" t="s">
        <v>3213</v>
      </c>
    </row>
    <row r="23004" spans="19:20">
      <c r="S23004" s="42">
        <v>27530</v>
      </c>
      <c r="T23004" s="66" t="s">
        <v>3313</v>
      </c>
    </row>
    <row r="23005" spans="19:20">
      <c r="S23005" s="42">
        <v>27529</v>
      </c>
      <c r="T23005" s="66" t="s">
        <v>4642</v>
      </c>
    </row>
    <row r="23006" spans="19:20">
      <c r="S23006" s="42">
        <v>70119</v>
      </c>
      <c r="T23006" s="66" t="s">
        <v>4642</v>
      </c>
    </row>
    <row r="23007" spans="19:20">
      <c r="S23007" s="42">
        <v>27532</v>
      </c>
      <c r="T23007" s="66" t="s">
        <v>3213</v>
      </c>
    </row>
    <row r="23008" spans="19:20">
      <c r="S23008" s="66" t="s">
        <v>5565</v>
      </c>
      <c r="T23008" s="66" t="s">
        <v>4734</v>
      </c>
    </row>
    <row r="23009" spans="19:20">
      <c r="S23009" s="66" t="s">
        <v>5566</v>
      </c>
      <c r="T23009" s="66" t="s">
        <v>4734</v>
      </c>
    </row>
    <row r="23010" spans="19:20">
      <c r="S23010" s="66" t="s">
        <v>5567</v>
      </c>
      <c r="T23010" s="66" t="s">
        <v>4734</v>
      </c>
    </row>
    <row r="23011" spans="19:20">
      <c r="S23011" s="42">
        <v>29704</v>
      </c>
      <c r="T23011" s="66" t="s">
        <v>3273</v>
      </c>
    </row>
    <row r="23012" spans="19:20">
      <c r="S23012" s="42">
        <v>29703</v>
      </c>
      <c r="T23012" s="66" t="s">
        <v>3273</v>
      </c>
    </row>
    <row r="23013" spans="19:20">
      <c r="S23013" s="42">
        <v>5403</v>
      </c>
      <c r="T23013" s="66" t="s">
        <v>3213</v>
      </c>
    </row>
    <row r="23014" spans="19:20">
      <c r="S23014" s="42">
        <v>27533</v>
      </c>
      <c r="T23014" s="66" t="s">
        <v>4776</v>
      </c>
    </row>
    <row r="23015" spans="19:20">
      <c r="S23015" s="42">
        <v>29705</v>
      </c>
      <c r="T23015" s="66" t="s">
        <v>4776</v>
      </c>
    </row>
    <row r="23016" spans="19:20">
      <c r="S23016" s="42">
        <v>27534</v>
      </c>
      <c r="T23016" s="66" t="s">
        <v>4776</v>
      </c>
    </row>
    <row r="23017" spans="19:20">
      <c r="S23017" s="42">
        <v>29706</v>
      </c>
      <c r="T23017" s="66" t="s">
        <v>4776</v>
      </c>
    </row>
    <row r="23018" spans="19:20">
      <c r="S23018" s="42">
        <v>27535</v>
      </c>
      <c r="T23018" s="66" t="s">
        <v>3346</v>
      </c>
    </row>
    <row r="23019" spans="19:20">
      <c r="S23019" s="42">
        <v>27536</v>
      </c>
      <c r="T23019" s="66" t="s">
        <v>3346</v>
      </c>
    </row>
    <row r="23020" spans="19:20">
      <c r="S23020" s="42">
        <v>27537</v>
      </c>
      <c r="T23020" s="66" t="s">
        <v>3346</v>
      </c>
    </row>
    <row r="23021" spans="19:20">
      <c r="S23021" s="42">
        <v>29707</v>
      </c>
      <c r="T23021" s="66" t="s">
        <v>3346</v>
      </c>
    </row>
    <row r="23022" spans="19:20">
      <c r="S23022" s="42">
        <v>27538</v>
      </c>
      <c r="T23022" s="66" t="s">
        <v>3346</v>
      </c>
    </row>
    <row r="23023" spans="19:20">
      <c r="S23023" s="42">
        <v>27539</v>
      </c>
      <c r="T23023" s="66" t="s">
        <v>3346</v>
      </c>
    </row>
    <row r="23024" spans="19:20">
      <c r="S23024" s="42">
        <v>29708</v>
      </c>
      <c r="T23024" s="66" t="s">
        <v>3346</v>
      </c>
    </row>
    <row r="23025" spans="19:20">
      <c r="S23025" s="42">
        <v>29709</v>
      </c>
      <c r="T23025" s="66" t="s">
        <v>3346</v>
      </c>
    </row>
    <row r="23026" spans="19:20">
      <c r="S23026" s="42">
        <v>29710</v>
      </c>
      <c r="T23026" s="66" t="s">
        <v>3346</v>
      </c>
    </row>
    <row r="23027" spans="19:20">
      <c r="S23027" s="42">
        <v>29711</v>
      </c>
      <c r="T23027" s="66" t="s">
        <v>3346</v>
      </c>
    </row>
    <row r="23028" spans="19:20">
      <c r="S23028" s="42">
        <v>27542</v>
      </c>
      <c r="T23028" s="66" t="s">
        <v>3346</v>
      </c>
    </row>
    <row r="23029" spans="19:20">
      <c r="S23029" s="42">
        <v>29712</v>
      </c>
      <c r="T23029" s="66" t="s">
        <v>5327</v>
      </c>
    </row>
    <row r="23030" spans="19:20">
      <c r="S23030" s="42">
        <v>27543</v>
      </c>
      <c r="T23030" s="66" t="s">
        <v>5327</v>
      </c>
    </row>
    <row r="23031" spans="19:20">
      <c r="S23031" s="42">
        <v>27545</v>
      </c>
      <c r="T23031" s="66" t="s">
        <v>3216</v>
      </c>
    </row>
    <row r="23032" spans="19:20">
      <c r="S23032" s="66" t="s">
        <v>5568</v>
      </c>
      <c r="T23032" s="66" t="s">
        <v>3442</v>
      </c>
    </row>
    <row r="23033" spans="19:20">
      <c r="S23033" s="66" t="s">
        <v>5569</v>
      </c>
      <c r="T23033" s="66" t="s">
        <v>3442</v>
      </c>
    </row>
    <row r="23034" spans="19:20">
      <c r="S23034" s="66" t="s">
        <v>5570</v>
      </c>
      <c r="T23034" s="66" t="s">
        <v>3442</v>
      </c>
    </row>
    <row r="23035" spans="19:20">
      <c r="S23035" s="66" t="s">
        <v>5571</v>
      </c>
      <c r="T23035" s="66" t="s">
        <v>3442</v>
      </c>
    </row>
    <row r="23036" spans="19:20">
      <c r="S23036" s="66" t="s">
        <v>5572</v>
      </c>
      <c r="T23036" s="66" t="s">
        <v>3442</v>
      </c>
    </row>
    <row r="23037" spans="19:20">
      <c r="S23037" s="66" t="s">
        <v>5573</v>
      </c>
      <c r="T23037" s="66" t="s">
        <v>3442</v>
      </c>
    </row>
    <row r="23038" spans="19:20">
      <c r="S23038" s="42">
        <v>29713</v>
      </c>
      <c r="T23038" s="66" t="s">
        <v>3236</v>
      </c>
    </row>
    <row r="23039" spans="19:20">
      <c r="S23039" s="42">
        <v>29714</v>
      </c>
      <c r="T23039" s="66" t="s">
        <v>3236</v>
      </c>
    </row>
    <row r="23040" spans="19:20">
      <c r="S23040" s="42">
        <v>27546</v>
      </c>
      <c r="T23040" s="66" t="s">
        <v>3346</v>
      </c>
    </row>
    <row r="23041" spans="19:20">
      <c r="S23041" s="42">
        <v>29720</v>
      </c>
      <c r="T23041" s="66" t="s">
        <v>3236</v>
      </c>
    </row>
    <row r="23042" spans="19:20">
      <c r="S23042" s="42">
        <v>29721</v>
      </c>
      <c r="T23042" s="66" t="s">
        <v>3236</v>
      </c>
    </row>
    <row r="23043" spans="19:20">
      <c r="S23043" s="42">
        <v>29723</v>
      </c>
      <c r="T23043" s="66" t="s">
        <v>3346</v>
      </c>
    </row>
    <row r="23044" spans="19:20">
      <c r="S23044" s="42">
        <v>27544</v>
      </c>
      <c r="T23044" s="66" t="s">
        <v>3236</v>
      </c>
    </row>
    <row r="23045" spans="19:20">
      <c r="S23045" s="42">
        <v>29717</v>
      </c>
      <c r="T23045" s="66" t="s">
        <v>3236</v>
      </c>
    </row>
    <row r="23046" spans="19:20">
      <c r="S23046" s="42">
        <v>29716</v>
      </c>
      <c r="T23046" s="66" t="s">
        <v>3236</v>
      </c>
    </row>
    <row r="23047" spans="19:20">
      <c r="S23047" s="42">
        <v>29718</v>
      </c>
      <c r="T23047" s="66" t="s">
        <v>3236</v>
      </c>
    </row>
    <row r="23048" spans="19:20">
      <c r="S23048" s="42">
        <v>29715</v>
      </c>
      <c r="T23048" s="66" t="s">
        <v>3236</v>
      </c>
    </row>
    <row r="23049" spans="19:20">
      <c r="S23049" s="42">
        <v>29719</v>
      </c>
      <c r="T23049" s="66" t="s">
        <v>3236</v>
      </c>
    </row>
    <row r="23050" spans="19:20">
      <c r="S23050" s="42">
        <v>27541</v>
      </c>
      <c r="T23050" s="66" t="s">
        <v>3346</v>
      </c>
    </row>
    <row r="23051" spans="19:20">
      <c r="S23051" s="42">
        <v>29722</v>
      </c>
      <c r="T23051" s="66" t="s">
        <v>3236</v>
      </c>
    </row>
    <row r="23052" spans="19:20">
      <c r="S23052" s="42">
        <v>27540</v>
      </c>
      <c r="T23052" s="66" t="s">
        <v>3346</v>
      </c>
    </row>
    <row r="23053" spans="19:20">
      <c r="S23053" s="42">
        <v>5404</v>
      </c>
      <c r="T23053" s="66" t="s">
        <v>3213</v>
      </c>
    </row>
    <row r="23054" spans="19:20">
      <c r="S23054" s="42">
        <v>29724</v>
      </c>
      <c r="T23054" s="66" t="s">
        <v>3213</v>
      </c>
    </row>
    <row r="23055" spans="19:20">
      <c r="S23055" s="42">
        <v>29725</v>
      </c>
      <c r="T23055" s="66" t="s">
        <v>3213</v>
      </c>
    </row>
    <row r="23056" spans="19:20">
      <c r="S23056" s="42">
        <v>27550</v>
      </c>
      <c r="T23056" s="66" t="s">
        <v>3213</v>
      </c>
    </row>
    <row r="23057" spans="19:20">
      <c r="S23057" s="42">
        <v>27552</v>
      </c>
      <c r="T23057" s="66" t="s">
        <v>3213</v>
      </c>
    </row>
    <row r="23058" spans="19:20">
      <c r="S23058" s="42">
        <v>27551</v>
      </c>
      <c r="T23058" s="66" t="s">
        <v>3213</v>
      </c>
    </row>
    <row r="23059" spans="19:20">
      <c r="S23059" s="42">
        <v>27553</v>
      </c>
      <c r="T23059" s="66" t="s">
        <v>3213</v>
      </c>
    </row>
    <row r="23060" spans="19:20">
      <c r="S23060" s="42">
        <v>27549</v>
      </c>
      <c r="T23060" s="66" t="s">
        <v>5329</v>
      </c>
    </row>
    <row r="23061" spans="19:20">
      <c r="S23061" s="42">
        <v>27547</v>
      </c>
      <c r="T23061" s="66" t="s">
        <v>5329</v>
      </c>
    </row>
    <row r="23062" spans="19:20">
      <c r="S23062" s="42">
        <v>27548</v>
      </c>
      <c r="T23062" s="66" t="s">
        <v>5329</v>
      </c>
    </row>
    <row r="23063" spans="19:20">
      <c r="S23063" s="42">
        <v>29726</v>
      </c>
      <c r="T23063" s="66" t="s">
        <v>3216</v>
      </c>
    </row>
    <row r="23064" spans="19:20">
      <c r="S23064" s="42">
        <v>29727</v>
      </c>
      <c r="T23064" s="66" t="s">
        <v>3346</v>
      </c>
    </row>
    <row r="23065" spans="19:20">
      <c r="S23065" s="42">
        <v>27554</v>
      </c>
      <c r="T23065" s="66" t="s">
        <v>3481</v>
      </c>
    </row>
    <row r="23066" spans="19:20">
      <c r="S23066" s="42">
        <v>27555</v>
      </c>
      <c r="T23066" s="66" t="s">
        <v>3481</v>
      </c>
    </row>
    <row r="23067" spans="19:20">
      <c r="S23067" s="42">
        <v>27556</v>
      </c>
      <c r="T23067" s="66" t="s">
        <v>5574</v>
      </c>
    </row>
    <row r="23068" spans="19:20">
      <c r="S23068" s="42">
        <v>27557</v>
      </c>
      <c r="T23068" s="66" t="s">
        <v>5574</v>
      </c>
    </row>
    <row r="23069" spans="19:20">
      <c r="S23069" s="42">
        <v>27558</v>
      </c>
      <c r="T23069" s="66" t="s">
        <v>3442</v>
      </c>
    </row>
    <row r="23070" spans="19:20">
      <c r="S23070" s="42">
        <v>29728</v>
      </c>
      <c r="T23070" s="66" t="s">
        <v>3216</v>
      </c>
    </row>
    <row r="23071" spans="19:20">
      <c r="S23071" s="42">
        <v>5405</v>
      </c>
      <c r="T23071" s="66" t="s">
        <v>3213</v>
      </c>
    </row>
    <row r="23072" spans="19:20">
      <c r="S23072" s="42">
        <v>5406</v>
      </c>
      <c r="T23072" s="66" t="s">
        <v>3213</v>
      </c>
    </row>
    <row r="23073" spans="19:20">
      <c r="S23073" s="42">
        <v>29729</v>
      </c>
      <c r="T23073" s="66" t="s">
        <v>3213</v>
      </c>
    </row>
    <row r="23074" spans="19:20">
      <c r="S23074" s="66" t="s">
        <v>5575</v>
      </c>
      <c r="T23074" s="66" t="s">
        <v>3442</v>
      </c>
    </row>
    <row r="23075" spans="19:20">
      <c r="S23075" s="66" t="s">
        <v>5576</v>
      </c>
      <c r="T23075" s="66" t="s">
        <v>3442</v>
      </c>
    </row>
    <row r="23076" spans="19:20">
      <c r="S23076" s="66" t="s">
        <v>5577</v>
      </c>
      <c r="T23076" s="66" t="s">
        <v>3442</v>
      </c>
    </row>
    <row r="23077" spans="19:20">
      <c r="S23077" s="66" t="s">
        <v>5578</v>
      </c>
      <c r="T23077" s="66" t="s">
        <v>3442</v>
      </c>
    </row>
    <row r="23078" spans="19:20">
      <c r="S23078" s="66" t="s">
        <v>5579</v>
      </c>
      <c r="T23078" s="66" t="s">
        <v>3442</v>
      </c>
    </row>
    <row r="23079" spans="19:20">
      <c r="S23079" s="42">
        <v>27559</v>
      </c>
      <c r="T23079" s="66" t="s">
        <v>5580</v>
      </c>
    </row>
    <row r="23080" spans="19:20">
      <c r="S23080" s="66" t="s">
        <v>5581</v>
      </c>
      <c r="T23080" s="66" t="s">
        <v>4734</v>
      </c>
    </row>
    <row r="23081" spans="19:20">
      <c r="S23081" s="66" t="s">
        <v>5582</v>
      </c>
      <c r="T23081" s="66" t="s">
        <v>4734</v>
      </c>
    </row>
    <row r="23082" spans="19:20">
      <c r="S23082" s="66" t="s">
        <v>5583</v>
      </c>
      <c r="T23082" s="66" t="s">
        <v>4734</v>
      </c>
    </row>
    <row r="23083" spans="19:20">
      <c r="S23083" s="42">
        <v>27561</v>
      </c>
      <c r="T23083" s="66" t="s">
        <v>4741</v>
      </c>
    </row>
    <row r="23084" spans="19:20">
      <c r="S23084" s="42">
        <v>27560</v>
      </c>
      <c r="T23084" s="66" t="s">
        <v>4741</v>
      </c>
    </row>
    <row r="23085" spans="19:20">
      <c r="S23085" s="42">
        <v>27566</v>
      </c>
      <c r="T23085" s="66" t="s">
        <v>5584</v>
      </c>
    </row>
    <row r="23086" spans="19:20">
      <c r="S23086" s="42">
        <v>27565</v>
      </c>
      <c r="T23086" s="66" t="s">
        <v>5584</v>
      </c>
    </row>
    <row r="23087" spans="19:20">
      <c r="S23087" s="42">
        <v>29731</v>
      </c>
      <c r="T23087" s="66" t="s">
        <v>3216</v>
      </c>
    </row>
    <row r="23088" spans="19:20">
      <c r="S23088" s="42">
        <v>27564</v>
      </c>
      <c r="T23088" s="66" t="s">
        <v>5263</v>
      </c>
    </row>
    <row r="23089" spans="19:20">
      <c r="S23089" s="42">
        <v>29730</v>
      </c>
      <c r="T23089" s="66" t="s">
        <v>5263</v>
      </c>
    </row>
    <row r="23090" spans="19:20">
      <c r="S23090" s="42">
        <v>27563</v>
      </c>
      <c r="T23090" s="66" t="s">
        <v>5585</v>
      </c>
    </row>
    <row r="23091" spans="19:20">
      <c r="S23091" s="42">
        <v>27562</v>
      </c>
      <c r="T23091" s="66" t="s">
        <v>5585</v>
      </c>
    </row>
    <row r="23092" spans="19:20">
      <c r="S23092" s="66" t="s">
        <v>5586</v>
      </c>
      <c r="T23092" s="66" t="s">
        <v>2160</v>
      </c>
    </row>
    <row r="23093" spans="19:20">
      <c r="S23093" s="66" t="s">
        <v>5587</v>
      </c>
      <c r="T23093" s="66" t="s">
        <v>2160</v>
      </c>
    </row>
    <row r="23094" spans="19:20">
      <c r="S23094" s="66" t="s">
        <v>5588</v>
      </c>
      <c r="T23094" s="66" t="s">
        <v>2160</v>
      </c>
    </row>
    <row r="23095" spans="19:20">
      <c r="S23095" s="66" t="s">
        <v>5589</v>
      </c>
      <c r="T23095" s="66" t="s">
        <v>2160</v>
      </c>
    </row>
    <row r="23096" spans="19:20">
      <c r="S23096" s="66" t="s">
        <v>5590</v>
      </c>
      <c r="T23096" s="66" t="s">
        <v>2160</v>
      </c>
    </row>
    <row r="23097" spans="19:20">
      <c r="S23097" s="66" t="s">
        <v>5591</v>
      </c>
      <c r="T23097" s="66" t="s">
        <v>2160</v>
      </c>
    </row>
    <row r="23098" spans="19:20">
      <c r="S23098" s="66" t="s">
        <v>5592</v>
      </c>
      <c r="T23098" s="66" t="s">
        <v>2160</v>
      </c>
    </row>
    <row r="23099" spans="19:20">
      <c r="S23099" s="66" t="s">
        <v>5593</v>
      </c>
      <c r="T23099" s="66" t="s">
        <v>2160</v>
      </c>
    </row>
    <row r="23100" spans="19:20">
      <c r="S23100" s="66" t="s">
        <v>5594</v>
      </c>
      <c r="T23100" s="66" t="s">
        <v>2160</v>
      </c>
    </row>
    <row r="23101" spans="19:20">
      <c r="S23101" s="66" t="s">
        <v>5595</v>
      </c>
      <c r="T23101" s="66" t="s">
        <v>2160</v>
      </c>
    </row>
    <row r="23102" spans="19:20">
      <c r="S23102" s="66" t="s">
        <v>5596</v>
      </c>
      <c r="T23102" s="66" t="s">
        <v>2160</v>
      </c>
    </row>
    <row r="23103" spans="19:20">
      <c r="S23103" s="66" t="s">
        <v>5597</v>
      </c>
      <c r="T23103" s="66" t="s">
        <v>2160</v>
      </c>
    </row>
    <row r="23104" spans="19:20">
      <c r="S23104" s="66" t="s">
        <v>5598</v>
      </c>
      <c r="T23104" s="66" t="s">
        <v>2160</v>
      </c>
    </row>
    <row r="23105" spans="19:20">
      <c r="S23105" s="66" t="s">
        <v>5599</v>
      </c>
      <c r="T23105" s="66" t="s">
        <v>2160</v>
      </c>
    </row>
    <row r="23106" spans="19:20">
      <c r="S23106" s="66" t="s">
        <v>5600</v>
      </c>
      <c r="T23106" s="66" t="s">
        <v>2160</v>
      </c>
    </row>
    <row r="23107" spans="19:20">
      <c r="S23107" s="66" t="s">
        <v>5601</v>
      </c>
      <c r="T23107" s="66" t="s">
        <v>2160</v>
      </c>
    </row>
    <row r="23108" spans="19:20">
      <c r="S23108" s="66" t="s">
        <v>5602</v>
      </c>
      <c r="T23108" s="66" t="s">
        <v>2160</v>
      </c>
    </row>
    <row r="23109" spans="19:20">
      <c r="S23109" s="66" t="s">
        <v>5603</v>
      </c>
      <c r="T23109" s="66" t="s">
        <v>2160</v>
      </c>
    </row>
    <row r="23110" spans="19:20">
      <c r="S23110" s="66" t="s">
        <v>5604</v>
      </c>
      <c r="T23110" s="66" t="s">
        <v>2160</v>
      </c>
    </row>
    <row r="23111" spans="19:20">
      <c r="S23111" s="66" t="s">
        <v>5605</v>
      </c>
      <c r="T23111" s="66" t="s">
        <v>2160</v>
      </c>
    </row>
    <row r="23112" spans="19:20">
      <c r="S23112" s="66" t="s">
        <v>5606</v>
      </c>
      <c r="T23112" s="66" t="s">
        <v>2160</v>
      </c>
    </row>
    <row r="23113" spans="19:20">
      <c r="S23113" s="66" t="s">
        <v>5607</v>
      </c>
      <c r="T23113" s="66" t="s">
        <v>2160</v>
      </c>
    </row>
    <row r="23114" spans="19:20">
      <c r="S23114" s="66" t="s">
        <v>5608</v>
      </c>
      <c r="T23114" s="66" t="s">
        <v>2160</v>
      </c>
    </row>
    <row r="23115" spans="19:20">
      <c r="S23115" s="66" t="s">
        <v>5609</v>
      </c>
      <c r="T23115" s="66" t="s">
        <v>2160</v>
      </c>
    </row>
    <row r="23116" spans="19:20">
      <c r="S23116" s="66" t="s">
        <v>5610</v>
      </c>
      <c r="T23116" s="66" t="s">
        <v>2160</v>
      </c>
    </row>
    <row r="23117" spans="19:20">
      <c r="S23117" s="66" t="s">
        <v>5611</v>
      </c>
      <c r="T23117" s="66" t="s">
        <v>2160</v>
      </c>
    </row>
    <row r="23118" spans="19:20">
      <c r="S23118" s="66" t="s">
        <v>5612</v>
      </c>
      <c r="T23118" s="66" t="s">
        <v>2160</v>
      </c>
    </row>
    <row r="23119" spans="19:20">
      <c r="S23119" s="66" t="s">
        <v>5613</v>
      </c>
      <c r="T23119" s="66" t="s">
        <v>2160</v>
      </c>
    </row>
    <row r="23120" spans="19:20">
      <c r="S23120" s="42">
        <v>29736</v>
      </c>
      <c r="T23120" s="66" t="s">
        <v>3216</v>
      </c>
    </row>
    <row r="23121" spans="19:20">
      <c r="S23121" s="42">
        <v>29735</v>
      </c>
      <c r="T23121" s="66" t="s">
        <v>4776</v>
      </c>
    </row>
    <row r="23122" spans="19:20">
      <c r="S23122" s="42">
        <v>29734</v>
      </c>
      <c r="T23122" s="66" t="s">
        <v>4776</v>
      </c>
    </row>
    <row r="23123" spans="19:20">
      <c r="S23123" s="42">
        <v>29733</v>
      </c>
      <c r="T23123" s="66" t="s">
        <v>4776</v>
      </c>
    </row>
    <row r="23124" spans="19:20">
      <c r="S23124" s="42">
        <v>29732</v>
      </c>
      <c r="T23124" s="66" t="s">
        <v>4776</v>
      </c>
    </row>
    <row r="23125" spans="19:20">
      <c r="S23125" s="66" t="s">
        <v>5614</v>
      </c>
      <c r="T23125" s="66" t="s">
        <v>2160</v>
      </c>
    </row>
    <row r="23126" spans="19:20">
      <c r="S23126" s="42">
        <v>27567</v>
      </c>
      <c r="T23126" s="66" t="s">
        <v>4760</v>
      </c>
    </row>
    <row r="23127" spans="19:20">
      <c r="S23127" s="42">
        <v>27568</v>
      </c>
      <c r="T23127" s="66" t="s">
        <v>4760</v>
      </c>
    </row>
    <row r="23128" spans="19:20">
      <c r="S23128" s="42">
        <v>29737</v>
      </c>
      <c r="T23128" s="66" t="s">
        <v>3213</v>
      </c>
    </row>
    <row r="23129" spans="19:20">
      <c r="S23129" s="42">
        <v>27569</v>
      </c>
      <c r="T23129" s="66" t="s">
        <v>4576</v>
      </c>
    </row>
    <row r="23130" spans="19:20">
      <c r="S23130" s="42">
        <v>27570</v>
      </c>
      <c r="T23130" s="66" t="s">
        <v>4576</v>
      </c>
    </row>
    <row r="23131" spans="19:20">
      <c r="S23131" s="42">
        <v>29738</v>
      </c>
      <c r="T23131" s="66" t="s">
        <v>4576</v>
      </c>
    </row>
    <row r="23132" spans="19:20">
      <c r="S23132" s="42">
        <v>27574</v>
      </c>
      <c r="T23132" s="66" t="s">
        <v>3346</v>
      </c>
    </row>
    <row r="23133" spans="19:20">
      <c r="S23133" s="42">
        <v>27573</v>
      </c>
      <c r="T23133" s="66" t="s">
        <v>3346</v>
      </c>
    </row>
    <row r="23134" spans="19:20">
      <c r="S23134" s="42">
        <v>27572</v>
      </c>
      <c r="T23134" s="66" t="s">
        <v>3346</v>
      </c>
    </row>
    <row r="23135" spans="19:20">
      <c r="S23135" s="42">
        <v>27571</v>
      </c>
      <c r="T23135" s="66" t="s">
        <v>3346</v>
      </c>
    </row>
    <row r="23136" spans="19:20">
      <c r="S23136" s="42">
        <v>29739</v>
      </c>
      <c r="T23136" s="66" t="s">
        <v>3424</v>
      </c>
    </row>
    <row r="23137" spans="19:20">
      <c r="S23137" s="42">
        <v>29740</v>
      </c>
      <c r="T23137" s="66" t="s">
        <v>3424</v>
      </c>
    </row>
    <row r="23138" spans="19:20">
      <c r="S23138" s="66" t="s">
        <v>5615</v>
      </c>
      <c r="T23138" s="66" t="s">
        <v>3442</v>
      </c>
    </row>
    <row r="23139" spans="19:20">
      <c r="S23139" s="66" t="s">
        <v>5616</v>
      </c>
      <c r="T23139" s="66" t="s">
        <v>3442</v>
      </c>
    </row>
    <row r="23140" spans="19:20">
      <c r="S23140" s="66" t="s">
        <v>5617</v>
      </c>
      <c r="T23140" s="66" t="s">
        <v>3442</v>
      </c>
    </row>
    <row r="23141" spans="19:20">
      <c r="S23141" s="42">
        <v>29744</v>
      </c>
      <c r="T23141" s="66" t="s">
        <v>3245</v>
      </c>
    </row>
    <row r="23142" spans="19:20">
      <c r="S23142" s="42">
        <v>29745</v>
      </c>
      <c r="T23142" s="66" t="s">
        <v>3245</v>
      </c>
    </row>
    <row r="23143" spans="19:20">
      <c r="S23143" s="42">
        <v>27579</v>
      </c>
      <c r="T23143" s="66" t="s">
        <v>3245</v>
      </c>
    </row>
    <row r="23144" spans="19:20">
      <c r="S23144" s="42">
        <v>27580</v>
      </c>
      <c r="T23144" s="66" t="s">
        <v>3245</v>
      </c>
    </row>
    <row r="23145" spans="19:20">
      <c r="S23145" s="42">
        <v>27581</v>
      </c>
      <c r="T23145" s="66" t="s">
        <v>3346</v>
      </c>
    </row>
    <row r="23146" spans="19:20">
      <c r="S23146" s="42">
        <v>27578</v>
      </c>
      <c r="T23146" s="66" t="s">
        <v>3245</v>
      </c>
    </row>
    <row r="23147" spans="19:20">
      <c r="S23147" s="42">
        <v>27577</v>
      </c>
      <c r="T23147" s="66" t="s">
        <v>3245</v>
      </c>
    </row>
    <row r="23148" spans="19:20">
      <c r="S23148" s="42">
        <v>29743</v>
      </c>
      <c r="T23148" s="66" t="s">
        <v>3245</v>
      </c>
    </row>
    <row r="23149" spans="19:20">
      <c r="S23149" s="42">
        <v>27576</v>
      </c>
      <c r="T23149" s="66" t="s">
        <v>3245</v>
      </c>
    </row>
    <row r="23150" spans="19:20">
      <c r="S23150" s="42">
        <v>29742</v>
      </c>
      <c r="T23150" s="66" t="s">
        <v>3245</v>
      </c>
    </row>
    <row r="23151" spans="19:20">
      <c r="S23151" s="42">
        <v>27575</v>
      </c>
      <c r="T23151" s="66" t="s">
        <v>3245</v>
      </c>
    </row>
    <row r="23152" spans="19:20">
      <c r="S23152" s="42">
        <v>29741</v>
      </c>
      <c r="T23152" s="66" t="s">
        <v>3245</v>
      </c>
    </row>
    <row r="23153" spans="19:20">
      <c r="S23153" s="42">
        <v>51109</v>
      </c>
      <c r="T23153" s="66" t="s">
        <v>3278</v>
      </c>
    </row>
    <row r="23154" spans="19:20">
      <c r="S23154" s="42">
        <v>51108</v>
      </c>
      <c r="T23154" s="66" t="s">
        <v>3278</v>
      </c>
    </row>
    <row r="23155" spans="19:20">
      <c r="S23155" s="42">
        <v>51107</v>
      </c>
      <c r="T23155" s="66" t="s">
        <v>3278</v>
      </c>
    </row>
    <row r="23156" spans="19:20">
      <c r="S23156" s="42">
        <v>51106</v>
      </c>
      <c r="T23156" s="66" t="s">
        <v>3278</v>
      </c>
    </row>
    <row r="23157" spans="19:20">
      <c r="S23157" s="42">
        <v>51105</v>
      </c>
      <c r="T23157" s="66" t="s">
        <v>3278</v>
      </c>
    </row>
    <row r="23158" spans="19:20">
      <c r="S23158" s="42">
        <v>51104</v>
      </c>
      <c r="T23158" s="66" t="s">
        <v>3278</v>
      </c>
    </row>
    <row r="23159" spans="19:20">
      <c r="S23159" s="42">
        <v>51103</v>
      </c>
      <c r="T23159" s="66" t="s">
        <v>3278</v>
      </c>
    </row>
    <row r="23160" spans="19:20">
      <c r="S23160" s="42">
        <v>51102</v>
      </c>
      <c r="T23160" s="66" t="s">
        <v>3278</v>
      </c>
    </row>
    <row r="23161" spans="19:20">
      <c r="S23161" s="42">
        <v>51101</v>
      </c>
      <c r="T23161" s="66" t="s">
        <v>3278</v>
      </c>
    </row>
    <row r="23162" spans="19:20">
      <c r="S23162" s="42">
        <v>51100</v>
      </c>
      <c r="T23162" s="66" t="s">
        <v>3278</v>
      </c>
    </row>
    <row r="23163" spans="19:20">
      <c r="S23163" s="42">
        <v>51099</v>
      </c>
      <c r="T23163" s="66" t="s">
        <v>3278</v>
      </c>
    </row>
    <row r="23164" spans="19:20">
      <c r="S23164" s="42">
        <v>51098</v>
      </c>
      <c r="T23164" s="66" t="s">
        <v>3278</v>
      </c>
    </row>
    <row r="23165" spans="19:20">
      <c r="S23165" s="42">
        <v>51097</v>
      </c>
      <c r="T23165" s="66" t="s">
        <v>3278</v>
      </c>
    </row>
    <row r="23166" spans="19:20">
      <c r="S23166" s="42">
        <v>51096</v>
      </c>
      <c r="T23166" s="66" t="s">
        <v>3278</v>
      </c>
    </row>
    <row r="23167" spans="19:20">
      <c r="S23167" s="42">
        <v>29746</v>
      </c>
      <c r="T23167" s="66" t="s">
        <v>3216</v>
      </c>
    </row>
    <row r="23168" spans="19:20">
      <c r="S23168" s="42">
        <v>29747</v>
      </c>
      <c r="T23168" s="66" t="s">
        <v>3216</v>
      </c>
    </row>
    <row r="23169" spans="19:20">
      <c r="S23169" s="42">
        <v>29748</v>
      </c>
      <c r="T23169" s="66" t="s">
        <v>3216</v>
      </c>
    </row>
    <row r="23170" spans="19:20">
      <c r="S23170" s="42">
        <v>27582</v>
      </c>
      <c r="T23170" s="66" t="s">
        <v>3216</v>
      </c>
    </row>
    <row r="23171" spans="19:20">
      <c r="S23171" s="42">
        <v>29749</v>
      </c>
      <c r="T23171" s="66" t="s">
        <v>3216</v>
      </c>
    </row>
    <row r="23172" spans="19:20">
      <c r="S23172" s="42">
        <v>29750</v>
      </c>
      <c r="T23172" s="66" t="s">
        <v>3216</v>
      </c>
    </row>
    <row r="23173" spans="19:20">
      <c r="S23173" s="42">
        <v>29751</v>
      </c>
      <c r="T23173" s="66" t="s">
        <v>3216</v>
      </c>
    </row>
    <row r="23174" spans="19:20">
      <c r="S23174" s="42">
        <v>29752</v>
      </c>
      <c r="T23174" s="66" t="s">
        <v>5618</v>
      </c>
    </row>
    <row r="23175" spans="19:20">
      <c r="S23175" s="42">
        <v>51110</v>
      </c>
      <c r="T23175" s="66" t="s">
        <v>3278</v>
      </c>
    </row>
    <row r="23176" spans="19:20">
      <c r="S23176" s="42">
        <v>51111</v>
      </c>
      <c r="T23176" s="66" t="s">
        <v>3278</v>
      </c>
    </row>
    <row r="23177" spans="19:20">
      <c r="S23177" s="66" t="s">
        <v>5619</v>
      </c>
      <c r="T23177" s="66" t="s">
        <v>3442</v>
      </c>
    </row>
    <row r="23178" spans="19:20">
      <c r="S23178" s="42">
        <v>27583</v>
      </c>
      <c r="T23178" s="66" t="s">
        <v>3421</v>
      </c>
    </row>
    <row r="23179" spans="19:20">
      <c r="S23179" s="42">
        <v>29753</v>
      </c>
      <c r="T23179" s="66" t="s">
        <v>3421</v>
      </c>
    </row>
    <row r="23180" spans="19:20">
      <c r="S23180" s="42">
        <v>27584</v>
      </c>
      <c r="T23180" s="66" t="s">
        <v>3421</v>
      </c>
    </row>
    <row r="23181" spans="19:20">
      <c r="S23181" s="42">
        <v>6246</v>
      </c>
      <c r="T23181" s="66" t="s">
        <v>3213</v>
      </c>
    </row>
    <row r="23182" spans="19:20">
      <c r="S23182" s="42">
        <v>27585</v>
      </c>
      <c r="T23182" s="66" t="s">
        <v>5620</v>
      </c>
    </row>
    <row r="23183" spans="19:20">
      <c r="S23183" s="42">
        <v>29767</v>
      </c>
      <c r="T23183" s="66" t="s">
        <v>3216</v>
      </c>
    </row>
    <row r="23184" spans="19:20">
      <c r="S23184" s="42">
        <v>29766</v>
      </c>
      <c r="T23184" s="66" t="s">
        <v>5621</v>
      </c>
    </row>
    <row r="23185" spans="19:20">
      <c r="S23185" s="42">
        <v>29765</v>
      </c>
      <c r="T23185" s="66" t="s">
        <v>5621</v>
      </c>
    </row>
    <row r="23186" spans="19:20">
      <c r="S23186" s="42">
        <v>29764</v>
      </c>
      <c r="T23186" s="66" t="s">
        <v>5621</v>
      </c>
    </row>
    <row r="23187" spans="19:20">
      <c r="S23187" s="42">
        <v>29763</v>
      </c>
      <c r="T23187" s="66" t="s">
        <v>5621</v>
      </c>
    </row>
    <row r="23188" spans="19:20">
      <c r="S23188" s="42">
        <v>29762</v>
      </c>
      <c r="T23188" s="66" t="s">
        <v>5621</v>
      </c>
    </row>
    <row r="23189" spans="19:20">
      <c r="S23189" s="42">
        <v>29761</v>
      </c>
      <c r="T23189" s="66" t="s">
        <v>5621</v>
      </c>
    </row>
    <row r="23190" spans="19:20">
      <c r="S23190" s="42">
        <v>29760</v>
      </c>
      <c r="T23190" s="66" t="s">
        <v>5621</v>
      </c>
    </row>
    <row r="23191" spans="19:20">
      <c r="S23191" s="42">
        <v>29759</v>
      </c>
      <c r="T23191" s="66" t="s">
        <v>5621</v>
      </c>
    </row>
    <row r="23192" spans="19:20">
      <c r="S23192" s="42">
        <v>29758</v>
      </c>
      <c r="T23192" s="66" t="s">
        <v>5621</v>
      </c>
    </row>
    <row r="23193" spans="19:20">
      <c r="S23193" s="42">
        <v>29757</v>
      </c>
      <c r="T23193" s="66" t="s">
        <v>5621</v>
      </c>
    </row>
    <row r="23194" spans="19:20">
      <c r="S23194" s="42">
        <v>29756</v>
      </c>
      <c r="T23194" s="66" t="s">
        <v>5621</v>
      </c>
    </row>
    <row r="23195" spans="19:20">
      <c r="S23195" s="42">
        <v>29755</v>
      </c>
      <c r="T23195" s="66" t="s">
        <v>5621</v>
      </c>
    </row>
    <row r="23196" spans="19:20">
      <c r="S23196" s="42">
        <v>29754</v>
      </c>
      <c r="T23196" s="66" t="s">
        <v>5621</v>
      </c>
    </row>
    <row r="23197" spans="19:20">
      <c r="S23197" s="42">
        <v>83214</v>
      </c>
      <c r="T23197" s="66" t="s">
        <v>3313</v>
      </c>
    </row>
    <row r="23198" spans="19:20">
      <c r="S23198" s="42">
        <v>2102</v>
      </c>
      <c r="T23198" s="66" t="s">
        <v>3213</v>
      </c>
    </row>
    <row r="23199" spans="19:20">
      <c r="S23199" s="42">
        <v>6247</v>
      </c>
      <c r="T23199" s="66" t="s">
        <v>5515</v>
      </c>
    </row>
    <row r="23200" spans="19:20">
      <c r="S23200" s="42">
        <v>27586</v>
      </c>
      <c r="T23200" s="66" t="s">
        <v>5014</v>
      </c>
    </row>
    <row r="23201" spans="19:20">
      <c r="S23201" s="42">
        <v>27587</v>
      </c>
      <c r="T23201" s="66" t="s">
        <v>5014</v>
      </c>
    </row>
    <row r="23202" spans="19:20">
      <c r="S23202" s="42">
        <v>27588</v>
      </c>
      <c r="T23202" s="66" t="s">
        <v>3216</v>
      </c>
    </row>
    <row r="23203" spans="19:20">
      <c r="S23203" s="42">
        <v>29768</v>
      </c>
      <c r="T23203" s="66" t="s">
        <v>3216</v>
      </c>
    </row>
    <row r="23204" spans="19:20">
      <c r="S23204" s="42">
        <v>29769</v>
      </c>
      <c r="T23204" s="66" t="s">
        <v>3216</v>
      </c>
    </row>
    <row r="23205" spans="19:20">
      <c r="S23205" s="42">
        <v>29770</v>
      </c>
      <c r="T23205" s="66" t="s">
        <v>3216</v>
      </c>
    </row>
    <row r="23206" spans="19:20">
      <c r="S23206" s="42">
        <v>29771</v>
      </c>
      <c r="T23206" s="66" t="s">
        <v>3216</v>
      </c>
    </row>
    <row r="23207" spans="19:20">
      <c r="S23207" s="42">
        <v>29772</v>
      </c>
      <c r="T23207" s="66" t="s">
        <v>3216</v>
      </c>
    </row>
    <row r="23208" spans="19:20">
      <c r="S23208" s="42">
        <v>29773</v>
      </c>
      <c r="T23208" s="66" t="s">
        <v>3216</v>
      </c>
    </row>
    <row r="23209" spans="19:20">
      <c r="S23209" s="42">
        <v>27589</v>
      </c>
      <c r="T23209" s="66" t="s">
        <v>3216</v>
      </c>
    </row>
    <row r="23210" spans="19:20">
      <c r="S23210" s="42">
        <v>27590</v>
      </c>
      <c r="T23210" s="66" t="s">
        <v>3216</v>
      </c>
    </row>
    <row r="23211" spans="19:20">
      <c r="S23211" s="42">
        <v>27591</v>
      </c>
      <c r="T23211" s="66" t="s">
        <v>3346</v>
      </c>
    </row>
    <row r="23212" spans="19:20">
      <c r="S23212" s="42">
        <v>29774</v>
      </c>
      <c r="T23212" s="66" t="s">
        <v>3313</v>
      </c>
    </row>
    <row r="23213" spans="19:20">
      <c r="S23213" s="42">
        <v>5407</v>
      </c>
      <c r="T23213" s="66" t="s">
        <v>3213</v>
      </c>
    </row>
    <row r="23214" spans="19:20">
      <c r="S23214" s="42">
        <v>7203</v>
      </c>
      <c r="T23214" s="66" t="s">
        <v>3213</v>
      </c>
    </row>
    <row r="23215" spans="19:20">
      <c r="S23215" s="42">
        <v>27592</v>
      </c>
      <c r="T23215" s="66" t="s">
        <v>3346</v>
      </c>
    </row>
    <row r="23216" spans="19:20">
      <c r="S23216" s="42">
        <v>5408</v>
      </c>
      <c r="T23216" s="66" t="s">
        <v>3213</v>
      </c>
    </row>
    <row r="23217" spans="19:20">
      <c r="S23217" s="42">
        <v>51116</v>
      </c>
      <c r="T23217" s="66" t="s">
        <v>3278</v>
      </c>
    </row>
    <row r="23218" spans="19:20">
      <c r="S23218" s="42">
        <v>51115</v>
      </c>
      <c r="T23218" s="66" t="s">
        <v>3278</v>
      </c>
    </row>
    <row r="23219" spans="19:20">
      <c r="S23219" s="42">
        <v>51114</v>
      </c>
      <c r="T23219" s="66" t="s">
        <v>3278</v>
      </c>
    </row>
    <row r="23220" spans="19:20">
      <c r="S23220" s="42">
        <v>51113</v>
      </c>
      <c r="T23220" s="66" t="s">
        <v>3278</v>
      </c>
    </row>
    <row r="23221" spans="19:20">
      <c r="S23221" s="42">
        <v>51112</v>
      </c>
      <c r="T23221" s="66" t="s">
        <v>3278</v>
      </c>
    </row>
    <row r="23222" spans="19:20">
      <c r="S23222" s="42">
        <v>27593</v>
      </c>
      <c r="T23222" s="66" t="s">
        <v>3213</v>
      </c>
    </row>
    <row r="23223" spans="19:20">
      <c r="S23223" s="42">
        <v>6250</v>
      </c>
      <c r="T23223" s="66" t="s">
        <v>3247</v>
      </c>
    </row>
    <row r="23224" spans="19:20">
      <c r="S23224" s="42">
        <v>6249</v>
      </c>
      <c r="T23224" s="66" t="s">
        <v>3247</v>
      </c>
    </row>
    <row r="23225" spans="19:20">
      <c r="S23225" s="42">
        <v>6248</v>
      </c>
      <c r="T23225" s="66" t="s">
        <v>3247</v>
      </c>
    </row>
    <row r="23226" spans="19:20">
      <c r="S23226" s="42">
        <v>29775</v>
      </c>
      <c r="T23226" s="66" t="s">
        <v>5622</v>
      </c>
    </row>
    <row r="23227" spans="19:20">
      <c r="S23227" s="42">
        <v>29776</v>
      </c>
      <c r="T23227" s="66" t="s">
        <v>5622</v>
      </c>
    </row>
    <row r="23228" spans="19:20">
      <c r="S23228" s="66" t="s">
        <v>5623</v>
      </c>
      <c r="T23228" s="66" t="s">
        <v>3442</v>
      </c>
    </row>
    <row r="23229" spans="19:20">
      <c r="S23229" s="66" t="s">
        <v>5624</v>
      </c>
      <c r="T23229" s="66" t="s">
        <v>3442</v>
      </c>
    </row>
    <row r="23230" spans="19:20">
      <c r="S23230" s="42">
        <v>27594</v>
      </c>
      <c r="T23230" s="66" t="s">
        <v>3247</v>
      </c>
    </row>
    <row r="23231" spans="19:20">
      <c r="S23231" s="42">
        <v>27595</v>
      </c>
      <c r="T23231" s="66" t="s">
        <v>5014</v>
      </c>
    </row>
    <row r="23232" spans="19:20">
      <c r="S23232" s="42">
        <v>29777</v>
      </c>
      <c r="T23232" s="66" t="s">
        <v>5625</v>
      </c>
    </row>
    <row r="23233" spans="19:20">
      <c r="S23233" s="42">
        <v>29778</v>
      </c>
      <c r="T23233" s="66" t="s">
        <v>3213</v>
      </c>
    </row>
    <row r="23234" spans="19:20">
      <c r="S23234" s="42">
        <v>29779</v>
      </c>
      <c r="T23234" s="66" t="s">
        <v>3213</v>
      </c>
    </row>
    <row r="23235" spans="19:20">
      <c r="S23235" s="42">
        <v>27596</v>
      </c>
      <c r="T23235" s="66" t="s">
        <v>3213</v>
      </c>
    </row>
    <row r="23236" spans="19:20">
      <c r="S23236" s="42">
        <v>27597</v>
      </c>
      <c r="T23236" s="66" t="s">
        <v>3213</v>
      </c>
    </row>
    <row r="23237" spans="19:20">
      <c r="S23237" s="42">
        <v>5409</v>
      </c>
      <c r="T23237" s="66" t="s">
        <v>3213</v>
      </c>
    </row>
    <row r="23238" spans="19:20">
      <c r="S23238" s="66" t="s">
        <v>5626</v>
      </c>
      <c r="T23238" s="66" t="s">
        <v>3442</v>
      </c>
    </row>
    <row r="23239" spans="19:20">
      <c r="S23239" s="66" t="s">
        <v>5627</v>
      </c>
      <c r="T23239" s="66" t="s">
        <v>3442</v>
      </c>
    </row>
    <row r="23240" spans="19:20">
      <c r="S23240" s="66" t="s">
        <v>5628</v>
      </c>
      <c r="T23240" s="66" t="s">
        <v>3442</v>
      </c>
    </row>
    <row r="23241" spans="19:20">
      <c r="S23241" s="66" t="s">
        <v>5629</v>
      </c>
      <c r="T23241" s="66" t="s">
        <v>3442</v>
      </c>
    </row>
    <row r="23242" spans="19:20">
      <c r="S23242" s="42">
        <v>27598</v>
      </c>
      <c r="T23242" s="66" t="s">
        <v>3354</v>
      </c>
    </row>
    <row r="23243" spans="19:20">
      <c r="S23243" s="42">
        <v>5410</v>
      </c>
      <c r="T23243" s="66" t="s">
        <v>3213</v>
      </c>
    </row>
    <row r="23244" spans="19:20">
      <c r="S23244" s="66" t="s">
        <v>5630</v>
      </c>
      <c r="T23244" s="66" t="s">
        <v>5631</v>
      </c>
    </row>
    <row r="23245" spans="19:20">
      <c r="S23245" s="42">
        <v>27599</v>
      </c>
      <c r="T23245" s="66" t="s">
        <v>3481</v>
      </c>
    </row>
    <row r="23246" spans="19:20">
      <c r="S23246" s="42">
        <v>27600</v>
      </c>
      <c r="T23246" s="66" t="s">
        <v>3216</v>
      </c>
    </row>
    <row r="23247" spans="19:20">
      <c r="S23247" s="42">
        <v>27601</v>
      </c>
      <c r="T23247" s="66" t="s">
        <v>3213</v>
      </c>
    </row>
    <row r="23248" spans="19:20">
      <c r="S23248" s="66" t="s">
        <v>5632</v>
      </c>
      <c r="T23248" s="66" t="s">
        <v>5633</v>
      </c>
    </row>
    <row r="23249" spans="19:20">
      <c r="S23249" s="66" t="s">
        <v>5634</v>
      </c>
      <c r="T23249" s="66" t="s">
        <v>5633</v>
      </c>
    </row>
    <row r="23250" spans="19:20">
      <c r="S23250" s="66" t="s">
        <v>5635</v>
      </c>
      <c r="T23250" s="66" t="s">
        <v>5633</v>
      </c>
    </row>
    <row r="23251" spans="19:20">
      <c r="S23251" s="66" t="s">
        <v>5636</v>
      </c>
      <c r="T23251" s="66" t="s">
        <v>5633</v>
      </c>
    </row>
    <row r="23252" spans="19:20">
      <c r="S23252" s="66" t="s">
        <v>5637</v>
      </c>
      <c r="T23252" s="66" t="s">
        <v>5633</v>
      </c>
    </row>
    <row r="23253" spans="19:20">
      <c r="S23253" s="66" t="s">
        <v>5638</v>
      </c>
      <c r="T23253" s="66" t="s">
        <v>5633</v>
      </c>
    </row>
    <row r="23254" spans="19:20">
      <c r="S23254" s="66" t="s">
        <v>5639</v>
      </c>
      <c r="T23254" s="66" t="s">
        <v>5633</v>
      </c>
    </row>
    <row r="23255" spans="19:20">
      <c r="S23255" s="66" t="s">
        <v>5640</v>
      </c>
      <c r="T23255" s="66" t="s">
        <v>5633</v>
      </c>
    </row>
    <row r="23256" spans="19:20">
      <c r="S23256" s="66" t="s">
        <v>5641</v>
      </c>
      <c r="T23256" s="66" t="s">
        <v>5633</v>
      </c>
    </row>
    <row r="23257" spans="19:20">
      <c r="S23257" s="66" t="s">
        <v>5642</v>
      </c>
      <c r="T23257" s="66" t="s">
        <v>5510</v>
      </c>
    </row>
    <row r="23258" spans="19:20">
      <c r="S23258" s="42">
        <v>29780</v>
      </c>
      <c r="T23258" s="66" t="s">
        <v>3213</v>
      </c>
    </row>
    <row r="23259" spans="19:20">
      <c r="S23259" s="42">
        <v>27602</v>
      </c>
      <c r="T23259" s="66" t="s">
        <v>3230</v>
      </c>
    </row>
    <row r="23260" spans="19:20">
      <c r="S23260" s="42">
        <v>29781</v>
      </c>
      <c r="T23260" s="66" t="s">
        <v>3213</v>
      </c>
    </row>
    <row r="23261" spans="19:20">
      <c r="S23261" s="42">
        <v>7204</v>
      </c>
      <c r="T23261" s="66" t="s">
        <v>3274</v>
      </c>
    </row>
    <row r="23262" spans="19:20">
      <c r="S23262" s="42">
        <v>27603</v>
      </c>
      <c r="T23262" s="66" t="s">
        <v>3274</v>
      </c>
    </row>
    <row r="23263" spans="19:20">
      <c r="S23263" s="42">
        <v>27604</v>
      </c>
      <c r="T23263" s="66" t="s">
        <v>3274</v>
      </c>
    </row>
    <row r="23264" spans="19:20">
      <c r="S23264" s="42">
        <v>29782</v>
      </c>
      <c r="T23264" s="66" t="s">
        <v>3274</v>
      </c>
    </row>
    <row r="23265" spans="19:20">
      <c r="S23265" s="42">
        <v>29783</v>
      </c>
      <c r="T23265" s="66" t="s">
        <v>3274</v>
      </c>
    </row>
    <row r="23266" spans="19:20">
      <c r="S23266" s="42">
        <v>7205</v>
      </c>
      <c r="T23266" s="66" t="s">
        <v>3230</v>
      </c>
    </row>
    <row r="23267" spans="19:20">
      <c r="S23267" s="42">
        <v>7206</v>
      </c>
      <c r="T23267" s="66" t="s">
        <v>5643</v>
      </c>
    </row>
    <row r="23268" spans="19:20">
      <c r="S23268" s="42">
        <v>27605</v>
      </c>
      <c r="T23268" s="66" t="s">
        <v>3273</v>
      </c>
    </row>
    <row r="23269" spans="19:20">
      <c r="S23269" s="42">
        <v>29784</v>
      </c>
      <c r="T23269" s="66" t="s">
        <v>3273</v>
      </c>
    </row>
    <row r="23270" spans="19:20">
      <c r="S23270" s="42">
        <v>27606</v>
      </c>
      <c r="T23270" s="66" t="s">
        <v>3273</v>
      </c>
    </row>
    <row r="23271" spans="19:20">
      <c r="S23271" s="42">
        <v>27607</v>
      </c>
      <c r="T23271" s="66" t="s">
        <v>3273</v>
      </c>
    </row>
    <row r="23272" spans="19:20">
      <c r="S23272" s="42">
        <v>29785</v>
      </c>
      <c r="T23272" s="66" t="s">
        <v>3273</v>
      </c>
    </row>
    <row r="23273" spans="19:20">
      <c r="S23273" s="42">
        <v>29786</v>
      </c>
      <c r="T23273" s="66" t="s">
        <v>3273</v>
      </c>
    </row>
    <row r="23274" spans="19:20">
      <c r="S23274" s="42">
        <v>29787</v>
      </c>
      <c r="T23274" s="66" t="s">
        <v>3273</v>
      </c>
    </row>
    <row r="23275" spans="19:20">
      <c r="S23275" s="42">
        <v>29788</v>
      </c>
      <c r="T23275" s="66" t="s">
        <v>3273</v>
      </c>
    </row>
    <row r="23276" spans="19:20">
      <c r="S23276" s="42">
        <v>27608</v>
      </c>
      <c r="T23276" s="66" t="s">
        <v>3273</v>
      </c>
    </row>
    <row r="23277" spans="19:20">
      <c r="S23277" s="42">
        <v>29789</v>
      </c>
      <c r="T23277" s="66" t="s">
        <v>3273</v>
      </c>
    </row>
    <row r="23278" spans="19:20">
      <c r="S23278" s="42">
        <v>29790</v>
      </c>
      <c r="T23278" s="66" t="s">
        <v>3273</v>
      </c>
    </row>
    <row r="23279" spans="19:20">
      <c r="S23279" s="42">
        <v>29791</v>
      </c>
      <c r="T23279" s="66" t="s">
        <v>3273</v>
      </c>
    </row>
    <row r="23280" spans="19:20">
      <c r="S23280" s="42">
        <v>29792</v>
      </c>
      <c r="T23280" s="66" t="s">
        <v>3273</v>
      </c>
    </row>
    <row r="23281" spans="19:20">
      <c r="S23281" s="42">
        <v>29793</v>
      </c>
      <c r="T23281" s="66" t="s">
        <v>3273</v>
      </c>
    </row>
    <row r="23282" spans="19:20">
      <c r="S23282" s="42">
        <v>27609</v>
      </c>
      <c r="T23282" s="66" t="s">
        <v>3273</v>
      </c>
    </row>
    <row r="23283" spans="19:20">
      <c r="S23283" s="42">
        <v>29794</v>
      </c>
      <c r="T23283" s="66" t="s">
        <v>3273</v>
      </c>
    </row>
    <row r="23284" spans="19:20">
      <c r="S23284" s="42">
        <v>29795</v>
      </c>
      <c r="T23284" s="66" t="s">
        <v>3273</v>
      </c>
    </row>
    <row r="23285" spans="19:20">
      <c r="S23285" s="42">
        <v>29796</v>
      </c>
      <c r="T23285" s="66" t="s">
        <v>3273</v>
      </c>
    </row>
    <row r="23286" spans="19:20">
      <c r="S23286" s="42">
        <v>29797</v>
      </c>
      <c r="T23286" s="66" t="s">
        <v>3273</v>
      </c>
    </row>
    <row r="23287" spans="19:20">
      <c r="S23287" s="42">
        <v>29798</v>
      </c>
      <c r="T23287" s="66" t="s">
        <v>3273</v>
      </c>
    </row>
    <row r="23288" spans="19:20">
      <c r="S23288" s="42">
        <v>29799</v>
      </c>
      <c r="T23288" s="66" t="s">
        <v>3273</v>
      </c>
    </row>
    <row r="23289" spans="19:20">
      <c r="S23289" s="42">
        <v>29800</v>
      </c>
      <c r="T23289" s="66" t="s">
        <v>3273</v>
      </c>
    </row>
    <row r="23290" spans="19:20">
      <c r="S23290" s="42">
        <v>29801</v>
      </c>
      <c r="T23290" s="66" t="s">
        <v>3273</v>
      </c>
    </row>
    <row r="23291" spans="19:20">
      <c r="S23291" s="42">
        <v>27610</v>
      </c>
      <c r="T23291" s="66" t="s">
        <v>3273</v>
      </c>
    </row>
    <row r="23292" spans="19:20">
      <c r="S23292" s="42">
        <v>29802</v>
      </c>
      <c r="T23292" s="66" t="s">
        <v>3213</v>
      </c>
    </row>
    <row r="23293" spans="19:20">
      <c r="S23293" s="42">
        <v>6251</v>
      </c>
      <c r="T23293" s="66" t="s">
        <v>3311</v>
      </c>
    </row>
    <row r="23294" spans="19:20">
      <c r="S23294" s="42">
        <v>29803</v>
      </c>
      <c r="T23294" s="66" t="s">
        <v>3311</v>
      </c>
    </row>
    <row r="23295" spans="19:20">
      <c r="S23295" s="42">
        <v>29804</v>
      </c>
      <c r="T23295" s="66" t="s">
        <v>3311</v>
      </c>
    </row>
    <row r="23296" spans="19:20">
      <c r="S23296" s="42">
        <v>29805</v>
      </c>
      <c r="T23296" s="66" t="s">
        <v>3311</v>
      </c>
    </row>
    <row r="23297" spans="19:20">
      <c r="S23297" s="42">
        <v>29806</v>
      </c>
      <c r="T23297" s="66" t="s">
        <v>3311</v>
      </c>
    </row>
    <row r="23298" spans="19:20">
      <c r="S23298" s="42">
        <v>29807</v>
      </c>
      <c r="T23298" s="66" t="s">
        <v>3311</v>
      </c>
    </row>
    <row r="23299" spans="19:20">
      <c r="S23299" s="42">
        <v>29808</v>
      </c>
      <c r="T23299" s="66" t="s">
        <v>3311</v>
      </c>
    </row>
    <row r="23300" spans="19:20">
      <c r="S23300" s="42">
        <v>29809</v>
      </c>
      <c r="T23300" s="66" t="s">
        <v>3311</v>
      </c>
    </row>
    <row r="23301" spans="19:20">
      <c r="S23301" s="42">
        <v>29810</v>
      </c>
      <c r="T23301" s="66" t="s">
        <v>3311</v>
      </c>
    </row>
    <row r="23302" spans="19:20">
      <c r="S23302" s="42">
        <v>29811</v>
      </c>
      <c r="T23302" s="66" t="s">
        <v>3311</v>
      </c>
    </row>
    <row r="23303" spans="19:20">
      <c r="S23303" s="42">
        <v>27611</v>
      </c>
      <c r="T23303" s="66" t="s">
        <v>3311</v>
      </c>
    </row>
    <row r="23304" spans="19:20">
      <c r="S23304" s="42">
        <v>29812</v>
      </c>
      <c r="T23304" s="66" t="s">
        <v>3311</v>
      </c>
    </row>
    <row r="23305" spans="19:20">
      <c r="S23305" s="42">
        <v>29813</v>
      </c>
      <c r="T23305" s="66" t="s">
        <v>3311</v>
      </c>
    </row>
    <row r="23306" spans="19:20">
      <c r="S23306" s="42">
        <v>51117</v>
      </c>
      <c r="T23306" s="66" t="s">
        <v>3278</v>
      </c>
    </row>
    <row r="23307" spans="19:20">
      <c r="S23307" s="42">
        <v>29815</v>
      </c>
      <c r="T23307" s="66" t="s">
        <v>3273</v>
      </c>
    </row>
    <row r="23308" spans="19:20">
      <c r="S23308" s="42">
        <v>29814</v>
      </c>
      <c r="T23308" s="66" t="s">
        <v>3273</v>
      </c>
    </row>
    <row r="23309" spans="19:20">
      <c r="S23309" s="42">
        <v>29820</v>
      </c>
      <c r="T23309" s="66" t="s">
        <v>3213</v>
      </c>
    </row>
    <row r="23310" spans="19:20">
      <c r="S23310" s="42">
        <v>29819</v>
      </c>
      <c r="T23310" s="66" t="s">
        <v>3213</v>
      </c>
    </row>
    <row r="23311" spans="19:20">
      <c r="S23311" s="42">
        <v>27618</v>
      </c>
      <c r="T23311" s="66" t="s">
        <v>3354</v>
      </c>
    </row>
    <row r="23312" spans="19:20">
      <c r="S23312" s="42">
        <v>27617</v>
      </c>
      <c r="T23312" s="66" t="s">
        <v>3354</v>
      </c>
    </row>
    <row r="23313" spans="19:20">
      <c r="S23313" s="42">
        <v>29818</v>
      </c>
      <c r="T23313" s="66" t="s">
        <v>3354</v>
      </c>
    </row>
    <row r="23314" spans="19:20">
      <c r="S23314" s="42">
        <v>27616</v>
      </c>
      <c r="T23314" s="66" t="s">
        <v>3346</v>
      </c>
    </row>
    <row r="23315" spans="19:20">
      <c r="S23315" s="42">
        <v>27615</v>
      </c>
      <c r="T23315" s="66" t="s">
        <v>5644</v>
      </c>
    </row>
    <row r="23316" spans="19:20">
      <c r="S23316" s="42">
        <v>27614</v>
      </c>
      <c r="T23316" s="66" t="s">
        <v>5644</v>
      </c>
    </row>
    <row r="23317" spans="19:20">
      <c r="S23317" s="42">
        <v>27613</v>
      </c>
      <c r="T23317" s="66" t="s">
        <v>3213</v>
      </c>
    </row>
    <row r="23318" spans="19:20">
      <c r="S23318" s="42">
        <v>27612</v>
      </c>
      <c r="T23318" s="66" t="s">
        <v>3213</v>
      </c>
    </row>
    <row r="23319" spans="19:20">
      <c r="S23319" s="42">
        <v>29817</v>
      </c>
      <c r="T23319" s="66" t="s">
        <v>3213</v>
      </c>
    </row>
    <row r="23320" spans="19:20">
      <c r="S23320" s="42">
        <v>29816</v>
      </c>
      <c r="T23320" s="66" t="s">
        <v>3213</v>
      </c>
    </row>
    <row r="23321" spans="19:20">
      <c r="S23321" s="66" t="s">
        <v>5645</v>
      </c>
      <c r="T23321" s="66" t="s">
        <v>4642</v>
      </c>
    </row>
    <row r="23322" spans="19:20">
      <c r="S23322" s="66" t="s">
        <v>5646</v>
      </c>
      <c r="T23322" s="66" t="s">
        <v>4734</v>
      </c>
    </row>
    <row r="23323" spans="19:20">
      <c r="S23323" s="66" t="s">
        <v>5647</v>
      </c>
      <c r="T23323" s="66" t="s">
        <v>4734</v>
      </c>
    </row>
    <row r="23324" spans="19:20">
      <c r="S23324" s="66" t="s">
        <v>5648</v>
      </c>
      <c r="T23324" s="66" t="s">
        <v>4734</v>
      </c>
    </row>
    <row r="23325" spans="19:20">
      <c r="S23325" s="66" t="s">
        <v>5649</v>
      </c>
      <c r="T23325" s="66" t="s">
        <v>4734</v>
      </c>
    </row>
    <row r="23326" spans="19:20">
      <c r="S23326" s="66" t="s">
        <v>5650</v>
      </c>
      <c r="T23326" s="66" t="s">
        <v>2160</v>
      </c>
    </row>
    <row r="23327" spans="19:20">
      <c r="S23327" s="66" t="s">
        <v>5651</v>
      </c>
      <c r="T23327" s="66" t="s">
        <v>3216</v>
      </c>
    </row>
    <row r="23328" spans="19:20">
      <c r="S23328" s="66" t="s">
        <v>5652</v>
      </c>
      <c r="T23328" s="66" t="s">
        <v>3216</v>
      </c>
    </row>
    <row r="23329" spans="19:20">
      <c r="S23329" s="66" t="s">
        <v>5653</v>
      </c>
      <c r="T23329" s="66" t="s">
        <v>4759</v>
      </c>
    </row>
    <row r="23330" spans="19:20">
      <c r="S23330" s="42">
        <v>29821</v>
      </c>
      <c r="T23330" s="66" t="s">
        <v>3216</v>
      </c>
    </row>
    <row r="23331" spans="19:20">
      <c r="S23331" s="42">
        <v>29822</v>
      </c>
      <c r="T23331" s="66" t="s">
        <v>3216</v>
      </c>
    </row>
    <row r="23332" spans="19:20">
      <c r="S23332" s="42">
        <v>29823</v>
      </c>
      <c r="T23332" s="66" t="s">
        <v>3216</v>
      </c>
    </row>
    <row r="23333" spans="19:20">
      <c r="S23333" s="42">
        <v>29824</v>
      </c>
      <c r="T23333" s="66" t="s">
        <v>3216</v>
      </c>
    </row>
    <row r="23334" spans="19:20">
      <c r="S23334" s="42">
        <v>29825</v>
      </c>
      <c r="T23334" s="66" t="s">
        <v>3216</v>
      </c>
    </row>
    <row r="23335" spans="19:20">
      <c r="S23335" s="42">
        <v>29826</v>
      </c>
      <c r="T23335" s="66" t="s">
        <v>3216</v>
      </c>
    </row>
    <row r="23336" spans="19:20">
      <c r="S23336" s="42">
        <v>29827</v>
      </c>
      <c r="T23336" s="66" t="s">
        <v>3216</v>
      </c>
    </row>
    <row r="23337" spans="19:20">
      <c r="S23337" s="42">
        <v>29828</v>
      </c>
      <c r="T23337" s="66" t="s">
        <v>3216</v>
      </c>
    </row>
    <row r="23338" spans="19:20">
      <c r="S23338" s="42">
        <v>29829</v>
      </c>
      <c r="T23338" s="66" t="s">
        <v>3216</v>
      </c>
    </row>
    <row r="23339" spans="19:20">
      <c r="S23339" s="42">
        <v>29830</v>
      </c>
      <c r="T23339" s="66" t="s">
        <v>3354</v>
      </c>
    </row>
    <row r="23340" spans="19:20">
      <c r="S23340" s="42">
        <v>29831</v>
      </c>
      <c r="T23340" s="66" t="s">
        <v>3245</v>
      </c>
    </row>
    <row r="23341" spans="19:20">
      <c r="S23341" s="42">
        <v>29832</v>
      </c>
      <c r="T23341" s="66" t="s">
        <v>3245</v>
      </c>
    </row>
    <row r="23342" spans="19:20">
      <c r="S23342" s="42">
        <v>29833</v>
      </c>
      <c r="T23342" s="66" t="s">
        <v>3245</v>
      </c>
    </row>
    <row r="23343" spans="19:20">
      <c r="S23343" s="42">
        <v>27619</v>
      </c>
      <c r="T23343" s="66" t="s">
        <v>3245</v>
      </c>
    </row>
    <row r="23344" spans="19:20">
      <c r="S23344" s="42">
        <v>27620</v>
      </c>
      <c r="T23344" s="66" t="s">
        <v>3245</v>
      </c>
    </row>
    <row r="23345" spans="19:20">
      <c r="S23345" s="42">
        <v>27621</v>
      </c>
      <c r="T23345" s="66" t="s">
        <v>3245</v>
      </c>
    </row>
    <row r="23346" spans="19:20">
      <c r="S23346" s="42">
        <v>27622</v>
      </c>
      <c r="T23346" s="66" t="s">
        <v>3213</v>
      </c>
    </row>
    <row r="23347" spans="19:20">
      <c r="S23347" s="42">
        <v>29834</v>
      </c>
      <c r="T23347" s="66" t="s">
        <v>3213</v>
      </c>
    </row>
    <row r="23348" spans="19:20">
      <c r="S23348" s="42">
        <v>29835</v>
      </c>
      <c r="T23348" s="66" t="s">
        <v>3213</v>
      </c>
    </row>
    <row r="23349" spans="19:20">
      <c r="S23349" s="42">
        <v>29836</v>
      </c>
      <c r="T23349" s="66" t="s">
        <v>3213</v>
      </c>
    </row>
    <row r="23350" spans="19:20">
      <c r="S23350" s="42">
        <v>29837</v>
      </c>
      <c r="T23350" s="66" t="s">
        <v>3213</v>
      </c>
    </row>
    <row r="23351" spans="19:20">
      <c r="S23351" s="42">
        <v>27623</v>
      </c>
      <c r="T23351" s="66" t="s">
        <v>3216</v>
      </c>
    </row>
    <row r="23352" spans="19:20">
      <c r="S23352" s="42">
        <v>27624</v>
      </c>
      <c r="T23352" s="66" t="s">
        <v>3216</v>
      </c>
    </row>
    <row r="23353" spans="19:20">
      <c r="S23353" s="42">
        <v>27625</v>
      </c>
      <c r="T23353" s="66" t="s">
        <v>3216</v>
      </c>
    </row>
    <row r="23354" spans="19:20">
      <c r="S23354" s="42">
        <v>27626</v>
      </c>
      <c r="T23354" s="66" t="s">
        <v>5654</v>
      </c>
    </row>
    <row r="23355" spans="19:20">
      <c r="S23355" s="42">
        <v>27627</v>
      </c>
      <c r="T23355" s="66" t="s">
        <v>3421</v>
      </c>
    </row>
    <row r="23356" spans="19:20">
      <c r="S23356" s="42">
        <v>29854</v>
      </c>
      <c r="T23356" s="66" t="s">
        <v>5654</v>
      </c>
    </row>
    <row r="23357" spans="19:20">
      <c r="S23357" s="42">
        <v>29853</v>
      </c>
      <c r="T23357" s="66" t="s">
        <v>3273</v>
      </c>
    </row>
    <row r="23358" spans="19:20">
      <c r="S23358" s="42">
        <v>29852</v>
      </c>
      <c r="T23358" s="66" t="s">
        <v>3273</v>
      </c>
    </row>
    <row r="23359" spans="19:20">
      <c r="S23359" s="42">
        <v>29851</v>
      </c>
      <c r="T23359" s="66" t="s">
        <v>3273</v>
      </c>
    </row>
    <row r="23360" spans="19:20">
      <c r="S23360" s="42">
        <v>29850</v>
      </c>
      <c r="T23360" s="66" t="s">
        <v>3273</v>
      </c>
    </row>
    <row r="23361" spans="19:20">
      <c r="S23361" s="42">
        <v>29849</v>
      </c>
      <c r="T23361" s="66" t="s">
        <v>3273</v>
      </c>
    </row>
    <row r="23362" spans="19:20">
      <c r="S23362" s="42">
        <v>29848</v>
      </c>
      <c r="T23362" s="66" t="s">
        <v>3273</v>
      </c>
    </row>
    <row r="23363" spans="19:20">
      <c r="S23363" s="42">
        <v>29847</v>
      </c>
      <c r="T23363" s="66" t="s">
        <v>3273</v>
      </c>
    </row>
    <row r="23364" spans="19:20">
      <c r="S23364" s="42">
        <v>29846</v>
      </c>
      <c r="T23364" s="66" t="s">
        <v>3273</v>
      </c>
    </row>
    <row r="23365" spans="19:20">
      <c r="S23365" s="42">
        <v>29845</v>
      </c>
      <c r="T23365" s="66" t="s">
        <v>3273</v>
      </c>
    </row>
    <row r="23366" spans="19:20">
      <c r="S23366" s="42">
        <v>29844</v>
      </c>
      <c r="T23366" s="66" t="s">
        <v>3273</v>
      </c>
    </row>
    <row r="23367" spans="19:20">
      <c r="S23367" s="42">
        <v>29843</v>
      </c>
      <c r="T23367" s="66" t="s">
        <v>3273</v>
      </c>
    </row>
    <row r="23368" spans="19:20">
      <c r="S23368" s="42">
        <v>29842</v>
      </c>
      <c r="T23368" s="66" t="s">
        <v>3273</v>
      </c>
    </row>
    <row r="23369" spans="19:20">
      <c r="S23369" s="42">
        <v>29841</v>
      </c>
      <c r="T23369" s="66" t="s">
        <v>3273</v>
      </c>
    </row>
    <row r="23370" spans="19:20">
      <c r="S23370" s="42">
        <v>29840</v>
      </c>
      <c r="T23370" s="66" t="s">
        <v>3273</v>
      </c>
    </row>
    <row r="23371" spans="19:20">
      <c r="S23371" s="42">
        <v>29839</v>
      </c>
      <c r="T23371" s="66" t="s">
        <v>3273</v>
      </c>
    </row>
    <row r="23372" spans="19:20">
      <c r="S23372" s="42">
        <v>29838</v>
      </c>
      <c r="T23372" s="66" t="s">
        <v>3273</v>
      </c>
    </row>
    <row r="23373" spans="19:20">
      <c r="S23373" s="42">
        <v>83415</v>
      </c>
      <c r="T23373" s="66" t="s">
        <v>3313</v>
      </c>
    </row>
    <row r="23374" spans="19:20">
      <c r="S23374" s="42">
        <v>83414</v>
      </c>
      <c r="T23374" s="66" t="s">
        <v>3313</v>
      </c>
    </row>
    <row r="23375" spans="19:20">
      <c r="S23375" s="66" t="s">
        <v>5655</v>
      </c>
      <c r="T23375" s="66" t="s">
        <v>3230</v>
      </c>
    </row>
    <row r="23376" spans="19:20">
      <c r="S23376" s="66" t="s">
        <v>5656</v>
      </c>
      <c r="T23376" s="66" t="s">
        <v>3230</v>
      </c>
    </row>
    <row r="23377" spans="19:20">
      <c r="S23377" s="66" t="s">
        <v>5657</v>
      </c>
      <c r="T23377" s="66" t="s">
        <v>3230</v>
      </c>
    </row>
    <row r="23378" spans="19:20">
      <c r="S23378" s="42">
        <v>29865</v>
      </c>
      <c r="T23378" s="66" t="s">
        <v>5264</v>
      </c>
    </row>
    <row r="23379" spans="19:20">
      <c r="S23379" s="42">
        <v>27632</v>
      </c>
      <c r="T23379" s="66" t="s">
        <v>5264</v>
      </c>
    </row>
    <row r="23380" spans="19:20">
      <c r="S23380" s="42">
        <v>27631</v>
      </c>
      <c r="T23380" s="66" t="s">
        <v>5658</v>
      </c>
    </row>
    <row r="23381" spans="19:20">
      <c r="S23381" s="42">
        <v>29864</v>
      </c>
      <c r="T23381" s="66" t="s">
        <v>3216</v>
      </c>
    </row>
    <row r="23382" spans="19:20">
      <c r="S23382" s="42">
        <v>27630</v>
      </c>
      <c r="T23382" s="66" t="s">
        <v>3216</v>
      </c>
    </row>
    <row r="23383" spans="19:20">
      <c r="S23383" s="42">
        <v>27629</v>
      </c>
      <c r="T23383" s="66" t="s">
        <v>3216</v>
      </c>
    </row>
    <row r="23384" spans="19:20">
      <c r="S23384" s="42">
        <v>27628</v>
      </c>
      <c r="T23384" s="66" t="s">
        <v>3216</v>
      </c>
    </row>
    <row r="23385" spans="19:20">
      <c r="S23385" s="42">
        <v>53000</v>
      </c>
      <c r="T23385" s="66" t="s">
        <v>3247</v>
      </c>
    </row>
    <row r="23386" spans="19:20">
      <c r="S23386" s="42">
        <v>53001</v>
      </c>
      <c r="T23386" s="66" t="s">
        <v>3247</v>
      </c>
    </row>
    <row r="23387" spans="19:20">
      <c r="S23387" s="42">
        <v>53002</v>
      </c>
      <c r="T23387" s="66" t="s">
        <v>3247</v>
      </c>
    </row>
    <row r="23388" spans="19:20">
      <c r="S23388" s="42">
        <v>53003</v>
      </c>
      <c r="T23388" s="66" t="s">
        <v>3247</v>
      </c>
    </row>
    <row r="23389" spans="19:20">
      <c r="S23389" s="42">
        <v>53004</v>
      </c>
      <c r="T23389" s="66" t="s">
        <v>3247</v>
      </c>
    </row>
    <row r="23390" spans="19:20">
      <c r="S23390" s="42">
        <v>53005</v>
      </c>
      <c r="T23390" s="66" t="s">
        <v>3247</v>
      </c>
    </row>
    <row r="23391" spans="19:20">
      <c r="S23391" s="42">
        <v>53006</v>
      </c>
      <c r="T23391" s="66" t="s">
        <v>3247</v>
      </c>
    </row>
    <row r="23392" spans="19:20">
      <c r="S23392" s="42">
        <v>53007</v>
      </c>
      <c r="T23392" s="66" t="s">
        <v>3247</v>
      </c>
    </row>
    <row r="23393" spans="19:20">
      <c r="S23393" s="42">
        <v>53008</v>
      </c>
      <c r="T23393" s="66" t="s">
        <v>3247</v>
      </c>
    </row>
    <row r="23394" spans="19:20">
      <c r="S23394" s="42">
        <v>53009</v>
      </c>
      <c r="T23394" s="66" t="s">
        <v>3247</v>
      </c>
    </row>
    <row r="23395" spans="19:20">
      <c r="S23395" s="42">
        <v>53010</v>
      </c>
      <c r="T23395" s="66" t="s">
        <v>3247</v>
      </c>
    </row>
    <row r="23396" spans="19:20">
      <c r="S23396" s="42">
        <v>53011</v>
      </c>
      <c r="T23396" s="66" t="s">
        <v>3247</v>
      </c>
    </row>
    <row r="23397" spans="19:20">
      <c r="S23397" s="42">
        <v>53012</v>
      </c>
      <c r="T23397" s="66" t="s">
        <v>3247</v>
      </c>
    </row>
    <row r="23398" spans="19:20">
      <c r="S23398" s="42">
        <v>53013</v>
      </c>
      <c r="T23398" s="66" t="s">
        <v>3247</v>
      </c>
    </row>
    <row r="23399" spans="19:20">
      <c r="S23399" s="42">
        <v>53014</v>
      </c>
      <c r="T23399" s="66" t="s">
        <v>3247</v>
      </c>
    </row>
    <row r="23400" spans="19:20">
      <c r="S23400" s="42">
        <v>53015</v>
      </c>
      <c r="T23400" s="66" t="s">
        <v>3247</v>
      </c>
    </row>
    <row r="23401" spans="19:20">
      <c r="S23401" s="42">
        <v>53016</v>
      </c>
      <c r="T23401" s="66" t="s">
        <v>3247</v>
      </c>
    </row>
    <row r="23402" spans="19:20">
      <c r="S23402" s="42">
        <v>29866</v>
      </c>
      <c r="T23402" s="66" t="s">
        <v>3213</v>
      </c>
    </row>
    <row r="23403" spans="19:20">
      <c r="S23403" s="42">
        <v>20244</v>
      </c>
      <c r="T23403" s="66" t="s">
        <v>3213</v>
      </c>
    </row>
    <row r="23404" spans="19:20">
      <c r="S23404" s="42">
        <v>29867</v>
      </c>
      <c r="T23404" s="66" t="s">
        <v>3245</v>
      </c>
    </row>
    <row r="23405" spans="19:20">
      <c r="S23405" s="42">
        <v>27636</v>
      </c>
      <c r="T23405" s="66" t="s">
        <v>3238</v>
      </c>
    </row>
    <row r="23406" spans="19:20">
      <c r="S23406" s="42">
        <v>6252</v>
      </c>
      <c r="T23406" s="66" t="s">
        <v>3238</v>
      </c>
    </row>
    <row r="23407" spans="19:20">
      <c r="S23407" s="42">
        <v>29875</v>
      </c>
      <c r="T23407" s="66" t="s">
        <v>3238</v>
      </c>
    </row>
    <row r="23408" spans="19:20">
      <c r="S23408" s="42">
        <v>29874</v>
      </c>
      <c r="T23408" s="66" t="s">
        <v>3238</v>
      </c>
    </row>
    <row r="23409" spans="19:20">
      <c r="S23409" s="42">
        <v>29873</v>
      </c>
      <c r="T23409" s="66" t="s">
        <v>3238</v>
      </c>
    </row>
    <row r="23410" spans="19:20">
      <c r="S23410" s="42">
        <v>27635</v>
      </c>
      <c r="T23410" s="66" t="s">
        <v>3238</v>
      </c>
    </row>
    <row r="23411" spans="19:20">
      <c r="S23411" s="42">
        <v>27634</v>
      </c>
      <c r="T23411" s="66" t="s">
        <v>3238</v>
      </c>
    </row>
    <row r="23412" spans="19:20">
      <c r="S23412" s="42">
        <v>29872</v>
      </c>
      <c r="T23412" s="66" t="s">
        <v>3238</v>
      </c>
    </row>
    <row r="23413" spans="19:20">
      <c r="S23413" s="42">
        <v>29871</v>
      </c>
      <c r="T23413" s="66" t="s">
        <v>3238</v>
      </c>
    </row>
    <row r="23414" spans="19:20">
      <c r="S23414" s="42">
        <v>29870</v>
      </c>
      <c r="T23414" s="66" t="s">
        <v>3238</v>
      </c>
    </row>
    <row r="23415" spans="19:20">
      <c r="S23415" s="42">
        <v>27633</v>
      </c>
      <c r="T23415" s="66" t="s">
        <v>3238</v>
      </c>
    </row>
    <row r="23416" spans="19:20">
      <c r="S23416" s="42">
        <v>29869</v>
      </c>
      <c r="T23416" s="66" t="s">
        <v>3238</v>
      </c>
    </row>
    <row r="23417" spans="19:20">
      <c r="S23417" s="42">
        <v>29868</v>
      </c>
      <c r="T23417" s="66" t="s">
        <v>3238</v>
      </c>
    </row>
    <row r="23418" spans="19:20">
      <c r="S23418" s="66" t="s">
        <v>5659</v>
      </c>
      <c r="T23418" s="66" t="s">
        <v>3442</v>
      </c>
    </row>
    <row r="23419" spans="19:20">
      <c r="S23419" s="66" t="s">
        <v>5660</v>
      </c>
      <c r="T23419" s="66" t="s">
        <v>3442</v>
      </c>
    </row>
    <row r="23420" spans="19:20">
      <c r="S23420" s="66" t="s">
        <v>5661</v>
      </c>
      <c r="T23420" s="66" t="s">
        <v>3442</v>
      </c>
    </row>
    <row r="23421" spans="19:20">
      <c r="S23421" s="66" t="s">
        <v>5662</v>
      </c>
      <c r="T23421" s="66" t="s">
        <v>3442</v>
      </c>
    </row>
    <row r="23422" spans="19:20">
      <c r="S23422" s="66" t="s">
        <v>5663</v>
      </c>
      <c r="T23422" s="66" t="s">
        <v>3442</v>
      </c>
    </row>
    <row r="23423" spans="19:20">
      <c r="S23423" s="66" t="s">
        <v>5664</v>
      </c>
      <c r="T23423" s="66" t="s">
        <v>3442</v>
      </c>
    </row>
    <row r="23424" spans="19:20">
      <c r="S23424" s="66" t="s">
        <v>5665</v>
      </c>
      <c r="T23424" s="66" t="s">
        <v>3442</v>
      </c>
    </row>
    <row r="23425" spans="19:20">
      <c r="S23425" s="66" t="s">
        <v>5666</v>
      </c>
      <c r="T23425" s="66" t="s">
        <v>3442</v>
      </c>
    </row>
    <row r="23426" spans="19:20">
      <c r="S23426" s="66" t="s">
        <v>5667</v>
      </c>
      <c r="T23426" s="66" t="s">
        <v>4734</v>
      </c>
    </row>
    <row r="23427" spans="19:20">
      <c r="S23427" s="66" t="s">
        <v>5668</v>
      </c>
      <c r="T23427" s="66" t="s">
        <v>3442</v>
      </c>
    </row>
    <row r="23428" spans="19:20">
      <c r="S23428" s="66" t="s">
        <v>5669</v>
      </c>
      <c r="T23428" s="66" t="s">
        <v>3442</v>
      </c>
    </row>
    <row r="23429" spans="19:20">
      <c r="S23429" s="66" t="s">
        <v>5670</v>
      </c>
      <c r="T23429" s="66" t="s">
        <v>3442</v>
      </c>
    </row>
    <row r="23430" spans="19:20">
      <c r="S23430" s="66" t="s">
        <v>5671</v>
      </c>
      <c r="T23430" s="66" t="s">
        <v>3442</v>
      </c>
    </row>
    <row r="23431" spans="19:20">
      <c r="S23431" s="66" t="s">
        <v>5672</v>
      </c>
      <c r="T23431" s="66" t="s">
        <v>3442</v>
      </c>
    </row>
    <row r="23432" spans="19:20">
      <c r="S23432" s="66" t="s">
        <v>5673</v>
      </c>
      <c r="T23432" s="66" t="s">
        <v>3442</v>
      </c>
    </row>
    <row r="23433" spans="19:20">
      <c r="S23433" s="66" t="s">
        <v>5674</v>
      </c>
      <c r="T23433" s="66" t="s">
        <v>3442</v>
      </c>
    </row>
    <row r="23434" spans="19:20">
      <c r="S23434" s="66" t="s">
        <v>5675</v>
      </c>
      <c r="T23434" s="66" t="s">
        <v>3442</v>
      </c>
    </row>
    <row r="23435" spans="19:20">
      <c r="S23435" s="66" t="s">
        <v>5676</v>
      </c>
      <c r="T23435" s="66" t="s">
        <v>3442</v>
      </c>
    </row>
    <row r="23436" spans="19:20">
      <c r="S23436" s="66" t="s">
        <v>5677</v>
      </c>
      <c r="T23436" s="66" t="s">
        <v>3442</v>
      </c>
    </row>
    <row r="23437" spans="19:20">
      <c r="S23437" s="66" t="s">
        <v>5678</v>
      </c>
      <c r="T23437" s="66" t="s">
        <v>3442</v>
      </c>
    </row>
    <row r="23438" spans="19:20">
      <c r="S23438" s="42">
        <v>1042753</v>
      </c>
      <c r="T23438" s="66" t="s">
        <v>5679</v>
      </c>
    </row>
    <row r="23439" spans="19:20">
      <c r="S23439" s="42">
        <v>1042752</v>
      </c>
      <c r="T23439" s="66" t="s">
        <v>5679</v>
      </c>
    </row>
    <row r="23440" spans="19:20">
      <c r="S23440" s="42">
        <v>1004136</v>
      </c>
      <c r="T23440" s="66" t="s">
        <v>5679</v>
      </c>
    </row>
    <row r="23441" spans="19:20">
      <c r="S23441" s="42">
        <v>29876</v>
      </c>
      <c r="T23441" s="66" t="s">
        <v>5680</v>
      </c>
    </row>
    <row r="23442" spans="19:20">
      <c r="S23442" s="42">
        <v>29877</v>
      </c>
      <c r="T23442" s="66" t="s">
        <v>3245</v>
      </c>
    </row>
    <row r="23443" spans="19:20">
      <c r="S23443" s="42">
        <v>5411</v>
      </c>
      <c r="T23443" s="66" t="s">
        <v>5681</v>
      </c>
    </row>
    <row r="23444" spans="19:20">
      <c r="S23444" s="42">
        <v>29856</v>
      </c>
      <c r="T23444" s="66" t="s">
        <v>5682</v>
      </c>
    </row>
    <row r="23445" spans="19:20">
      <c r="S23445" s="42">
        <v>29858</v>
      </c>
      <c r="T23445" s="66" t="s">
        <v>5682</v>
      </c>
    </row>
    <row r="23446" spans="19:20">
      <c r="S23446" s="42">
        <v>29855</v>
      </c>
      <c r="T23446" s="66" t="s">
        <v>5682</v>
      </c>
    </row>
    <row r="23447" spans="19:20">
      <c r="S23447" s="42">
        <v>29857</v>
      </c>
      <c r="T23447" s="66" t="s">
        <v>5682</v>
      </c>
    </row>
    <row r="23448" spans="19:20">
      <c r="S23448" s="42">
        <v>29860</v>
      </c>
      <c r="T23448" s="66" t="s">
        <v>5682</v>
      </c>
    </row>
    <row r="23449" spans="19:20">
      <c r="S23449" s="42">
        <v>29859</v>
      </c>
      <c r="T23449" s="66" t="s">
        <v>5682</v>
      </c>
    </row>
    <row r="23450" spans="19:20">
      <c r="S23450" s="42">
        <v>29862</v>
      </c>
      <c r="T23450" s="66" t="s">
        <v>5682</v>
      </c>
    </row>
    <row r="23451" spans="19:20">
      <c r="S23451" s="42">
        <v>29861</v>
      </c>
      <c r="T23451" s="66" t="s">
        <v>5682</v>
      </c>
    </row>
    <row r="23452" spans="19:20">
      <c r="S23452" s="42">
        <v>29863</v>
      </c>
      <c r="T23452" s="66" t="s">
        <v>5682</v>
      </c>
    </row>
    <row r="23453" spans="19:20">
      <c r="S23453" s="42">
        <v>27637</v>
      </c>
      <c r="T23453" s="66" t="s">
        <v>3319</v>
      </c>
    </row>
    <row r="23454" spans="19:20">
      <c r="S23454" s="42">
        <v>29879</v>
      </c>
      <c r="T23454" s="66" t="s">
        <v>5682</v>
      </c>
    </row>
    <row r="23455" spans="19:20">
      <c r="S23455" s="42">
        <v>29878</v>
      </c>
      <c r="T23455" s="66" t="s">
        <v>3319</v>
      </c>
    </row>
    <row r="23456" spans="19:20">
      <c r="S23456" s="42">
        <v>29881</v>
      </c>
      <c r="T23456" s="66" t="s">
        <v>5682</v>
      </c>
    </row>
    <row r="23457" spans="19:20">
      <c r="S23457" s="42">
        <v>29880</v>
      </c>
      <c r="T23457" s="66" t="s">
        <v>5682</v>
      </c>
    </row>
    <row r="23458" spans="19:20">
      <c r="S23458" s="42">
        <v>29882</v>
      </c>
      <c r="T23458" s="66" t="s">
        <v>3213</v>
      </c>
    </row>
    <row r="23459" spans="19:20">
      <c r="S23459" s="42">
        <v>29883</v>
      </c>
      <c r="T23459" s="66" t="s">
        <v>3213</v>
      </c>
    </row>
    <row r="23460" spans="19:20">
      <c r="S23460" s="42">
        <v>29884</v>
      </c>
      <c r="T23460" s="66" t="s">
        <v>3213</v>
      </c>
    </row>
    <row r="23461" spans="19:20">
      <c r="S23461" s="42">
        <v>29885</v>
      </c>
      <c r="T23461" s="66" t="s">
        <v>3213</v>
      </c>
    </row>
    <row r="23462" spans="19:20">
      <c r="S23462" s="42">
        <v>27638</v>
      </c>
      <c r="T23462" s="66" t="s">
        <v>3213</v>
      </c>
    </row>
    <row r="23463" spans="19:20">
      <c r="S23463" s="42">
        <v>29886</v>
      </c>
      <c r="T23463" s="66" t="s">
        <v>5683</v>
      </c>
    </row>
    <row r="23464" spans="19:20">
      <c r="S23464" s="42">
        <v>29887</v>
      </c>
      <c r="T23464" s="66" t="s">
        <v>5683</v>
      </c>
    </row>
    <row r="23465" spans="19:20">
      <c r="S23465" s="42">
        <v>29888</v>
      </c>
      <c r="T23465" s="66" t="s">
        <v>3274</v>
      </c>
    </row>
    <row r="23466" spans="19:20">
      <c r="S23466" s="42">
        <v>29889</v>
      </c>
      <c r="T23466" s="66" t="s">
        <v>4759</v>
      </c>
    </row>
    <row r="23467" spans="19:20">
      <c r="S23467" s="42">
        <v>53017</v>
      </c>
      <c r="T23467" s="66" t="s">
        <v>3247</v>
      </c>
    </row>
    <row r="23468" spans="19:20">
      <c r="S23468" s="42">
        <v>51118</v>
      </c>
      <c r="T23468" s="66" t="s">
        <v>3278</v>
      </c>
    </row>
    <row r="23469" spans="19:20">
      <c r="S23469" s="42">
        <v>29890</v>
      </c>
      <c r="T23469" s="66" t="s">
        <v>5684</v>
      </c>
    </row>
    <row r="23470" spans="19:20">
      <c r="S23470" s="42">
        <v>29891</v>
      </c>
      <c r="T23470" s="66" t="s">
        <v>5684</v>
      </c>
    </row>
    <row r="23471" spans="19:20">
      <c r="S23471" s="42">
        <v>27639</v>
      </c>
      <c r="T23471" s="66" t="s">
        <v>3213</v>
      </c>
    </row>
    <row r="23472" spans="19:20">
      <c r="S23472" s="42">
        <v>29892</v>
      </c>
      <c r="T23472" s="66" t="s">
        <v>3213</v>
      </c>
    </row>
    <row r="23473" spans="19:20">
      <c r="S23473" s="42">
        <v>27645</v>
      </c>
      <c r="T23473" s="66" t="s">
        <v>5352</v>
      </c>
    </row>
    <row r="23474" spans="19:20">
      <c r="S23474" s="42">
        <v>27644</v>
      </c>
      <c r="T23474" s="66" t="s">
        <v>3236</v>
      </c>
    </row>
    <row r="23475" spans="19:20">
      <c r="S23475" s="42">
        <v>27643</v>
      </c>
      <c r="T23475" s="66" t="s">
        <v>3236</v>
      </c>
    </row>
    <row r="23476" spans="19:20">
      <c r="S23476" s="42">
        <v>29901</v>
      </c>
      <c r="T23476" s="66" t="s">
        <v>3236</v>
      </c>
    </row>
    <row r="23477" spans="19:20">
      <c r="S23477" s="42">
        <v>29900</v>
      </c>
      <c r="T23477" s="66" t="s">
        <v>3236</v>
      </c>
    </row>
    <row r="23478" spans="19:20">
      <c r="S23478" s="42">
        <v>29899</v>
      </c>
      <c r="T23478" s="66" t="s">
        <v>3236</v>
      </c>
    </row>
    <row r="23479" spans="19:20">
      <c r="S23479" s="42">
        <v>27642</v>
      </c>
      <c r="T23479" s="66" t="s">
        <v>3236</v>
      </c>
    </row>
    <row r="23480" spans="19:20">
      <c r="S23480" s="42">
        <v>29898</v>
      </c>
      <c r="T23480" s="66" t="s">
        <v>3236</v>
      </c>
    </row>
    <row r="23481" spans="19:20">
      <c r="S23481" s="42">
        <v>29897</v>
      </c>
      <c r="T23481" s="66" t="s">
        <v>3236</v>
      </c>
    </row>
    <row r="23482" spans="19:20">
      <c r="S23482" s="42">
        <v>29896</v>
      </c>
      <c r="T23482" s="66" t="s">
        <v>3236</v>
      </c>
    </row>
    <row r="23483" spans="19:20">
      <c r="S23483" s="42">
        <v>29895</v>
      </c>
      <c r="T23483" s="66" t="s">
        <v>3236</v>
      </c>
    </row>
    <row r="23484" spans="19:20">
      <c r="S23484" s="42">
        <v>27641</v>
      </c>
      <c r="T23484" s="66" t="s">
        <v>3236</v>
      </c>
    </row>
    <row r="23485" spans="19:20">
      <c r="S23485" s="42">
        <v>27640</v>
      </c>
      <c r="T23485" s="66" t="s">
        <v>3236</v>
      </c>
    </row>
    <row r="23486" spans="19:20">
      <c r="S23486" s="42">
        <v>29894</v>
      </c>
      <c r="T23486" s="66" t="s">
        <v>3236</v>
      </c>
    </row>
    <row r="23487" spans="19:20">
      <c r="S23487" s="42">
        <v>29893</v>
      </c>
      <c r="T23487" s="66" t="s">
        <v>3236</v>
      </c>
    </row>
    <row r="23488" spans="19:20">
      <c r="S23488" s="42">
        <v>29902</v>
      </c>
      <c r="T23488" s="66" t="s">
        <v>5680</v>
      </c>
    </row>
    <row r="23489" spans="19:20">
      <c r="S23489" s="42">
        <v>29903</v>
      </c>
      <c r="T23489" s="66" t="s">
        <v>3236</v>
      </c>
    </row>
    <row r="23490" spans="19:20">
      <c r="S23490" s="42">
        <v>29904</v>
      </c>
      <c r="T23490" s="66" t="s">
        <v>4759</v>
      </c>
    </row>
    <row r="23491" spans="19:20">
      <c r="S23491" s="42">
        <v>29905</v>
      </c>
      <c r="T23491" s="66" t="s">
        <v>4759</v>
      </c>
    </row>
    <row r="23492" spans="19:20">
      <c r="S23492" s="42">
        <v>29906</v>
      </c>
      <c r="T23492" s="66" t="s">
        <v>3354</v>
      </c>
    </row>
    <row r="23493" spans="19:20">
      <c r="S23493" s="42">
        <v>29907</v>
      </c>
      <c r="T23493" s="66" t="s">
        <v>3354</v>
      </c>
    </row>
    <row r="23494" spans="19:20">
      <c r="S23494" s="42">
        <v>29908</v>
      </c>
      <c r="T23494" s="66" t="s">
        <v>3354</v>
      </c>
    </row>
    <row r="23495" spans="19:20">
      <c r="S23495" s="42">
        <v>29909</v>
      </c>
      <c r="T23495" s="66" t="s">
        <v>3354</v>
      </c>
    </row>
    <row r="23496" spans="19:20">
      <c r="S23496" s="42">
        <v>29910</v>
      </c>
      <c r="T23496" s="66" t="s">
        <v>3354</v>
      </c>
    </row>
    <row r="23497" spans="19:20">
      <c r="S23497" s="42">
        <v>29911</v>
      </c>
      <c r="T23497" s="66" t="s">
        <v>3354</v>
      </c>
    </row>
    <row r="23498" spans="19:20">
      <c r="S23498" s="42">
        <v>29912</v>
      </c>
      <c r="T23498" s="66" t="s">
        <v>3354</v>
      </c>
    </row>
    <row r="23499" spans="19:20">
      <c r="S23499" s="42">
        <v>29913</v>
      </c>
      <c r="T23499" s="66" t="s">
        <v>3354</v>
      </c>
    </row>
    <row r="23500" spans="19:20">
      <c r="S23500" s="66" t="s">
        <v>5685</v>
      </c>
      <c r="T23500" s="66" t="s">
        <v>3216</v>
      </c>
    </row>
    <row r="23501" spans="19:20">
      <c r="S23501" s="66" t="s">
        <v>5686</v>
      </c>
      <c r="T23501" s="66" t="s">
        <v>3216</v>
      </c>
    </row>
    <row r="23502" spans="19:20">
      <c r="S23502" s="42">
        <v>29914</v>
      </c>
      <c r="T23502" s="66" t="s">
        <v>3230</v>
      </c>
    </row>
    <row r="23503" spans="19:20">
      <c r="S23503" s="42">
        <v>29915</v>
      </c>
      <c r="T23503" s="66" t="s">
        <v>3230</v>
      </c>
    </row>
    <row r="23504" spans="19:20">
      <c r="S23504" s="42">
        <v>3184</v>
      </c>
      <c r="T23504" s="66" t="s">
        <v>4746</v>
      </c>
    </row>
    <row r="23505" spans="19:20">
      <c r="S23505" s="42">
        <v>51119</v>
      </c>
      <c r="T23505" s="66" t="s">
        <v>3278</v>
      </c>
    </row>
    <row r="23506" spans="19:20">
      <c r="S23506" s="42">
        <v>27652</v>
      </c>
      <c r="T23506" s="66" t="s">
        <v>5687</v>
      </c>
    </row>
    <row r="23507" spans="19:20">
      <c r="S23507" s="42">
        <v>29923</v>
      </c>
      <c r="T23507" s="66" t="s">
        <v>5688</v>
      </c>
    </row>
    <row r="23508" spans="19:20">
      <c r="S23508" s="66" t="s">
        <v>5689</v>
      </c>
      <c r="T23508" s="66" t="s">
        <v>3247</v>
      </c>
    </row>
    <row r="23509" spans="19:20">
      <c r="S23509" s="42">
        <v>29917</v>
      </c>
      <c r="T23509" s="66" t="s">
        <v>5690</v>
      </c>
    </row>
    <row r="23510" spans="19:20">
      <c r="S23510" s="42">
        <v>29916</v>
      </c>
      <c r="T23510" s="66" t="s">
        <v>5690</v>
      </c>
    </row>
    <row r="23511" spans="19:20">
      <c r="S23511" s="42">
        <v>27655</v>
      </c>
      <c r="T23511" s="66" t="s">
        <v>3273</v>
      </c>
    </row>
    <row r="23512" spans="19:20">
      <c r="S23512" s="42">
        <v>29924</v>
      </c>
      <c r="T23512" s="66" t="s">
        <v>3273</v>
      </c>
    </row>
    <row r="23513" spans="19:20">
      <c r="S23513" s="42">
        <v>27654</v>
      </c>
      <c r="T23513" s="66" t="s">
        <v>5691</v>
      </c>
    </row>
    <row r="23514" spans="19:20">
      <c r="S23514" s="42">
        <v>27653</v>
      </c>
      <c r="T23514" s="66" t="s">
        <v>5691</v>
      </c>
    </row>
    <row r="23515" spans="19:20">
      <c r="S23515" s="42">
        <v>27657</v>
      </c>
      <c r="T23515" s="66" t="s">
        <v>5692</v>
      </c>
    </row>
    <row r="23516" spans="19:20">
      <c r="S23516" s="42">
        <v>29925</v>
      </c>
      <c r="T23516" s="66" t="s">
        <v>5692</v>
      </c>
    </row>
    <row r="23517" spans="19:20">
      <c r="S23517" s="42">
        <v>27656</v>
      </c>
      <c r="T23517" s="66" t="s">
        <v>5692</v>
      </c>
    </row>
    <row r="23518" spans="19:20">
      <c r="S23518" s="42">
        <v>29921</v>
      </c>
      <c r="T23518" s="66" t="s">
        <v>5690</v>
      </c>
    </row>
    <row r="23519" spans="19:20">
      <c r="S23519" s="42">
        <v>29920</v>
      </c>
      <c r="T23519" s="66" t="s">
        <v>5690</v>
      </c>
    </row>
    <row r="23520" spans="19:20">
      <c r="S23520" s="42">
        <v>29919</v>
      </c>
      <c r="T23520" s="66" t="s">
        <v>5690</v>
      </c>
    </row>
    <row r="23521" spans="19:20">
      <c r="S23521" s="42">
        <v>29918</v>
      </c>
      <c r="T23521" s="66" t="s">
        <v>5690</v>
      </c>
    </row>
    <row r="23522" spans="19:20">
      <c r="S23522" s="42">
        <v>29927</v>
      </c>
      <c r="T23522" s="66" t="s">
        <v>5692</v>
      </c>
    </row>
    <row r="23523" spans="19:20">
      <c r="S23523" s="42">
        <v>29926</v>
      </c>
      <c r="T23523" s="66" t="s">
        <v>5692</v>
      </c>
    </row>
    <row r="23524" spans="19:20">
      <c r="S23524" s="42">
        <v>27646</v>
      </c>
      <c r="T23524" s="66" t="s">
        <v>5690</v>
      </c>
    </row>
    <row r="23525" spans="19:20">
      <c r="S23525" s="42">
        <v>6253</v>
      </c>
      <c r="T23525" s="66" t="s">
        <v>5690</v>
      </c>
    </row>
    <row r="23526" spans="19:20">
      <c r="S23526" s="42">
        <v>27651</v>
      </c>
      <c r="T23526" s="66" t="s">
        <v>5690</v>
      </c>
    </row>
    <row r="23527" spans="19:20">
      <c r="S23527" s="42">
        <v>27650</v>
      </c>
      <c r="T23527" s="66" t="s">
        <v>5690</v>
      </c>
    </row>
    <row r="23528" spans="19:20">
      <c r="S23528" s="42">
        <v>27649</v>
      </c>
      <c r="T23528" s="66" t="s">
        <v>5690</v>
      </c>
    </row>
    <row r="23529" spans="19:20">
      <c r="S23529" s="42">
        <v>5412</v>
      </c>
      <c r="T23529" s="66" t="s">
        <v>5690</v>
      </c>
    </row>
    <row r="23530" spans="19:20">
      <c r="S23530" s="42">
        <v>4036</v>
      </c>
      <c r="T23530" s="66" t="s">
        <v>4470</v>
      </c>
    </row>
    <row r="23531" spans="19:20">
      <c r="S23531" s="42">
        <v>27658</v>
      </c>
      <c r="T23531" s="66" t="s">
        <v>5140</v>
      </c>
    </row>
    <row r="23532" spans="19:20">
      <c r="S23532" s="42">
        <v>27648</v>
      </c>
      <c r="T23532" s="66" t="s">
        <v>5690</v>
      </c>
    </row>
    <row r="23533" spans="19:20">
      <c r="S23533" s="42">
        <v>27647</v>
      </c>
      <c r="T23533" s="66" t="s">
        <v>5690</v>
      </c>
    </row>
    <row r="23534" spans="19:20">
      <c r="S23534" s="42">
        <v>6254</v>
      </c>
      <c r="T23534" s="66" t="s">
        <v>5690</v>
      </c>
    </row>
    <row r="23535" spans="19:20">
      <c r="S23535" s="42">
        <v>29922</v>
      </c>
      <c r="T23535" s="66" t="s">
        <v>5690</v>
      </c>
    </row>
    <row r="23536" spans="19:20">
      <c r="S23536" s="66" t="s">
        <v>5693</v>
      </c>
      <c r="T23536" s="66" t="s">
        <v>3230</v>
      </c>
    </row>
    <row r="23537" spans="19:20">
      <c r="S23537" s="66" t="s">
        <v>5694</v>
      </c>
      <c r="T23537" s="66" t="s">
        <v>3230</v>
      </c>
    </row>
    <row r="23538" spans="19:20">
      <c r="S23538" s="42">
        <v>29929</v>
      </c>
      <c r="T23538" s="66" t="s">
        <v>5695</v>
      </c>
    </row>
    <row r="23539" spans="19:20">
      <c r="S23539" s="42">
        <v>29928</v>
      </c>
      <c r="T23539" s="66" t="s">
        <v>5695</v>
      </c>
    </row>
    <row r="23540" spans="19:20">
      <c r="S23540" s="42">
        <v>29931</v>
      </c>
      <c r="T23540" s="66" t="s">
        <v>3232</v>
      </c>
    </row>
    <row r="23541" spans="19:20">
      <c r="S23541" s="42">
        <v>29930</v>
      </c>
      <c r="T23541" s="66" t="s">
        <v>3232</v>
      </c>
    </row>
    <row r="23542" spans="19:20">
      <c r="S23542" s="42">
        <v>29932</v>
      </c>
      <c r="T23542" s="66" t="s">
        <v>4470</v>
      </c>
    </row>
    <row r="23543" spans="19:20">
      <c r="S23543" s="42">
        <v>29934</v>
      </c>
      <c r="T23543" s="66" t="s">
        <v>3354</v>
      </c>
    </row>
    <row r="23544" spans="19:20">
      <c r="S23544" s="42">
        <v>29933</v>
      </c>
      <c r="T23544" s="66" t="s">
        <v>3354</v>
      </c>
    </row>
    <row r="23545" spans="19:20">
      <c r="S23545" s="42">
        <v>27670</v>
      </c>
      <c r="T23545" s="66" t="s">
        <v>3366</v>
      </c>
    </row>
    <row r="23546" spans="19:20">
      <c r="S23546" s="42">
        <v>27671</v>
      </c>
      <c r="T23546" s="66" t="s">
        <v>3366</v>
      </c>
    </row>
    <row r="23547" spans="19:20">
      <c r="S23547" s="42">
        <v>55074</v>
      </c>
      <c r="T23547" s="66" t="s">
        <v>3278</v>
      </c>
    </row>
    <row r="23548" spans="19:20">
      <c r="S23548" s="42">
        <v>27669</v>
      </c>
      <c r="T23548" s="66" t="s">
        <v>3366</v>
      </c>
    </row>
    <row r="23549" spans="19:20">
      <c r="S23549" s="42">
        <v>27668</v>
      </c>
      <c r="T23549" s="66" t="s">
        <v>3366</v>
      </c>
    </row>
    <row r="23550" spans="19:20">
      <c r="S23550" s="42">
        <v>27667</v>
      </c>
      <c r="T23550" s="66" t="s">
        <v>3366</v>
      </c>
    </row>
    <row r="23551" spans="19:20">
      <c r="S23551" s="42">
        <v>27666</v>
      </c>
      <c r="T23551" s="66" t="s">
        <v>3366</v>
      </c>
    </row>
    <row r="23552" spans="19:20">
      <c r="S23552" s="42">
        <v>29952</v>
      </c>
      <c r="T23552" s="66" t="s">
        <v>3366</v>
      </c>
    </row>
    <row r="23553" spans="19:20">
      <c r="S23553" s="42">
        <v>27665</v>
      </c>
      <c r="T23553" s="66" t="s">
        <v>3366</v>
      </c>
    </row>
    <row r="23554" spans="19:20">
      <c r="S23554" s="42">
        <v>29951</v>
      </c>
      <c r="T23554" s="66" t="s">
        <v>3366</v>
      </c>
    </row>
    <row r="23555" spans="19:20">
      <c r="S23555" s="42">
        <v>27664</v>
      </c>
      <c r="T23555" s="66" t="s">
        <v>3366</v>
      </c>
    </row>
    <row r="23556" spans="19:20">
      <c r="S23556" s="42">
        <v>29950</v>
      </c>
      <c r="T23556" s="66" t="s">
        <v>3366</v>
      </c>
    </row>
    <row r="23557" spans="19:20">
      <c r="S23557" s="42">
        <v>3185</v>
      </c>
      <c r="T23557" s="66" t="s">
        <v>3230</v>
      </c>
    </row>
    <row r="23558" spans="19:20">
      <c r="S23558" s="42">
        <v>27663</v>
      </c>
      <c r="T23558" s="66" t="s">
        <v>3319</v>
      </c>
    </row>
    <row r="23559" spans="19:20">
      <c r="S23559" s="42">
        <v>29949</v>
      </c>
      <c r="T23559" s="66" t="s">
        <v>3319</v>
      </c>
    </row>
    <row r="23560" spans="19:20">
      <c r="S23560" s="42">
        <v>29948</v>
      </c>
      <c r="T23560" s="66" t="s">
        <v>3319</v>
      </c>
    </row>
    <row r="23561" spans="19:20">
      <c r="S23561" s="42">
        <v>29947</v>
      </c>
      <c r="T23561" s="66" t="s">
        <v>3319</v>
      </c>
    </row>
    <row r="23562" spans="19:20">
      <c r="S23562" s="42">
        <v>29946</v>
      </c>
      <c r="T23562" s="66" t="s">
        <v>3319</v>
      </c>
    </row>
    <row r="23563" spans="19:20">
      <c r="S23563" s="42">
        <v>29945</v>
      </c>
      <c r="T23563" s="66" t="s">
        <v>3319</v>
      </c>
    </row>
    <row r="23564" spans="19:20">
      <c r="S23564" s="42">
        <v>29944</v>
      </c>
      <c r="T23564" s="66" t="s">
        <v>3319</v>
      </c>
    </row>
    <row r="23565" spans="19:20">
      <c r="S23565" s="42">
        <v>29943</v>
      </c>
      <c r="T23565" s="66" t="s">
        <v>3319</v>
      </c>
    </row>
    <row r="23566" spans="19:20">
      <c r="S23566" s="42">
        <v>29942</v>
      </c>
      <c r="T23566" s="66" t="s">
        <v>3319</v>
      </c>
    </row>
    <row r="23567" spans="19:20">
      <c r="S23567" s="42">
        <v>27662</v>
      </c>
      <c r="T23567" s="66" t="s">
        <v>3319</v>
      </c>
    </row>
    <row r="23568" spans="19:20">
      <c r="S23568" s="42">
        <v>29941</v>
      </c>
      <c r="T23568" s="66" t="s">
        <v>3319</v>
      </c>
    </row>
    <row r="23569" spans="19:20">
      <c r="S23569" s="42">
        <v>29940</v>
      </c>
      <c r="T23569" s="66" t="s">
        <v>3319</v>
      </c>
    </row>
    <row r="23570" spans="19:20">
      <c r="S23570" s="42">
        <v>27661</v>
      </c>
      <c r="T23570" s="66" t="s">
        <v>3319</v>
      </c>
    </row>
    <row r="23571" spans="19:20">
      <c r="S23571" s="42">
        <v>29939</v>
      </c>
      <c r="T23571" s="66" t="s">
        <v>3319</v>
      </c>
    </row>
    <row r="23572" spans="19:20">
      <c r="S23572" s="42">
        <v>27660</v>
      </c>
      <c r="T23572" s="66" t="s">
        <v>3230</v>
      </c>
    </row>
    <row r="23573" spans="19:20">
      <c r="S23573" s="42">
        <v>27659</v>
      </c>
      <c r="T23573" s="66" t="s">
        <v>3230</v>
      </c>
    </row>
    <row r="23574" spans="19:20">
      <c r="S23574" s="42">
        <v>29938</v>
      </c>
      <c r="T23574" s="66" t="s">
        <v>5682</v>
      </c>
    </row>
    <row r="23575" spans="19:20">
      <c r="S23575" s="42">
        <v>29937</v>
      </c>
      <c r="T23575" s="66" t="s">
        <v>5682</v>
      </c>
    </row>
    <row r="23576" spans="19:20">
      <c r="S23576" s="42">
        <v>29936</v>
      </c>
      <c r="T23576" s="66" t="s">
        <v>5682</v>
      </c>
    </row>
    <row r="23577" spans="19:20">
      <c r="S23577" s="42">
        <v>29935</v>
      </c>
      <c r="T23577" s="66" t="s">
        <v>5682</v>
      </c>
    </row>
    <row r="23578" spans="19:20">
      <c r="S23578" s="66" t="s">
        <v>5696</v>
      </c>
      <c r="T23578" s="66" t="s">
        <v>3247</v>
      </c>
    </row>
    <row r="23579" spans="19:20">
      <c r="S23579" s="66" t="s">
        <v>5697</v>
      </c>
      <c r="T23579" s="66" t="s">
        <v>5698</v>
      </c>
    </row>
    <row r="23580" spans="19:20">
      <c r="S23580" s="66" t="s">
        <v>5699</v>
      </c>
      <c r="T23580" s="66" t="s">
        <v>5698</v>
      </c>
    </row>
    <row r="23581" spans="19:20">
      <c r="S23581" s="66" t="s">
        <v>5700</v>
      </c>
      <c r="T23581" s="66" t="s">
        <v>5698</v>
      </c>
    </row>
    <row r="23582" spans="19:20">
      <c r="S23582" s="66" t="s">
        <v>5701</v>
      </c>
      <c r="T23582" s="66" t="s">
        <v>5698</v>
      </c>
    </row>
    <row r="23583" spans="19:20">
      <c r="S23583" s="42">
        <v>29953</v>
      </c>
      <c r="T23583" s="66" t="s">
        <v>4642</v>
      </c>
    </row>
    <row r="23584" spans="19:20">
      <c r="S23584" s="42">
        <v>27672</v>
      </c>
      <c r="T23584" s="66" t="s">
        <v>3230</v>
      </c>
    </row>
    <row r="23585" spans="19:20">
      <c r="S23585" s="42">
        <v>7207</v>
      </c>
      <c r="T23585" s="66" t="s">
        <v>3230</v>
      </c>
    </row>
    <row r="23586" spans="19:20">
      <c r="S23586" s="42">
        <v>27675</v>
      </c>
      <c r="T23586" s="66" t="s">
        <v>3324</v>
      </c>
    </row>
    <row r="23587" spans="19:20">
      <c r="S23587" s="42">
        <v>27673</v>
      </c>
      <c r="T23587" s="66" t="s">
        <v>4642</v>
      </c>
    </row>
    <row r="23588" spans="19:20">
      <c r="S23588" s="42">
        <v>27674</v>
      </c>
      <c r="T23588" s="66" t="s">
        <v>4642</v>
      </c>
    </row>
    <row r="23589" spans="19:20">
      <c r="S23589" s="42">
        <v>5413</v>
      </c>
      <c r="T23589" s="66" t="s">
        <v>3213</v>
      </c>
    </row>
    <row r="23590" spans="19:20">
      <c r="S23590" s="42">
        <v>29955</v>
      </c>
      <c r="T23590" s="66" t="s">
        <v>3213</v>
      </c>
    </row>
    <row r="23591" spans="19:20">
      <c r="S23591" s="42">
        <v>29954</v>
      </c>
      <c r="T23591" s="66" t="s">
        <v>3213</v>
      </c>
    </row>
    <row r="23592" spans="19:20">
      <c r="S23592" s="42">
        <v>29956</v>
      </c>
      <c r="T23592" s="66" t="s">
        <v>5682</v>
      </c>
    </row>
    <row r="23593" spans="19:20">
      <c r="S23593" s="42">
        <v>29957</v>
      </c>
      <c r="T23593" s="66" t="s">
        <v>5682</v>
      </c>
    </row>
    <row r="23594" spans="19:20">
      <c r="S23594" s="42">
        <v>27676</v>
      </c>
      <c r="T23594" s="66" t="s">
        <v>3421</v>
      </c>
    </row>
    <row r="23595" spans="19:20">
      <c r="S23595" s="42">
        <v>27677</v>
      </c>
      <c r="T23595" s="66" t="s">
        <v>3421</v>
      </c>
    </row>
    <row r="23596" spans="19:20">
      <c r="S23596" s="42">
        <v>5414</v>
      </c>
      <c r="T23596" s="66" t="s">
        <v>3213</v>
      </c>
    </row>
    <row r="23597" spans="19:20">
      <c r="S23597" s="66" t="s">
        <v>5702</v>
      </c>
      <c r="T23597" s="66" t="s">
        <v>2160</v>
      </c>
    </row>
    <row r="23598" spans="19:20">
      <c r="S23598" s="66" t="s">
        <v>5703</v>
      </c>
      <c r="T23598" s="66" t="s">
        <v>2160</v>
      </c>
    </row>
    <row r="23599" spans="19:20">
      <c r="S23599" s="66" t="s">
        <v>5704</v>
      </c>
      <c r="T23599" s="66" t="s">
        <v>2160</v>
      </c>
    </row>
    <row r="23600" spans="19:20">
      <c r="S23600" s="66" t="s">
        <v>5705</v>
      </c>
      <c r="T23600" s="66" t="s">
        <v>2160</v>
      </c>
    </row>
    <row r="23601" spans="19:20">
      <c r="S23601" s="66" t="s">
        <v>5706</v>
      </c>
      <c r="T23601" s="66" t="s">
        <v>2160</v>
      </c>
    </row>
    <row r="23602" spans="19:20">
      <c r="S23602" s="66" t="s">
        <v>5707</v>
      </c>
      <c r="T23602" s="66" t="s">
        <v>2160</v>
      </c>
    </row>
    <row r="23603" spans="19:20">
      <c r="S23603" s="66" t="s">
        <v>5708</v>
      </c>
      <c r="T23603" s="66" t="s">
        <v>2160</v>
      </c>
    </row>
    <row r="23604" spans="19:20">
      <c r="S23604" s="66" t="s">
        <v>5709</v>
      </c>
      <c r="T23604" s="66" t="s">
        <v>2160</v>
      </c>
    </row>
    <row r="23605" spans="19:20">
      <c r="S23605" s="66" t="s">
        <v>5710</v>
      </c>
      <c r="T23605" s="66" t="s">
        <v>2160</v>
      </c>
    </row>
    <row r="23606" spans="19:20">
      <c r="S23606" s="66" t="s">
        <v>5711</v>
      </c>
      <c r="T23606" s="66" t="s">
        <v>2160</v>
      </c>
    </row>
    <row r="23607" spans="19:20">
      <c r="S23607" s="66" t="s">
        <v>5712</v>
      </c>
      <c r="T23607" s="66" t="s">
        <v>2160</v>
      </c>
    </row>
    <row r="23608" spans="19:20">
      <c r="S23608" s="66" t="s">
        <v>5713</v>
      </c>
      <c r="T23608" s="66" t="s">
        <v>2160</v>
      </c>
    </row>
    <row r="23609" spans="19:20">
      <c r="S23609" s="66" t="s">
        <v>5714</v>
      </c>
      <c r="T23609" s="66" t="s">
        <v>2160</v>
      </c>
    </row>
    <row r="23610" spans="19:20">
      <c r="S23610" s="66" t="s">
        <v>5715</v>
      </c>
      <c r="T23610" s="66" t="s">
        <v>2160</v>
      </c>
    </row>
    <row r="23611" spans="19:20">
      <c r="S23611" s="66" t="s">
        <v>5716</v>
      </c>
      <c r="T23611" s="66" t="s">
        <v>2160</v>
      </c>
    </row>
    <row r="23612" spans="19:20">
      <c r="S23612" s="66" t="s">
        <v>5717</v>
      </c>
      <c r="T23612" s="66" t="s">
        <v>2160</v>
      </c>
    </row>
    <row r="23613" spans="19:20">
      <c r="S23613" s="66" t="s">
        <v>5718</v>
      </c>
      <c r="T23613" s="66" t="s">
        <v>2160</v>
      </c>
    </row>
    <row r="23614" spans="19:20">
      <c r="S23614" s="66" t="s">
        <v>5719</v>
      </c>
      <c r="T23614" s="66" t="s">
        <v>2160</v>
      </c>
    </row>
    <row r="23615" spans="19:20">
      <c r="S23615" s="66" t="s">
        <v>5720</v>
      </c>
      <c r="T23615" s="66" t="s">
        <v>2160</v>
      </c>
    </row>
    <row r="23616" spans="19:20">
      <c r="S23616" s="66" t="s">
        <v>5721</v>
      </c>
      <c r="T23616" s="66" t="s">
        <v>2160</v>
      </c>
    </row>
    <row r="23617" spans="19:20">
      <c r="S23617" s="42">
        <v>29958</v>
      </c>
      <c r="T23617" s="66" t="s">
        <v>5695</v>
      </c>
    </row>
    <row r="23618" spans="19:20">
      <c r="S23618" s="42">
        <v>29959</v>
      </c>
      <c r="T23618" s="66" t="s">
        <v>5695</v>
      </c>
    </row>
    <row r="23619" spans="19:20">
      <c r="S23619" s="42">
        <v>27678</v>
      </c>
      <c r="T23619" s="66" t="s">
        <v>3236</v>
      </c>
    </row>
    <row r="23620" spans="19:20">
      <c r="S23620" s="42">
        <v>27679</v>
      </c>
      <c r="T23620" s="66" t="s">
        <v>3236</v>
      </c>
    </row>
    <row r="23621" spans="19:20">
      <c r="S23621" s="42">
        <v>27680</v>
      </c>
      <c r="T23621" s="66" t="s">
        <v>3236</v>
      </c>
    </row>
    <row r="23622" spans="19:20">
      <c r="S23622" s="42">
        <v>29960</v>
      </c>
      <c r="T23622" s="66" t="s">
        <v>3236</v>
      </c>
    </row>
    <row r="23623" spans="19:20">
      <c r="S23623" s="42">
        <v>29961</v>
      </c>
      <c r="T23623" s="66" t="s">
        <v>3236</v>
      </c>
    </row>
    <row r="23624" spans="19:20">
      <c r="S23624" s="42">
        <v>29962</v>
      </c>
      <c r="T23624" s="66" t="s">
        <v>3236</v>
      </c>
    </row>
    <row r="23625" spans="19:20">
      <c r="S23625" s="42">
        <v>29963</v>
      </c>
      <c r="T23625" s="66" t="s">
        <v>3236</v>
      </c>
    </row>
    <row r="23626" spans="19:20">
      <c r="S23626" s="42">
        <v>29964</v>
      </c>
      <c r="T23626" s="66" t="s">
        <v>3236</v>
      </c>
    </row>
    <row r="23627" spans="19:20">
      <c r="S23627" s="42">
        <v>27681</v>
      </c>
      <c r="T23627" s="66" t="s">
        <v>3236</v>
      </c>
    </row>
    <row r="23628" spans="19:20">
      <c r="S23628" s="42">
        <v>29965</v>
      </c>
      <c r="T23628" s="66" t="s">
        <v>3236</v>
      </c>
    </row>
    <row r="23629" spans="19:20">
      <c r="S23629" s="42">
        <v>29966</v>
      </c>
      <c r="T23629" s="66" t="s">
        <v>3236</v>
      </c>
    </row>
    <row r="23630" spans="19:20">
      <c r="S23630" s="42">
        <v>29967</v>
      </c>
      <c r="T23630" s="66" t="s">
        <v>3236</v>
      </c>
    </row>
    <row r="23631" spans="19:20">
      <c r="S23631" s="42">
        <v>29968</v>
      </c>
      <c r="T23631" s="66" t="s">
        <v>3236</v>
      </c>
    </row>
    <row r="23632" spans="19:20">
      <c r="S23632" s="42">
        <v>29969</v>
      </c>
      <c r="T23632" s="66" t="s">
        <v>3236</v>
      </c>
    </row>
    <row r="23633" spans="19:20">
      <c r="S23633" s="42">
        <v>29970</v>
      </c>
      <c r="T23633" s="66" t="s">
        <v>3354</v>
      </c>
    </row>
    <row r="23634" spans="19:20">
      <c r="S23634" s="42">
        <v>27682</v>
      </c>
      <c r="T23634" s="66" t="s">
        <v>3354</v>
      </c>
    </row>
    <row r="23635" spans="19:20">
      <c r="S23635" s="42">
        <v>29971</v>
      </c>
      <c r="T23635" s="66" t="s">
        <v>3354</v>
      </c>
    </row>
    <row r="23636" spans="19:20">
      <c r="S23636" s="42">
        <v>29972</v>
      </c>
      <c r="T23636" s="66" t="s">
        <v>3354</v>
      </c>
    </row>
    <row r="23637" spans="19:20">
      <c r="S23637" s="42">
        <v>29973</v>
      </c>
      <c r="T23637" s="66" t="s">
        <v>3354</v>
      </c>
    </row>
    <row r="23638" spans="19:20">
      <c r="S23638" s="42">
        <v>27683</v>
      </c>
      <c r="T23638" s="66" t="s">
        <v>3354</v>
      </c>
    </row>
    <row r="23639" spans="19:20">
      <c r="S23639" s="42">
        <v>27684</v>
      </c>
      <c r="T23639" s="66" t="s">
        <v>3354</v>
      </c>
    </row>
    <row r="23640" spans="19:20">
      <c r="S23640" s="42">
        <v>29974</v>
      </c>
      <c r="T23640" s="66" t="s">
        <v>3354</v>
      </c>
    </row>
    <row r="23641" spans="19:20">
      <c r="S23641" s="42">
        <v>29975</v>
      </c>
      <c r="T23641" s="66" t="s">
        <v>3354</v>
      </c>
    </row>
    <row r="23642" spans="19:20">
      <c r="S23642" s="42">
        <v>29976</v>
      </c>
      <c r="T23642" s="66" t="s">
        <v>3354</v>
      </c>
    </row>
    <row r="23643" spans="19:20">
      <c r="S23643" s="42">
        <v>29977</v>
      </c>
      <c r="T23643" s="66" t="s">
        <v>3213</v>
      </c>
    </row>
    <row r="23644" spans="19:20">
      <c r="S23644" s="42">
        <v>29978</v>
      </c>
      <c r="T23644" s="66" t="s">
        <v>4741</v>
      </c>
    </row>
    <row r="23645" spans="19:20">
      <c r="S23645" s="42">
        <v>29979</v>
      </c>
      <c r="T23645" s="66" t="s">
        <v>3213</v>
      </c>
    </row>
    <row r="23646" spans="19:20">
      <c r="S23646" s="42">
        <v>27685</v>
      </c>
      <c r="T23646" s="66" t="s">
        <v>5692</v>
      </c>
    </row>
    <row r="23647" spans="19:20">
      <c r="S23647" s="42">
        <v>29980</v>
      </c>
      <c r="T23647" s="66" t="s">
        <v>5692</v>
      </c>
    </row>
    <row r="23648" spans="19:20">
      <c r="S23648" s="42">
        <v>29981</v>
      </c>
      <c r="T23648" s="66" t="s">
        <v>5692</v>
      </c>
    </row>
    <row r="23649" spans="19:20">
      <c r="S23649" s="42">
        <v>29982</v>
      </c>
      <c r="T23649" s="66" t="s">
        <v>4741</v>
      </c>
    </row>
    <row r="23650" spans="19:20">
      <c r="S23650" s="42">
        <v>27687</v>
      </c>
      <c r="T23650" s="66" t="s">
        <v>4746</v>
      </c>
    </row>
    <row r="23651" spans="19:20">
      <c r="S23651" s="42">
        <v>27686</v>
      </c>
      <c r="T23651" s="66" t="s">
        <v>5722</v>
      </c>
    </row>
    <row r="23652" spans="19:20">
      <c r="S23652" s="42">
        <v>6255</v>
      </c>
      <c r="T23652" s="66" t="s">
        <v>3384</v>
      </c>
    </row>
    <row r="23653" spans="19:20">
      <c r="S23653" s="42">
        <v>29983</v>
      </c>
      <c r="T23653" s="66" t="s">
        <v>5682</v>
      </c>
    </row>
    <row r="23654" spans="19:20">
      <c r="S23654" s="66" t="s">
        <v>5723</v>
      </c>
      <c r="T23654" s="66" t="s">
        <v>2160</v>
      </c>
    </row>
    <row r="23655" spans="19:20">
      <c r="S23655" s="42">
        <v>27697</v>
      </c>
      <c r="T23655" s="66" t="s">
        <v>3465</v>
      </c>
    </row>
    <row r="23656" spans="19:20">
      <c r="S23656" s="42">
        <v>27696</v>
      </c>
      <c r="T23656" s="66" t="s">
        <v>3465</v>
      </c>
    </row>
    <row r="23657" spans="19:20">
      <c r="S23657" s="42">
        <v>27695</v>
      </c>
      <c r="T23657" s="66" t="s">
        <v>3465</v>
      </c>
    </row>
    <row r="23658" spans="19:20">
      <c r="S23658" s="42">
        <v>27694</v>
      </c>
      <c r="T23658" s="66" t="s">
        <v>3465</v>
      </c>
    </row>
    <row r="23659" spans="19:20">
      <c r="S23659" s="42">
        <v>27693</v>
      </c>
      <c r="T23659" s="66" t="s">
        <v>3465</v>
      </c>
    </row>
    <row r="23660" spans="19:20">
      <c r="S23660" s="42">
        <v>27692</v>
      </c>
      <c r="T23660" s="66" t="s">
        <v>3465</v>
      </c>
    </row>
    <row r="23661" spans="19:20">
      <c r="S23661" s="42">
        <v>29998</v>
      </c>
      <c r="T23661" s="66" t="s">
        <v>3465</v>
      </c>
    </row>
    <row r="23662" spans="19:20">
      <c r="S23662" s="42">
        <v>27691</v>
      </c>
      <c r="T23662" s="66" t="s">
        <v>3465</v>
      </c>
    </row>
    <row r="23663" spans="19:20">
      <c r="S23663" s="42">
        <v>29997</v>
      </c>
      <c r="T23663" s="66" t="s">
        <v>3465</v>
      </c>
    </row>
    <row r="23664" spans="19:20">
      <c r="S23664" s="42">
        <v>29996</v>
      </c>
      <c r="T23664" s="66" t="s">
        <v>3465</v>
      </c>
    </row>
    <row r="23665" spans="19:20">
      <c r="S23665" s="42">
        <v>29987</v>
      </c>
      <c r="T23665" s="66" t="s">
        <v>3465</v>
      </c>
    </row>
    <row r="23666" spans="19:20">
      <c r="S23666" s="42">
        <v>29986</v>
      </c>
      <c r="T23666" s="66" t="s">
        <v>3465</v>
      </c>
    </row>
    <row r="23667" spans="19:20">
      <c r="S23667" s="42">
        <v>29984</v>
      </c>
      <c r="T23667" s="66" t="s">
        <v>3465</v>
      </c>
    </row>
    <row r="23668" spans="19:20">
      <c r="S23668" s="42">
        <v>27689</v>
      </c>
      <c r="T23668" s="66" t="s">
        <v>5724</v>
      </c>
    </row>
    <row r="23669" spans="19:20">
      <c r="S23669" s="42">
        <v>27688</v>
      </c>
      <c r="T23669" s="66" t="s">
        <v>5724</v>
      </c>
    </row>
    <row r="23670" spans="19:20">
      <c r="S23670" s="42">
        <v>29988</v>
      </c>
      <c r="T23670" s="66" t="s">
        <v>3465</v>
      </c>
    </row>
    <row r="23671" spans="19:20">
      <c r="S23671" s="42">
        <v>29989</v>
      </c>
      <c r="T23671" s="66" t="s">
        <v>3465</v>
      </c>
    </row>
    <row r="23672" spans="19:20">
      <c r="S23672" s="42">
        <v>29985</v>
      </c>
      <c r="T23672" s="66" t="s">
        <v>3465</v>
      </c>
    </row>
    <row r="23673" spans="19:20">
      <c r="S23673" s="42">
        <v>27690</v>
      </c>
      <c r="T23673" s="66" t="s">
        <v>3465</v>
      </c>
    </row>
    <row r="23674" spans="19:20">
      <c r="S23674" s="42">
        <v>29990</v>
      </c>
      <c r="T23674" s="66" t="s">
        <v>3465</v>
      </c>
    </row>
    <row r="23675" spans="19:20">
      <c r="S23675" s="42">
        <v>29991</v>
      </c>
      <c r="T23675" s="66" t="s">
        <v>3465</v>
      </c>
    </row>
    <row r="23676" spans="19:20">
      <c r="S23676" s="42">
        <v>29992</v>
      </c>
      <c r="T23676" s="66" t="s">
        <v>3465</v>
      </c>
    </row>
    <row r="23677" spans="19:20">
      <c r="S23677" s="42">
        <v>29993</v>
      </c>
      <c r="T23677" s="66" t="s">
        <v>3465</v>
      </c>
    </row>
    <row r="23678" spans="19:20">
      <c r="S23678" s="42">
        <v>29994</v>
      </c>
      <c r="T23678" s="66" t="s">
        <v>3465</v>
      </c>
    </row>
    <row r="23679" spans="19:20">
      <c r="S23679" s="42">
        <v>29995</v>
      </c>
      <c r="T23679" s="66" t="s">
        <v>3465</v>
      </c>
    </row>
    <row r="23680" spans="19:20">
      <c r="S23680" s="42">
        <v>29999</v>
      </c>
      <c r="T23680" s="66" t="s">
        <v>5131</v>
      </c>
    </row>
    <row r="23681" spans="19:20">
      <c r="S23681" s="42">
        <v>30100</v>
      </c>
      <c r="T23681" s="66" t="s">
        <v>5131</v>
      </c>
    </row>
    <row r="23682" spans="19:20">
      <c r="S23682" s="42">
        <v>27698</v>
      </c>
      <c r="T23682" s="66" t="s">
        <v>5131</v>
      </c>
    </row>
    <row r="23683" spans="19:20">
      <c r="S23683" s="42">
        <v>27704</v>
      </c>
      <c r="T23683" s="66" t="s">
        <v>3412</v>
      </c>
    </row>
    <row r="23684" spans="19:20">
      <c r="S23684" s="42">
        <v>27699</v>
      </c>
      <c r="T23684" s="66" t="s">
        <v>5131</v>
      </c>
    </row>
    <row r="23685" spans="19:20">
      <c r="S23685" s="42">
        <v>27700</v>
      </c>
      <c r="T23685" s="66" t="s">
        <v>5131</v>
      </c>
    </row>
    <row r="23686" spans="19:20">
      <c r="S23686" s="42">
        <v>30101</v>
      </c>
      <c r="T23686" s="66" t="s">
        <v>5131</v>
      </c>
    </row>
    <row r="23687" spans="19:20">
      <c r="S23687" s="42">
        <v>30102</v>
      </c>
      <c r="T23687" s="66" t="s">
        <v>5131</v>
      </c>
    </row>
    <row r="23688" spans="19:20">
      <c r="S23688" s="42">
        <v>27701</v>
      </c>
      <c r="T23688" s="66" t="s">
        <v>5131</v>
      </c>
    </row>
    <row r="23689" spans="19:20">
      <c r="S23689" s="42">
        <v>30103</v>
      </c>
      <c r="T23689" s="66" t="s">
        <v>5131</v>
      </c>
    </row>
    <row r="23690" spans="19:20">
      <c r="S23690" s="42">
        <v>27702</v>
      </c>
      <c r="T23690" s="66" t="s">
        <v>5131</v>
      </c>
    </row>
    <row r="23691" spans="19:20">
      <c r="S23691" s="42">
        <v>27703</v>
      </c>
      <c r="T23691" s="66" t="s">
        <v>5131</v>
      </c>
    </row>
    <row r="23692" spans="19:20">
      <c r="S23692" s="42">
        <v>30104</v>
      </c>
      <c r="T23692" s="66" t="s">
        <v>5012</v>
      </c>
    </row>
    <row r="23693" spans="19:20">
      <c r="S23693" s="42">
        <v>6256</v>
      </c>
      <c r="T23693" s="66" t="s">
        <v>4194</v>
      </c>
    </row>
    <row r="23694" spans="19:20">
      <c r="S23694" s="42">
        <v>27706</v>
      </c>
      <c r="T23694" s="66" t="s">
        <v>3213</v>
      </c>
    </row>
    <row r="23695" spans="19:20">
      <c r="S23695" s="42">
        <v>27705</v>
      </c>
      <c r="T23695" s="66" t="s">
        <v>4194</v>
      </c>
    </row>
    <row r="23696" spans="19:20">
      <c r="S23696" s="42">
        <v>30112</v>
      </c>
      <c r="T23696" s="66" t="s">
        <v>5140</v>
      </c>
    </row>
    <row r="23697" spans="19:20">
      <c r="S23697" s="42">
        <v>27717</v>
      </c>
      <c r="T23697" s="66" t="s">
        <v>3444</v>
      </c>
    </row>
    <row r="23698" spans="19:20">
      <c r="S23698" s="42">
        <v>27716</v>
      </c>
      <c r="T23698" s="66" t="s">
        <v>3444</v>
      </c>
    </row>
    <row r="23699" spans="19:20">
      <c r="S23699" s="42">
        <v>30111</v>
      </c>
      <c r="T23699" s="66" t="s">
        <v>3444</v>
      </c>
    </row>
    <row r="23700" spans="19:20">
      <c r="S23700" s="42">
        <v>27715</v>
      </c>
      <c r="T23700" s="66" t="s">
        <v>3444</v>
      </c>
    </row>
    <row r="23701" spans="19:20">
      <c r="S23701" s="42">
        <v>30110</v>
      </c>
      <c r="T23701" s="66" t="s">
        <v>3444</v>
      </c>
    </row>
    <row r="23702" spans="19:20">
      <c r="S23702" s="42">
        <v>27714</v>
      </c>
      <c r="T23702" s="66" t="s">
        <v>3444</v>
      </c>
    </row>
    <row r="23703" spans="19:20">
      <c r="S23703" s="42">
        <v>27713</v>
      </c>
      <c r="T23703" s="66" t="s">
        <v>3444</v>
      </c>
    </row>
    <row r="23704" spans="19:20">
      <c r="S23704" s="42">
        <v>27712</v>
      </c>
      <c r="T23704" s="66" t="s">
        <v>3444</v>
      </c>
    </row>
    <row r="23705" spans="19:20">
      <c r="S23705" s="42">
        <v>27711</v>
      </c>
      <c r="T23705" s="66" t="s">
        <v>3444</v>
      </c>
    </row>
    <row r="23706" spans="19:20">
      <c r="S23706" s="42">
        <v>27710</v>
      </c>
      <c r="T23706" s="66" t="s">
        <v>3444</v>
      </c>
    </row>
    <row r="23707" spans="19:20">
      <c r="S23707" s="42">
        <v>27709</v>
      </c>
      <c r="T23707" s="66" t="s">
        <v>3229</v>
      </c>
    </row>
    <row r="23708" spans="19:20">
      <c r="S23708" s="42">
        <v>30109</v>
      </c>
      <c r="T23708" s="66" t="s">
        <v>3229</v>
      </c>
    </row>
    <row r="23709" spans="19:20">
      <c r="S23709" s="42">
        <v>30108</v>
      </c>
      <c r="T23709" s="66" t="s">
        <v>3229</v>
      </c>
    </row>
    <row r="23710" spans="19:20">
      <c r="S23710" s="42">
        <v>30107</v>
      </c>
      <c r="T23710" s="66" t="s">
        <v>3229</v>
      </c>
    </row>
    <row r="23711" spans="19:20">
      <c r="S23711" s="42">
        <v>30106</v>
      </c>
      <c r="T23711" s="66" t="s">
        <v>3229</v>
      </c>
    </row>
    <row r="23712" spans="19:20">
      <c r="S23712" s="42">
        <v>30105</v>
      </c>
      <c r="T23712" s="66" t="s">
        <v>3229</v>
      </c>
    </row>
    <row r="23713" spans="19:20">
      <c r="S23713" s="42">
        <v>27708</v>
      </c>
      <c r="T23713" s="66" t="s">
        <v>3229</v>
      </c>
    </row>
    <row r="23714" spans="19:20">
      <c r="S23714" s="42">
        <v>27707</v>
      </c>
      <c r="T23714" s="66" t="s">
        <v>3232</v>
      </c>
    </row>
    <row r="23715" spans="19:20">
      <c r="S23715" s="66" t="s">
        <v>5725</v>
      </c>
      <c r="T23715" s="66" t="s">
        <v>3230</v>
      </c>
    </row>
    <row r="23716" spans="19:20">
      <c r="S23716" s="66" t="s">
        <v>5726</v>
      </c>
      <c r="T23716" s="66" t="s">
        <v>3230</v>
      </c>
    </row>
    <row r="23717" spans="19:20">
      <c r="S23717" s="42">
        <v>27718</v>
      </c>
      <c r="T23717" s="66" t="s">
        <v>4194</v>
      </c>
    </row>
    <row r="23718" spans="19:20">
      <c r="S23718" s="66" t="s">
        <v>5727</v>
      </c>
      <c r="T23718" s="66" t="s">
        <v>3230</v>
      </c>
    </row>
    <row r="23719" spans="19:20">
      <c r="S23719" s="66" t="s">
        <v>5728</v>
      </c>
      <c r="T23719" s="66" t="s">
        <v>3230</v>
      </c>
    </row>
    <row r="23720" spans="19:20">
      <c r="S23720" s="66" t="s">
        <v>5729</v>
      </c>
      <c r="T23720" s="66" t="s">
        <v>3230</v>
      </c>
    </row>
    <row r="23721" spans="19:20">
      <c r="S23721" s="42">
        <v>30113</v>
      </c>
      <c r="T23721" s="66" t="s">
        <v>3274</v>
      </c>
    </row>
    <row r="23722" spans="19:20">
      <c r="S23722" s="42">
        <v>7208</v>
      </c>
      <c r="T23722" s="66" t="s">
        <v>3274</v>
      </c>
    </row>
    <row r="23723" spans="19:20">
      <c r="S23723" s="42">
        <v>27720</v>
      </c>
      <c r="T23723" s="66" t="s">
        <v>3274</v>
      </c>
    </row>
    <row r="23724" spans="19:20">
      <c r="S23724" s="42">
        <v>7209</v>
      </c>
      <c r="T23724" s="66" t="s">
        <v>3274</v>
      </c>
    </row>
    <row r="23725" spans="19:20">
      <c r="S23725" s="42">
        <v>27719</v>
      </c>
      <c r="T23725" s="66" t="s">
        <v>3274</v>
      </c>
    </row>
    <row r="23726" spans="19:20">
      <c r="S23726" s="42">
        <v>30114</v>
      </c>
      <c r="T23726" s="66" t="s">
        <v>3274</v>
      </c>
    </row>
    <row r="23727" spans="19:20">
      <c r="S23727" s="42">
        <v>30115</v>
      </c>
      <c r="T23727" s="66" t="s">
        <v>4642</v>
      </c>
    </row>
    <row r="23728" spans="19:20">
      <c r="S23728" s="42">
        <v>30116</v>
      </c>
      <c r="T23728" s="66" t="s">
        <v>4642</v>
      </c>
    </row>
    <row r="23729" spans="19:20">
      <c r="S23729" s="42">
        <v>30117</v>
      </c>
      <c r="T23729" s="66" t="s">
        <v>3213</v>
      </c>
    </row>
    <row r="23730" spans="19:20">
      <c r="S23730" s="42">
        <v>30118</v>
      </c>
      <c r="T23730" s="66" t="s">
        <v>3213</v>
      </c>
    </row>
    <row r="23731" spans="19:20">
      <c r="S23731" s="42">
        <v>27721</v>
      </c>
      <c r="T23731" s="66" t="s">
        <v>3319</v>
      </c>
    </row>
    <row r="23732" spans="19:20">
      <c r="S23732" s="42">
        <v>30119</v>
      </c>
      <c r="T23732" s="66" t="s">
        <v>3319</v>
      </c>
    </row>
    <row r="23733" spans="19:20">
      <c r="S23733" s="42">
        <v>1004140</v>
      </c>
      <c r="T23733" s="66" t="s">
        <v>3274</v>
      </c>
    </row>
    <row r="23734" spans="19:20">
      <c r="S23734" s="42">
        <v>1023864</v>
      </c>
      <c r="T23734" s="66" t="s">
        <v>3274</v>
      </c>
    </row>
    <row r="23735" spans="19:20">
      <c r="S23735" s="42">
        <v>27722</v>
      </c>
      <c r="T23735" s="66" t="s">
        <v>4642</v>
      </c>
    </row>
    <row r="23736" spans="19:20">
      <c r="S23736" s="42">
        <v>30123</v>
      </c>
      <c r="T23736" s="66" t="s">
        <v>5730</v>
      </c>
    </row>
    <row r="23737" spans="19:20">
      <c r="S23737" s="42">
        <v>30122</v>
      </c>
      <c r="T23737" s="66" t="s">
        <v>5730</v>
      </c>
    </row>
    <row r="23738" spans="19:20">
      <c r="S23738" s="42">
        <v>27723</v>
      </c>
      <c r="T23738" s="66" t="s">
        <v>5730</v>
      </c>
    </row>
    <row r="23739" spans="19:20">
      <c r="S23739" s="42">
        <v>30121</v>
      </c>
      <c r="T23739" s="66" t="s">
        <v>5730</v>
      </c>
    </row>
    <row r="23740" spans="19:20">
      <c r="S23740" s="42">
        <v>30120</v>
      </c>
      <c r="T23740" s="66" t="s">
        <v>5730</v>
      </c>
    </row>
    <row r="23741" spans="19:20">
      <c r="S23741" s="42">
        <v>27724</v>
      </c>
      <c r="T23741" s="66" t="s">
        <v>5730</v>
      </c>
    </row>
    <row r="23742" spans="19:20">
      <c r="S23742" s="42">
        <v>7210</v>
      </c>
      <c r="T23742" s="66" t="s">
        <v>4194</v>
      </c>
    </row>
    <row r="23743" spans="19:20">
      <c r="S23743" s="42">
        <v>30131</v>
      </c>
      <c r="T23743" s="66" t="s">
        <v>3465</v>
      </c>
    </row>
    <row r="23744" spans="19:20">
      <c r="S23744" s="42">
        <v>27731</v>
      </c>
      <c r="T23744" s="66" t="s">
        <v>3465</v>
      </c>
    </row>
    <row r="23745" spans="19:20">
      <c r="S23745" s="42">
        <v>27730</v>
      </c>
      <c r="T23745" s="66" t="s">
        <v>3465</v>
      </c>
    </row>
    <row r="23746" spans="19:20">
      <c r="S23746" s="42">
        <v>27729</v>
      </c>
      <c r="T23746" s="66" t="s">
        <v>3465</v>
      </c>
    </row>
    <row r="23747" spans="19:20">
      <c r="S23747" s="42">
        <v>30130</v>
      </c>
      <c r="T23747" s="66" t="s">
        <v>3465</v>
      </c>
    </row>
    <row r="23748" spans="19:20">
      <c r="S23748" s="42">
        <v>27728</v>
      </c>
      <c r="T23748" s="66" t="s">
        <v>3465</v>
      </c>
    </row>
    <row r="23749" spans="19:20">
      <c r="S23749" s="42">
        <v>27727</v>
      </c>
      <c r="T23749" s="66" t="s">
        <v>3465</v>
      </c>
    </row>
    <row r="23750" spans="19:20">
      <c r="S23750" s="42">
        <v>30129</v>
      </c>
      <c r="T23750" s="66" t="s">
        <v>3465</v>
      </c>
    </row>
    <row r="23751" spans="19:20">
      <c r="S23751" s="42">
        <v>27726</v>
      </c>
      <c r="T23751" s="66" t="s">
        <v>3465</v>
      </c>
    </row>
    <row r="23752" spans="19:20">
      <c r="S23752" s="42">
        <v>30128</v>
      </c>
      <c r="T23752" s="66" t="s">
        <v>3465</v>
      </c>
    </row>
    <row r="23753" spans="19:20">
      <c r="S23753" s="42">
        <v>30127</v>
      </c>
      <c r="T23753" s="66" t="s">
        <v>3465</v>
      </c>
    </row>
    <row r="23754" spans="19:20">
      <c r="S23754" s="42">
        <v>30126</v>
      </c>
      <c r="T23754" s="66" t="s">
        <v>3465</v>
      </c>
    </row>
    <row r="23755" spans="19:20">
      <c r="S23755" s="42">
        <v>30125</v>
      </c>
      <c r="T23755" s="66" t="s">
        <v>3465</v>
      </c>
    </row>
    <row r="23756" spans="19:20">
      <c r="S23756" s="42">
        <v>30124</v>
      </c>
      <c r="T23756" s="66" t="s">
        <v>3465</v>
      </c>
    </row>
    <row r="23757" spans="19:20">
      <c r="S23757" s="42">
        <v>27725</v>
      </c>
      <c r="T23757" s="66" t="s">
        <v>3465</v>
      </c>
    </row>
    <row r="23758" spans="19:20">
      <c r="S23758" s="42">
        <v>2103</v>
      </c>
      <c r="T23758" s="66" t="s">
        <v>4470</v>
      </c>
    </row>
    <row r="23759" spans="19:20">
      <c r="S23759" s="42">
        <v>2104</v>
      </c>
      <c r="T23759" s="66" t="s">
        <v>4470</v>
      </c>
    </row>
    <row r="23760" spans="19:20">
      <c r="S23760" s="42">
        <v>27732</v>
      </c>
      <c r="T23760" s="66" t="s">
        <v>4470</v>
      </c>
    </row>
    <row r="23761" spans="19:20">
      <c r="S23761" s="42">
        <v>27733</v>
      </c>
      <c r="T23761" s="66" t="s">
        <v>4470</v>
      </c>
    </row>
    <row r="23762" spans="19:20">
      <c r="S23762" s="42">
        <v>30132</v>
      </c>
      <c r="T23762" s="66" t="s">
        <v>3421</v>
      </c>
    </row>
    <row r="23763" spans="19:20">
      <c r="S23763" s="42">
        <v>30133</v>
      </c>
      <c r="T23763" s="66" t="s">
        <v>3421</v>
      </c>
    </row>
    <row r="23764" spans="19:20">
      <c r="S23764" s="42">
        <v>30134</v>
      </c>
      <c r="T23764" s="66" t="s">
        <v>3421</v>
      </c>
    </row>
    <row r="23765" spans="19:20">
      <c r="S23765" s="42">
        <v>30135</v>
      </c>
      <c r="T23765" s="66" t="s">
        <v>3421</v>
      </c>
    </row>
    <row r="23766" spans="19:20">
      <c r="S23766" s="42">
        <v>27734</v>
      </c>
      <c r="T23766" s="66" t="s">
        <v>3421</v>
      </c>
    </row>
    <row r="23767" spans="19:20">
      <c r="S23767" s="42">
        <v>27735</v>
      </c>
      <c r="T23767" s="66" t="s">
        <v>3421</v>
      </c>
    </row>
    <row r="23768" spans="19:20">
      <c r="S23768" s="66" t="s">
        <v>5731</v>
      </c>
      <c r="T23768" s="66" t="s">
        <v>3216</v>
      </c>
    </row>
    <row r="23769" spans="19:20">
      <c r="S23769" s="66" t="s">
        <v>5732</v>
      </c>
      <c r="T23769" s="66" t="s">
        <v>3216</v>
      </c>
    </row>
    <row r="23770" spans="19:20">
      <c r="S23770" s="66" t="s">
        <v>5733</v>
      </c>
      <c r="T23770" s="66" t="s">
        <v>3216</v>
      </c>
    </row>
    <row r="23771" spans="19:20">
      <c r="S23771" s="66" t="s">
        <v>5734</v>
      </c>
      <c r="T23771" s="66" t="s">
        <v>3216</v>
      </c>
    </row>
    <row r="23772" spans="19:20">
      <c r="S23772" s="42">
        <v>27736</v>
      </c>
      <c r="T23772" s="66" t="s">
        <v>5735</v>
      </c>
    </row>
    <row r="23773" spans="19:20">
      <c r="S23773" s="42">
        <v>27737</v>
      </c>
      <c r="T23773" s="66" t="s">
        <v>5735</v>
      </c>
    </row>
    <row r="23774" spans="19:20">
      <c r="S23774" s="66" t="s">
        <v>5736</v>
      </c>
      <c r="T23774" s="66" t="s">
        <v>3230</v>
      </c>
    </row>
    <row r="23775" spans="19:20">
      <c r="S23775" s="66" t="s">
        <v>5737</v>
      </c>
      <c r="T23775" s="66" t="s">
        <v>3230</v>
      </c>
    </row>
    <row r="23776" spans="19:20">
      <c r="S23776" s="42">
        <v>27738</v>
      </c>
      <c r="T23776" s="66" t="s">
        <v>3213</v>
      </c>
    </row>
    <row r="23777" spans="19:20">
      <c r="S23777" s="42">
        <v>27739</v>
      </c>
      <c r="T23777" s="66" t="s">
        <v>789</v>
      </c>
    </row>
    <row r="23778" spans="19:20">
      <c r="S23778" s="42">
        <v>27740</v>
      </c>
      <c r="T23778" s="66" t="s">
        <v>4740</v>
      </c>
    </row>
    <row r="23779" spans="19:20">
      <c r="S23779" s="42">
        <v>27741</v>
      </c>
      <c r="T23779" s="66" t="s">
        <v>5695</v>
      </c>
    </row>
    <row r="23780" spans="19:20">
      <c r="S23780" s="42">
        <v>27742</v>
      </c>
      <c r="T23780" s="66" t="s">
        <v>5738</v>
      </c>
    </row>
    <row r="23781" spans="19:20">
      <c r="S23781" s="42">
        <v>30136</v>
      </c>
      <c r="T23781" s="66" t="s">
        <v>5739</v>
      </c>
    </row>
    <row r="23782" spans="19:20">
      <c r="S23782" s="42">
        <v>30137</v>
      </c>
      <c r="T23782" s="66" t="s">
        <v>5739</v>
      </c>
    </row>
    <row r="23783" spans="19:20">
      <c r="S23783" s="42">
        <v>27743</v>
      </c>
      <c r="T23783" s="66" t="s">
        <v>3236</v>
      </c>
    </row>
    <row r="23784" spans="19:20">
      <c r="S23784" s="42">
        <v>51121</v>
      </c>
      <c r="T23784" s="66" t="s">
        <v>3278</v>
      </c>
    </row>
    <row r="23785" spans="19:20">
      <c r="S23785" s="42">
        <v>51122</v>
      </c>
      <c r="T23785" s="66" t="s">
        <v>3278</v>
      </c>
    </row>
    <row r="23786" spans="19:20">
      <c r="S23786" s="42">
        <v>51120</v>
      </c>
      <c r="T23786" s="66" t="s">
        <v>3278</v>
      </c>
    </row>
    <row r="23787" spans="19:20">
      <c r="S23787" s="42">
        <v>27744</v>
      </c>
      <c r="T23787" s="66" t="s">
        <v>3236</v>
      </c>
    </row>
    <row r="23788" spans="19:20">
      <c r="S23788" s="42">
        <v>51123</v>
      </c>
      <c r="T23788" s="66" t="s">
        <v>3278</v>
      </c>
    </row>
    <row r="23789" spans="19:20">
      <c r="S23789" s="42">
        <v>51124</v>
      </c>
      <c r="T23789" s="66" t="s">
        <v>3278</v>
      </c>
    </row>
    <row r="23790" spans="19:20">
      <c r="S23790" s="42">
        <v>51125</v>
      </c>
      <c r="T23790" s="66" t="s">
        <v>3278</v>
      </c>
    </row>
    <row r="23791" spans="19:20">
      <c r="S23791" s="42">
        <v>51126</v>
      </c>
      <c r="T23791" s="66" t="s">
        <v>3278</v>
      </c>
    </row>
    <row r="23792" spans="19:20">
      <c r="S23792" s="42">
        <v>51127</v>
      </c>
      <c r="T23792" s="66" t="s">
        <v>3278</v>
      </c>
    </row>
    <row r="23793" spans="19:20">
      <c r="S23793" s="42">
        <v>51128</v>
      </c>
      <c r="T23793" s="66" t="s">
        <v>3278</v>
      </c>
    </row>
    <row r="23794" spans="19:20">
      <c r="S23794" s="42">
        <v>51129</v>
      </c>
      <c r="T23794" s="66" t="s">
        <v>3278</v>
      </c>
    </row>
    <row r="23795" spans="19:20">
      <c r="S23795" s="42">
        <v>51130</v>
      </c>
      <c r="T23795" s="66" t="s">
        <v>3278</v>
      </c>
    </row>
    <row r="23796" spans="19:20">
      <c r="S23796" s="42">
        <v>51131</v>
      </c>
      <c r="T23796" s="66" t="s">
        <v>3278</v>
      </c>
    </row>
    <row r="23797" spans="19:20">
      <c r="S23797" s="42">
        <v>51132</v>
      </c>
      <c r="T23797" s="66" t="s">
        <v>3278</v>
      </c>
    </row>
    <row r="23798" spans="19:20">
      <c r="S23798" s="42">
        <v>51133</v>
      </c>
      <c r="T23798" s="66" t="s">
        <v>3278</v>
      </c>
    </row>
    <row r="23799" spans="19:20">
      <c r="S23799" s="66" t="s">
        <v>5740</v>
      </c>
      <c r="T23799" s="66" t="s">
        <v>3230</v>
      </c>
    </row>
    <row r="23800" spans="19:20">
      <c r="S23800" s="66" t="s">
        <v>5741</v>
      </c>
      <c r="T23800" s="66" t="s">
        <v>3230</v>
      </c>
    </row>
    <row r="23801" spans="19:20">
      <c r="S23801" s="42">
        <v>30140</v>
      </c>
      <c r="T23801" s="66" t="s">
        <v>5620</v>
      </c>
    </row>
    <row r="23802" spans="19:20">
      <c r="S23802" s="42">
        <v>80315</v>
      </c>
      <c r="T23802" s="66" t="s">
        <v>5620</v>
      </c>
    </row>
    <row r="23803" spans="19:20">
      <c r="S23803" s="42">
        <v>27749</v>
      </c>
      <c r="T23803" s="66" t="s">
        <v>3236</v>
      </c>
    </row>
    <row r="23804" spans="19:20">
      <c r="S23804" s="42">
        <v>30139</v>
      </c>
      <c r="T23804" s="66" t="s">
        <v>5742</v>
      </c>
    </row>
    <row r="23805" spans="19:20">
      <c r="S23805" s="42">
        <v>27748</v>
      </c>
      <c r="T23805" s="66" t="s">
        <v>5742</v>
      </c>
    </row>
    <row r="23806" spans="19:20">
      <c r="S23806" s="42">
        <v>27747</v>
      </c>
      <c r="T23806" s="66" t="s">
        <v>5742</v>
      </c>
    </row>
    <row r="23807" spans="19:20">
      <c r="S23807" s="42">
        <v>27746</v>
      </c>
      <c r="T23807" s="66" t="s">
        <v>5742</v>
      </c>
    </row>
    <row r="23808" spans="19:20">
      <c r="S23808" s="42">
        <v>30138</v>
      </c>
      <c r="T23808" s="66" t="s">
        <v>5742</v>
      </c>
    </row>
    <row r="23809" spans="19:20">
      <c r="S23809" s="42">
        <v>27745</v>
      </c>
      <c r="T23809" s="66" t="s">
        <v>5742</v>
      </c>
    </row>
    <row r="23810" spans="19:20">
      <c r="S23810" s="42">
        <v>53018</v>
      </c>
      <c r="T23810" s="66" t="s">
        <v>3247</v>
      </c>
    </row>
    <row r="23811" spans="19:20">
      <c r="S23811" s="42">
        <v>7212</v>
      </c>
      <c r="T23811" s="66" t="s">
        <v>223</v>
      </c>
    </row>
    <row r="23812" spans="19:20">
      <c r="S23812" s="42">
        <v>7211</v>
      </c>
      <c r="T23812" s="66" t="s">
        <v>223</v>
      </c>
    </row>
    <row r="23813" spans="19:20">
      <c r="S23813" s="42">
        <v>27753</v>
      </c>
      <c r="T23813" s="66" t="s">
        <v>223</v>
      </c>
    </row>
    <row r="23814" spans="19:20">
      <c r="S23814" s="42">
        <v>27752</v>
      </c>
      <c r="T23814" s="66" t="s">
        <v>223</v>
      </c>
    </row>
    <row r="23815" spans="19:20">
      <c r="S23815" s="42">
        <v>27751</v>
      </c>
      <c r="T23815" s="66" t="s">
        <v>223</v>
      </c>
    </row>
    <row r="23816" spans="19:20">
      <c r="S23816" s="42">
        <v>51134</v>
      </c>
      <c r="T23816" s="66" t="s">
        <v>5500</v>
      </c>
    </row>
    <row r="23817" spans="19:20">
      <c r="S23817" s="42">
        <v>5417</v>
      </c>
      <c r="T23817" s="66" t="s">
        <v>3506</v>
      </c>
    </row>
    <row r="23818" spans="19:20">
      <c r="S23818" s="42">
        <v>5416</v>
      </c>
      <c r="T23818" s="66" t="s">
        <v>3506</v>
      </c>
    </row>
    <row r="23819" spans="19:20">
      <c r="S23819" s="42">
        <v>27750</v>
      </c>
      <c r="T23819" s="66" t="s">
        <v>3506</v>
      </c>
    </row>
    <row r="23820" spans="19:20">
      <c r="S23820" s="42">
        <v>5415</v>
      </c>
      <c r="T23820" s="66" t="s">
        <v>3506</v>
      </c>
    </row>
    <row r="23821" spans="19:20">
      <c r="S23821" s="42">
        <v>30141</v>
      </c>
      <c r="T23821" s="66" t="s">
        <v>3506</v>
      </c>
    </row>
    <row r="23822" spans="19:20">
      <c r="S23822" s="42">
        <v>7213</v>
      </c>
      <c r="T23822" s="66" t="s">
        <v>3213</v>
      </c>
    </row>
    <row r="23823" spans="19:20">
      <c r="S23823" s="42">
        <v>27756</v>
      </c>
      <c r="T23823" s="66" t="s">
        <v>5743</v>
      </c>
    </row>
    <row r="23824" spans="19:20">
      <c r="S23824" s="42">
        <v>27754</v>
      </c>
      <c r="T23824" s="66" t="s">
        <v>5743</v>
      </c>
    </row>
    <row r="23825" spans="19:20">
      <c r="S23825" s="42">
        <v>30147</v>
      </c>
      <c r="T23825" s="66" t="s">
        <v>3273</v>
      </c>
    </row>
    <row r="23826" spans="19:20">
      <c r="S23826" s="42">
        <v>30146</v>
      </c>
      <c r="T23826" s="66" t="s">
        <v>3273</v>
      </c>
    </row>
    <row r="23827" spans="19:20">
      <c r="S23827" s="42">
        <v>30145</v>
      </c>
      <c r="T23827" s="66" t="s">
        <v>3273</v>
      </c>
    </row>
    <row r="23828" spans="19:20">
      <c r="S23828" s="42">
        <v>30144</v>
      </c>
      <c r="T23828" s="66" t="s">
        <v>3273</v>
      </c>
    </row>
    <row r="23829" spans="19:20">
      <c r="S23829" s="42">
        <v>30143</v>
      </c>
      <c r="T23829" s="66" t="s">
        <v>3273</v>
      </c>
    </row>
    <row r="23830" spans="19:20">
      <c r="S23830" s="42">
        <v>30142</v>
      </c>
      <c r="T23830" s="66" t="s">
        <v>3273</v>
      </c>
    </row>
    <row r="23831" spans="19:20">
      <c r="S23831" s="42">
        <v>27755</v>
      </c>
      <c r="T23831" s="66" t="s">
        <v>5743</v>
      </c>
    </row>
    <row r="23832" spans="19:20">
      <c r="S23832" s="42">
        <v>27757</v>
      </c>
      <c r="T23832" s="66" t="s">
        <v>5209</v>
      </c>
    </row>
    <row r="23833" spans="19:20">
      <c r="S23833" s="42">
        <v>30148</v>
      </c>
      <c r="T23833" s="66" t="s">
        <v>3213</v>
      </c>
    </row>
    <row r="23834" spans="19:20">
      <c r="S23834" s="42">
        <v>27758</v>
      </c>
      <c r="T23834" s="66" t="s">
        <v>3236</v>
      </c>
    </row>
    <row r="23835" spans="19:20">
      <c r="S23835" s="42">
        <v>30152</v>
      </c>
      <c r="T23835" s="66" t="s">
        <v>3236</v>
      </c>
    </row>
    <row r="23836" spans="19:20">
      <c r="S23836" s="42">
        <v>30151</v>
      </c>
      <c r="T23836" s="66" t="s">
        <v>3236</v>
      </c>
    </row>
    <row r="23837" spans="19:20">
      <c r="S23837" s="42">
        <v>30150</v>
      </c>
      <c r="T23837" s="66" t="s">
        <v>3236</v>
      </c>
    </row>
    <row r="23838" spans="19:20">
      <c r="S23838" s="42">
        <v>30149</v>
      </c>
      <c r="T23838" s="66" t="s">
        <v>3236</v>
      </c>
    </row>
    <row r="23839" spans="19:20">
      <c r="S23839" s="42">
        <v>27759</v>
      </c>
      <c r="T23839" s="66" t="s">
        <v>5744</v>
      </c>
    </row>
    <row r="23840" spans="19:20">
      <c r="S23840" s="42">
        <v>27760</v>
      </c>
      <c r="T23840" s="66" t="s">
        <v>5744</v>
      </c>
    </row>
    <row r="23841" spans="19:20">
      <c r="S23841" s="42">
        <v>27761</v>
      </c>
      <c r="T23841" s="66" t="s">
        <v>5744</v>
      </c>
    </row>
    <row r="23842" spans="19:20">
      <c r="S23842" s="42">
        <v>27762</v>
      </c>
      <c r="T23842" s="66" t="s">
        <v>5744</v>
      </c>
    </row>
    <row r="23843" spans="19:20">
      <c r="S23843" s="42">
        <v>27764</v>
      </c>
      <c r="T23843" s="66" t="s">
        <v>5744</v>
      </c>
    </row>
    <row r="23844" spans="19:20">
      <c r="S23844" s="42">
        <v>30153</v>
      </c>
      <c r="T23844" s="66" t="s">
        <v>5618</v>
      </c>
    </row>
    <row r="23845" spans="19:20">
      <c r="S23845" s="42">
        <v>27765</v>
      </c>
      <c r="T23845" s="66" t="s">
        <v>5508</v>
      </c>
    </row>
    <row r="23846" spans="19:20">
      <c r="S23846" s="42">
        <v>30154</v>
      </c>
      <c r="T23846" s="66" t="s">
        <v>5508</v>
      </c>
    </row>
    <row r="23847" spans="19:20">
      <c r="S23847" s="42">
        <v>27766</v>
      </c>
      <c r="T23847" s="66" t="s">
        <v>5508</v>
      </c>
    </row>
    <row r="23848" spans="19:20">
      <c r="S23848" s="42">
        <v>27767</v>
      </c>
      <c r="T23848" s="66" t="s">
        <v>5508</v>
      </c>
    </row>
    <row r="23849" spans="19:20">
      <c r="S23849" s="42">
        <v>30155</v>
      </c>
      <c r="T23849" s="66" t="s">
        <v>5508</v>
      </c>
    </row>
    <row r="23850" spans="19:20">
      <c r="S23850" s="66" t="s">
        <v>5745</v>
      </c>
      <c r="T23850" s="66" t="s">
        <v>3442</v>
      </c>
    </row>
    <row r="23851" spans="19:20">
      <c r="S23851" s="42">
        <v>27768</v>
      </c>
      <c r="T23851" s="66" t="s">
        <v>5746</v>
      </c>
    </row>
    <row r="23852" spans="19:20">
      <c r="S23852" s="42">
        <v>30156</v>
      </c>
      <c r="T23852" s="66" t="s">
        <v>3354</v>
      </c>
    </row>
    <row r="23853" spans="19:20">
      <c r="S23853" s="42">
        <v>30157</v>
      </c>
      <c r="T23853" s="66" t="s">
        <v>3354</v>
      </c>
    </row>
    <row r="23854" spans="19:20">
      <c r="S23854" s="42">
        <v>30158</v>
      </c>
      <c r="T23854" s="66" t="s">
        <v>3354</v>
      </c>
    </row>
    <row r="23855" spans="19:20">
      <c r="S23855" s="42">
        <v>30159</v>
      </c>
      <c r="T23855" s="66" t="s">
        <v>3354</v>
      </c>
    </row>
    <row r="23856" spans="19:20">
      <c r="S23856" s="42">
        <v>30160</v>
      </c>
      <c r="T23856" s="66" t="s">
        <v>3354</v>
      </c>
    </row>
    <row r="23857" spans="19:20">
      <c r="S23857" s="42">
        <v>5418</v>
      </c>
      <c r="T23857" s="66" t="s">
        <v>3354</v>
      </c>
    </row>
    <row r="23858" spans="19:20">
      <c r="S23858" s="42">
        <v>30161</v>
      </c>
      <c r="T23858" s="66" t="s">
        <v>3354</v>
      </c>
    </row>
    <row r="23859" spans="19:20">
      <c r="S23859" s="42">
        <v>27769</v>
      </c>
      <c r="T23859" s="66" t="s">
        <v>4741</v>
      </c>
    </row>
    <row r="23860" spans="19:20">
      <c r="S23860" s="42">
        <v>27770</v>
      </c>
      <c r="T23860" s="66" t="s">
        <v>5747</v>
      </c>
    </row>
    <row r="23861" spans="19:20">
      <c r="S23861" s="42">
        <v>27771</v>
      </c>
      <c r="T23861" s="66" t="s">
        <v>5747</v>
      </c>
    </row>
    <row r="23862" spans="19:20">
      <c r="S23862" s="42">
        <v>27772</v>
      </c>
      <c r="T23862" s="66" t="s">
        <v>5747</v>
      </c>
    </row>
    <row r="23863" spans="19:20">
      <c r="S23863" s="42">
        <v>70120</v>
      </c>
      <c r="T23863" s="66" t="s">
        <v>4642</v>
      </c>
    </row>
    <row r="23864" spans="19:20">
      <c r="S23864" s="42">
        <v>80087</v>
      </c>
      <c r="T23864" s="66" t="s">
        <v>3236</v>
      </c>
    </row>
    <row r="23865" spans="19:20">
      <c r="S23865" s="42">
        <v>80086</v>
      </c>
      <c r="T23865" s="66" t="s">
        <v>3236</v>
      </c>
    </row>
    <row r="23866" spans="19:20">
      <c r="S23866" s="42">
        <v>80085</v>
      </c>
      <c r="T23866" s="66" t="s">
        <v>3236</v>
      </c>
    </row>
    <row r="23867" spans="19:20">
      <c r="S23867" s="42">
        <v>80084</v>
      </c>
      <c r="T23867" s="66" t="s">
        <v>3236</v>
      </c>
    </row>
    <row r="23868" spans="19:20">
      <c r="S23868" s="42">
        <v>80083</v>
      </c>
      <c r="T23868" s="66" t="s">
        <v>3236</v>
      </c>
    </row>
    <row r="23869" spans="19:20">
      <c r="S23869" s="42">
        <v>80082</v>
      </c>
      <c r="T23869" s="66" t="s">
        <v>3236</v>
      </c>
    </row>
    <row r="23870" spans="19:20">
      <c r="S23870" s="42">
        <v>80044</v>
      </c>
      <c r="T23870" s="66" t="s">
        <v>3236</v>
      </c>
    </row>
    <row r="23871" spans="19:20">
      <c r="S23871" s="42">
        <v>30171</v>
      </c>
      <c r="T23871" s="66" t="s">
        <v>4642</v>
      </c>
    </row>
    <row r="23872" spans="19:20">
      <c r="S23872" s="42">
        <v>30170</v>
      </c>
      <c r="T23872" s="66" t="s">
        <v>4642</v>
      </c>
    </row>
    <row r="23873" spans="19:20">
      <c r="S23873" s="42">
        <v>80090</v>
      </c>
      <c r="T23873" s="66" t="s">
        <v>3236</v>
      </c>
    </row>
    <row r="23874" spans="19:20">
      <c r="S23874" s="42">
        <v>80089</v>
      </c>
      <c r="T23874" s="66" t="s">
        <v>3236</v>
      </c>
    </row>
    <row r="23875" spans="19:20">
      <c r="S23875" s="42">
        <v>80088</v>
      </c>
      <c r="T23875" s="66" t="s">
        <v>3236</v>
      </c>
    </row>
    <row r="23876" spans="19:20">
      <c r="S23876" s="42">
        <v>53019</v>
      </c>
      <c r="T23876" s="66" t="s">
        <v>3247</v>
      </c>
    </row>
    <row r="23877" spans="19:20">
      <c r="S23877" s="42">
        <v>30178</v>
      </c>
      <c r="T23877" s="66" t="s">
        <v>361</v>
      </c>
    </row>
    <row r="23878" spans="19:20">
      <c r="S23878" s="42">
        <v>30177</v>
      </c>
      <c r="T23878" s="66" t="s">
        <v>361</v>
      </c>
    </row>
    <row r="23879" spans="19:20">
      <c r="S23879" s="42">
        <v>30176</v>
      </c>
      <c r="T23879" s="66" t="s">
        <v>361</v>
      </c>
    </row>
    <row r="23880" spans="19:20">
      <c r="S23880" s="42">
        <v>30175</v>
      </c>
      <c r="T23880" s="66" t="s">
        <v>5748</v>
      </c>
    </row>
    <row r="23881" spans="19:20">
      <c r="S23881" s="42">
        <v>30174</v>
      </c>
      <c r="T23881" s="66" t="s">
        <v>5748</v>
      </c>
    </row>
    <row r="23882" spans="19:20">
      <c r="S23882" s="42">
        <v>27776</v>
      </c>
      <c r="T23882" s="66" t="s">
        <v>5749</v>
      </c>
    </row>
    <row r="23883" spans="19:20">
      <c r="S23883" s="42">
        <v>27775</v>
      </c>
      <c r="T23883" s="66" t="s">
        <v>5749</v>
      </c>
    </row>
    <row r="23884" spans="19:20">
      <c r="S23884" s="42">
        <v>30173</v>
      </c>
      <c r="T23884" s="66" t="s">
        <v>5749</v>
      </c>
    </row>
    <row r="23885" spans="19:20">
      <c r="S23885" s="42">
        <v>30172</v>
      </c>
      <c r="T23885" s="66" t="s">
        <v>5749</v>
      </c>
    </row>
    <row r="23886" spans="19:20">
      <c r="S23886" s="42">
        <v>27773</v>
      </c>
      <c r="T23886" s="66" t="s">
        <v>3465</v>
      </c>
    </row>
    <row r="23887" spans="19:20">
      <c r="S23887" s="42">
        <v>27774</v>
      </c>
      <c r="T23887" s="66" t="s">
        <v>3465</v>
      </c>
    </row>
    <row r="23888" spans="19:20">
      <c r="S23888" s="42">
        <v>30169</v>
      </c>
      <c r="T23888" s="66" t="s">
        <v>3395</v>
      </c>
    </row>
    <row r="23889" spans="19:20">
      <c r="S23889" s="42">
        <v>30168</v>
      </c>
      <c r="T23889" s="66" t="s">
        <v>3395</v>
      </c>
    </row>
    <row r="23890" spans="19:20">
      <c r="S23890" s="42">
        <v>30167</v>
      </c>
      <c r="T23890" s="66" t="s">
        <v>3395</v>
      </c>
    </row>
    <row r="23891" spans="19:20">
      <c r="S23891" s="42">
        <v>30166</v>
      </c>
      <c r="T23891" s="66" t="s">
        <v>3395</v>
      </c>
    </row>
    <row r="23892" spans="19:20">
      <c r="S23892" s="42">
        <v>30165</v>
      </c>
      <c r="T23892" s="66" t="s">
        <v>3395</v>
      </c>
    </row>
    <row r="23893" spans="19:20">
      <c r="S23893" s="42">
        <v>30164</v>
      </c>
      <c r="T23893" s="66" t="s">
        <v>3395</v>
      </c>
    </row>
    <row r="23894" spans="19:20">
      <c r="S23894" s="42">
        <v>30163</v>
      </c>
      <c r="T23894" s="66" t="s">
        <v>3395</v>
      </c>
    </row>
    <row r="23895" spans="19:20">
      <c r="S23895" s="42">
        <v>30162</v>
      </c>
      <c r="T23895" s="66" t="s">
        <v>3395</v>
      </c>
    </row>
    <row r="23896" spans="19:20">
      <c r="S23896" s="42">
        <v>27778</v>
      </c>
      <c r="T23896" s="66" t="s">
        <v>3442</v>
      </c>
    </row>
    <row r="23897" spans="19:20">
      <c r="S23897" s="42">
        <v>27777</v>
      </c>
      <c r="T23897" s="66" t="s">
        <v>3442</v>
      </c>
    </row>
    <row r="23898" spans="19:20">
      <c r="S23898" s="42">
        <v>27779</v>
      </c>
      <c r="T23898" s="66" t="s">
        <v>3346</v>
      </c>
    </row>
    <row r="23899" spans="19:20">
      <c r="S23899" s="42">
        <v>1027487</v>
      </c>
      <c r="T23899" s="66" t="s">
        <v>3274</v>
      </c>
    </row>
    <row r="23900" spans="19:20">
      <c r="S23900" s="42">
        <v>1027452</v>
      </c>
      <c r="T23900" s="66" t="s">
        <v>3274</v>
      </c>
    </row>
    <row r="23901" spans="19:20">
      <c r="S23901" s="42">
        <v>1004144</v>
      </c>
      <c r="T23901" s="66" t="s">
        <v>3274</v>
      </c>
    </row>
    <row r="23902" spans="19:20">
      <c r="S23902" s="42">
        <v>27781</v>
      </c>
      <c r="T23902" s="66" t="s">
        <v>5750</v>
      </c>
    </row>
    <row r="23903" spans="19:20">
      <c r="S23903" s="42">
        <v>51136</v>
      </c>
      <c r="T23903" s="66" t="s">
        <v>3278</v>
      </c>
    </row>
    <row r="23904" spans="19:20">
      <c r="S23904" s="42">
        <v>51135</v>
      </c>
      <c r="T23904" s="66" t="s">
        <v>3278</v>
      </c>
    </row>
    <row r="23905" spans="19:20">
      <c r="S23905" s="42">
        <v>27780</v>
      </c>
      <c r="T23905" s="66" t="s">
        <v>3354</v>
      </c>
    </row>
    <row r="23906" spans="19:20">
      <c r="S23906" s="42">
        <v>30179</v>
      </c>
      <c r="T23906" s="66" t="s">
        <v>3354</v>
      </c>
    </row>
    <row r="23907" spans="19:20">
      <c r="S23907" s="42">
        <v>27783</v>
      </c>
      <c r="T23907" s="66" t="s">
        <v>5751</v>
      </c>
    </row>
    <row r="23908" spans="19:20">
      <c r="S23908" s="42">
        <v>27782</v>
      </c>
      <c r="T23908" s="66" t="s">
        <v>5751</v>
      </c>
    </row>
    <row r="23909" spans="19:20">
      <c r="S23909" s="42">
        <v>30180</v>
      </c>
      <c r="T23909" s="66" t="s">
        <v>2192</v>
      </c>
    </row>
    <row r="23910" spans="19:20">
      <c r="S23910" s="66" t="s">
        <v>5752</v>
      </c>
      <c r="T23910" s="66" t="s">
        <v>3247</v>
      </c>
    </row>
    <row r="23911" spans="19:20">
      <c r="S23911" s="66" t="s">
        <v>5753</v>
      </c>
      <c r="T23911" s="66" t="s">
        <v>3247</v>
      </c>
    </row>
    <row r="23912" spans="19:20">
      <c r="S23912" s="42">
        <v>27786</v>
      </c>
      <c r="T23912" s="66" t="s">
        <v>4470</v>
      </c>
    </row>
    <row r="23913" spans="19:20">
      <c r="S23913" s="42">
        <v>30182</v>
      </c>
      <c r="T23913" s="66" t="s">
        <v>3354</v>
      </c>
    </row>
    <row r="23914" spans="19:20">
      <c r="S23914" s="42">
        <v>30184</v>
      </c>
      <c r="T23914" s="66" t="s">
        <v>3354</v>
      </c>
    </row>
    <row r="23915" spans="19:20">
      <c r="S23915" s="42">
        <v>30181</v>
      </c>
      <c r="T23915" s="66" t="s">
        <v>4470</v>
      </c>
    </row>
    <row r="23916" spans="19:20">
      <c r="S23916" s="42">
        <v>27784</v>
      </c>
      <c r="T23916" s="66" t="s">
        <v>4470</v>
      </c>
    </row>
    <row r="23917" spans="19:20">
      <c r="S23917" s="42">
        <v>27785</v>
      </c>
      <c r="T23917" s="66" t="s">
        <v>4137</v>
      </c>
    </row>
    <row r="23918" spans="19:20">
      <c r="S23918" s="42">
        <v>30183</v>
      </c>
      <c r="T23918" s="66" t="s">
        <v>3354</v>
      </c>
    </row>
    <row r="23919" spans="19:20">
      <c r="S23919" s="42">
        <v>30185</v>
      </c>
      <c r="T23919" s="66" t="s">
        <v>3354</v>
      </c>
    </row>
    <row r="23920" spans="19:20">
      <c r="S23920" s="42">
        <v>5421</v>
      </c>
      <c r="T23920" s="66" t="s">
        <v>3213</v>
      </c>
    </row>
    <row r="23921" spans="19:20">
      <c r="S23921" s="42">
        <v>5420</v>
      </c>
      <c r="T23921" s="66" t="s">
        <v>3213</v>
      </c>
    </row>
    <row r="23922" spans="19:20">
      <c r="S23922" s="42">
        <v>5422</v>
      </c>
      <c r="T23922" s="66" t="s">
        <v>3213</v>
      </c>
    </row>
    <row r="23923" spans="19:20">
      <c r="S23923" s="42">
        <v>5419</v>
      </c>
      <c r="T23923" s="66" t="s">
        <v>3213</v>
      </c>
    </row>
    <row r="23924" spans="19:20">
      <c r="S23924" s="42">
        <v>2105</v>
      </c>
      <c r="T23924" s="66" t="s">
        <v>3213</v>
      </c>
    </row>
    <row r="23925" spans="19:20">
      <c r="S23925" s="42">
        <v>55075</v>
      </c>
      <c r="T23925" s="66" t="s">
        <v>3278</v>
      </c>
    </row>
    <row r="23926" spans="19:20">
      <c r="S23926" s="42">
        <v>30187</v>
      </c>
      <c r="T23926" s="66" t="s">
        <v>5754</v>
      </c>
    </row>
    <row r="23927" spans="19:20">
      <c r="S23927" s="42">
        <v>27787</v>
      </c>
      <c r="T23927" s="66" t="s">
        <v>5754</v>
      </c>
    </row>
    <row r="23928" spans="19:20">
      <c r="S23928" s="42">
        <v>27788</v>
      </c>
      <c r="T23928" s="66" t="s">
        <v>2192</v>
      </c>
    </row>
    <row r="23929" spans="19:20">
      <c r="S23929" s="42">
        <v>30186</v>
      </c>
      <c r="T23929" s="66" t="s">
        <v>5754</v>
      </c>
    </row>
    <row r="23930" spans="19:20">
      <c r="S23930" s="42">
        <v>30189</v>
      </c>
      <c r="T23930" s="66" t="s">
        <v>193</v>
      </c>
    </row>
    <row r="23931" spans="19:20">
      <c r="S23931" s="42">
        <v>30188</v>
      </c>
      <c r="T23931" s="66" t="s">
        <v>193</v>
      </c>
    </row>
    <row r="23932" spans="19:20">
      <c r="S23932" s="42">
        <v>51140</v>
      </c>
      <c r="T23932" s="66" t="s">
        <v>3278</v>
      </c>
    </row>
    <row r="23933" spans="19:20">
      <c r="S23933" s="42">
        <v>51139</v>
      </c>
      <c r="T23933" s="66" t="s">
        <v>3278</v>
      </c>
    </row>
    <row r="23934" spans="19:20">
      <c r="S23934" s="42">
        <v>51138</v>
      </c>
      <c r="T23934" s="66" t="s">
        <v>3278</v>
      </c>
    </row>
    <row r="23935" spans="19:20">
      <c r="S23935" s="42">
        <v>51137</v>
      </c>
      <c r="T23935" s="66" t="s">
        <v>3278</v>
      </c>
    </row>
    <row r="23936" spans="19:20">
      <c r="S23936" s="42">
        <v>30194</v>
      </c>
      <c r="T23936" s="66" t="s">
        <v>4745</v>
      </c>
    </row>
    <row r="23937" spans="19:20">
      <c r="S23937" s="42">
        <v>30193</v>
      </c>
      <c r="T23937" s="66" t="s">
        <v>4745</v>
      </c>
    </row>
    <row r="23938" spans="19:20">
      <c r="S23938" s="42">
        <v>30192</v>
      </c>
      <c r="T23938" s="66" t="s">
        <v>4745</v>
      </c>
    </row>
    <row r="23939" spans="19:20">
      <c r="S23939" s="42">
        <v>27789</v>
      </c>
      <c r="T23939" s="66" t="s">
        <v>4745</v>
      </c>
    </row>
    <row r="23940" spans="19:20">
      <c r="S23940" s="42">
        <v>30191</v>
      </c>
      <c r="T23940" s="66" t="s">
        <v>5755</v>
      </c>
    </row>
    <row r="23941" spans="19:20">
      <c r="S23941" s="42">
        <v>30190</v>
      </c>
      <c r="T23941" s="66" t="s">
        <v>5755</v>
      </c>
    </row>
    <row r="23942" spans="19:20">
      <c r="S23942" s="42">
        <v>30198</v>
      </c>
      <c r="T23942" s="66" t="s">
        <v>3319</v>
      </c>
    </row>
    <row r="23943" spans="19:20">
      <c r="S23943" s="42">
        <v>30197</v>
      </c>
      <c r="T23943" s="66" t="s">
        <v>4745</v>
      </c>
    </row>
    <row r="23944" spans="19:20">
      <c r="S23944" s="42">
        <v>30195</v>
      </c>
      <c r="T23944" s="66" t="s">
        <v>4745</v>
      </c>
    </row>
    <row r="23945" spans="19:20">
      <c r="S23945" s="42">
        <v>30196</v>
      </c>
      <c r="T23945" s="66" t="s">
        <v>4745</v>
      </c>
    </row>
    <row r="23946" spans="19:20">
      <c r="S23946" s="42">
        <v>30199</v>
      </c>
      <c r="T23946" s="66" t="s">
        <v>3319</v>
      </c>
    </row>
    <row r="23947" spans="19:20">
      <c r="S23947" s="42">
        <v>30200</v>
      </c>
      <c r="T23947" s="66" t="s">
        <v>223</v>
      </c>
    </row>
    <row r="23948" spans="19:20">
      <c r="S23948" s="42">
        <v>30201</v>
      </c>
      <c r="T23948" s="66" t="s">
        <v>223</v>
      </c>
    </row>
    <row r="23949" spans="19:20">
      <c r="S23949" s="42">
        <v>27796</v>
      </c>
      <c r="T23949" s="66" t="s">
        <v>223</v>
      </c>
    </row>
    <row r="23950" spans="19:20">
      <c r="S23950" s="66" t="s">
        <v>5756</v>
      </c>
      <c r="T23950" s="66" t="s">
        <v>2160</v>
      </c>
    </row>
    <row r="23951" spans="19:20">
      <c r="S23951" s="66" t="s">
        <v>5757</v>
      </c>
      <c r="T23951" s="66" t="s">
        <v>2160</v>
      </c>
    </row>
    <row r="23952" spans="19:20">
      <c r="S23952" s="66" t="s">
        <v>5758</v>
      </c>
      <c r="T23952" s="66" t="s">
        <v>2160</v>
      </c>
    </row>
    <row r="23953" spans="19:20">
      <c r="S23953" s="66" t="s">
        <v>5759</v>
      </c>
      <c r="T23953" s="66" t="s">
        <v>2160</v>
      </c>
    </row>
    <row r="23954" spans="19:20">
      <c r="S23954" s="66" t="s">
        <v>5760</v>
      </c>
      <c r="T23954" s="66" t="s">
        <v>2160</v>
      </c>
    </row>
    <row r="23955" spans="19:20">
      <c r="S23955" s="66" t="s">
        <v>5761</v>
      </c>
      <c r="T23955" s="66" t="s">
        <v>2160</v>
      </c>
    </row>
    <row r="23956" spans="19:20">
      <c r="S23956" s="66" t="s">
        <v>5762</v>
      </c>
      <c r="T23956" s="66" t="s">
        <v>2160</v>
      </c>
    </row>
    <row r="23957" spans="19:20">
      <c r="S23957" s="66" t="s">
        <v>5763</v>
      </c>
      <c r="T23957" s="66" t="s">
        <v>2160</v>
      </c>
    </row>
    <row r="23958" spans="19:20">
      <c r="S23958" s="42">
        <v>30202</v>
      </c>
      <c r="T23958" s="66" t="s">
        <v>4745</v>
      </c>
    </row>
    <row r="23959" spans="19:20">
      <c r="S23959" s="42">
        <v>30203</v>
      </c>
      <c r="T23959" s="66" t="s">
        <v>4745</v>
      </c>
    </row>
    <row r="23960" spans="19:20">
      <c r="S23960" s="42">
        <v>30209</v>
      </c>
      <c r="T23960" s="66" t="s">
        <v>4745</v>
      </c>
    </row>
    <row r="23961" spans="19:20">
      <c r="S23961" s="42">
        <v>30208</v>
      </c>
      <c r="T23961" s="66" t="s">
        <v>4745</v>
      </c>
    </row>
    <row r="23962" spans="19:20">
      <c r="S23962" s="42">
        <v>30207</v>
      </c>
      <c r="T23962" s="66" t="s">
        <v>4745</v>
      </c>
    </row>
    <row r="23963" spans="19:20">
      <c r="S23963" s="42">
        <v>30206</v>
      </c>
      <c r="T23963" s="66" t="s">
        <v>4745</v>
      </c>
    </row>
    <row r="23964" spans="19:20">
      <c r="S23964" s="42">
        <v>30204</v>
      </c>
      <c r="T23964" s="66" t="s">
        <v>4745</v>
      </c>
    </row>
    <row r="23965" spans="19:20">
      <c r="S23965" s="42">
        <v>27790</v>
      </c>
      <c r="T23965" s="66" t="s">
        <v>4745</v>
      </c>
    </row>
    <row r="23966" spans="19:20">
      <c r="S23966" s="42">
        <v>30205</v>
      </c>
      <c r="T23966" s="66" t="s">
        <v>4745</v>
      </c>
    </row>
    <row r="23967" spans="19:20">
      <c r="S23967" s="42">
        <v>30210</v>
      </c>
      <c r="T23967" s="66" t="s">
        <v>4745</v>
      </c>
    </row>
    <row r="23968" spans="19:20">
      <c r="S23968" s="42">
        <v>27791</v>
      </c>
      <c r="T23968" s="66" t="s">
        <v>4745</v>
      </c>
    </row>
    <row r="23969" spans="19:20">
      <c r="S23969" s="42">
        <v>27792</v>
      </c>
      <c r="T23969" s="66" t="s">
        <v>4745</v>
      </c>
    </row>
    <row r="23970" spans="19:20">
      <c r="S23970" s="42">
        <v>27793</v>
      </c>
      <c r="T23970" s="66" t="s">
        <v>4745</v>
      </c>
    </row>
    <row r="23971" spans="19:20">
      <c r="S23971" s="42">
        <v>27794</v>
      </c>
      <c r="T23971" s="66" t="s">
        <v>4745</v>
      </c>
    </row>
    <row r="23972" spans="19:20">
      <c r="S23972" s="42">
        <v>30211</v>
      </c>
      <c r="T23972" s="66" t="s">
        <v>4745</v>
      </c>
    </row>
    <row r="23973" spans="19:20">
      <c r="S23973" s="42">
        <v>30212</v>
      </c>
      <c r="T23973" s="66" t="s">
        <v>4745</v>
      </c>
    </row>
    <row r="23974" spans="19:20">
      <c r="S23974" s="42">
        <v>27795</v>
      </c>
      <c r="T23974" s="66" t="s">
        <v>4745</v>
      </c>
    </row>
    <row r="23975" spans="19:20">
      <c r="S23975" s="42">
        <v>30213</v>
      </c>
      <c r="T23975" s="66" t="s">
        <v>325</v>
      </c>
    </row>
    <row r="23976" spans="19:20">
      <c r="S23976" s="42">
        <v>27797</v>
      </c>
      <c r="T23976" s="66" t="s">
        <v>5764</v>
      </c>
    </row>
    <row r="23977" spans="19:20">
      <c r="S23977" s="42">
        <v>30214</v>
      </c>
      <c r="T23977" s="66" t="s">
        <v>5764</v>
      </c>
    </row>
    <row r="23978" spans="19:20">
      <c r="S23978" s="42">
        <v>27798</v>
      </c>
      <c r="T23978" s="66" t="s">
        <v>361</v>
      </c>
    </row>
    <row r="23979" spans="19:20">
      <c r="S23979" s="42">
        <v>7214</v>
      </c>
      <c r="T23979" s="66" t="s">
        <v>361</v>
      </c>
    </row>
    <row r="23980" spans="19:20">
      <c r="S23980" s="42">
        <v>30215</v>
      </c>
      <c r="T23980" s="66" t="s">
        <v>5264</v>
      </c>
    </row>
    <row r="23981" spans="19:20">
      <c r="S23981" s="42">
        <v>30216</v>
      </c>
      <c r="T23981" s="66" t="s">
        <v>5264</v>
      </c>
    </row>
    <row r="23982" spans="19:20">
      <c r="S23982" s="42">
        <v>27799</v>
      </c>
      <c r="T23982" s="66" t="s">
        <v>5264</v>
      </c>
    </row>
    <row r="23983" spans="19:20">
      <c r="S23983" s="42">
        <v>30217</v>
      </c>
      <c r="T23983" s="66" t="s">
        <v>5264</v>
      </c>
    </row>
    <row r="23984" spans="19:20">
      <c r="S23984" s="42">
        <v>27800</v>
      </c>
      <c r="T23984" s="66" t="s">
        <v>5264</v>
      </c>
    </row>
    <row r="23985" spans="19:20">
      <c r="S23985" s="42">
        <v>27801</v>
      </c>
      <c r="T23985" s="66" t="s">
        <v>382</v>
      </c>
    </row>
    <row r="23986" spans="19:20">
      <c r="S23986" s="42">
        <v>30218</v>
      </c>
      <c r="T23986" s="66" t="s">
        <v>361</v>
      </c>
    </row>
    <row r="23987" spans="19:20">
      <c r="S23987" s="42">
        <v>30219</v>
      </c>
      <c r="T23987" s="66" t="s">
        <v>361</v>
      </c>
    </row>
    <row r="23988" spans="19:20">
      <c r="S23988" s="42">
        <v>7215</v>
      </c>
      <c r="T23988" s="66" t="s">
        <v>4194</v>
      </c>
    </row>
    <row r="23989" spans="19:20">
      <c r="S23989" s="42">
        <v>30220</v>
      </c>
      <c r="T23989" s="66" t="s">
        <v>5765</v>
      </c>
    </row>
    <row r="23990" spans="19:20">
      <c r="S23990" s="42">
        <v>27802</v>
      </c>
      <c r="T23990" s="66" t="s">
        <v>5765</v>
      </c>
    </row>
    <row r="23991" spans="19:20">
      <c r="S23991" s="42">
        <v>27803</v>
      </c>
      <c r="T23991" s="66" t="s">
        <v>5765</v>
      </c>
    </row>
    <row r="23992" spans="19:20">
      <c r="S23992" s="42">
        <v>30221</v>
      </c>
      <c r="T23992" s="66" t="s">
        <v>5765</v>
      </c>
    </row>
    <row r="23993" spans="19:20">
      <c r="S23993" s="42">
        <v>27804</v>
      </c>
      <c r="T23993" s="66" t="s">
        <v>5765</v>
      </c>
    </row>
    <row r="23994" spans="19:20">
      <c r="S23994" s="42">
        <v>27805</v>
      </c>
      <c r="T23994" s="66" t="s">
        <v>5765</v>
      </c>
    </row>
    <row r="23995" spans="19:20">
      <c r="S23995" s="42">
        <v>27806</v>
      </c>
      <c r="T23995" s="66" t="s">
        <v>5765</v>
      </c>
    </row>
    <row r="23996" spans="19:20">
      <c r="S23996" s="42">
        <v>27807</v>
      </c>
      <c r="T23996" s="66" t="s">
        <v>5765</v>
      </c>
    </row>
    <row r="23997" spans="19:20">
      <c r="S23997" s="42">
        <v>30222</v>
      </c>
      <c r="T23997" s="66" t="s">
        <v>5766</v>
      </c>
    </row>
    <row r="23998" spans="19:20">
      <c r="S23998" s="42">
        <v>30223</v>
      </c>
      <c r="T23998" s="66" t="s">
        <v>5766</v>
      </c>
    </row>
    <row r="23999" spans="19:20">
      <c r="S23999" s="42">
        <v>27808</v>
      </c>
      <c r="T23999" s="66" t="s">
        <v>5766</v>
      </c>
    </row>
    <row r="24000" spans="19:20">
      <c r="S24000" s="42">
        <v>30224</v>
      </c>
      <c r="T24000" s="66" t="s">
        <v>5766</v>
      </c>
    </row>
    <row r="24001" spans="19:20">
      <c r="S24001" s="42">
        <v>27809</v>
      </c>
      <c r="T24001" s="66" t="s">
        <v>5766</v>
      </c>
    </row>
    <row r="24002" spans="19:20">
      <c r="S24002" s="42">
        <v>30225</v>
      </c>
      <c r="T24002" s="66" t="s">
        <v>5766</v>
      </c>
    </row>
    <row r="24003" spans="19:20">
      <c r="S24003" s="42">
        <v>30226</v>
      </c>
      <c r="T24003" s="66" t="s">
        <v>5766</v>
      </c>
    </row>
    <row r="24004" spans="19:20">
      <c r="S24004" s="42">
        <v>30227</v>
      </c>
      <c r="T24004" s="66" t="s">
        <v>5766</v>
      </c>
    </row>
    <row r="24005" spans="19:20">
      <c r="S24005" s="42">
        <v>30228</v>
      </c>
      <c r="T24005" s="66" t="s">
        <v>5766</v>
      </c>
    </row>
    <row r="24006" spans="19:20">
      <c r="S24006" s="42">
        <v>30229</v>
      </c>
      <c r="T24006" s="66" t="s">
        <v>5766</v>
      </c>
    </row>
    <row r="24007" spans="19:20">
      <c r="S24007" s="42">
        <v>30230</v>
      </c>
      <c r="T24007" s="66" t="s">
        <v>5766</v>
      </c>
    </row>
    <row r="24008" spans="19:20">
      <c r="S24008" s="42">
        <v>30231</v>
      </c>
      <c r="T24008" s="66" t="s">
        <v>5766</v>
      </c>
    </row>
    <row r="24009" spans="19:20">
      <c r="S24009" s="42">
        <v>30232</v>
      </c>
      <c r="T24009" s="66" t="s">
        <v>5766</v>
      </c>
    </row>
    <row r="24010" spans="19:20">
      <c r="S24010" s="42">
        <v>30233</v>
      </c>
      <c r="T24010" s="66" t="s">
        <v>5766</v>
      </c>
    </row>
    <row r="24011" spans="19:20">
      <c r="S24011" s="42">
        <v>30234</v>
      </c>
      <c r="T24011" s="66" t="s">
        <v>5766</v>
      </c>
    </row>
    <row r="24012" spans="19:20">
      <c r="S24012" s="42">
        <v>30235</v>
      </c>
      <c r="T24012" s="66" t="s">
        <v>5766</v>
      </c>
    </row>
    <row r="24013" spans="19:20">
      <c r="S24013" s="42">
        <v>30236</v>
      </c>
      <c r="T24013" s="66" t="s">
        <v>5766</v>
      </c>
    </row>
    <row r="24014" spans="19:20">
      <c r="S24014" s="42">
        <v>30237</v>
      </c>
      <c r="T24014" s="66" t="s">
        <v>5766</v>
      </c>
    </row>
    <row r="24015" spans="19:20">
      <c r="S24015" s="42">
        <v>30238</v>
      </c>
      <c r="T24015" s="66" t="s">
        <v>5766</v>
      </c>
    </row>
    <row r="24016" spans="19:20">
      <c r="S24016" s="42">
        <v>30239</v>
      </c>
      <c r="T24016" s="66" t="s">
        <v>5766</v>
      </c>
    </row>
    <row r="24017" spans="19:20">
      <c r="S24017" s="42">
        <v>30240</v>
      </c>
      <c r="T24017" s="66" t="s">
        <v>5766</v>
      </c>
    </row>
    <row r="24018" spans="19:20">
      <c r="S24018" s="42">
        <v>30241</v>
      </c>
      <c r="T24018" s="66" t="s">
        <v>5766</v>
      </c>
    </row>
    <row r="24019" spans="19:20">
      <c r="S24019" s="42">
        <v>30242</v>
      </c>
      <c r="T24019" s="66" t="s">
        <v>5766</v>
      </c>
    </row>
    <row r="24020" spans="19:20">
      <c r="S24020" s="42">
        <v>30243</v>
      </c>
      <c r="T24020" s="66" t="s">
        <v>5766</v>
      </c>
    </row>
    <row r="24021" spans="19:20">
      <c r="S24021" s="42">
        <v>30244</v>
      </c>
      <c r="T24021" s="66" t="s">
        <v>5766</v>
      </c>
    </row>
    <row r="24022" spans="19:20">
      <c r="S24022" s="42">
        <v>30245</v>
      </c>
      <c r="T24022" s="66" t="s">
        <v>5766</v>
      </c>
    </row>
    <row r="24023" spans="19:20">
      <c r="S24023" s="42">
        <v>30246</v>
      </c>
      <c r="T24023" s="66" t="s">
        <v>5766</v>
      </c>
    </row>
    <row r="24024" spans="19:20">
      <c r="S24024" s="42">
        <v>30247</v>
      </c>
      <c r="T24024" s="66" t="s">
        <v>5766</v>
      </c>
    </row>
    <row r="24025" spans="19:20">
      <c r="S24025" s="42">
        <v>27810</v>
      </c>
      <c r="T24025" s="66" t="s">
        <v>5766</v>
      </c>
    </row>
    <row r="24026" spans="19:20">
      <c r="S24026" s="42">
        <v>27811</v>
      </c>
      <c r="T24026" s="66" t="s">
        <v>5766</v>
      </c>
    </row>
    <row r="24027" spans="19:20">
      <c r="S24027" s="42">
        <v>27812</v>
      </c>
      <c r="T24027" s="66" t="s">
        <v>5766</v>
      </c>
    </row>
    <row r="24028" spans="19:20">
      <c r="S24028" s="42">
        <v>27813</v>
      </c>
      <c r="T24028" s="66" t="s">
        <v>5766</v>
      </c>
    </row>
    <row r="24029" spans="19:20">
      <c r="S24029" s="42">
        <v>27814</v>
      </c>
      <c r="T24029" s="66" t="s">
        <v>5766</v>
      </c>
    </row>
    <row r="24030" spans="19:20">
      <c r="S24030" s="42">
        <v>27815</v>
      </c>
      <c r="T24030" s="66" t="s">
        <v>5766</v>
      </c>
    </row>
    <row r="24031" spans="19:20">
      <c r="S24031" s="42">
        <v>27816</v>
      </c>
      <c r="T24031" s="66" t="s">
        <v>5766</v>
      </c>
    </row>
    <row r="24032" spans="19:20">
      <c r="S24032" s="42">
        <v>27817</v>
      </c>
      <c r="T24032" s="66" t="s">
        <v>5766</v>
      </c>
    </row>
    <row r="24033" spans="19:20">
      <c r="S24033" s="42">
        <v>30248</v>
      </c>
      <c r="T24033" s="66" t="s">
        <v>5766</v>
      </c>
    </row>
    <row r="24034" spans="19:20">
      <c r="S24034" s="42">
        <v>7216</v>
      </c>
      <c r="T24034" s="66" t="s">
        <v>5766</v>
      </c>
    </row>
    <row r="24035" spans="19:20">
      <c r="S24035" s="42">
        <v>27818</v>
      </c>
      <c r="T24035" s="66" t="s">
        <v>5766</v>
      </c>
    </row>
    <row r="24036" spans="19:20">
      <c r="S24036" s="42">
        <v>27819</v>
      </c>
      <c r="T24036" s="66" t="s">
        <v>5766</v>
      </c>
    </row>
    <row r="24037" spans="19:20">
      <c r="S24037" s="42">
        <v>27820</v>
      </c>
      <c r="T24037" s="66" t="s">
        <v>5766</v>
      </c>
    </row>
    <row r="24038" spans="19:20">
      <c r="S24038" s="42">
        <v>27821</v>
      </c>
      <c r="T24038" s="66" t="s">
        <v>5766</v>
      </c>
    </row>
    <row r="24039" spans="19:20">
      <c r="S24039" s="42">
        <v>27822</v>
      </c>
      <c r="T24039" s="66" t="s">
        <v>5766</v>
      </c>
    </row>
    <row r="24040" spans="19:20">
      <c r="S24040" s="42">
        <v>27823</v>
      </c>
      <c r="T24040" s="66" t="s">
        <v>5766</v>
      </c>
    </row>
    <row r="24041" spans="19:20">
      <c r="S24041" s="42">
        <v>27824</v>
      </c>
      <c r="T24041" s="66" t="s">
        <v>5766</v>
      </c>
    </row>
    <row r="24042" spans="19:20">
      <c r="S24042" s="42">
        <v>27825</v>
      </c>
      <c r="T24042" s="66" t="s">
        <v>5766</v>
      </c>
    </row>
    <row r="24043" spans="19:20">
      <c r="S24043" s="42">
        <v>27826</v>
      </c>
      <c r="T24043" s="66" t="s">
        <v>5766</v>
      </c>
    </row>
    <row r="24044" spans="19:20">
      <c r="S24044" s="42">
        <v>27827</v>
      </c>
      <c r="T24044" s="66" t="s">
        <v>5766</v>
      </c>
    </row>
    <row r="24045" spans="19:20">
      <c r="S24045" s="42">
        <v>30249</v>
      </c>
      <c r="T24045" s="66" t="s">
        <v>5532</v>
      </c>
    </row>
    <row r="24046" spans="19:20">
      <c r="S24046" s="42">
        <v>30250</v>
      </c>
      <c r="T24046" s="66" t="s">
        <v>5532</v>
      </c>
    </row>
    <row r="24047" spans="19:20">
      <c r="S24047" s="42">
        <v>30251</v>
      </c>
      <c r="T24047" s="66" t="s">
        <v>5532</v>
      </c>
    </row>
    <row r="24048" spans="19:20">
      <c r="S24048" s="42">
        <v>30252</v>
      </c>
      <c r="T24048" s="66" t="s">
        <v>5532</v>
      </c>
    </row>
    <row r="24049" spans="19:20">
      <c r="S24049" s="42">
        <v>30253</v>
      </c>
      <c r="T24049" s="66" t="s">
        <v>5532</v>
      </c>
    </row>
    <row r="24050" spans="19:20">
      <c r="S24050" s="42">
        <v>27828</v>
      </c>
      <c r="T24050" s="66" t="s">
        <v>5532</v>
      </c>
    </row>
    <row r="24051" spans="19:20">
      <c r="S24051" s="42">
        <v>27829</v>
      </c>
      <c r="T24051" s="66" t="s">
        <v>5532</v>
      </c>
    </row>
    <row r="24052" spans="19:20">
      <c r="S24052" s="42">
        <v>30254</v>
      </c>
      <c r="T24052" s="66" t="s">
        <v>5532</v>
      </c>
    </row>
    <row r="24053" spans="19:20">
      <c r="S24053" s="42">
        <v>30255</v>
      </c>
      <c r="T24053" s="66" t="s">
        <v>5532</v>
      </c>
    </row>
    <row r="24054" spans="19:20">
      <c r="S24054" s="42">
        <v>30256</v>
      </c>
      <c r="T24054" s="66" t="s">
        <v>5532</v>
      </c>
    </row>
    <row r="24055" spans="19:20">
      <c r="S24055" s="42">
        <v>30257</v>
      </c>
      <c r="T24055" s="66" t="s">
        <v>5532</v>
      </c>
    </row>
    <row r="24056" spans="19:20">
      <c r="S24056" s="42">
        <v>30258</v>
      </c>
      <c r="T24056" s="66" t="s">
        <v>5532</v>
      </c>
    </row>
    <row r="24057" spans="19:20">
      <c r="S24057" s="42">
        <v>27830</v>
      </c>
      <c r="T24057" s="66" t="s">
        <v>5532</v>
      </c>
    </row>
    <row r="24058" spans="19:20">
      <c r="S24058" s="42">
        <v>30259</v>
      </c>
      <c r="T24058" s="66" t="s">
        <v>5532</v>
      </c>
    </row>
    <row r="24059" spans="19:20">
      <c r="S24059" s="42">
        <v>30260</v>
      </c>
      <c r="T24059" s="66" t="s">
        <v>5532</v>
      </c>
    </row>
    <row r="24060" spans="19:20">
      <c r="S24060" s="42">
        <v>30261</v>
      </c>
      <c r="T24060" s="66" t="s">
        <v>5532</v>
      </c>
    </row>
    <row r="24061" spans="19:20">
      <c r="S24061" s="42">
        <v>51141</v>
      </c>
      <c r="T24061" s="66" t="s">
        <v>3278</v>
      </c>
    </row>
    <row r="24062" spans="19:20">
      <c r="S24062" s="42">
        <v>30262</v>
      </c>
      <c r="T24062" s="66" t="s">
        <v>5748</v>
      </c>
    </row>
    <row r="24063" spans="19:20">
      <c r="S24063" s="42">
        <v>30263</v>
      </c>
      <c r="T24063" s="66" t="s">
        <v>5748</v>
      </c>
    </row>
    <row r="24064" spans="19:20">
      <c r="S24064" s="42">
        <v>51142</v>
      </c>
      <c r="T24064" s="66" t="s">
        <v>3278</v>
      </c>
    </row>
    <row r="24065" spans="19:20">
      <c r="S24065" s="66" t="s">
        <v>5767</v>
      </c>
      <c r="T24065" s="66" t="s">
        <v>223</v>
      </c>
    </row>
    <row r="24066" spans="19:20">
      <c r="S24066" s="42">
        <v>80091</v>
      </c>
      <c r="T24066" s="66" t="s">
        <v>3236</v>
      </c>
    </row>
    <row r="24067" spans="19:20">
      <c r="S24067" s="42">
        <v>80092</v>
      </c>
      <c r="T24067" s="66" t="s">
        <v>3236</v>
      </c>
    </row>
    <row r="24068" spans="19:20">
      <c r="S24068" s="42">
        <v>80093</v>
      </c>
      <c r="T24068" s="66" t="s">
        <v>3236</v>
      </c>
    </row>
    <row r="24069" spans="19:20">
      <c r="S24069" s="42">
        <v>80094</v>
      </c>
      <c r="T24069" s="66" t="s">
        <v>3236</v>
      </c>
    </row>
    <row r="24070" spans="19:20">
      <c r="S24070" s="42">
        <v>80095</v>
      </c>
      <c r="T24070" s="66" t="s">
        <v>3236</v>
      </c>
    </row>
    <row r="24071" spans="19:20">
      <c r="S24071" s="42">
        <v>80096</v>
      </c>
      <c r="T24071" s="66" t="s">
        <v>3236</v>
      </c>
    </row>
    <row r="24072" spans="19:20">
      <c r="S24072" s="42">
        <v>80097</v>
      </c>
      <c r="T24072" s="66" t="s">
        <v>3236</v>
      </c>
    </row>
    <row r="24073" spans="19:20">
      <c r="S24073" s="42">
        <v>30264</v>
      </c>
      <c r="T24073" s="66" t="s">
        <v>3354</v>
      </c>
    </row>
    <row r="24074" spans="19:20">
      <c r="S24074" s="42">
        <v>30265</v>
      </c>
      <c r="T24074" s="66" t="s">
        <v>3354</v>
      </c>
    </row>
    <row r="24075" spans="19:20">
      <c r="S24075" s="42">
        <v>30266</v>
      </c>
      <c r="T24075" s="66" t="s">
        <v>3354</v>
      </c>
    </row>
    <row r="24076" spans="19:20">
      <c r="S24076" s="42">
        <v>30267</v>
      </c>
      <c r="T24076" s="66" t="s">
        <v>3354</v>
      </c>
    </row>
    <row r="24077" spans="19:20">
      <c r="S24077" s="42">
        <v>30268</v>
      </c>
      <c r="T24077" s="66" t="s">
        <v>3354</v>
      </c>
    </row>
    <row r="24078" spans="19:20">
      <c r="S24078" s="42">
        <v>30269</v>
      </c>
      <c r="T24078" s="66" t="s">
        <v>3354</v>
      </c>
    </row>
    <row r="24079" spans="19:20">
      <c r="S24079" s="42">
        <v>27831</v>
      </c>
      <c r="T24079" s="66" t="s">
        <v>3346</v>
      </c>
    </row>
    <row r="24080" spans="19:20">
      <c r="S24080" s="42">
        <v>27832</v>
      </c>
      <c r="T24080" s="66" t="s">
        <v>3346</v>
      </c>
    </row>
    <row r="24081" spans="19:20">
      <c r="S24081" s="42">
        <v>27833</v>
      </c>
      <c r="T24081" s="66" t="s">
        <v>4443</v>
      </c>
    </row>
    <row r="24082" spans="19:20">
      <c r="S24082" s="42">
        <v>27834</v>
      </c>
      <c r="T24082" s="66" t="s">
        <v>4443</v>
      </c>
    </row>
    <row r="24083" spans="19:20">
      <c r="S24083" s="66" t="s">
        <v>5768</v>
      </c>
      <c r="T24083" s="66" t="s">
        <v>4731</v>
      </c>
    </row>
    <row r="24084" spans="19:20">
      <c r="S24084" s="42">
        <v>20245</v>
      </c>
      <c r="T24084" s="66" t="s">
        <v>3213</v>
      </c>
    </row>
    <row r="24085" spans="19:20">
      <c r="S24085" s="42">
        <v>30271</v>
      </c>
      <c r="T24085" s="66" t="s">
        <v>3213</v>
      </c>
    </row>
    <row r="24086" spans="19:20">
      <c r="S24086" s="42">
        <v>30270</v>
      </c>
      <c r="T24086" s="66" t="s">
        <v>3213</v>
      </c>
    </row>
    <row r="24087" spans="19:20">
      <c r="S24087" s="42">
        <v>30272</v>
      </c>
      <c r="T24087" s="66" t="s">
        <v>3273</v>
      </c>
    </row>
    <row r="24088" spans="19:20">
      <c r="S24088" s="66" t="s">
        <v>5769</v>
      </c>
      <c r="T24088" s="66" t="s">
        <v>3247</v>
      </c>
    </row>
    <row r="24089" spans="19:20">
      <c r="S24089" s="66" t="s">
        <v>5770</v>
      </c>
      <c r="T24089" s="66" t="s">
        <v>3230</v>
      </c>
    </row>
    <row r="24090" spans="19:20">
      <c r="S24090" s="66" t="s">
        <v>5771</v>
      </c>
      <c r="T24090" s="66" t="s">
        <v>3230</v>
      </c>
    </row>
    <row r="24091" spans="19:20">
      <c r="S24091" s="66" t="s">
        <v>5772</v>
      </c>
      <c r="T24091" s="66" t="s">
        <v>3230</v>
      </c>
    </row>
    <row r="24092" spans="19:20">
      <c r="S24092" s="66" t="s">
        <v>5773</v>
      </c>
      <c r="T24092" s="66" t="s">
        <v>3230</v>
      </c>
    </row>
    <row r="24093" spans="19:20">
      <c r="S24093" s="66" t="s">
        <v>5774</v>
      </c>
      <c r="T24093" s="66" t="s">
        <v>3230</v>
      </c>
    </row>
    <row r="24094" spans="19:20">
      <c r="S24094" s="66" t="s">
        <v>5775</v>
      </c>
      <c r="T24094" s="66" t="s">
        <v>3230</v>
      </c>
    </row>
    <row r="24095" spans="19:20">
      <c r="S24095" s="42">
        <v>30284</v>
      </c>
      <c r="T24095" s="66" t="s">
        <v>3213</v>
      </c>
    </row>
    <row r="24096" spans="19:20">
      <c r="S24096" s="42">
        <v>80317</v>
      </c>
      <c r="T24096" s="66" t="s">
        <v>5532</v>
      </c>
    </row>
    <row r="24097" spans="19:20">
      <c r="S24097" s="42">
        <v>80318</v>
      </c>
      <c r="T24097" s="66" t="s">
        <v>5532</v>
      </c>
    </row>
    <row r="24098" spans="19:20">
      <c r="S24098" s="42">
        <v>80319</v>
      </c>
      <c r="T24098" s="66" t="s">
        <v>5532</v>
      </c>
    </row>
    <row r="24099" spans="19:20">
      <c r="S24099" s="42">
        <v>80320</v>
      </c>
      <c r="T24099" s="66" t="s">
        <v>5532</v>
      </c>
    </row>
    <row r="24100" spans="19:20">
      <c r="S24100" s="42">
        <v>80321</v>
      </c>
      <c r="T24100" s="66" t="s">
        <v>5532</v>
      </c>
    </row>
    <row r="24101" spans="19:20">
      <c r="S24101" s="42">
        <v>80316</v>
      </c>
      <c r="T24101" s="66" t="s">
        <v>5532</v>
      </c>
    </row>
    <row r="24102" spans="19:20">
      <c r="S24102" s="42">
        <v>27841</v>
      </c>
      <c r="T24102" s="66" t="s">
        <v>5014</v>
      </c>
    </row>
    <row r="24103" spans="19:20">
      <c r="S24103" s="42">
        <v>27842</v>
      </c>
      <c r="T24103" s="66" t="s">
        <v>5014</v>
      </c>
    </row>
    <row r="24104" spans="19:20">
      <c r="S24104" s="42">
        <v>3186</v>
      </c>
      <c r="T24104" s="66" t="s">
        <v>4987</v>
      </c>
    </row>
    <row r="24105" spans="19:20">
      <c r="S24105" s="42">
        <v>3187</v>
      </c>
      <c r="T24105" s="66" t="s">
        <v>4987</v>
      </c>
    </row>
    <row r="24106" spans="19:20">
      <c r="S24106" s="42">
        <v>30283</v>
      </c>
      <c r="T24106" s="66" t="s">
        <v>5765</v>
      </c>
    </row>
    <row r="24107" spans="19:20">
      <c r="S24107" s="42">
        <v>27845</v>
      </c>
      <c r="T24107" s="66" t="s">
        <v>5658</v>
      </c>
    </row>
    <row r="24108" spans="19:20">
      <c r="S24108" s="42">
        <v>30282</v>
      </c>
      <c r="T24108" s="66" t="s">
        <v>5765</v>
      </c>
    </row>
    <row r="24109" spans="19:20">
      <c r="S24109" s="42">
        <v>27844</v>
      </c>
      <c r="T24109" s="66" t="s">
        <v>3346</v>
      </c>
    </row>
    <row r="24110" spans="19:20">
      <c r="S24110" s="42">
        <v>27843</v>
      </c>
      <c r="T24110" s="66" t="s">
        <v>3346</v>
      </c>
    </row>
    <row r="24111" spans="19:20">
      <c r="S24111" s="42">
        <v>27840</v>
      </c>
      <c r="T24111" s="66" t="s">
        <v>3313</v>
      </c>
    </row>
    <row r="24112" spans="19:20">
      <c r="S24112" s="42">
        <v>27839</v>
      </c>
      <c r="T24112" s="66" t="s">
        <v>3313</v>
      </c>
    </row>
    <row r="24113" spans="19:20">
      <c r="S24113" s="42">
        <v>27838</v>
      </c>
      <c r="T24113" s="66" t="s">
        <v>3313</v>
      </c>
    </row>
    <row r="24114" spans="19:20">
      <c r="S24114" s="42">
        <v>30281</v>
      </c>
      <c r="T24114" s="66" t="s">
        <v>3313</v>
      </c>
    </row>
    <row r="24115" spans="19:20">
      <c r="S24115" s="42">
        <v>27837</v>
      </c>
      <c r="T24115" s="66" t="s">
        <v>3313</v>
      </c>
    </row>
    <row r="24116" spans="19:20">
      <c r="S24116" s="42">
        <v>30280</v>
      </c>
      <c r="T24116" s="66" t="s">
        <v>3313</v>
      </c>
    </row>
    <row r="24117" spans="19:20">
      <c r="S24117" s="42">
        <v>27836</v>
      </c>
      <c r="T24117" s="66" t="s">
        <v>3313</v>
      </c>
    </row>
    <row r="24118" spans="19:20">
      <c r="S24118" s="42">
        <v>30279</v>
      </c>
      <c r="T24118" s="66" t="s">
        <v>3313</v>
      </c>
    </row>
    <row r="24119" spans="19:20">
      <c r="S24119" s="42">
        <v>27835</v>
      </c>
      <c r="T24119" s="66" t="s">
        <v>3313</v>
      </c>
    </row>
    <row r="24120" spans="19:20">
      <c r="S24120" s="42">
        <v>30278</v>
      </c>
      <c r="T24120" s="66" t="s">
        <v>3313</v>
      </c>
    </row>
    <row r="24121" spans="19:20">
      <c r="S24121" s="42">
        <v>30277</v>
      </c>
      <c r="T24121" s="66" t="s">
        <v>3313</v>
      </c>
    </row>
    <row r="24122" spans="19:20">
      <c r="S24122" s="42">
        <v>30276</v>
      </c>
      <c r="T24122" s="66" t="s">
        <v>3313</v>
      </c>
    </row>
    <row r="24123" spans="19:20">
      <c r="S24123" s="42">
        <v>30275</v>
      </c>
      <c r="T24123" s="66" t="s">
        <v>3313</v>
      </c>
    </row>
    <row r="24124" spans="19:20">
      <c r="S24124" s="42">
        <v>30274</v>
      </c>
      <c r="T24124" s="66" t="s">
        <v>3313</v>
      </c>
    </row>
    <row r="24125" spans="19:20">
      <c r="S24125" s="42">
        <v>30273</v>
      </c>
      <c r="T24125" s="66" t="s">
        <v>3313</v>
      </c>
    </row>
    <row r="24126" spans="19:20">
      <c r="S24126" s="66" t="s">
        <v>5776</v>
      </c>
      <c r="T24126" s="66" t="s">
        <v>3230</v>
      </c>
    </row>
    <row r="24127" spans="19:20">
      <c r="S24127" s="66" t="s">
        <v>5777</v>
      </c>
      <c r="T24127" s="66" t="s">
        <v>3230</v>
      </c>
    </row>
    <row r="24128" spans="19:20">
      <c r="S24128" s="66" t="s">
        <v>5778</v>
      </c>
      <c r="T24128" s="66" t="s">
        <v>3442</v>
      </c>
    </row>
    <row r="24129" spans="19:20">
      <c r="S24129" s="66" t="s">
        <v>5779</v>
      </c>
      <c r="T24129" s="66" t="s">
        <v>3442</v>
      </c>
    </row>
    <row r="24130" spans="19:20">
      <c r="S24130" s="66" t="s">
        <v>5780</v>
      </c>
      <c r="T24130" s="66" t="s">
        <v>3442</v>
      </c>
    </row>
    <row r="24131" spans="19:20">
      <c r="S24131" s="66" t="s">
        <v>5781</v>
      </c>
      <c r="T24131" s="66" t="s">
        <v>3442</v>
      </c>
    </row>
    <row r="24132" spans="19:20">
      <c r="S24132" s="66" t="s">
        <v>5782</v>
      </c>
      <c r="T24132" s="66" t="s">
        <v>3442</v>
      </c>
    </row>
    <row r="24133" spans="19:20">
      <c r="S24133" s="66" t="s">
        <v>5783</v>
      </c>
      <c r="T24133" s="66" t="s">
        <v>3442</v>
      </c>
    </row>
    <row r="24134" spans="19:20">
      <c r="S24134" s="66" t="s">
        <v>5784</v>
      </c>
      <c r="T24134" s="66" t="s">
        <v>3442</v>
      </c>
    </row>
    <row r="24135" spans="19:20">
      <c r="S24135" s="66" t="s">
        <v>5785</v>
      </c>
      <c r="T24135" s="66" t="s">
        <v>3442</v>
      </c>
    </row>
    <row r="24136" spans="19:20">
      <c r="S24136" s="66" t="s">
        <v>5786</v>
      </c>
      <c r="T24136" s="66" t="s">
        <v>3442</v>
      </c>
    </row>
    <row r="24137" spans="19:20">
      <c r="S24137" s="66" t="s">
        <v>5787</v>
      </c>
      <c r="T24137" s="66" t="s">
        <v>3442</v>
      </c>
    </row>
    <row r="24138" spans="19:20">
      <c r="S24138" s="66" t="s">
        <v>5788</v>
      </c>
      <c r="T24138" s="66" t="s">
        <v>3442</v>
      </c>
    </row>
    <row r="24139" spans="19:20">
      <c r="S24139" s="66" t="s">
        <v>5789</v>
      </c>
      <c r="T24139" s="66" t="s">
        <v>3442</v>
      </c>
    </row>
    <row r="24140" spans="19:20">
      <c r="S24140" s="66" t="s">
        <v>5790</v>
      </c>
      <c r="T24140" s="66" t="s">
        <v>3442</v>
      </c>
    </row>
    <row r="24141" spans="19:20">
      <c r="S24141" s="66" t="s">
        <v>5791</v>
      </c>
      <c r="T24141" s="66" t="s">
        <v>3442</v>
      </c>
    </row>
    <row r="24142" spans="19:20">
      <c r="S24142" s="66" t="s">
        <v>5792</v>
      </c>
      <c r="T24142" s="66" t="s">
        <v>3442</v>
      </c>
    </row>
    <row r="24143" spans="19:20">
      <c r="S24143" s="42">
        <v>27850</v>
      </c>
      <c r="T24143" s="66" t="s">
        <v>5793</v>
      </c>
    </row>
    <row r="24144" spans="19:20">
      <c r="S24144" s="42">
        <v>27848</v>
      </c>
      <c r="T24144" s="66" t="s">
        <v>4579</v>
      </c>
    </row>
    <row r="24145" spans="19:20">
      <c r="S24145" s="42">
        <v>27849</v>
      </c>
      <c r="T24145" s="66" t="s">
        <v>5793</v>
      </c>
    </row>
    <row r="24146" spans="19:20">
      <c r="S24146" s="42">
        <v>30294</v>
      </c>
      <c r="T24146" s="66" t="s">
        <v>4741</v>
      </c>
    </row>
    <row r="24147" spans="19:20">
      <c r="S24147" s="42">
        <v>30293</v>
      </c>
      <c r="T24147" s="66" t="s">
        <v>4741</v>
      </c>
    </row>
    <row r="24148" spans="19:20">
      <c r="S24148" s="42">
        <v>30292</v>
      </c>
      <c r="T24148" s="66" t="s">
        <v>4741</v>
      </c>
    </row>
    <row r="24149" spans="19:20">
      <c r="S24149" s="42">
        <v>30291</v>
      </c>
      <c r="T24149" s="66" t="s">
        <v>3324</v>
      </c>
    </row>
    <row r="24150" spans="19:20">
      <c r="S24150" s="42">
        <v>30290</v>
      </c>
      <c r="T24150" s="66" t="s">
        <v>3216</v>
      </c>
    </row>
    <row r="24151" spans="19:20">
      <c r="S24151" s="42">
        <v>30289</v>
      </c>
      <c r="T24151" s="66" t="s">
        <v>3216</v>
      </c>
    </row>
    <row r="24152" spans="19:20">
      <c r="S24152" s="42">
        <v>27847</v>
      </c>
      <c r="T24152" s="66" t="s">
        <v>3216</v>
      </c>
    </row>
    <row r="24153" spans="19:20">
      <c r="S24153" s="42">
        <v>30288</v>
      </c>
      <c r="T24153" s="66" t="s">
        <v>3216</v>
      </c>
    </row>
    <row r="24154" spans="19:20">
      <c r="S24154" s="42">
        <v>30287</v>
      </c>
      <c r="T24154" s="66" t="s">
        <v>3216</v>
      </c>
    </row>
    <row r="24155" spans="19:20">
      <c r="S24155" s="42">
        <v>30286</v>
      </c>
      <c r="T24155" s="66" t="s">
        <v>3216</v>
      </c>
    </row>
    <row r="24156" spans="19:20">
      <c r="S24156" s="42">
        <v>27846</v>
      </c>
      <c r="T24156" s="66" t="s">
        <v>3886</v>
      </c>
    </row>
    <row r="24157" spans="19:20">
      <c r="S24157" s="42">
        <v>30285</v>
      </c>
      <c r="T24157" s="66" t="s">
        <v>3886</v>
      </c>
    </row>
    <row r="24158" spans="19:20">
      <c r="S24158" s="66" t="s">
        <v>5794</v>
      </c>
      <c r="T24158" s="66" t="s">
        <v>3442</v>
      </c>
    </row>
    <row r="24159" spans="19:20">
      <c r="S24159" s="66" t="s">
        <v>5795</v>
      </c>
      <c r="T24159" s="66" t="s">
        <v>3442</v>
      </c>
    </row>
    <row r="24160" spans="19:20">
      <c r="S24160" s="66" t="s">
        <v>5796</v>
      </c>
      <c r="T24160" s="66" t="s">
        <v>3442</v>
      </c>
    </row>
    <row r="24161" spans="19:20">
      <c r="S24161" s="66" t="s">
        <v>5797</v>
      </c>
      <c r="T24161" s="66" t="s">
        <v>3442</v>
      </c>
    </row>
    <row r="24162" spans="19:20">
      <c r="S24162" s="66" t="s">
        <v>5798</v>
      </c>
      <c r="T24162" s="66" t="s">
        <v>3442</v>
      </c>
    </row>
    <row r="24163" spans="19:20">
      <c r="S24163" s="66" t="s">
        <v>5799</v>
      </c>
      <c r="T24163" s="66" t="s">
        <v>3442</v>
      </c>
    </row>
    <row r="24164" spans="19:20">
      <c r="S24164" s="42">
        <v>30295</v>
      </c>
      <c r="T24164" s="66" t="s">
        <v>3216</v>
      </c>
    </row>
    <row r="24165" spans="19:20">
      <c r="S24165" s="42">
        <v>27851</v>
      </c>
      <c r="T24165" s="66" t="s">
        <v>3216</v>
      </c>
    </row>
    <row r="24166" spans="19:20">
      <c r="S24166" s="42">
        <v>27852</v>
      </c>
      <c r="T24166" s="66" t="s">
        <v>3216</v>
      </c>
    </row>
    <row r="24167" spans="19:20">
      <c r="S24167" s="42">
        <v>30298</v>
      </c>
      <c r="T24167" s="66" t="s">
        <v>5014</v>
      </c>
    </row>
    <row r="24168" spans="19:20">
      <c r="S24168" s="42">
        <v>27853</v>
      </c>
      <c r="T24168" s="66" t="s">
        <v>3216</v>
      </c>
    </row>
    <row r="24169" spans="19:20">
      <c r="S24169" s="42">
        <v>27854</v>
      </c>
      <c r="T24169" s="66" t="s">
        <v>3216</v>
      </c>
    </row>
    <row r="24170" spans="19:20">
      <c r="S24170" s="42">
        <v>30296</v>
      </c>
      <c r="T24170" s="66" t="s">
        <v>3216</v>
      </c>
    </row>
    <row r="24171" spans="19:20">
      <c r="S24171" s="42">
        <v>27855</v>
      </c>
      <c r="T24171" s="66" t="s">
        <v>3216</v>
      </c>
    </row>
    <row r="24172" spans="19:20">
      <c r="S24172" s="42">
        <v>27856</v>
      </c>
      <c r="T24172" s="66" t="s">
        <v>3216</v>
      </c>
    </row>
    <row r="24173" spans="19:20">
      <c r="S24173" s="42">
        <v>27857</v>
      </c>
      <c r="T24173" s="66" t="s">
        <v>3216</v>
      </c>
    </row>
    <row r="24174" spans="19:20">
      <c r="S24174" s="42">
        <v>27858</v>
      </c>
      <c r="T24174" s="66" t="s">
        <v>223</v>
      </c>
    </row>
    <row r="24175" spans="19:20">
      <c r="S24175" s="42">
        <v>30297</v>
      </c>
      <c r="T24175" s="66" t="s">
        <v>5014</v>
      </c>
    </row>
    <row r="24176" spans="19:20">
      <c r="S24176" s="66" t="s">
        <v>5800</v>
      </c>
      <c r="T24176" s="66" t="s">
        <v>2160</v>
      </c>
    </row>
    <row r="24177" spans="19:20">
      <c r="S24177" s="66" t="s">
        <v>5801</v>
      </c>
      <c r="T24177" s="66" t="s">
        <v>2160</v>
      </c>
    </row>
    <row r="24178" spans="19:20">
      <c r="S24178" s="42">
        <v>27860</v>
      </c>
      <c r="T24178" s="66" t="s">
        <v>223</v>
      </c>
    </row>
    <row r="24179" spans="19:20">
      <c r="S24179" s="42">
        <v>27859</v>
      </c>
      <c r="T24179" s="66" t="s">
        <v>223</v>
      </c>
    </row>
    <row r="24180" spans="19:20">
      <c r="S24180" s="42">
        <v>30299</v>
      </c>
      <c r="T24180" s="66" t="s">
        <v>907</v>
      </c>
    </row>
    <row r="24181" spans="19:20">
      <c r="S24181" s="42">
        <v>30300</v>
      </c>
      <c r="T24181" s="66" t="s">
        <v>3462</v>
      </c>
    </row>
    <row r="24182" spans="19:20">
      <c r="S24182" s="42">
        <v>30301</v>
      </c>
      <c r="T24182" s="66" t="s">
        <v>3462</v>
      </c>
    </row>
    <row r="24183" spans="19:20">
      <c r="S24183" s="42">
        <v>27861</v>
      </c>
      <c r="T24183" s="66" t="s">
        <v>3462</v>
      </c>
    </row>
    <row r="24184" spans="19:20">
      <c r="S24184" s="42">
        <v>27862</v>
      </c>
      <c r="T24184" s="66" t="s">
        <v>3462</v>
      </c>
    </row>
    <row r="24185" spans="19:20">
      <c r="S24185" s="42">
        <v>30302</v>
      </c>
      <c r="T24185" s="66" t="s">
        <v>3462</v>
      </c>
    </row>
    <row r="24186" spans="19:20">
      <c r="S24186" s="42">
        <v>30303</v>
      </c>
      <c r="T24186" s="66" t="s">
        <v>3462</v>
      </c>
    </row>
    <row r="24187" spans="19:20">
      <c r="S24187" s="42">
        <v>30304</v>
      </c>
      <c r="T24187" s="66" t="s">
        <v>3462</v>
      </c>
    </row>
    <row r="24188" spans="19:20">
      <c r="S24188" s="42">
        <v>27863</v>
      </c>
      <c r="T24188" s="66" t="s">
        <v>3462</v>
      </c>
    </row>
    <row r="24189" spans="19:20">
      <c r="S24189" s="42">
        <v>30305</v>
      </c>
      <c r="T24189" s="66" t="s">
        <v>3462</v>
      </c>
    </row>
    <row r="24190" spans="19:20">
      <c r="S24190" s="42">
        <v>30316</v>
      </c>
      <c r="T24190" s="66" t="s">
        <v>3462</v>
      </c>
    </row>
    <row r="24191" spans="19:20">
      <c r="S24191" s="42">
        <v>30317</v>
      </c>
      <c r="T24191" s="66" t="s">
        <v>3462</v>
      </c>
    </row>
    <row r="24192" spans="19:20">
      <c r="S24192" s="42">
        <v>30318</v>
      </c>
      <c r="T24192" s="66" t="s">
        <v>3462</v>
      </c>
    </row>
    <row r="24193" spans="19:20">
      <c r="S24193" s="42">
        <v>30319</v>
      </c>
      <c r="T24193" s="66" t="s">
        <v>3462</v>
      </c>
    </row>
    <row r="24194" spans="19:20">
      <c r="S24194" s="42">
        <v>30320</v>
      </c>
      <c r="T24194" s="66" t="s">
        <v>3462</v>
      </c>
    </row>
    <row r="24195" spans="19:20">
      <c r="S24195" s="42">
        <v>30321</v>
      </c>
      <c r="T24195" s="66" t="s">
        <v>3462</v>
      </c>
    </row>
    <row r="24196" spans="19:20">
      <c r="S24196" s="42">
        <v>27871</v>
      </c>
      <c r="T24196" s="66" t="s">
        <v>3462</v>
      </c>
    </row>
    <row r="24197" spans="19:20">
      <c r="S24197" s="42">
        <v>30322</v>
      </c>
      <c r="T24197" s="66" t="s">
        <v>3462</v>
      </c>
    </row>
    <row r="24198" spans="19:20">
      <c r="S24198" s="42">
        <v>27872</v>
      </c>
      <c r="T24198" s="66" t="s">
        <v>3462</v>
      </c>
    </row>
    <row r="24199" spans="19:20">
      <c r="S24199" s="42">
        <v>27873</v>
      </c>
      <c r="T24199" s="66" t="s">
        <v>3462</v>
      </c>
    </row>
    <row r="24200" spans="19:20">
      <c r="S24200" s="42">
        <v>30323</v>
      </c>
      <c r="T24200" s="66" t="s">
        <v>3462</v>
      </c>
    </row>
    <row r="24201" spans="19:20">
      <c r="S24201" s="42">
        <v>51143</v>
      </c>
      <c r="T24201" s="42" t="s">
        <v>3278</v>
      </c>
    </row>
  </sheetData>
  <autoFilter ref="S1:T24201" xr:uid="{CB7DE90E-12B5-4EB7-9048-312F441D5699}"/>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59B44-45D5-44CB-BDD4-C9583D7D6D26}">
  <dimension ref="A1:W14"/>
  <sheetViews>
    <sheetView workbookViewId="0"/>
  </sheetViews>
  <sheetFormatPr defaultRowHeight="15"/>
  <cols>
    <col min="3" max="3" width="13.28515625" bestFit="1" customWidth="1"/>
    <col min="21" max="21" width="14.85546875" customWidth="1"/>
    <col min="22" max="22" width="50.7109375" hidden="1" customWidth="1"/>
    <col min="23" max="23" width="26.42578125" customWidth="1"/>
  </cols>
  <sheetData>
    <row r="1" spans="1:23" ht="63">
      <c r="A1" s="278" t="s">
        <v>5802</v>
      </c>
      <c r="B1" s="279" t="s">
        <v>68</v>
      </c>
      <c r="C1" s="280" t="s">
        <v>3</v>
      </c>
      <c r="D1" s="278" t="s">
        <v>69</v>
      </c>
      <c r="E1" s="278" t="s">
        <v>70</v>
      </c>
      <c r="F1" s="281" t="s">
        <v>58</v>
      </c>
      <c r="G1" s="282" t="s">
        <v>71</v>
      </c>
      <c r="H1" s="283" t="s">
        <v>72</v>
      </c>
      <c r="I1" s="278" t="s">
        <v>73</v>
      </c>
      <c r="J1" s="278" t="s">
        <v>74</v>
      </c>
      <c r="K1" s="281" t="s">
        <v>75</v>
      </c>
      <c r="L1" s="281" t="s">
        <v>76</v>
      </c>
      <c r="M1" s="278" t="s">
        <v>77</v>
      </c>
      <c r="N1" s="278" t="s">
        <v>78</v>
      </c>
      <c r="O1" s="281" t="s">
        <v>79</v>
      </c>
      <c r="P1" s="281" t="s">
        <v>80</v>
      </c>
      <c r="Q1" s="281" t="s">
        <v>81</v>
      </c>
      <c r="R1" s="278" t="s">
        <v>82</v>
      </c>
      <c r="S1" s="278" t="s">
        <v>2</v>
      </c>
      <c r="T1" s="281" t="s">
        <v>83</v>
      </c>
      <c r="U1" s="278" t="s">
        <v>84</v>
      </c>
      <c r="V1" s="278" t="s">
        <v>85</v>
      </c>
      <c r="W1" s="284" t="s">
        <v>1</v>
      </c>
    </row>
    <row r="2" spans="1:23" ht="50.1" customHeight="1">
      <c r="A2" s="264" t="s">
        <v>6</v>
      </c>
      <c r="B2" s="265" t="s">
        <v>86</v>
      </c>
      <c r="C2" s="251" t="s">
        <v>1826</v>
      </c>
      <c r="D2" s="285" t="s">
        <v>185</v>
      </c>
      <c r="E2" s="250" t="s">
        <v>119</v>
      </c>
      <c r="F2" s="252">
        <v>45861</v>
      </c>
      <c r="G2" s="266" t="s">
        <v>86</v>
      </c>
      <c r="H2" s="253" t="s">
        <v>94</v>
      </c>
      <c r="I2" s="254">
        <v>0</v>
      </c>
      <c r="J2" s="254">
        <v>0</v>
      </c>
      <c r="K2" s="255">
        <v>45862</v>
      </c>
      <c r="L2" s="255">
        <v>45862</v>
      </c>
      <c r="M2" s="256"/>
      <c r="N2" s="267">
        <v>0</v>
      </c>
      <c r="O2" s="252">
        <v>45864</v>
      </c>
      <c r="P2" s="252">
        <v>45866</v>
      </c>
      <c r="Q2" s="255">
        <v>45864</v>
      </c>
      <c r="R2" s="257" t="s">
        <v>1675</v>
      </c>
      <c r="S2" s="250" t="s">
        <v>101</v>
      </c>
      <c r="T2" s="255">
        <v>45864</v>
      </c>
      <c r="U2" s="135" t="s">
        <v>1416</v>
      </c>
      <c r="V2" s="62"/>
      <c r="W2" s="142" t="s">
        <v>25</v>
      </c>
    </row>
    <row r="3" spans="1:23" ht="50.1" customHeight="1">
      <c r="A3" s="264" t="s">
        <v>6</v>
      </c>
      <c r="B3" s="265" t="s">
        <v>86</v>
      </c>
      <c r="C3" s="251" t="s">
        <v>2378</v>
      </c>
      <c r="D3" s="250" t="s">
        <v>162</v>
      </c>
      <c r="E3" s="250" t="s">
        <v>278</v>
      </c>
      <c r="F3" s="252">
        <v>45943</v>
      </c>
      <c r="G3" s="266" t="s">
        <v>86</v>
      </c>
      <c r="H3" s="253" t="s">
        <v>94</v>
      </c>
      <c r="I3" s="254">
        <v>0</v>
      </c>
      <c r="J3" s="254">
        <v>0</v>
      </c>
      <c r="K3" s="255">
        <v>45945</v>
      </c>
      <c r="L3" s="255">
        <v>45948</v>
      </c>
      <c r="M3" s="256"/>
      <c r="N3" s="267"/>
      <c r="O3" s="252">
        <v>45958</v>
      </c>
      <c r="P3" s="252">
        <v>45959</v>
      </c>
      <c r="Q3" s="252">
        <v>45958</v>
      </c>
      <c r="R3" s="257" t="s">
        <v>2379</v>
      </c>
      <c r="S3" s="250" t="s">
        <v>95</v>
      </c>
      <c r="T3" s="252">
        <v>45958</v>
      </c>
      <c r="U3" s="135"/>
      <c r="V3" s="62"/>
      <c r="W3" s="142" t="s">
        <v>25</v>
      </c>
    </row>
    <row r="4" spans="1:23" ht="50.1" customHeight="1">
      <c r="A4" s="264" t="s">
        <v>6</v>
      </c>
      <c r="B4" s="265" t="s">
        <v>86</v>
      </c>
      <c r="C4" s="251" t="s">
        <v>87</v>
      </c>
      <c r="D4" s="250" t="s">
        <v>88</v>
      </c>
      <c r="E4" s="250" t="s">
        <v>89</v>
      </c>
      <c r="F4" s="252">
        <v>45971</v>
      </c>
      <c r="G4" s="266" t="s">
        <v>86</v>
      </c>
      <c r="H4" s="253" t="s">
        <v>90</v>
      </c>
      <c r="I4" s="254">
        <v>7</v>
      </c>
      <c r="J4" s="254">
        <v>7</v>
      </c>
      <c r="K4" s="255"/>
      <c r="L4" s="255"/>
      <c r="M4" s="256"/>
      <c r="N4" s="267"/>
      <c r="O4" s="252"/>
      <c r="P4" s="252"/>
      <c r="Q4" s="255"/>
      <c r="R4" s="257"/>
      <c r="S4" s="250" t="s">
        <v>91</v>
      </c>
      <c r="T4" s="252"/>
      <c r="U4" s="135"/>
      <c r="V4" s="62"/>
      <c r="W4" s="142" t="s">
        <v>25</v>
      </c>
    </row>
    <row r="5" spans="1:23" ht="50.1" customHeight="1">
      <c r="A5" s="264" t="s">
        <v>6</v>
      </c>
      <c r="B5" s="265" t="s">
        <v>86</v>
      </c>
      <c r="C5" s="251" t="s">
        <v>5803</v>
      </c>
      <c r="D5" s="250" t="s">
        <v>185</v>
      </c>
      <c r="E5" s="286" t="s">
        <v>321</v>
      </c>
      <c r="F5" s="252">
        <v>45975</v>
      </c>
      <c r="G5" s="266" t="s">
        <v>86</v>
      </c>
      <c r="H5" s="253" t="s">
        <v>94</v>
      </c>
      <c r="I5" s="287">
        <v>2</v>
      </c>
      <c r="J5" s="287">
        <v>2</v>
      </c>
      <c r="K5" s="255">
        <v>45976</v>
      </c>
      <c r="L5" s="255"/>
      <c r="M5" s="256"/>
      <c r="N5" s="267"/>
      <c r="O5" s="252"/>
      <c r="P5" s="252"/>
      <c r="Q5" s="255"/>
      <c r="R5" s="257"/>
      <c r="S5" s="250" t="s">
        <v>95</v>
      </c>
      <c r="T5" s="252"/>
      <c r="U5" s="135" t="s">
        <v>2578</v>
      </c>
      <c r="V5" s="62" t="s">
        <v>2582</v>
      </c>
      <c r="W5" s="142" t="s">
        <v>25</v>
      </c>
    </row>
    <row r="6" spans="1:23" ht="50.1" customHeight="1">
      <c r="A6" s="264" t="s">
        <v>6</v>
      </c>
      <c r="B6" s="265" t="s">
        <v>86</v>
      </c>
      <c r="C6" s="251" t="s">
        <v>2581</v>
      </c>
      <c r="D6" s="250" t="s">
        <v>185</v>
      </c>
      <c r="E6" s="286" t="s">
        <v>321</v>
      </c>
      <c r="F6" s="252">
        <v>45975</v>
      </c>
      <c r="G6" s="266" t="s">
        <v>86</v>
      </c>
      <c r="H6" s="253" t="s">
        <v>94</v>
      </c>
      <c r="I6" s="287">
        <v>2</v>
      </c>
      <c r="J6" s="287">
        <v>2</v>
      </c>
      <c r="K6" s="255">
        <v>45978</v>
      </c>
      <c r="L6" s="255"/>
      <c r="M6" s="256"/>
      <c r="N6" s="267"/>
      <c r="O6" s="252"/>
      <c r="P6" s="252"/>
      <c r="Q6" s="255"/>
      <c r="R6" s="257"/>
      <c r="S6" s="250" t="s">
        <v>95</v>
      </c>
      <c r="T6" s="252"/>
      <c r="U6" s="135" t="s">
        <v>2578</v>
      </c>
      <c r="V6" s="62" t="s">
        <v>2582</v>
      </c>
      <c r="W6" s="142" t="s">
        <v>25</v>
      </c>
    </row>
    <row r="7" spans="1:23" ht="50.1" customHeight="1">
      <c r="A7" s="264" t="s">
        <v>6</v>
      </c>
      <c r="B7" s="265"/>
      <c r="C7" s="251" t="s">
        <v>2583</v>
      </c>
      <c r="D7" s="250" t="s">
        <v>162</v>
      </c>
      <c r="E7" s="14" t="s">
        <v>234</v>
      </c>
      <c r="F7" s="252">
        <v>45975</v>
      </c>
      <c r="G7" s="266">
        <v>45974</v>
      </c>
      <c r="H7" s="253" t="s">
        <v>94</v>
      </c>
      <c r="I7" s="254">
        <v>0</v>
      </c>
      <c r="J7" s="254">
        <v>0</v>
      </c>
      <c r="K7" s="255">
        <v>45977</v>
      </c>
      <c r="L7" s="255"/>
      <c r="M7" s="256"/>
      <c r="N7" s="267"/>
      <c r="O7" s="252"/>
      <c r="P7" s="252"/>
      <c r="Q7" s="255"/>
      <c r="R7" s="257"/>
      <c r="S7" s="250" t="s">
        <v>101</v>
      </c>
      <c r="T7" s="252"/>
      <c r="U7" s="135" t="s">
        <v>2578</v>
      </c>
      <c r="V7" s="62"/>
      <c r="W7" s="142" t="s">
        <v>25</v>
      </c>
    </row>
    <row r="8" spans="1:23" ht="50.1" customHeight="1">
      <c r="A8" s="264" t="s">
        <v>6</v>
      </c>
      <c r="B8" s="265" t="s">
        <v>86</v>
      </c>
      <c r="C8" s="251" t="s">
        <v>2584</v>
      </c>
      <c r="D8" s="250" t="s">
        <v>185</v>
      </c>
      <c r="E8" s="286" t="s">
        <v>321</v>
      </c>
      <c r="F8" s="252">
        <v>45975</v>
      </c>
      <c r="G8" s="266" t="s">
        <v>86</v>
      </c>
      <c r="H8" s="253" t="s">
        <v>94</v>
      </c>
      <c r="I8" s="287">
        <v>2</v>
      </c>
      <c r="J8" s="287">
        <v>2</v>
      </c>
      <c r="K8" s="255">
        <v>45976</v>
      </c>
      <c r="L8" s="255"/>
      <c r="M8" s="256"/>
      <c r="N8" s="267"/>
      <c r="O8" s="252"/>
      <c r="P8" s="252"/>
      <c r="Q8" s="255"/>
      <c r="R8" s="257"/>
      <c r="S8" s="250" t="s">
        <v>95</v>
      </c>
      <c r="T8" s="252"/>
      <c r="U8" s="135" t="s">
        <v>2578</v>
      </c>
      <c r="V8" s="62" t="s">
        <v>2582</v>
      </c>
      <c r="W8" s="142" t="s">
        <v>25</v>
      </c>
    </row>
    <row r="9" spans="1:23" ht="50.1" customHeight="1">
      <c r="A9" s="264" t="s">
        <v>6</v>
      </c>
      <c r="B9" s="265" t="s">
        <v>86</v>
      </c>
      <c r="C9" s="251" t="s">
        <v>2585</v>
      </c>
      <c r="D9" s="250" t="s">
        <v>185</v>
      </c>
      <c r="E9" s="286" t="s">
        <v>321</v>
      </c>
      <c r="F9" s="252">
        <v>45975</v>
      </c>
      <c r="G9" s="266" t="s">
        <v>86</v>
      </c>
      <c r="H9" s="253" t="s">
        <v>94</v>
      </c>
      <c r="I9" s="287">
        <v>2</v>
      </c>
      <c r="J9" s="287">
        <v>2</v>
      </c>
      <c r="K9" s="255">
        <v>45976</v>
      </c>
      <c r="L9" s="255"/>
      <c r="M9" s="256"/>
      <c r="N9" s="267"/>
      <c r="O9" s="252"/>
      <c r="P9" s="252"/>
      <c r="Q9" s="255"/>
      <c r="R9" s="257"/>
      <c r="S9" s="250" t="s">
        <v>95</v>
      </c>
      <c r="T9" s="252"/>
      <c r="U9" s="135" t="s">
        <v>2578</v>
      </c>
      <c r="V9" s="62" t="s">
        <v>2582</v>
      </c>
      <c r="W9" s="142" t="s">
        <v>25</v>
      </c>
    </row>
    <row r="10" spans="1:23" ht="50.1" customHeight="1">
      <c r="A10" s="264" t="s">
        <v>29</v>
      </c>
      <c r="B10" s="265" t="s">
        <v>86</v>
      </c>
      <c r="C10" s="251" t="s">
        <v>92</v>
      </c>
      <c r="D10" s="250" t="s">
        <v>88</v>
      </c>
      <c r="E10" s="250" t="s">
        <v>93</v>
      </c>
      <c r="F10" s="252">
        <v>45979</v>
      </c>
      <c r="G10" s="266"/>
      <c r="H10" s="253" t="s">
        <v>94</v>
      </c>
      <c r="I10" s="254">
        <v>1</v>
      </c>
      <c r="J10" s="254">
        <v>3</v>
      </c>
      <c r="K10" s="255"/>
      <c r="L10" s="255"/>
      <c r="M10" s="256"/>
      <c r="N10" s="267"/>
      <c r="O10" s="252"/>
      <c r="P10" s="252"/>
      <c r="Q10" s="255"/>
      <c r="R10" s="257"/>
      <c r="S10" s="250" t="s">
        <v>95</v>
      </c>
      <c r="T10" s="252"/>
      <c r="U10" s="135"/>
      <c r="V10" s="62"/>
      <c r="W10" s="142" t="s">
        <v>25</v>
      </c>
    </row>
    <row r="11" spans="1:23" ht="50.1" customHeight="1">
      <c r="A11" s="264" t="s">
        <v>29</v>
      </c>
      <c r="B11" s="265" t="s">
        <v>86</v>
      </c>
      <c r="C11" s="251" t="s">
        <v>96</v>
      </c>
      <c r="D11" s="250" t="s">
        <v>88</v>
      </c>
      <c r="E11" s="250" t="s">
        <v>89</v>
      </c>
      <c r="F11" s="252">
        <v>45979</v>
      </c>
      <c r="G11" s="266"/>
      <c r="H11" s="253" t="s">
        <v>94</v>
      </c>
      <c r="I11" s="254">
        <v>0</v>
      </c>
      <c r="J11" s="254">
        <v>0</v>
      </c>
      <c r="K11" s="255"/>
      <c r="L11" s="255"/>
      <c r="M11" s="256"/>
      <c r="N11" s="267"/>
      <c r="O11" s="252"/>
      <c r="P11" s="252"/>
      <c r="Q11" s="255"/>
      <c r="R11" s="257"/>
      <c r="S11" s="250" t="s">
        <v>95</v>
      </c>
      <c r="T11" s="252"/>
      <c r="U11" s="135"/>
      <c r="V11" s="62"/>
      <c r="W11" s="142" t="s">
        <v>25</v>
      </c>
    </row>
    <row r="12" spans="1:23" ht="50.1" customHeight="1">
      <c r="A12" s="264" t="s">
        <v>6</v>
      </c>
      <c r="B12" s="265" t="s">
        <v>86</v>
      </c>
      <c r="C12" s="251" t="s">
        <v>2614</v>
      </c>
      <c r="D12" s="250" t="s">
        <v>88</v>
      </c>
      <c r="E12" s="250" t="s">
        <v>89</v>
      </c>
      <c r="F12" s="252">
        <v>45979</v>
      </c>
      <c r="G12" s="266"/>
      <c r="H12" s="253" t="s">
        <v>94</v>
      </c>
      <c r="I12" s="254">
        <v>0</v>
      </c>
      <c r="J12" s="254">
        <v>0</v>
      </c>
      <c r="K12" s="255"/>
      <c r="L12" s="255"/>
      <c r="M12" s="256"/>
      <c r="N12" s="267"/>
      <c r="O12" s="252"/>
      <c r="P12" s="252"/>
      <c r="Q12" s="255"/>
      <c r="R12" s="257"/>
      <c r="S12" s="250" t="s">
        <v>95</v>
      </c>
      <c r="T12" s="252"/>
      <c r="U12" s="135"/>
      <c r="V12" s="62"/>
      <c r="W12" s="142" t="s">
        <v>25</v>
      </c>
    </row>
    <row r="13" spans="1:23" ht="50.1" customHeight="1">
      <c r="A13" s="264" t="s">
        <v>6</v>
      </c>
      <c r="B13" s="265" t="s">
        <v>86</v>
      </c>
      <c r="C13" s="251" t="s">
        <v>2615</v>
      </c>
      <c r="D13" s="250" t="s">
        <v>88</v>
      </c>
      <c r="E13" s="250" t="s">
        <v>2616</v>
      </c>
      <c r="F13" s="252">
        <v>45979</v>
      </c>
      <c r="G13" s="266"/>
      <c r="H13" s="253" t="s">
        <v>90</v>
      </c>
      <c r="I13" s="254">
        <v>1</v>
      </c>
      <c r="J13" s="254">
        <v>4</v>
      </c>
      <c r="K13" s="255"/>
      <c r="L13" s="255"/>
      <c r="M13" s="256"/>
      <c r="N13" s="267"/>
      <c r="O13" s="252"/>
      <c r="P13" s="252"/>
      <c r="Q13" s="255"/>
      <c r="R13" s="257"/>
      <c r="S13" s="250" t="s">
        <v>167</v>
      </c>
      <c r="T13" s="252"/>
      <c r="U13" s="135"/>
      <c r="V13" s="62"/>
      <c r="W13" s="142" t="s">
        <v>25</v>
      </c>
    </row>
    <row r="14" spans="1:23" ht="50.1" customHeight="1">
      <c r="A14" s="264" t="s">
        <v>6</v>
      </c>
      <c r="B14" s="265" t="s">
        <v>86</v>
      </c>
      <c r="C14" s="251" t="s">
        <v>2610</v>
      </c>
      <c r="D14" s="250" t="s">
        <v>185</v>
      </c>
      <c r="E14" s="250" t="s">
        <v>122</v>
      </c>
      <c r="F14" s="252">
        <v>45979</v>
      </c>
      <c r="G14" s="266"/>
      <c r="H14" s="253" t="s">
        <v>94</v>
      </c>
      <c r="I14" s="254">
        <v>1</v>
      </c>
      <c r="J14" s="254">
        <v>1</v>
      </c>
      <c r="K14" s="255"/>
      <c r="L14" s="255"/>
      <c r="M14" s="256"/>
      <c r="N14" s="267"/>
      <c r="O14" s="252"/>
      <c r="P14" s="252">
        <v>45979</v>
      </c>
      <c r="Q14" s="255"/>
      <c r="R14" s="257"/>
      <c r="S14" s="250" t="s">
        <v>95</v>
      </c>
      <c r="T14" s="252"/>
      <c r="U14" s="135"/>
      <c r="V14" s="62" t="s">
        <v>2611</v>
      </c>
      <c r="W14" s="142" t="s">
        <v>25</v>
      </c>
    </row>
  </sheetData>
  <conditionalFormatting sqref="W1:W14">
    <cfRule type="containsText" dxfId="5" priority="1" operator="containsText" text="PENDING FOR DESIGN TO EMS">
      <formula>NOT(ISERROR(SEARCH("PENDING FOR DESIGN TO EMS",W1)))</formula>
    </cfRule>
    <cfRule type="containsText" dxfId="4" priority="2" operator="containsText" text="PENDING FOR DESIGN APPROVAL">
      <formula>NOT(ISERROR(SEARCH("PENDING FOR DESIGN APPROVAL",W1)))</formula>
    </cfRule>
    <cfRule type="containsText" dxfId="3" priority="3" operator="containsText" text="UNDER SIMULATION">
      <formula>NOT(ISERROR(SEARCH("UNDER SIMULATION",W1)))</formula>
    </cfRule>
    <cfRule type="containsText" dxfId="2" priority="4" operator="containsText" text="AWAITING FOR DESIGN">
      <formula>NOT(ISERROR(SEARCH("AWAITING FOR DESIGN",W1)))</formula>
    </cfRule>
    <cfRule type="containsText" dxfId="1" priority="5" operator="containsText" text="PENDING FOR PR">
      <formula>NOT(ISERROR(SEARCH("PENDING FOR PR",W1)))</formula>
    </cfRule>
    <cfRule type="containsText" dxfId="0" priority="6" operator="containsText" text="DONE">
      <formula>NOT(ISERROR(SEARCH("DONE",W1)))</formula>
    </cfRule>
  </conditionalFormatting>
  <dataValidations count="3">
    <dataValidation type="list" allowBlank="1" showInputMessage="1" showErrorMessage="1" sqref="M1" xr:uid="{B6F92E44-11C4-4529-8C97-E91D84CF4D9B}">
      <formula1>"YES,NO"</formula1>
    </dataValidation>
    <dataValidation type="list" allowBlank="1" showInputMessage="1" showErrorMessage="1" sqref="S2:S14" xr:uid="{1562757B-4450-4BC7-8E4B-B0174CEEF2E6}">
      <formula1>Supplier</formula1>
    </dataValidation>
    <dataValidation type="list" allowBlank="1" showInputMessage="1" showErrorMessage="1" sqref="D2:D14" xr:uid="{98F9932C-F540-4339-91D0-D0621E0FC74C}">
      <formula1>Die_Type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VIjeesh</dc:creator>
  <cp:keywords/>
  <dc:description/>
  <cp:lastModifiedBy/>
  <cp:revision/>
  <dcterms:created xsi:type="dcterms:W3CDTF">2025-05-22T06:38:57Z</dcterms:created>
  <dcterms:modified xsi:type="dcterms:W3CDTF">2025-12-14T09:24:34Z</dcterms:modified>
  <cp:category/>
  <cp:contentStatus/>
</cp:coreProperties>
</file>